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H:\12\asej\"/>
    </mc:Choice>
  </mc:AlternateContent>
  <xr:revisionPtr revIDLastSave="0" documentId="10_ncr:8100000_{F876522B-3FD7-44DD-8BDA-18069F7C2834}" xr6:coauthVersionLast="34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BD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BD!$A$7:$Y$3165</definedName>
    <definedName name="_xlnm.Print_Area" localSheetId="0">BD!$A$1:$W$7</definedName>
    <definedName name="basedadetoss" localSheetId="0">#REF!</definedName>
    <definedName name="basedadetoss">#REF!</definedName>
    <definedName name="_xlnm.Database" localSheetId="0">#REF!</definedName>
    <definedName name="_xlnm.Database">#REF!</definedName>
    <definedName name="basededatos2" localSheetId="0">#REF!</definedName>
    <definedName name="basededatos2">#REF!</definedName>
    <definedName name="cata">'[1]CATALOGO 2003'!$A$1:$C$244</definedName>
    <definedName name="CATA_PRESUP_2009">'[2]CATALOGO PG X EJE GOB'!$A$7:$D$29</definedName>
    <definedName name="CATALOGO">'[1]CATALOGO 2003'!$A$1:$C$244</definedName>
    <definedName name="ChequesNomina" localSheetId="0">#REF!</definedName>
    <definedName name="ChequesNomina">#REF!</definedName>
    <definedName name="part">[3]CLASIFIC!$C$4:$D$267</definedName>
    <definedName name="PART00">'[4]nuevas part'!$C$1:$D$264</definedName>
    <definedName name="Plantilla1" localSheetId="0">#REF!</definedName>
    <definedName name="Plantilla1">#REF!</definedName>
    <definedName name="PRESUP_X_PG_2006">'[5]Presup x CG Y PG '!$A$7:$D$46</definedName>
    <definedName name="PRESUP_X_PG_2007">'[6]Presup x CG Y PG '!$A$7:$D$46</definedName>
    <definedName name="prog">[7]programa!$A$8:$B$270</definedName>
    <definedName name="proy">[7]proyecto!$A$11:$B$47</definedName>
    <definedName name="RES">[8]UR!$A$9:$C$47</definedName>
    <definedName name="SF">'[9]SF-01'!$F$18:$K$168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17" i="9" l="1"/>
  <c r="W1771" i="9"/>
  <c r="W1619" i="9"/>
  <c r="W1406" i="9"/>
  <c r="W1258" i="9"/>
  <c r="W1139" i="9"/>
  <c r="W1075" i="9"/>
  <c r="W1011" i="9"/>
  <c r="W947" i="9"/>
  <c r="W883" i="9"/>
  <c r="W819" i="9"/>
  <c r="W755" i="9"/>
  <c r="W691" i="9"/>
  <c r="W627" i="9"/>
  <c r="W581" i="9"/>
  <c r="W549" i="9"/>
  <c r="W517" i="9"/>
  <c r="W485" i="9"/>
  <c r="W453" i="9"/>
  <c r="W421" i="9"/>
  <c r="W389" i="9"/>
  <c r="W357" i="9"/>
  <c r="W325" i="9"/>
  <c r="W293" i="9"/>
  <c r="W261" i="9"/>
  <c r="W229" i="9"/>
  <c r="W197" i="9"/>
  <c r="W165" i="9"/>
  <c r="W133" i="9"/>
  <c r="W101" i="9"/>
  <c r="W69" i="9"/>
  <c r="W37" i="9"/>
  <c r="T3164" i="9"/>
  <c r="W3164" i="9" s="1"/>
  <c r="T3163" i="9"/>
  <c r="W3163" i="9" s="1"/>
  <c r="T3162" i="9"/>
  <c r="W3162" i="9" s="1"/>
  <c r="T3161" i="9"/>
  <c r="W3161" i="9" s="1"/>
  <c r="T3160" i="9"/>
  <c r="W3160" i="9" s="1"/>
  <c r="T3159" i="9"/>
  <c r="W3159" i="9" s="1"/>
  <c r="T3158" i="9"/>
  <c r="W3158" i="9" s="1"/>
  <c r="T3157" i="9"/>
  <c r="W3157" i="9" s="1"/>
  <c r="T3156" i="9"/>
  <c r="W3156" i="9" s="1"/>
  <c r="T3155" i="9"/>
  <c r="W3155" i="9" s="1"/>
  <c r="T3154" i="9"/>
  <c r="W3154" i="9" s="1"/>
  <c r="T3153" i="9"/>
  <c r="W3153" i="9" s="1"/>
  <c r="T3152" i="9"/>
  <c r="W3152" i="9" s="1"/>
  <c r="T3151" i="9"/>
  <c r="W3151" i="9" s="1"/>
  <c r="T3150" i="9"/>
  <c r="W3150" i="9" s="1"/>
  <c r="T3149" i="9"/>
  <c r="W3149" i="9" s="1"/>
  <c r="T3148" i="9"/>
  <c r="W3148" i="9" s="1"/>
  <c r="T3147" i="9"/>
  <c r="W3147" i="9" s="1"/>
  <c r="T3146" i="9"/>
  <c r="W3146" i="9" s="1"/>
  <c r="T3145" i="9"/>
  <c r="W3145" i="9" s="1"/>
  <c r="T3144" i="9"/>
  <c r="W3144" i="9" s="1"/>
  <c r="T3143" i="9"/>
  <c r="W3143" i="9" s="1"/>
  <c r="T3142" i="9"/>
  <c r="W3142" i="9" s="1"/>
  <c r="T3141" i="9"/>
  <c r="W3141" i="9" s="1"/>
  <c r="T3140" i="9"/>
  <c r="W3140" i="9" s="1"/>
  <c r="T3139" i="9"/>
  <c r="W3139" i="9" s="1"/>
  <c r="T3138" i="9"/>
  <c r="W3138" i="9" s="1"/>
  <c r="T3137" i="9"/>
  <c r="W3137" i="9" s="1"/>
  <c r="T3136" i="9"/>
  <c r="W3136" i="9" s="1"/>
  <c r="T3135" i="9"/>
  <c r="W3135" i="9" s="1"/>
  <c r="T3134" i="9"/>
  <c r="W3134" i="9" s="1"/>
  <c r="T3133" i="9"/>
  <c r="W3133" i="9" s="1"/>
  <c r="T3132" i="9"/>
  <c r="W3132" i="9" s="1"/>
  <c r="T3131" i="9"/>
  <c r="W3131" i="9" s="1"/>
  <c r="T3130" i="9"/>
  <c r="W3130" i="9" s="1"/>
  <c r="T3129" i="9"/>
  <c r="W3129" i="9" s="1"/>
  <c r="T3128" i="9"/>
  <c r="W3128" i="9" s="1"/>
  <c r="T3127" i="9"/>
  <c r="W3127" i="9" s="1"/>
  <c r="T3126" i="9"/>
  <c r="W3126" i="9" s="1"/>
  <c r="T3125" i="9"/>
  <c r="W3125" i="9" s="1"/>
  <c r="T3124" i="9"/>
  <c r="W3124" i="9" s="1"/>
  <c r="T3123" i="9"/>
  <c r="W3123" i="9" s="1"/>
  <c r="T3122" i="9"/>
  <c r="W3122" i="9" s="1"/>
  <c r="T3121" i="9"/>
  <c r="W3121" i="9" s="1"/>
  <c r="T3120" i="9"/>
  <c r="W3120" i="9" s="1"/>
  <c r="T3119" i="9"/>
  <c r="W3119" i="9" s="1"/>
  <c r="T3118" i="9"/>
  <c r="W3118" i="9" s="1"/>
  <c r="T3117" i="9"/>
  <c r="W3117" i="9" s="1"/>
  <c r="T3116" i="9"/>
  <c r="W3116" i="9" s="1"/>
  <c r="T3115" i="9"/>
  <c r="W3115" i="9" s="1"/>
  <c r="T3114" i="9"/>
  <c r="W3114" i="9" s="1"/>
  <c r="T3113" i="9"/>
  <c r="W3113" i="9" s="1"/>
  <c r="T3112" i="9"/>
  <c r="W3112" i="9" s="1"/>
  <c r="T3111" i="9"/>
  <c r="W3111" i="9" s="1"/>
  <c r="T3110" i="9"/>
  <c r="W3110" i="9" s="1"/>
  <c r="T3109" i="9"/>
  <c r="W3109" i="9" s="1"/>
  <c r="T3108" i="9"/>
  <c r="W3108" i="9" s="1"/>
  <c r="T3107" i="9"/>
  <c r="W3107" i="9" s="1"/>
  <c r="T3106" i="9"/>
  <c r="W3106" i="9" s="1"/>
  <c r="T3105" i="9"/>
  <c r="W3105" i="9" s="1"/>
  <c r="T3104" i="9"/>
  <c r="W3104" i="9" s="1"/>
  <c r="T3103" i="9"/>
  <c r="W3103" i="9" s="1"/>
  <c r="T3102" i="9"/>
  <c r="W3102" i="9" s="1"/>
  <c r="T3101" i="9"/>
  <c r="W3101" i="9" s="1"/>
  <c r="T3100" i="9"/>
  <c r="W3100" i="9" s="1"/>
  <c r="T3099" i="9"/>
  <c r="W3099" i="9" s="1"/>
  <c r="T3098" i="9"/>
  <c r="W3098" i="9" s="1"/>
  <c r="T3097" i="9"/>
  <c r="W3097" i="9" s="1"/>
  <c r="T3096" i="9"/>
  <c r="W3096" i="9" s="1"/>
  <c r="T3095" i="9"/>
  <c r="W3095" i="9" s="1"/>
  <c r="T3094" i="9"/>
  <c r="W3094" i="9" s="1"/>
  <c r="T3093" i="9"/>
  <c r="W3093" i="9" s="1"/>
  <c r="T3092" i="9"/>
  <c r="W3092" i="9" s="1"/>
  <c r="T3091" i="9"/>
  <c r="W3091" i="9" s="1"/>
  <c r="T3090" i="9"/>
  <c r="W3090" i="9" s="1"/>
  <c r="T3089" i="9"/>
  <c r="W3089" i="9" s="1"/>
  <c r="T3088" i="9"/>
  <c r="W3088" i="9" s="1"/>
  <c r="T3087" i="9"/>
  <c r="W3087" i="9" s="1"/>
  <c r="T3086" i="9"/>
  <c r="W3086" i="9" s="1"/>
  <c r="T3085" i="9"/>
  <c r="W3085" i="9" s="1"/>
  <c r="T3084" i="9"/>
  <c r="W3084" i="9" s="1"/>
  <c r="T3083" i="9"/>
  <c r="W3083" i="9" s="1"/>
  <c r="T3082" i="9"/>
  <c r="W3082" i="9" s="1"/>
  <c r="T3081" i="9"/>
  <c r="W3081" i="9" s="1"/>
  <c r="T3080" i="9"/>
  <c r="W3080" i="9" s="1"/>
  <c r="T3079" i="9"/>
  <c r="W3079" i="9" s="1"/>
  <c r="T3078" i="9"/>
  <c r="W3078" i="9" s="1"/>
  <c r="T3077" i="9"/>
  <c r="W3077" i="9" s="1"/>
  <c r="T3076" i="9"/>
  <c r="W3076" i="9" s="1"/>
  <c r="T3075" i="9"/>
  <c r="W3075" i="9" s="1"/>
  <c r="T3074" i="9"/>
  <c r="W3074" i="9" s="1"/>
  <c r="T3073" i="9"/>
  <c r="W3073" i="9" s="1"/>
  <c r="T3072" i="9"/>
  <c r="W3072" i="9" s="1"/>
  <c r="T3071" i="9"/>
  <c r="W3071" i="9" s="1"/>
  <c r="T3070" i="9"/>
  <c r="W3070" i="9" s="1"/>
  <c r="T3069" i="9"/>
  <c r="W3069" i="9" s="1"/>
  <c r="T3068" i="9"/>
  <c r="W3068" i="9" s="1"/>
  <c r="T3067" i="9"/>
  <c r="W3067" i="9" s="1"/>
  <c r="T3066" i="9"/>
  <c r="W3066" i="9" s="1"/>
  <c r="T3065" i="9"/>
  <c r="W3065" i="9" s="1"/>
  <c r="T3064" i="9"/>
  <c r="W3064" i="9" s="1"/>
  <c r="T3063" i="9"/>
  <c r="W3063" i="9" s="1"/>
  <c r="T3062" i="9"/>
  <c r="W3062" i="9" s="1"/>
  <c r="T3061" i="9"/>
  <c r="W3061" i="9" s="1"/>
  <c r="T3060" i="9"/>
  <c r="W3060" i="9" s="1"/>
  <c r="T3059" i="9"/>
  <c r="W3059" i="9" s="1"/>
  <c r="T3058" i="9"/>
  <c r="W3058" i="9" s="1"/>
  <c r="T3057" i="9"/>
  <c r="W3057" i="9" s="1"/>
  <c r="T3056" i="9"/>
  <c r="W3056" i="9" s="1"/>
  <c r="T3055" i="9"/>
  <c r="W3055" i="9" s="1"/>
  <c r="T3054" i="9"/>
  <c r="W3054" i="9" s="1"/>
  <c r="T3053" i="9"/>
  <c r="W3053" i="9" s="1"/>
  <c r="T3052" i="9"/>
  <c r="W3052" i="9" s="1"/>
  <c r="T3051" i="9"/>
  <c r="W3051" i="9" s="1"/>
  <c r="T3050" i="9"/>
  <c r="W3050" i="9" s="1"/>
  <c r="T3049" i="9"/>
  <c r="W3049" i="9" s="1"/>
  <c r="T3048" i="9"/>
  <c r="W3048" i="9" s="1"/>
  <c r="T3047" i="9"/>
  <c r="W3047" i="9" s="1"/>
  <c r="T3046" i="9"/>
  <c r="W3046" i="9" s="1"/>
  <c r="T3045" i="9"/>
  <c r="W3045" i="9" s="1"/>
  <c r="T3044" i="9"/>
  <c r="W3044" i="9" s="1"/>
  <c r="T3043" i="9"/>
  <c r="W3043" i="9" s="1"/>
  <c r="T3042" i="9"/>
  <c r="W3042" i="9" s="1"/>
  <c r="T3041" i="9"/>
  <c r="W3041" i="9" s="1"/>
  <c r="T3040" i="9"/>
  <c r="W3040" i="9" s="1"/>
  <c r="T3039" i="9"/>
  <c r="W3039" i="9" s="1"/>
  <c r="T3038" i="9"/>
  <c r="W3038" i="9" s="1"/>
  <c r="T3037" i="9"/>
  <c r="W3037" i="9" s="1"/>
  <c r="T3036" i="9"/>
  <c r="W3036" i="9" s="1"/>
  <c r="T3035" i="9"/>
  <c r="W3035" i="9" s="1"/>
  <c r="T3034" i="9"/>
  <c r="W3034" i="9" s="1"/>
  <c r="T3033" i="9"/>
  <c r="W3033" i="9" s="1"/>
  <c r="T3032" i="9"/>
  <c r="W3032" i="9" s="1"/>
  <c r="T3031" i="9"/>
  <c r="W3031" i="9" s="1"/>
  <c r="T3030" i="9"/>
  <c r="W3030" i="9" s="1"/>
  <c r="T3029" i="9"/>
  <c r="W3029" i="9" s="1"/>
  <c r="T3028" i="9"/>
  <c r="W3028" i="9" s="1"/>
  <c r="T3027" i="9"/>
  <c r="W3027" i="9" s="1"/>
  <c r="T3026" i="9"/>
  <c r="W3026" i="9" s="1"/>
  <c r="T3025" i="9"/>
  <c r="W3025" i="9" s="1"/>
  <c r="T3024" i="9"/>
  <c r="W3024" i="9" s="1"/>
  <c r="T3023" i="9"/>
  <c r="W3023" i="9" s="1"/>
  <c r="T3022" i="9"/>
  <c r="W3022" i="9" s="1"/>
  <c r="T3021" i="9"/>
  <c r="W3021" i="9" s="1"/>
  <c r="T3020" i="9"/>
  <c r="W3020" i="9" s="1"/>
  <c r="T3019" i="9"/>
  <c r="W3019" i="9" s="1"/>
  <c r="T3018" i="9"/>
  <c r="W3018" i="9" s="1"/>
  <c r="T3017" i="9"/>
  <c r="W3017" i="9" s="1"/>
  <c r="T3016" i="9"/>
  <c r="W3016" i="9" s="1"/>
  <c r="T3015" i="9"/>
  <c r="W3015" i="9" s="1"/>
  <c r="T3014" i="9"/>
  <c r="W3014" i="9" s="1"/>
  <c r="T3013" i="9"/>
  <c r="W3013" i="9" s="1"/>
  <c r="T3012" i="9"/>
  <c r="W3012" i="9" s="1"/>
  <c r="T3011" i="9"/>
  <c r="W3011" i="9" s="1"/>
  <c r="T3010" i="9"/>
  <c r="W3010" i="9" s="1"/>
  <c r="T3009" i="9"/>
  <c r="W3009" i="9" s="1"/>
  <c r="T3008" i="9"/>
  <c r="W3008" i="9" s="1"/>
  <c r="T3007" i="9"/>
  <c r="W3007" i="9" s="1"/>
  <c r="T3006" i="9"/>
  <c r="W3006" i="9" s="1"/>
  <c r="T3005" i="9"/>
  <c r="W3005" i="9" s="1"/>
  <c r="T3004" i="9"/>
  <c r="W3004" i="9" s="1"/>
  <c r="T3003" i="9"/>
  <c r="W3003" i="9" s="1"/>
  <c r="T3002" i="9"/>
  <c r="W3002" i="9" s="1"/>
  <c r="T3001" i="9"/>
  <c r="W3001" i="9" s="1"/>
  <c r="T3000" i="9"/>
  <c r="W3000" i="9" s="1"/>
  <c r="T2999" i="9"/>
  <c r="W2999" i="9" s="1"/>
  <c r="T2998" i="9"/>
  <c r="W2998" i="9" s="1"/>
  <c r="T2997" i="9"/>
  <c r="W2997" i="9" s="1"/>
  <c r="T2996" i="9"/>
  <c r="W2996" i="9" s="1"/>
  <c r="T2995" i="9"/>
  <c r="W2995" i="9" s="1"/>
  <c r="T2994" i="9"/>
  <c r="W2994" i="9" s="1"/>
  <c r="T2993" i="9"/>
  <c r="W2993" i="9" s="1"/>
  <c r="T2992" i="9"/>
  <c r="W2992" i="9" s="1"/>
  <c r="T2991" i="9"/>
  <c r="W2991" i="9" s="1"/>
  <c r="T2990" i="9"/>
  <c r="W2990" i="9" s="1"/>
  <c r="T2989" i="9"/>
  <c r="W2989" i="9" s="1"/>
  <c r="T2988" i="9"/>
  <c r="W2988" i="9" s="1"/>
  <c r="T2987" i="9"/>
  <c r="W2987" i="9" s="1"/>
  <c r="T2986" i="9"/>
  <c r="W2986" i="9" s="1"/>
  <c r="T2985" i="9"/>
  <c r="W2985" i="9" s="1"/>
  <c r="T2984" i="9"/>
  <c r="W2984" i="9" s="1"/>
  <c r="T2983" i="9"/>
  <c r="W2983" i="9" s="1"/>
  <c r="T2982" i="9"/>
  <c r="W2982" i="9" s="1"/>
  <c r="T2981" i="9"/>
  <c r="W2981" i="9" s="1"/>
  <c r="T2980" i="9"/>
  <c r="W2980" i="9" s="1"/>
  <c r="T2979" i="9"/>
  <c r="W2979" i="9" s="1"/>
  <c r="T2978" i="9"/>
  <c r="W2978" i="9" s="1"/>
  <c r="T2977" i="9"/>
  <c r="W2977" i="9" s="1"/>
  <c r="T2976" i="9"/>
  <c r="W2976" i="9" s="1"/>
  <c r="T2975" i="9"/>
  <c r="W2975" i="9" s="1"/>
  <c r="T2974" i="9"/>
  <c r="W2974" i="9" s="1"/>
  <c r="T2973" i="9"/>
  <c r="W2973" i="9" s="1"/>
  <c r="T2972" i="9"/>
  <c r="W2972" i="9" s="1"/>
  <c r="T2971" i="9"/>
  <c r="W2971" i="9" s="1"/>
  <c r="T2970" i="9"/>
  <c r="W2970" i="9" s="1"/>
  <c r="T2969" i="9"/>
  <c r="W2969" i="9" s="1"/>
  <c r="T2968" i="9"/>
  <c r="W2968" i="9" s="1"/>
  <c r="T2967" i="9"/>
  <c r="W2967" i="9" s="1"/>
  <c r="T2966" i="9"/>
  <c r="W2966" i="9" s="1"/>
  <c r="T2965" i="9"/>
  <c r="W2965" i="9" s="1"/>
  <c r="T2964" i="9"/>
  <c r="W2964" i="9" s="1"/>
  <c r="T2963" i="9"/>
  <c r="W2963" i="9" s="1"/>
  <c r="T2962" i="9"/>
  <c r="W2962" i="9" s="1"/>
  <c r="T2961" i="9"/>
  <c r="W2961" i="9" s="1"/>
  <c r="T2960" i="9"/>
  <c r="W2960" i="9" s="1"/>
  <c r="T2959" i="9"/>
  <c r="W2959" i="9" s="1"/>
  <c r="T2958" i="9"/>
  <c r="W2958" i="9" s="1"/>
  <c r="T2957" i="9"/>
  <c r="W2957" i="9" s="1"/>
  <c r="T2956" i="9"/>
  <c r="W2956" i="9" s="1"/>
  <c r="T2955" i="9"/>
  <c r="W2955" i="9" s="1"/>
  <c r="T2954" i="9"/>
  <c r="W2954" i="9" s="1"/>
  <c r="T2953" i="9"/>
  <c r="W2953" i="9" s="1"/>
  <c r="T2952" i="9"/>
  <c r="W2952" i="9" s="1"/>
  <c r="T2951" i="9"/>
  <c r="W2951" i="9" s="1"/>
  <c r="T2950" i="9"/>
  <c r="W2950" i="9" s="1"/>
  <c r="T2949" i="9"/>
  <c r="W2949" i="9" s="1"/>
  <c r="T2948" i="9"/>
  <c r="W2948" i="9" s="1"/>
  <c r="T2947" i="9"/>
  <c r="W2947" i="9" s="1"/>
  <c r="T2946" i="9"/>
  <c r="W2946" i="9" s="1"/>
  <c r="T2945" i="9"/>
  <c r="W2945" i="9" s="1"/>
  <c r="T2944" i="9"/>
  <c r="W2944" i="9" s="1"/>
  <c r="T2943" i="9"/>
  <c r="W2943" i="9" s="1"/>
  <c r="T2942" i="9"/>
  <c r="W2942" i="9" s="1"/>
  <c r="T2941" i="9"/>
  <c r="W2941" i="9" s="1"/>
  <c r="T2940" i="9"/>
  <c r="W2940" i="9" s="1"/>
  <c r="T2939" i="9"/>
  <c r="W2939" i="9" s="1"/>
  <c r="T2938" i="9"/>
  <c r="W2938" i="9" s="1"/>
  <c r="T2937" i="9"/>
  <c r="W2937" i="9" s="1"/>
  <c r="T2936" i="9"/>
  <c r="W2936" i="9" s="1"/>
  <c r="T2935" i="9"/>
  <c r="W2935" i="9" s="1"/>
  <c r="T2934" i="9"/>
  <c r="W2934" i="9" s="1"/>
  <c r="T2933" i="9"/>
  <c r="W2933" i="9" s="1"/>
  <c r="T2932" i="9"/>
  <c r="W2932" i="9" s="1"/>
  <c r="T2931" i="9"/>
  <c r="W2931" i="9" s="1"/>
  <c r="T2930" i="9"/>
  <c r="W2930" i="9" s="1"/>
  <c r="T2929" i="9"/>
  <c r="W2929" i="9" s="1"/>
  <c r="T2928" i="9"/>
  <c r="W2928" i="9" s="1"/>
  <c r="T2927" i="9"/>
  <c r="W2927" i="9" s="1"/>
  <c r="T2926" i="9"/>
  <c r="W2926" i="9" s="1"/>
  <c r="T2925" i="9"/>
  <c r="W2925" i="9" s="1"/>
  <c r="T2924" i="9"/>
  <c r="W2924" i="9" s="1"/>
  <c r="T2923" i="9"/>
  <c r="W2923" i="9" s="1"/>
  <c r="T2922" i="9"/>
  <c r="W2922" i="9" s="1"/>
  <c r="T2921" i="9"/>
  <c r="W2921" i="9" s="1"/>
  <c r="T2920" i="9"/>
  <c r="W2920" i="9" s="1"/>
  <c r="T2919" i="9"/>
  <c r="W2919" i="9" s="1"/>
  <c r="T2918" i="9"/>
  <c r="W2918" i="9" s="1"/>
  <c r="T2917" i="9"/>
  <c r="W2917" i="9" s="1"/>
  <c r="T2916" i="9"/>
  <c r="W2916" i="9" s="1"/>
  <c r="T2915" i="9"/>
  <c r="W2915" i="9" s="1"/>
  <c r="T2914" i="9"/>
  <c r="W2914" i="9" s="1"/>
  <c r="T2913" i="9"/>
  <c r="W2913" i="9" s="1"/>
  <c r="T2912" i="9"/>
  <c r="W2912" i="9" s="1"/>
  <c r="T2911" i="9"/>
  <c r="W2911" i="9" s="1"/>
  <c r="T2910" i="9"/>
  <c r="W2910" i="9" s="1"/>
  <c r="T2909" i="9"/>
  <c r="W2909" i="9" s="1"/>
  <c r="T2908" i="9"/>
  <c r="W2908" i="9" s="1"/>
  <c r="T2907" i="9"/>
  <c r="W2907" i="9" s="1"/>
  <c r="T2906" i="9"/>
  <c r="W2906" i="9" s="1"/>
  <c r="T2905" i="9"/>
  <c r="W2905" i="9" s="1"/>
  <c r="T2904" i="9"/>
  <c r="W2904" i="9" s="1"/>
  <c r="T2903" i="9"/>
  <c r="W2903" i="9" s="1"/>
  <c r="T2902" i="9"/>
  <c r="W2902" i="9" s="1"/>
  <c r="T2901" i="9"/>
  <c r="W2901" i="9" s="1"/>
  <c r="T2900" i="9"/>
  <c r="W2900" i="9" s="1"/>
  <c r="T2899" i="9"/>
  <c r="W2899" i="9" s="1"/>
  <c r="T2898" i="9"/>
  <c r="W2898" i="9" s="1"/>
  <c r="T2897" i="9"/>
  <c r="W2897" i="9" s="1"/>
  <c r="T2896" i="9"/>
  <c r="W2896" i="9" s="1"/>
  <c r="T2895" i="9"/>
  <c r="W2895" i="9" s="1"/>
  <c r="T2894" i="9"/>
  <c r="W2894" i="9" s="1"/>
  <c r="T2893" i="9"/>
  <c r="W2893" i="9" s="1"/>
  <c r="T2892" i="9"/>
  <c r="W2892" i="9" s="1"/>
  <c r="T2891" i="9"/>
  <c r="W2891" i="9" s="1"/>
  <c r="T2890" i="9"/>
  <c r="W2890" i="9" s="1"/>
  <c r="T2889" i="9"/>
  <c r="W2889" i="9" s="1"/>
  <c r="T2888" i="9"/>
  <c r="W2888" i="9" s="1"/>
  <c r="T2887" i="9"/>
  <c r="W2887" i="9" s="1"/>
  <c r="T2886" i="9"/>
  <c r="W2886" i="9" s="1"/>
  <c r="T2885" i="9"/>
  <c r="W2885" i="9" s="1"/>
  <c r="T2884" i="9"/>
  <c r="W2884" i="9" s="1"/>
  <c r="T2883" i="9"/>
  <c r="W2883" i="9" s="1"/>
  <c r="T2882" i="9"/>
  <c r="W2882" i="9" s="1"/>
  <c r="T2881" i="9"/>
  <c r="W2881" i="9" s="1"/>
  <c r="T2880" i="9"/>
  <c r="W2880" i="9" s="1"/>
  <c r="T2879" i="9"/>
  <c r="W2879" i="9" s="1"/>
  <c r="T2878" i="9"/>
  <c r="W2878" i="9" s="1"/>
  <c r="T2877" i="9"/>
  <c r="W2877" i="9" s="1"/>
  <c r="T2876" i="9"/>
  <c r="W2876" i="9" s="1"/>
  <c r="T2875" i="9"/>
  <c r="W2875" i="9" s="1"/>
  <c r="T2874" i="9"/>
  <c r="W2874" i="9" s="1"/>
  <c r="T2873" i="9"/>
  <c r="W2873" i="9" s="1"/>
  <c r="T2872" i="9"/>
  <c r="W2872" i="9" s="1"/>
  <c r="T2871" i="9"/>
  <c r="W2871" i="9" s="1"/>
  <c r="T2870" i="9"/>
  <c r="W2870" i="9" s="1"/>
  <c r="T2869" i="9"/>
  <c r="W2869" i="9" s="1"/>
  <c r="T2868" i="9"/>
  <c r="W2868" i="9" s="1"/>
  <c r="T2867" i="9"/>
  <c r="W2867" i="9" s="1"/>
  <c r="T2866" i="9"/>
  <c r="W2866" i="9" s="1"/>
  <c r="T2865" i="9"/>
  <c r="W2865" i="9" s="1"/>
  <c r="T2864" i="9"/>
  <c r="W2864" i="9" s="1"/>
  <c r="T2863" i="9"/>
  <c r="W2863" i="9" s="1"/>
  <c r="T2862" i="9"/>
  <c r="W2862" i="9" s="1"/>
  <c r="T2861" i="9"/>
  <c r="W2861" i="9" s="1"/>
  <c r="T2860" i="9"/>
  <c r="W2860" i="9" s="1"/>
  <c r="T2859" i="9"/>
  <c r="W2859" i="9" s="1"/>
  <c r="T2858" i="9"/>
  <c r="W2858" i="9" s="1"/>
  <c r="T2857" i="9"/>
  <c r="W2857" i="9" s="1"/>
  <c r="T2856" i="9"/>
  <c r="W2856" i="9" s="1"/>
  <c r="T2855" i="9"/>
  <c r="W2855" i="9" s="1"/>
  <c r="T2854" i="9"/>
  <c r="W2854" i="9" s="1"/>
  <c r="T2853" i="9"/>
  <c r="W2853" i="9" s="1"/>
  <c r="T2852" i="9"/>
  <c r="W2852" i="9" s="1"/>
  <c r="T2851" i="9"/>
  <c r="W2851" i="9" s="1"/>
  <c r="T2850" i="9"/>
  <c r="W2850" i="9" s="1"/>
  <c r="T2849" i="9"/>
  <c r="W2849" i="9" s="1"/>
  <c r="T2848" i="9"/>
  <c r="W2848" i="9" s="1"/>
  <c r="T2847" i="9"/>
  <c r="W2847" i="9" s="1"/>
  <c r="T2846" i="9"/>
  <c r="W2846" i="9" s="1"/>
  <c r="T2845" i="9"/>
  <c r="W2845" i="9" s="1"/>
  <c r="T2844" i="9"/>
  <c r="W2844" i="9" s="1"/>
  <c r="T2843" i="9"/>
  <c r="W2843" i="9" s="1"/>
  <c r="T2842" i="9"/>
  <c r="W2842" i="9" s="1"/>
  <c r="T2841" i="9"/>
  <c r="W2841" i="9" s="1"/>
  <c r="T2840" i="9"/>
  <c r="W2840" i="9" s="1"/>
  <c r="T2839" i="9"/>
  <c r="W2839" i="9" s="1"/>
  <c r="T2838" i="9"/>
  <c r="W2838" i="9" s="1"/>
  <c r="T2837" i="9"/>
  <c r="W2837" i="9" s="1"/>
  <c r="T2836" i="9"/>
  <c r="W2836" i="9" s="1"/>
  <c r="T2835" i="9"/>
  <c r="W2835" i="9" s="1"/>
  <c r="T2834" i="9"/>
  <c r="W2834" i="9" s="1"/>
  <c r="T2833" i="9"/>
  <c r="W2833" i="9" s="1"/>
  <c r="T2832" i="9"/>
  <c r="W2832" i="9" s="1"/>
  <c r="T2831" i="9"/>
  <c r="W2831" i="9" s="1"/>
  <c r="T2830" i="9"/>
  <c r="W2830" i="9" s="1"/>
  <c r="T2829" i="9"/>
  <c r="W2829" i="9" s="1"/>
  <c r="T2828" i="9"/>
  <c r="W2828" i="9" s="1"/>
  <c r="T2827" i="9"/>
  <c r="W2827" i="9" s="1"/>
  <c r="T2826" i="9"/>
  <c r="W2826" i="9" s="1"/>
  <c r="T2825" i="9"/>
  <c r="W2825" i="9" s="1"/>
  <c r="T2824" i="9"/>
  <c r="W2824" i="9" s="1"/>
  <c r="T2823" i="9"/>
  <c r="W2823" i="9" s="1"/>
  <c r="T2822" i="9"/>
  <c r="W2822" i="9" s="1"/>
  <c r="T2821" i="9"/>
  <c r="W2821" i="9" s="1"/>
  <c r="T2820" i="9"/>
  <c r="W2820" i="9" s="1"/>
  <c r="T2819" i="9"/>
  <c r="W2819" i="9" s="1"/>
  <c r="T2818" i="9"/>
  <c r="W2818" i="9" s="1"/>
  <c r="T2817" i="9"/>
  <c r="W2817" i="9" s="1"/>
  <c r="T2816" i="9"/>
  <c r="W2816" i="9" s="1"/>
  <c r="T2815" i="9"/>
  <c r="W2815" i="9" s="1"/>
  <c r="T2814" i="9"/>
  <c r="W2814" i="9" s="1"/>
  <c r="T2813" i="9"/>
  <c r="W2813" i="9" s="1"/>
  <c r="T2812" i="9"/>
  <c r="W2812" i="9" s="1"/>
  <c r="T2811" i="9"/>
  <c r="W2811" i="9" s="1"/>
  <c r="T2810" i="9"/>
  <c r="W2810" i="9" s="1"/>
  <c r="T2809" i="9"/>
  <c r="W2809" i="9" s="1"/>
  <c r="T2808" i="9"/>
  <c r="W2808" i="9" s="1"/>
  <c r="T2807" i="9"/>
  <c r="W2807" i="9" s="1"/>
  <c r="T2806" i="9"/>
  <c r="W2806" i="9" s="1"/>
  <c r="T2805" i="9"/>
  <c r="W2805" i="9" s="1"/>
  <c r="T2804" i="9"/>
  <c r="W2804" i="9" s="1"/>
  <c r="T2803" i="9"/>
  <c r="W2803" i="9" s="1"/>
  <c r="T2802" i="9"/>
  <c r="W2802" i="9" s="1"/>
  <c r="T2801" i="9"/>
  <c r="W2801" i="9" s="1"/>
  <c r="T2800" i="9"/>
  <c r="W2800" i="9" s="1"/>
  <c r="T2799" i="9"/>
  <c r="W2799" i="9" s="1"/>
  <c r="T2798" i="9"/>
  <c r="W2798" i="9" s="1"/>
  <c r="T2797" i="9"/>
  <c r="W2797" i="9" s="1"/>
  <c r="T2796" i="9"/>
  <c r="W2796" i="9" s="1"/>
  <c r="T2795" i="9"/>
  <c r="W2795" i="9" s="1"/>
  <c r="T2794" i="9"/>
  <c r="W2794" i="9" s="1"/>
  <c r="T2793" i="9"/>
  <c r="W2793" i="9" s="1"/>
  <c r="T2792" i="9"/>
  <c r="W2792" i="9" s="1"/>
  <c r="T2791" i="9"/>
  <c r="W2791" i="9" s="1"/>
  <c r="T2790" i="9"/>
  <c r="W2790" i="9" s="1"/>
  <c r="T2789" i="9"/>
  <c r="W2789" i="9" s="1"/>
  <c r="T2788" i="9"/>
  <c r="W2788" i="9" s="1"/>
  <c r="T2787" i="9"/>
  <c r="W2787" i="9" s="1"/>
  <c r="T2786" i="9"/>
  <c r="W2786" i="9" s="1"/>
  <c r="T2785" i="9"/>
  <c r="W2785" i="9" s="1"/>
  <c r="T2784" i="9"/>
  <c r="W2784" i="9" s="1"/>
  <c r="T2783" i="9"/>
  <c r="W2783" i="9" s="1"/>
  <c r="T2782" i="9"/>
  <c r="W2782" i="9" s="1"/>
  <c r="T2781" i="9"/>
  <c r="W2781" i="9" s="1"/>
  <c r="T2780" i="9"/>
  <c r="W2780" i="9" s="1"/>
  <c r="T2779" i="9"/>
  <c r="W2779" i="9" s="1"/>
  <c r="T2778" i="9"/>
  <c r="W2778" i="9" s="1"/>
  <c r="T2777" i="9"/>
  <c r="W2777" i="9" s="1"/>
  <c r="T2776" i="9"/>
  <c r="W2776" i="9" s="1"/>
  <c r="T2775" i="9"/>
  <c r="W2775" i="9" s="1"/>
  <c r="T2774" i="9"/>
  <c r="W2774" i="9" s="1"/>
  <c r="T2773" i="9"/>
  <c r="W2773" i="9" s="1"/>
  <c r="T2772" i="9"/>
  <c r="W2772" i="9" s="1"/>
  <c r="T2771" i="9"/>
  <c r="W2771" i="9" s="1"/>
  <c r="T2770" i="9"/>
  <c r="W2770" i="9" s="1"/>
  <c r="T2769" i="9"/>
  <c r="W2769" i="9" s="1"/>
  <c r="T2768" i="9"/>
  <c r="W2768" i="9" s="1"/>
  <c r="T2767" i="9"/>
  <c r="W2767" i="9" s="1"/>
  <c r="T2766" i="9"/>
  <c r="W2766" i="9" s="1"/>
  <c r="T2765" i="9"/>
  <c r="W2765" i="9" s="1"/>
  <c r="T2764" i="9"/>
  <c r="W2764" i="9" s="1"/>
  <c r="T2763" i="9"/>
  <c r="W2763" i="9" s="1"/>
  <c r="T2762" i="9"/>
  <c r="W2762" i="9" s="1"/>
  <c r="T2761" i="9"/>
  <c r="W2761" i="9" s="1"/>
  <c r="T2760" i="9"/>
  <c r="W2760" i="9" s="1"/>
  <c r="T2759" i="9"/>
  <c r="W2759" i="9" s="1"/>
  <c r="T2758" i="9"/>
  <c r="W2758" i="9" s="1"/>
  <c r="T2757" i="9"/>
  <c r="W2757" i="9" s="1"/>
  <c r="T2756" i="9"/>
  <c r="W2756" i="9" s="1"/>
  <c r="T2755" i="9"/>
  <c r="W2755" i="9" s="1"/>
  <c r="T2754" i="9"/>
  <c r="W2754" i="9" s="1"/>
  <c r="T2753" i="9"/>
  <c r="W2753" i="9" s="1"/>
  <c r="T2752" i="9"/>
  <c r="W2752" i="9" s="1"/>
  <c r="T2751" i="9"/>
  <c r="W2751" i="9" s="1"/>
  <c r="T2750" i="9"/>
  <c r="W2750" i="9" s="1"/>
  <c r="T2749" i="9"/>
  <c r="W2749" i="9" s="1"/>
  <c r="T2748" i="9"/>
  <c r="W2748" i="9" s="1"/>
  <c r="T2747" i="9"/>
  <c r="W2747" i="9" s="1"/>
  <c r="T2746" i="9"/>
  <c r="W2746" i="9" s="1"/>
  <c r="T2745" i="9"/>
  <c r="W2745" i="9" s="1"/>
  <c r="T2744" i="9"/>
  <c r="W2744" i="9" s="1"/>
  <c r="T2743" i="9"/>
  <c r="W2743" i="9" s="1"/>
  <c r="T2742" i="9"/>
  <c r="W2742" i="9" s="1"/>
  <c r="T2741" i="9"/>
  <c r="W2741" i="9" s="1"/>
  <c r="T2740" i="9"/>
  <c r="W2740" i="9" s="1"/>
  <c r="T2739" i="9"/>
  <c r="W2739" i="9" s="1"/>
  <c r="T2738" i="9"/>
  <c r="W2738" i="9" s="1"/>
  <c r="T2737" i="9"/>
  <c r="W2737" i="9" s="1"/>
  <c r="T2736" i="9"/>
  <c r="W2736" i="9" s="1"/>
  <c r="T2735" i="9"/>
  <c r="W2735" i="9" s="1"/>
  <c r="T2734" i="9"/>
  <c r="W2734" i="9" s="1"/>
  <c r="T2733" i="9"/>
  <c r="W2733" i="9" s="1"/>
  <c r="T2732" i="9"/>
  <c r="W2732" i="9" s="1"/>
  <c r="T2731" i="9"/>
  <c r="W2731" i="9" s="1"/>
  <c r="T2730" i="9"/>
  <c r="W2730" i="9" s="1"/>
  <c r="T2729" i="9"/>
  <c r="W2729" i="9" s="1"/>
  <c r="T2728" i="9"/>
  <c r="W2728" i="9" s="1"/>
  <c r="T2727" i="9"/>
  <c r="W2727" i="9" s="1"/>
  <c r="T2726" i="9"/>
  <c r="W2726" i="9" s="1"/>
  <c r="T2725" i="9"/>
  <c r="W2725" i="9" s="1"/>
  <c r="T2724" i="9"/>
  <c r="W2724" i="9" s="1"/>
  <c r="T2723" i="9"/>
  <c r="W2723" i="9" s="1"/>
  <c r="T2722" i="9"/>
  <c r="W2722" i="9" s="1"/>
  <c r="T2721" i="9"/>
  <c r="W2721" i="9" s="1"/>
  <c r="T2720" i="9"/>
  <c r="W2720" i="9" s="1"/>
  <c r="T2719" i="9"/>
  <c r="W2719" i="9" s="1"/>
  <c r="T2718" i="9"/>
  <c r="W2718" i="9" s="1"/>
  <c r="T2717" i="9"/>
  <c r="W2717" i="9" s="1"/>
  <c r="T2716" i="9"/>
  <c r="W2716" i="9" s="1"/>
  <c r="T2715" i="9"/>
  <c r="W2715" i="9" s="1"/>
  <c r="T2714" i="9"/>
  <c r="W2714" i="9" s="1"/>
  <c r="T2713" i="9"/>
  <c r="W2713" i="9" s="1"/>
  <c r="T2712" i="9"/>
  <c r="W2712" i="9" s="1"/>
  <c r="T2711" i="9"/>
  <c r="W2711" i="9" s="1"/>
  <c r="T2710" i="9"/>
  <c r="W2710" i="9" s="1"/>
  <c r="T2709" i="9"/>
  <c r="W2709" i="9" s="1"/>
  <c r="T2708" i="9"/>
  <c r="W2708" i="9" s="1"/>
  <c r="T2707" i="9"/>
  <c r="W2707" i="9" s="1"/>
  <c r="T2706" i="9"/>
  <c r="W2706" i="9" s="1"/>
  <c r="T2705" i="9"/>
  <c r="W2705" i="9" s="1"/>
  <c r="T2704" i="9"/>
  <c r="W2704" i="9" s="1"/>
  <c r="T2703" i="9"/>
  <c r="W2703" i="9" s="1"/>
  <c r="T2702" i="9"/>
  <c r="W2702" i="9" s="1"/>
  <c r="T2701" i="9"/>
  <c r="W2701" i="9" s="1"/>
  <c r="T2700" i="9"/>
  <c r="W2700" i="9" s="1"/>
  <c r="T2699" i="9"/>
  <c r="W2699" i="9" s="1"/>
  <c r="T2698" i="9"/>
  <c r="W2698" i="9" s="1"/>
  <c r="T2697" i="9"/>
  <c r="W2697" i="9" s="1"/>
  <c r="T2696" i="9"/>
  <c r="W2696" i="9" s="1"/>
  <c r="T2695" i="9"/>
  <c r="W2695" i="9" s="1"/>
  <c r="T2694" i="9"/>
  <c r="W2694" i="9" s="1"/>
  <c r="T2693" i="9"/>
  <c r="W2693" i="9" s="1"/>
  <c r="T2692" i="9"/>
  <c r="W2692" i="9" s="1"/>
  <c r="T2691" i="9"/>
  <c r="W2691" i="9" s="1"/>
  <c r="T2690" i="9"/>
  <c r="W2690" i="9" s="1"/>
  <c r="T2689" i="9"/>
  <c r="W2689" i="9" s="1"/>
  <c r="T2688" i="9"/>
  <c r="W2688" i="9" s="1"/>
  <c r="T2687" i="9"/>
  <c r="W2687" i="9" s="1"/>
  <c r="T2686" i="9"/>
  <c r="W2686" i="9" s="1"/>
  <c r="T2685" i="9"/>
  <c r="W2685" i="9" s="1"/>
  <c r="T2684" i="9"/>
  <c r="W2684" i="9" s="1"/>
  <c r="T2683" i="9"/>
  <c r="W2683" i="9" s="1"/>
  <c r="T2682" i="9"/>
  <c r="W2682" i="9" s="1"/>
  <c r="T2681" i="9"/>
  <c r="W2681" i="9" s="1"/>
  <c r="T2680" i="9"/>
  <c r="W2680" i="9" s="1"/>
  <c r="T2679" i="9"/>
  <c r="W2679" i="9" s="1"/>
  <c r="T2678" i="9"/>
  <c r="W2678" i="9" s="1"/>
  <c r="T2677" i="9"/>
  <c r="W2677" i="9" s="1"/>
  <c r="T2676" i="9"/>
  <c r="W2676" i="9" s="1"/>
  <c r="T2675" i="9"/>
  <c r="W2675" i="9" s="1"/>
  <c r="T2674" i="9"/>
  <c r="W2674" i="9" s="1"/>
  <c r="T2673" i="9"/>
  <c r="W2673" i="9" s="1"/>
  <c r="T2672" i="9"/>
  <c r="W2672" i="9" s="1"/>
  <c r="T2671" i="9"/>
  <c r="W2671" i="9" s="1"/>
  <c r="T2670" i="9"/>
  <c r="W2670" i="9" s="1"/>
  <c r="T2669" i="9"/>
  <c r="W2669" i="9" s="1"/>
  <c r="T2668" i="9"/>
  <c r="W2668" i="9" s="1"/>
  <c r="T2667" i="9"/>
  <c r="W2667" i="9" s="1"/>
  <c r="T2666" i="9"/>
  <c r="W2666" i="9" s="1"/>
  <c r="T2665" i="9"/>
  <c r="W2665" i="9" s="1"/>
  <c r="T2664" i="9"/>
  <c r="W2664" i="9" s="1"/>
  <c r="T2663" i="9"/>
  <c r="W2663" i="9" s="1"/>
  <c r="T2662" i="9"/>
  <c r="W2662" i="9" s="1"/>
  <c r="T2661" i="9"/>
  <c r="W2661" i="9" s="1"/>
  <c r="T2660" i="9"/>
  <c r="W2660" i="9" s="1"/>
  <c r="T2659" i="9"/>
  <c r="W2659" i="9" s="1"/>
  <c r="T2658" i="9"/>
  <c r="W2658" i="9" s="1"/>
  <c r="T2657" i="9"/>
  <c r="W2657" i="9" s="1"/>
  <c r="T2656" i="9"/>
  <c r="W2656" i="9" s="1"/>
  <c r="T2655" i="9"/>
  <c r="W2655" i="9" s="1"/>
  <c r="T2654" i="9"/>
  <c r="W2654" i="9" s="1"/>
  <c r="T2653" i="9"/>
  <c r="W2653" i="9" s="1"/>
  <c r="T2652" i="9"/>
  <c r="W2652" i="9" s="1"/>
  <c r="T2651" i="9"/>
  <c r="W2651" i="9" s="1"/>
  <c r="T2650" i="9"/>
  <c r="W2650" i="9" s="1"/>
  <c r="T2649" i="9"/>
  <c r="W2649" i="9" s="1"/>
  <c r="T2648" i="9"/>
  <c r="W2648" i="9" s="1"/>
  <c r="T2647" i="9"/>
  <c r="W2647" i="9" s="1"/>
  <c r="T2646" i="9"/>
  <c r="W2646" i="9" s="1"/>
  <c r="T2645" i="9"/>
  <c r="W2645" i="9" s="1"/>
  <c r="T2644" i="9"/>
  <c r="W2644" i="9" s="1"/>
  <c r="T2643" i="9"/>
  <c r="W2643" i="9" s="1"/>
  <c r="T2642" i="9"/>
  <c r="W2642" i="9" s="1"/>
  <c r="T2641" i="9"/>
  <c r="W2641" i="9" s="1"/>
  <c r="T2640" i="9"/>
  <c r="W2640" i="9" s="1"/>
  <c r="T2639" i="9"/>
  <c r="W2639" i="9" s="1"/>
  <c r="T2638" i="9"/>
  <c r="W2638" i="9" s="1"/>
  <c r="T2637" i="9"/>
  <c r="W2637" i="9" s="1"/>
  <c r="T2636" i="9"/>
  <c r="W2636" i="9" s="1"/>
  <c r="T2635" i="9"/>
  <c r="W2635" i="9" s="1"/>
  <c r="T2634" i="9"/>
  <c r="W2634" i="9" s="1"/>
  <c r="T2633" i="9"/>
  <c r="W2633" i="9" s="1"/>
  <c r="T2632" i="9"/>
  <c r="W2632" i="9" s="1"/>
  <c r="T2631" i="9"/>
  <c r="W2631" i="9" s="1"/>
  <c r="T2630" i="9"/>
  <c r="W2630" i="9" s="1"/>
  <c r="T2629" i="9"/>
  <c r="W2629" i="9" s="1"/>
  <c r="T2628" i="9"/>
  <c r="W2628" i="9" s="1"/>
  <c r="T2627" i="9"/>
  <c r="W2627" i="9" s="1"/>
  <c r="T2626" i="9"/>
  <c r="W2626" i="9" s="1"/>
  <c r="T2625" i="9"/>
  <c r="W2625" i="9" s="1"/>
  <c r="T2624" i="9"/>
  <c r="W2624" i="9" s="1"/>
  <c r="T2623" i="9"/>
  <c r="W2623" i="9" s="1"/>
  <c r="T2622" i="9"/>
  <c r="W2622" i="9" s="1"/>
  <c r="T2621" i="9"/>
  <c r="W2621" i="9" s="1"/>
  <c r="T2620" i="9"/>
  <c r="W2620" i="9" s="1"/>
  <c r="T2619" i="9"/>
  <c r="W2619" i="9" s="1"/>
  <c r="T2618" i="9"/>
  <c r="W2618" i="9" s="1"/>
  <c r="T2617" i="9"/>
  <c r="W2617" i="9" s="1"/>
  <c r="T2616" i="9"/>
  <c r="W2616" i="9" s="1"/>
  <c r="T2615" i="9"/>
  <c r="W2615" i="9" s="1"/>
  <c r="T2614" i="9"/>
  <c r="W2614" i="9" s="1"/>
  <c r="T2613" i="9"/>
  <c r="W2613" i="9" s="1"/>
  <c r="T2612" i="9"/>
  <c r="W2612" i="9" s="1"/>
  <c r="T2611" i="9"/>
  <c r="W2611" i="9" s="1"/>
  <c r="T2610" i="9"/>
  <c r="W2610" i="9" s="1"/>
  <c r="T2609" i="9"/>
  <c r="W2609" i="9" s="1"/>
  <c r="T2608" i="9"/>
  <c r="W2608" i="9" s="1"/>
  <c r="T2607" i="9"/>
  <c r="W2607" i="9" s="1"/>
  <c r="T2606" i="9"/>
  <c r="W2606" i="9" s="1"/>
  <c r="T2605" i="9"/>
  <c r="W2605" i="9" s="1"/>
  <c r="T2604" i="9"/>
  <c r="W2604" i="9" s="1"/>
  <c r="T2603" i="9"/>
  <c r="W2603" i="9" s="1"/>
  <c r="T2602" i="9"/>
  <c r="W2602" i="9" s="1"/>
  <c r="T2601" i="9"/>
  <c r="W2601" i="9" s="1"/>
  <c r="T2600" i="9"/>
  <c r="W2600" i="9" s="1"/>
  <c r="T2599" i="9"/>
  <c r="W2599" i="9" s="1"/>
  <c r="T2598" i="9"/>
  <c r="W2598" i="9" s="1"/>
  <c r="T2597" i="9"/>
  <c r="W2597" i="9" s="1"/>
  <c r="T2596" i="9"/>
  <c r="W2596" i="9" s="1"/>
  <c r="T2595" i="9"/>
  <c r="W2595" i="9" s="1"/>
  <c r="T2594" i="9"/>
  <c r="W2594" i="9" s="1"/>
  <c r="T2593" i="9"/>
  <c r="W2593" i="9" s="1"/>
  <c r="T2592" i="9"/>
  <c r="W2592" i="9" s="1"/>
  <c r="T2591" i="9"/>
  <c r="W2591" i="9" s="1"/>
  <c r="T2590" i="9"/>
  <c r="W2590" i="9" s="1"/>
  <c r="T2589" i="9"/>
  <c r="W2589" i="9" s="1"/>
  <c r="T2588" i="9"/>
  <c r="W2588" i="9" s="1"/>
  <c r="T2587" i="9"/>
  <c r="W2587" i="9" s="1"/>
  <c r="T2586" i="9"/>
  <c r="W2586" i="9" s="1"/>
  <c r="T2585" i="9"/>
  <c r="W2585" i="9" s="1"/>
  <c r="T2584" i="9"/>
  <c r="W2584" i="9" s="1"/>
  <c r="T2583" i="9"/>
  <c r="W2583" i="9" s="1"/>
  <c r="T2582" i="9"/>
  <c r="W2582" i="9" s="1"/>
  <c r="T2581" i="9"/>
  <c r="W2581" i="9" s="1"/>
  <c r="T2580" i="9"/>
  <c r="W2580" i="9" s="1"/>
  <c r="T2579" i="9"/>
  <c r="W2579" i="9" s="1"/>
  <c r="T2578" i="9"/>
  <c r="W2578" i="9" s="1"/>
  <c r="T2577" i="9"/>
  <c r="W2577" i="9" s="1"/>
  <c r="T2576" i="9"/>
  <c r="W2576" i="9" s="1"/>
  <c r="T2575" i="9"/>
  <c r="W2575" i="9" s="1"/>
  <c r="T2574" i="9"/>
  <c r="W2574" i="9" s="1"/>
  <c r="T2573" i="9"/>
  <c r="W2573" i="9" s="1"/>
  <c r="T2572" i="9"/>
  <c r="W2572" i="9" s="1"/>
  <c r="T2571" i="9"/>
  <c r="W2571" i="9" s="1"/>
  <c r="T2570" i="9"/>
  <c r="W2570" i="9" s="1"/>
  <c r="T2569" i="9"/>
  <c r="W2569" i="9" s="1"/>
  <c r="T2568" i="9"/>
  <c r="W2568" i="9" s="1"/>
  <c r="T2567" i="9"/>
  <c r="W2567" i="9" s="1"/>
  <c r="T2566" i="9"/>
  <c r="W2566" i="9" s="1"/>
  <c r="T2565" i="9"/>
  <c r="W2565" i="9" s="1"/>
  <c r="T2564" i="9"/>
  <c r="W2564" i="9" s="1"/>
  <c r="T2563" i="9"/>
  <c r="W2563" i="9" s="1"/>
  <c r="T2562" i="9"/>
  <c r="W2562" i="9" s="1"/>
  <c r="T2561" i="9"/>
  <c r="W2561" i="9" s="1"/>
  <c r="T2560" i="9"/>
  <c r="W2560" i="9" s="1"/>
  <c r="T2559" i="9"/>
  <c r="W2559" i="9" s="1"/>
  <c r="T2558" i="9"/>
  <c r="W2558" i="9" s="1"/>
  <c r="T2557" i="9"/>
  <c r="W2557" i="9" s="1"/>
  <c r="T2556" i="9"/>
  <c r="W2556" i="9" s="1"/>
  <c r="T2555" i="9"/>
  <c r="W2555" i="9" s="1"/>
  <c r="T2554" i="9"/>
  <c r="W2554" i="9" s="1"/>
  <c r="T2553" i="9"/>
  <c r="W2553" i="9" s="1"/>
  <c r="T2552" i="9"/>
  <c r="W2552" i="9" s="1"/>
  <c r="T2551" i="9"/>
  <c r="W2551" i="9" s="1"/>
  <c r="T2550" i="9"/>
  <c r="W2550" i="9" s="1"/>
  <c r="T2549" i="9"/>
  <c r="W2549" i="9" s="1"/>
  <c r="T2548" i="9"/>
  <c r="W2548" i="9" s="1"/>
  <c r="T2547" i="9"/>
  <c r="W2547" i="9" s="1"/>
  <c r="T2546" i="9"/>
  <c r="W2546" i="9" s="1"/>
  <c r="T2545" i="9"/>
  <c r="W2545" i="9" s="1"/>
  <c r="T2544" i="9"/>
  <c r="W2544" i="9" s="1"/>
  <c r="T2543" i="9"/>
  <c r="W2543" i="9" s="1"/>
  <c r="T2542" i="9"/>
  <c r="W2542" i="9" s="1"/>
  <c r="T2541" i="9"/>
  <c r="W2541" i="9" s="1"/>
  <c r="T2540" i="9"/>
  <c r="W2540" i="9" s="1"/>
  <c r="T2539" i="9"/>
  <c r="W2539" i="9" s="1"/>
  <c r="T2538" i="9"/>
  <c r="W2538" i="9" s="1"/>
  <c r="T2537" i="9"/>
  <c r="W2537" i="9" s="1"/>
  <c r="T2536" i="9"/>
  <c r="W2536" i="9" s="1"/>
  <c r="T2535" i="9"/>
  <c r="W2535" i="9" s="1"/>
  <c r="T2534" i="9"/>
  <c r="W2534" i="9" s="1"/>
  <c r="T2533" i="9"/>
  <c r="W2533" i="9" s="1"/>
  <c r="T2532" i="9"/>
  <c r="W2532" i="9" s="1"/>
  <c r="T2531" i="9"/>
  <c r="W2531" i="9" s="1"/>
  <c r="T2530" i="9"/>
  <c r="W2530" i="9" s="1"/>
  <c r="T2529" i="9"/>
  <c r="W2529" i="9" s="1"/>
  <c r="T2528" i="9"/>
  <c r="W2528" i="9" s="1"/>
  <c r="T2527" i="9"/>
  <c r="W2527" i="9" s="1"/>
  <c r="T2526" i="9"/>
  <c r="W2526" i="9" s="1"/>
  <c r="T2525" i="9"/>
  <c r="W2525" i="9" s="1"/>
  <c r="T2524" i="9"/>
  <c r="W2524" i="9" s="1"/>
  <c r="T2523" i="9"/>
  <c r="W2523" i="9" s="1"/>
  <c r="T2522" i="9"/>
  <c r="W2522" i="9" s="1"/>
  <c r="T2521" i="9"/>
  <c r="W2521" i="9" s="1"/>
  <c r="T2520" i="9"/>
  <c r="W2520" i="9" s="1"/>
  <c r="T2519" i="9"/>
  <c r="W2519" i="9" s="1"/>
  <c r="T2518" i="9"/>
  <c r="W2518" i="9" s="1"/>
  <c r="T2517" i="9"/>
  <c r="W2517" i="9" s="1"/>
  <c r="T2516" i="9"/>
  <c r="W2516" i="9" s="1"/>
  <c r="T2515" i="9"/>
  <c r="W2515" i="9" s="1"/>
  <c r="T2514" i="9"/>
  <c r="W2514" i="9" s="1"/>
  <c r="T2513" i="9"/>
  <c r="W2513" i="9" s="1"/>
  <c r="T2512" i="9"/>
  <c r="W2512" i="9" s="1"/>
  <c r="T2511" i="9"/>
  <c r="W2511" i="9" s="1"/>
  <c r="T2510" i="9"/>
  <c r="W2510" i="9" s="1"/>
  <c r="T2509" i="9"/>
  <c r="W2509" i="9" s="1"/>
  <c r="T2508" i="9"/>
  <c r="W2508" i="9" s="1"/>
  <c r="T2507" i="9"/>
  <c r="W2507" i="9" s="1"/>
  <c r="T2506" i="9"/>
  <c r="W2506" i="9" s="1"/>
  <c r="T2505" i="9"/>
  <c r="W2505" i="9" s="1"/>
  <c r="T2504" i="9"/>
  <c r="W2504" i="9" s="1"/>
  <c r="T2503" i="9"/>
  <c r="W2503" i="9" s="1"/>
  <c r="T2502" i="9"/>
  <c r="W2502" i="9" s="1"/>
  <c r="T2501" i="9"/>
  <c r="W2501" i="9" s="1"/>
  <c r="T2500" i="9"/>
  <c r="W2500" i="9" s="1"/>
  <c r="T2499" i="9"/>
  <c r="W2499" i="9" s="1"/>
  <c r="T2498" i="9"/>
  <c r="W2498" i="9" s="1"/>
  <c r="T2497" i="9"/>
  <c r="W2497" i="9" s="1"/>
  <c r="T2496" i="9"/>
  <c r="W2496" i="9" s="1"/>
  <c r="T2495" i="9"/>
  <c r="W2495" i="9" s="1"/>
  <c r="T2494" i="9"/>
  <c r="W2494" i="9" s="1"/>
  <c r="T2493" i="9"/>
  <c r="W2493" i="9" s="1"/>
  <c r="T2492" i="9"/>
  <c r="W2492" i="9" s="1"/>
  <c r="T2491" i="9"/>
  <c r="W2491" i="9" s="1"/>
  <c r="T2490" i="9"/>
  <c r="W2490" i="9" s="1"/>
  <c r="T2489" i="9"/>
  <c r="W2489" i="9" s="1"/>
  <c r="T2488" i="9"/>
  <c r="W2488" i="9" s="1"/>
  <c r="T2487" i="9"/>
  <c r="W2487" i="9" s="1"/>
  <c r="T2486" i="9"/>
  <c r="W2486" i="9" s="1"/>
  <c r="T2485" i="9"/>
  <c r="W2485" i="9" s="1"/>
  <c r="T2484" i="9"/>
  <c r="W2484" i="9" s="1"/>
  <c r="T2483" i="9"/>
  <c r="W2483" i="9" s="1"/>
  <c r="T2482" i="9"/>
  <c r="W2482" i="9" s="1"/>
  <c r="T2481" i="9"/>
  <c r="W2481" i="9" s="1"/>
  <c r="T2480" i="9"/>
  <c r="W2480" i="9" s="1"/>
  <c r="T2479" i="9"/>
  <c r="W2479" i="9" s="1"/>
  <c r="T2478" i="9"/>
  <c r="W2478" i="9" s="1"/>
  <c r="T2477" i="9"/>
  <c r="W2477" i="9" s="1"/>
  <c r="T2476" i="9"/>
  <c r="W2476" i="9" s="1"/>
  <c r="T2475" i="9"/>
  <c r="W2475" i="9" s="1"/>
  <c r="T2474" i="9"/>
  <c r="W2474" i="9" s="1"/>
  <c r="T2473" i="9"/>
  <c r="W2473" i="9" s="1"/>
  <c r="T2472" i="9"/>
  <c r="W2472" i="9" s="1"/>
  <c r="T2471" i="9"/>
  <c r="W2471" i="9" s="1"/>
  <c r="T2470" i="9"/>
  <c r="W2470" i="9" s="1"/>
  <c r="T2469" i="9"/>
  <c r="W2469" i="9" s="1"/>
  <c r="T2468" i="9"/>
  <c r="W2468" i="9" s="1"/>
  <c r="T2467" i="9"/>
  <c r="W2467" i="9" s="1"/>
  <c r="T2466" i="9"/>
  <c r="W2466" i="9" s="1"/>
  <c r="T2465" i="9"/>
  <c r="W2465" i="9" s="1"/>
  <c r="T2464" i="9"/>
  <c r="W2464" i="9" s="1"/>
  <c r="T2463" i="9"/>
  <c r="W2463" i="9" s="1"/>
  <c r="T2462" i="9"/>
  <c r="W2462" i="9" s="1"/>
  <c r="T2461" i="9"/>
  <c r="W2461" i="9" s="1"/>
  <c r="T2460" i="9"/>
  <c r="W2460" i="9" s="1"/>
  <c r="T2459" i="9"/>
  <c r="W2459" i="9" s="1"/>
  <c r="T2458" i="9"/>
  <c r="W2458" i="9" s="1"/>
  <c r="T2457" i="9"/>
  <c r="W2457" i="9" s="1"/>
  <c r="T2456" i="9"/>
  <c r="W2456" i="9" s="1"/>
  <c r="T2455" i="9"/>
  <c r="W2455" i="9" s="1"/>
  <c r="T2454" i="9"/>
  <c r="W2454" i="9" s="1"/>
  <c r="T2453" i="9"/>
  <c r="W2453" i="9" s="1"/>
  <c r="T2452" i="9"/>
  <c r="W2452" i="9" s="1"/>
  <c r="T2451" i="9"/>
  <c r="W2451" i="9" s="1"/>
  <c r="T2450" i="9"/>
  <c r="W2450" i="9" s="1"/>
  <c r="T2449" i="9"/>
  <c r="W2449" i="9" s="1"/>
  <c r="T2448" i="9"/>
  <c r="W2448" i="9" s="1"/>
  <c r="T2447" i="9"/>
  <c r="W2447" i="9" s="1"/>
  <c r="T2446" i="9"/>
  <c r="W2446" i="9" s="1"/>
  <c r="T2445" i="9"/>
  <c r="W2445" i="9" s="1"/>
  <c r="T2444" i="9"/>
  <c r="W2444" i="9" s="1"/>
  <c r="T2443" i="9"/>
  <c r="W2443" i="9" s="1"/>
  <c r="T2442" i="9"/>
  <c r="W2442" i="9" s="1"/>
  <c r="T2441" i="9"/>
  <c r="W2441" i="9" s="1"/>
  <c r="T2440" i="9"/>
  <c r="W2440" i="9" s="1"/>
  <c r="T2439" i="9"/>
  <c r="W2439" i="9" s="1"/>
  <c r="T2438" i="9"/>
  <c r="W2438" i="9" s="1"/>
  <c r="T2437" i="9"/>
  <c r="W2437" i="9" s="1"/>
  <c r="T2436" i="9"/>
  <c r="W2436" i="9" s="1"/>
  <c r="T2435" i="9"/>
  <c r="W2435" i="9" s="1"/>
  <c r="T2434" i="9"/>
  <c r="W2434" i="9" s="1"/>
  <c r="T2433" i="9"/>
  <c r="W2433" i="9" s="1"/>
  <c r="T2432" i="9"/>
  <c r="W2432" i="9" s="1"/>
  <c r="T2431" i="9"/>
  <c r="W2431" i="9" s="1"/>
  <c r="T2430" i="9"/>
  <c r="W2430" i="9" s="1"/>
  <c r="T2429" i="9"/>
  <c r="W2429" i="9" s="1"/>
  <c r="T2428" i="9"/>
  <c r="W2428" i="9" s="1"/>
  <c r="T2427" i="9"/>
  <c r="W2427" i="9" s="1"/>
  <c r="T2426" i="9"/>
  <c r="W2426" i="9" s="1"/>
  <c r="T2425" i="9"/>
  <c r="W2425" i="9" s="1"/>
  <c r="T2424" i="9"/>
  <c r="W2424" i="9" s="1"/>
  <c r="T2423" i="9"/>
  <c r="W2423" i="9" s="1"/>
  <c r="T2422" i="9"/>
  <c r="W2422" i="9" s="1"/>
  <c r="T2421" i="9"/>
  <c r="W2421" i="9" s="1"/>
  <c r="T2420" i="9"/>
  <c r="W2420" i="9" s="1"/>
  <c r="T2419" i="9"/>
  <c r="W2419" i="9" s="1"/>
  <c r="T2418" i="9"/>
  <c r="W2418" i="9" s="1"/>
  <c r="T2417" i="9"/>
  <c r="W2417" i="9" s="1"/>
  <c r="T2416" i="9"/>
  <c r="W2416" i="9" s="1"/>
  <c r="T2415" i="9"/>
  <c r="W2415" i="9" s="1"/>
  <c r="T2414" i="9"/>
  <c r="W2414" i="9" s="1"/>
  <c r="T2413" i="9"/>
  <c r="W2413" i="9" s="1"/>
  <c r="T2412" i="9"/>
  <c r="W2412" i="9" s="1"/>
  <c r="T2411" i="9"/>
  <c r="W2411" i="9" s="1"/>
  <c r="T2410" i="9"/>
  <c r="W2410" i="9" s="1"/>
  <c r="T2409" i="9"/>
  <c r="W2409" i="9" s="1"/>
  <c r="T2408" i="9"/>
  <c r="W2408" i="9" s="1"/>
  <c r="T2407" i="9"/>
  <c r="W2407" i="9" s="1"/>
  <c r="T2406" i="9"/>
  <c r="W2406" i="9" s="1"/>
  <c r="T2405" i="9"/>
  <c r="W2405" i="9" s="1"/>
  <c r="T2404" i="9"/>
  <c r="W2404" i="9" s="1"/>
  <c r="T2403" i="9"/>
  <c r="W2403" i="9" s="1"/>
  <c r="T2402" i="9"/>
  <c r="W2402" i="9" s="1"/>
  <c r="T2401" i="9"/>
  <c r="W2401" i="9" s="1"/>
  <c r="T2400" i="9"/>
  <c r="W2400" i="9" s="1"/>
  <c r="T2399" i="9"/>
  <c r="W2399" i="9" s="1"/>
  <c r="T2398" i="9"/>
  <c r="W2398" i="9" s="1"/>
  <c r="T2397" i="9"/>
  <c r="W2397" i="9" s="1"/>
  <c r="T2396" i="9"/>
  <c r="W2396" i="9" s="1"/>
  <c r="T2395" i="9"/>
  <c r="W2395" i="9" s="1"/>
  <c r="T2394" i="9"/>
  <c r="W2394" i="9" s="1"/>
  <c r="T2393" i="9"/>
  <c r="W2393" i="9" s="1"/>
  <c r="T2392" i="9"/>
  <c r="W2392" i="9" s="1"/>
  <c r="T2391" i="9"/>
  <c r="W2391" i="9" s="1"/>
  <c r="T2390" i="9"/>
  <c r="W2390" i="9" s="1"/>
  <c r="T2389" i="9"/>
  <c r="W2389" i="9" s="1"/>
  <c r="T2388" i="9"/>
  <c r="W2388" i="9" s="1"/>
  <c r="T2387" i="9"/>
  <c r="W2387" i="9" s="1"/>
  <c r="T2386" i="9"/>
  <c r="W2386" i="9" s="1"/>
  <c r="T2385" i="9"/>
  <c r="W2385" i="9" s="1"/>
  <c r="T2384" i="9"/>
  <c r="W2384" i="9" s="1"/>
  <c r="T2383" i="9"/>
  <c r="W2383" i="9" s="1"/>
  <c r="T2382" i="9"/>
  <c r="W2382" i="9" s="1"/>
  <c r="T2381" i="9"/>
  <c r="W2381" i="9" s="1"/>
  <c r="T2380" i="9"/>
  <c r="W2380" i="9" s="1"/>
  <c r="T2379" i="9"/>
  <c r="W2379" i="9" s="1"/>
  <c r="T2378" i="9"/>
  <c r="W2378" i="9" s="1"/>
  <c r="T2377" i="9"/>
  <c r="W2377" i="9" s="1"/>
  <c r="T2376" i="9"/>
  <c r="W2376" i="9" s="1"/>
  <c r="T2375" i="9"/>
  <c r="W2375" i="9" s="1"/>
  <c r="T2374" i="9"/>
  <c r="W2374" i="9" s="1"/>
  <c r="T2373" i="9"/>
  <c r="W2373" i="9" s="1"/>
  <c r="T2372" i="9"/>
  <c r="W2372" i="9" s="1"/>
  <c r="T2371" i="9"/>
  <c r="W2371" i="9" s="1"/>
  <c r="T2370" i="9"/>
  <c r="W2370" i="9" s="1"/>
  <c r="T2369" i="9"/>
  <c r="W2369" i="9" s="1"/>
  <c r="T2368" i="9"/>
  <c r="W2368" i="9" s="1"/>
  <c r="T2367" i="9"/>
  <c r="W2367" i="9" s="1"/>
  <c r="T2366" i="9"/>
  <c r="W2366" i="9" s="1"/>
  <c r="T2365" i="9"/>
  <c r="W2365" i="9" s="1"/>
  <c r="T2364" i="9"/>
  <c r="W2364" i="9" s="1"/>
  <c r="T2363" i="9"/>
  <c r="W2363" i="9" s="1"/>
  <c r="T2362" i="9"/>
  <c r="W2362" i="9" s="1"/>
  <c r="T2361" i="9"/>
  <c r="W2361" i="9" s="1"/>
  <c r="T2360" i="9"/>
  <c r="W2360" i="9" s="1"/>
  <c r="T2359" i="9"/>
  <c r="W2359" i="9" s="1"/>
  <c r="T2358" i="9"/>
  <c r="W2358" i="9" s="1"/>
  <c r="T2357" i="9"/>
  <c r="W2357" i="9" s="1"/>
  <c r="T2356" i="9"/>
  <c r="W2356" i="9" s="1"/>
  <c r="T2355" i="9"/>
  <c r="W2355" i="9" s="1"/>
  <c r="T2354" i="9"/>
  <c r="W2354" i="9" s="1"/>
  <c r="T2353" i="9"/>
  <c r="W2353" i="9" s="1"/>
  <c r="T2352" i="9"/>
  <c r="W2352" i="9" s="1"/>
  <c r="T2351" i="9"/>
  <c r="W2351" i="9" s="1"/>
  <c r="T2350" i="9"/>
  <c r="W2350" i="9" s="1"/>
  <c r="T2349" i="9"/>
  <c r="W2349" i="9" s="1"/>
  <c r="T2348" i="9"/>
  <c r="W2348" i="9" s="1"/>
  <c r="T2347" i="9"/>
  <c r="W2347" i="9" s="1"/>
  <c r="T2346" i="9"/>
  <c r="W2346" i="9" s="1"/>
  <c r="T2345" i="9"/>
  <c r="W2345" i="9" s="1"/>
  <c r="T2344" i="9"/>
  <c r="W2344" i="9" s="1"/>
  <c r="T2343" i="9"/>
  <c r="W2343" i="9" s="1"/>
  <c r="T2342" i="9"/>
  <c r="W2342" i="9" s="1"/>
  <c r="T2341" i="9"/>
  <c r="W2341" i="9" s="1"/>
  <c r="T2340" i="9"/>
  <c r="W2340" i="9" s="1"/>
  <c r="T2339" i="9"/>
  <c r="W2339" i="9" s="1"/>
  <c r="T2338" i="9"/>
  <c r="W2338" i="9" s="1"/>
  <c r="T2337" i="9"/>
  <c r="W2337" i="9" s="1"/>
  <c r="T2336" i="9"/>
  <c r="W2336" i="9" s="1"/>
  <c r="T2335" i="9"/>
  <c r="W2335" i="9" s="1"/>
  <c r="T2334" i="9"/>
  <c r="W2334" i="9" s="1"/>
  <c r="T2333" i="9"/>
  <c r="W2333" i="9" s="1"/>
  <c r="T2332" i="9"/>
  <c r="W2332" i="9" s="1"/>
  <c r="T2331" i="9"/>
  <c r="W2331" i="9" s="1"/>
  <c r="T2330" i="9"/>
  <c r="W2330" i="9" s="1"/>
  <c r="T2329" i="9"/>
  <c r="W2329" i="9" s="1"/>
  <c r="T2328" i="9"/>
  <c r="W2328" i="9" s="1"/>
  <c r="T2327" i="9"/>
  <c r="W2327" i="9" s="1"/>
  <c r="T2326" i="9"/>
  <c r="W2326" i="9" s="1"/>
  <c r="T2325" i="9"/>
  <c r="W2325" i="9" s="1"/>
  <c r="T2324" i="9"/>
  <c r="W2324" i="9" s="1"/>
  <c r="T2323" i="9"/>
  <c r="W2323" i="9" s="1"/>
  <c r="T2322" i="9"/>
  <c r="W2322" i="9" s="1"/>
  <c r="T2321" i="9"/>
  <c r="W2321" i="9" s="1"/>
  <c r="T2320" i="9"/>
  <c r="W2320" i="9" s="1"/>
  <c r="T2319" i="9"/>
  <c r="W2319" i="9" s="1"/>
  <c r="T2318" i="9"/>
  <c r="W2318" i="9" s="1"/>
  <c r="T2317" i="9"/>
  <c r="T2316" i="9"/>
  <c r="W2316" i="9" s="1"/>
  <c r="T2315" i="9"/>
  <c r="W2315" i="9" s="1"/>
  <c r="T2314" i="9"/>
  <c r="W2314" i="9" s="1"/>
  <c r="T2313" i="9"/>
  <c r="W2313" i="9" s="1"/>
  <c r="T2312" i="9"/>
  <c r="W2312" i="9" s="1"/>
  <c r="T2311" i="9"/>
  <c r="W2311" i="9" s="1"/>
  <c r="T2310" i="9"/>
  <c r="W2310" i="9" s="1"/>
  <c r="T2309" i="9"/>
  <c r="W2309" i="9" s="1"/>
  <c r="T2308" i="9"/>
  <c r="W2308" i="9" s="1"/>
  <c r="T2307" i="9"/>
  <c r="W2307" i="9" s="1"/>
  <c r="T2306" i="9"/>
  <c r="W2306" i="9" s="1"/>
  <c r="T2305" i="9"/>
  <c r="W2305" i="9" s="1"/>
  <c r="T2304" i="9"/>
  <c r="W2304" i="9" s="1"/>
  <c r="T2303" i="9"/>
  <c r="W2303" i="9" s="1"/>
  <c r="T2302" i="9"/>
  <c r="W2302" i="9" s="1"/>
  <c r="T2301" i="9"/>
  <c r="W2301" i="9" s="1"/>
  <c r="T2300" i="9"/>
  <c r="W2300" i="9" s="1"/>
  <c r="T2299" i="9"/>
  <c r="W2299" i="9" s="1"/>
  <c r="T2298" i="9"/>
  <c r="W2298" i="9" s="1"/>
  <c r="T2297" i="9"/>
  <c r="W2297" i="9" s="1"/>
  <c r="T2296" i="9"/>
  <c r="W2296" i="9" s="1"/>
  <c r="T2295" i="9"/>
  <c r="W2295" i="9" s="1"/>
  <c r="T2294" i="9"/>
  <c r="W2294" i="9" s="1"/>
  <c r="T2293" i="9"/>
  <c r="W2293" i="9" s="1"/>
  <c r="T2292" i="9"/>
  <c r="W2292" i="9" s="1"/>
  <c r="T2291" i="9"/>
  <c r="W2291" i="9" s="1"/>
  <c r="T2290" i="9"/>
  <c r="W2290" i="9" s="1"/>
  <c r="T2289" i="9"/>
  <c r="W2289" i="9" s="1"/>
  <c r="T2288" i="9"/>
  <c r="W2288" i="9" s="1"/>
  <c r="T2287" i="9"/>
  <c r="W2287" i="9" s="1"/>
  <c r="T2286" i="9"/>
  <c r="W2286" i="9" s="1"/>
  <c r="T2285" i="9"/>
  <c r="W2285" i="9" s="1"/>
  <c r="T2284" i="9"/>
  <c r="W2284" i="9" s="1"/>
  <c r="T2283" i="9"/>
  <c r="W2283" i="9" s="1"/>
  <c r="T2282" i="9"/>
  <c r="W2282" i="9" s="1"/>
  <c r="T2281" i="9"/>
  <c r="W2281" i="9" s="1"/>
  <c r="T2280" i="9"/>
  <c r="W2280" i="9" s="1"/>
  <c r="T2279" i="9"/>
  <c r="W2279" i="9" s="1"/>
  <c r="T2278" i="9"/>
  <c r="W2278" i="9" s="1"/>
  <c r="T2277" i="9"/>
  <c r="W2277" i="9" s="1"/>
  <c r="T2276" i="9"/>
  <c r="W2276" i="9" s="1"/>
  <c r="T2275" i="9"/>
  <c r="W2275" i="9" s="1"/>
  <c r="T2274" i="9"/>
  <c r="W2274" i="9" s="1"/>
  <c r="T2273" i="9"/>
  <c r="W2273" i="9" s="1"/>
  <c r="T2272" i="9"/>
  <c r="W2272" i="9" s="1"/>
  <c r="T2271" i="9"/>
  <c r="W2271" i="9" s="1"/>
  <c r="T2270" i="9"/>
  <c r="W2270" i="9" s="1"/>
  <c r="T2269" i="9"/>
  <c r="W2269" i="9" s="1"/>
  <c r="T2268" i="9"/>
  <c r="W2268" i="9" s="1"/>
  <c r="T2267" i="9"/>
  <c r="W2267" i="9" s="1"/>
  <c r="T2266" i="9"/>
  <c r="W2266" i="9" s="1"/>
  <c r="T2265" i="9"/>
  <c r="W2265" i="9" s="1"/>
  <c r="T2264" i="9"/>
  <c r="W2264" i="9" s="1"/>
  <c r="T2263" i="9"/>
  <c r="W2263" i="9" s="1"/>
  <c r="T2262" i="9"/>
  <c r="W2262" i="9" s="1"/>
  <c r="T2261" i="9"/>
  <c r="W2261" i="9" s="1"/>
  <c r="T2260" i="9"/>
  <c r="W2260" i="9" s="1"/>
  <c r="T2259" i="9"/>
  <c r="W2259" i="9" s="1"/>
  <c r="T2258" i="9"/>
  <c r="W2258" i="9" s="1"/>
  <c r="T2257" i="9"/>
  <c r="W2257" i="9" s="1"/>
  <c r="T2256" i="9"/>
  <c r="W2256" i="9" s="1"/>
  <c r="T2255" i="9"/>
  <c r="W2255" i="9" s="1"/>
  <c r="T2254" i="9"/>
  <c r="W2254" i="9" s="1"/>
  <c r="T2253" i="9"/>
  <c r="W2253" i="9" s="1"/>
  <c r="T2252" i="9"/>
  <c r="W2252" i="9" s="1"/>
  <c r="T2251" i="9"/>
  <c r="W2251" i="9" s="1"/>
  <c r="T2250" i="9"/>
  <c r="W2250" i="9" s="1"/>
  <c r="T2249" i="9"/>
  <c r="W2249" i="9" s="1"/>
  <c r="T2248" i="9"/>
  <c r="W2248" i="9" s="1"/>
  <c r="T2247" i="9"/>
  <c r="W2247" i="9" s="1"/>
  <c r="T2246" i="9"/>
  <c r="W2246" i="9" s="1"/>
  <c r="T2245" i="9"/>
  <c r="W2245" i="9" s="1"/>
  <c r="T2244" i="9"/>
  <c r="W2244" i="9" s="1"/>
  <c r="T2243" i="9"/>
  <c r="W2243" i="9" s="1"/>
  <c r="T2242" i="9"/>
  <c r="W2242" i="9" s="1"/>
  <c r="T2241" i="9"/>
  <c r="W2241" i="9" s="1"/>
  <c r="T2240" i="9"/>
  <c r="W2240" i="9" s="1"/>
  <c r="T2239" i="9"/>
  <c r="W2239" i="9" s="1"/>
  <c r="T2238" i="9"/>
  <c r="W2238" i="9" s="1"/>
  <c r="T2237" i="9"/>
  <c r="W2237" i="9" s="1"/>
  <c r="T2236" i="9"/>
  <c r="W2236" i="9" s="1"/>
  <c r="T2235" i="9"/>
  <c r="W2235" i="9" s="1"/>
  <c r="T2234" i="9"/>
  <c r="W2234" i="9" s="1"/>
  <c r="T2233" i="9"/>
  <c r="W2233" i="9" s="1"/>
  <c r="T2232" i="9"/>
  <c r="W2232" i="9" s="1"/>
  <c r="T2231" i="9"/>
  <c r="W2231" i="9" s="1"/>
  <c r="T2230" i="9"/>
  <c r="W2230" i="9" s="1"/>
  <c r="T2229" i="9"/>
  <c r="W2229" i="9" s="1"/>
  <c r="T2228" i="9"/>
  <c r="W2228" i="9" s="1"/>
  <c r="T2227" i="9"/>
  <c r="W2227" i="9" s="1"/>
  <c r="T2226" i="9"/>
  <c r="W2226" i="9" s="1"/>
  <c r="T2225" i="9"/>
  <c r="W2225" i="9" s="1"/>
  <c r="T2224" i="9"/>
  <c r="W2224" i="9" s="1"/>
  <c r="T2223" i="9"/>
  <c r="W2223" i="9" s="1"/>
  <c r="T2222" i="9"/>
  <c r="W2222" i="9" s="1"/>
  <c r="T2221" i="9"/>
  <c r="W2221" i="9" s="1"/>
  <c r="T2220" i="9"/>
  <c r="W2220" i="9" s="1"/>
  <c r="T2219" i="9"/>
  <c r="W2219" i="9" s="1"/>
  <c r="T2218" i="9"/>
  <c r="W2218" i="9" s="1"/>
  <c r="T2217" i="9"/>
  <c r="W2217" i="9" s="1"/>
  <c r="T2216" i="9"/>
  <c r="W2216" i="9" s="1"/>
  <c r="T2215" i="9"/>
  <c r="W2215" i="9" s="1"/>
  <c r="T2214" i="9"/>
  <c r="W2214" i="9" s="1"/>
  <c r="T2213" i="9"/>
  <c r="W2213" i="9" s="1"/>
  <c r="T2212" i="9"/>
  <c r="W2212" i="9" s="1"/>
  <c r="T2211" i="9"/>
  <c r="W2211" i="9" s="1"/>
  <c r="T2210" i="9"/>
  <c r="W2210" i="9" s="1"/>
  <c r="T2209" i="9"/>
  <c r="W2209" i="9" s="1"/>
  <c r="T2208" i="9"/>
  <c r="W2208" i="9" s="1"/>
  <c r="T2207" i="9"/>
  <c r="W2207" i="9" s="1"/>
  <c r="T2206" i="9"/>
  <c r="W2206" i="9" s="1"/>
  <c r="T2205" i="9"/>
  <c r="W2205" i="9" s="1"/>
  <c r="T2204" i="9"/>
  <c r="W2204" i="9" s="1"/>
  <c r="T2203" i="9"/>
  <c r="W2203" i="9" s="1"/>
  <c r="T2202" i="9"/>
  <c r="W2202" i="9" s="1"/>
  <c r="T2201" i="9"/>
  <c r="W2201" i="9" s="1"/>
  <c r="T2200" i="9"/>
  <c r="W2200" i="9" s="1"/>
  <c r="T2199" i="9"/>
  <c r="W2199" i="9" s="1"/>
  <c r="T2198" i="9"/>
  <c r="W2198" i="9" s="1"/>
  <c r="T2197" i="9"/>
  <c r="W2197" i="9" s="1"/>
  <c r="T2196" i="9"/>
  <c r="W2196" i="9" s="1"/>
  <c r="T2195" i="9"/>
  <c r="W2195" i="9" s="1"/>
  <c r="T2194" i="9"/>
  <c r="W2194" i="9" s="1"/>
  <c r="T2193" i="9"/>
  <c r="W2193" i="9" s="1"/>
  <c r="T2192" i="9"/>
  <c r="W2192" i="9" s="1"/>
  <c r="T2191" i="9"/>
  <c r="W2191" i="9" s="1"/>
  <c r="T2190" i="9"/>
  <c r="W2190" i="9" s="1"/>
  <c r="T2189" i="9"/>
  <c r="W2189" i="9" s="1"/>
  <c r="T2188" i="9"/>
  <c r="W2188" i="9" s="1"/>
  <c r="T2187" i="9"/>
  <c r="W2187" i="9" s="1"/>
  <c r="T2186" i="9"/>
  <c r="W2186" i="9" s="1"/>
  <c r="T2185" i="9"/>
  <c r="W2185" i="9" s="1"/>
  <c r="T2184" i="9"/>
  <c r="W2184" i="9" s="1"/>
  <c r="T2183" i="9"/>
  <c r="W2183" i="9" s="1"/>
  <c r="T2182" i="9"/>
  <c r="W2182" i="9" s="1"/>
  <c r="T2181" i="9"/>
  <c r="W2181" i="9" s="1"/>
  <c r="T2180" i="9"/>
  <c r="W2180" i="9" s="1"/>
  <c r="T2179" i="9"/>
  <c r="W2179" i="9" s="1"/>
  <c r="T2178" i="9"/>
  <c r="W2178" i="9" s="1"/>
  <c r="T2177" i="9"/>
  <c r="W2177" i="9" s="1"/>
  <c r="T2176" i="9"/>
  <c r="W2176" i="9" s="1"/>
  <c r="T2175" i="9"/>
  <c r="W2175" i="9" s="1"/>
  <c r="T2174" i="9"/>
  <c r="W2174" i="9" s="1"/>
  <c r="T2173" i="9"/>
  <c r="W2173" i="9" s="1"/>
  <c r="T2172" i="9"/>
  <c r="W2172" i="9" s="1"/>
  <c r="T2171" i="9"/>
  <c r="W2171" i="9" s="1"/>
  <c r="T2170" i="9"/>
  <c r="W2170" i="9" s="1"/>
  <c r="T2169" i="9"/>
  <c r="W2169" i="9" s="1"/>
  <c r="T2168" i="9"/>
  <c r="W2168" i="9" s="1"/>
  <c r="T2167" i="9"/>
  <c r="W2167" i="9" s="1"/>
  <c r="T2166" i="9"/>
  <c r="W2166" i="9" s="1"/>
  <c r="T2165" i="9"/>
  <c r="W2165" i="9" s="1"/>
  <c r="T2164" i="9"/>
  <c r="W2164" i="9" s="1"/>
  <c r="T2163" i="9"/>
  <c r="W2163" i="9" s="1"/>
  <c r="T2162" i="9"/>
  <c r="W2162" i="9" s="1"/>
  <c r="T2161" i="9"/>
  <c r="W2161" i="9" s="1"/>
  <c r="T2160" i="9"/>
  <c r="W2160" i="9" s="1"/>
  <c r="T2159" i="9"/>
  <c r="W2159" i="9" s="1"/>
  <c r="T2158" i="9"/>
  <c r="W2158" i="9" s="1"/>
  <c r="T2157" i="9"/>
  <c r="W2157" i="9" s="1"/>
  <c r="T2156" i="9"/>
  <c r="W2156" i="9" s="1"/>
  <c r="T2155" i="9"/>
  <c r="W2155" i="9" s="1"/>
  <c r="T2154" i="9"/>
  <c r="W2154" i="9" s="1"/>
  <c r="T2153" i="9"/>
  <c r="W2153" i="9" s="1"/>
  <c r="T2152" i="9"/>
  <c r="W2152" i="9" s="1"/>
  <c r="T2151" i="9"/>
  <c r="W2151" i="9" s="1"/>
  <c r="T2150" i="9"/>
  <c r="W2150" i="9" s="1"/>
  <c r="T2149" i="9"/>
  <c r="W2149" i="9" s="1"/>
  <c r="T2148" i="9"/>
  <c r="W2148" i="9" s="1"/>
  <c r="T2147" i="9"/>
  <c r="W2147" i="9" s="1"/>
  <c r="T2146" i="9"/>
  <c r="W2146" i="9" s="1"/>
  <c r="T2145" i="9"/>
  <c r="W2145" i="9" s="1"/>
  <c r="T2144" i="9"/>
  <c r="W2144" i="9" s="1"/>
  <c r="T2143" i="9"/>
  <c r="W2143" i="9" s="1"/>
  <c r="T2142" i="9"/>
  <c r="W2142" i="9" s="1"/>
  <c r="T2141" i="9"/>
  <c r="W2141" i="9" s="1"/>
  <c r="T2140" i="9"/>
  <c r="W2140" i="9" s="1"/>
  <c r="T2139" i="9"/>
  <c r="W2139" i="9" s="1"/>
  <c r="T2138" i="9"/>
  <c r="W2138" i="9" s="1"/>
  <c r="T2137" i="9"/>
  <c r="W2137" i="9" s="1"/>
  <c r="T2136" i="9"/>
  <c r="W2136" i="9" s="1"/>
  <c r="T2135" i="9"/>
  <c r="W2135" i="9" s="1"/>
  <c r="T2134" i="9"/>
  <c r="W2134" i="9" s="1"/>
  <c r="T2133" i="9"/>
  <c r="W2133" i="9" s="1"/>
  <c r="T2132" i="9"/>
  <c r="W2132" i="9" s="1"/>
  <c r="T2131" i="9"/>
  <c r="W2131" i="9" s="1"/>
  <c r="T2130" i="9"/>
  <c r="W2130" i="9" s="1"/>
  <c r="T2129" i="9"/>
  <c r="W2129" i="9" s="1"/>
  <c r="T2128" i="9"/>
  <c r="W2128" i="9" s="1"/>
  <c r="T2127" i="9"/>
  <c r="W2127" i="9" s="1"/>
  <c r="T2126" i="9"/>
  <c r="W2126" i="9" s="1"/>
  <c r="T2125" i="9"/>
  <c r="W2125" i="9" s="1"/>
  <c r="T2124" i="9"/>
  <c r="W2124" i="9" s="1"/>
  <c r="T2123" i="9"/>
  <c r="W2123" i="9" s="1"/>
  <c r="T2122" i="9"/>
  <c r="W2122" i="9" s="1"/>
  <c r="T2121" i="9"/>
  <c r="W2121" i="9" s="1"/>
  <c r="T2120" i="9"/>
  <c r="W2120" i="9" s="1"/>
  <c r="T2119" i="9"/>
  <c r="W2119" i="9" s="1"/>
  <c r="T2118" i="9"/>
  <c r="W2118" i="9" s="1"/>
  <c r="T2117" i="9"/>
  <c r="W2117" i="9" s="1"/>
  <c r="T2116" i="9"/>
  <c r="W2116" i="9" s="1"/>
  <c r="T2115" i="9"/>
  <c r="W2115" i="9" s="1"/>
  <c r="T2114" i="9"/>
  <c r="W2114" i="9" s="1"/>
  <c r="T2113" i="9"/>
  <c r="W2113" i="9" s="1"/>
  <c r="T2112" i="9"/>
  <c r="W2112" i="9" s="1"/>
  <c r="T2111" i="9"/>
  <c r="W2111" i="9" s="1"/>
  <c r="T2110" i="9"/>
  <c r="W2110" i="9" s="1"/>
  <c r="T2109" i="9"/>
  <c r="W2109" i="9" s="1"/>
  <c r="T2108" i="9"/>
  <c r="W2108" i="9" s="1"/>
  <c r="T2107" i="9"/>
  <c r="W2107" i="9" s="1"/>
  <c r="T2106" i="9"/>
  <c r="W2106" i="9" s="1"/>
  <c r="T2105" i="9"/>
  <c r="W2105" i="9" s="1"/>
  <c r="T2104" i="9"/>
  <c r="W2104" i="9" s="1"/>
  <c r="T2103" i="9"/>
  <c r="W2103" i="9" s="1"/>
  <c r="T2102" i="9"/>
  <c r="W2102" i="9" s="1"/>
  <c r="T2101" i="9"/>
  <c r="W2101" i="9" s="1"/>
  <c r="T2100" i="9"/>
  <c r="W2100" i="9" s="1"/>
  <c r="T2099" i="9"/>
  <c r="W2099" i="9" s="1"/>
  <c r="T2098" i="9"/>
  <c r="W2098" i="9" s="1"/>
  <c r="T2097" i="9"/>
  <c r="W2097" i="9" s="1"/>
  <c r="T2096" i="9"/>
  <c r="W2096" i="9" s="1"/>
  <c r="T2095" i="9"/>
  <c r="W2095" i="9" s="1"/>
  <c r="T2094" i="9"/>
  <c r="W2094" i="9" s="1"/>
  <c r="T2093" i="9"/>
  <c r="W2093" i="9" s="1"/>
  <c r="T2092" i="9"/>
  <c r="W2092" i="9" s="1"/>
  <c r="T2091" i="9"/>
  <c r="W2091" i="9" s="1"/>
  <c r="T2090" i="9"/>
  <c r="W2090" i="9" s="1"/>
  <c r="T2089" i="9"/>
  <c r="W2089" i="9" s="1"/>
  <c r="T2088" i="9"/>
  <c r="W2088" i="9" s="1"/>
  <c r="T2087" i="9"/>
  <c r="W2087" i="9" s="1"/>
  <c r="T2086" i="9"/>
  <c r="W2086" i="9" s="1"/>
  <c r="T2085" i="9"/>
  <c r="W2085" i="9" s="1"/>
  <c r="T2084" i="9"/>
  <c r="W2084" i="9" s="1"/>
  <c r="T2083" i="9"/>
  <c r="W2083" i="9" s="1"/>
  <c r="T2082" i="9"/>
  <c r="W2082" i="9" s="1"/>
  <c r="T2081" i="9"/>
  <c r="W2081" i="9" s="1"/>
  <c r="T2080" i="9"/>
  <c r="W2080" i="9" s="1"/>
  <c r="T2079" i="9"/>
  <c r="W2079" i="9" s="1"/>
  <c r="T2078" i="9"/>
  <c r="W2078" i="9" s="1"/>
  <c r="T2077" i="9"/>
  <c r="W2077" i="9" s="1"/>
  <c r="T2076" i="9"/>
  <c r="W2076" i="9" s="1"/>
  <c r="T2075" i="9"/>
  <c r="W2075" i="9" s="1"/>
  <c r="T2074" i="9"/>
  <c r="W2074" i="9" s="1"/>
  <c r="T2073" i="9"/>
  <c r="W2073" i="9" s="1"/>
  <c r="T2072" i="9"/>
  <c r="W2072" i="9" s="1"/>
  <c r="T2071" i="9"/>
  <c r="W2071" i="9" s="1"/>
  <c r="T2070" i="9"/>
  <c r="W2070" i="9" s="1"/>
  <c r="T2069" i="9"/>
  <c r="W2069" i="9" s="1"/>
  <c r="T2068" i="9"/>
  <c r="W2068" i="9" s="1"/>
  <c r="T2067" i="9"/>
  <c r="W2067" i="9" s="1"/>
  <c r="T2066" i="9"/>
  <c r="W2066" i="9" s="1"/>
  <c r="T2065" i="9"/>
  <c r="W2065" i="9" s="1"/>
  <c r="T2064" i="9"/>
  <c r="W2064" i="9" s="1"/>
  <c r="T2063" i="9"/>
  <c r="W2063" i="9" s="1"/>
  <c r="T2062" i="9"/>
  <c r="W2062" i="9" s="1"/>
  <c r="T2061" i="9"/>
  <c r="W2061" i="9" s="1"/>
  <c r="T2060" i="9"/>
  <c r="W2060" i="9" s="1"/>
  <c r="T2059" i="9"/>
  <c r="W2059" i="9" s="1"/>
  <c r="T2058" i="9"/>
  <c r="W2058" i="9" s="1"/>
  <c r="T2057" i="9"/>
  <c r="W2057" i="9" s="1"/>
  <c r="T2056" i="9"/>
  <c r="W2056" i="9" s="1"/>
  <c r="T2055" i="9"/>
  <c r="W2055" i="9" s="1"/>
  <c r="T2054" i="9"/>
  <c r="W2054" i="9" s="1"/>
  <c r="T2053" i="9"/>
  <c r="W2053" i="9" s="1"/>
  <c r="T2052" i="9"/>
  <c r="W2052" i="9" s="1"/>
  <c r="T2051" i="9"/>
  <c r="W2051" i="9" s="1"/>
  <c r="T2050" i="9"/>
  <c r="W2050" i="9" s="1"/>
  <c r="T2049" i="9"/>
  <c r="W2049" i="9" s="1"/>
  <c r="T2048" i="9"/>
  <c r="W2048" i="9" s="1"/>
  <c r="T2047" i="9"/>
  <c r="W2047" i="9" s="1"/>
  <c r="T2046" i="9"/>
  <c r="W2046" i="9" s="1"/>
  <c r="T2045" i="9"/>
  <c r="W2045" i="9" s="1"/>
  <c r="T2044" i="9"/>
  <c r="W2044" i="9" s="1"/>
  <c r="T2043" i="9"/>
  <c r="W2043" i="9" s="1"/>
  <c r="T2042" i="9"/>
  <c r="W2042" i="9" s="1"/>
  <c r="T2041" i="9"/>
  <c r="W2041" i="9" s="1"/>
  <c r="T2040" i="9"/>
  <c r="W2040" i="9" s="1"/>
  <c r="T2039" i="9"/>
  <c r="W2039" i="9" s="1"/>
  <c r="T2038" i="9"/>
  <c r="W2038" i="9" s="1"/>
  <c r="T2037" i="9"/>
  <c r="W2037" i="9" s="1"/>
  <c r="T2036" i="9"/>
  <c r="W2036" i="9" s="1"/>
  <c r="T2035" i="9"/>
  <c r="W2035" i="9" s="1"/>
  <c r="T2034" i="9"/>
  <c r="W2034" i="9" s="1"/>
  <c r="T2033" i="9"/>
  <c r="W2033" i="9" s="1"/>
  <c r="T2032" i="9"/>
  <c r="W2032" i="9" s="1"/>
  <c r="T2031" i="9"/>
  <c r="W2031" i="9" s="1"/>
  <c r="T2030" i="9"/>
  <c r="W2030" i="9" s="1"/>
  <c r="T2029" i="9"/>
  <c r="W2029" i="9" s="1"/>
  <c r="T2028" i="9"/>
  <c r="W2028" i="9" s="1"/>
  <c r="T2027" i="9"/>
  <c r="W2027" i="9" s="1"/>
  <c r="T2026" i="9"/>
  <c r="W2026" i="9" s="1"/>
  <c r="T2025" i="9"/>
  <c r="W2025" i="9" s="1"/>
  <c r="T2024" i="9"/>
  <c r="W2024" i="9" s="1"/>
  <c r="T2023" i="9"/>
  <c r="W2023" i="9" s="1"/>
  <c r="T2022" i="9"/>
  <c r="W2022" i="9" s="1"/>
  <c r="T2021" i="9"/>
  <c r="W2021" i="9" s="1"/>
  <c r="T2020" i="9"/>
  <c r="W2020" i="9" s="1"/>
  <c r="T2019" i="9"/>
  <c r="W2019" i="9" s="1"/>
  <c r="T2018" i="9"/>
  <c r="W2018" i="9" s="1"/>
  <c r="T2017" i="9"/>
  <c r="W2017" i="9" s="1"/>
  <c r="T2016" i="9"/>
  <c r="W2016" i="9" s="1"/>
  <c r="T2015" i="9"/>
  <c r="W2015" i="9" s="1"/>
  <c r="T2014" i="9"/>
  <c r="W2014" i="9" s="1"/>
  <c r="T2013" i="9"/>
  <c r="W2013" i="9" s="1"/>
  <c r="T2012" i="9"/>
  <c r="W2012" i="9" s="1"/>
  <c r="T2011" i="9"/>
  <c r="W2011" i="9" s="1"/>
  <c r="T2010" i="9"/>
  <c r="W2010" i="9" s="1"/>
  <c r="T2009" i="9"/>
  <c r="W2009" i="9" s="1"/>
  <c r="T2008" i="9"/>
  <c r="W2008" i="9" s="1"/>
  <c r="T2007" i="9"/>
  <c r="W2007" i="9" s="1"/>
  <c r="T2006" i="9"/>
  <c r="W2006" i="9" s="1"/>
  <c r="T2005" i="9"/>
  <c r="W2005" i="9" s="1"/>
  <c r="T2004" i="9"/>
  <c r="W2004" i="9" s="1"/>
  <c r="T2003" i="9"/>
  <c r="W2003" i="9" s="1"/>
  <c r="T2002" i="9"/>
  <c r="W2002" i="9" s="1"/>
  <c r="T2001" i="9"/>
  <c r="W2001" i="9" s="1"/>
  <c r="T2000" i="9"/>
  <c r="W2000" i="9" s="1"/>
  <c r="T1999" i="9"/>
  <c r="W1999" i="9" s="1"/>
  <c r="T1998" i="9"/>
  <c r="W1998" i="9" s="1"/>
  <c r="T1997" i="9"/>
  <c r="W1997" i="9" s="1"/>
  <c r="T1996" i="9"/>
  <c r="W1996" i="9" s="1"/>
  <c r="T1995" i="9"/>
  <c r="W1995" i="9" s="1"/>
  <c r="T1994" i="9"/>
  <c r="W1994" i="9" s="1"/>
  <c r="T1993" i="9"/>
  <c r="W1993" i="9" s="1"/>
  <c r="T1992" i="9"/>
  <c r="W1992" i="9" s="1"/>
  <c r="T1991" i="9"/>
  <c r="W1991" i="9" s="1"/>
  <c r="T1990" i="9"/>
  <c r="W1990" i="9" s="1"/>
  <c r="T1989" i="9"/>
  <c r="W1989" i="9" s="1"/>
  <c r="T1988" i="9"/>
  <c r="W1988" i="9" s="1"/>
  <c r="T1987" i="9"/>
  <c r="W1987" i="9" s="1"/>
  <c r="T1986" i="9"/>
  <c r="W1986" i="9" s="1"/>
  <c r="T1985" i="9"/>
  <c r="W1985" i="9" s="1"/>
  <c r="T1984" i="9"/>
  <c r="W1984" i="9" s="1"/>
  <c r="T1983" i="9"/>
  <c r="W1983" i="9" s="1"/>
  <c r="T1982" i="9"/>
  <c r="W1982" i="9" s="1"/>
  <c r="T1981" i="9"/>
  <c r="W1981" i="9" s="1"/>
  <c r="T1980" i="9"/>
  <c r="W1980" i="9" s="1"/>
  <c r="T1979" i="9"/>
  <c r="W1979" i="9" s="1"/>
  <c r="T1978" i="9"/>
  <c r="W1978" i="9" s="1"/>
  <c r="T1977" i="9"/>
  <c r="W1977" i="9" s="1"/>
  <c r="T1976" i="9"/>
  <c r="W1976" i="9" s="1"/>
  <c r="T1975" i="9"/>
  <c r="W1975" i="9" s="1"/>
  <c r="T1974" i="9"/>
  <c r="W1974" i="9" s="1"/>
  <c r="T1973" i="9"/>
  <c r="W1973" i="9" s="1"/>
  <c r="T1972" i="9"/>
  <c r="W1972" i="9" s="1"/>
  <c r="T1971" i="9"/>
  <c r="W1971" i="9" s="1"/>
  <c r="T1970" i="9"/>
  <c r="W1970" i="9" s="1"/>
  <c r="T1969" i="9"/>
  <c r="W1969" i="9" s="1"/>
  <c r="T1968" i="9"/>
  <c r="W1968" i="9" s="1"/>
  <c r="T1967" i="9"/>
  <c r="W1967" i="9" s="1"/>
  <c r="T1966" i="9"/>
  <c r="W1966" i="9" s="1"/>
  <c r="T1965" i="9"/>
  <c r="W1965" i="9" s="1"/>
  <c r="T1964" i="9"/>
  <c r="W1964" i="9" s="1"/>
  <c r="T1963" i="9"/>
  <c r="W1963" i="9" s="1"/>
  <c r="T1962" i="9"/>
  <c r="W1962" i="9" s="1"/>
  <c r="T1961" i="9"/>
  <c r="W1961" i="9" s="1"/>
  <c r="T1960" i="9"/>
  <c r="W1960" i="9" s="1"/>
  <c r="T1959" i="9"/>
  <c r="W1959" i="9" s="1"/>
  <c r="T1958" i="9"/>
  <c r="W1958" i="9" s="1"/>
  <c r="T1957" i="9"/>
  <c r="W1957" i="9" s="1"/>
  <c r="T1956" i="9"/>
  <c r="W1956" i="9" s="1"/>
  <c r="T1955" i="9"/>
  <c r="W1955" i="9" s="1"/>
  <c r="T1954" i="9"/>
  <c r="W1954" i="9" s="1"/>
  <c r="T1953" i="9"/>
  <c r="W1953" i="9" s="1"/>
  <c r="T1952" i="9"/>
  <c r="W1952" i="9" s="1"/>
  <c r="T1951" i="9"/>
  <c r="W1951" i="9" s="1"/>
  <c r="T1950" i="9"/>
  <c r="W1950" i="9" s="1"/>
  <c r="T1949" i="9"/>
  <c r="W1949" i="9" s="1"/>
  <c r="T1948" i="9"/>
  <c r="W1948" i="9" s="1"/>
  <c r="T1947" i="9"/>
  <c r="W1947" i="9" s="1"/>
  <c r="T1946" i="9"/>
  <c r="W1946" i="9" s="1"/>
  <c r="T1945" i="9"/>
  <c r="W1945" i="9" s="1"/>
  <c r="T1944" i="9"/>
  <c r="W1944" i="9" s="1"/>
  <c r="T1943" i="9"/>
  <c r="W1943" i="9" s="1"/>
  <c r="T1942" i="9"/>
  <c r="W1942" i="9" s="1"/>
  <c r="T1941" i="9"/>
  <c r="W1941" i="9" s="1"/>
  <c r="T1940" i="9"/>
  <c r="W1940" i="9" s="1"/>
  <c r="T1939" i="9"/>
  <c r="W1939" i="9" s="1"/>
  <c r="T1938" i="9"/>
  <c r="W1938" i="9" s="1"/>
  <c r="T1937" i="9"/>
  <c r="W1937" i="9" s="1"/>
  <c r="T1936" i="9"/>
  <c r="W1936" i="9" s="1"/>
  <c r="T1935" i="9"/>
  <c r="W1935" i="9" s="1"/>
  <c r="T1934" i="9"/>
  <c r="W1934" i="9" s="1"/>
  <c r="T1933" i="9"/>
  <c r="W1933" i="9" s="1"/>
  <c r="T1932" i="9"/>
  <c r="W1932" i="9" s="1"/>
  <c r="T1931" i="9"/>
  <c r="W1931" i="9" s="1"/>
  <c r="T1930" i="9"/>
  <c r="W1930" i="9" s="1"/>
  <c r="T1929" i="9"/>
  <c r="W1929" i="9" s="1"/>
  <c r="T1928" i="9"/>
  <c r="W1928" i="9" s="1"/>
  <c r="T1927" i="9"/>
  <c r="W1927" i="9" s="1"/>
  <c r="T1926" i="9"/>
  <c r="W1926" i="9" s="1"/>
  <c r="T1925" i="9"/>
  <c r="W1925" i="9" s="1"/>
  <c r="T1924" i="9"/>
  <c r="W1924" i="9" s="1"/>
  <c r="T1923" i="9"/>
  <c r="W1923" i="9" s="1"/>
  <c r="T1922" i="9"/>
  <c r="W1922" i="9" s="1"/>
  <c r="T1921" i="9"/>
  <c r="W1921" i="9" s="1"/>
  <c r="T1920" i="9"/>
  <c r="W1920" i="9" s="1"/>
  <c r="T1919" i="9"/>
  <c r="W1919" i="9" s="1"/>
  <c r="T1918" i="9"/>
  <c r="W1918" i="9" s="1"/>
  <c r="T1917" i="9"/>
  <c r="W1917" i="9" s="1"/>
  <c r="T1916" i="9"/>
  <c r="W1916" i="9" s="1"/>
  <c r="T1915" i="9"/>
  <c r="W1915" i="9" s="1"/>
  <c r="T1914" i="9"/>
  <c r="W1914" i="9" s="1"/>
  <c r="T1913" i="9"/>
  <c r="W1913" i="9" s="1"/>
  <c r="T1912" i="9"/>
  <c r="W1912" i="9" s="1"/>
  <c r="T1911" i="9"/>
  <c r="W1911" i="9" s="1"/>
  <c r="T1910" i="9"/>
  <c r="W1910" i="9" s="1"/>
  <c r="T1909" i="9"/>
  <c r="W1909" i="9" s="1"/>
  <c r="T1908" i="9"/>
  <c r="W1908" i="9" s="1"/>
  <c r="T1907" i="9"/>
  <c r="W1907" i="9" s="1"/>
  <c r="T1906" i="9"/>
  <c r="W1906" i="9" s="1"/>
  <c r="T1905" i="9"/>
  <c r="W1905" i="9" s="1"/>
  <c r="T1904" i="9"/>
  <c r="W1904" i="9" s="1"/>
  <c r="T1903" i="9"/>
  <c r="W1903" i="9" s="1"/>
  <c r="T1902" i="9"/>
  <c r="W1902" i="9" s="1"/>
  <c r="T1901" i="9"/>
  <c r="W1901" i="9" s="1"/>
  <c r="T1900" i="9"/>
  <c r="W1900" i="9" s="1"/>
  <c r="T1899" i="9"/>
  <c r="W1899" i="9" s="1"/>
  <c r="T1898" i="9"/>
  <c r="W1898" i="9" s="1"/>
  <c r="T1897" i="9"/>
  <c r="W1897" i="9" s="1"/>
  <c r="T1896" i="9"/>
  <c r="W1896" i="9" s="1"/>
  <c r="T1895" i="9"/>
  <c r="W1895" i="9" s="1"/>
  <c r="T1894" i="9"/>
  <c r="W1894" i="9" s="1"/>
  <c r="T1893" i="9"/>
  <c r="W1893" i="9" s="1"/>
  <c r="T1892" i="9"/>
  <c r="W1892" i="9" s="1"/>
  <c r="T1891" i="9"/>
  <c r="W1891" i="9" s="1"/>
  <c r="T1890" i="9"/>
  <c r="W1890" i="9" s="1"/>
  <c r="T1889" i="9"/>
  <c r="W1889" i="9" s="1"/>
  <c r="T1888" i="9"/>
  <c r="W1888" i="9" s="1"/>
  <c r="T1887" i="9"/>
  <c r="W1887" i="9" s="1"/>
  <c r="T1886" i="9"/>
  <c r="W1886" i="9" s="1"/>
  <c r="T1885" i="9"/>
  <c r="W1885" i="9" s="1"/>
  <c r="T1884" i="9"/>
  <c r="W1884" i="9" s="1"/>
  <c r="T1883" i="9"/>
  <c r="W1883" i="9" s="1"/>
  <c r="T1882" i="9"/>
  <c r="W1882" i="9" s="1"/>
  <c r="T1881" i="9"/>
  <c r="W1881" i="9" s="1"/>
  <c r="T1880" i="9"/>
  <c r="W1880" i="9" s="1"/>
  <c r="T1879" i="9"/>
  <c r="W1879" i="9" s="1"/>
  <c r="T1878" i="9"/>
  <c r="W1878" i="9" s="1"/>
  <c r="T1877" i="9"/>
  <c r="W1877" i="9" s="1"/>
  <c r="T1876" i="9"/>
  <c r="W1876" i="9" s="1"/>
  <c r="T1875" i="9"/>
  <c r="W1875" i="9" s="1"/>
  <c r="T1874" i="9"/>
  <c r="W1874" i="9" s="1"/>
  <c r="T1873" i="9"/>
  <c r="W1873" i="9" s="1"/>
  <c r="T1872" i="9"/>
  <c r="W1872" i="9" s="1"/>
  <c r="T1871" i="9"/>
  <c r="W1871" i="9" s="1"/>
  <c r="T1870" i="9"/>
  <c r="W1870" i="9" s="1"/>
  <c r="T1869" i="9"/>
  <c r="W1869" i="9" s="1"/>
  <c r="T1868" i="9"/>
  <c r="W1868" i="9" s="1"/>
  <c r="T1867" i="9"/>
  <c r="W1867" i="9" s="1"/>
  <c r="T1866" i="9"/>
  <c r="W1866" i="9" s="1"/>
  <c r="T1865" i="9"/>
  <c r="W1865" i="9" s="1"/>
  <c r="T1864" i="9"/>
  <c r="W1864" i="9" s="1"/>
  <c r="T1863" i="9"/>
  <c r="W1863" i="9" s="1"/>
  <c r="T1862" i="9"/>
  <c r="W1862" i="9" s="1"/>
  <c r="T1861" i="9"/>
  <c r="W1861" i="9" s="1"/>
  <c r="T1860" i="9"/>
  <c r="W1860" i="9" s="1"/>
  <c r="T1859" i="9"/>
  <c r="W1859" i="9" s="1"/>
  <c r="T1858" i="9"/>
  <c r="W1858" i="9" s="1"/>
  <c r="T1857" i="9"/>
  <c r="W1857" i="9" s="1"/>
  <c r="T1856" i="9"/>
  <c r="W1856" i="9" s="1"/>
  <c r="T1855" i="9"/>
  <c r="W1855" i="9" s="1"/>
  <c r="T1854" i="9"/>
  <c r="W1854" i="9" s="1"/>
  <c r="T1853" i="9"/>
  <c r="W1853" i="9" s="1"/>
  <c r="T1852" i="9"/>
  <c r="W1852" i="9" s="1"/>
  <c r="T1851" i="9"/>
  <c r="W1851" i="9" s="1"/>
  <c r="T1850" i="9"/>
  <c r="W1850" i="9" s="1"/>
  <c r="T1849" i="9"/>
  <c r="W1849" i="9" s="1"/>
  <c r="T1848" i="9"/>
  <c r="W1848" i="9" s="1"/>
  <c r="T1847" i="9"/>
  <c r="W1847" i="9" s="1"/>
  <c r="T1846" i="9"/>
  <c r="W1846" i="9" s="1"/>
  <c r="T1845" i="9"/>
  <c r="W1845" i="9" s="1"/>
  <c r="T1844" i="9"/>
  <c r="W1844" i="9" s="1"/>
  <c r="T1843" i="9"/>
  <c r="W1843" i="9" s="1"/>
  <c r="T1842" i="9"/>
  <c r="W1842" i="9" s="1"/>
  <c r="T1841" i="9"/>
  <c r="W1841" i="9" s="1"/>
  <c r="T1840" i="9"/>
  <c r="W1840" i="9" s="1"/>
  <c r="T1839" i="9"/>
  <c r="W1839" i="9" s="1"/>
  <c r="T1838" i="9"/>
  <c r="W1838" i="9" s="1"/>
  <c r="T1837" i="9"/>
  <c r="W1837" i="9" s="1"/>
  <c r="T1836" i="9"/>
  <c r="W1836" i="9" s="1"/>
  <c r="T1835" i="9"/>
  <c r="W1835" i="9" s="1"/>
  <c r="T1834" i="9"/>
  <c r="W1834" i="9" s="1"/>
  <c r="T1833" i="9"/>
  <c r="W1833" i="9" s="1"/>
  <c r="T1832" i="9"/>
  <c r="W1832" i="9" s="1"/>
  <c r="T1831" i="9"/>
  <c r="W1831" i="9" s="1"/>
  <c r="T1830" i="9"/>
  <c r="W1830" i="9" s="1"/>
  <c r="T1829" i="9"/>
  <c r="W1829" i="9" s="1"/>
  <c r="T1828" i="9"/>
  <c r="W1828" i="9" s="1"/>
  <c r="T1827" i="9"/>
  <c r="W1827" i="9" s="1"/>
  <c r="T1826" i="9"/>
  <c r="W1826" i="9" s="1"/>
  <c r="T1825" i="9"/>
  <c r="W1825" i="9" s="1"/>
  <c r="T1824" i="9"/>
  <c r="W1824" i="9" s="1"/>
  <c r="T1823" i="9"/>
  <c r="W1823" i="9" s="1"/>
  <c r="T1822" i="9"/>
  <c r="W1822" i="9" s="1"/>
  <c r="T1821" i="9"/>
  <c r="W1821" i="9" s="1"/>
  <c r="T1820" i="9"/>
  <c r="W1820" i="9" s="1"/>
  <c r="T1819" i="9"/>
  <c r="W1819" i="9" s="1"/>
  <c r="T1818" i="9"/>
  <c r="W1818" i="9" s="1"/>
  <c r="T1817" i="9"/>
  <c r="W1817" i="9" s="1"/>
  <c r="T1816" i="9"/>
  <c r="W1816" i="9" s="1"/>
  <c r="T1815" i="9"/>
  <c r="W1815" i="9" s="1"/>
  <c r="T1814" i="9"/>
  <c r="W1814" i="9" s="1"/>
  <c r="T1813" i="9"/>
  <c r="W1813" i="9" s="1"/>
  <c r="T1812" i="9"/>
  <c r="W1812" i="9" s="1"/>
  <c r="T1811" i="9"/>
  <c r="W1811" i="9" s="1"/>
  <c r="T1810" i="9"/>
  <c r="W1810" i="9" s="1"/>
  <c r="T1809" i="9"/>
  <c r="W1809" i="9" s="1"/>
  <c r="T1808" i="9"/>
  <c r="W1808" i="9" s="1"/>
  <c r="T1807" i="9"/>
  <c r="W1807" i="9" s="1"/>
  <c r="T1806" i="9"/>
  <c r="W1806" i="9" s="1"/>
  <c r="T1805" i="9"/>
  <c r="W1805" i="9" s="1"/>
  <c r="T1804" i="9"/>
  <c r="W1804" i="9" s="1"/>
  <c r="T1803" i="9"/>
  <c r="W1803" i="9" s="1"/>
  <c r="T1802" i="9"/>
  <c r="W1802" i="9" s="1"/>
  <c r="T1801" i="9"/>
  <c r="W1801" i="9" s="1"/>
  <c r="T1800" i="9"/>
  <c r="W1800" i="9" s="1"/>
  <c r="T1799" i="9"/>
  <c r="W1799" i="9" s="1"/>
  <c r="T1798" i="9"/>
  <c r="W1798" i="9" s="1"/>
  <c r="T1797" i="9"/>
  <c r="W1797" i="9" s="1"/>
  <c r="T1796" i="9"/>
  <c r="W1796" i="9" s="1"/>
  <c r="T1795" i="9"/>
  <c r="W1795" i="9" s="1"/>
  <c r="T1794" i="9"/>
  <c r="W1794" i="9" s="1"/>
  <c r="T1793" i="9"/>
  <c r="W1793" i="9" s="1"/>
  <c r="T1792" i="9"/>
  <c r="W1792" i="9" s="1"/>
  <c r="T1791" i="9"/>
  <c r="W1791" i="9" s="1"/>
  <c r="T1790" i="9"/>
  <c r="W1790" i="9" s="1"/>
  <c r="T1789" i="9"/>
  <c r="W1789" i="9" s="1"/>
  <c r="T1788" i="9"/>
  <c r="W1788" i="9" s="1"/>
  <c r="T1787" i="9"/>
  <c r="W1787" i="9" s="1"/>
  <c r="T1786" i="9"/>
  <c r="W1786" i="9" s="1"/>
  <c r="T1785" i="9"/>
  <c r="W1785" i="9" s="1"/>
  <c r="T1784" i="9"/>
  <c r="W1784" i="9" s="1"/>
  <c r="T1783" i="9"/>
  <c r="W1783" i="9" s="1"/>
  <c r="T1782" i="9"/>
  <c r="W1782" i="9" s="1"/>
  <c r="T1781" i="9"/>
  <c r="W1781" i="9" s="1"/>
  <c r="T1780" i="9"/>
  <c r="W1780" i="9" s="1"/>
  <c r="T1779" i="9"/>
  <c r="W1779" i="9" s="1"/>
  <c r="T1778" i="9"/>
  <c r="W1778" i="9" s="1"/>
  <c r="T1777" i="9"/>
  <c r="W1777" i="9" s="1"/>
  <c r="T1776" i="9"/>
  <c r="W1776" i="9" s="1"/>
  <c r="T1775" i="9"/>
  <c r="W1775" i="9" s="1"/>
  <c r="T1774" i="9"/>
  <c r="W1774" i="9" s="1"/>
  <c r="T1773" i="9"/>
  <c r="W1773" i="9" s="1"/>
  <c r="T1772" i="9"/>
  <c r="W1772" i="9" s="1"/>
  <c r="T1771" i="9"/>
  <c r="T1770" i="9"/>
  <c r="W1770" i="9" s="1"/>
  <c r="T1769" i="9"/>
  <c r="W1769" i="9" s="1"/>
  <c r="T1768" i="9"/>
  <c r="W1768" i="9" s="1"/>
  <c r="T1767" i="9"/>
  <c r="W1767" i="9" s="1"/>
  <c r="T1766" i="9"/>
  <c r="W1766" i="9" s="1"/>
  <c r="T1765" i="9"/>
  <c r="W1765" i="9" s="1"/>
  <c r="T1764" i="9"/>
  <c r="W1764" i="9" s="1"/>
  <c r="T1763" i="9"/>
  <c r="W1763" i="9" s="1"/>
  <c r="T1762" i="9"/>
  <c r="W1762" i="9" s="1"/>
  <c r="T1761" i="9"/>
  <c r="W1761" i="9" s="1"/>
  <c r="T1760" i="9"/>
  <c r="W1760" i="9" s="1"/>
  <c r="T1759" i="9"/>
  <c r="W1759" i="9" s="1"/>
  <c r="T1758" i="9"/>
  <c r="W1758" i="9" s="1"/>
  <c r="T1757" i="9"/>
  <c r="W1757" i="9" s="1"/>
  <c r="T1756" i="9"/>
  <c r="W1756" i="9" s="1"/>
  <c r="T1755" i="9"/>
  <c r="W1755" i="9" s="1"/>
  <c r="T1754" i="9"/>
  <c r="W1754" i="9" s="1"/>
  <c r="T1753" i="9"/>
  <c r="W1753" i="9" s="1"/>
  <c r="T1752" i="9"/>
  <c r="W1752" i="9" s="1"/>
  <c r="T1751" i="9"/>
  <c r="W1751" i="9" s="1"/>
  <c r="T1750" i="9"/>
  <c r="W1750" i="9" s="1"/>
  <c r="T1749" i="9"/>
  <c r="W1749" i="9" s="1"/>
  <c r="T1748" i="9"/>
  <c r="W1748" i="9" s="1"/>
  <c r="T1747" i="9"/>
  <c r="W1747" i="9" s="1"/>
  <c r="T1746" i="9"/>
  <c r="W1746" i="9" s="1"/>
  <c r="T1745" i="9"/>
  <c r="W1745" i="9" s="1"/>
  <c r="T1744" i="9"/>
  <c r="W1744" i="9" s="1"/>
  <c r="T1743" i="9"/>
  <c r="W1743" i="9" s="1"/>
  <c r="T1742" i="9"/>
  <c r="W1742" i="9" s="1"/>
  <c r="T1741" i="9"/>
  <c r="W1741" i="9" s="1"/>
  <c r="T1740" i="9"/>
  <c r="W1740" i="9" s="1"/>
  <c r="T1739" i="9"/>
  <c r="W1739" i="9" s="1"/>
  <c r="T1738" i="9"/>
  <c r="W1738" i="9" s="1"/>
  <c r="T1737" i="9"/>
  <c r="W1737" i="9" s="1"/>
  <c r="T1736" i="9"/>
  <c r="W1736" i="9" s="1"/>
  <c r="T1735" i="9"/>
  <c r="W1735" i="9" s="1"/>
  <c r="T1734" i="9"/>
  <c r="W1734" i="9" s="1"/>
  <c r="T1733" i="9"/>
  <c r="W1733" i="9" s="1"/>
  <c r="T1732" i="9"/>
  <c r="W1732" i="9" s="1"/>
  <c r="T1731" i="9"/>
  <c r="W1731" i="9" s="1"/>
  <c r="T1730" i="9"/>
  <c r="W1730" i="9" s="1"/>
  <c r="T1729" i="9"/>
  <c r="W1729" i="9" s="1"/>
  <c r="T1728" i="9"/>
  <c r="W1728" i="9" s="1"/>
  <c r="T1727" i="9"/>
  <c r="W1727" i="9" s="1"/>
  <c r="T1726" i="9"/>
  <c r="W1726" i="9" s="1"/>
  <c r="T1725" i="9"/>
  <c r="W1725" i="9" s="1"/>
  <c r="T1724" i="9"/>
  <c r="W1724" i="9" s="1"/>
  <c r="T1723" i="9"/>
  <c r="W1723" i="9" s="1"/>
  <c r="T1722" i="9"/>
  <c r="W1722" i="9" s="1"/>
  <c r="T1721" i="9"/>
  <c r="W1721" i="9" s="1"/>
  <c r="T1720" i="9"/>
  <c r="W1720" i="9" s="1"/>
  <c r="T1719" i="9"/>
  <c r="W1719" i="9" s="1"/>
  <c r="T1718" i="9"/>
  <c r="W1718" i="9" s="1"/>
  <c r="T1717" i="9"/>
  <c r="W1717" i="9" s="1"/>
  <c r="T1716" i="9"/>
  <c r="W1716" i="9" s="1"/>
  <c r="T1715" i="9"/>
  <c r="W1715" i="9" s="1"/>
  <c r="T1714" i="9"/>
  <c r="W1714" i="9" s="1"/>
  <c r="T1713" i="9"/>
  <c r="W1713" i="9" s="1"/>
  <c r="T1712" i="9"/>
  <c r="W1712" i="9" s="1"/>
  <c r="T1711" i="9"/>
  <c r="W1711" i="9" s="1"/>
  <c r="T1710" i="9"/>
  <c r="W1710" i="9" s="1"/>
  <c r="T1709" i="9"/>
  <c r="W1709" i="9" s="1"/>
  <c r="T1708" i="9"/>
  <c r="W1708" i="9" s="1"/>
  <c r="T1707" i="9"/>
  <c r="W1707" i="9" s="1"/>
  <c r="T1706" i="9"/>
  <c r="W1706" i="9" s="1"/>
  <c r="T1705" i="9"/>
  <c r="W1705" i="9" s="1"/>
  <c r="T1704" i="9"/>
  <c r="W1704" i="9" s="1"/>
  <c r="T1703" i="9"/>
  <c r="W1703" i="9" s="1"/>
  <c r="T1702" i="9"/>
  <c r="W1702" i="9" s="1"/>
  <c r="T1701" i="9"/>
  <c r="W1701" i="9" s="1"/>
  <c r="T1700" i="9"/>
  <c r="W1700" i="9" s="1"/>
  <c r="T1699" i="9"/>
  <c r="W1699" i="9" s="1"/>
  <c r="T1698" i="9"/>
  <c r="W1698" i="9" s="1"/>
  <c r="T1697" i="9"/>
  <c r="W1697" i="9" s="1"/>
  <c r="T1696" i="9"/>
  <c r="W1696" i="9" s="1"/>
  <c r="T1695" i="9"/>
  <c r="W1695" i="9" s="1"/>
  <c r="T1694" i="9"/>
  <c r="W1694" i="9" s="1"/>
  <c r="T1693" i="9"/>
  <c r="W1693" i="9" s="1"/>
  <c r="T1692" i="9"/>
  <c r="W1692" i="9" s="1"/>
  <c r="T1691" i="9"/>
  <c r="W1691" i="9" s="1"/>
  <c r="T1690" i="9"/>
  <c r="W1690" i="9" s="1"/>
  <c r="T1689" i="9"/>
  <c r="W1689" i="9" s="1"/>
  <c r="T1688" i="9"/>
  <c r="W1688" i="9" s="1"/>
  <c r="T1687" i="9"/>
  <c r="W1687" i="9" s="1"/>
  <c r="T1686" i="9"/>
  <c r="W1686" i="9" s="1"/>
  <c r="T1685" i="9"/>
  <c r="W1685" i="9" s="1"/>
  <c r="T1684" i="9"/>
  <c r="W1684" i="9" s="1"/>
  <c r="T1683" i="9"/>
  <c r="W1683" i="9" s="1"/>
  <c r="T1682" i="9"/>
  <c r="W1682" i="9" s="1"/>
  <c r="T1681" i="9"/>
  <c r="W1681" i="9" s="1"/>
  <c r="T1680" i="9"/>
  <c r="W1680" i="9" s="1"/>
  <c r="T1679" i="9"/>
  <c r="W1679" i="9" s="1"/>
  <c r="T1678" i="9"/>
  <c r="W1678" i="9" s="1"/>
  <c r="T1677" i="9"/>
  <c r="W1677" i="9" s="1"/>
  <c r="T1676" i="9"/>
  <c r="W1676" i="9" s="1"/>
  <c r="T1675" i="9"/>
  <c r="W1675" i="9" s="1"/>
  <c r="T1674" i="9"/>
  <c r="W1674" i="9" s="1"/>
  <c r="T1673" i="9"/>
  <c r="W1673" i="9" s="1"/>
  <c r="T1672" i="9"/>
  <c r="W1672" i="9" s="1"/>
  <c r="T1671" i="9"/>
  <c r="W1671" i="9" s="1"/>
  <c r="T1670" i="9"/>
  <c r="W1670" i="9" s="1"/>
  <c r="T1669" i="9"/>
  <c r="W1669" i="9" s="1"/>
  <c r="T1668" i="9"/>
  <c r="W1668" i="9" s="1"/>
  <c r="T1667" i="9"/>
  <c r="W1667" i="9" s="1"/>
  <c r="T1666" i="9"/>
  <c r="W1666" i="9" s="1"/>
  <c r="T1665" i="9"/>
  <c r="W1665" i="9" s="1"/>
  <c r="T1664" i="9"/>
  <c r="W1664" i="9" s="1"/>
  <c r="T1663" i="9"/>
  <c r="W1663" i="9" s="1"/>
  <c r="T1662" i="9"/>
  <c r="W1662" i="9" s="1"/>
  <c r="T1661" i="9"/>
  <c r="W1661" i="9" s="1"/>
  <c r="T1660" i="9"/>
  <c r="W1660" i="9" s="1"/>
  <c r="T1659" i="9"/>
  <c r="W1659" i="9" s="1"/>
  <c r="T1658" i="9"/>
  <c r="W1658" i="9" s="1"/>
  <c r="T1657" i="9"/>
  <c r="W1657" i="9" s="1"/>
  <c r="T1656" i="9"/>
  <c r="W1656" i="9" s="1"/>
  <c r="T1655" i="9"/>
  <c r="W1655" i="9" s="1"/>
  <c r="T1654" i="9"/>
  <c r="W1654" i="9" s="1"/>
  <c r="T1653" i="9"/>
  <c r="W1653" i="9" s="1"/>
  <c r="T1652" i="9"/>
  <c r="W1652" i="9" s="1"/>
  <c r="T1651" i="9"/>
  <c r="W1651" i="9" s="1"/>
  <c r="T1650" i="9"/>
  <c r="W1650" i="9" s="1"/>
  <c r="T1649" i="9"/>
  <c r="W1649" i="9" s="1"/>
  <c r="T1648" i="9"/>
  <c r="W1648" i="9" s="1"/>
  <c r="T1647" i="9"/>
  <c r="W1647" i="9" s="1"/>
  <c r="T1646" i="9"/>
  <c r="W1646" i="9" s="1"/>
  <c r="T1645" i="9"/>
  <c r="W1645" i="9" s="1"/>
  <c r="T1644" i="9"/>
  <c r="W1644" i="9" s="1"/>
  <c r="T1643" i="9"/>
  <c r="W1643" i="9" s="1"/>
  <c r="T1642" i="9"/>
  <c r="W1642" i="9" s="1"/>
  <c r="T1641" i="9"/>
  <c r="W1641" i="9" s="1"/>
  <c r="T1640" i="9"/>
  <c r="W1640" i="9" s="1"/>
  <c r="T1639" i="9"/>
  <c r="W1639" i="9" s="1"/>
  <c r="T1638" i="9"/>
  <c r="W1638" i="9" s="1"/>
  <c r="T1637" i="9"/>
  <c r="W1637" i="9" s="1"/>
  <c r="T1636" i="9"/>
  <c r="W1636" i="9" s="1"/>
  <c r="T1635" i="9"/>
  <c r="W1635" i="9" s="1"/>
  <c r="T1634" i="9"/>
  <c r="W1634" i="9" s="1"/>
  <c r="T1633" i="9"/>
  <c r="W1633" i="9" s="1"/>
  <c r="T1632" i="9"/>
  <c r="W1632" i="9" s="1"/>
  <c r="T1631" i="9"/>
  <c r="W1631" i="9" s="1"/>
  <c r="T1630" i="9"/>
  <c r="W1630" i="9" s="1"/>
  <c r="T1629" i="9"/>
  <c r="W1629" i="9" s="1"/>
  <c r="T1628" i="9"/>
  <c r="W1628" i="9" s="1"/>
  <c r="T1627" i="9"/>
  <c r="W1627" i="9" s="1"/>
  <c r="T1626" i="9"/>
  <c r="W1626" i="9" s="1"/>
  <c r="T1625" i="9"/>
  <c r="W1625" i="9" s="1"/>
  <c r="T1624" i="9"/>
  <c r="W1624" i="9" s="1"/>
  <c r="T1623" i="9"/>
  <c r="W1623" i="9" s="1"/>
  <c r="T1622" i="9"/>
  <c r="W1622" i="9" s="1"/>
  <c r="T1621" i="9"/>
  <c r="W1621" i="9" s="1"/>
  <c r="T1620" i="9"/>
  <c r="W1620" i="9" s="1"/>
  <c r="T1619" i="9"/>
  <c r="T1618" i="9"/>
  <c r="W1618" i="9" s="1"/>
  <c r="T1617" i="9"/>
  <c r="W1617" i="9" s="1"/>
  <c r="T1616" i="9"/>
  <c r="W1616" i="9" s="1"/>
  <c r="T1615" i="9"/>
  <c r="W1615" i="9" s="1"/>
  <c r="T1614" i="9"/>
  <c r="W1614" i="9" s="1"/>
  <c r="T1613" i="9"/>
  <c r="W1613" i="9" s="1"/>
  <c r="T1612" i="9"/>
  <c r="W1612" i="9" s="1"/>
  <c r="T1611" i="9"/>
  <c r="W1611" i="9" s="1"/>
  <c r="T1610" i="9"/>
  <c r="W1610" i="9" s="1"/>
  <c r="T1609" i="9"/>
  <c r="W1609" i="9" s="1"/>
  <c r="T1608" i="9"/>
  <c r="W1608" i="9" s="1"/>
  <c r="T1607" i="9"/>
  <c r="W1607" i="9" s="1"/>
  <c r="T1606" i="9"/>
  <c r="W1606" i="9" s="1"/>
  <c r="T1605" i="9"/>
  <c r="W1605" i="9" s="1"/>
  <c r="T1604" i="9"/>
  <c r="W1604" i="9" s="1"/>
  <c r="T1603" i="9"/>
  <c r="W1603" i="9" s="1"/>
  <c r="T1602" i="9"/>
  <c r="W1602" i="9" s="1"/>
  <c r="T1601" i="9"/>
  <c r="W1601" i="9" s="1"/>
  <c r="T1600" i="9"/>
  <c r="W1600" i="9" s="1"/>
  <c r="T1599" i="9"/>
  <c r="W1599" i="9" s="1"/>
  <c r="T1598" i="9"/>
  <c r="W1598" i="9" s="1"/>
  <c r="T1597" i="9"/>
  <c r="W1597" i="9" s="1"/>
  <c r="T1596" i="9"/>
  <c r="W1596" i="9" s="1"/>
  <c r="T1595" i="9"/>
  <c r="W1595" i="9" s="1"/>
  <c r="T1594" i="9"/>
  <c r="W1594" i="9" s="1"/>
  <c r="T1593" i="9"/>
  <c r="W1593" i="9" s="1"/>
  <c r="T1592" i="9"/>
  <c r="W1592" i="9" s="1"/>
  <c r="T1591" i="9"/>
  <c r="W1591" i="9" s="1"/>
  <c r="T1590" i="9"/>
  <c r="W1590" i="9" s="1"/>
  <c r="T1589" i="9"/>
  <c r="W1589" i="9" s="1"/>
  <c r="T1588" i="9"/>
  <c r="W1588" i="9" s="1"/>
  <c r="T1587" i="9"/>
  <c r="W1587" i="9" s="1"/>
  <c r="T1586" i="9"/>
  <c r="W1586" i="9" s="1"/>
  <c r="T1585" i="9"/>
  <c r="W1585" i="9" s="1"/>
  <c r="T1584" i="9"/>
  <c r="W1584" i="9" s="1"/>
  <c r="T1583" i="9"/>
  <c r="W1583" i="9" s="1"/>
  <c r="T1582" i="9"/>
  <c r="W1582" i="9" s="1"/>
  <c r="T1581" i="9"/>
  <c r="W1581" i="9" s="1"/>
  <c r="T1580" i="9"/>
  <c r="W1580" i="9" s="1"/>
  <c r="T1579" i="9"/>
  <c r="W1579" i="9" s="1"/>
  <c r="T1578" i="9"/>
  <c r="W1578" i="9" s="1"/>
  <c r="T1577" i="9"/>
  <c r="W1577" i="9" s="1"/>
  <c r="T1576" i="9"/>
  <c r="W1576" i="9" s="1"/>
  <c r="T1575" i="9"/>
  <c r="W1575" i="9" s="1"/>
  <c r="T1574" i="9"/>
  <c r="W1574" i="9" s="1"/>
  <c r="T1573" i="9"/>
  <c r="W1573" i="9" s="1"/>
  <c r="T1572" i="9"/>
  <c r="W1572" i="9" s="1"/>
  <c r="T1571" i="9"/>
  <c r="W1571" i="9" s="1"/>
  <c r="T1570" i="9"/>
  <c r="W1570" i="9" s="1"/>
  <c r="T1569" i="9"/>
  <c r="W1569" i="9" s="1"/>
  <c r="T1568" i="9"/>
  <c r="W1568" i="9" s="1"/>
  <c r="T1567" i="9"/>
  <c r="W1567" i="9" s="1"/>
  <c r="T1566" i="9"/>
  <c r="W1566" i="9" s="1"/>
  <c r="T1565" i="9"/>
  <c r="W1565" i="9" s="1"/>
  <c r="T1564" i="9"/>
  <c r="W1564" i="9" s="1"/>
  <c r="T1563" i="9"/>
  <c r="W1563" i="9" s="1"/>
  <c r="T1562" i="9"/>
  <c r="W1562" i="9" s="1"/>
  <c r="T1561" i="9"/>
  <c r="W1561" i="9" s="1"/>
  <c r="T1560" i="9"/>
  <c r="W1560" i="9" s="1"/>
  <c r="T1559" i="9"/>
  <c r="W1559" i="9" s="1"/>
  <c r="T1558" i="9"/>
  <c r="W1558" i="9" s="1"/>
  <c r="T1557" i="9"/>
  <c r="W1557" i="9" s="1"/>
  <c r="T1556" i="9"/>
  <c r="W1556" i="9" s="1"/>
  <c r="T1555" i="9"/>
  <c r="W1555" i="9" s="1"/>
  <c r="T1554" i="9"/>
  <c r="W1554" i="9" s="1"/>
  <c r="T1553" i="9"/>
  <c r="W1553" i="9" s="1"/>
  <c r="T1552" i="9"/>
  <c r="W1552" i="9" s="1"/>
  <c r="T1551" i="9"/>
  <c r="W1551" i="9" s="1"/>
  <c r="T1550" i="9"/>
  <c r="W1550" i="9" s="1"/>
  <c r="T1549" i="9"/>
  <c r="W1549" i="9" s="1"/>
  <c r="T1548" i="9"/>
  <c r="W1548" i="9" s="1"/>
  <c r="T1547" i="9"/>
  <c r="W1547" i="9" s="1"/>
  <c r="T1546" i="9"/>
  <c r="W1546" i="9" s="1"/>
  <c r="T1545" i="9"/>
  <c r="W1545" i="9" s="1"/>
  <c r="T1544" i="9"/>
  <c r="W1544" i="9" s="1"/>
  <c r="T1543" i="9"/>
  <c r="W1543" i="9" s="1"/>
  <c r="T1542" i="9"/>
  <c r="W1542" i="9" s="1"/>
  <c r="T1541" i="9"/>
  <c r="W1541" i="9" s="1"/>
  <c r="T1540" i="9"/>
  <c r="W1540" i="9" s="1"/>
  <c r="T1539" i="9"/>
  <c r="W1539" i="9" s="1"/>
  <c r="T1538" i="9"/>
  <c r="W1538" i="9" s="1"/>
  <c r="T1537" i="9"/>
  <c r="W1537" i="9" s="1"/>
  <c r="T1536" i="9"/>
  <c r="W1536" i="9" s="1"/>
  <c r="T1535" i="9"/>
  <c r="W1535" i="9" s="1"/>
  <c r="T1534" i="9"/>
  <c r="W1534" i="9" s="1"/>
  <c r="T1533" i="9"/>
  <c r="W1533" i="9" s="1"/>
  <c r="T1532" i="9"/>
  <c r="W1532" i="9" s="1"/>
  <c r="T1531" i="9"/>
  <c r="W1531" i="9" s="1"/>
  <c r="T1530" i="9"/>
  <c r="W1530" i="9" s="1"/>
  <c r="T1529" i="9"/>
  <c r="W1529" i="9" s="1"/>
  <c r="T1528" i="9"/>
  <c r="W1528" i="9" s="1"/>
  <c r="T1527" i="9"/>
  <c r="W1527" i="9" s="1"/>
  <c r="T1526" i="9"/>
  <c r="W1526" i="9" s="1"/>
  <c r="T1525" i="9"/>
  <c r="W1525" i="9" s="1"/>
  <c r="T1524" i="9"/>
  <c r="W1524" i="9" s="1"/>
  <c r="T1523" i="9"/>
  <c r="W1523" i="9" s="1"/>
  <c r="T1522" i="9"/>
  <c r="W1522" i="9" s="1"/>
  <c r="T1521" i="9"/>
  <c r="W1521" i="9" s="1"/>
  <c r="T1520" i="9"/>
  <c r="W1520" i="9" s="1"/>
  <c r="T1519" i="9"/>
  <c r="W1519" i="9" s="1"/>
  <c r="T1518" i="9"/>
  <c r="W1518" i="9" s="1"/>
  <c r="T1517" i="9"/>
  <c r="W1517" i="9" s="1"/>
  <c r="T1516" i="9"/>
  <c r="W1516" i="9" s="1"/>
  <c r="T1515" i="9"/>
  <c r="W1515" i="9" s="1"/>
  <c r="T1514" i="9"/>
  <c r="W1514" i="9" s="1"/>
  <c r="T1513" i="9"/>
  <c r="W1513" i="9" s="1"/>
  <c r="T1512" i="9"/>
  <c r="W1512" i="9" s="1"/>
  <c r="T1511" i="9"/>
  <c r="W1511" i="9" s="1"/>
  <c r="T1510" i="9"/>
  <c r="W1510" i="9" s="1"/>
  <c r="T1509" i="9"/>
  <c r="W1509" i="9" s="1"/>
  <c r="T1508" i="9"/>
  <c r="W1508" i="9" s="1"/>
  <c r="T1507" i="9"/>
  <c r="W1507" i="9" s="1"/>
  <c r="T1506" i="9"/>
  <c r="W1506" i="9" s="1"/>
  <c r="T1505" i="9"/>
  <c r="W1505" i="9" s="1"/>
  <c r="T1504" i="9"/>
  <c r="W1504" i="9" s="1"/>
  <c r="T1503" i="9"/>
  <c r="W1503" i="9" s="1"/>
  <c r="T1502" i="9"/>
  <c r="W1502" i="9" s="1"/>
  <c r="T1501" i="9"/>
  <c r="W1501" i="9" s="1"/>
  <c r="T1500" i="9"/>
  <c r="W1500" i="9" s="1"/>
  <c r="T1499" i="9"/>
  <c r="W1499" i="9" s="1"/>
  <c r="T1498" i="9"/>
  <c r="W1498" i="9" s="1"/>
  <c r="T1497" i="9"/>
  <c r="W1497" i="9" s="1"/>
  <c r="T1496" i="9"/>
  <c r="W1496" i="9" s="1"/>
  <c r="T1495" i="9"/>
  <c r="W1495" i="9" s="1"/>
  <c r="T1494" i="9"/>
  <c r="W1494" i="9" s="1"/>
  <c r="T1493" i="9"/>
  <c r="W1493" i="9" s="1"/>
  <c r="T1492" i="9"/>
  <c r="W1492" i="9" s="1"/>
  <c r="T1491" i="9"/>
  <c r="W1491" i="9" s="1"/>
  <c r="T1490" i="9"/>
  <c r="W1490" i="9" s="1"/>
  <c r="T1489" i="9"/>
  <c r="W1489" i="9" s="1"/>
  <c r="T1488" i="9"/>
  <c r="W1488" i="9" s="1"/>
  <c r="T1487" i="9"/>
  <c r="W1487" i="9" s="1"/>
  <c r="T1486" i="9"/>
  <c r="W1486" i="9" s="1"/>
  <c r="T1485" i="9"/>
  <c r="W1485" i="9" s="1"/>
  <c r="T1484" i="9"/>
  <c r="W1484" i="9" s="1"/>
  <c r="T1483" i="9"/>
  <c r="W1483" i="9" s="1"/>
  <c r="T1482" i="9"/>
  <c r="W1482" i="9" s="1"/>
  <c r="T1481" i="9"/>
  <c r="W1481" i="9" s="1"/>
  <c r="T1480" i="9"/>
  <c r="W1480" i="9" s="1"/>
  <c r="T1479" i="9"/>
  <c r="W1479" i="9" s="1"/>
  <c r="T1478" i="9"/>
  <c r="W1478" i="9" s="1"/>
  <c r="T1477" i="9"/>
  <c r="W1477" i="9" s="1"/>
  <c r="T1476" i="9"/>
  <c r="W1476" i="9" s="1"/>
  <c r="T1475" i="9"/>
  <c r="W1475" i="9" s="1"/>
  <c r="T1474" i="9"/>
  <c r="W1474" i="9" s="1"/>
  <c r="T1473" i="9"/>
  <c r="W1473" i="9" s="1"/>
  <c r="T1472" i="9"/>
  <c r="W1472" i="9" s="1"/>
  <c r="T1471" i="9"/>
  <c r="W1471" i="9" s="1"/>
  <c r="T1470" i="9"/>
  <c r="W1470" i="9" s="1"/>
  <c r="T1469" i="9"/>
  <c r="W1469" i="9" s="1"/>
  <c r="T1468" i="9"/>
  <c r="W1468" i="9" s="1"/>
  <c r="T1467" i="9"/>
  <c r="W1467" i="9" s="1"/>
  <c r="T1466" i="9"/>
  <c r="W1466" i="9" s="1"/>
  <c r="T1465" i="9"/>
  <c r="W1465" i="9" s="1"/>
  <c r="T1464" i="9"/>
  <c r="W1464" i="9" s="1"/>
  <c r="T1463" i="9"/>
  <c r="W1463" i="9" s="1"/>
  <c r="T1462" i="9"/>
  <c r="W1462" i="9" s="1"/>
  <c r="T1461" i="9"/>
  <c r="W1461" i="9" s="1"/>
  <c r="T1460" i="9"/>
  <c r="W1460" i="9" s="1"/>
  <c r="T1459" i="9"/>
  <c r="W1459" i="9" s="1"/>
  <c r="T1458" i="9"/>
  <c r="W1458" i="9" s="1"/>
  <c r="T1457" i="9"/>
  <c r="W1457" i="9" s="1"/>
  <c r="T1456" i="9"/>
  <c r="W1456" i="9" s="1"/>
  <c r="T1455" i="9"/>
  <c r="W1455" i="9" s="1"/>
  <c r="T1454" i="9"/>
  <c r="W1454" i="9" s="1"/>
  <c r="T1453" i="9"/>
  <c r="W1453" i="9" s="1"/>
  <c r="T1452" i="9"/>
  <c r="W1452" i="9" s="1"/>
  <c r="T1451" i="9"/>
  <c r="W1451" i="9" s="1"/>
  <c r="T1450" i="9"/>
  <c r="W1450" i="9" s="1"/>
  <c r="T1449" i="9"/>
  <c r="W1449" i="9" s="1"/>
  <c r="T1448" i="9"/>
  <c r="W1448" i="9" s="1"/>
  <c r="T1447" i="9"/>
  <c r="W1447" i="9" s="1"/>
  <c r="T1446" i="9"/>
  <c r="W1446" i="9" s="1"/>
  <c r="T1445" i="9"/>
  <c r="W1445" i="9" s="1"/>
  <c r="T1444" i="9"/>
  <c r="W1444" i="9" s="1"/>
  <c r="T1443" i="9"/>
  <c r="W1443" i="9" s="1"/>
  <c r="T1442" i="9"/>
  <c r="W1442" i="9" s="1"/>
  <c r="T1441" i="9"/>
  <c r="W1441" i="9" s="1"/>
  <c r="T1440" i="9"/>
  <c r="W1440" i="9" s="1"/>
  <c r="T1439" i="9"/>
  <c r="W1439" i="9" s="1"/>
  <c r="T1438" i="9"/>
  <c r="W1438" i="9" s="1"/>
  <c r="T1437" i="9"/>
  <c r="W1437" i="9" s="1"/>
  <c r="T1436" i="9"/>
  <c r="W1436" i="9" s="1"/>
  <c r="T1435" i="9"/>
  <c r="W1435" i="9" s="1"/>
  <c r="T1434" i="9"/>
  <c r="W1434" i="9" s="1"/>
  <c r="T1433" i="9"/>
  <c r="W1433" i="9" s="1"/>
  <c r="T1432" i="9"/>
  <c r="W1432" i="9" s="1"/>
  <c r="T1431" i="9"/>
  <c r="W1431" i="9" s="1"/>
  <c r="T1430" i="9"/>
  <c r="W1430" i="9" s="1"/>
  <c r="T1429" i="9"/>
  <c r="W1429" i="9" s="1"/>
  <c r="T1428" i="9"/>
  <c r="W1428" i="9" s="1"/>
  <c r="T1427" i="9"/>
  <c r="W1427" i="9" s="1"/>
  <c r="T1426" i="9"/>
  <c r="W1426" i="9" s="1"/>
  <c r="T1425" i="9"/>
  <c r="W1425" i="9" s="1"/>
  <c r="T1424" i="9"/>
  <c r="W1424" i="9" s="1"/>
  <c r="T1423" i="9"/>
  <c r="W1423" i="9" s="1"/>
  <c r="T1422" i="9"/>
  <c r="W1422" i="9" s="1"/>
  <c r="T1421" i="9"/>
  <c r="W1421" i="9" s="1"/>
  <c r="T1420" i="9"/>
  <c r="W1420" i="9" s="1"/>
  <c r="T1419" i="9"/>
  <c r="W1419" i="9" s="1"/>
  <c r="T1418" i="9"/>
  <c r="W1418" i="9" s="1"/>
  <c r="T1417" i="9"/>
  <c r="W1417" i="9" s="1"/>
  <c r="T1416" i="9"/>
  <c r="W1416" i="9" s="1"/>
  <c r="T1415" i="9"/>
  <c r="W1415" i="9" s="1"/>
  <c r="T1414" i="9"/>
  <c r="W1414" i="9" s="1"/>
  <c r="T1413" i="9"/>
  <c r="W1413" i="9" s="1"/>
  <c r="T1412" i="9"/>
  <c r="W1412" i="9" s="1"/>
  <c r="T1411" i="9"/>
  <c r="W1411" i="9" s="1"/>
  <c r="T1410" i="9"/>
  <c r="W1410" i="9" s="1"/>
  <c r="T1409" i="9"/>
  <c r="W1409" i="9" s="1"/>
  <c r="T1408" i="9"/>
  <c r="W1408" i="9" s="1"/>
  <c r="T1407" i="9"/>
  <c r="W1407" i="9" s="1"/>
  <c r="T1406" i="9"/>
  <c r="T1405" i="9"/>
  <c r="W1405" i="9" s="1"/>
  <c r="T1404" i="9"/>
  <c r="W1404" i="9" s="1"/>
  <c r="T1403" i="9"/>
  <c r="W1403" i="9" s="1"/>
  <c r="T1402" i="9"/>
  <c r="W1402" i="9" s="1"/>
  <c r="T1401" i="9"/>
  <c r="W1401" i="9" s="1"/>
  <c r="T1400" i="9"/>
  <c r="W1400" i="9" s="1"/>
  <c r="T1399" i="9"/>
  <c r="W1399" i="9" s="1"/>
  <c r="T1398" i="9"/>
  <c r="W1398" i="9" s="1"/>
  <c r="T1397" i="9"/>
  <c r="W1397" i="9" s="1"/>
  <c r="T1396" i="9"/>
  <c r="W1396" i="9" s="1"/>
  <c r="T1395" i="9"/>
  <c r="W1395" i="9" s="1"/>
  <c r="T1394" i="9"/>
  <c r="W1394" i="9" s="1"/>
  <c r="T1393" i="9"/>
  <c r="W1393" i="9" s="1"/>
  <c r="T1392" i="9"/>
  <c r="W1392" i="9" s="1"/>
  <c r="T1391" i="9"/>
  <c r="W1391" i="9" s="1"/>
  <c r="T1390" i="9"/>
  <c r="W1390" i="9" s="1"/>
  <c r="T1389" i="9"/>
  <c r="W1389" i="9" s="1"/>
  <c r="T1388" i="9"/>
  <c r="W1388" i="9" s="1"/>
  <c r="T1387" i="9"/>
  <c r="W1387" i="9" s="1"/>
  <c r="T1386" i="9"/>
  <c r="W1386" i="9" s="1"/>
  <c r="T1385" i="9"/>
  <c r="W1385" i="9" s="1"/>
  <c r="T1384" i="9"/>
  <c r="W1384" i="9" s="1"/>
  <c r="T1383" i="9"/>
  <c r="W1383" i="9" s="1"/>
  <c r="T1382" i="9"/>
  <c r="W1382" i="9" s="1"/>
  <c r="T1381" i="9"/>
  <c r="W1381" i="9" s="1"/>
  <c r="T1380" i="9"/>
  <c r="W1380" i="9" s="1"/>
  <c r="T1379" i="9"/>
  <c r="W1379" i="9" s="1"/>
  <c r="T1378" i="9"/>
  <c r="W1378" i="9" s="1"/>
  <c r="T1377" i="9"/>
  <c r="W1377" i="9" s="1"/>
  <c r="T1376" i="9"/>
  <c r="W1376" i="9" s="1"/>
  <c r="T1375" i="9"/>
  <c r="W1375" i="9" s="1"/>
  <c r="T1374" i="9"/>
  <c r="W1374" i="9" s="1"/>
  <c r="T1373" i="9"/>
  <c r="W1373" i="9" s="1"/>
  <c r="T1372" i="9"/>
  <c r="W1372" i="9" s="1"/>
  <c r="T1371" i="9"/>
  <c r="W1371" i="9" s="1"/>
  <c r="T1370" i="9"/>
  <c r="W1370" i="9" s="1"/>
  <c r="T1369" i="9"/>
  <c r="W1369" i="9" s="1"/>
  <c r="T1368" i="9"/>
  <c r="W1368" i="9" s="1"/>
  <c r="T1367" i="9"/>
  <c r="W1367" i="9" s="1"/>
  <c r="T1366" i="9"/>
  <c r="W1366" i="9" s="1"/>
  <c r="T1365" i="9"/>
  <c r="W1365" i="9" s="1"/>
  <c r="T1364" i="9"/>
  <c r="W1364" i="9" s="1"/>
  <c r="T1363" i="9"/>
  <c r="W1363" i="9" s="1"/>
  <c r="T1362" i="9"/>
  <c r="W1362" i="9" s="1"/>
  <c r="T1361" i="9"/>
  <c r="W1361" i="9" s="1"/>
  <c r="T1360" i="9"/>
  <c r="W1360" i="9" s="1"/>
  <c r="T1359" i="9"/>
  <c r="W1359" i="9" s="1"/>
  <c r="T1358" i="9"/>
  <c r="W1358" i="9" s="1"/>
  <c r="T1357" i="9"/>
  <c r="W1357" i="9" s="1"/>
  <c r="T1356" i="9"/>
  <c r="W1356" i="9" s="1"/>
  <c r="T1355" i="9"/>
  <c r="W1355" i="9" s="1"/>
  <c r="T1354" i="9"/>
  <c r="W1354" i="9" s="1"/>
  <c r="T1353" i="9"/>
  <c r="W1353" i="9" s="1"/>
  <c r="T1352" i="9"/>
  <c r="W1352" i="9" s="1"/>
  <c r="T1351" i="9"/>
  <c r="W1351" i="9" s="1"/>
  <c r="T1350" i="9"/>
  <c r="W1350" i="9" s="1"/>
  <c r="T1349" i="9"/>
  <c r="W1349" i="9" s="1"/>
  <c r="T1348" i="9"/>
  <c r="W1348" i="9" s="1"/>
  <c r="T1347" i="9"/>
  <c r="W1347" i="9" s="1"/>
  <c r="T1346" i="9"/>
  <c r="W1346" i="9" s="1"/>
  <c r="T1345" i="9"/>
  <c r="W1345" i="9" s="1"/>
  <c r="T1344" i="9"/>
  <c r="W1344" i="9" s="1"/>
  <c r="T1343" i="9"/>
  <c r="W1343" i="9" s="1"/>
  <c r="T1342" i="9"/>
  <c r="W1342" i="9" s="1"/>
  <c r="T1341" i="9"/>
  <c r="W1341" i="9" s="1"/>
  <c r="T1340" i="9"/>
  <c r="W1340" i="9" s="1"/>
  <c r="T1339" i="9"/>
  <c r="W1339" i="9" s="1"/>
  <c r="T1338" i="9"/>
  <c r="W1338" i="9" s="1"/>
  <c r="T1337" i="9"/>
  <c r="W1337" i="9" s="1"/>
  <c r="T1336" i="9"/>
  <c r="W1336" i="9" s="1"/>
  <c r="T1335" i="9"/>
  <c r="W1335" i="9" s="1"/>
  <c r="T1334" i="9"/>
  <c r="W1334" i="9" s="1"/>
  <c r="T1333" i="9"/>
  <c r="W1333" i="9" s="1"/>
  <c r="T1332" i="9"/>
  <c r="W1332" i="9" s="1"/>
  <c r="T1331" i="9"/>
  <c r="W1331" i="9" s="1"/>
  <c r="T1330" i="9"/>
  <c r="W1330" i="9" s="1"/>
  <c r="T1329" i="9"/>
  <c r="W1329" i="9" s="1"/>
  <c r="T1328" i="9"/>
  <c r="W1328" i="9" s="1"/>
  <c r="T1327" i="9"/>
  <c r="W1327" i="9" s="1"/>
  <c r="T1326" i="9"/>
  <c r="W1326" i="9" s="1"/>
  <c r="T1325" i="9"/>
  <c r="W1325" i="9" s="1"/>
  <c r="T1324" i="9"/>
  <c r="W1324" i="9" s="1"/>
  <c r="T1323" i="9"/>
  <c r="W1323" i="9" s="1"/>
  <c r="T1322" i="9"/>
  <c r="W1322" i="9" s="1"/>
  <c r="T1321" i="9"/>
  <c r="W1321" i="9" s="1"/>
  <c r="T1320" i="9"/>
  <c r="W1320" i="9" s="1"/>
  <c r="T1319" i="9"/>
  <c r="W1319" i="9" s="1"/>
  <c r="T1318" i="9"/>
  <c r="W1318" i="9" s="1"/>
  <c r="T1317" i="9"/>
  <c r="W1317" i="9" s="1"/>
  <c r="T1316" i="9"/>
  <c r="W1316" i="9" s="1"/>
  <c r="T1315" i="9"/>
  <c r="W1315" i="9" s="1"/>
  <c r="T1314" i="9"/>
  <c r="W1314" i="9" s="1"/>
  <c r="T1313" i="9"/>
  <c r="W1313" i="9" s="1"/>
  <c r="T1312" i="9"/>
  <c r="W1312" i="9" s="1"/>
  <c r="T1311" i="9"/>
  <c r="W1311" i="9" s="1"/>
  <c r="T1310" i="9"/>
  <c r="W1310" i="9" s="1"/>
  <c r="T1309" i="9"/>
  <c r="W1309" i="9" s="1"/>
  <c r="T1308" i="9"/>
  <c r="W1308" i="9" s="1"/>
  <c r="T1307" i="9"/>
  <c r="W1307" i="9" s="1"/>
  <c r="T1306" i="9"/>
  <c r="W1306" i="9" s="1"/>
  <c r="T1305" i="9"/>
  <c r="W1305" i="9" s="1"/>
  <c r="T1304" i="9"/>
  <c r="W1304" i="9" s="1"/>
  <c r="T1303" i="9"/>
  <c r="W1303" i="9" s="1"/>
  <c r="T1302" i="9"/>
  <c r="W1302" i="9" s="1"/>
  <c r="T1301" i="9"/>
  <c r="W1301" i="9" s="1"/>
  <c r="T1300" i="9"/>
  <c r="W1300" i="9" s="1"/>
  <c r="T1299" i="9"/>
  <c r="W1299" i="9" s="1"/>
  <c r="T1298" i="9"/>
  <c r="W1298" i="9" s="1"/>
  <c r="T1297" i="9"/>
  <c r="W1297" i="9" s="1"/>
  <c r="T1296" i="9"/>
  <c r="W1296" i="9" s="1"/>
  <c r="T1295" i="9"/>
  <c r="W1295" i="9" s="1"/>
  <c r="T1294" i="9"/>
  <c r="W1294" i="9" s="1"/>
  <c r="T1293" i="9"/>
  <c r="W1293" i="9" s="1"/>
  <c r="T1292" i="9"/>
  <c r="W1292" i="9" s="1"/>
  <c r="T1291" i="9"/>
  <c r="W1291" i="9" s="1"/>
  <c r="T1290" i="9"/>
  <c r="W1290" i="9" s="1"/>
  <c r="T1289" i="9"/>
  <c r="W1289" i="9" s="1"/>
  <c r="T1288" i="9"/>
  <c r="W1288" i="9" s="1"/>
  <c r="T1287" i="9"/>
  <c r="W1287" i="9" s="1"/>
  <c r="T1286" i="9"/>
  <c r="W1286" i="9" s="1"/>
  <c r="T1285" i="9"/>
  <c r="W1285" i="9" s="1"/>
  <c r="T1284" i="9"/>
  <c r="W1284" i="9" s="1"/>
  <c r="T1283" i="9"/>
  <c r="W1283" i="9" s="1"/>
  <c r="T1282" i="9"/>
  <c r="W1282" i="9" s="1"/>
  <c r="T1281" i="9"/>
  <c r="W1281" i="9" s="1"/>
  <c r="T1280" i="9"/>
  <c r="W1280" i="9" s="1"/>
  <c r="T1279" i="9"/>
  <c r="W1279" i="9" s="1"/>
  <c r="T1278" i="9"/>
  <c r="W1278" i="9" s="1"/>
  <c r="T1277" i="9"/>
  <c r="W1277" i="9" s="1"/>
  <c r="T1276" i="9"/>
  <c r="W1276" i="9" s="1"/>
  <c r="T1275" i="9"/>
  <c r="W1275" i="9" s="1"/>
  <c r="T1274" i="9"/>
  <c r="W1274" i="9" s="1"/>
  <c r="T1273" i="9"/>
  <c r="W1273" i="9" s="1"/>
  <c r="T1272" i="9"/>
  <c r="W1272" i="9" s="1"/>
  <c r="T1271" i="9"/>
  <c r="W1271" i="9" s="1"/>
  <c r="T1270" i="9"/>
  <c r="W1270" i="9" s="1"/>
  <c r="T1269" i="9"/>
  <c r="W1269" i="9" s="1"/>
  <c r="T1268" i="9"/>
  <c r="W1268" i="9" s="1"/>
  <c r="T1267" i="9"/>
  <c r="W1267" i="9" s="1"/>
  <c r="T1266" i="9"/>
  <c r="W1266" i="9" s="1"/>
  <c r="T1265" i="9"/>
  <c r="W1265" i="9" s="1"/>
  <c r="T1264" i="9"/>
  <c r="W1264" i="9" s="1"/>
  <c r="T1263" i="9"/>
  <c r="W1263" i="9" s="1"/>
  <c r="T1262" i="9"/>
  <c r="W1262" i="9" s="1"/>
  <c r="T1261" i="9"/>
  <c r="W1261" i="9" s="1"/>
  <c r="T1260" i="9"/>
  <c r="W1260" i="9" s="1"/>
  <c r="T1259" i="9"/>
  <c r="W1259" i="9" s="1"/>
  <c r="T1258" i="9"/>
  <c r="T1257" i="9"/>
  <c r="W1257" i="9" s="1"/>
  <c r="T1256" i="9"/>
  <c r="W1256" i="9" s="1"/>
  <c r="T1255" i="9"/>
  <c r="W1255" i="9" s="1"/>
  <c r="T1254" i="9"/>
  <c r="W1254" i="9" s="1"/>
  <c r="T1253" i="9"/>
  <c r="W1253" i="9" s="1"/>
  <c r="T1252" i="9"/>
  <c r="W1252" i="9" s="1"/>
  <c r="T1251" i="9"/>
  <c r="W1251" i="9" s="1"/>
  <c r="T1250" i="9"/>
  <c r="W1250" i="9" s="1"/>
  <c r="T1249" i="9"/>
  <c r="W1249" i="9" s="1"/>
  <c r="T1248" i="9"/>
  <c r="W1248" i="9" s="1"/>
  <c r="T1247" i="9"/>
  <c r="W1247" i="9" s="1"/>
  <c r="T1246" i="9"/>
  <c r="W1246" i="9" s="1"/>
  <c r="T1245" i="9"/>
  <c r="W1245" i="9" s="1"/>
  <c r="T1244" i="9"/>
  <c r="W1244" i="9" s="1"/>
  <c r="T1243" i="9"/>
  <c r="W1243" i="9" s="1"/>
  <c r="T1242" i="9"/>
  <c r="W1242" i="9" s="1"/>
  <c r="T1241" i="9"/>
  <c r="W1241" i="9" s="1"/>
  <c r="T1240" i="9"/>
  <c r="W1240" i="9" s="1"/>
  <c r="T1239" i="9"/>
  <c r="W1239" i="9" s="1"/>
  <c r="T1238" i="9"/>
  <c r="W1238" i="9" s="1"/>
  <c r="T1237" i="9"/>
  <c r="W1237" i="9" s="1"/>
  <c r="T1236" i="9"/>
  <c r="W1236" i="9" s="1"/>
  <c r="T1235" i="9"/>
  <c r="W1235" i="9" s="1"/>
  <c r="T1234" i="9"/>
  <c r="W1234" i="9" s="1"/>
  <c r="T1233" i="9"/>
  <c r="W1233" i="9" s="1"/>
  <c r="T1232" i="9"/>
  <c r="W1232" i="9" s="1"/>
  <c r="T1231" i="9"/>
  <c r="W1231" i="9" s="1"/>
  <c r="T1230" i="9"/>
  <c r="W1230" i="9" s="1"/>
  <c r="T1229" i="9"/>
  <c r="W1229" i="9" s="1"/>
  <c r="T1228" i="9"/>
  <c r="W1228" i="9" s="1"/>
  <c r="T1227" i="9"/>
  <c r="W1227" i="9" s="1"/>
  <c r="T1226" i="9"/>
  <c r="W1226" i="9" s="1"/>
  <c r="T1225" i="9"/>
  <c r="W1225" i="9" s="1"/>
  <c r="T1224" i="9"/>
  <c r="W1224" i="9" s="1"/>
  <c r="T1223" i="9"/>
  <c r="W1223" i="9" s="1"/>
  <c r="T1222" i="9"/>
  <c r="W1222" i="9" s="1"/>
  <c r="T1221" i="9"/>
  <c r="W1221" i="9" s="1"/>
  <c r="T1220" i="9"/>
  <c r="W1220" i="9" s="1"/>
  <c r="T1219" i="9"/>
  <c r="W1219" i="9" s="1"/>
  <c r="T1218" i="9"/>
  <c r="W1218" i="9" s="1"/>
  <c r="T1217" i="9"/>
  <c r="W1217" i="9" s="1"/>
  <c r="T1216" i="9"/>
  <c r="W1216" i="9" s="1"/>
  <c r="T1215" i="9"/>
  <c r="W1215" i="9" s="1"/>
  <c r="T1214" i="9"/>
  <c r="W1214" i="9" s="1"/>
  <c r="T1213" i="9"/>
  <c r="W1213" i="9" s="1"/>
  <c r="T1212" i="9"/>
  <c r="W1212" i="9" s="1"/>
  <c r="T1211" i="9"/>
  <c r="W1211" i="9" s="1"/>
  <c r="T1210" i="9"/>
  <c r="W1210" i="9" s="1"/>
  <c r="T1209" i="9"/>
  <c r="W1209" i="9" s="1"/>
  <c r="T1208" i="9"/>
  <c r="W1208" i="9" s="1"/>
  <c r="T1207" i="9"/>
  <c r="W1207" i="9" s="1"/>
  <c r="T1206" i="9"/>
  <c r="W1206" i="9" s="1"/>
  <c r="T1205" i="9"/>
  <c r="W1205" i="9" s="1"/>
  <c r="T1204" i="9"/>
  <c r="W1204" i="9" s="1"/>
  <c r="T1203" i="9"/>
  <c r="W1203" i="9" s="1"/>
  <c r="T1202" i="9"/>
  <c r="W1202" i="9" s="1"/>
  <c r="T1201" i="9"/>
  <c r="W1201" i="9" s="1"/>
  <c r="T1200" i="9"/>
  <c r="W1200" i="9" s="1"/>
  <c r="T1199" i="9"/>
  <c r="W1199" i="9" s="1"/>
  <c r="T1198" i="9"/>
  <c r="W1198" i="9" s="1"/>
  <c r="T1197" i="9"/>
  <c r="W1197" i="9" s="1"/>
  <c r="T1196" i="9"/>
  <c r="W1196" i="9" s="1"/>
  <c r="T1195" i="9"/>
  <c r="W1195" i="9" s="1"/>
  <c r="T1194" i="9"/>
  <c r="W1194" i="9" s="1"/>
  <c r="T1193" i="9"/>
  <c r="W1193" i="9" s="1"/>
  <c r="T1192" i="9"/>
  <c r="W1192" i="9" s="1"/>
  <c r="T1191" i="9"/>
  <c r="W1191" i="9" s="1"/>
  <c r="T1190" i="9"/>
  <c r="W1190" i="9" s="1"/>
  <c r="T1189" i="9"/>
  <c r="W1189" i="9" s="1"/>
  <c r="T1188" i="9"/>
  <c r="W1188" i="9" s="1"/>
  <c r="T1187" i="9"/>
  <c r="W1187" i="9" s="1"/>
  <c r="T1186" i="9"/>
  <c r="W1186" i="9" s="1"/>
  <c r="T1185" i="9"/>
  <c r="W1185" i="9" s="1"/>
  <c r="T1184" i="9"/>
  <c r="W1184" i="9" s="1"/>
  <c r="T1183" i="9"/>
  <c r="W1183" i="9" s="1"/>
  <c r="T1182" i="9"/>
  <c r="W1182" i="9" s="1"/>
  <c r="T1181" i="9"/>
  <c r="W1181" i="9" s="1"/>
  <c r="T1180" i="9"/>
  <c r="W1180" i="9" s="1"/>
  <c r="T1179" i="9"/>
  <c r="W1179" i="9" s="1"/>
  <c r="T1178" i="9"/>
  <c r="W1178" i="9" s="1"/>
  <c r="T1177" i="9"/>
  <c r="W1177" i="9" s="1"/>
  <c r="T1176" i="9"/>
  <c r="W1176" i="9" s="1"/>
  <c r="T1175" i="9"/>
  <c r="W1175" i="9" s="1"/>
  <c r="T1174" i="9"/>
  <c r="W1174" i="9" s="1"/>
  <c r="T1173" i="9"/>
  <c r="W1173" i="9" s="1"/>
  <c r="T1172" i="9"/>
  <c r="W1172" i="9" s="1"/>
  <c r="T1171" i="9"/>
  <c r="W1171" i="9" s="1"/>
  <c r="T1170" i="9"/>
  <c r="W1170" i="9" s="1"/>
  <c r="T1169" i="9"/>
  <c r="W1169" i="9" s="1"/>
  <c r="T1168" i="9"/>
  <c r="W1168" i="9" s="1"/>
  <c r="T1167" i="9"/>
  <c r="W1167" i="9" s="1"/>
  <c r="T1166" i="9"/>
  <c r="W1166" i="9" s="1"/>
  <c r="T1165" i="9"/>
  <c r="W1165" i="9" s="1"/>
  <c r="T1164" i="9"/>
  <c r="W1164" i="9" s="1"/>
  <c r="T1163" i="9"/>
  <c r="W1163" i="9" s="1"/>
  <c r="T1162" i="9"/>
  <c r="W1162" i="9" s="1"/>
  <c r="T1161" i="9"/>
  <c r="W1161" i="9" s="1"/>
  <c r="T1160" i="9"/>
  <c r="W1160" i="9" s="1"/>
  <c r="T1159" i="9"/>
  <c r="W1159" i="9" s="1"/>
  <c r="T1158" i="9"/>
  <c r="W1158" i="9" s="1"/>
  <c r="T1157" i="9"/>
  <c r="W1157" i="9" s="1"/>
  <c r="T1156" i="9"/>
  <c r="W1156" i="9" s="1"/>
  <c r="T1155" i="9"/>
  <c r="W1155" i="9" s="1"/>
  <c r="T1154" i="9"/>
  <c r="W1154" i="9" s="1"/>
  <c r="T1153" i="9"/>
  <c r="W1153" i="9" s="1"/>
  <c r="T1152" i="9"/>
  <c r="W1152" i="9" s="1"/>
  <c r="T1151" i="9"/>
  <c r="W1151" i="9" s="1"/>
  <c r="T1150" i="9"/>
  <c r="W1150" i="9" s="1"/>
  <c r="T1149" i="9"/>
  <c r="W1149" i="9" s="1"/>
  <c r="T1148" i="9"/>
  <c r="W1148" i="9" s="1"/>
  <c r="T1147" i="9"/>
  <c r="W1147" i="9" s="1"/>
  <c r="T1146" i="9"/>
  <c r="W1146" i="9" s="1"/>
  <c r="T1145" i="9"/>
  <c r="W1145" i="9" s="1"/>
  <c r="T1144" i="9"/>
  <c r="W1144" i="9" s="1"/>
  <c r="T1143" i="9"/>
  <c r="W1143" i="9" s="1"/>
  <c r="T1142" i="9"/>
  <c r="W1142" i="9" s="1"/>
  <c r="T1141" i="9"/>
  <c r="W1141" i="9" s="1"/>
  <c r="T1140" i="9"/>
  <c r="W1140" i="9" s="1"/>
  <c r="T1139" i="9"/>
  <c r="T1138" i="9"/>
  <c r="W1138" i="9" s="1"/>
  <c r="T1137" i="9"/>
  <c r="W1137" i="9" s="1"/>
  <c r="T1136" i="9"/>
  <c r="W1136" i="9" s="1"/>
  <c r="T1135" i="9"/>
  <c r="W1135" i="9" s="1"/>
  <c r="T1134" i="9"/>
  <c r="W1134" i="9" s="1"/>
  <c r="T1133" i="9"/>
  <c r="W1133" i="9" s="1"/>
  <c r="T1132" i="9"/>
  <c r="W1132" i="9" s="1"/>
  <c r="T1131" i="9"/>
  <c r="W1131" i="9" s="1"/>
  <c r="T1130" i="9"/>
  <c r="W1130" i="9" s="1"/>
  <c r="T1129" i="9"/>
  <c r="W1129" i="9" s="1"/>
  <c r="T1128" i="9"/>
  <c r="W1128" i="9" s="1"/>
  <c r="T1127" i="9"/>
  <c r="W1127" i="9" s="1"/>
  <c r="T1126" i="9"/>
  <c r="W1126" i="9" s="1"/>
  <c r="T1125" i="9"/>
  <c r="W1125" i="9" s="1"/>
  <c r="T1124" i="9"/>
  <c r="W1124" i="9" s="1"/>
  <c r="T1123" i="9"/>
  <c r="W1123" i="9" s="1"/>
  <c r="T1122" i="9"/>
  <c r="W1122" i="9" s="1"/>
  <c r="T1121" i="9"/>
  <c r="W1121" i="9" s="1"/>
  <c r="T1120" i="9"/>
  <c r="W1120" i="9" s="1"/>
  <c r="T1119" i="9"/>
  <c r="W1119" i="9" s="1"/>
  <c r="T1118" i="9"/>
  <c r="W1118" i="9" s="1"/>
  <c r="T1117" i="9"/>
  <c r="W1117" i="9" s="1"/>
  <c r="T1116" i="9"/>
  <c r="W1116" i="9" s="1"/>
  <c r="T1115" i="9"/>
  <c r="W1115" i="9" s="1"/>
  <c r="T1114" i="9"/>
  <c r="W1114" i="9" s="1"/>
  <c r="T1113" i="9"/>
  <c r="W1113" i="9" s="1"/>
  <c r="T1112" i="9"/>
  <c r="W1112" i="9" s="1"/>
  <c r="T1111" i="9"/>
  <c r="W1111" i="9" s="1"/>
  <c r="T1110" i="9"/>
  <c r="W1110" i="9" s="1"/>
  <c r="T1109" i="9"/>
  <c r="W1109" i="9" s="1"/>
  <c r="T1108" i="9"/>
  <c r="W1108" i="9" s="1"/>
  <c r="T1107" i="9"/>
  <c r="W1107" i="9" s="1"/>
  <c r="T1106" i="9"/>
  <c r="W1106" i="9" s="1"/>
  <c r="T1105" i="9"/>
  <c r="W1105" i="9" s="1"/>
  <c r="T1104" i="9"/>
  <c r="W1104" i="9" s="1"/>
  <c r="T1103" i="9"/>
  <c r="W1103" i="9" s="1"/>
  <c r="T1102" i="9"/>
  <c r="W1102" i="9" s="1"/>
  <c r="T1101" i="9"/>
  <c r="W1101" i="9" s="1"/>
  <c r="T1100" i="9"/>
  <c r="W1100" i="9" s="1"/>
  <c r="T1099" i="9"/>
  <c r="W1099" i="9" s="1"/>
  <c r="T1098" i="9"/>
  <c r="W1098" i="9" s="1"/>
  <c r="T1097" i="9"/>
  <c r="W1097" i="9" s="1"/>
  <c r="T1096" i="9"/>
  <c r="W1096" i="9" s="1"/>
  <c r="T1095" i="9"/>
  <c r="W1095" i="9" s="1"/>
  <c r="T1094" i="9"/>
  <c r="W1094" i="9" s="1"/>
  <c r="T1093" i="9"/>
  <c r="W1093" i="9" s="1"/>
  <c r="T1092" i="9"/>
  <c r="W1092" i="9" s="1"/>
  <c r="T1091" i="9"/>
  <c r="W1091" i="9" s="1"/>
  <c r="T1090" i="9"/>
  <c r="W1090" i="9" s="1"/>
  <c r="T1089" i="9"/>
  <c r="W1089" i="9" s="1"/>
  <c r="T1088" i="9"/>
  <c r="W1088" i="9" s="1"/>
  <c r="T1087" i="9"/>
  <c r="W1087" i="9" s="1"/>
  <c r="T1086" i="9"/>
  <c r="W1086" i="9" s="1"/>
  <c r="T1085" i="9"/>
  <c r="W1085" i="9" s="1"/>
  <c r="T1084" i="9"/>
  <c r="W1084" i="9" s="1"/>
  <c r="T1083" i="9"/>
  <c r="W1083" i="9" s="1"/>
  <c r="T1082" i="9"/>
  <c r="W1082" i="9" s="1"/>
  <c r="T1081" i="9"/>
  <c r="W1081" i="9" s="1"/>
  <c r="T1080" i="9"/>
  <c r="W1080" i="9" s="1"/>
  <c r="T1079" i="9"/>
  <c r="W1079" i="9" s="1"/>
  <c r="T1078" i="9"/>
  <c r="W1078" i="9" s="1"/>
  <c r="T1077" i="9"/>
  <c r="W1077" i="9" s="1"/>
  <c r="T1076" i="9"/>
  <c r="W1076" i="9" s="1"/>
  <c r="T1075" i="9"/>
  <c r="T1074" i="9"/>
  <c r="W1074" i="9" s="1"/>
  <c r="T1073" i="9"/>
  <c r="W1073" i="9" s="1"/>
  <c r="T1072" i="9"/>
  <c r="W1072" i="9" s="1"/>
  <c r="T1071" i="9"/>
  <c r="W1071" i="9" s="1"/>
  <c r="T1070" i="9"/>
  <c r="W1070" i="9" s="1"/>
  <c r="T1069" i="9"/>
  <c r="W1069" i="9" s="1"/>
  <c r="T1068" i="9"/>
  <c r="W1068" i="9" s="1"/>
  <c r="T1067" i="9"/>
  <c r="W1067" i="9" s="1"/>
  <c r="T1066" i="9"/>
  <c r="W1066" i="9" s="1"/>
  <c r="T1065" i="9"/>
  <c r="W1065" i="9" s="1"/>
  <c r="T1064" i="9"/>
  <c r="W1064" i="9" s="1"/>
  <c r="T1063" i="9"/>
  <c r="W1063" i="9" s="1"/>
  <c r="T1062" i="9"/>
  <c r="W1062" i="9" s="1"/>
  <c r="T1061" i="9"/>
  <c r="W1061" i="9" s="1"/>
  <c r="T1060" i="9"/>
  <c r="W1060" i="9" s="1"/>
  <c r="T1059" i="9"/>
  <c r="W1059" i="9" s="1"/>
  <c r="T1058" i="9"/>
  <c r="W1058" i="9" s="1"/>
  <c r="T1057" i="9"/>
  <c r="W1057" i="9" s="1"/>
  <c r="T1056" i="9"/>
  <c r="W1056" i="9" s="1"/>
  <c r="T1055" i="9"/>
  <c r="W1055" i="9" s="1"/>
  <c r="T1054" i="9"/>
  <c r="W1054" i="9" s="1"/>
  <c r="T1053" i="9"/>
  <c r="W1053" i="9" s="1"/>
  <c r="T1052" i="9"/>
  <c r="W1052" i="9" s="1"/>
  <c r="T1051" i="9"/>
  <c r="W1051" i="9" s="1"/>
  <c r="T1050" i="9"/>
  <c r="W1050" i="9" s="1"/>
  <c r="T1049" i="9"/>
  <c r="W1049" i="9" s="1"/>
  <c r="T1048" i="9"/>
  <c r="W1048" i="9" s="1"/>
  <c r="T1047" i="9"/>
  <c r="W1047" i="9" s="1"/>
  <c r="T1046" i="9"/>
  <c r="W1046" i="9" s="1"/>
  <c r="T1045" i="9"/>
  <c r="W1045" i="9" s="1"/>
  <c r="T1044" i="9"/>
  <c r="W1044" i="9" s="1"/>
  <c r="T1043" i="9"/>
  <c r="W1043" i="9" s="1"/>
  <c r="T1042" i="9"/>
  <c r="W1042" i="9" s="1"/>
  <c r="T1041" i="9"/>
  <c r="W1041" i="9" s="1"/>
  <c r="T1040" i="9"/>
  <c r="W1040" i="9" s="1"/>
  <c r="T1039" i="9"/>
  <c r="W1039" i="9" s="1"/>
  <c r="T1038" i="9"/>
  <c r="W1038" i="9" s="1"/>
  <c r="T1037" i="9"/>
  <c r="W1037" i="9" s="1"/>
  <c r="T1036" i="9"/>
  <c r="W1036" i="9" s="1"/>
  <c r="T1035" i="9"/>
  <c r="W1035" i="9" s="1"/>
  <c r="T1034" i="9"/>
  <c r="W1034" i="9" s="1"/>
  <c r="T1033" i="9"/>
  <c r="W1033" i="9" s="1"/>
  <c r="T1032" i="9"/>
  <c r="W1032" i="9" s="1"/>
  <c r="T1031" i="9"/>
  <c r="W1031" i="9" s="1"/>
  <c r="T1030" i="9"/>
  <c r="W1030" i="9" s="1"/>
  <c r="T1029" i="9"/>
  <c r="W1029" i="9" s="1"/>
  <c r="T1028" i="9"/>
  <c r="W1028" i="9" s="1"/>
  <c r="T1027" i="9"/>
  <c r="W1027" i="9" s="1"/>
  <c r="T1026" i="9"/>
  <c r="W1026" i="9" s="1"/>
  <c r="T1025" i="9"/>
  <c r="W1025" i="9" s="1"/>
  <c r="T1024" i="9"/>
  <c r="W1024" i="9" s="1"/>
  <c r="T1023" i="9"/>
  <c r="W1023" i="9" s="1"/>
  <c r="T1022" i="9"/>
  <c r="W1022" i="9" s="1"/>
  <c r="T1021" i="9"/>
  <c r="W1021" i="9" s="1"/>
  <c r="T1020" i="9"/>
  <c r="W1020" i="9" s="1"/>
  <c r="T1019" i="9"/>
  <c r="W1019" i="9" s="1"/>
  <c r="T1018" i="9"/>
  <c r="W1018" i="9" s="1"/>
  <c r="T1017" i="9"/>
  <c r="W1017" i="9" s="1"/>
  <c r="T1016" i="9"/>
  <c r="W1016" i="9" s="1"/>
  <c r="T1015" i="9"/>
  <c r="W1015" i="9" s="1"/>
  <c r="T1014" i="9"/>
  <c r="W1014" i="9" s="1"/>
  <c r="T1013" i="9"/>
  <c r="W1013" i="9" s="1"/>
  <c r="T1012" i="9"/>
  <c r="W1012" i="9" s="1"/>
  <c r="T1011" i="9"/>
  <c r="T1010" i="9"/>
  <c r="W1010" i="9" s="1"/>
  <c r="T1009" i="9"/>
  <c r="W1009" i="9" s="1"/>
  <c r="T1008" i="9"/>
  <c r="W1008" i="9" s="1"/>
  <c r="T1007" i="9"/>
  <c r="W1007" i="9" s="1"/>
  <c r="T1006" i="9"/>
  <c r="W1006" i="9" s="1"/>
  <c r="T1005" i="9"/>
  <c r="W1005" i="9" s="1"/>
  <c r="T1004" i="9"/>
  <c r="W1004" i="9" s="1"/>
  <c r="T1003" i="9"/>
  <c r="W1003" i="9" s="1"/>
  <c r="T1002" i="9"/>
  <c r="W1002" i="9" s="1"/>
  <c r="T1001" i="9"/>
  <c r="W1001" i="9" s="1"/>
  <c r="T1000" i="9"/>
  <c r="W1000" i="9" s="1"/>
  <c r="T999" i="9"/>
  <c r="W999" i="9" s="1"/>
  <c r="T998" i="9"/>
  <c r="W998" i="9" s="1"/>
  <c r="T997" i="9"/>
  <c r="W997" i="9" s="1"/>
  <c r="T996" i="9"/>
  <c r="W996" i="9" s="1"/>
  <c r="T995" i="9"/>
  <c r="W995" i="9" s="1"/>
  <c r="T994" i="9"/>
  <c r="W994" i="9" s="1"/>
  <c r="T993" i="9"/>
  <c r="W993" i="9" s="1"/>
  <c r="T992" i="9"/>
  <c r="W992" i="9" s="1"/>
  <c r="T991" i="9"/>
  <c r="W991" i="9" s="1"/>
  <c r="T990" i="9"/>
  <c r="W990" i="9" s="1"/>
  <c r="T989" i="9"/>
  <c r="W989" i="9" s="1"/>
  <c r="T988" i="9"/>
  <c r="W988" i="9" s="1"/>
  <c r="T987" i="9"/>
  <c r="W987" i="9" s="1"/>
  <c r="T986" i="9"/>
  <c r="W986" i="9" s="1"/>
  <c r="T985" i="9"/>
  <c r="W985" i="9" s="1"/>
  <c r="T984" i="9"/>
  <c r="W984" i="9" s="1"/>
  <c r="T983" i="9"/>
  <c r="W983" i="9" s="1"/>
  <c r="T982" i="9"/>
  <c r="W982" i="9" s="1"/>
  <c r="T981" i="9"/>
  <c r="W981" i="9" s="1"/>
  <c r="T980" i="9"/>
  <c r="W980" i="9" s="1"/>
  <c r="T979" i="9"/>
  <c r="W979" i="9" s="1"/>
  <c r="T978" i="9"/>
  <c r="W978" i="9" s="1"/>
  <c r="T977" i="9"/>
  <c r="W977" i="9" s="1"/>
  <c r="T976" i="9"/>
  <c r="W976" i="9" s="1"/>
  <c r="T975" i="9"/>
  <c r="W975" i="9" s="1"/>
  <c r="T974" i="9"/>
  <c r="W974" i="9" s="1"/>
  <c r="T973" i="9"/>
  <c r="W973" i="9" s="1"/>
  <c r="T972" i="9"/>
  <c r="W972" i="9" s="1"/>
  <c r="T971" i="9"/>
  <c r="W971" i="9" s="1"/>
  <c r="T970" i="9"/>
  <c r="W970" i="9" s="1"/>
  <c r="T969" i="9"/>
  <c r="W969" i="9" s="1"/>
  <c r="T968" i="9"/>
  <c r="W968" i="9" s="1"/>
  <c r="T967" i="9"/>
  <c r="W967" i="9" s="1"/>
  <c r="T966" i="9"/>
  <c r="W966" i="9" s="1"/>
  <c r="T965" i="9"/>
  <c r="W965" i="9" s="1"/>
  <c r="T964" i="9"/>
  <c r="W964" i="9" s="1"/>
  <c r="T963" i="9"/>
  <c r="W963" i="9" s="1"/>
  <c r="T962" i="9"/>
  <c r="W962" i="9" s="1"/>
  <c r="T961" i="9"/>
  <c r="W961" i="9" s="1"/>
  <c r="T960" i="9"/>
  <c r="W960" i="9" s="1"/>
  <c r="T959" i="9"/>
  <c r="W959" i="9" s="1"/>
  <c r="T958" i="9"/>
  <c r="W958" i="9" s="1"/>
  <c r="T957" i="9"/>
  <c r="W957" i="9" s="1"/>
  <c r="T956" i="9"/>
  <c r="W956" i="9" s="1"/>
  <c r="T955" i="9"/>
  <c r="W955" i="9" s="1"/>
  <c r="T954" i="9"/>
  <c r="W954" i="9" s="1"/>
  <c r="T953" i="9"/>
  <c r="W953" i="9" s="1"/>
  <c r="T952" i="9"/>
  <c r="W952" i="9" s="1"/>
  <c r="T951" i="9"/>
  <c r="W951" i="9" s="1"/>
  <c r="T950" i="9"/>
  <c r="W950" i="9" s="1"/>
  <c r="T949" i="9"/>
  <c r="W949" i="9" s="1"/>
  <c r="T948" i="9"/>
  <c r="W948" i="9" s="1"/>
  <c r="T947" i="9"/>
  <c r="T946" i="9"/>
  <c r="W946" i="9" s="1"/>
  <c r="T945" i="9"/>
  <c r="W945" i="9" s="1"/>
  <c r="T944" i="9"/>
  <c r="W944" i="9" s="1"/>
  <c r="T943" i="9"/>
  <c r="W943" i="9" s="1"/>
  <c r="T942" i="9"/>
  <c r="W942" i="9" s="1"/>
  <c r="T941" i="9"/>
  <c r="W941" i="9" s="1"/>
  <c r="T940" i="9"/>
  <c r="W940" i="9" s="1"/>
  <c r="T939" i="9"/>
  <c r="W939" i="9" s="1"/>
  <c r="T938" i="9"/>
  <c r="W938" i="9" s="1"/>
  <c r="T937" i="9"/>
  <c r="W937" i="9" s="1"/>
  <c r="T936" i="9"/>
  <c r="W936" i="9" s="1"/>
  <c r="T935" i="9"/>
  <c r="W935" i="9" s="1"/>
  <c r="T934" i="9"/>
  <c r="W934" i="9" s="1"/>
  <c r="T933" i="9"/>
  <c r="W933" i="9" s="1"/>
  <c r="T932" i="9"/>
  <c r="W932" i="9" s="1"/>
  <c r="T931" i="9"/>
  <c r="W931" i="9" s="1"/>
  <c r="T930" i="9"/>
  <c r="W930" i="9" s="1"/>
  <c r="T929" i="9"/>
  <c r="W929" i="9" s="1"/>
  <c r="T928" i="9"/>
  <c r="W928" i="9" s="1"/>
  <c r="T927" i="9"/>
  <c r="W927" i="9" s="1"/>
  <c r="T926" i="9"/>
  <c r="W926" i="9" s="1"/>
  <c r="T925" i="9"/>
  <c r="W925" i="9" s="1"/>
  <c r="T924" i="9"/>
  <c r="W924" i="9" s="1"/>
  <c r="T923" i="9"/>
  <c r="W923" i="9" s="1"/>
  <c r="T922" i="9"/>
  <c r="W922" i="9" s="1"/>
  <c r="T921" i="9"/>
  <c r="W921" i="9" s="1"/>
  <c r="T920" i="9"/>
  <c r="W920" i="9" s="1"/>
  <c r="T919" i="9"/>
  <c r="W919" i="9" s="1"/>
  <c r="T918" i="9"/>
  <c r="W918" i="9" s="1"/>
  <c r="T917" i="9"/>
  <c r="W917" i="9" s="1"/>
  <c r="T916" i="9"/>
  <c r="W916" i="9" s="1"/>
  <c r="T915" i="9"/>
  <c r="W915" i="9" s="1"/>
  <c r="T914" i="9"/>
  <c r="W914" i="9" s="1"/>
  <c r="T913" i="9"/>
  <c r="W913" i="9" s="1"/>
  <c r="T912" i="9"/>
  <c r="W912" i="9" s="1"/>
  <c r="T911" i="9"/>
  <c r="W911" i="9" s="1"/>
  <c r="T910" i="9"/>
  <c r="W910" i="9" s="1"/>
  <c r="T909" i="9"/>
  <c r="W909" i="9" s="1"/>
  <c r="T908" i="9"/>
  <c r="W908" i="9" s="1"/>
  <c r="T907" i="9"/>
  <c r="W907" i="9" s="1"/>
  <c r="T906" i="9"/>
  <c r="W906" i="9" s="1"/>
  <c r="T905" i="9"/>
  <c r="W905" i="9" s="1"/>
  <c r="T904" i="9"/>
  <c r="W904" i="9" s="1"/>
  <c r="T903" i="9"/>
  <c r="W903" i="9" s="1"/>
  <c r="T902" i="9"/>
  <c r="W902" i="9" s="1"/>
  <c r="T901" i="9"/>
  <c r="W901" i="9" s="1"/>
  <c r="T900" i="9"/>
  <c r="W900" i="9" s="1"/>
  <c r="T899" i="9"/>
  <c r="W899" i="9" s="1"/>
  <c r="T898" i="9"/>
  <c r="W898" i="9" s="1"/>
  <c r="T897" i="9"/>
  <c r="W897" i="9" s="1"/>
  <c r="T896" i="9"/>
  <c r="W896" i="9" s="1"/>
  <c r="T895" i="9"/>
  <c r="W895" i="9" s="1"/>
  <c r="T894" i="9"/>
  <c r="W894" i="9" s="1"/>
  <c r="T893" i="9"/>
  <c r="W893" i="9" s="1"/>
  <c r="T892" i="9"/>
  <c r="W892" i="9" s="1"/>
  <c r="T891" i="9"/>
  <c r="W891" i="9" s="1"/>
  <c r="T890" i="9"/>
  <c r="W890" i="9" s="1"/>
  <c r="T889" i="9"/>
  <c r="W889" i="9" s="1"/>
  <c r="T888" i="9"/>
  <c r="W888" i="9" s="1"/>
  <c r="T887" i="9"/>
  <c r="W887" i="9" s="1"/>
  <c r="T886" i="9"/>
  <c r="W886" i="9" s="1"/>
  <c r="T885" i="9"/>
  <c r="W885" i="9" s="1"/>
  <c r="T884" i="9"/>
  <c r="W884" i="9" s="1"/>
  <c r="T883" i="9"/>
  <c r="T882" i="9"/>
  <c r="W882" i="9" s="1"/>
  <c r="T881" i="9"/>
  <c r="W881" i="9" s="1"/>
  <c r="T880" i="9"/>
  <c r="W880" i="9" s="1"/>
  <c r="T879" i="9"/>
  <c r="W879" i="9" s="1"/>
  <c r="T878" i="9"/>
  <c r="W878" i="9" s="1"/>
  <c r="T877" i="9"/>
  <c r="W877" i="9" s="1"/>
  <c r="T876" i="9"/>
  <c r="W876" i="9" s="1"/>
  <c r="T875" i="9"/>
  <c r="W875" i="9" s="1"/>
  <c r="T874" i="9"/>
  <c r="W874" i="9" s="1"/>
  <c r="T873" i="9"/>
  <c r="W873" i="9" s="1"/>
  <c r="T872" i="9"/>
  <c r="W872" i="9" s="1"/>
  <c r="T871" i="9"/>
  <c r="W871" i="9" s="1"/>
  <c r="T870" i="9"/>
  <c r="W870" i="9" s="1"/>
  <c r="T869" i="9"/>
  <c r="W869" i="9" s="1"/>
  <c r="T868" i="9"/>
  <c r="W868" i="9" s="1"/>
  <c r="T867" i="9"/>
  <c r="W867" i="9" s="1"/>
  <c r="T866" i="9"/>
  <c r="W866" i="9" s="1"/>
  <c r="T865" i="9"/>
  <c r="W865" i="9" s="1"/>
  <c r="T864" i="9"/>
  <c r="W864" i="9" s="1"/>
  <c r="T863" i="9"/>
  <c r="W863" i="9" s="1"/>
  <c r="T862" i="9"/>
  <c r="W862" i="9" s="1"/>
  <c r="T861" i="9"/>
  <c r="W861" i="9" s="1"/>
  <c r="T860" i="9"/>
  <c r="W860" i="9" s="1"/>
  <c r="T859" i="9"/>
  <c r="W859" i="9" s="1"/>
  <c r="T858" i="9"/>
  <c r="W858" i="9" s="1"/>
  <c r="T857" i="9"/>
  <c r="W857" i="9" s="1"/>
  <c r="T856" i="9"/>
  <c r="W856" i="9" s="1"/>
  <c r="T855" i="9"/>
  <c r="W855" i="9" s="1"/>
  <c r="T854" i="9"/>
  <c r="W854" i="9" s="1"/>
  <c r="T853" i="9"/>
  <c r="W853" i="9" s="1"/>
  <c r="T852" i="9"/>
  <c r="W852" i="9" s="1"/>
  <c r="T851" i="9"/>
  <c r="W851" i="9" s="1"/>
  <c r="T850" i="9"/>
  <c r="W850" i="9" s="1"/>
  <c r="T849" i="9"/>
  <c r="W849" i="9" s="1"/>
  <c r="T848" i="9"/>
  <c r="W848" i="9" s="1"/>
  <c r="T847" i="9"/>
  <c r="W847" i="9" s="1"/>
  <c r="T846" i="9"/>
  <c r="W846" i="9" s="1"/>
  <c r="T845" i="9"/>
  <c r="W845" i="9" s="1"/>
  <c r="T844" i="9"/>
  <c r="W844" i="9" s="1"/>
  <c r="T843" i="9"/>
  <c r="W843" i="9" s="1"/>
  <c r="T842" i="9"/>
  <c r="W842" i="9" s="1"/>
  <c r="T841" i="9"/>
  <c r="W841" i="9" s="1"/>
  <c r="T840" i="9"/>
  <c r="W840" i="9" s="1"/>
  <c r="T839" i="9"/>
  <c r="W839" i="9" s="1"/>
  <c r="T838" i="9"/>
  <c r="W838" i="9" s="1"/>
  <c r="T837" i="9"/>
  <c r="W837" i="9" s="1"/>
  <c r="T836" i="9"/>
  <c r="W836" i="9" s="1"/>
  <c r="T835" i="9"/>
  <c r="W835" i="9" s="1"/>
  <c r="T834" i="9"/>
  <c r="W834" i="9" s="1"/>
  <c r="T833" i="9"/>
  <c r="W833" i="9" s="1"/>
  <c r="T832" i="9"/>
  <c r="W832" i="9" s="1"/>
  <c r="T831" i="9"/>
  <c r="W831" i="9" s="1"/>
  <c r="T830" i="9"/>
  <c r="W830" i="9" s="1"/>
  <c r="T829" i="9"/>
  <c r="W829" i="9" s="1"/>
  <c r="T828" i="9"/>
  <c r="W828" i="9" s="1"/>
  <c r="T827" i="9"/>
  <c r="W827" i="9" s="1"/>
  <c r="T826" i="9"/>
  <c r="W826" i="9" s="1"/>
  <c r="T825" i="9"/>
  <c r="W825" i="9" s="1"/>
  <c r="T824" i="9"/>
  <c r="W824" i="9" s="1"/>
  <c r="T823" i="9"/>
  <c r="W823" i="9" s="1"/>
  <c r="T822" i="9"/>
  <c r="W822" i="9" s="1"/>
  <c r="T821" i="9"/>
  <c r="W821" i="9" s="1"/>
  <c r="T820" i="9"/>
  <c r="W820" i="9" s="1"/>
  <c r="T819" i="9"/>
  <c r="T818" i="9"/>
  <c r="W818" i="9" s="1"/>
  <c r="T817" i="9"/>
  <c r="W817" i="9" s="1"/>
  <c r="T816" i="9"/>
  <c r="W816" i="9" s="1"/>
  <c r="T815" i="9"/>
  <c r="W815" i="9" s="1"/>
  <c r="T814" i="9"/>
  <c r="W814" i="9" s="1"/>
  <c r="T813" i="9"/>
  <c r="W813" i="9" s="1"/>
  <c r="T812" i="9"/>
  <c r="W812" i="9" s="1"/>
  <c r="T811" i="9"/>
  <c r="W811" i="9" s="1"/>
  <c r="T810" i="9"/>
  <c r="W810" i="9" s="1"/>
  <c r="T809" i="9"/>
  <c r="W809" i="9" s="1"/>
  <c r="T808" i="9"/>
  <c r="W808" i="9" s="1"/>
  <c r="T807" i="9"/>
  <c r="W807" i="9" s="1"/>
  <c r="T806" i="9"/>
  <c r="W806" i="9" s="1"/>
  <c r="T805" i="9"/>
  <c r="W805" i="9" s="1"/>
  <c r="T804" i="9"/>
  <c r="W804" i="9" s="1"/>
  <c r="T803" i="9"/>
  <c r="W803" i="9" s="1"/>
  <c r="T802" i="9"/>
  <c r="W802" i="9" s="1"/>
  <c r="T801" i="9"/>
  <c r="W801" i="9" s="1"/>
  <c r="T800" i="9"/>
  <c r="W800" i="9" s="1"/>
  <c r="T799" i="9"/>
  <c r="W799" i="9" s="1"/>
  <c r="T798" i="9"/>
  <c r="W798" i="9" s="1"/>
  <c r="T797" i="9"/>
  <c r="W797" i="9" s="1"/>
  <c r="T796" i="9"/>
  <c r="W796" i="9" s="1"/>
  <c r="T795" i="9"/>
  <c r="W795" i="9" s="1"/>
  <c r="T794" i="9"/>
  <c r="W794" i="9" s="1"/>
  <c r="T793" i="9"/>
  <c r="W793" i="9" s="1"/>
  <c r="T792" i="9"/>
  <c r="W792" i="9" s="1"/>
  <c r="T791" i="9"/>
  <c r="W791" i="9" s="1"/>
  <c r="T790" i="9"/>
  <c r="W790" i="9" s="1"/>
  <c r="T789" i="9"/>
  <c r="W789" i="9" s="1"/>
  <c r="T788" i="9"/>
  <c r="W788" i="9" s="1"/>
  <c r="T787" i="9"/>
  <c r="W787" i="9" s="1"/>
  <c r="T786" i="9"/>
  <c r="W786" i="9" s="1"/>
  <c r="T785" i="9"/>
  <c r="W785" i="9" s="1"/>
  <c r="T784" i="9"/>
  <c r="W784" i="9" s="1"/>
  <c r="T783" i="9"/>
  <c r="W783" i="9" s="1"/>
  <c r="T782" i="9"/>
  <c r="W782" i="9" s="1"/>
  <c r="T781" i="9"/>
  <c r="W781" i="9" s="1"/>
  <c r="T780" i="9"/>
  <c r="W780" i="9" s="1"/>
  <c r="T779" i="9"/>
  <c r="W779" i="9" s="1"/>
  <c r="T778" i="9"/>
  <c r="W778" i="9" s="1"/>
  <c r="T777" i="9"/>
  <c r="W777" i="9" s="1"/>
  <c r="T776" i="9"/>
  <c r="W776" i="9" s="1"/>
  <c r="T775" i="9"/>
  <c r="W775" i="9" s="1"/>
  <c r="T774" i="9"/>
  <c r="W774" i="9" s="1"/>
  <c r="T773" i="9"/>
  <c r="W773" i="9" s="1"/>
  <c r="T772" i="9"/>
  <c r="W772" i="9" s="1"/>
  <c r="T771" i="9"/>
  <c r="W771" i="9" s="1"/>
  <c r="T770" i="9"/>
  <c r="W770" i="9" s="1"/>
  <c r="T769" i="9"/>
  <c r="W769" i="9" s="1"/>
  <c r="T768" i="9"/>
  <c r="W768" i="9" s="1"/>
  <c r="T767" i="9"/>
  <c r="W767" i="9" s="1"/>
  <c r="T766" i="9"/>
  <c r="W766" i="9" s="1"/>
  <c r="T765" i="9"/>
  <c r="W765" i="9" s="1"/>
  <c r="T764" i="9"/>
  <c r="W764" i="9" s="1"/>
  <c r="T763" i="9"/>
  <c r="W763" i="9" s="1"/>
  <c r="T762" i="9"/>
  <c r="W762" i="9" s="1"/>
  <c r="T761" i="9"/>
  <c r="W761" i="9" s="1"/>
  <c r="T760" i="9"/>
  <c r="W760" i="9" s="1"/>
  <c r="T759" i="9"/>
  <c r="W759" i="9" s="1"/>
  <c r="T758" i="9"/>
  <c r="W758" i="9" s="1"/>
  <c r="T757" i="9"/>
  <c r="W757" i="9" s="1"/>
  <c r="T756" i="9"/>
  <c r="W756" i="9" s="1"/>
  <c r="T755" i="9"/>
  <c r="T754" i="9"/>
  <c r="W754" i="9" s="1"/>
  <c r="T753" i="9"/>
  <c r="W753" i="9" s="1"/>
  <c r="T752" i="9"/>
  <c r="W752" i="9" s="1"/>
  <c r="T751" i="9"/>
  <c r="W751" i="9" s="1"/>
  <c r="T750" i="9"/>
  <c r="W750" i="9" s="1"/>
  <c r="T749" i="9"/>
  <c r="W749" i="9" s="1"/>
  <c r="T748" i="9"/>
  <c r="W748" i="9" s="1"/>
  <c r="T747" i="9"/>
  <c r="W747" i="9" s="1"/>
  <c r="T746" i="9"/>
  <c r="W746" i="9" s="1"/>
  <c r="T745" i="9"/>
  <c r="W745" i="9" s="1"/>
  <c r="T744" i="9"/>
  <c r="W744" i="9" s="1"/>
  <c r="T743" i="9"/>
  <c r="W743" i="9" s="1"/>
  <c r="T742" i="9"/>
  <c r="W742" i="9" s="1"/>
  <c r="T741" i="9"/>
  <c r="W741" i="9" s="1"/>
  <c r="T740" i="9"/>
  <c r="W740" i="9" s="1"/>
  <c r="T739" i="9"/>
  <c r="W739" i="9" s="1"/>
  <c r="T738" i="9"/>
  <c r="W738" i="9" s="1"/>
  <c r="T737" i="9"/>
  <c r="W737" i="9" s="1"/>
  <c r="T736" i="9"/>
  <c r="W736" i="9" s="1"/>
  <c r="T735" i="9"/>
  <c r="W735" i="9" s="1"/>
  <c r="T734" i="9"/>
  <c r="W734" i="9" s="1"/>
  <c r="T733" i="9"/>
  <c r="W733" i="9" s="1"/>
  <c r="T732" i="9"/>
  <c r="W732" i="9" s="1"/>
  <c r="T731" i="9"/>
  <c r="W731" i="9" s="1"/>
  <c r="T730" i="9"/>
  <c r="W730" i="9" s="1"/>
  <c r="T729" i="9"/>
  <c r="W729" i="9" s="1"/>
  <c r="T728" i="9"/>
  <c r="W728" i="9" s="1"/>
  <c r="T727" i="9"/>
  <c r="W727" i="9" s="1"/>
  <c r="T726" i="9"/>
  <c r="W726" i="9" s="1"/>
  <c r="T725" i="9"/>
  <c r="W725" i="9" s="1"/>
  <c r="T724" i="9"/>
  <c r="W724" i="9" s="1"/>
  <c r="T723" i="9"/>
  <c r="W723" i="9" s="1"/>
  <c r="T722" i="9"/>
  <c r="W722" i="9" s="1"/>
  <c r="T721" i="9"/>
  <c r="W721" i="9" s="1"/>
  <c r="T720" i="9"/>
  <c r="W720" i="9" s="1"/>
  <c r="T719" i="9"/>
  <c r="W719" i="9" s="1"/>
  <c r="T718" i="9"/>
  <c r="W718" i="9" s="1"/>
  <c r="T717" i="9"/>
  <c r="W717" i="9" s="1"/>
  <c r="T716" i="9"/>
  <c r="W716" i="9" s="1"/>
  <c r="T715" i="9"/>
  <c r="W715" i="9" s="1"/>
  <c r="T714" i="9"/>
  <c r="W714" i="9" s="1"/>
  <c r="T713" i="9"/>
  <c r="W713" i="9" s="1"/>
  <c r="T712" i="9"/>
  <c r="W712" i="9" s="1"/>
  <c r="T711" i="9"/>
  <c r="W711" i="9" s="1"/>
  <c r="T710" i="9"/>
  <c r="W710" i="9" s="1"/>
  <c r="T709" i="9"/>
  <c r="W709" i="9" s="1"/>
  <c r="T708" i="9"/>
  <c r="W708" i="9" s="1"/>
  <c r="T707" i="9"/>
  <c r="W707" i="9" s="1"/>
  <c r="T706" i="9"/>
  <c r="W706" i="9" s="1"/>
  <c r="T705" i="9"/>
  <c r="W705" i="9" s="1"/>
  <c r="T704" i="9"/>
  <c r="W704" i="9" s="1"/>
  <c r="T703" i="9"/>
  <c r="W703" i="9" s="1"/>
  <c r="T702" i="9"/>
  <c r="W702" i="9" s="1"/>
  <c r="T701" i="9"/>
  <c r="W701" i="9" s="1"/>
  <c r="T700" i="9"/>
  <c r="W700" i="9" s="1"/>
  <c r="T699" i="9"/>
  <c r="W699" i="9" s="1"/>
  <c r="T698" i="9"/>
  <c r="W698" i="9" s="1"/>
  <c r="T697" i="9"/>
  <c r="W697" i="9" s="1"/>
  <c r="T696" i="9"/>
  <c r="W696" i="9" s="1"/>
  <c r="T695" i="9"/>
  <c r="W695" i="9" s="1"/>
  <c r="T694" i="9"/>
  <c r="W694" i="9" s="1"/>
  <c r="T693" i="9"/>
  <c r="W693" i="9" s="1"/>
  <c r="T692" i="9"/>
  <c r="W692" i="9" s="1"/>
  <c r="T691" i="9"/>
  <c r="T690" i="9"/>
  <c r="W690" i="9" s="1"/>
  <c r="T689" i="9"/>
  <c r="W689" i="9" s="1"/>
  <c r="T688" i="9"/>
  <c r="W688" i="9" s="1"/>
  <c r="T687" i="9"/>
  <c r="W687" i="9" s="1"/>
  <c r="T686" i="9"/>
  <c r="W686" i="9" s="1"/>
  <c r="T685" i="9"/>
  <c r="W685" i="9" s="1"/>
  <c r="T684" i="9"/>
  <c r="W684" i="9" s="1"/>
  <c r="T683" i="9"/>
  <c r="W683" i="9" s="1"/>
  <c r="T682" i="9"/>
  <c r="W682" i="9" s="1"/>
  <c r="T681" i="9"/>
  <c r="W681" i="9" s="1"/>
  <c r="T680" i="9"/>
  <c r="W680" i="9" s="1"/>
  <c r="T679" i="9"/>
  <c r="W679" i="9" s="1"/>
  <c r="T678" i="9"/>
  <c r="W678" i="9" s="1"/>
  <c r="T677" i="9"/>
  <c r="W677" i="9" s="1"/>
  <c r="T676" i="9"/>
  <c r="W676" i="9" s="1"/>
  <c r="T675" i="9"/>
  <c r="W675" i="9" s="1"/>
  <c r="T674" i="9"/>
  <c r="W674" i="9" s="1"/>
  <c r="T673" i="9"/>
  <c r="W673" i="9" s="1"/>
  <c r="T672" i="9"/>
  <c r="W672" i="9" s="1"/>
  <c r="T671" i="9"/>
  <c r="W671" i="9" s="1"/>
  <c r="T670" i="9"/>
  <c r="W670" i="9" s="1"/>
  <c r="T669" i="9"/>
  <c r="W669" i="9" s="1"/>
  <c r="T668" i="9"/>
  <c r="W668" i="9" s="1"/>
  <c r="T667" i="9"/>
  <c r="W667" i="9" s="1"/>
  <c r="T666" i="9"/>
  <c r="W666" i="9" s="1"/>
  <c r="T665" i="9"/>
  <c r="W665" i="9" s="1"/>
  <c r="T664" i="9"/>
  <c r="W664" i="9" s="1"/>
  <c r="T663" i="9"/>
  <c r="W663" i="9" s="1"/>
  <c r="T662" i="9"/>
  <c r="W662" i="9" s="1"/>
  <c r="T661" i="9"/>
  <c r="W661" i="9" s="1"/>
  <c r="T660" i="9"/>
  <c r="W660" i="9" s="1"/>
  <c r="T659" i="9"/>
  <c r="W659" i="9" s="1"/>
  <c r="T658" i="9"/>
  <c r="W658" i="9" s="1"/>
  <c r="T657" i="9"/>
  <c r="W657" i="9" s="1"/>
  <c r="T656" i="9"/>
  <c r="W656" i="9" s="1"/>
  <c r="T655" i="9"/>
  <c r="W655" i="9" s="1"/>
  <c r="T654" i="9"/>
  <c r="W654" i="9" s="1"/>
  <c r="T653" i="9"/>
  <c r="W653" i="9" s="1"/>
  <c r="T652" i="9"/>
  <c r="W652" i="9" s="1"/>
  <c r="T651" i="9"/>
  <c r="W651" i="9" s="1"/>
  <c r="T650" i="9"/>
  <c r="W650" i="9" s="1"/>
  <c r="T649" i="9"/>
  <c r="W649" i="9" s="1"/>
  <c r="T648" i="9"/>
  <c r="W648" i="9" s="1"/>
  <c r="T647" i="9"/>
  <c r="W647" i="9" s="1"/>
  <c r="T646" i="9"/>
  <c r="W646" i="9" s="1"/>
  <c r="T645" i="9"/>
  <c r="W645" i="9" s="1"/>
  <c r="T644" i="9"/>
  <c r="W644" i="9" s="1"/>
  <c r="T643" i="9"/>
  <c r="W643" i="9" s="1"/>
  <c r="T642" i="9"/>
  <c r="W642" i="9" s="1"/>
  <c r="T641" i="9"/>
  <c r="W641" i="9" s="1"/>
  <c r="T640" i="9"/>
  <c r="W640" i="9" s="1"/>
  <c r="T639" i="9"/>
  <c r="W639" i="9" s="1"/>
  <c r="T638" i="9"/>
  <c r="W638" i="9" s="1"/>
  <c r="T637" i="9"/>
  <c r="W637" i="9" s="1"/>
  <c r="T636" i="9"/>
  <c r="W636" i="9" s="1"/>
  <c r="T635" i="9"/>
  <c r="W635" i="9" s="1"/>
  <c r="T634" i="9"/>
  <c r="W634" i="9" s="1"/>
  <c r="T633" i="9"/>
  <c r="W633" i="9" s="1"/>
  <c r="T632" i="9"/>
  <c r="W632" i="9" s="1"/>
  <c r="T631" i="9"/>
  <c r="W631" i="9" s="1"/>
  <c r="T630" i="9"/>
  <c r="W630" i="9" s="1"/>
  <c r="T629" i="9"/>
  <c r="W629" i="9" s="1"/>
  <c r="T628" i="9"/>
  <c r="W628" i="9" s="1"/>
  <c r="T627" i="9"/>
  <c r="T626" i="9"/>
  <c r="W626" i="9" s="1"/>
  <c r="T625" i="9"/>
  <c r="W625" i="9" s="1"/>
  <c r="T624" i="9"/>
  <c r="W624" i="9" s="1"/>
  <c r="T623" i="9"/>
  <c r="W623" i="9" s="1"/>
  <c r="T622" i="9"/>
  <c r="W622" i="9" s="1"/>
  <c r="T621" i="9"/>
  <c r="W621" i="9" s="1"/>
  <c r="T620" i="9"/>
  <c r="W620" i="9" s="1"/>
  <c r="T619" i="9"/>
  <c r="W619" i="9" s="1"/>
  <c r="T618" i="9"/>
  <c r="W618" i="9" s="1"/>
  <c r="T617" i="9"/>
  <c r="W617" i="9" s="1"/>
  <c r="T616" i="9"/>
  <c r="W616" i="9" s="1"/>
  <c r="T615" i="9"/>
  <c r="W615" i="9" s="1"/>
  <c r="T614" i="9"/>
  <c r="W614" i="9" s="1"/>
  <c r="T613" i="9"/>
  <c r="W613" i="9" s="1"/>
  <c r="T612" i="9"/>
  <c r="W612" i="9" s="1"/>
  <c r="T611" i="9"/>
  <c r="W611" i="9" s="1"/>
  <c r="T610" i="9"/>
  <c r="W610" i="9" s="1"/>
  <c r="T609" i="9"/>
  <c r="W609" i="9" s="1"/>
  <c r="T608" i="9"/>
  <c r="W608" i="9" s="1"/>
  <c r="T607" i="9"/>
  <c r="W607" i="9" s="1"/>
  <c r="T606" i="9"/>
  <c r="W606" i="9" s="1"/>
  <c r="T605" i="9"/>
  <c r="W605" i="9" s="1"/>
  <c r="T604" i="9"/>
  <c r="W604" i="9" s="1"/>
  <c r="T603" i="9"/>
  <c r="W603" i="9" s="1"/>
  <c r="T602" i="9"/>
  <c r="W602" i="9" s="1"/>
  <c r="T601" i="9"/>
  <c r="W601" i="9" s="1"/>
  <c r="T600" i="9"/>
  <c r="W600" i="9" s="1"/>
  <c r="T599" i="9"/>
  <c r="W599" i="9" s="1"/>
  <c r="T598" i="9"/>
  <c r="W598" i="9" s="1"/>
  <c r="T597" i="9"/>
  <c r="W597" i="9" s="1"/>
  <c r="T596" i="9"/>
  <c r="W596" i="9" s="1"/>
  <c r="T595" i="9"/>
  <c r="W595" i="9" s="1"/>
  <c r="T594" i="9"/>
  <c r="W594" i="9" s="1"/>
  <c r="T593" i="9"/>
  <c r="W593" i="9" s="1"/>
  <c r="T592" i="9"/>
  <c r="W592" i="9" s="1"/>
  <c r="T591" i="9"/>
  <c r="W591" i="9" s="1"/>
  <c r="T590" i="9"/>
  <c r="W590" i="9" s="1"/>
  <c r="T589" i="9"/>
  <c r="W589" i="9" s="1"/>
  <c r="T588" i="9"/>
  <c r="W588" i="9" s="1"/>
  <c r="T587" i="9"/>
  <c r="W587" i="9" s="1"/>
  <c r="T586" i="9"/>
  <c r="W586" i="9" s="1"/>
  <c r="T585" i="9"/>
  <c r="W585" i="9" s="1"/>
  <c r="T584" i="9"/>
  <c r="W584" i="9" s="1"/>
  <c r="T583" i="9"/>
  <c r="W583" i="9" s="1"/>
  <c r="T582" i="9"/>
  <c r="W582" i="9" s="1"/>
  <c r="T581" i="9"/>
  <c r="T580" i="9"/>
  <c r="W580" i="9" s="1"/>
  <c r="T579" i="9"/>
  <c r="W579" i="9" s="1"/>
  <c r="T578" i="9"/>
  <c r="W578" i="9" s="1"/>
  <c r="T577" i="9"/>
  <c r="W577" i="9" s="1"/>
  <c r="T576" i="9"/>
  <c r="W576" i="9" s="1"/>
  <c r="T575" i="9"/>
  <c r="W575" i="9" s="1"/>
  <c r="T574" i="9"/>
  <c r="W574" i="9" s="1"/>
  <c r="T573" i="9"/>
  <c r="W573" i="9" s="1"/>
  <c r="T572" i="9"/>
  <c r="W572" i="9" s="1"/>
  <c r="T571" i="9"/>
  <c r="W571" i="9" s="1"/>
  <c r="T570" i="9"/>
  <c r="W570" i="9" s="1"/>
  <c r="T569" i="9"/>
  <c r="W569" i="9" s="1"/>
  <c r="T568" i="9"/>
  <c r="W568" i="9" s="1"/>
  <c r="T567" i="9"/>
  <c r="W567" i="9" s="1"/>
  <c r="T566" i="9"/>
  <c r="W566" i="9" s="1"/>
  <c r="T565" i="9"/>
  <c r="W565" i="9" s="1"/>
  <c r="T564" i="9"/>
  <c r="W564" i="9" s="1"/>
  <c r="T563" i="9"/>
  <c r="W563" i="9" s="1"/>
  <c r="T562" i="9"/>
  <c r="W562" i="9" s="1"/>
  <c r="T561" i="9"/>
  <c r="W561" i="9" s="1"/>
  <c r="T560" i="9"/>
  <c r="W560" i="9" s="1"/>
  <c r="T559" i="9"/>
  <c r="W559" i="9" s="1"/>
  <c r="T558" i="9"/>
  <c r="W558" i="9" s="1"/>
  <c r="T557" i="9"/>
  <c r="W557" i="9" s="1"/>
  <c r="T556" i="9"/>
  <c r="W556" i="9" s="1"/>
  <c r="T555" i="9"/>
  <c r="W555" i="9" s="1"/>
  <c r="T554" i="9"/>
  <c r="W554" i="9" s="1"/>
  <c r="T553" i="9"/>
  <c r="W553" i="9" s="1"/>
  <c r="T552" i="9"/>
  <c r="W552" i="9" s="1"/>
  <c r="T551" i="9"/>
  <c r="W551" i="9" s="1"/>
  <c r="T550" i="9"/>
  <c r="W550" i="9" s="1"/>
  <c r="T549" i="9"/>
  <c r="T548" i="9"/>
  <c r="W548" i="9" s="1"/>
  <c r="T547" i="9"/>
  <c r="W547" i="9" s="1"/>
  <c r="T546" i="9"/>
  <c r="W546" i="9" s="1"/>
  <c r="T545" i="9"/>
  <c r="W545" i="9" s="1"/>
  <c r="T544" i="9"/>
  <c r="W544" i="9" s="1"/>
  <c r="T543" i="9"/>
  <c r="W543" i="9" s="1"/>
  <c r="T542" i="9"/>
  <c r="W542" i="9" s="1"/>
  <c r="T541" i="9"/>
  <c r="W541" i="9" s="1"/>
  <c r="T540" i="9"/>
  <c r="W540" i="9" s="1"/>
  <c r="T539" i="9"/>
  <c r="W539" i="9" s="1"/>
  <c r="T538" i="9"/>
  <c r="W538" i="9" s="1"/>
  <c r="T537" i="9"/>
  <c r="W537" i="9" s="1"/>
  <c r="T536" i="9"/>
  <c r="W536" i="9" s="1"/>
  <c r="T535" i="9"/>
  <c r="W535" i="9" s="1"/>
  <c r="T534" i="9"/>
  <c r="W534" i="9" s="1"/>
  <c r="T533" i="9"/>
  <c r="W533" i="9" s="1"/>
  <c r="T532" i="9"/>
  <c r="W532" i="9" s="1"/>
  <c r="T531" i="9"/>
  <c r="W531" i="9" s="1"/>
  <c r="T530" i="9"/>
  <c r="W530" i="9" s="1"/>
  <c r="T529" i="9"/>
  <c r="W529" i="9" s="1"/>
  <c r="T528" i="9"/>
  <c r="W528" i="9" s="1"/>
  <c r="T527" i="9"/>
  <c r="W527" i="9" s="1"/>
  <c r="T526" i="9"/>
  <c r="W526" i="9" s="1"/>
  <c r="T525" i="9"/>
  <c r="W525" i="9" s="1"/>
  <c r="T524" i="9"/>
  <c r="W524" i="9" s="1"/>
  <c r="T523" i="9"/>
  <c r="W523" i="9" s="1"/>
  <c r="T522" i="9"/>
  <c r="W522" i="9" s="1"/>
  <c r="T521" i="9"/>
  <c r="W521" i="9" s="1"/>
  <c r="T520" i="9"/>
  <c r="W520" i="9" s="1"/>
  <c r="T519" i="9"/>
  <c r="W519" i="9" s="1"/>
  <c r="T518" i="9"/>
  <c r="W518" i="9" s="1"/>
  <c r="T517" i="9"/>
  <c r="T516" i="9"/>
  <c r="W516" i="9" s="1"/>
  <c r="T515" i="9"/>
  <c r="W515" i="9" s="1"/>
  <c r="T514" i="9"/>
  <c r="W514" i="9" s="1"/>
  <c r="T513" i="9"/>
  <c r="W513" i="9" s="1"/>
  <c r="T512" i="9"/>
  <c r="W512" i="9" s="1"/>
  <c r="T511" i="9"/>
  <c r="W511" i="9" s="1"/>
  <c r="T510" i="9"/>
  <c r="W510" i="9" s="1"/>
  <c r="T509" i="9"/>
  <c r="W509" i="9" s="1"/>
  <c r="T508" i="9"/>
  <c r="W508" i="9" s="1"/>
  <c r="T507" i="9"/>
  <c r="W507" i="9" s="1"/>
  <c r="T506" i="9"/>
  <c r="W506" i="9" s="1"/>
  <c r="T505" i="9"/>
  <c r="W505" i="9" s="1"/>
  <c r="T504" i="9"/>
  <c r="W504" i="9" s="1"/>
  <c r="T503" i="9"/>
  <c r="W503" i="9" s="1"/>
  <c r="T502" i="9"/>
  <c r="W502" i="9" s="1"/>
  <c r="T501" i="9"/>
  <c r="W501" i="9" s="1"/>
  <c r="T500" i="9"/>
  <c r="W500" i="9" s="1"/>
  <c r="T499" i="9"/>
  <c r="W499" i="9" s="1"/>
  <c r="T498" i="9"/>
  <c r="W498" i="9" s="1"/>
  <c r="T497" i="9"/>
  <c r="W497" i="9" s="1"/>
  <c r="T496" i="9"/>
  <c r="W496" i="9" s="1"/>
  <c r="T495" i="9"/>
  <c r="W495" i="9" s="1"/>
  <c r="T494" i="9"/>
  <c r="W494" i="9" s="1"/>
  <c r="T493" i="9"/>
  <c r="W493" i="9" s="1"/>
  <c r="T492" i="9"/>
  <c r="W492" i="9" s="1"/>
  <c r="T491" i="9"/>
  <c r="W491" i="9" s="1"/>
  <c r="T490" i="9"/>
  <c r="W490" i="9" s="1"/>
  <c r="T489" i="9"/>
  <c r="W489" i="9" s="1"/>
  <c r="T488" i="9"/>
  <c r="W488" i="9" s="1"/>
  <c r="T487" i="9"/>
  <c r="W487" i="9" s="1"/>
  <c r="T486" i="9"/>
  <c r="W486" i="9" s="1"/>
  <c r="T485" i="9"/>
  <c r="T484" i="9"/>
  <c r="W484" i="9" s="1"/>
  <c r="T483" i="9"/>
  <c r="W483" i="9" s="1"/>
  <c r="T482" i="9"/>
  <c r="W482" i="9" s="1"/>
  <c r="T481" i="9"/>
  <c r="W481" i="9" s="1"/>
  <c r="T480" i="9"/>
  <c r="W480" i="9" s="1"/>
  <c r="T479" i="9"/>
  <c r="W479" i="9" s="1"/>
  <c r="T478" i="9"/>
  <c r="W478" i="9" s="1"/>
  <c r="T477" i="9"/>
  <c r="W477" i="9" s="1"/>
  <c r="T476" i="9"/>
  <c r="W476" i="9" s="1"/>
  <c r="T475" i="9"/>
  <c r="W475" i="9" s="1"/>
  <c r="T474" i="9"/>
  <c r="W474" i="9" s="1"/>
  <c r="T473" i="9"/>
  <c r="W473" i="9" s="1"/>
  <c r="T472" i="9"/>
  <c r="W472" i="9" s="1"/>
  <c r="T471" i="9"/>
  <c r="W471" i="9" s="1"/>
  <c r="T470" i="9"/>
  <c r="W470" i="9" s="1"/>
  <c r="T469" i="9"/>
  <c r="W469" i="9" s="1"/>
  <c r="T468" i="9"/>
  <c r="W468" i="9" s="1"/>
  <c r="T467" i="9"/>
  <c r="W467" i="9" s="1"/>
  <c r="T466" i="9"/>
  <c r="W466" i="9" s="1"/>
  <c r="T465" i="9"/>
  <c r="W465" i="9" s="1"/>
  <c r="T464" i="9"/>
  <c r="W464" i="9" s="1"/>
  <c r="T463" i="9"/>
  <c r="W463" i="9" s="1"/>
  <c r="T462" i="9"/>
  <c r="W462" i="9" s="1"/>
  <c r="T461" i="9"/>
  <c r="W461" i="9" s="1"/>
  <c r="T460" i="9"/>
  <c r="W460" i="9" s="1"/>
  <c r="T459" i="9"/>
  <c r="W459" i="9" s="1"/>
  <c r="T458" i="9"/>
  <c r="W458" i="9" s="1"/>
  <c r="T457" i="9"/>
  <c r="W457" i="9" s="1"/>
  <c r="T456" i="9"/>
  <c r="W456" i="9" s="1"/>
  <c r="T455" i="9"/>
  <c r="W455" i="9" s="1"/>
  <c r="T454" i="9"/>
  <c r="W454" i="9" s="1"/>
  <c r="T453" i="9"/>
  <c r="T452" i="9"/>
  <c r="W452" i="9" s="1"/>
  <c r="T451" i="9"/>
  <c r="W451" i="9" s="1"/>
  <c r="T450" i="9"/>
  <c r="W450" i="9" s="1"/>
  <c r="T449" i="9"/>
  <c r="W449" i="9" s="1"/>
  <c r="T448" i="9"/>
  <c r="W448" i="9" s="1"/>
  <c r="T447" i="9"/>
  <c r="W447" i="9" s="1"/>
  <c r="T446" i="9"/>
  <c r="W446" i="9" s="1"/>
  <c r="T445" i="9"/>
  <c r="W445" i="9" s="1"/>
  <c r="T444" i="9"/>
  <c r="W444" i="9" s="1"/>
  <c r="T443" i="9"/>
  <c r="W443" i="9" s="1"/>
  <c r="T442" i="9"/>
  <c r="W442" i="9" s="1"/>
  <c r="T441" i="9"/>
  <c r="W441" i="9" s="1"/>
  <c r="T440" i="9"/>
  <c r="W440" i="9" s="1"/>
  <c r="T439" i="9"/>
  <c r="W439" i="9" s="1"/>
  <c r="T438" i="9"/>
  <c r="W438" i="9" s="1"/>
  <c r="T437" i="9"/>
  <c r="W437" i="9" s="1"/>
  <c r="T436" i="9"/>
  <c r="W436" i="9" s="1"/>
  <c r="T435" i="9"/>
  <c r="W435" i="9" s="1"/>
  <c r="T434" i="9"/>
  <c r="W434" i="9" s="1"/>
  <c r="T433" i="9"/>
  <c r="W433" i="9" s="1"/>
  <c r="T432" i="9"/>
  <c r="W432" i="9" s="1"/>
  <c r="T431" i="9"/>
  <c r="W431" i="9" s="1"/>
  <c r="T430" i="9"/>
  <c r="W430" i="9" s="1"/>
  <c r="T429" i="9"/>
  <c r="W429" i="9" s="1"/>
  <c r="T428" i="9"/>
  <c r="W428" i="9" s="1"/>
  <c r="T427" i="9"/>
  <c r="W427" i="9" s="1"/>
  <c r="T426" i="9"/>
  <c r="W426" i="9" s="1"/>
  <c r="T425" i="9"/>
  <c r="W425" i="9" s="1"/>
  <c r="T424" i="9"/>
  <c r="W424" i="9" s="1"/>
  <c r="T423" i="9"/>
  <c r="W423" i="9" s="1"/>
  <c r="T422" i="9"/>
  <c r="W422" i="9" s="1"/>
  <c r="T421" i="9"/>
  <c r="T420" i="9"/>
  <c r="W420" i="9" s="1"/>
  <c r="T419" i="9"/>
  <c r="W419" i="9" s="1"/>
  <c r="T418" i="9"/>
  <c r="W418" i="9" s="1"/>
  <c r="T417" i="9"/>
  <c r="W417" i="9" s="1"/>
  <c r="T416" i="9"/>
  <c r="W416" i="9" s="1"/>
  <c r="T415" i="9"/>
  <c r="W415" i="9" s="1"/>
  <c r="T414" i="9"/>
  <c r="W414" i="9" s="1"/>
  <c r="T413" i="9"/>
  <c r="W413" i="9" s="1"/>
  <c r="T412" i="9"/>
  <c r="W412" i="9" s="1"/>
  <c r="T411" i="9"/>
  <c r="W411" i="9" s="1"/>
  <c r="T410" i="9"/>
  <c r="W410" i="9" s="1"/>
  <c r="T409" i="9"/>
  <c r="W409" i="9" s="1"/>
  <c r="T408" i="9"/>
  <c r="W408" i="9" s="1"/>
  <c r="T407" i="9"/>
  <c r="W407" i="9" s="1"/>
  <c r="T406" i="9"/>
  <c r="W406" i="9" s="1"/>
  <c r="T405" i="9"/>
  <c r="W405" i="9" s="1"/>
  <c r="T404" i="9"/>
  <c r="W404" i="9" s="1"/>
  <c r="T403" i="9"/>
  <c r="W403" i="9" s="1"/>
  <c r="T402" i="9"/>
  <c r="W402" i="9" s="1"/>
  <c r="T401" i="9"/>
  <c r="W401" i="9" s="1"/>
  <c r="T400" i="9"/>
  <c r="W400" i="9" s="1"/>
  <c r="T399" i="9"/>
  <c r="W399" i="9" s="1"/>
  <c r="T398" i="9"/>
  <c r="W398" i="9" s="1"/>
  <c r="T397" i="9"/>
  <c r="W397" i="9" s="1"/>
  <c r="T396" i="9"/>
  <c r="W396" i="9" s="1"/>
  <c r="T395" i="9"/>
  <c r="W395" i="9" s="1"/>
  <c r="T394" i="9"/>
  <c r="W394" i="9" s="1"/>
  <c r="T393" i="9"/>
  <c r="W393" i="9" s="1"/>
  <c r="T392" i="9"/>
  <c r="W392" i="9" s="1"/>
  <c r="T391" i="9"/>
  <c r="W391" i="9" s="1"/>
  <c r="T390" i="9"/>
  <c r="W390" i="9" s="1"/>
  <c r="T389" i="9"/>
  <c r="T388" i="9"/>
  <c r="W388" i="9" s="1"/>
  <c r="T387" i="9"/>
  <c r="W387" i="9" s="1"/>
  <c r="T386" i="9"/>
  <c r="W386" i="9" s="1"/>
  <c r="T385" i="9"/>
  <c r="W385" i="9" s="1"/>
  <c r="T384" i="9"/>
  <c r="W384" i="9" s="1"/>
  <c r="T383" i="9"/>
  <c r="W383" i="9" s="1"/>
  <c r="T382" i="9"/>
  <c r="W382" i="9" s="1"/>
  <c r="T381" i="9"/>
  <c r="W381" i="9" s="1"/>
  <c r="T380" i="9"/>
  <c r="W380" i="9" s="1"/>
  <c r="T379" i="9"/>
  <c r="W379" i="9" s="1"/>
  <c r="T378" i="9"/>
  <c r="W378" i="9" s="1"/>
  <c r="T377" i="9"/>
  <c r="W377" i="9" s="1"/>
  <c r="T376" i="9"/>
  <c r="W376" i="9" s="1"/>
  <c r="T375" i="9"/>
  <c r="W375" i="9" s="1"/>
  <c r="T374" i="9"/>
  <c r="W374" i="9" s="1"/>
  <c r="T373" i="9"/>
  <c r="W373" i="9" s="1"/>
  <c r="T372" i="9"/>
  <c r="W372" i="9" s="1"/>
  <c r="T371" i="9"/>
  <c r="W371" i="9" s="1"/>
  <c r="T370" i="9"/>
  <c r="W370" i="9" s="1"/>
  <c r="T369" i="9"/>
  <c r="W369" i="9" s="1"/>
  <c r="T368" i="9"/>
  <c r="W368" i="9" s="1"/>
  <c r="T367" i="9"/>
  <c r="W367" i="9" s="1"/>
  <c r="T366" i="9"/>
  <c r="W366" i="9" s="1"/>
  <c r="T365" i="9"/>
  <c r="W365" i="9" s="1"/>
  <c r="T364" i="9"/>
  <c r="W364" i="9" s="1"/>
  <c r="T363" i="9"/>
  <c r="W363" i="9" s="1"/>
  <c r="T362" i="9"/>
  <c r="W362" i="9" s="1"/>
  <c r="T361" i="9"/>
  <c r="W361" i="9" s="1"/>
  <c r="T360" i="9"/>
  <c r="W360" i="9" s="1"/>
  <c r="T359" i="9"/>
  <c r="W359" i="9" s="1"/>
  <c r="T358" i="9"/>
  <c r="W358" i="9" s="1"/>
  <c r="T357" i="9"/>
  <c r="T356" i="9"/>
  <c r="W356" i="9" s="1"/>
  <c r="T355" i="9"/>
  <c r="W355" i="9" s="1"/>
  <c r="T354" i="9"/>
  <c r="W354" i="9" s="1"/>
  <c r="T353" i="9"/>
  <c r="W353" i="9" s="1"/>
  <c r="T352" i="9"/>
  <c r="W352" i="9" s="1"/>
  <c r="T351" i="9"/>
  <c r="W351" i="9" s="1"/>
  <c r="T350" i="9"/>
  <c r="W350" i="9" s="1"/>
  <c r="T349" i="9"/>
  <c r="W349" i="9" s="1"/>
  <c r="T348" i="9"/>
  <c r="W348" i="9" s="1"/>
  <c r="T347" i="9"/>
  <c r="W347" i="9" s="1"/>
  <c r="T346" i="9"/>
  <c r="W346" i="9" s="1"/>
  <c r="T345" i="9"/>
  <c r="W345" i="9" s="1"/>
  <c r="T344" i="9"/>
  <c r="W344" i="9" s="1"/>
  <c r="T343" i="9"/>
  <c r="W343" i="9" s="1"/>
  <c r="T342" i="9"/>
  <c r="W342" i="9" s="1"/>
  <c r="T341" i="9"/>
  <c r="W341" i="9" s="1"/>
  <c r="T340" i="9"/>
  <c r="W340" i="9" s="1"/>
  <c r="T339" i="9"/>
  <c r="W339" i="9" s="1"/>
  <c r="T338" i="9"/>
  <c r="W338" i="9" s="1"/>
  <c r="T337" i="9"/>
  <c r="W337" i="9" s="1"/>
  <c r="T336" i="9"/>
  <c r="W336" i="9" s="1"/>
  <c r="T335" i="9"/>
  <c r="W335" i="9" s="1"/>
  <c r="T334" i="9"/>
  <c r="W334" i="9" s="1"/>
  <c r="T333" i="9"/>
  <c r="W333" i="9" s="1"/>
  <c r="T332" i="9"/>
  <c r="W332" i="9" s="1"/>
  <c r="T331" i="9"/>
  <c r="W331" i="9" s="1"/>
  <c r="T330" i="9"/>
  <c r="W330" i="9" s="1"/>
  <c r="T329" i="9"/>
  <c r="W329" i="9" s="1"/>
  <c r="T328" i="9"/>
  <c r="W328" i="9" s="1"/>
  <c r="T327" i="9"/>
  <c r="W327" i="9" s="1"/>
  <c r="T326" i="9"/>
  <c r="W326" i="9" s="1"/>
  <c r="T325" i="9"/>
  <c r="T324" i="9"/>
  <c r="W324" i="9" s="1"/>
  <c r="T323" i="9"/>
  <c r="W323" i="9" s="1"/>
  <c r="T322" i="9"/>
  <c r="W322" i="9" s="1"/>
  <c r="T321" i="9"/>
  <c r="W321" i="9" s="1"/>
  <c r="T320" i="9"/>
  <c r="W320" i="9" s="1"/>
  <c r="T319" i="9"/>
  <c r="W319" i="9" s="1"/>
  <c r="T318" i="9"/>
  <c r="W318" i="9" s="1"/>
  <c r="T317" i="9"/>
  <c r="W317" i="9" s="1"/>
  <c r="T316" i="9"/>
  <c r="W316" i="9" s="1"/>
  <c r="T315" i="9"/>
  <c r="W315" i="9" s="1"/>
  <c r="T314" i="9"/>
  <c r="W314" i="9" s="1"/>
  <c r="T313" i="9"/>
  <c r="W313" i="9" s="1"/>
  <c r="T312" i="9"/>
  <c r="W312" i="9" s="1"/>
  <c r="T311" i="9"/>
  <c r="W311" i="9" s="1"/>
  <c r="T310" i="9"/>
  <c r="W310" i="9" s="1"/>
  <c r="T309" i="9"/>
  <c r="W309" i="9" s="1"/>
  <c r="T308" i="9"/>
  <c r="W308" i="9" s="1"/>
  <c r="T307" i="9"/>
  <c r="W307" i="9" s="1"/>
  <c r="T306" i="9"/>
  <c r="W306" i="9" s="1"/>
  <c r="T305" i="9"/>
  <c r="W305" i="9" s="1"/>
  <c r="T304" i="9"/>
  <c r="W304" i="9" s="1"/>
  <c r="T303" i="9"/>
  <c r="W303" i="9" s="1"/>
  <c r="T302" i="9"/>
  <c r="W302" i="9" s="1"/>
  <c r="T301" i="9"/>
  <c r="W301" i="9" s="1"/>
  <c r="T300" i="9"/>
  <c r="W300" i="9" s="1"/>
  <c r="T299" i="9"/>
  <c r="W299" i="9" s="1"/>
  <c r="T298" i="9"/>
  <c r="W298" i="9" s="1"/>
  <c r="T297" i="9"/>
  <c r="W297" i="9" s="1"/>
  <c r="T296" i="9"/>
  <c r="W296" i="9" s="1"/>
  <c r="T295" i="9"/>
  <c r="W295" i="9" s="1"/>
  <c r="T294" i="9"/>
  <c r="W294" i="9" s="1"/>
  <c r="T293" i="9"/>
  <c r="T292" i="9"/>
  <c r="W292" i="9" s="1"/>
  <c r="T291" i="9"/>
  <c r="W291" i="9" s="1"/>
  <c r="T290" i="9"/>
  <c r="W290" i="9" s="1"/>
  <c r="T289" i="9"/>
  <c r="W289" i="9" s="1"/>
  <c r="T288" i="9"/>
  <c r="W288" i="9" s="1"/>
  <c r="T287" i="9"/>
  <c r="W287" i="9" s="1"/>
  <c r="T286" i="9"/>
  <c r="W286" i="9" s="1"/>
  <c r="T285" i="9"/>
  <c r="W285" i="9" s="1"/>
  <c r="T284" i="9"/>
  <c r="W284" i="9" s="1"/>
  <c r="T283" i="9"/>
  <c r="W283" i="9" s="1"/>
  <c r="T282" i="9"/>
  <c r="W282" i="9" s="1"/>
  <c r="T281" i="9"/>
  <c r="W281" i="9" s="1"/>
  <c r="T280" i="9"/>
  <c r="W280" i="9" s="1"/>
  <c r="T279" i="9"/>
  <c r="W279" i="9" s="1"/>
  <c r="T278" i="9"/>
  <c r="W278" i="9" s="1"/>
  <c r="T277" i="9"/>
  <c r="W277" i="9" s="1"/>
  <c r="T276" i="9"/>
  <c r="W276" i="9" s="1"/>
  <c r="T275" i="9"/>
  <c r="W275" i="9" s="1"/>
  <c r="T274" i="9"/>
  <c r="W274" i="9" s="1"/>
  <c r="T273" i="9"/>
  <c r="W273" i="9" s="1"/>
  <c r="T272" i="9"/>
  <c r="W272" i="9" s="1"/>
  <c r="T271" i="9"/>
  <c r="W271" i="9" s="1"/>
  <c r="T270" i="9"/>
  <c r="W270" i="9" s="1"/>
  <c r="T269" i="9"/>
  <c r="W269" i="9" s="1"/>
  <c r="T268" i="9"/>
  <c r="W268" i="9" s="1"/>
  <c r="T267" i="9"/>
  <c r="W267" i="9" s="1"/>
  <c r="T266" i="9"/>
  <c r="W266" i="9" s="1"/>
  <c r="T265" i="9"/>
  <c r="W265" i="9" s="1"/>
  <c r="T264" i="9"/>
  <c r="W264" i="9" s="1"/>
  <c r="T263" i="9"/>
  <c r="W263" i="9" s="1"/>
  <c r="T262" i="9"/>
  <c r="W262" i="9" s="1"/>
  <c r="T261" i="9"/>
  <c r="T260" i="9"/>
  <c r="W260" i="9" s="1"/>
  <c r="T259" i="9"/>
  <c r="W259" i="9" s="1"/>
  <c r="T258" i="9"/>
  <c r="W258" i="9" s="1"/>
  <c r="T257" i="9"/>
  <c r="W257" i="9" s="1"/>
  <c r="T256" i="9"/>
  <c r="W256" i="9" s="1"/>
  <c r="T255" i="9"/>
  <c r="W255" i="9" s="1"/>
  <c r="T254" i="9"/>
  <c r="W254" i="9" s="1"/>
  <c r="T253" i="9"/>
  <c r="W253" i="9" s="1"/>
  <c r="T252" i="9"/>
  <c r="W252" i="9" s="1"/>
  <c r="T251" i="9"/>
  <c r="W251" i="9" s="1"/>
  <c r="T250" i="9"/>
  <c r="W250" i="9" s="1"/>
  <c r="T249" i="9"/>
  <c r="W249" i="9" s="1"/>
  <c r="T248" i="9"/>
  <c r="W248" i="9" s="1"/>
  <c r="T247" i="9"/>
  <c r="W247" i="9" s="1"/>
  <c r="T246" i="9"/>
  <c r="W246" i="9" s="1"/>
  <c r="T245" i="9"/>
  <c r="W245" i="9" s="1"/>
  <c r="T244" i="9"/>
  <c r="W244" i="9" s="1"/>
  <c r="T243" i="9"/>
  <c r="W243" i="9" s="1"/>
  <c r="T242" i="9"/>
  <c r="W242" i="9" s="1"/>
  <c r="T241" i="9"/>
  <c r="W241" i="9" s="1"/>
  <c r="T240" i="9"/>
  <c r="W240" i="9" s="1"/>
  <c r="T239" i="9"/>
  <c r="W239" i="9" s="1"/>
  <c r="T238" i="9"/>
  <c r="W238" i="9" s="1"/>
  <c r="T237" i="9"/>
  <c r="W237" i="9" s="1"/>
  <c r="T236" i="9"/>
  <c r="W236" i="9" s="1"/>
  <c r="T235" i="9"/>
  <c r="W235" i="9" s="1"/>
  <c r="T234" i="9"/>
  <c r="W234" i="9" s="1"/>
  <c r="T233" i="9"/>
  <c r="W233" i="9" s="1"/>
  <c r="T232" i="9"/>
  <c r="W232" i="9" s="1"/>
  <c r="T231" i="9"/>
  <c r="W231" i="9" s="1"/>
  <c r="T230" i="9"/>
  <c r="W230" i="9" s="1"/>
  <c r="T229" i="9"/>
  <c r="T228" i="9"/>
  <c r="W228" i="9" s="1"/>
  <c r="T227" i="9"/>
  <c r="W227" i="9" s="1"/>
  <c r="T226" i="9"/>
  <c r="W226" i="9" s="1"/>
  <c r="T225" i="9"/>
  <c r="W225" i="9" s="1"/>
  <c r="T224" i="9"/>
  <c r="W224" i="9" s="1"/>
  <c r="T223" i="9"/>
  <c r="W223" i="9" s="1"/>
  <c r="T222" i="9"/>
  <c r="W222" i="9" s="1"/>
  <c r="T221" i="9"/>
  <c r="W221" i="9" s="1"/>
  <c r="T220" i="9"/>
  <c r="W220" i="9" s="1"/>
  <c r="T219" i="9"/>
  <c r="W219" i="9" s="1"/>
  <c r="T218" i="9"/>
  <c r="W218" i="9" s="1"/>
  <c r="T217" i="9"/>
  <c r="W217" i="9" s="1"/>
  <c r="T216" i="9"/>
  <c r="W216" i="9" s="1"/>
  <c r="T215" i="9"/>
  <c r="W215" i="9" s="1"/>
  <c r="T214" i="9"/>
  <c r="W214" i="9" s="1"/>
  <c r="T213" i="9"/>
  <c r="W213" i="9" s="1"/>
  <c r="T212" i="9"/>
  <c r="W212" i="9" s="1"/>
  <c r="T211" i="9"/>
  <c r="W211" i="9" s="1"/>
  <c r="T210" i="9"/>
  <c r="W210" i="9" s="1"/>
  <c r="T209" i="9"/>
  <c r="W209" i="9" s="1"/>
  <c r="T208" i="9"/>
  <c r="W208" i="9" s="1"/>
  <c r="T207" i="9"/>
  <c r="W207" i="9" s="1"/>
  <c r="T206" i="9"/>
  <c r="W206" i="9" s="1"/>
  <c r="T205" i="9"/>
  <c r="W205" i="9" s="1"/>
  <c r="T204" i="9"/>
  <c r="W204" i="9" s="1"/>
  <c r="T203" i="9"/>
  <c r="W203" i="9" s="1"/>
  <c r="T202" i="9"/>
  <c r="W202" i="9" s="1"/>
  <c r="T201" i="9"/>
  <c r="W201" i="9" s="1"/>
  <c r="T200" i="9"/>
  <c r="W200" i="9" s="1"/>
  <c r="T199" i="9"/>
  <c r="W199" i="9" s="1"/>
  <c r="T198" i="9"/>
  <c r="W198" i="9" s="1"/>
  <c r="T197" i="9"/>
  <c r="T196" i="9"/>
  <c r="W196" i="9" s="1"/>
  <c r="T195" i="9"/>
  <c r="W195" i="9" s="1"/>
  <c r="T194" i="9"/>
  <c r="W194" i="9" s="1"/>
  <c r="T193" i="9"/>
  <c r="W193" i="9" s="1"/>
  <c r="T192" i="9"/>
  <c r="W192" i="9" s="1"/>
  <c r="T191" i="9"/>
  <c r="W191" i="9" s="1"/>
  <c r="T190" i="9"/>
  <c r="W190" i="9" s="1"/>
  <c r="T189" i="9"/>
  <c r="W189" i="9" s="1"/>
  <c r="T188" i="9"/>
  <c r="W188" i="9" s="1"/>
  <c r="T187" i="9"/>
  <c r="W187" i="9" s="1"/>
  <c r="T186" i="9"/>
  <c r="W186" i="9" s="1"/>
  <c r="T185" i="9"/>
  <c r="W185" i="9" s="1"/>
  <c r="T184" i="9"/>
  <c r="W184" i="9" s="1"/>
  <c r="T183" i="9"/>
  <c r="W183" i="9" s="1"/>
  <c r="T182" i="9"/>
  <c r="W182" i="9" s="1"/>
  <c r="T181" i="9"/>
  <c r="W181" i="9" s="1"/>
  <c r="T180" i="9"/>
  <c r="W180" i="9" s="1"/>
  <c r="T179" i="9"/>
  <c r="W179" i="9" s="1"/>
  <c r="T178" i="9"/>
  <c r="W178" i="9" s="1"/>
  <c r="T177" i="9"/>
  <c r="W177" i="9" s="1"/>
  <c r="T176" i="9"/>
  <c r="W176" i="9" s="1"/>
  <c r="T175" i="9"/>
  <c r="W175" i="9" s="1"/>
  <c r="T174" i="9"/>
  <c r="W174" i="9" s="1"/>
  <c r="T173" i="9"/>
  <c r="W173" i="9" s="1"/>
  <c r="T172" i="9"/>
  <c r="W172" i="9" s="1"/>
  <c r="T171" i="9"/>
  <c r="W171" i="9" s="1"/>
  <c r="T170" i="9"/>
  <c r="W170" i="9" s="1"/>
  <c r="T169" i="9"/>
  <c r="W169" i="9" s="1"/>
  <c r="T168" i="9"/>
  <c r="W168" i="9" s="1"/>
  <c r="T167" i="9"/>
  <c r="W167" i="9" s="1"/>
  <c r="T166" i="9"/>
  <c r="W166" i="9" s="1"/>
  <c r="T165" i="9"/>
  <c r="T164" i="9"/>
  <c r="W164" i="9" s="1"/>
  <c r="T163" i="9"/>
  <c r="W163" i="9" s="1"/>
  <c r="T162" i="9"/>
  <c r="W162" i="9" s="1"/>
  <c r="T161" i="9"/>
  <c r="W161" i="9" s="1"/>
  <c r="T160" i="9"/>
  <c r="W160" i="9" s="1"/>
  <c r="T159" i="9"/>
  <c r="W159" i="9" s="1"/>
  <c r="T158" i="9"/>
  <c r="W158" i="9" s="1"/>
  <c r="T157" i="9"/>
  <c r="W157" i="9" s="1"/>
  <c r="T156" i="9"/>
  <c r="W156" i="9" s="1"/>
  <c r="T155" i="9"/>
  <c r="W155" i="9" s="1"/>
  <c r="T154" i="9"/>
  <c r="W154" i="9" s="1"/>
  <c r="T153" i="9"/>
  <c r="W153" i="9" s="1"/>
  <c r="T152" i="9"/>
  <c r="W152" i="9" s="1"/>
  <c r="T151" i="9"/>
  <c r="W151" i="9" s="1"/>
  <c r="T150" i="9"/>
  <c r="W150" i="9" s="1"/>
  <c r="T149" i="9"/>
  <c r="W149" i="9" s="1"/>
  <c r="T148" i="9"/>
  <c r="W148" i="9" s="1"/>
  <c r="T147" i="9"/>
  <c r="W147" i="9" s="1"/>
  <c r="T146" i="9"/>
  <c r="W146" i="9" s="1"/>
  <c r="T145" i="9"/>
  <c r="W145" i="9" s="1"/>
  <c r="T144" i="9"/>
  <c r="W144" i="9" s="1"/>
  <c r="T143" i="9"/>
  <c r="W143" i="9" s="1"/>
  <c r="T142" i="9"/>
  <c r="W142" i="9" s="1"/>
  <c r="T141" i="9"/>
  <c r="W141" i="9" s="1"/>
  <c r="T140" i="9"/>
  <c r="W140" i="9" s="1"/>
  <c r="T139" i="9"/>
  <c r="W139" i="9" s="1"/>
  <c r="T138" i="9"/>
  <c r="W138" i="9" s="1"/>
  <c r="T137" i="9"/>
  <c r="W137" i="9" s="1"/>
  <c r="T136" i="9"/>
  <c r="W136" i="9" s="1"/>
  <c r="T135" i="9"/>
  <c r="W135" i="9" s="1"/>
  <c r="T134" i="9"/>
  <c r="W134" i="9" s="1"/>
  <c r="T133" i="9"/>
  <c r="T132" i="9"/>
  <c r="W132" i="9" s="1"/>
  <c r="T131" i="9"/>
  <c r="W131" i="9" s="1"/>
  <c r="T130" i="9"/>
  <c r="W130" i="9" s="1"/>
  <c r="T129" i="9"/>
  <c r="W129" i="9" s="1"/>
  <c r="T128" i="9"/>
  <c r="W128" i="9" s="1"/>
  <c r="T127" i="9"/>
  <c r="W127" i="9" s="1"/>
  <c r="T126" i="9"/>
  <c r="W126" i="9" s="1"/>
  <c r="T125" i="9"/>
  <c r="W125" i="9" s="1"/>
  <c r="T124" i="9"/>
  <c r="W124" i="9" s="1"/>
  <c r="T123" i="9"/>
  <c r="W123" i="9" s="1"/>
  <c r="T122" i="9"/>
  <c r="W122" i="9" s="1"/>
  <c r="T121" i="9"/>
  <c r="W121" i="9" s="1"/>
  <c r="T120" i="9"/>
  <c r="W120" i="9" s="1"/>
  <c r="T119" i="9"/>
  <c r="W119" i="9" s="1"/>
  <c r="T118" i="9"/>
  <c r="W118" i="9" s="1"/>
  <c r="T117" i="9"/>
  <c r="W117" i="9" s="1"/>
  <c r="T116" i="9"/>
  <c r="W116" i="9" s="1"/>
  <c r="T115" i="9"/>
  <c r="W115" i="9" s="1"/>
  <c r="T114" i="9"/>
  <c r="W114" i="9" s="1"/>
  <c r="T113" i="9"/>
  <c r="W113" i="9" s="1"/>
  <c r="T112" i="9"/>
  <c r="W112" i="9" s="1"/>
  <c r="T111" i="9"/>
  <c r="W111" i="9" s="1"/>
  <c r="T110" i="9"/>
  <c r="W110" i="9" s="1"/>
  <c r="T109" i="9"/>
  <c r="W109" i="9" s="1"/>
  <c r="T108" i="9"/>
  <c r="W108" i="9" s="1"/>
  <c r="T107" i="9"/>
  <c r="W107" i="9" s="1"/>
  <c r="T106" i="9"/>
  <c r="W106" i="9" s="1"/>
  <c r="T105" i="9"/>
  <c r="W105" i="9" s="1"/>
  <c r="T104" i="9"/>
  <c r="W104" i="9" s="1"/>
  <c r="T103" i="9"/>
  <c r="W103" i="9" s="1"/>
  <c r="T102" i="9"/>
  <c r="W102" i="9" s="1"/>
  <c r="T101" i="9"/>
  <c r="T100" i="9"/>
  <c r="W100" i="9" s="1"/>
  <c r="T99" i="9"/>
  <c r="W99" i="9" s="1"/>
  <c r="T98" i="9"/>
  <c r="W98" i="9" s="1"/>
  <c r="T97" i="9"/>
  <c r="W97" i="9" s="1"/>
  <c r="T96" i="9"/>
  <c r="W96" i="9" s="1"/>
  <c r="T95" i="9"/>
  <c r="W95" i="9" s="1"/>
  <c r="T94" i="9"/>
  <c r="W94" i="9" s="1"/>
  <c r="T93" i="9"/>
  <c r="W93" i="9" s="1"/>
  <c r="T92" i="9"/>
  <c r="W92" i="9" s="1"/>
  <c r="T91" i="9"/>
  <c r="W91" i="9" s="1"/>
  <c r="T90" i="9"/>
  <c r="W90" i="9" s="1"/>
  <c r="T89" i="9"/>
  <c r="W89" i="9" s="1"/>
  <c r="T88" i="9"/>
  <c r="W88" i="9" s="1"/>
  <c r="T87" i="9"/>
  <c r="W87" i="9" s="1"/>
  <c r="T86" i="9"/>
  <c r="W86" i="9" s="1"/>
  <c r="T85" i="9"/>
  <c r="W85" i="9" s="1"/>
  <c r="T84" i="9"/>
  <c r="W84" i="9" s="1"/>
  <c r="T83" i="9"/>
  <c r="W83" i="9" s="1"/>
  <c r="T82" i="9"/>
  <c r="W82" i="9" s="1"/>
  <c r="T81" i="9"/>
  <c r="W81" i="9" s="1"/>
  <c r="T80" i="9"/>
  <c r="W80" i="9" s="1"/>
  <c r="T79" i="9"/>
  <c r="W79" i="9" s="1"/>
  <c r="T78" i="9"/>
  <c r="W78" i="9" s="1"/>
  <c r="T77" i="9"/>
  <c r="W77" i="9" s="1"/>
  <c r="T76" i="9"/>
  <c r="W76" i="9" s="1"/>
  <c r="T75" i="9"/>
  <c r="W75" i="9" s="1"/>
  <c r="T74" i="9"/>
  <c r="W74" i="9" s="1"/>
  <c r="T73" i="9"/>
  <c r="W73" i="9" s="1"/>
  <c r="T72" i="9"/>
  <c r="W72" i="9" s="1"/>
  <c r="T71" i="9"/>
  <c r="W71" i="9" s="1"/>
  <c r="T70" i="9"/>
  <c r="W70" i="9" s="1"/>
  <c r="T69" i="9"/>
  <c r="T68" i="9"/>
  <c r="W68" i="9" s="1"/>
  <c r="T67" i="9"/>
  <c r="W67" i="9" s="1"/>
  <c r="T66" i="9"/>
  <c r="W66" i="9" s="1"/>
  <c r="T65" i="9"/>
  <c r="W65" i="9" s="1"/>
  <c r="T64" i="9"/>
  <c r="W64" i="9" s="1"/>
  <c r="T63" i="9"/>
  <c r="W63" i="9" s="1"/>
  <c r="T62" i="9"/>
  <c r="W62" i="9" s="1"/>
  <c r="T61" i="9"/>
  <c r="W61" i="9" s="1"/>
  <c r="T60" i="9"/>
  <c r="W60" i="9" s="1"/>
  <c r="T59" i="9"/>
  <c r="W59" i="9" s="1"/>
  <c r="T58" i="9"/>
  <c r="W58" i="9" s="1"/>
  <c r="T57" i="9"/>
  <c r="W57" i="9" s="1"/>
  <c r="T56" i="9"/>
  <c r="W56" i="9" s="1"/>
  <c r="T55" i="9"/>
  <c r="W55" i="9" s="1"/>
  <c r="T54" i="9"/>
  <c r="W54" i="9" s="1"/>
  <c r="T53" i="9"/>
  <c r="W53" i="9" s="1"/>
  <c r="T52" i="9"/>
  <c r="W52" i="9" s="1"/>
  <c r="T51" i="9"/>
  <c r="W51" i="9" s="1"/>
  <c r="T50" i="9"/>
  <c r="W50" i="9" s="1"/>
  <c r="T49" i="9"/>
  <c r="W49" i="9" s="1"/>
  <c r="T48" i="9"/>
  <c r="W48" i="9" s="1"/>
  <c r="T47" i="9"/>
  <c r="W47" i="9" s="1"/>
  <c r="T46" i="9"/>
  <c r="W46" i="9" s="1"/>
  <c r="T45" i="9"/>
  <c r="W45" i="9" s="1"/>
  <c r="T44" i="9"/>
  <c r="W44" i="9" s="1"/>
  <c r="T43" i="9"/>
  <c r="W43" i="9" s="1"/>
  <c r="T42" i="9"/>
  <c r="W42" i="9" s="1"/>
  <c r="T41" i="9"/>
  <c r="W41" i="9" s="1"/>
  <c r="T40" i="9"/>
  <c r="W40" i="9" s="1"/>
  <c r="T39" i="9"/>
  <c r="W39" i="9" s="1"/>
  <c r="T38" i="9"/>
  <c r="W38" i="9" s="1"/>
  <c r="T37" i="9"/>
  <c r="T36" i="9"/>
  <c r="W36" i="9" s="1"/>
  <c r="T35" i="9"/>
  <c r="W35" i="9" s="1"/>
  <c r="T34" i="9"/>
  <c r="W34" i="9" s="1"/>
  <c r="T33" i="9"/>
  <c r="W33" i="9" s="1"/>
  <c r="T32" i="9"/>
  <c r="W32" i="9" s="1"/>
  <c r="T31" i="9"/>
  <c r="W31" i="9" s="1"/>
  <c r="T30" i="9"/>
  <c r="W30" i="9" s="1"/>
  <c r="T29" i="9"/>
  <c r="W29" i="9" s="1"/>
  <c r="T28" i="9"/>
  <c r="W28" i="9" s="1"/>
  <c r="T27" i="9"/>
  <c r="W27" i="9" s="1"/>
  <c r="T26" i="9"/>
  <c r="W26" i="9" s="1"/>
  <c r="T25" i="9"/>
  <c r="W25" i="9" s="1"/>
  <c r="T24" i="9"/>
  <c r="W24" i="9" s="1"/>
  <c r="T23" i="9"/>
  <c r="W23" i="9" s="1"/>
  <c r="T22" i="9"/>
  <c r="W22" i="9" s="1"/>
  <c r="T21" i="9"/>
  <c r="W21" i="9" s="1"/>
  <c r="T20" i="9"/>
  <c r="W20" i="9" s="1"/>
  <c r="T19" i="9"/>
  <c r="W19" i="9" s="1"/>
  <c r="T18" i="9"/>
  <c r="W18" i="9" s="1"/>
  <c r="T17" i="9"/>
  <c r="W17" i="9" s="1"/>
  <c r="T16" i="9"/>
  <c r="W16" i="9" s="1"/>
  <c r="T15" i="9"/>
  <c r="W15" i="9" s="1"/>
  <c r="T14" i="9"/>
  <c r="W14" i="9" s="1"/>
  <c r="T13" i="9"/>
  <c r="W13" i="9" s="1"/>
  <c r="T12" i="9"/>
  <c r="W12" i="9" s="1"/>
  <c r="T11" i="9"/>
  <c r="W11" i="9" s="1"/>
  <c r="T10" i="9"/>
  <c r="W10" i="9" s="1"/>
  <c r="T9" i="9"/>
  <c r="W9" i="9" s="1"/>
  <c r="T8" i="9"/>
  <c r="W8" i="9" s="1"/>
  <c r="S3165" i="9" l="1"/>
  <c r="R3165" i="9"/>
  <c r="Y3164" i="9" l="1"/>
  <c r="X3164" i="9" l="1"/>
  <c r="F8" i="9" l="1"/>
  <c r="G8" i="9" s="1"/>
  <c r="N3163" i="9" l="1"/>
  <c r="L3163" i="9"/>
  <c r="M3163" i="9" s="1"/>
  <c r="J3163" i="9"/>
  <c r="H3163" i="9"/>
  <c r="I3163" i="9" s="1"/>
  <c r="F3163" i="9"/>
  <c r="G3163" i="9" s="1"/>
  <c r="D3163" i="9"/>
  <c r="E3163" i="9" s="1"/>
  <c r="C3163" i="9"/>
  <c r="N3162" i="9"/>
  <c r="L3162" i="9"/>
  <c r="M3162" i="9" s="1"/>
  <c r="J3162" i="9"/>
  <c r="H3162" i="9"/>
  <c r="I3162" i="9" s="1"/>
  <c r="F3162" i="9"/>
  <c r="G3162" i="9" s="1"/>
  <c r="D3162" i="9"/>
  <c r="E3162" i="9" s="1"/>
  <c r="C3162" i="9"/>
  <c r="N3161" i="9"/>
  <c r="L3161" i="9"/>
  <c r="M3161" i="9" s="1"/>
  <c r="J3161" i="9"/>
  <c r="H3161" i="9"/>
  <c r="I3161" i="9" s="1"/>
  <c r="F3161" i="9"/>
  <c r="G3161" i="9" s="1"/>
  <c r="D3161" i="9"/>
  <c r="E3161" i="9" s="1"/>
  <c r="C3161" i="9"/>
  <c r="N3160" i="9"/>
  <c r="L3160" i="9"/>
  <c r="M3160" i="9" s="1"/>
  <c r="J3160" i="9"/>
  <c r="H3160" i="9"/>
  <c r="I3160" i="9" s="1"/>
  <c r="F3160" i="9"/>
  <c r="G3160" i="9" s="1"/>
  <c r="D3160" i="9"/>
  <c r="E3160" i="9" s="1"/>
  <c r="C3160" i="9"/>
  <c r="N3159" i="9"/>
  <c r="L3159" i="9"/>
  <c r="M3159" i="9" s="1"/>
  <c r="J3159" i="9"/>
  <c r="H3159" i="9"/>
  <c r="I3159" i="9" s="1"/>
  <c r="F3159" i="9"/>
  <c r="G3159" i="9" s="1"/>
  <c r="D3159" i="9"/>
  <c r="E3159" i="9" s="1"/>
  <c r="C3159" i="9"/>
  <c r="N3158" i="9"/>
  <c r="L3158" i="9"/>
  <c r="M3158" i="9" s="1"/>
  <c r="J3158" i="9"/>
  <c r="H3158" i="9"/>
  <c r="I3158" i="9" s="1"/>
  <c r="F3158" i="9"/>
  <c r="G3158" i="9" s="1"/>
  <c r="D3158" i="9"/>
  <c r="E3158" i="9" s="1"/>
  <c r="C3158" i="9"/>
  <c r="N3157" i="9"/>
  <c r="L3157" i="9"/>
  <c r="M3157" i="9" s="1"/>
  <c r="J3157" i="9"/>
  <c r="H3157" i="9"/>
  <c r="I3157" i="9" s="1"/>
  <c r="F3157" i="9"/>
  <c r="G3157" i="9" s="1"/>
  <c r="D3157" i="9"/>
  <c r="E3157" i="9" s="1"/>
  <c r="C3157" i="9"/>
  <c r="N3156" i="9"/>
  <c r="L3156" i="9"/>
  <c r="M3156" i="9" s="1"/>
  <c r="J3156" i="9"/>
  <c r="H3156" i="9"/>
  <c r="I3156" i="9" s="1"/>
  <c r="F3156" i="9"/>
  <c r="G3156" i="9" s="1"/>
  <c r="D3156" i="9"/>
  <c r="E3156" i="9" s="1"/>
  <c r="C3156" i="9"/>
  <c r="N3155" i="9"/>
  <c r="L3155" i="9"/>
  <c r="M3155" i="9" s="1"/>
  <c r="J3155" i="9"/>
  <c r="H3155" i="9"/>
  <c r="I3155" i="9" s="1"/>
  <c r="F3155" i="9"/>
  <c r="G3155" i="9" s="1"/>
  <c r="D3155" i="9"/>
  <c r="E3155" i="9" s="1"/>
  <c r="C3155" i="9"/>
  <c r="N3154" i="9"/>
  <c r="L3154" i="9"/>
  <c r="M3154" i="9" s="1"/>
  <c r="J3154" i="9"/>
  <c r="H3154" i="9"/>
  <c r="I3154" i="9" s="1"/>
  <c r="F3154" i="9"/>
  <c r="G3154" i="9" s="1"/>
  <c r="D3154" i="9"/>
  <c r="E3154" i="9" s="1"/>
  <c r="C3154" i="9"/>
  <c r="N3153" i="9"/>
  <c r="L3153" i="9"/>
  <c r="M3153" i="9" s="1"/>
  <c r="J3153" i="9"/>
  <c r="H3153" i="9"/>
  <c r="I3153" i="9" s="1"/>
  <c r="F3153" i="9"/>
  <c r="G3153" i="9" s="1"/>
  <c r="D3153" i="9"/>
  <c r="E3153" i="9" s="1"/>
  <c r="C3153" i="9"/>
  <c r="N3152" i="9"/>
  <c r="L3152" i="9"/>
  <c r="M3152" i="9" s="1"/>
  <c r="J3152" i="9"/>
  <c r="H3152" i="9"/>
  <c r="I3152" i="9" s="1"/>
  <c r="F3152" i="9"/>
  <c r="G3152" i="9" s="1"/>
  <c r="D3152" i="9"/>
  <c r="E3152" i="9" s="1"/>
  <c r="C3152" i="9"/>
  <c r="N3151" i="9"/>
  <c r="O3151" i="9" s="1"/>
  <c r="L3151" i="9"/>
  <c r="M3151" i="9" s="1"/>
  <c r="J3151" i="9"/>
  <c r="H3151" i="9"/>
  <c r="I3151" i="9" s="1"/>
  <c r="F3151" i="9"/>
  <c r="G3151" i="9" s="1"/>
  <c r="D3151" i="9"/>
  <c r="E3151" i="9" s="1"/>
  <c r="C3151" i="9"/>
  <c r="N3150" i="9"/>
  <c r="O3150" i="9" s="1"/>
  <c r="L3150" i="9"/>
  <c r="M3150" i="9" s="1"/>
  <c r="J3150" i="9"/>
  <c r="H3150" i="9"/>
  <c r="I3150" i="9" s="1"/>
  <c r="F3150" i="9"/>
  <c r="G3150" i="9" s="1"/>
  <c r="D3150" i="9"/>
  <c r="E3150" i="9" s="1"/>
  <c r="C3150" i="9"/>
  <c r="N3149" i="9"/>
  <c r="O3149" i="9" s="1"/>
  <c r="L3149" i="9"/>
  <c r="M3149" i="9" s="1"/>
  <c r="J3149" i="9"/>
  <c r="H3149" i="9"/>
  <c r="I3149" i="9" s="1"/>
  <c r="F3149" i="9"/>
  <c r="G3149" i="9" s="1"/>
  <c r="D3149" i="9"/>
  <c r="E3149" i="9" s="1"/>
  <c r="C3149" i="9"/>
  <c r="N3148" i="9"/>
  <c r="O3148" i="9" s="1"/>
  <c r="L3148" i="9"/>
  <c r="M3148" i="9" s="1"/>
  <c r="J3148" i="9"/>
  <c r="H3148" i="9"/>
  <c r="I3148" i="9" s="1"/>
  <c r="F3148" i="9"/>
  <c r="G3148" i="9" s="1"/>
  <c r="D3148" i="9"/>
  <c r="E3148" i="9" s="1"/>
  <c r="C3148" i="9"/>
  <c r="N3147" i="9"/>
  <c r="O3147" i="9" s="1"/>
  <c r="L3147" i="9"/>
  <c r="M3147" i="9" s="1"/>
  <c r="J3147" i="9"/>
  <c r="H3147" i="9"/>
  <c r="I3147" i="9" s="1"/>
  <c r="F3147" i="9"/>
  <c r="G3147" i="9" s="1"/>
  <c r="D3147" i="9"/>
  <c r="E3147" i="9" s="1"/>
  <c r="C3147" i="9"/>
  <c r="N3146" i="9"/>
  <c r="O3146" i="9" s="1"/>
  <c r="L3146" i="9"/>
  <c r="M3146" i="9" s="1"/>
  <c r="J3146" i="9"/>
  <c r="H3146" i="9"/>
  <c r="I3146" i="9" s="1"/>
  <c r="F3146" i="9"/>
  <c r="G3146" i="9" s="1"/>
  <c r="D3146" i="9"/>
  <c r="E3146" i="9" s="1"/>
  <c r="C3146" i="9"/>
  <c r="N3145" i="9"/>
  <c r="O3145" i="9" s="1"/>
  <c r="L3145" i="9"/>
  <c r="M3145" i="9" s="1"/>
  <c r="J3145" i="9"/>
  <c r="H3145" i="9"/>
  <c r="I3145" i="9" s="1"/>
  <c r="F3145" i="9"/>
  <c r="G3145" i="9" s="1"/>
  <c r="D3145" i="9"/>
  <c r="E3145" i="9" s="1"/>
  <c r="C3145" i="9"/>
  <c r="N3144" i="9"/>
  <c r="O3144" i="9" s="1"/>
  <c r="L3144" i="9"/>
  <c r="M3144" i="9" s="1"/>
  <c r="J3144" i="9"/>
  <c r="H3144" i="9"/>
  <c r="I3144" i="9" s="1"/>
  <c r="F3144" i="9"/>
  <c r="G3144" i="9" s="1"/>
  <c r="D3144" i="9"/>
  <c r="E3144" i="9" s="1"/>
  <c r="C3144" i="9"/>
  <c r="N3143" i="9"/>
  <c r="O3143" i="9" s="1"/>
  <c r="L3143" i="9"/>
  <c r="M3143" i="9" s="1"/>
  <c r="J3143" i="9"/>
  <c r="H3143" i="9"/>
  <c r="I3143" i="9" s="1"/>
  <c r="F3143" i="9"/>
  <c r="G3143" i="9" s="1"/>
  <c r="D3143" i="9"/>
  <c r="E3143" i="9" s="1"/>
  <c r="C3143" i="9"/>
  <c r="N3142" i="9"/>
  <c r="O3142" i="9" s="1"/>
  <c r="L3142" i="9"/>
  <c r="M3142" i="9" s="1"/>
  <c r="J3142" i="9"/>
  <c r="H3142" i="9"/>
  <c r="I3142" i="9" s="1"/>
  <c r="F3142" i="9"/>
  <c r="G3142" i="9" s="1"/>
  <c r="D3142" i="9"/>
  <c r="E3142" i="9" s="1"/>
  <c r="C3142" i="9"/>
  <c r="N3141" i="9"/>
  <c r="O3141" i="9" s="1"/>
  <c r="L3141" i="9"/>
  <c r="M3141" i="9" s="1"/>
  <c r="J3141" i="9"/>
  <c r="H3141" i="9"/>
  <c r="I3141" i="9" s="1"/>
  <c r="F3141" i="9"/>
  <c r="G3141" i="9" s="1"/>
  <c r="D3141" i="9"/>
  <c r="E3141" i="9" s="1"/>
  <c r="C3141" i="9"/>
  <c r="N3140" i="9"/>
  <c r="O3140" i="9" s="1"/>
  <c r="L3140" i="9"/>
  <c r="M3140" i="9" s="1"/>
  <c r="J3140" i="9"/>
  <c r="H3140" i="9"/>
  <c r="I3140" i="9" s="1"/>
  <c r="F3140" i="9"/>
  <c r="G3140" i="9" s="1"/>
  <c r="D3140" i="9"/>
  <c r="E3140" i="9" s="1"/>
  <c r="C3140" i="9"/>
  <c r="N3139" i="9"/>
  <c r="O3139" i="9" s="1"/>
  <c r="L3139" i="9"/>
  <c r="M3139" i="9" s="1"/>
  <c r="J3139" i="9"/>
  <c r="H3139" i="9"/>
  <c r="I3139" i="9" s="1"/>
  <c r="F3139" i="9"/>
  <c r="G3139" i="9" s="1"/>
  <c r="D3139" i="9"/>
  <c r="E3139" i="9" s="1"/>
  <c r="C3139" i="9"/>
  <c r="N3138" i="9"/>
  <c r="O3138" i="9" s="1"/>
  <c r="L3138" i="9"/>
  <c r="M3138" i="9" s="1"/>
  <c r="J3138" i="9"/>
  <c r="H3138" i="9"/>
  <c r="I3138" i="9" s="1"/>
  <c r="F3138" i="9"/>
  <c r="G3138" i="9" s="1"/>
  <c r="D3138" i="9"/>
  <c r="E3138" i="9" s="1"/>
  <c r="C3138" i="9"/>
  <c r="N3137" i="9"/>
  <c r="O3137" i="9" s="1"/>
  <c r="L3137" i="9"/>
  <c r="M3137" i="9" s="1"/>
  <c r="J3137" i="9"/>
  <c r="H3137" i="9"/>
  <c r="I3137" i="9" s="1"/>
  <c r="F3137" i="9"/>
  <c r="G3137" i="9" s="1"/>
  <c r="D3137" i="9"/>
  <c r="E3137" i="9" s="1"/>
  <c r="C3137" i="9"/>
  <c r="N3136" i="9"/>
  <c r="O3136" i="9" s="1"/>
  <c r="L3136" i="9"/>
  <c r="M3136" i="9" s="1"/>
  <c r="J3136" i="9"/>
  <c r="H3136" i="9"/>
  <c r="I3136" i="9" s="1"/>
  <c r="F3136" i="9"/>
  <c r="G3136" i="9" s="1"/>
  <c r="D3136" i="9"/>
  <c r="E3136" i="9" s="1"/>
  <c r="C3136" i="9"/>
  <c r="N3135" i="9"/>
  <c r="O3135" i="9" s="1"/>
  <c r="L3135" i="9"/>
  <c r="M3135" i="9" s="1"/>
  <c r="J3135" i="9"/>
  <c r="H3135" i="9"/>
  <c r="I3135" i="9" s="1"/>
  <c r="F3135" i="9"/>
  <c r="G3135" i="9" s="1"/>
  <c r="D3135" i="9"/>
  <c r="E3135" i="9" s="1"/>
  <c r="C3135" i="9"/>
  <c r="N3134" i="9"/>
  <c r="O3134" i="9" s="1"/>
  <c r="L3134" i="9"/>
  <c r="M3134" i="9" s="1"/>
  <c r="J3134" i="9"/>
  <c r="H3134" i="9"/>
  <c r="I3134" i="9" s="1"/>
  <c r="F3134" i="9"/>
  <c r="G3134" i="9" s="1"/>
  <c r="D3134" i="9"/>
  <c r="E3134" i="9" s="1"/>
  <c r="C3134" i="9"/>
  <c r="N3133" i="9"/>
  <c r="O3133" i="9" s="1"/>
  <c r="L3133" i="9"/>
  <c r="M3133" i="9" s="1"/>
  <c r="J3133" i="9"/>
  <c r="H3133" i="9"/>
  <c r="I3133" i="9" s="1"/>
  <c r="F3133" i="9"/>
  <c r="G3133" i="9" s="1"/>
  <c r="D3133" i="9"/>
  <c r="E3133" i="9" s="1"/>
  <c r="C3133" i="9"/>
  <c r="N3132" i="9"/>
  <c r="O3132" i="9" s="1"/>
  <c r="L3132" i="9"/>
  <c r="M3132" i="9" s="1"/>
  <c r="J3132" i="9"/>
  <c r="H3132" i="9"/>
  <c r="I3132" i="9" s="1"/>
  <c r="F3132" i="9"/>
  <c r="G3132" i="9" s="1"/>
  <c r="D3132" i="9"/>
  <c r="E3132" i="9" s="1"/>
  <c r="C3132" i="9"/>
  <c r="N3131" i="9"/>
  <c r="O3131" i="9" s="1"/>
  <c r="L3131" i="9"/>
  <c r="M3131" i="9" s="1"/>
  <c r="J3131" i="9"/>
  <c r="H3131" i="9"/>
  <c r="I3131" i="9" s="1"/>
  <c r="F3131" i="9"/>
  <c r="G3131" i="9" s="1"/>
  <c r="D3131" i="9"/>
  <c r="E3131" i="9" s="1"/>
  <c r="C3131" i="9"/>
  <c r="N3130" i="9"/>
  <c r="O3130" i="9" s="1"/>
  <c r="L3130" i="9"/>
  <c r="M3130" i="9" s="1"/>
  <c r="J3130" i="9"/>
  <c r="H3130" i="9"/>
  <c r="I3130" i="9" s="1"/>
  <c r="F3130" i="9"/>
  <c r="G3130" i="9" s="1"/>
  <c r="D3130" i="9"/>
  <c r="E3130" i="9" s="1"/>
  <c r="C3130" i="9"/>
  <c r="N3129" i="9"/>
  <c r="O3129" i="9" s="1"/>
  <c r="L3129" i="9"/>
  <c r="M3129" i="9" s="1"/>
  <c r="J3129" i="9"/>
  <c r="H3129" i="9"/>
  <c r="I3129" i="9" s="1"/>
  <c r="F3129" i="9"/>
  <c r="G3129" i="9" s="1"/>
  <c r="D3129" i="9"/>
  <c r="E3129" i="9" s="1"/>
  <c r="C3129" i="9"/>
  <c r="N3128" i="9"/>
  <c r="O3128" i="9" s="1"/>
  <c r="L3128" i="9"/>
  <c r="M3128" i="9" s="1"/>
  <c r="J3128" i="9"/>
  <c r="H3128" i="9"/>
  <c r="I3128" i="9" s="1"/>
  <c r="F3128" i="9"/>
  <c r="G3128" i="9" s="1"/>
  <c r="D3128" i="9"/>
  <c r="E3128" i="9" s="1"/>
  <c r="C3128" i="9"/>
  <c r="N3127" i="9"/>
  <c r="O3127" i="9" s="1"/>
  <c r="L3127" i="9"/>
  <c r="M3127" i="9" s="1"/>
  <c r="J3127" i="9"/>
  <c r="H3127" i="9"/>
  <c r="I3127" i="9" s="1"/>
  <c r="F3127" i="9"/>
  <c r="G3127" i="9" s="1"/>
  <c r="D3127" i="9"/>
  <c r="E3127" i="9" s="1"/>
  <c r="C3127" i="9"/>
  <c r="N3126" i="9"/>
  <c r="O3126" i="9" s="1"/>
  <c r="L3126" i="9"/>
  <c r="M3126" i="9" s="1"/>
  <c r="J3126" i="9"/>
  <c r="H3126" i="9"/>
  <c r="I3126" i="9" s="1"/>
  <c r="F3126" i="9"/>
  <c r="G3126" i="9" s="1"/>
  <c r="D3126" i="9"/>
  <c r="E3126" i="9" s="1"/>
  <c r="C3126" i="9"/>
  <c r="N3125" i="9"/>
  <c r="O3125" i="9" s="1"/>
  <c r="L3125" i="9"/>
  <c r="M3125" i="9" s="1"/>
  <c r="J3125" i="9"/>
  <c r="H3125" i="9"/>
  <c r="I3125" i="9" s="1"/>
  <c r="F3125" i="9"/>
  <c r="G3125" i="9" s="1"/>
  <c r="D3125" i="9"/>
  <c r="E3125" i="9" s="1"/>
  <c r="C3125" i="9"/>
  <c r="N3124" i="9"/>
  <c r="O3124" i="9" s="1"/>
  <c r="L3124" i="9"/>
  <c r="M3124" i="9" s="1"/>
  <c r="J3124" i="9"/>
  <c r="H3124" i="9"/>
  <c r="I3124" i="9" s="1"/>
  <c r="F3124" i="9"/>
  <c r="G3124" i="9" s="1"/>
  <c r="D3124" i="9"/>
  <c r="E3124" i="9" s="1"/>
  <c r="C3124" i="9"/>
  <c r="N3123" i="9"/>
  <c r="O3123" i="9" s="1"/>
  <c r="L3123" i="9"/>
  <c r="M3123" i="9" s="1"/>
  <c r="J3123" i="9"/>
  <c r="H3123" i="9"/>
  <c r="I3123" i="9" s="1"/>
  <c r="F3123" i="9"/>
  <c r="G3123" i="9" s="1"/>
  <c r="D3123" i="9"/>
  <c r="E3123" i="9" s="1"/>
  <c r="C3123" i="9"/>
  <c r="N3122" i="9"/>
  <c r="O3122" i="9" s="1"/>
  <c r="L3122" i="9"/>
  <c r="M3122" i="9" s="1"/>
  <c r="J3122" i="9"/>
  <c r="H3122" i="9"/>
  <c r="I3122" i="9" s="1"/>
  <c r="F3122" i="9"/>
  <c r="G3122" i="9" s="1"/>
  <c r="D3122" i="9"/>
  <c r="E3122" i="9" s="1"/>
  <c r="C3122" i="9"/>
  <c r="N3121" i="9"/>
  <c r="O3121" i="9" s="1"/>
  <c r="L3121" i="9"/>
  <c r="M3121" i="9" s="1"/>
  <c r="J3121" i="9"/>
  <c r="H3121" i="9"/>
  <c r="I3121" i="9" s="1"/>
  <c r="F3121" i="9"/>
  <c r="G3121" i="9" s="1"/>
  <c r="D3121" i="9"/>
  <c r="E3121" i="9" s="1"/>
  <c r="C3121" i="9"/>
  <c r="N3120" i="9"/>
  <c r="O3120" i="9" s="1"/>
  <c r="L3120" i="9"/>
  <c r="M3120" i="9" s="1"/>
  <c r="J3120" i="9"/>
  <c r="H3120" i="9"/>
  <c r="I3120" i="9" s="1"/>
  <c r="F3120" i="9"/>
  <c r="G3120" i="9" s="1"/>
  <c r="D3120" i="9"/>
  <c r="E3120" i="9" s="1"/>
  <c r="C3120" i="9"/>
  <c r="N3119" i="9"/>
  <c r="O3119" i="9" s="1"/>
  <c r="L3119" i="9"/>
  <c r="M3119" i="9" s="1"/>
  <c r="J3119" i="9"/>
  <c r="H3119" i="9"/>
  <c r="I3119" i="9" s="1"/>
  <c r="F3119" i="9"/>
  <c r="G3119" i="9" s="1"/>
  <c r="D3119" i="9"/>
  <c r="E3119" i="9" s="1"/>
  <c r="C3119" i="9"/>
  <c r="N3118" i="9"/>
  <c r="O3118" i="9" s="1"/>
  <c r="L3118" i="9"/>
  <c r="M3118" i="9" s="1"/>
  <c r="J3118" i="9"/>
  <c r="H3118" i="9"/>
  <c r="I3118" i="9" s="1"/>
  <c r="F3118" i="9"/>
  <c r="G3118" i="9" s="1"/>
  <c r="D3118" i="9"/>
  <c r="E3118" i="9" s="1"/>
  <c r="C3118" i="9"/>
  <c r="N3117" i="9"/>
  <c r="O3117" i="9" s="1"/>
  <c r="L3117" i="9"/>
  <c r="M3117" i="9" s="1"/>
  <c r="J3117" i="9"/>
  <c r="H3117" i="9"/>
  <c r="I3117" i="9" s="1"/>
  <c r="F3117" i="9"/>
  <c r="G3117" i="9" s="1"/>
  <c r="D3117" i="9"/>
  <c r="E3117" i="9" s="1"/>
  <c r="C3117" i="9"/>
  <c r="N3116" i="9"/>
  <c r="O3116" i="9" s="1"/>
  <c r="L3116" i="9"/>
  <c r="M3116" i="9" s="1"/>
  <c r="J3116" i="9"/>
  <c r="H3116" i="9"/>
  <c r="I3116" i="9" s="1"/>
  <c r="F3116" i="9"/>
  <c r="G3116" i="9" s="1"/>
  <c r="D3116" i="9"/>
  <c r="E3116" i="9" s="1"/>
  <c r="C3116" i="9"/>
  <c r="N3115" i="9"/>
  <c r="O3115" i="9" s="1"/>
  <c r="L3115" i="9"/>
  <c r="M3115" i="9" s="1"/>
  <c r="J3115" i="9"/>
  <c r="H3115" i="9"/>
  <c r="I3115" i="9" s="1"/>
  <c r="F3115" i="9"/>
  <c r="G3115" i="9" s="1"/>
  <c r="D3115" i="9"/>
  <c r="E3115" i="9" s="1"/>
  <c r="C3115" i="9"/>
  <c r="N3114" i="9"/>
  <c r="O3114" i="9" s="1"/>
  <c r="L3114" i="9"/>
  <c r="M3114" i="9" s="1"/>
  <c r="J3114" i="9"/>
  <c r="H3114" i="9"/>
  <c r="I3114" i="9" s="1"/>
  <c r="F3114" i="9"/>
  <c r="G3114" i="9" s="1"/>
  <c r="D3114" i="9"/>
  <c r="E3114" i="9" s="1"/>
  <c r="C3114" i="9"/>
  <c r="N3113" i="9"/>
  <c r="O3113" i="9" s="1"/>
  <c r="L3113" i="9"/>
  <c r="M3113" i="9" s="1"/>
  <c r="J3113" i="9"/>
  <c r="H3113" i="9"/>
  <c r="I3113" i="9" s="1"/>
  <c r="F3113" i="9"/>
  <c r="G3113" i="9" s="1"/>
  <c r="D3113" i="9"/>
  <c r="E3113" i="9" s="1"/>
  <c r="C3113" i="9"/>
  <c r="N3112" i="9"/>
  <c r="O3112" i="9" s="1"/>
  <c r="L3112" i="9"/>
  <c r="M3112" i="9" s="1"/>
  <c r="J3112" i="9"/>
  <c r="H3112" i="9"/>
  <c r="I3112" i="9" s="1"/>
  <c r="F3112" i="9"/>
  <c r="G3112" i="9" s="1"/>
  <c r="D3112" i="9"/>
  <c r="E3112" i="9" s="1"/>
  <c r="C3112" i="9"/>
  <c r="N3111" i="9"/>
  <c r="O3111" i="9" s="1"/>
  <c r="L3111" i="9"/>
  <c r="M3111" i="9" s="1"/>
  <c r="J3111" i="9"/>
  <c r="H3111" i="9"/>
  <c r="I3111" i="9" s="1"/>
  <c r="F3111" i="9"/>
  <c r="G3111" i="9" s="1"/>
  <c r="D3111" i="9"/>
  <c r="E3111" i="9" s="1"/>
  <c r="C3111" i="9"/>
  <c r="N3110" i="9"/>
  <c r="O3110" i="9" s="1"/>
  <c r="L3110" i="9"/>
  <c r="M3110" i="9" s="1"/>
  <c r="J3110" i="9"/>
  <c r="H3110" i="9"/>
  <c r="I3110" i="9" s="1"/>
  <c r="F3110" i="9"/>
  <c r="G3110" i="9" s="1"/>
  <c r="D3110" i="9"/>
  <c r="E3110" i="9" s="1"/>
  <c r="C3110" i="9"/>
  <c r="N3109" i="9"/>
  <c r="O3109" i="9" s="1"/>
  <c r="L3109" i="9"/>
  <c r="M3109" i="9" s="1"/>
  <c r="J3109" i="9"/>
  <c r="H3109" i="9"/>
  <c r="I3109" i="9" s="1"/>
  <c r="F3109" i="9"/>
  <c r="G3109" i="9" s="1"/>
  <c r="D3109" i="9"/>
  <c r="E3109" i="9" s="1"/>
  <c r="C3109" i="9"/>
  <c r="N3108" i="9"/>
  <c r="O3108" i="9" s="1"/>
  <c r="L3108" i="9"/>
  <c r="M3108" i="9" s="1"/>
  <c r="J3108" i="9"/>
  <c r="H3108" i="9"/>
  <c r="I3108" i="9" s="1"/>
  <c r="F3108" i="9"/>
  <c r="G3108" i="9" s="1"/>
  <c r="D3108" i="9"/>
  <c r="E3108" i="9" s="1"/>
  <c r="C3108" i="9"/>
  <c r="N3107" i="9"/>
  <c r="O3107" i="9" s="1"/>
  <c r="L3107" i="9"/>
  <c r="M3107" i="9" s="1"/>
  <c r="J3107" i="9"/>
  <c r="H3107" i="9"/>
  <c r="I3107" i="9" s="1"/>
  <c r="F3107" i="9"/>
  <c r="G3107" i="9" s="1"/>
  <c r="D3107" i="9"/>
  <c r="E3107" i="9" s="1"/>
  <c r="C3107" i="9"/>
  <c r="N3106" i="9"/>
  <c r="O3106" i="9" s="1"/>
  <c r="L3106" i="9"/>
  <c r="M3106" i="9" s="1"/>
  <c r="J3106" i="9"/>
  <c r="H3106" i="9"/>
  <c r="I3106" i="9" s="1"/>
  <c r="F3106" i="9"/>
  <c r="G3106" i="9" s="1"/>
  <c r="D3106" i="9"/>
  <c r="E3106" i="9" s="1"/>
  <c r="C3106" i="9"/>
  <c r="N3105" i="9"/>
  <c r="O3105" i="9" s="1"/>
  <c r="L3105" i="9"/>
  <c r="M3105" i="9" s="1"/>
  <c r="J3105" i="9"/>
  <c r="H3105" i="9"/>
  <c r="I3105" i="9" s="1"/>
  <c r="F3105" i="9"/>
  <c r="G3105" i="9" s="1"/>
  <c r="D3105" i="9"/>
  <c r="E3105" i="9" s="1"/>
  <c r="C3105" i="9"/>
  <c r="N3104" i="9"/>
  <c r="O3104" i="9" s="1"/>
  <c r="L3104" i="9"/>
  <c r="M3104" i="9" s="1"/>
  <c r="J3104" i="9"/>
  <c r="H3104" i="9"/>
  <c r="I3104" i="9" s="1"/>
  <c r="F3104" i="9"/>
  <c r="G3104" i="9" s="1"/>
  <c r="D3104" i="9"/>
  <c r="E3104" i="9" s="1"/>
  <c r="C3104" i="9"/>
  <c r="N3103" i="9"/>
  <c r="O3103" i="9" s="1"/>
  <c r="L3103" i="9"/>
  <c r="M3103" i="9" s="1"/>
  <c r="J3103" i="9"/>
  <c r="H3103" i="9"/>
  <c r="I3103" i="9" s="1"/>
  <c r="F3103" i="9"/>
  <c r="G3103" i="9" s="1"/>
  <c r="D3103" i="9"/>
  <c r="E3103" i="9" s="1"/>
  <c r="C3103" i="9"/>
  <c r="N3102" i="9"/>
  <c r="O3102" i="9" s="1"/>
  <c r="L3102" i="9"/>
  <c r="M3102" i="9" s="1"/>
  <c r="J3102" i="9"/>
  <c r="H3102" i="9"/>
  <c r="I3102" i="9" s="1"/>
  <c r="F3102" i="9"/>
  <c r="G3102" i="9" s="1"/>
  <c r="D3102" i="9"/>
  <c r="E3102" i="9" s="1"/>
  <c r="C3102" i="9"/>
  <c r="N3101" i="9"/>
  <c r="O3101" i="9" s="1"/>
  <c r="L3101" i="9"/>
  <c r="M3101" i="9" s="1"/>
  <c r="J3101" i="9"/>
  <c r="H3101" i="9"/>
  <c r="I3101" i="9" s="1"/>
  <c r="F3101" i="9"/>
  <c r="G3101" i="9" s="1"/>
  <c r="D3101" i="9"/>
  <c r="E3101" i="9" s="1"/>
  <c r="C3101" i="9"/>
  <c r="N3100" i="9"/>
  <c r="O3100" i="9" s="1"/>
  <c r="L3100" i="9"/>
  <c r="M3100" i="9" s="1"/>
  <c r="J3100" i="9"/>
  <c r="H3100" i="9"/>
  <c r="I3100" i="9" s="1"/>
  <c r="F3100" i="9"/>
  <c r="G3100" i="9" s="1"/>
  <c r="D3100" i="9"/>
  <c r="E3100" i="9" s="1"/>
  <c r="C3100" i="9"/>
  <c r="N3099" i="9"/>
  <c r="O3099" i="9" s="1"/>
  <c r="L3099" i="9"/>
  <c r="M3099" i="9" s="1"/>
  <c r="J3099" i="9"/>
  <c r="H3099" i="9"/>
  <c r="I3099" i="9" s="1"/>
  <c r="F3099" i="9"/>
  <c r="G3099" i="9" s="1"/>
  <c r="D3099" i="9"/>
  <c r="E3099" i="9" s="1"/>
  <c r="C3099" i="9"/>
  <c r="N3098" i="9"/>
  <c r="O3098" i="9" s="1"/>
  <c r="L3098" i="9"/>
  <c r="M3098" i="9" s="1"/>
  <c r="J3098" i="9"/>
  <c r="H3098" i="9"/>
  <c r="I3098" i="9" s="1"/>
  <c r="F3098" i="9"/>
  <c r="G3098" i="9" s="1"/>
  <c r="D3098" i="9"/>
  <c r="E3098" i="9" s="1"/>
  <c r="C3098" i="9"/>
  <c r="N3097" i="9"/>
  <c r="O3097" i="9" s="1"/>
  <c r="L3097" i="9"/>
  <c r="M3097" i="9" s="1"/>
  <c r="J3097" i="9"/>
  <c r="H3097" i="9"/>
  <c r="I3097" i="9" s="1"/>
  <c r="F3097" i="9"/>
  <c r="G3097" i="9" s="1"/>
  <c r="D3097" i="9"/>
  <c r="E3097" i="9" s="1"/>
  <c r="C3097" i="9"/>
  <c r="N3096" i="9"/>
  <c r="O3096" i="9" s="1"/>
  <c r="L3096" i="9"/>
  <c r="M3096" i="9" s="1"/>
  <c r="J3096" i="9"/>
  <c r="H3096" i="9"/>
  <c r="I3096" i="9" s="1"/>
  <c r="F3096" i="9"/>
  <c r="G3096" i="9" s="1"/>
  <c r="D3096" i="9"/>
  <c r="E3096" i="9" s="1"/>
  <c r="C3096" i="9"/>
  <c r="N3095" i="9"/>
  <c r="O3095" i="9" s="1"/>
  <c r="L3095" i="9"/>
  <c r="M3095" i="9" s="1"/>
  <c r="J3095" i="9"/>
  <c r="H3095" i="9"/>
  <c r="I3095" i="9" s="1"/>
  <c r="F3095" i="9"/>
  <c r="G3095" i="9" s="1"/>
  <c r="D3095" i="9"/>
  <c r="E3095" i="9" s="1"/>
  <c r="C3095" i="9"/>
  <c r="N3094" i="9"/>
  <c r="O3094" i="9" s="1"/>
  <c r="L3094" i="9"/>
  <c r="M3094" i="9" s="1"/>
  <c r="J3094" i="9"/>
  <c r="H3094" i="9"/>
  <c r="I3094" i="9" s="1"/>
  <c r="F3094" i="9"/>
  <c r="G3094" i="9" s="1"/>
  <c r="D3094" i="9"/>
  <c r="E3094" i="9" s="1"/>
  <c r="C3094" i="9"/>
  <c r="N3093" i="9"/>
  <c r="O3093" i="9" s="1"/>
  <c r="L3093" i="9"/>
  <c r="M3093" i="9" s="1"/>
  <c r="J3093" i="9"/>
  <c r="H3093" i="9"/>
  <c r="I3093" i="9" s="1"/>
  <c r="F3093" i="9"/>
  <c r="G3093" i="9" s="1"/>
  <c r="D3093" i="9"/>
  <c r="E3093" i="9" s="1"/>
  <c r="C3093" i="9"/>
  <c r="N3092" i="9"/>
  <c r="O3092" i="9" s="1"/>
  <c r="L3092" i="9"/>
  <c r="M3092" i="9" s="1"/>
  <c r="J3092" i="9"/>
  <c r="H3092" i="9"/>
  <c r="I3092" i="9" s="1"/>
  <c r="F3092" i="9"/>
  <c r="G3092" i="9" s="1"/>
  <c r="D3092" i="9"/>
  <c r="E3092" i="9" s="1"/>
  <c r="C3092" i="9"/>
  <c r="N3091" i="9"/>
  <c r="O3091" i="9" s="1"/>
  <c r="L3091" i="9"/>
  <c r="M3091" i="9" s="1"/>
  <c r="J3091" i="9"/>
  <c r="H3091" i="9"/>
  <c r="I3091" i="9" s="1"/>
  <c r="F3091" i="9"/>
  <c r="G3091" i="9" s="1"/>
  <c r="D3091" i="9"/>
  <c r="E3091" i="9" s="1"/>
  <c r="C3091" i="9"/>
  <c r="N3090" i="9"/>
  <c r="O3090" i="9" s="1"/>
  <c r="L3090" i="9"/>
  <c r="M3090" i="9" s="1"/>
  <c r="J3090" i="9"/>
  <c r="H3090" i="9"/>
  <c r="I3090" i="9" s="1"/>
  <c r="F3090" i="9"/>
  <c r="G3090" i="9" s="1"/>
  <c r="D3090" i="9"/>
  <c r="E3090" i="9" s="1"/>
  <c r="C3090" i="9"/>
  <c r="N3089" i="9"/>
  <c r="O3089" i="9" s="1"/>
  <c r="L3089" i="9"/>
  <c r="M3089" i="9" s="1"/>
  <c r="J3089" i="9"/>
  <c r="H3089" i="9"/>
  <c r="I3089" i="9" s="1"/>
  <c r="F3089" i="9"/>
  <c r="G3089" i="9" s="1"/>
  <c r="D3089" i="9"/>
  <c r="E3089" i="9" s="1"/>
  <c r="C3089" i="9"/>
  <c r="N3088" i="9"/>
  <c r="O3088" i="9" s="1"/>
  <c r="L3088" i="9"/>
  <c r="M3088" i="9" s="1"/>
  <c r="J3088" i="9"/>
  <c r="H3088" i="9"/>
  <c r="I3088" i="9" s="1"/>
  <c r="F3088" i="9"/>
  <c r="G3088" i="9" s="1"/>
  <c r="D3088" i="9"/>
  <c r="E3088" i="9" s="1"/>
  <c r="C3088" i="9"/>
  <c r="N3087" i="9"/>
  <c r="O3087" i="9" s="1"/>
  <c r="L3087" i="9"/>
  <c r="M3087" i="9" s="1"/>
  <c r="J3087" i="9"/>
  <c r="H3087" i="9"/>
  <c r="I3087" i="9" s="1"/>
  <c r="F3087" i="9"/>
  <c r="G3087" i="9" s="1"/>
  <c r="D3087" i="9"/>
  <c r="E3087" i="9" s="1"/>
  <c r="C3087" i="9"/>
  <c r="N3086" i="9"/>
  <c r="O3086" i="9" s="1"/>
  <c r="L3086" i="9"/>
  <c r="M3086" i="9" s="1"/>
  <c r="J3086" i="9"/>
  <c r="H3086" i="9"/>
  <c r="I3086" i="9" s="1"/>
  <c r="F3086" i="9"/>
  <c r="G3086" i="9" s="1"/>
  <c r="D3086" i="9"/>
  <c r="E3086" i="9" s="1"/>
  <c r="C3086" i="9"/>
  <c r="N3085" i="9"/>
  <c r="O3085" i="9" s="1"/>
  <c r="L3085" i="9"/>
  <c r="M3085" i="9" s="1"/>
  <c r="J3085" i="9"/>
  <c r="H3085" i="9"/>
  <c r="I3085" i="9" s="1"/>
  <c r="F3085" i="9"/>
  <c r="G3085" i="9" s="1"/>
  <c r="D3085" i="9"/>
  <c r="E3085" i="9" s="1"/>
  <c r="C3085" i="9"/>
  <c r="N3084" i="9"/>
  <c r="O3084" i="9" s="1"/>
  <c r="L3084" i="9"/>
  <c r="M3084" i="9" s="1"/>
  <c r="J3084" i="9"/>
  <c r="H3084" i="9"/>
  <c r="I3084" i="9" s="1"/>
  <c r="F3084" i="9"/>
  <c r="G3084" i="9" s="1"/>
  <c r="D3084" i="9"/>
  <c r="E3084" i="9" s="1"/>
  <c r="C3084" i="9"/>
  <c r="N3083" i="9"/>
  <c r="O3083" i="9" s="1"/>
  <c r="L3083" i="9"/>
  <c r="M3083" i="9" s="1"/>
  <c r="J3083" i="9"/>
  <c r="H3083" i="9"/>
  <c r="I3083" i="9" s="1"/>
  <c r="F3083" i="9"/>
  <c r="G3083" i="9" s="1"/>
  <c r="D3083" i="9"/>
  <c r="E3083" i="9" s="1"/>
  <c r="C3083" i="9"/>
  <c r="N3082" i="9"/>
  <c r="O3082" i="9" s="1"/>
  <c r="L3082" i="9"/>
  <c r="M3082" i="9" s="1"/>
  <c r="J3082" i="9"/>
  <c r="H3082" i="9"/>
  <c r="I3082" i="9" s="1"/>
  <c r="F3082" i="9"/>
  <c r="G3082" i="9" s="1"/>
  <c r="D3082" i="9"/>
  <c r="E3082" i="9" s="1"/>
  <c r="C3082" i="9"/>
  <c r="N3081" i="9"/>
  <c r="O3081" i="9" s="1"/>
  <c r="L3081" i="9"/>
  <c r="M3081" i="9" s="1"/>
  <c r="J3081" i="9"/>
  <c r="H3081" i="9"/>
  <c r="I3081" i="9" s="1"/>
  <c r="F3081" i="9"/>
  <c r="G3081" i="9" s="1"/>
  <c r="D3081" i="9"/>
  <c r="E3081" i="9" s="1"/>
  <c r="C3081" i="9"/>
  <c r="N3080" i="9"/>
  <c r="O3080" i="9" s="1"/>
  <c r="L3080" i="9"/>
  <c r="M3080" i="9" s="1"/>
  <c r="J3080" i="9"/>
  <c r="H3080" i="9"/>
  <c r="I3080" i="9" s="1"/>
  <c r="F3080" i="9"/>
  <c r="G3080" i="9" s="1"/>
  <c r="D3080" i="9"/>
  <c r="E3080" i="9" s="1"/>
  <c r="C3080" i="9"/>
  <c r="N3079" i="9"/>
  <c r="O3079" i="9" s="1"/>
  <c r="L3079" i="9"/>
  <c r="M3079" i="9" s="1"/>
  <c r="J3079" i="9"/>
  <c r="H3079" i="9"/>
  <c r="I3079" i="9" s="1"/>
  <c r="F3079" i="9"/>
  <c r="G3079" i="9" s="1"/>
  <c r="D3079" i="9"/>
  <c r="E3079" i="9" s="1"/>
  <c r="C3079" i="9"/>
  <c r="N3078" i="9"/>
  <c r="O3078" i="9" s="1"/>
  <c r="L3078" i="9"/>
  <c r="M3078" i="9" s="1"/>
  <c r="J3078" i="9"/>
  <c r="H3078" i="9"/>
  <c r="I3078" i="9" s="1"/>
  <c r="F3078" i="9"/>
  <c r="G3078" i="9" s="1"/>
  <c r="D3078" i="9"/>
  <c r="E3078" i="9" s="1"/>
  <c r="C3078" i="9"/>
  <c r="N3077" i="9"/>
  <c r="O3077" i="9" s="1"/>
  <c r="L3077" i="9"/>
  <c r="M3077" i="9" s="1"/>
  <c r="J3077" i="9"/>
  <c r="H3077" i="9"/>
  <c r="I3077" i="9" s="1"/>
  <c r="F3077" i="9"/>
  <c r="G3077" i="9" s="1"/>
  <c r="D3077" i="9"/>
  <c r="E3077" i="9" s="1"/>
  <c r="C3077" i="9"/>
  <c r="N3076" i="9"/>
  <c r="O3076" i="9" s="1"/>
  <c r="L3076" i="9"/>
  <c r="M3076" i="9" s="1"/>
  <c r="J3076" i="9"/>
  <c r="H3076" i="9"/>
  <c r="I3076" i="9" s="1"/>
  <c r="F3076" i="9"/>
  <c r="G3076" i="9" s="1"/>
  <c r="D3076" i="9"/>
  <c r="E3076" i="9" s="1"/>
  <c r="C3076" i="9"/>
  <c r="N3075" i="9"/>
  <c r="O3075" i="9" s="1"/>
  <c r="L3075" i="9"/>
  <c r="M3075" i="9" s="1"/>
  <c r="J3075" i="9"/>
  <c r="H3075" i="9"/>
  <c r="I3075" i="9" s="1"/>
  <c r="F3075" i="9"/>
  <c r="G3075" i="9" s="1"/>
  <c r="D3075" i="9"/>
  <c r="E3075" i="9" s="1"/>
  <c r="C3075" i="9"/>
  <c r="N3074" i="9"/>
  <c r="O3074" i="9" s="1"/>
  <c r="L3074" i="9"/>
  <c r="M3074" i="9" s="1"/>
  <c r="J3074" i="9"/>
  <c r="H3074" i="9"/>
  <c r="I3074" i="9" s="1"/>
  <c r="F3074" i="9"/>
  <c r="G3074" i="9" s="1"/>
  <c r="D3074" i="9"/>
  <c r="E3074" i="9" s="1"/>
  <c r="C3074" i="9"/>
  <c r="N3073" i="9"/>
  <c r="O3073" i="9" s="1"/>
  <c r="L3073" i="9"/>
  <c r="M3073" i="9" s="1"/>
  <c r="J3073" i="9"/>
  <c r="H3073" i="9"/>
  <c r="I3073" i="9" s="1"/>
  <c r="F3073" i="9"/>
  <c r="G3073" i="9" s="1"/>
  <c r="D3073" i="9"/>
  <c r="E3073" i="9" s="1"/>
  <c r="C3073" i="9"/>
  <c r="N3072" i="9"/>
  <c r="O3072" i="9" s="1"/>
  <c r="L3072" i="9"/>
  <c r="M3072" i="9" s="1"/>
  <c r="J3072" i="9"/>
  <c r="H3072" i="9"/>
  <c r="I3072" i="9" s="1"/>
  <c r="F3072" i="9"/>
  <c r="G3072" i="9" s="1"/>
  <c r="D3072" i="9"/>
  <c r="E3072" i="9" s="1"/>
  <c r="C3072" i="9"/>
  <c r="N3071" i="9"/>
  <c r="O3071" i="9" s="1"/>
  <c r="L3071" i="9"/>
  <c r="M3071" i="9" s="1"/>
  <c r="J3071" i="9"/>
  <c r="H3071" i="9"/>
  <c r="I3071" i="9" s="1"/>
  <c r="F3071" i="9"/>
  <c r="G3071" i="9" s="1"/>
  <c r="D3071" i="9"/>
  <c r="E3071" i="9" s="1"/>
  <c r="C3071" i="9"/>
  <c r="N3070" i="9"/>
  <c r="O3070" i="9" s="1"/>
  <c r="L3070" i="9"/>
  <c r="M3070" i="9" s="1"/>
  <c r="J3070" i="9"/>
  <c r="H3070" i="9"/>
  <c r="I3070" i="9" s="1"/>
  <c r="F3070" i="9"/>
  <c r="G3070" i="9" s="1"/>
  <c r="D3070" i="9"/>
  <c r="E3070" i="9" s="1"/>
  <c r="C3070" i="9"/>
  <c r="N3069" i="9"/>
  <c r="O3069" i="9" s="1"/>
  <c r="L3069" i="9"/>
  <c r="M3069" i="9" s="1"/>
  <c r="J3069" i="9"/>
  <c r="H3069" i="9"/>
  <c r="I3069" i="9" s="1"/>
  <c r="F3069" i="9"/>
  <c r="G3069" i="9" s="1"/>
  <c r="D3069" i="9"/>
  <c r="E3069" i="9" s="1"/>
  <c r="C3069" i="9"/>
  <c r="N3068" i="9"/>
  <c r="O3068" i="9" s="1"/>
  <c r="L3068" i="9"/>
  <c r="M3068" i="9" s="1"/>
  <c r="J3068" i="9"/>
  <c r="H3068" i="9"/>
  <c r="I3068" i="9" s="1"/>
  <c r="F3068" i="9"/>
  <c r="G3068" i="9" s="1"/>
  <c r="D3068" i="9"/>
  <c r="E3068" i="9" s="1"/>
  <c r="C3068" i="9"/>
  <c r="N3067" i="9"/>
  <c r="O3067" i="9" s="1"/>
  <c r="L3067" i="9"/>
  <c r="M3067" i="9" s="1"/>
  <c r="J3067" i="9"/>
  <c r="H3067" i="9"/>
  <c r="I3067" i="9" s="1"/>
  <c r="F3067" i="9"/>
  <c r="G3067" i="9" s="1"/>
  <c r="D3067" i="9"/>
  <c r="E3067" i="9" s="1"/>
  <c r="C3067" i="9"/>
  <c r="N3066" i="9"/>
  <c r="O3066" i="9" s="1"/>
  <c r="L3066" i="9"/>
  <c r="M3066" i="9" s="1"/>
  <c r="J3066" i="9"/>
  <c r="H3066" i="9"/>
  <c r="I3066" i="9" s="1"/>
  <c r="F3066" i="9"/>
  <c r="G3066" i="9" s="1"/>
  <c r="D3066" i="9"/>
  <c r="E3066" i="9" s="1"/>
  <c r="C3066" i="9"/>
  <c r="N3065" i="9"/>
  <c r="O3065" i="9" s="1"/>
  <c r="L3065" i="9"/>
  <c r="M3065" i="9" s="1"/>
  <c r="J3065" i="9"/>
  <c r="H3065" i="9"/>
  <c r="I3065" i="9" s="1"/>
  <c r="F3065" i="9"/>
  <c r="G3065" i="9" s="1"/>
  <c r="D3065" i="9"/>
  <c r="E3065" i="9" s="1"/>
  <c r="C3065" i="9"/>
  <c r="N3064" i="9"/>
  <c r="O3064" i="9" s="1"/>
  <c r="L3064" i="9"/>
  <c r="M3064" i="9" s="1"/>
  <c r="J3064" i="9"/>
  <c r="H3064" i="9"/>
  <c r="I3064" i="9" s="1"/>
  <c r="F3064" i="9"/>
  <c r="G3064" i="9" s="1"/>
  <c r="D3064" i="9"/>
  <c r="E3064" i="9" s="1"/>
  <c r="C3064" i="9"/>
  <c r="N3063" i="9"/>
  <c r="O3063" i="9" s="1"/>
  <c r="L3063" i="9"/>
  <c r="M3063" i="9" s="1"/>
  <c r="J3063" i="9"/>
  <c r="H3063" i="9"/>
  <c r="I3063" i="9" s="1"/>
  <c r="F3063" i="9"/>
  <c r="G3063" i="9" s="1"/>
  <c r="D3063" i="9"/>
  <c r="E3063" i="9" s="1"/>
  <c r="C3063" i="9"/>
  <c r="N3062" i="9"/>
  <c r="O3062" i="9" s="1"/>
  <c r="L3062" i="9"/>
  <c r="M3062" i="9" s="1"/>
  <c r="J3062" i="9"/>
  <c r="H3062" i="9"/>
  <c r="I3062" i="9" s="1"/>
  <c r="F3062" i="9"/>
  <c r="G3062" i="9" s="1"/>
  <c r="D3062" i="9"/>
  <c r="E3062" i="9" s="1"/>
  <c r="C3062" i="9"/>
  <c r="N3061" i="9"/>
  <c r="O3061" i="9" s="1"/>
  <c r="L3061" i="9"/>
  <c r="M3061" i="9" s="1"/>
  <c r="J3061" i="9"/>
  <c r="H3061" i="9"/>
  <c r="I3061" i="9" s="1"/>
  <c r="F3061" i="9"/>
  <c r="G3061" i="9" s="1"/>
  <c r="D3061" i="9"/>
  <c r="E3061" i="9" s="1"/>
  <c r="C3061" i="9"/>
  <c r="N3060" i="9"/>
  <c r="O3060" i="9" s="1"/>
  <c r="L3060" i="9"/>
  <c r="M3060" i="9" s="1"/>
  <c r="J3060" i="9"/>
  <c r="H3060" i="9"/>
  <c r="I3060" i="9" s="1"/>
  <c r="F3060" i="9"/>
  <c r="G3060" i="9" s="1"/>
  <c r="D3060" i="9"/>
  <c r="E3060" i="9" s="1"/>
  <c r="C3060" i="9"/>
  <c r="N3059" i="9"/>
  <c r="O3059" i="9" s="1"/>
  <c r="L3059" i="9"/>
  <c r="M3059" i="9" s="1"/>
  <c r="J3059" i="9"/>
  <c r="H3059" i="9"/>
  <c r="I3059" i="9" s="1"/>
  <c r="F3059" i="9"/>
  <c r="G3059" i="9" s="1"/>
  <c r="D3059" i="9"/>
  <c r="E3059" i="9" s="1"/>
  <c r="C3059" i="9"/>
  <c r="N3058" i="9"/>
  <c r="O3058" i="9" s="1"/>
  <c r="L3058" i="9"/>
  <c r="M3058" i="9" s="1"/>
  <c r="J3058" i="9"/>
  <c r="H3058" i="9"/>
  <c r="I3058" i="9" s="1"/>
  <c r="F3058" i="9"/>
  <c r="G3058" i="9" s="1"/>
  <c r="D3058" i="9"/>
  <c r="E3058" i="9" s="1"/>
  <c r="C3058" i="9"/>
  <c r="N3057" i="9"/>
  <c r="O3057" i="9" s="1"/>
  <c r="L3057" i="9"/>
  <c r="M3057" i="9" s="1"/>
  <c r="J3057" i="9"/>
  <c r="H3057" i="9"/>
  <c r="I3057" i="9" s="1"/>
  <c r="F3057" i="9"/>
  <c r="G3057" i="9" s="1"/>
  <c r="D3057" i="9"/>
  <c r="E3057" i="9" s="1"/>
  <c r="C3057" i="9"/>
  <c r="N3056" i="9"/>
  <c r="O3056" i="9" s="1"/>
  <c r="L3056" i="9"/>
  <c r="M3056" i="9" s="1"/>
  <c r="J3056" i="9"/>
  <c r="H3056" i="9"/>
  <c r="I3056" i="9" s="1"/>
  <c r="F3056" i="9"/>
  <c r="G3056" i="9" s="1"/>
  <c r="D3056" i="9"/>
  <c r="E3056" i="9" s="1"/>
  <c r="C3056" i="9"/>
  <c r="N3055" i="9"/>
  <c r="O3055" i="9" s="1"/>
  <c r="L3055" i="9"/>
  <c r="M3055" i="9" s="1"/>
  <c r="J3055" i="9"/>
  <c r="H3055" i="9"/>
  <c r="I3055" i="9" s="1"/>
  <c r="F3055" i="9"/>
  <c r="G3055" i="9" s="1"/>
  <c r="D3055" i="9"/>
  <c r="E3055" i="9" s="1"/>
  <c r="C3055" i="9"/>
  <c r="N3054" i="9"/>
  <c r="O3054" i="9" s="1"/>
  <c r="L3054" i="9"/>
  <c r="M3054" i="9" s="1"/>
  <c r="J3054" i="9"/>
  <c r="H3054" i="9"/>
  <c r="I3054" i="9" s="1"/>
  <c r="F3054" i="9"/>
  <c r="G3054" i="9" s="1"/>
  <c r="D3054" i="9"/>
  <c r="E3054" i="9" s="1"/>
  <c r="C3054" i="9"/>
  <c r="N3053" i="9"/>
  <c r="O3053" i="9" s="1"/>
  <c r="L3053" i="9"/>
  <c r="M3053" i="9" s="1"/>
  <c r="J3053" i="9"/>
  <c r="H3053" i="9"/>
  <c r="I3053" i="9" s="1"/>
  <c r="F3053" i="9"/>
  <c r="G3053" i="9" s="1"/>
  <c r="D3053" i="9"/>
  <c r="E3053" i="9" s="1"/>
  <c r="C3053" i="9"/>
  <c r="N3052" i="9"/>
  <c r="O3052" i="9" s="1"/>
  <c r="L3052" i="9"/>
  <c r="M3052" i="9" s="1"/>
  <c r="J3052" i="9"/>
  <c r="H3052" i="9"/>
  <c r="I3052" i="9" s="1"/>
  <c r="F3052" i="9"/>
  <c r="G3052" i="9" s="1"/>
  <c r="D3052" i="9"/>
  <c r="E3052" i="9" s="1"/>
  <c r="C3052" i="9"/>
  <c r="N3051" i="9"/>
  <c r="O3051" i="9" s="1"/>
  <c r="L3051" i="9"/>
  <c r="M3051" i="9" s="1"/>
  <c r="J3051" i="9"/>
  <c r="H3051" i="9"/>
  <c r="I3051" i="9" s="1"/>
  <c r="F3051" i="9"/>
  <c r="G3051" i="9" s="1"/>
  <c r="D3051" i="9"/>
  <c r="E3051" i="9" s="1"/>
  <c r="C3051" i="9"/>
  <c r="N3050" i="9"/>
  <c r="O3050" i="9" s="1"/>
  <c r="L3050" i="9"/>
  <c r="M3050" i="9" s="1"/>
  <c r="J3050" i="9"/>
  <c r="H3050" i="9"/>
  <c r="I3050" i="9" s="1"/>
  <c r="F3050" i="9"/>
  <c r="G3050" i="9" s="1"/>
  <c r="D3050" i="9"/>
  <c r="E3050" i="9" s="1"/>
  <c r="C3050" i="9"/>
  <c r="N3049" i="9"/>
  <c r="O3049" i="9" s="1"/>
  <c r="L3049" i="9"/>
  <c r="M3049" i="9" s="1"/>
  <c r="J3049" i="9"/>
  <c r="H3049" i="9"/>
  <c r="I3049" i="9" s="1"/>
  <c r="F3049" i="9"/>
  <c r="G3049" i="9" s="1"/>
  <c r="D3049" i="9"/>
  <c r="E3049" i="9" s="1"/>
  <c r="C3049" i="9"/>
  <c r="N3048" i="9"/>
  <c r="O3048" i="9" s="1"/>
  <c r="L3048" i="9"/>
  <c r="M3048" i="9" s="1"/>
  <c r="J3048" i="9"/>
  <c r="H3048" i="9"/>
  <c r="I3048" i="9" s="1"/>
  <c r="F3048" i="9"/>
  <c r="G3048" i="9" s="1"/>
  <c r="D3048" i="9"/>
  <c r="E3048" i="9" s="1"/>
  <c r="C3048" i="9"/>
  <c r="N3047" i="9"/>
  <c r="O3047" i="9" s="1"/>
  <c r="L3047" i="9"/>
  <c r="M3047" i="9" s="1"/>
  <c r="J3047" i="9"/>
  <c r="H3047" i="9"/>
  <c r="I3047" i="9" s="1"/>
  <c r="F3047" i="9"/>
  <c r="G3047" i="9" s="1"/>
  <c r="D3047" i="9"/>
  <c r="E3047" i="9" s="1"/>
  <c r="C3047" i="9"/>
  <c r="N3046" i="9"/>
  <c r="O3046" i="9" s="1"/>
  <c r="L3046" i="9"/>
  <c r="M3046" i="9" s="1"/>
  <c r="J3046" i="9"/>
  <c r="H3046" i="9"/>
  <c r="I3046" i="9" s="1"/>
  <c r="F3046" i="9"/>
  <c r="G3046" i="9" s="1"/>
  <c r="D3046" i="9"/>
  <c r="E3046" i="9" s="1"/>
  <c r="C3046" i="9"/>
  <c r="N3045" i="9"/>
  <c r="O3045" i="9" s="1"/>
  <c r="L3045" i="9"/>
  <c r="M3045" i="9" s="1"/>
  <c r="J3045" i="9"/>
  <c r="H3045" i="9"/>
  <c r="I3045" i="9" s="1"/>
  <c r="F3045" i="9"/>
  <c r="G3045" i="9" s="1"/>
  <c r="D3045" i="9"/>
  <c r="E3045" i="9" s="1"/>
  <c r="C3045" i="9"/>
  <c r="N3044" i="9"/>
  <c r="O3044" i="9" s="1"/>
  <c r="L3044" i="9"/>
  <c r="M3044" i="9" s="1"/>
  <c r="J3044" i="9"/>
  <c r="H3044" i="9"/>
  <c r="I3044" i="9" s="1"/>
  <c r="F3044" i="9"/>
  <c r="G3044" i="9" s="1"/>
  <c r="D3044" i="9"/>
  <c r="E3044" i="9" s="1"/>
  <c r="C3044" i="9"/>
  <c r="N3043" i="9"/>
  <c r="O3043" i="9" s="1"/>
  <c r="L3043" i="9"/>
  <c r="M3043" i="9" s="1"/>
  <c r="J3043" i="9"/>
  <c r="H3043" i="9"/>
  <c r="I3043" i="9" s="1"/>
  <c r="F3043" i="9"/>
  <c r="G3043" i="9" s="1"/>
  <c r="D3043" i="9"/>
  <c r="E3043" i="9" s="1"/>
  <c r="C3043" i="9"/>
  <c r="N3042" i="9"/>
  <c r="O3042" i="9" s="1"/>
  <c r="L3042" i="9"/>
  <c r="M3042" i="9" s="1"/>
  <c r="J3042" i="9"/>
  <c r="H3042" i="9"/>
  <c r="I3042" i="9" s="1"/>
  <c r="F3042" i="9"/>
  <c r="G3042" i="9" s="1"/>
  <c r="D3042" i="9"/>
  <c r="E3042" i="9" s="1"/>
  <c r="C3042" i="9"/>
  <c r="N3041" i="9"/>
  <c r="O3041" i="9" s="1"/>
  <c r="L3041" i="9"/>
  <c r="M3041" i="9" s="1"/>
  <c r="J3041" i="9"/>
  <c r="H3041" i="9"/>
  <c r="I3041" i="9" s="1"/>
  <c r="F3041" i="9"/>
  <c r="G3041" i="9" s="1"/>
  <c r="D3041" i="9"/>
  <c r="E3041" i="9" s="1"/>
  <c r="C3041" i="9"/>
  <c r="N3040" i="9"/>
  <c r="O3040" i="9" s="1"/>
  <c r="L3040" i="9"/>
  <c r="M3040" i="9" s="1"/>
  <c r="J3040" i="9"/>
  <c r="H3040" i="9"/>
  <c r="I3040" i="9" s="1"/>
  <c r="F3040" i="9"/>
  <c r="G3040" i="9" s="1"/>
  <c r="D3040" i="9"/>
  <c r="E3040" i="9" s="1"/>
  <c r="C3040" i="9"/>
  <c r="N3039" i="9"/>
  <c r="O3039" i="9" s="1"/>
  <c r="L3039" i="9"/>
  <c r="M3039" i="9" s="1"/>
  <c r="J3039" i="9"/>
  <c r="H3039" i="9"/>
  <c r="I3039" i="9" s="1"/>
  <c r="F3039" i="9"/>
  <c r="G3039" i="9" s="1"/>
  <c r="D3039" i="9"/>
  <c r="E3039" i="9" s="1"/>
  <c r="C3039" i="9"/>
  <c r="N3038" i="9"/>
  <c r="O3038" i="9" s="1"/>
  <c r="L3038" i="9"/>
  <c r="M3038" i="9" s="1"/>
  <c r="J3038" i="9"/>
  <c r="H3038" i="9"/>
  <c r="I3038" i="9" s="1"/>
  <c r="F3038" i="9"/>
  <c r="G3038" i="9" s="1"/>
  <c r="D3038" i="9"/>
  <c r="E3038" i="9" s="1"/>
  <c r="C3038" i="9"/>
  <c r="N3037" i="9"/>
  <c r="O3037" i="9" s="1"/>
  <c r="L3037" i="9"/>
  <c r="M3037" i="9" s="1"/>
  <c r="J3037" i="9"/>
  <c r="H3037" i="9"/>
  <c r="I3037" i="9" s="1"/>
  <c r="F3037" i="9"/>
  <c r="G3037" i="9" s="1"/>
  <c r="D3037" i="9"/>
  <c r="E3037" i="9" s="1"/>
  <c r="C3037" i="9"/>
  <c r="N3036" i="9"/>
  <c r="O3036" i="9" s="1"/>
  <c r="L3036" i="9"/>
  <c r="M3036" i="9" s="1"/>
  <c r="J3036" i="9"/>
  <c r="H3036" i="9"/>
  <c r="I3036" i="9" s="1"/>
  <c r="F3036" i="9"/>
  <c r="G3036" i="9" s="1"/>
  <c r="D3036" i="9"/>
  <c r="E3036" i="9" s="1"/>
  <c r="C3036" i="9"/>
  <c r="N3035" i="9"/>
  <c r="O3035" i="9" s="1"/>
  <c r="L3035" i="9"/>
  <c r="M3035" i="9" s="1"/>
  <c r="J3035" i="9"/>
  <c r="H3035" i="9"/>
  <c r="I3035" i="9" s="1"/>
  <c r="F3035" i="9"/>
  <c r="G3035" i="9" s="1"/>
  <c r="D3035" i="9"/>
  <c r="E3035" i="9" s="1"/>
  <c r="C3035" i="9"/>
  <c r="N3034" i="9"/>
  <c r="O3034" i="9" s="1"/>
  <c r="L3034" i="9"/>
  <c r="M3034" i="9" s="1"/>
  <c r="J3034" i="9"/>
  <c r="H3034" i="9"/>
  <c r="I3034" i="9" s="1"/>
  <c r="F3034" i="9"/>
  <c r="G3034" i="9" s="1"/>
  <c r="D3034" i="9"/>
  <c r="E3034" i="9" s="1"/>
  <c r="C3034" i="9"/>
  <c r="N3033" i="9"/>
  <c r="O3033" i="9" s="1"/>
  <c r="L3033" i="9"/>
  <c r="M3033" i="9" s="1"/>
  <c r="J3033" i="9"/>
  <c r="H3033" i="9"/>
  <c r="I3033" i="9" s="1"/>
  <c r="F3033" i="9"/>
  <c r="G3033" i="9" s="1"/>
  <c r="D3033" i="9"/>
  <c r="E3033" i="9" s="1"/>
  <c r="C3033" i="9"/>
  <c r="N3032" i="9"/>
  <c r="O3032" i="9" s="1"/>
  <c r="L3032" i="9"/>
  <c r="M3032" i="9" s="1"/>
  <c r="J3032" i="9"/>
  <c r="H3032" i="9"/>
  <c r="I3032" i="9" s="1"/>
  <c r="F3032" i="9"/>
  <c r="G3032" i="9" s="1"/>
  <c r="D3032" i="9"/>
  <c r="E3032" i="9" s="1"/>
  <c r="C3032" i="9"/>
  <c r="N3031" i="9"/>
  <c r="O3031" i="9" s="1"/>
  <c r="L3031" i="9"/>
  <c r="M3031" i="9" s="1"/>
  <c r="J3031" i="9"/>
  <c r="H3031" i="9"/>
  <c r="I3031" i="9" s="1"/>
  <c r="F3031" i="9"/>
  <c r="G3031" i="9" s="1"/>
  <c r="D3031" i="9"/>
  <c r="E3031" i="9" s="1"/>
  <c r="C3031" i="9"/>
  <c r="N3030" i="9"/>
  <c r="O3030" i="9" s="1"/>
  <c r="L3030" i="9"/>
  <c r="M3030" i="9" s="1"/>
  <c r="J3030" i="9"/>
  <c r="H3030" i="9"/>
  <c r="I3030" i="9" s="1"/>
  <c r="F3030" i="9"/>
  <c r="G3030" i="9" s="1"/>
  <c r="D3030" i="9"/>
  <c r="E3030" i="9" s="1"/>
  <c r="C3030" i="9"/>
  <c r="N3029" i="9"/>
  <c r="O3029" i="9" s="1"/>
  <c r="L3029" i="9"/>
  <c r="M3029" i="9" s="1"/>
  <c r="J3029" i="9"/>
  <c r="H3029" i="9"/>
  <c r="I3029" i="9" s="1"/>
  <c r="F3029" i="9"/>
  <c r="G3029" i="9" s="1"/>
  <c r="D3029" i="9"/>
  <c r="E3029" i="9" s="1"/>
  <c r="C3029" i="9"/>
  <c r="N3028" i="9"/>
  <c r="O3028" i="9" s="1"/>
  <c r="L3028" i="9"/>
  <c r="M3028" i="9" s="1"/>
  <c r="J3028" i="9"/>
  <c r="H3028" i="9"/>
  <c r="I3028" i="9" s="1"/>
  <c r="F3028" i="9"/>
  <c r="G3028" i="9" s="1"/>
  <c r="D3028" i="9"/>
  <c r="E3028" i="9" s="1"/>
  <c r="C3028" i="9"/>
  <c r="N3027" i="9"/>
  <c r="L3027" i="9"/>
  <c r="M3027" i="9" s="1"/>
  <c r="J3027" i="9"/>
  <c r="H3027" i="9"/>
  <c r="I3027" i="9" s="1"/>
  <c r="F3027" i="9"/>
  <c r="G3027" i="9" s="1"/>
  <c r="D3027" i="9"/>
  <c r="E3027" i="9" s="1"/>
  <c r="C3027" i="9"/>
  <c r="N3026" i="9"/>
  <c r="L3026" i="9"/>
  <c r="M3026" i="9" s="1"/>
  <c r="J3026" i="9"/>
  <c r="H3026" i="9"/>
  <c r="I3026" i="9" s="1"/>
  <c r="F3026" i="9"/>
  <c r="G3026" i="9" s="1"/>
  <c r="D3026" i="9"/>
  <c r="E3026" i="9" s="1"/>
  <c r="C3026" i="9"/>
  <c r="N3025" i="9"/>
  <c r="L3025" i="9"/>
  <c r="M3025" i="9" s="1"/>
  <c r="J3025" i="9"/>
  <c r="H3025" i="9"/>
  <c r="I3025" i="9" s="1"/>
  <c r="F3025" i="9"/>
  <c r="G3025" i="9" s="1"/>
  <c r="D3025" i="9"/>
  <c r="E3025" i="9" s="1"/>
  <c r="C3025" i="9"/>
  <c r="N3024" i="9"/>
  <c r="L3024" i="9"/>
  <c r="M3024" i="9" s="1"/>
  <c r="J3024" i="9"/>
  <c r="H3024" i="9"/>
  <c r="I3024" i="9" s="1"/>
  <c r="F3024" i="9"/>
  <c r="G3024" i="9" s="1"/>
  <c r="D3024" i="9"/>
  <c r="E3024" i="9" s="1"/>
  <c r="C3024" i="9"/>
  <c r="N3023" i="9"/>
  <c r="L3023" i="9"/>
  <c r="M3023" i="9" s="1"/>
  <c r="J3023" i="9"/>
  <c r="H3023" i="9"/>
  <c r="I3023" i="9" s="1"/>
  <c r="F3023" i="9"/>
  <c r="G3023" i="9" s="1"/>
  <c r="D3023" i="9"/>
  <c r="E3023" i="9" s="1"/>
  <c r="C3023" i="9"/>
  <c r="N3022" i="9"/>
  <c r="L3022" i="9"/>
  <c r="M3022" i="9" s="1"/>
  <c r="J3022" i="9"/>
  <c r="H3022" i="9"/>
  <c r="I3022" i="9" s="1"/>
  <c r="F3022" i="9"/>
  <c r="G3022" i="9" s="1"/>
  <c r="D3022" i="9"/>
  <c r="E3022" i="9" s="1"/>
  <c r="C3022" i="9"/>
  <c r="N3021" i="9"/>
  <c r="L3021" i="9"/>
  <c r="M3021" i="9" s="1"/>
  <c r="J3021" i="9"/>
  <c r="H3021" i="9"/>
  <c r="I3021" i="9" s="1"/>
  <c r="F3021" i="9"/>
  <c r="G3021" i="9" s="1"/>
  <c r="D3021" i="9"/>
  <c r="E3021" i="9" s="1"/>
  <c r="C3021" i="9"/>
  <c r="N3020" i="9"/>
  <c r="L3020" i="9"/>
  <c r="M3020" i="9" s="1"/>
  <c r="J3020" i="9"/>
  <c r="H3020" i="9"/>
  <c r="I3020" i="9" s="1"/>
  <c r="F3020" i="9"/>
  <c r="G3020" i="9" s="1"/>
  <c r="D3020" i="9"/>
  <c r="E3020" i="9" s="1"/>
  <c r="C3020" i="9"/>
  <c r="N3019" i="9"/>
  <c r="L3019" i="9"/>
  <c r="M3019" i="9" s="1"/>
  <c r="J3019" i="9"/>
  <c r="H3019" i="9"/>
  <c r="I3019" i="9" s="1"/>
  <c r="F3019" i="9"/>
  <c r="G3019" i="9" s="1"/>
  <c r="D3019" i="9"/>
  <c r="E3019" i="9" s="1"/>
  <c r="C3019" i="9"/>
  <c r="N3018" i="9"/>
  <c r="L3018" i="9"/>
  <c r="M3018" i="9" s="1"/>
  <c r="J3018" i="9"/>
  <c r="H3018" i="9"/>
  <c r="I3018" i="9" s="1"/>
  <c r="F3018" i="9"/>
  <c r="G3018" i="9" s="1"/>
  <c r="D3018" i="9"/>
  <c r="E3018" i="9" s="1"/>
  <c r="C3018" i="9"/>
  <c r="N3017" i="9"/>
  <c r="L3017" i="9"/>
  <c r="M3017" i="9" s="1"/>
  <c r="J3017" i="9"/>
  <c r="H3017" i="9"/>
  <c r="I3017" i="9" s="1"/>
  <c r="F3017" i="9"/>
  <c r="G3017" i="9" s="1"/>
  <c r="D3017" i="9"/>
  <c r="E3017" i="9" s="1"/>
  <c r="C3017" i="9"/>
  <c r="N3016" i="9"/>
  <c r="L3016" i="9"/>
  <c r="M3016" i="9" s="1"/>
  <c r="J3016" i="9"/>
  <c r="H3016" i="9"/>
  <c r="I3016" i="9" s="1"/>
  <c r="F3016" i="9"/>
  <c r="G3016" i="9" s="1"/>
  <c r="D3016" i="9"/>
  <c r="E3016" i="9" s="1"/>
  <c r="C3016" i="9"/>
  <c r="N3015" i="9"/>
  <c r="L3015" i="9"/>
  <c r="M3015" i="9" s="1"/>
  <c r="J3015" i="9"/>
  <c r="H3015" i="9"/>
  <c r="I3015" i="9" s="1"/>
  <c r="F3015" i="9"/>
  <c r="G3015" i="9" s="1"/>
  <c r="D3015" i="9"/>
  <c r="E3015" i="9" s="1"/>
  <c r="C3015" i="9"/>
  <c r="N3014" i="9"/>
  <c r="L3014" i="9"/>
  <c r="M3014" i="9" s="1"/>
  <c r="J3014" i="9"/>
  <c r="H3014" i="9"/>
  <c r="I3014" i="9" s="1"/>
  <c r="F3014" i="9"/>
  <c r="G3014" i="9" s="1"/>
  <c r="D3014" i="9"/>
  <c r="E3014" i="9" s="1"/>
  <c r="C3014" i="9"/>
  <c r="N3013" i="9"/>
  <c r="L3013" i="9"/>
  <c r="M3013" i="9" s="1"/>
  <c r="J3013" i="9"/>
  <c r="H3013" i="9"/>
  <c r="I3013" i="9" s="1"/>
  <c r="F3013" i="9"/>
  <c r="G3013" i="9" s="1"/>
  <c r="D3013" i="9"/>
  <c r="E3013" i="9" s="1"/>
  <c r="C3013" i="9"/>
  <c r="N3012" i="9"/>
  <c r="L3012" i="9"/>
  <c r="M3012" i="9" s="1"/>
  <c r="J3012" i="9"/>
  <c r="H3012" i="9"/>
  <c r="I3012" i="9" s="1"/>
  <c r="F3012" i="9"/>
  <c r="G3012" i="9" s="1"/>
  <c r="D3012" i="9"/>
  <c r="E3012" i="9" s="1"/>
  <c r="C3012" i="9"/>
  <c r="N3011" i="9"/>
  <c r="L3011" i="9"/>
  <c r="M3011" i="9" s="1"/>
  <c r="J3011" i="9"/>
  <c r="H3011" i="9"/>
  <c r="I3011" i="9" s="1"/>
  <c r="F3011" i="9"/>
  <c r="G3011" i="9" s="1"/>
  <c r="D3011" i="9"/>
  <c r="E3011" i="9" s="1"/>
  <c r="C3011" i="9"/>
  <c r="N3010" i="9"/>
  <c r="L3010" i="9"/>
  <c r="M3010" i="9" s="1"/>
  <c r="J3010" i="9"/>
  <c r="H3010" i="9"/>
  <c r="I3010" i="9" s="1"/>
  <c r="F3010" i="9"/>
  <c r="G3010" i="9" s="1"/>
  <c r="D3010" i="9"/>
  <c r="E3010" i="9" s="1"/>
  <c r="C3010" i="9"/>
  <c r="N3009" i="9"/>
  <c r="L3009" i="9"/>
  <c r="M3009" i="9" s="1"/>
  <c r="J3009" i="9"/>
  <c r="H3009" i="9"/>
  <c r="I3009" i="9" s="1"/>
  <c r="F3009" i="9"/>
  <c r="G3009" i="9" s="1"/>
  <c r="D3009" i="9"/>
  <c r="E3009" i="9" s="1"/>
  <c r="C3009" i="9"/>
  <c r="N3008" i="9"/>
  <c r="L3008" i="9"/>
  <c r="M3008" i="9" s="1"/>
  <c r="J3008" i="9"/>
  <c r="H3008" i="9"/>
  <c r="I3008" i="9" s="1"/>
  <c r="F3008" i="9"/>
  <c r="G3008" i="9" s="1"/>
  <c r="D3008" i="9"/>
  <c r="E3008" i="9" s="1"/>
  <c r="C3008" i="9"/>
  <c r="N3007" i="9"/>
  <c r="L3007" i="9"/>
  <c r="M3007" i="9" s="1"/>
  <c r="J3007" i="9"/>
  <c r="H3007" i="9"/>
  <c r="I3007" i="9" s="1"/>
  <c r="F3007" i="9"/>
  <c r="G3007" i="9" s="1"/>
  <c r="D3007" i="9"/>
  <c r="E3007" i="9" s="1"/>
  <c r="C3007" i="9"/>
  <c r="N3006" i="9"/>
  <c r="L3006" i="9"/>
  <c r="M3006" i="9" s="1"/>
  <c r="J3006" i="9"/>
  <c r="H3006" i="9"/>
  <c r="I3006" i="9" s="1"/>
  <c r="F3006" i="9"/>
  <c r="G3006" i="9" s="1"/>
  <c r="D3006" i="9"/>
  <c r="E3006" i="9" s="1"/>
  <c r="C3006" i="9"/>
  <c r="N3005" i="9"/>
  <c r="L3005" i="9"/>
  <c r="M3005" i="9" s="1"/>
  <c r="J3005" i="9"/>
  <c r="H3005" i="9"/>
  <c r="I3005" i="9" s="1"/>
  <c r="F3005" i="9"/>
  <c r="G3005" i="9" s="1"/>
  <c r="D3005" i="9"/>
  <c r="E3005" i="9" s="1"/>
  <c r="C3005" i="9"/>
  <c r="N3004" i="9"/>
  <c r="L3004" i="9"/>
  <c r="M3004" i="9" s="1"/>
  <c r="J3004" i="9"/>
  <c r="H3004" i="9"/>
  <c r="I3004" i="9" s="1"/>
  <c r="F3004" i="9"/>
  <c r="G3004" i="9" s="1"/>
  <c r="D3004" i="9"/>
  <c r="E3004" i="9" s="1"/>
  <c r="C3004" i="9"/>
  <c r="N3003" i="9"/>
  <c r="O3003" i="9" s="1"/>
  <c r="L3003" i="9"/>
  <c r="M3003" i="9" s="1"/>
  <c r="J3003" i="9"/>
  <c r="H3003" i="9"/>
  <c r="I3003" i="9" s="1"/>
  <c r="F3003" i="9"/>
  <c r="G3003" i="9" s="1"/>
  <c r="D3003" i="9"/>
  <c r="E3003" i="9" s="1"/>
  <c r="C3003" i="9"/>
  <c r="N3002" i="9"/>
  <c r="O3002" i="9" s="1"/>
  <c r="L3002" i="9"/>
  <c r="M3002" i="9" s="1"/>
  <c r="J3002" i="9"/>
  <c r="H3002" i="9"/>
  <c r="I3002" i="9" s="1"/>
  <c r="F3002" i="9"/>
  <c r="G3002" i="9" s="1"/>
  <c r="D3002" i="9"/>
  <c r="E3002" i="9" s="1"/>
  <c r="C3002" i="9"/>
  <c r="N3001" i="9"/>
  <c r="O3001" i="9" s="1"/>
  <c r="L3001" i="9"/>
  <c r="M3001" i="9" s="1"/>
  <c r="J3001" i="9"/>
  <c r="H3001" i="9"/>
  <c r="I3001" i="9" s="1"/>
  <c r="F3001" i="9"/>
  <c r="G3001" i="9" s="1"/>
  <c r="D3001" i="9"/>
  <c r="E3001" i="9" s="1"/>
  <c r="C3001" i="9"/>
  <c r="N3000" i="9"/>
  <c r="O3000" i="9" s="1"/>
  <c r="L3000" i="9"/>
  <c r="M3000" i="9" s="1"/>
  <c r="J3000" i="9"/>
  <c r="H3000" i="9"/>
  <c r="I3000" i="9" s="1"/>
  <c r="F3000" i="9"/>
  <c r="G3000" i="9" s="1"/>
  <c r="D3000" i="9"/>
  <c r="E3000" i="9" s="1"/>
  <c r="C3000" i="9"/>
  <c r="N2999" i="9"/>
  <c r="O2999" i="9" s="1"/>
  <c r="L2999" i="9"/>
  <c r="M2999" i="9" s="1"/>
  <c r="J2999" i="9"/>
  <c r="H2999" i="9"/>
  <c r="I2999" i="9" s="1"/>
  <c r="F2999" i="9"/>
  <c r="G2999" i="9" s="1"/>
  <c r="D2999" i="9"/>
  <c r="E2999" i="9" s="1"/>
  <c r="C2999" i="9"/>
  <c r="N2998" i="9"/>
  <c r="O2998" i="9" s="1"/>
  <c r="L2998" i="9"/>
  <c r="M2998" i="9" s="1"/>
  <c r="J2998" i="9"/>
  <c r="H2998" i="9"/>
  <c r="I2998" i="9" s="1"/>
  <c r="F2998" i="9"/>
  <c r="G2998" i="9" s="1"/>
  <c r="D2998" i="9"/>
  <c r="E2998" i="9" s="1"/>
  <c r="C2998" i="9"/>
  <c r="N2997" i="9"/>
  <c r="O2997" i="9" s="1"/>
  <c r="L2997" i="9"/>
  <c r="M2997" i="9" s="1"/>
  <c r="J2997" i="9"/>
  <c r="H2997" i="9"/>
  <c r="I2997" i="9" s="1"/>
  <c r="F2997" i="9"/>
  <c r="G2997" i="9" s="1"/>
  <c r="D2997" i="9"/>
  <c r="E2997" i="9" s="1"/>
  <c r="C2997" i="9"/>
  <c r="N2996" i="9"/>
  <c r="O2996" i="9" s="1"/>
  <c r="L2996" i="9"/>
  <c r="M2996" i="9" s="1"/>
  <c r="J2996" i="9"/>
  <c r="H2996" i="9"/>
  <c r="I2996" i="9" s="1"/>
  <c r="F2996" i="9"/>
  <c r="G2996" i="9" s="1"/>
  <c r="D2996" i="9"/>
  <c r="E2996" i="9" s="1"/>
  <c r="C2996" i="9"/>
  <c r="N2995" i="9"/>
  <c r="O2995" i="9" s="1"/>
  <c r="L2995" i="9"/>
  <c r="M2995" i="9" s="1"/>
  <c r="J2995" i="9"/>
  <c r="H2995" i="9"/>
  <c r="I2995" i="9" s="1"/>
  <c r="F2995" i="9"/>
  <c r="G2995" i="9" s="1"/>
  <c r="D2995" i="9"/>
  <c r="E2995" i="9" s="1"/>
  <c r="C2995" i="9"/>
  <c r="N2994" i="9"/>
  <c r="O2994" i="9" s="1"/>
  <c r="L2994" i="9"/>
  <c r="M2994" i="9" s="1"/>
  <c r="J2994" i="9"/>
  <c r="H2994" i="9"/>
  <c r="I2994" i="9" s="1"/>
  <c r="F2994" i="9"/>
  <c r="G2994" i="9" s="1"/>
  <c r="D2994" i="9"/>
  <c r="E2994" i="9" s="1"/>
  <c r="C2994" i="9"/>
  <c r="N2993" i="9"/>
  <c r="O2993" i="9" s="1"/>
  <c r="L2993" i="9"/>
  <c r="M2993" i="9" s="1"/>
  <c r="J2993" i="9"/>
  <c r="H2993" i="9"/>
  <c r="I2993" i="9" s="1"/>
  <c r="F2993" i="9"/>
  <c r="G2993" i="9" s="1"/>
  <c r="D2993" i="9"/>
  <c r="E2993" i="9" s="1"/>
  <c r="C2993" i="9"/>
  <c r="N2992" i="9"/>
  <c r="O2992" i="9" s="1"/>
  <c r="L2992" i="9"/>
  <c r="M2992" i="9" s="1"/>
  <c r="J2992" i="9"/>
  <c r="H2992" i="9"/>
  <c r="I2992" i="9" s="1"/>
  <c r="F2992" i="9"/>
  <c r="G2992" i="9" s="1"/>
  <c r="D2992" i="9"/>
  <c r="E2992" i="9" s="1"/>
  <c r="C2992" i="9"/>
  <c r="N2991" i="9"/>
  <c r="L2991" i="9"/>
  <c r="M2991" i="9" s="1"/>
  <c r="J2991" i="9"/>
  <c r="H2991" i="9"/>
  <c r="I2991" i="9" s="1"/>
  <c r="F2991" i="9"/>
  <c r="G2991" i="9" s="1"/>
  <c r="D2991" i="9"/>
  <c r="E2991" i="9" s="1"/>
  <c r="C2991" i="9"/>
  <c r="N2990" i="9"/>
  <c r="L2990" i="9"/>
  <c r="M2990" i="9" s="1"/>
  <c r="J2990" i="9"/>
  <c r="H2990" i="9"/>
  <c r="I2990" i="9" s="1"/>
  <c r="F2990" i="9"/>
  <c r="G2990" i="9" s="1"/>
  <c r="D2990" i="9"/>
  <c r="E2990" i="9" s="1"/>
  <c r="C2990" i="9"/>
  <c r="N2989" i="9"/>
  <c r="L2989" i="9"/>
  <c r="M2989" i="9" s="1"/>
  <c r="J2989" i="9"/>
  <c r="H2989" i="9"/>
  <c r="I2989" i="9" s="1"/>
  <c r="F2989" i="9"/>
  <c r="G2989" i="9" s="1"/>
  <c r="D2989" i="9"/>
  <c r="E2989" i="9" s="1"/>
  <c r="C2989" i="9"/>
  <c r="N2988" i="9"/>
  <c r="L2988" i="9"/>
  <c r="M2988" i="9" s="1"/>
  <c r="J2988" i="9"/>
  <c r="H2988" i="9"/>
  <c r="I2988" i="9" s="1"/>
  <c r="F2988" i="9"/>
  <c r="G2988" i="9" s="1"/>
  <c r="D2988" i="9"/>
  <c r="E2988" i="9" s="1"/>
  <c r="C2988" i="9"/>
  <c r="N2987" i="9"/>
  <c r="L2987" i="9"/>
  <c r="M2987" i="9" s="1"/>
  <c r="J2987" i="9"/>
  <c r="H2987" i="9"/>
  <c r="I2987" i="9" s="1"/>
  <c r="F2987" i="9"/>
  <c r="G2987" i="9" s="1"/>
  <c r="D2987" i="9"/>
  <c r="E2987" i="9" s="1"/>
  <c r="C2987" i="9"/>
  <c r="N2986" i="9"/>
  <c r="L2986" i="9"/>
  <c r="M2986" i="9" s="1"/>
  <c r="J2986" i="9"/>
  <c r="H2986" i="9"/>
  <c r="I2986" i="9" s="1"/>
  <c r="F2986" i="9"/>
  <c r="G2986" i="9" s="1"/>
  <c r="D2986" i="9"/>
  <c r="E2986" i="9" s="1"/>
  <c r="C2986" i="9"/>
  <c r="N2985" i="9"/>
  <c r="L2985" i="9"/>
  <c r="M2985" i="9" s="1"/>
  <c r="J2985" i="9"/>
  <c r="H2985" i="9"/>
  <c r="I2985" i="9" s="1"/>
  <c r="F2985" i="9"/>
  <c r="G2985" i="9" s="1"/>
  <c r="D2985" i="9"/>
  <c r="E2985" i="9" s="1"/>
  <c r="C2985" i="9"/>
  <c r="N2984" i="9"/>
  <c r="L2984" i="9"/>
  <c r="M2984" i="9" s="1"/>
  <c r="J2984" i="9"/>
  <c r="H2984" i="9"/>
  <c r="I2984" i="9" s="1"/>
  <c r="F2984" i="9"/>
  <c r="G2984" i="9" s="1"/>
  <c r="D2984" i="9"/>
  <c r="E2984" i="9" s="1"/>
  <c r="C2984" i="9"/>
  <c r="N2983" i="9"/>
  <c r="L2983" i="9"/>
  <c r="M2983" i="9" s="1"/>
  <c r="J2983" i="9"/>
  <c r="H2983" i="9"/>
  <c r="I2983" i="9" s="1"/>
  <c r="F2983" i="9"/>
  <c r="G2983" i="9" s="1"/>
  <c r="D2983" i="9"/>
  <c r="E2983" i="9" s="1"/>
  <c r="C2983" i="9"/>
  <c r="N2982" i="9"/>
  <c r="L2982" i="9"/>
  <c r="M2982" i="9" s="1"/>
  <c r="J2982" i="9"/>
  <c r="H2982" i="9"/>
  <c r="I2982" i="9" s="1"/>
  <c r="F2982" i="9"/>
  <c r="G2982" i="9" s="1"/>
  <c r="D2982" i="9"/>
  <c r="E2982" i="9" s="1"/>
  <c r="C2982" i="9"/>
  <c r="N2981" i="9"/>
  <c r="L2981" i="9"/>
  <c r="M2981" i="9" s="1"/>
  <c r="J2981" i="9"/>
  <c r="H2981" i="9"/>
  <c r="I2981" i="9" s="1"/>
  <c r="F2981" i="9"/>
  <c r="G2981" i="9" s="1"/>
  <c r="D2981" i="9"/>
  <c r="E2981" i="9" s="1"/>
  <c r="C2981" i="9"/>
  <c r="N2980" i="9"/>
  <c r="L2980" i="9"/>
  <c r="M2980" i="9" s="1"/>
  <c r="J2980" i="9"/>
  <c r="H2980" i="9"/>
  <c r="I2980" i="9" s="1"/>
  <c r="F2980" i="9"/>
  <c r="G2980" i="9" s="1"/>
  <c r="D2980" i="9"/>
  <c r="E2980" i="9" s="1"/>
  <c r="C2980" i="9"/>
  <c r="N2979" i="9"/>
  <c r="L2979" i="9"/>
  <c r="M2979" i="9" s="1"/>
  <c r="J2979" i="9"/>
  <c r="H2979" i="9"/>
  <c r="I2979" i="9" s="1"/>
  <c r="F2979" i="9"/>
  <c r="G2979" i="9" s="1"/>
  <c r="D2979" i="9"/>
  <c r="E2979" i="9" s="1"/>
  <c r="C2979" i="9"/>
  <c r="N2978" i="9"/>
  <c r="L2978" i="9"/>
  <c r="M2978" i="9" s="1"/>
  <c r="J2978" i="9"/>
  <c r="H2978" i="9"/>
  <c r="I2978" i="9" s="1"/>
  <c r="F2978" i="9"/>
  <c r="G2978" i="9" s="1"/>
  <c r="D2978" i="9"/>
  <c r="E2978" i="9" s="1"/>
  <c r="C2978" i="9"/>
  <c r="N2977" i="9"/>
  <c r="L2977" i="9"/>
  <c r="M2977" i="9" s="1"/>
  <c r="J2977" i="9"/>
  <c r="H2977" i="9"/>
  <c r="I2977" i="9" s="1"/>
  <c r="F2977" i="9"/>
  <c r="G2977" i="9" s="1"/>
  <c r="D2977" i="9"/>
  <c r="E2977" i="9" s="1"/>
  <c r="C2977" i="9"/>
  <c r="N2976" i="9"/>
  <c r="L2976" i="9"/>
  <c r="M2976" i="9" s="1"/>
  <c r="J2976" i="9"/>
  <c r="H2976" i="9"/>
  <c r="I2976" i="9" s="1"/>
  <c r="F2976" i="9"/>
  <c r="G2976" i="9" s="1"/>
  <c r="D2976" i="9"/>
  <c r="E2976" i="9" s="1"/>
  <c r="C2976" i="9"/>
  <c r="N2975" i="9"/>
  <c r="L2975" i="9"/>
  <c r="M2975" i="9" s="1"/>
  <c r="J2975" i="9"/>
  <c r="H2975" i="9"/>
  <c r="I2975" i="9" s="1"/>
  <c r="F2975" i="9"/>
  <c r="G2975" i="9" s="1"/>
  <c r="D2975" i="9"/>
  <c r="E2975" i="9" s="1"/>
  <c r="C2975" i="9"/>
  <c r="N2974" i="9"/>
  <c r="L2974" i="9"/>
  <c r="M2974" i="9" s="1"/>
  <c r="J2974" i="9"/>
  <c r="H2974" i="9"/>
  <c r="I2974" i="9" s="1"/>
  <c r="F2974" i="9"/>
  <c r="G2974" i="9" s="1"/>
  <c r="D2974" i="9"/>
  <c r="E2974" i="9" s="1"/>
  <c r="C2974" i="9"/>
  <c r="N2973" i="9"/>
  <c r="L2973" i="9"/>
  <c r="M2973" i="9" s="1"/>
  <c r="J2973" i="9"/>
  <c r="H2973" i="9"/>
  <c r="I2973" i="9" s="1"/>
  <c r="F2973" i="9"/>
  <c r="G2973" i="9" s="1"/>
  <c r="D2973" i="9"/>
  <c r="E2973" i="9" s="1"/>
  <c r="C2973" i="9"/>
  <c r="N2972" i="9"/>
  <c r="L2972" i="9"/>
  <c r="M2972" i="9" s="1"/>
  <c r="J2972" i="9"/>
  <c r="H2972" i="9"/>
  <c r="I2972" i="9" s="1"/>
  <c r="F2972" i="9"/>
  <c r="G2972" i="9" s="1"/>
  <c r="D2972" i="9"/>
  <c r="E2972" i="9" s="1"/>
  <c r="C2972" i="9"/>
  <c r="N2971" i="9"/>
  <c r="L2971" i="9"/>
  <c r="M2971" i="9" s="1"/>
  <c r="J2971" i="9"/>
  <c r="H2971" i="9"/>
  <c r="I2971" i="9" s="1"/>
  <c r="F2971" i="9"/>
  <c r="G2971" i="9" s="1"/>
  <c r="D2971" i="9"/>
  <c r="E2971" i="9" s="1"/>
  <c r="C2971" i="9"/>
  <c r="N2970" i="9"/>
  <c r="L2970" i="9"/>
  <c r="M2970" i="9" s="1"/>
  <c r="J2970" i="9"/>
  <c r="H2970" i="9"/>
  <c r="I2970" i="9" s="1"/>
  <c r="F2970" i="9"/>
  <c r="G2970" i="9" s="1"/>
  <c r="D2970" i="9"/>
  <c r="E2970" i="9" s="1"/>
  <c r="C2970" i="9"/>
  <c r="N2969" i="9"/>
  <c r="L2969" i="9"/>
  <c r="M2969" i="9" s="1"/>
  <c r="J2969" i="9"/>
  <c r="H2969" i="9"/>
  <c r="I2969" i="9" s="1"/>
  <c r="F2969" i="9"/>
  <c r="G2969" i="9" s="1"/>
  <c r="D2969" i="9"/>
  <c r="E2969" i="9" s="1"/>
  <c r="C2969" i="9"/>
  <c r="N2968" i="9"/>
  <c r="L2968" i="9"/>
  <c r="M2968" i="9" s="1"/>
  <c r="J2968" i="9"/>
  <c r="H2968" i="9"/>
  <c r="I2968" i="9" s="1"/>
  <c r="F2968" i="9"/>
  <c r="G2968" i="9" s="1"/>
  <c r="D2968" i="9"/>
  <c r="E2968" i="9" s="1"/>
  <c r="C2968" i="9"/>
  <c r="N2967" i="9"/>
  <c r="L2967" i="9"/>
  <c r="M2967" i="9" s="1"/>
  <c r="J2967" i="9"/>
  <c r="H2967" i="9"/>
  <c r="I2967" i="9" s="1"/>
  <c r="F2967" i="9"/>
  <c r="G2967" i="9" s="1"/>
  <c r="D2967" i="9"/>
  <c r="E2967" i="9" s="1"/>
  <c r="C2967" i="9"/>
  <c r="N2966" i="9"/>
  <c r="L2966" i="9"/>
  <c r="M2966" i="9" s="1"/>
  <c r="J2966" i="9"/>
  <c r="H2966" i="9"/>
  <c r="I2966" i="9" s="1"/>
  <c r="F2966" i="9"/>
  <c r="G2966" i="9" s="1"/>
  <c r="D2966" i="9"/>
  <c r="E2966" i="9" s="1"/>
  <c r="C2966" i="9"/>
  <c r="N2965" i="9"/>
  <c r="L2965" i="9"/>
  <c r="M2965" i="9" s="1"/>
  <c r="J2965" i="9"/>
  <c r="H2965" i="9"/>
  <c r="I2965" i="9" s="1"/>
  <c r="F2965" i="9"/>
  <c r="G2965" i="9" s="1"/>
  <c r="D2965" i="9"/>
  <c r="E2965" i="9" s="1"/>
  <c r="C2965" i="9"/>
  <c r="N2964" i="9"/>
  <c r="L2964" i="9"/>
  <c r="M2964" i="9" s="1"/>
  <c r="J2964" i="9"/>
  <c r="H2964" i="9"/>
  <c r="I2964" i="9" s="1"/>
  <c r="F2964" i="9"/>
  <c r="G2964" i="9" s="1"/>
  <c r="D2964" i="9"/>
  <c r="E2964" i="9" s="1"/>
  <c r="C2964" i="9"/>
  <c r="N2963" i="9"/>
  <c r="L2963" i="9"/>
  <c r="M2963" i="9" s="1"/>
  <c r="J2963" i="9"/>
  <c r="H2963" i="9"/>
  <c r="I2963" i="9" s="1"/>
  <c r="F2963" i="9"/>
  <c r="G2963" i="9" s="1"/>
  <c r="D2963" i="9"/>
  <c r="E2963" i="9" s="1"/>
  <c r="C2963" i="9"/>
  <c r="N2962" i="9"/>
  <c r="L2962" i="9"/>
  <c r="M2962" i="9" s="1"/>
  <c r="J2962" i="9"/>
  <c r="H2962" i="9"/>
  <c r="I2962" i="9" s="1"/>
  <c r="F2962" i="9"/>
  <c r="G2962" i="9" s="1"/>
  <c r="D2962" i="9"/>
  <c r="E2962" i="9" s="1"/>
  <c r="C2962" i="9"/>
  <c r="N2961" i="9"/>
  <c r="L2961" i="9"/>
  <c r="M2961" i="9" s="1"/>
  <c r="J2961" i="9"/>
  <c r="H2961" i="9"/>
  <c r="I2961" i="9" s="1"/>
  <c r="F2961" i="9"/>
  <c r="G2961" i="9" s="1"/>
  <c r="D2961" i="9"/>
  <c r="E2961" i="9" s="1"/>
  <c r="C2961" i="9"/>
  <c r="N2960" i="9"/>
  <c r="L2960" i="9"/>
  <c r="M2960" i="9" s="1"/>
  <c r="J2960" i="9"/>
  <c r="H2960" i="9"/>
  <c r="I2960" i="9" s="1"/>
  <c r="F2960" i="9"/>
  <c r="G2960" i="9" s="1"/>
  <c r="D2960" i="9"/>
  <c r="E2960" i="9" s="1"/>
  <c r="C2960" i="9"/>
  <c r="N2959" i="9"/>
  <c r="L2959" i="9"/>
  <c r="M2959" i="9" s="1"/>
  <c r="J2959" i="9"/>
  <c r="H2959" i="9"/>
  <c r="I2959" i="9" s="1"/>
  <c r="F2959" i="9"/>
  <c r="G2959" i="9" s="1"/>
  <c r="D2959" i="9"/>
  <c r="E2959" i="9" s="1"/>
  <c r="C2959" i="9"/>
  <c r="N2958" i="9"/>
  <c r="L2958" i="9"/>
  <c r="M2958" i="9" s="1"/>
  <c r="J2958" i="9"/>
  <c r="H2958" i="9"/>
  <c r="I2958" i="9" s="1"/>
  <c r="F2958" i="9"/>
  <c r="G2958" i="9" s="1"/>
  <c r="D2958" i="9"/>
  <c r="E2958" i="9" s="1"/>
  <c r="C2958" i="9"/>
  <c r="N2957" i="9"/>
  <c r="L2957" i="9"/>
  <c r="M2957" i="9" s="1"/>
  <c r="J2957" i="9"/>
  <c r="H2957" i="9"/>
  <c r="I2957" i="9" s="1"/>
  <c r="F2957" i="9"/>
  <c r="G2957" i="9" s="1"/>
  <c r="D2957" i="9"/>
  <c r="E2957" i="9" s="1"/>
  <c r="C2957" i="9"/>
  <c r="N2956" i="9"/>
  <c r="L2956" i="9"/>
  <c r="M2956" i="9" s="1"/>
  <c r="J2956" i="9"/>
  <c r="H2956" i="9"/>
  <c r="I2956" i="9" s="1"/>
  <c r="F2956" i="9"/>
  <c r="G2956" i="9" s="1"/>
  <c r="D2956" i="9"/>
  <c r="E2956" i="9" s="1"/>
  <c r="C2956" i="9"/>
  <c r="N2955" i="9"/>
  <c r="L2955" i="9"/>
  <c r="M2955" i="9" s="1"/>
  <c r="J2955" i="9"/>
  <c r="H2955" i="9"/>
  <c r="I2955" i="9" s="1"/>
  <c r="F2955" i="9"/>
  <c r="G2955" i="9" s="1"/>
  <c r="D2955" i="9"/>
  <c r="E2955" i="9" s="1"/>
  <c r="C2955" i="9"/>
  <c r="N2954" i="9"/>
  <c r="L2954" i="9"/>
  <c r="M2954" i="9" s="1"/>
  <c r="J2954" i="9"/>
  <c r="H2954" i="9"/>
  <c r="I2954" i="9" s="1"/>
  <c r="F2954" i="9"/>
  <c r="G2954" i="9" s="1"/>
  <c r="D2954" i="9"/>
  <c r="E2954" i="9" s="1"/>
  <c r="C2954" i="9"/>
  <c r="N2953" i="9"/>
  <c r="L2953" i="9"/>
  <c r="M2953" i="9" s="1"/>
  <c r="J2953" i="9"/>
  <c r="H2953" i="9"/>
  <c r="I2953" i="9" s="1"/>
  <c r="F2953" i="9"/>
  <c r="G2953" i="9" s="1"/>
  <c r="D2953" i="9"/>
  <c r="E2953" i="9" s="1"/>
  <c r="C2953" i="9"/>
  <c r="N2952" i="9"/>
  <c r="L2952" i="9"/>
  <c r="M2952" i="9" s="1"/>
  <c r="J2952" i="9"/>
  <c r="H2952" i="9"/>
  <c r="I2952" i="9" s="1"/>
  <c r="F2952" i="9"/>
  <c r="G2952" i="9" s="1"/>
  <c r="D2952" i="9"/>
  <c r="E2952" i="9" s="1"/>
  <c r="C2952" i="9"/>
  <c r="N2951" i="9"/>
  <c r="L2951" i="9"/>
  <c r="M2951" i="9" s="1"/>
  <c r="J2951" i="9"/>
  <c r="H2951" i="9"/>
  <c r="I2951" i="9" s="1"/>
  <c r="F2951" i="9"/>
  <c r="G2951" i="9" s="1"/>
  <c r="D2951" i="9"/>
  <c r="E2951" i="9" s="1"/>
  <c r="C2951" i="9"/>
  <c r="N2950" i="9"/>
  <c r="L2950" i="9"/>
  <c r="M2950" i="9" s="1"/>
  <c r="J2950" i="9"/>
  <c r="H2950" i="9"/>
  <c r="I2950" i="9" s="1"/>
  <c r="F2950" i="9"/>
  <c r="G2950" i="9" s="1"/>
  <c r="D2950" i="9"/>
  <c r="E2950" i="9" s="1"/>
  <c r="C2950" i="9"/>
  <c r="N2949" i="9"/>
  <c r="L2949" i="9"/>
  <c r="M2949" i="9" s="1"/>
  <c r="J2949" i="9"/>
  <c r="H2949" i="9"/>
  <c r="I2949" i="9" s="1"/>
  <c r="F2949" i="9"/>
  <c r="G2949" i="9" s="1"/>
  <c r="D2949" i="9"/>
  <c r="E2949" i="9" s="1"/>
  <c r="C2949" i="9"/>
  <c r="N2948" i="9"/>
  <c r="L2948" i="9"/>
  <c r="M2948" i="9" s="1"/>
  <c r="J2948" i="9"/>
  <c r="H2948" i="9"/>
  <c r="I2948" i="9" s="1"/>
  <c r="F2948" i="9"/>
  <c r="G2948" i="9" s="1"/>
  <c r="D2948" i="9"/>
  <c r="E2948" i="9" s="1"/>
  <c r="C2948" i="9"/>
  <c r="N2947" i="9"/>
  <c r="L2947" i="9"/>
  <c r="M2947" i="9" s="1"/>
  <c r="J2947" i="9"/>
  <c r="H2947" i="9"/>
  <c r="I2947" i="9" s="1"/>
  <c r="F2947" i="9"/>
  <c r="G2947" i="9" s="1"/>
  <c r="D2947" i="9"/>
  <c r="E2947" i="9" s="1"/>
  <c r="C2947" i="9"/>
  <c r="N2946" i="9"/>
  <c r="L2946" i="9"/>
  <c r="M2946" i="9" s="1"/>
  <c r="J2946" i="9"/>
  <c r="H2946" i="9"/>
  <c r="I2946" i="9" s="1"/>
  <c r="F2946" i="9"/>
  <c r="G2946" i="9" s="1"/>
  <c r="D2946" i="9"/>
  <c r="E2946" i="9" s="1"/>
  <c r="C2946" i="9"/>
  <c r="N2945" i="9"/>
  <c r="L2945" i="9"/>
  <c r="M2945" i="9" s="1"/>
  <c r="J2945" i="9"/>
  <c r="H2945" i="9"/>
  <c r="I2945" i="9" s="1"/>
  <c r="F2945" i="9"/>
  <c r="G2945" i="9" s="1"/>
  <c r="D2945" i="9"/>
  <c r="E2945" i="9" s="1"/>
  <c r="C2945" i="9"/>
  <c r="N2944" i="9"/>
  <c r="L2944" i="9"/>
  <c r="M2944" i="9" s="1"/>
  <c r="J2944" i="9"/>
  <c r="H2944" i="9"/>
  <c r="I2944" i="9" s="1"/>
  <c r="F2944" i="9"/>
  <c r="G2944" i="9" s="1"/>
  <c r="D2944" i="9"/>
  <c r="E2944" i="9" s="1"/>
  <c r="C2944" i="9"/>
  <c r="N2943" i="9"/>
  <c r="O2943" i="9" s="1"/>
  <c r="L2943" i="9"/>
  <c r="M2943" i="9" s="1"/>
  <c r="J2943" i="9"/>
  <c r="H2943" i="9"/>
  <c r="I2943" i="9" s="1"/>
  <c r="F2943" i="9"/>
  <c r="G2943" i="9" s="1"/>
  <c r="D2943" i="9"/>
  <c r="E2943" i="9" s="1"/>
  <c r="C2943" i="9"/>
  <c r="N2942" i="9"/>
  <c r="O2942" i="9" s="1"/>
  <c r="L2942" i="9"/>
  <c r="M2942" i="9" s="1"/>
  <c r="J2942" i="9"/>
  <c r="H2942" i="9"/>
  <c r="I2942" i="9" s="1"/>
  <c r="F2942" i="9"/>
  <c r="G2942" i="9" s="1"/>
  <c r="D2942" i="9"/>
  <c r="E2942" i="9" s="1"/>
  <c r="C2942" i="9"/>
  <c r="N2941" i="9"/>
  <c r="O2941" i="9" s="1"/>
  <c r="L2941" i="9"/>
  <c r="M2941" i="9" s="1"/>
  <c r="J2941" i="9"/>
  <c r="H2941" i="9"/>
  <c r="I2941" i="9" s="1"/>
  <c r="F2941" i="9"/>
  <c r="G2941" i="9" s="1"/>
  <c r="D2941" i="9"/>
  <c r="E2941" i="9" s="1"/>
  <c r="C2941" i="9"/>
  <c r="N2940" i="9"/>
  <c r="O2940" i="9" s="1"/>
  <c r="L2940" i="9"/>
  <c r="M2940" i="9" s="1"/>
  <c r="J2940" i="9"/>
  <c r="H2940" i="9"/>
  <c r="I2940" i="9" s="1"/>
  <c r="F2940" i="9"/>
  <c r="G2940" i="9" s="1"/>
  <c r="D2940" i="9"/>
  <c r="E2940" i="9" s="1"/>
  <c r="C2940" i="9"/>
  <c r="N2939" i="9"/>
  <c r="O2939" i="9" s="1"/>
  <c r="L2939" i="9"/>
  <c r="M2939" i="9" s="1"/>
  <c r="J2939" i="9"/>
  <c r="H2939" i="9"/>
  <c r="I2939" i="9" s="1"/>
  <c r="F2939" i="9"/>
  <c r="G2939" i="9" s="1"/>
  <c r="D2939" i="9"/>
  <c r="E2939" i="9" s="1"/>
  <c r="C2939" i="9"/>
  <c r="N2938" i="9"/>
  <c r="O2938" i="9" s="1"/>
  <c r="L2938" i="9"/>
  <c r="M2938" i="9" s="1"/>
  <c r="J2938" i="9"/>
  <c r="H2938" i="9"/>
  <c r="I2938" i="9" s="1"/>
  <c r="F2938" i="9"/>
  <c r="G2938" i="9" s="1"/>
  <c r="D2938" i="9"/>
  <c r="E2938" i="9" s="1"/>
  <c r="C2938" i="9"/>
  <c r="N2937" i="9"/>
  <c r="O2937" i="9" s="1"/>
  <c r="L2937" i="9"/>
  <c r="M2937" i="9" s="1"/>
  <c r="J2937" i="9"/>
  <c r="H2937" i="9"/>
  <c r="I2937" i="9" s="1"/>
  <c r="F2937" i="9"/>
  <c r="G2937" i="9" s="1"/>
  <c r="D2937" i="9"/>
  <c r="E2937" i="9" s="1"/>
  <c r="C2937" i="9"/>
  <c r="N2936" i="9"/>
  <c r="O2936" i="9" s="1"/>
  <c r="L2936" i="9"/>
  <c r="M2936" i="9" s="1"/>
  <c r="J2936" i="9"/>
  <c r="H2936" i="9"/>
  <c r="I2936" i="9" s="1"/>
  <c r="F2936" i="9"/>
  <c r="G2936" i="9" s="1"/>
  <c r="D2936" i="9"/>
  <c r="E2936" i="9" s="1"/>
  <c r="C2936" i="9"/>
  <c r="N2935" i="9"/>
  <c r="O2935" i="9" s="1"/>
  <c r="L2935" i="9"/>
  <c r="M2935" i="9" s="1"/>
  <c r="J2935" i="9"/>
  <c r="H2935" i="9"/>
  <c r="I2935" i="9" s="1"/>
  <c r="F2935" i="9"/>
  <c r="G2935" i="9" s="1"/>
  <c r="D2935" i="9"/>
  <c r="E2935" i="9" s="1"/>
  <c r="C2935" i="9"/>
  <c r="N2934" i="9"/>
  <c r="O2934" i="9" s="1"/>
  <c r="L2934" i="9"/>
  <c r="M2934" i="9" s="1"/>
  <c r="J2934" i="9"/>
  <c r="H2934" i="9"/>
  <c r="I2934" i="9" s="1"/>
  <c r="F2934" i="9"/>
  <c r="G2934" i="9" s="1"/>
  <c r="D2934" i="9"/>
  <c r="E2934" i="9" s="1"/>
  <c r="C2934" i="9"/>
  <c r="N2933" i="9"/>
  <c r="O2933" i="9" s="1"/>
  <c r="L2933" i="9"/>
  <c r="M2933" i="9" s="1"/>
  <c r="J2933" i="9"/>
  <c r="H2933" i="9"/>
  <c r="I2933" i="9" s="1"/>
  <c r="F2933" i="9"/>
  <c r="G2933" i="9" s="1"/>
  <c r="D2933" i="9"/>
  <c r="E2933" i="9" s="1"/>
  <c r="C2933" i="9"/>
  <c r="N2932" i="9"/>
  <c r="O2932" i="9" s="1"/>
  <c r="L2932" i="9"/>
  <c r="M2932" i="9" s="1"/>
  <c r="J2932" i="9"/>
  <c r="H2932" i="9"/>
  <c r="I2932" i="9" s="1"/>
  <c r="F2932" i="9"/>
  <c r="G2932" i="9" s="1"/>
  <c r="D2932" i="9"/>
  <c r="E2932" i="9" s="1"/>
  <c r="C2932" i="9"/>
  <c r="N2931" i="9"/>
  <c r="L2931" i="9"/>
  <c r="M2931" i="9" s="1"/>
  <c r="J2931" i="9"/>
  <c r="H2931" i="9"/>
  <c r="I2931" i="9" s="1"/>
  <c r="F2931" i="9"/>
  <c r="G2931" i="9" s="1"/>
  <c r="D2931" i="9"/>
  <c r="E2931" i="9" s="1"/>
  <c r="C2931" i="9"/>
  <c r="N2930" i="9"/>
  <c r="L2930" i="9"/>
  <c r="M2930" i="9" s="1"/>
  <c r="J2930" i="9"/>
  <c r="H2930" i="9"/>
  <c r="I2930" i="9" s="1"/>
  <c r="F2930" i="9"/>
  <c r="G2930" i="9" s="1"/>
  <c r="D2930" i="9"/>
  <c r="E2930" i="9" s="1"/>
  <c r="C2930" i="9"/>
  <c r="N2929" i="9"/>
  <c r="L2929" i="9"/>
  <c r="M2929" i="9" s="1"/>
  <c r="J2929" i="9"/>
  <c r="H2929" i="9"/>
  <c r="I2929" i="9" s="1"/>
  <c r="F2929" i="9"/>
  <c r="G2929" i="9" s="1"/>
  <c r="D2929" i="9"/>
  <c r="E2929" i="9" s="1"/>
  <c r="C2929" i="9"/>
  <c r="N2928" i="9"/>
  <c r="L2928" i="9"/>
  <c r="M2928" i="9" s="1"/>
  <c r="J2928" i="9"/>
  <c r="H2928" i="9"/>
  <c r="I2928" i="9" s="1"/>
  <c r="F2928" i="9"/>
  <c r="G2928" i="9" s="1"/>
  <c r="D2928" i="9"/>
  <c r="E2928" i="9" s="1"/>
  <c r="C2928" i="9"/>
  <c r="N2927" i="9"/>
  <c r="L2927" i="9"/>
  <c r="M2927" i="9" s="1"/>
  <c r="J2927" i="9"/>
  <c r="H2927" i="9"/>
  <c r="I2927" i="9" s="1"/>
  <c r="F2927" i="9"/>
  <c r="G2927" i="9" s="1"/>
  <c r="D2927" i="9"/>
  <c r="E2927" i="9" s="1"/>
  <c r="C2927" i="9"/>
  <c r="N2926" i="9"/>
  <c r="L2926" i="9"/>
  <c r="M2926" i="9" s="1"/>
  <c r="J2926" i="9"/>
  <c r="H2926" i="9"/>
  <c r="I2926" i="9" s="1"/>
  <c r="F2926" i="9"/>
  <c r="G2926" i="9" s="1"/>
  <c r="D2926" i="9"/>
  <c r="E2926" i="9" s="1"/>
  <c r="C2926" i="9"/>
  <c r="N2925" i="9"/>
  <c r="L2925" i="9"/>
  <c r="M2925" i="9" s="1"/>
  <c r="J2925" i="9"/>
  <c r="H2925" i="9"/>
  <c r="I2925" i="9" s="1"/>
  <c r="F2925" i="9"/>
  <c r="G2925" i="9" s="1"/>
  <c r="D2925" i="9"/>
  <c r="E2925" i="9" s="1"/>
  <c r="C2925" i="9"/>
  <c r="N2924" i="9"/>
  <c r="L2924" i="9"/>
  <c r="M2924" i="9" s="1"/>
  <c r="J2924" i="9"/>
  <c r="H2924" i="9"/>
  <c r="I2924" i="9" s="1"/>
  <c r="F2924" i="9"/>
  <c r="G2924" i="9" s="1"/>
  <c r="D2924" i="9"/>
  <c r="E2924" i="9" s="1"/>
  <c r="C2924" i="9"/>
  <c r="N2923" i="9"/>
  <c r="L2923" i="9"/>
  <c r="M2923" i="9" s="1"/>
  <c r="J2923" i="9"/>
  <c r="H2923" i="9"/>
  <c r="I2923" i="9" s="1"/>
  <c r="F2923" i="9"/>
  <c r="G2923" i="9" s="1"/>
  <c r="D2923" i="9"/>
  <c r="E2923" i="9" s="1"/>
  <c r="C2923" i="9"/>
  <c r="N2922" i="9"/>
  <c r="L2922" i="9"/>
  <c r="M2922" i="9" s="1"/>
  <c r="J2922" i="9"/>
  <c r="H2922" i="9"/>
  <c r="I2922" i="9" s="1"/>
  <c r="F2922" i="9"/>
  <c r="G2922" i="9" s="1"/>
  <c r="D2922" i="9"/>
  <c r="E2922" i="9" s="1"/>
  <c r="C2922" i="9"/>
  <c r="N2921" i="9"/>
  <c r="L2921" i="9"/>
  <c r="M2921" i="9" s="1"/>
  <c r="J2921" i="9"/>
  <c r="H2921" i="9"/>
  <c r="I2921" i="9" s="1"/>
  <c r="F2921" i="9"/>
  <c r="G2921" i="9" s="1"/>
  <c r="D2921" i="9"/>
  <c r="E2921" i="9" s="1"/>
  <c r="C2921" i="9"/>
  <c r="N2920" i="9"/>
  <c r="L2920" i="9"/>
  <c r="M2920" i="9" s="1"/>
  <c r="J2920" i="9"/>
  <c r="H2920" i="9"/>
  <c r="I2920" i="9" s="1"/>
  <c r="F2920" i="9"/>
  <c r="G2920" i="9" s="1"/>
  <c r="D2920" i="9"/>
  <c r="E2920" i="9" s="1"/>
  <c r="C2920" i="9"/>
  <c r="N2919" i="9"/>
  <c r="O2919" i="9" s="1"/>
  <c r="L2919" i="9"/>
  <c r="M2919" i="9" s="1"/>
  <c r="J2919" i="9"/>
  <c r="H2919" i="9"/>
  <c r="I2919" i="9" s="1"/>
  <c r="F2919" i="9"/>
  <c r="G2919" i="9" s="1"/>
  <c r="D2919" i="9"/>
  <c r="E2919" i="9" s="1"/>
  <c r="C2919" i="9"/>
  <c r="N2918" i="9"/>
  <c r="O2918" i="9" s="1"/>
  <c r="L2918" i="9"/>
  <c r="M2918" i="9" s="1"/>
  <c r="J2918" i="9"/>
  <c r="H2918" i="9"/>
  <c r="I2918" i="9" s="1"/>
  <c r="F2918" i="9"/>
  <c r="G2918" i="9" s="1"/>
  <c r="D2918" i="9"/>
  <c r="E2918" i="9" s="1"/>
  <c r="C2918" i="9"/>
  <c r="N2917" i="9"/>
  <c r="O2917" i="9" s="1"/>
  <c r="L2917" i="9"/>
  <c r="M2917" i="9" s="1"/>
  <c r="J2917" i="9"/>
  <c r="H2917" i="9"/>
  <c r="I2917" i="9" s="1"/>
  <c r="F2917" i="9"/>
  <c r="G2917" i="9" s="1"/>
  <c r="D2917" i="9"/>
  <c r="E2917" i="9" s="1"/>
  <c r="C2917" i="9"/>
  <c r="N2916" i="9"/>
  <c r="O2916" i="9" s="1"/>
  <c r="L2916" i="9"/>
  <c r="M2916" i="9" s="1"/>
  <c r="J2916" i="9"/>
  <c r="H2916" i="9"/>
  <c r="I2916" i="9" s="1"/>
  <c r="F2916" i="9"/>
  <c r="G2916" i="9" s="1"/>
  <c r="D2916" i="9"/>
  <c r="E2916" i="9" s="1"/>
  <c r="C2916" i="9"/>
  <c r="N2915" i="9"/>
  <c r="O2915" i="9" s="1"/>
  <c r="L2915" i="9"/>
  <c r="M2915" i="9" s="1"/>
  <c r="J2915" i="9"/>
  <c r="H2915" i="9"/>
  <c r="I2915" i="9" s="1"/>
  <c r="F2915" i="9"/>
  <c r="G2915" i="9" s="1"/>
  <c r="D2915" i="9"/>
  <c r="E2915" i="9" s="1"/>
  <c r="C2915" i="9"/>
  <c r="N2914" i="9"/>
  <c r="O2914" i="9" s="1"/>
  <c r="L2914" i="9"/>
  <c r="M2914" i="9" s="1"/>
  <c r="J2914" i="9"/>
  <c r="H2914" i="9"/>
  <c r="I2914" i="9" s="1"/>
  <c r="F2914" i="9"/>
  <c r="G2914" i="9" s="1"/>
  <c r="D2914" i="9"/>
  <c r="E2914" i="9" s="1"/>
  <c r="C2914" i="9"/>
  <c r="N2913" i="9"/>
  <c r="O2913" i="9" s="1"/>
  <c r="L2913" i="9"/>
  <c r="M2913" i="9" s="1"/>
  <c r="J2913" i="9"/>
  <c r="H2913" i="9"/>
  <c r="I2913" i="9" s="1"/>
  <c r="F2913" i="9"/>
  <c r="G2913" i="9" s="1"/>
  <c r="D2913" i="9"/>
  <c r="E2913" i="9" s="1"/>
  <c r="C2913" i="9"/>
  <c r="N2912" i="9"/>
  <c r="O2912" i="9" s="1"/>
  <c r="L2912" i="9"/>
  <c r="M2912" i="9" s="1"/>
  <c r="J2912" i="9"/>
  <c r="H2912" i="9"/>
  <c r="I2912" i="9" s="1"/>
  <c r="F2912" i="9"/>
  <c r="G2912" i="9" s="1"/>
  <c r="D2912" i="9"/>
  <c r="E2912" i="9" s="1"/>
  <c r="C2912" i="9"/>
  <c r="N2911" i="9"/>
  <c r="O2911" i="9" s="1"/>
  <c r="L2911" i="9"/>
  <c r="M2911" i="9" s="1"/>
  <c r="J2911" i="9"/>
  <c r="H2911" i="9"/>
  <c r="I2911" i="9" s="1"/>
  <c r="F2911" i="9"/>
  <c r="G2911" i="9" s="1"/>
  <c r="D2911" i="9"/>
  <c r="E2911" i="9" s="1"/>
  <c r="C2911" i="9"/>
  <c r="N2910" i="9"/>
  <c r="O2910" i="9" s="1"/>
  <c r="L2910" i="9"/>
  <c r="M2910" i="9" s="1"/>
  <c r="J2910" i="9"/>
  <c r="H2910" i="9"/>
  <c r="I2910" i="9" s="1"/>
  <c r="F2910" i="9"/>
  <c r="G2910" i="9" s="1"/>
  <c r="D2910" i="9"/>
  <c r="E2910" i="9" s="1"/>
  <c r="C2910" i="9"/>
  <c r="N2909" i="9"/>
  <c r="O2909" i="9" s="1"/>
  <c r="L2909" i="9"/>
  <c r="M2909" i="9" s="1"/>
  <c r="J2909" i="9"/>
  <c r="H2909" i="9"/>
  <c r="I2909" i="9" s="1"/>
  <c r="F2909" i="9"/>
  <c r="G2909" i="9" s="1"/>
  <c r="D2909" i="9"/>
  <c r="E2909" i="9" s="1"/>
  <c r="C2909" i="9"/>
  <c r="N2908" i="9"/>
  <c r="O2908" i="9" s="1"/>
  <c r="L2908" i="9"/>
  <c r="M2908" i="9" s="1"/>
  <c r="J2908" i="9"/>
  <c r="H2908" i="9"/>
  <c r="I2908" i="9" s="1"/>
  <c r="F2908" i="9"/>
  <c r="G2908" i="9" s="1"/>
  <c r="D2908" i="9"/>
  <c r="E2908" i="9" s="1"/>
  <c r="C2908" i="9"/>
  <c r="N2907" i="9"/>
  <c r="O2907" i="9" s="1"/>
  <c r="L2907" i="9"/>
  <c r="M2907" i="9" s="1"/>
  <c r="J2907" i="9"/>
  <c r="H2907" i="9"/>
  <c r="I2907" i="9" s="1"/>
  <c r="F2907" i="9"/>
  <c r="G2907" i="9" s="1"/>
  <c r="D2907" i="9"/>
  <c r="E2907" i="9" s="1"/>
  <c r="C2907" i="9"/>
  <c r="N2906" i="9"/>
  <c r="O2906" i="9" s="1"/>
  <c r="L2906" i="9"/>
  <c r="M2906" i="9" s="1"/>
  <c r="J2906" i="9"/>
  <c r="H2906" i="9"/>
  <c r="I2906" i="9" s="1"/>
  <c r="F2906" i="9"/>
  <c r="G2906" i="9" s="1"/>
  <c r="D2906" i="9"/>
  <c r="E2906" i="9" s="1"/>
  <c r="C2906" i="9"/>
  <c r="N2905" i="9"/>
  <c r="O2905" i="9" s="1"/>
  <c r="L2905" i="9"/>
  <c r="M2905" i="9" s="1"/>
  <c r="J2905" i="9"/>
  <c r="H2905" i="9"/>
  <c r="I2905" i="9" s="1"/>
  <c r="F2905" i="9"/>
  <c r="G2905" i="9" s="1"/>
  <c r="D2905" i="9"/>
  <c r="E2905" i="9" s="1"/>
  <c r="C2905" i="9"/>
  <c r="N2904" i="9"/>
  <c r="O2904" i="9" s="1"/>
  <c r="L2904" i="9"/>
  <c r="M2904" i="9" s="1"/>
  <c r="J2904" i="9"/>
  <c r="H2904" i="9"/>
  <c r="I2904" i="9" s="1"/>
  <c r="F2904" i="9"/>
  <c r="G2904" i="9" s="1"/>
  <c r="D2904" i="9"/>
  <c r="E2904" i="9" s="1"/>
  <c r="C2904" i="9"/>
  <c r="N2903" i="9"/>
  <c r="O2903" i="9" s="1"/>
  <c r="L2903" i="9"/>
  <c r="M2903" i="9" s="1"/>
  <c r="J2903" i="9"/>
  <c r="H2903" i="9"/>
  <c r="I2903" i="9" s="1"/>
  <c r="F2903" i="9"/>
  <c r="G2903" i="9" s="1"/>
  <c r="D2903" i="9"/>
  <c r="E2903" i="9" s="1"/>
  <c r="C2903" i="9"/>
  <c r="N2902" i="9"/>
  <c r="O2902" i="9" s="1"/>
  <c r="L2902" i="9"/>
  <c r="M2902" i="9" s="1"/>
  <c r="J2902" i="9"/>
  <c r="H2902" i="9"/>
  <c r="I2902" i="9" s="1"/>
  <c r="F2902" i="9"/>
  <c r="G2902" i="9" s="1"/>
  <c r="D2902" i="9"/>
  <c r="E2902" i="9" s="1"/>
  <c r="C2902" i="9"/>
  <c r="N2901" i="9"/>
  <c r="O2901" i="9" s="1"/>
  <c r="L2901" i="9"/>
  <c r="M2901" i="9" s="1"/>
  <c r="J2901" i="9"/>
  <c r="H2901" i="9"/>
  <c r="I2901" i="9" s="1"/>
  <c r="F2901" i="9"/>
  <c r="G2901" i="9" s="1"/>
  <c r="D2901" i="9"/>
  <c r="E2901" i="9" s="1"/>
  <c r="C2901" i="9"/>
  <c r="N2900" i="9"/>
  <c r="O2900" i="9" s="1"/>
  <c r="L2900" i="9"/>
  <c r="M2900" i="9" s="1"/>
  <c r="J2900" i="9"/>
  <c r="H2900" i="9"/>
  <c r="I2900" i="9" s="1"/>
  <c r="F2900" i="9"/>
  <c r="G2900" i="9" s="1"/>
  <c r="D2900" i="9"/>
  <c r="E2900" i="9" s="1"/>
  <c r="C2900" i="9"/>
  <c r="N2899" i="9"/>
  <c r="O2899" i="9" s="1"/>
  <c r="L2899" i="9"/>
  <c r="M2899" i="9" s="1"/>
  <c r="J2899" i="9"/>
  <c r="H2899" i="9"/>
  <c r="I2899" i="9" s="1"/>
  <c r="F2899" i="9"/>
  <c r="G2899" i="9" s="1"/>
  <c r="D2899" i="9"/>
  <c r="E2899" i="9" s="1"/>
  <c r="C2899" i="9"/>
  <c r="N2898" i="9"/>
  <c r="O2898" i="9" s="1"/>
  <c r="L2898" i="9"/>
  <c r="M2898" i="9" s="1"/>
  <c r="J2898" i="9"/>
  <c r="H2898" i="9"/>
  <c r="I2898" i="9" s="1"/>
  <c r="F2898" i="9"/>
  <c r="G2898" i="9" s="1"/>
  <c r="D2898" i="9"/>
  <c r="E2898" i="9" s="1"/>
  <c r="C2898" i="9"/>
  <c r="N2897" i="9"/>
  <c r="O2897" i="9" s="1"/>
  <c r="L2897" i="9"/>
  <c r="M2897" i="9" s="1"/>
  <c r="J2897" i="9"/>
  <c r="H2897" i="9"/>
  <c r="I2897" i="9" s="1"/>
  <c r="F2897" i="9"/>
  <c r="G2897" i="9" s="1"/>
  <c r="D2897" i="9"/>
  <c r="E2897" i="9" s="1"/>
  <c r="C2897" i="9"/>
  <c r="N2896" i="9"/>
  <c r="O2896" i="9" s="1"/>
  <c r="L2896" i="9"/>
  <c r="M2896" i="9" s="1"/>
  <c r="J2896" i="9"/>
  <c r="H2896" i="9"/>
  <c r="I2896" i="9" s="1"/>
  <c r="F2896" i="9"/>
  <c r="G2896" i="9" s="1"/>
  <c r="D2896" i="9"/>
  <c r="E2896" i="9" s="1"/>
  <c r="C2896" i="9"/>
  <c r="N2895" i="9"/>
  <c r="O2895" i="9" s="1"/>
  <c r="L2895" i="9"/>
  <c r="M2895" i="9" s="1"/>
  <c r="J2895" i="9"/>
  <c r="H2895" i="9"/>
  <c r="I2895" i="9" s="1"/>
  <c r="F2895" i="9"/>
  <c r="G2895" i="9" s="1"/>
  <c r="D2895" i="9"/>
  <c r="E2895" i="9" s="1"/>
  <c r="C2895" i="9"/>
  <c r="N2894" i="9"/>
  <c r="O2894" i="9" s="1"/>
  <c r="L2894" i="9"/>
  <c r="M2894" i="9" s="1"/>
  <c r="J2894" i="9"/>
  <c r="H2894" i="9"/>
  <c r="I2894" i="9" s="1"/>
  <c r="F2894" i="9"/>
  <c r="G2894" i="9" s="1"/>
  <c r="D2894" i="9"/>
  <c r="E2894" i="9" s="1"/>
  <c r="C2894" i="9"/>
  <c r="N2893" i="9"/>
  <c r="O2893" i="9" s="1"/>
  <c r="L2893" i="9"/>
  <c r="M2893" i="9" s="1"/>
  <c r="J2893" i="9"/>
  <c r="H2893" i="9"/>
  <c r="I2893" i="9" s="1"/>
  <c r="F2893" i="9"/>
  <c r="G2893" i="9" s="1"/>
  <c r="D2893" i="9"/>
  <c r="E2893" i="9" s="1"/>
  <c r="C2893" i="9"/>
  <c r="N2892" i="9"/>
  <c r="O2892" i="9" s="1"/>
  <c r="L2892" i="9"/>
  <c r="M2892" i="9" s="1"/>
  <c r="J2892" i="9"/>
  <c r="H2892" i="9"/>
  <c r="I2892" i="9" s="1"/>
  <c r="F2892" i="9"/>
  <c r="G2892" i="9" s="1"/>
  <c r="D2892" i="9"/>
  <c r="E2892" i="9" s="1"/>
  <c r="C2892" i="9"/>
  <c r="N2891" i="9"/>
  <c r="O2891" i="9" s="1"/>
  <c r="L2891" i="9"/>
  <c r="M2891" i="9" s="1"/>
  <c r="J2891" i="9"/>
  <c r="H2891" i="9"/>
  <c r="I2891" i="9" s="1"/>
  <c r="F2891" i="9"/>
  <c r="G2891" i="9" s="1"/>
  <c r="D2891" i="9"/>
  <c r="E2891" i="9" s="1"/>
  <c r="C2891" i="9"/>
  <c r="N2890" i="9"/>
  <c r="O2890" i="9" s="1"/>
  <c r="L2890" i="9"/>
  <c r="M2890" i="9" s="1"/>
  <c r="J2890" i="9"/>
  <c r="H2890" i="9"/>
  <c r="I2890" i="9" s="1"/>
  <c r="F2890" i="9"/>
  <c r="G2890" i="9" s="1"/>
  <c r="D2890" i="9"/>
  <c r="E2890" i="9" s="1"/>
  <c r="C2890" i="9"/>
  <c r="N2889" i="9"/>
  <c r="O2889" i="9" s="1"/>
  <c r="L2889" i="9"/>
  <c r="M2889" i="9" s="1"/>
  <c r="J2889" i="9"/>
  <c r="H2889" i="9"/>
  <c r="I2889" i="9" s="1"/>
  <c r="F2889" i="9"/>
  <c r="G2889" i="9" s="1"/>
  <c r="D2889" i="9"/>
  <c r="E2889" i="9" s="1"/>
  <c r="C2889" i="9"/>
  <c r="N2888" i="9"/>
  <c r="O2888" i="9" s="1"/>
  <c r="L2888" i="9"/>
  <c r="M2888" i="9" s="1"/>
  <c r="J2888" i="9"/>
  <c r="H2888" i="9"/>
  <c r="I2888" i="9" s="1"/>
  <c r="F2888" i="9"/>
  <c r="G2888" i="9" s="1"/>
  <c r="D2888" i="9"/>
  <c r="E2888" i="9" s="1"/>
  <c r="C2888" i="9"/>
  <c r="N2887" i="9"/>
  <c r="O2887" i="9" s="1"/>
  <c r="L2887" i="9"/>
  <c r="M2887" i="9" s="1"/>
  <c r="J2887" i="9"/>
  <c r="H2887" i="9"/>
  <c r="I2887" i="9" s="1"/>
  <c r="F2887" i="9"/>
  <c r="G2887" i="9" s="1"/>
  <c r="D2887" i="9"/>
  <c r="E2887" i="9" s="1"/>
  <c r="C2887" i="9"/>
  <c r="N2886" i="9"/>
  <c r="O2886" i="9" s="1"/>
  <c r="L2886" i="9"/>
  <c r="M2886" i="9" s="1"/>
  <c r="J2886" i="9"/>
  <c r="H2886" i="9"/>
  <c r="I2886" i="9" s="1"/>
  <c r="F2886" i="9"/>
  <c r="G2886" i="9" s="1"/>
  <c r="D2886" i="9"/>
  <c r="E2886" i="9" s="1"/>
  <c r="C2886" i="9"/>
  <c r="N2885" i="9"/>
  <c r="O2885" i="9" s="1"/>
  <c r="L2885" i="9"/>
  <c r="M2885" i="9" s="1"/>
  <c r="J2885" i="9"/>
  <c r="H2885" i="9"/>
  <c r="I2885" i="9" s="1"/>
  <c r="F2885" i="9"/>
  <c r="G2885" i="9" s="1"/>
  <c r="D2885" i="9"/>
  <c r="E2885" i="9" s="1"/>
  <c r="C2885" i="9"/>
  <c r="N2884" i="9"/>
  <c r="O2884" i="9" s="1"/>
  <c r="L2884" i="9"/>
  <c r="M2884" i="9" s="1"/>
  <c r="J2884" i="9"/>
  <c r="H2884" i="9"/>
  <c r="I2884" i="9" s="1"/>
  <c r="F2884" i="9"/>
  <c r="G2884" i="9" s="1"/>
  <c r="D2884" i="9"/>
  <c r="E2884" i="9" s="1"/>
  <c r="C2884" i="9"/>
  <c r="N2883" i="9"/>
  <c r="O2883" i="9" s="1"/>
  <c r="L2883" i="9"/>
  <c r="M2883" i="9" s="1"/>
  <c r="J2883" i="9"/>
  <c r="H2883" i="9"/>
  <c r="I2883" i="9" s="1"/>
  <c r="F2883" i="9"/>
  <c r="G2883" i="9" s="1"/>
  <c r="D2883" i="9"/>
  <c r="E2883" i="9" s="1"/>
  <c r="C2883" i="9"/>
  <c r="N2882" i="9"/>
  <c r="O2882" i="9" s="1"/>
  <c r="L2882" i="9"/>
  <c r="M2882" i="9" s="1"/>
  <c r="J2882" i="9"/>
  <c r="H2882" i="9"/>
  <c r="I2882" i="9" s="1"/>
  <c r="F2882" i="9"/>
  <c r="G2882" i="9" s="1"/>
  <c r="D2882" i="9"/>
  <c r="E2882" i="9" s="1"/>
  <c r="C2882" i="9"/>
  <c r="N2881" i="9"/>
  <c r="O2881" i="9" s="1"/>
  <c r="L2881" i="9"/>
  <c r="M2881" i="9" s="1"/>
  <c r="J2881" i="9"/>
  <c r="H2881" i="9"/>
  <c r="I2881" i="9" s="1"/>
  <c r="F2881" i="9"/>
  <c r="G2881" i="9" s="1"/>
  <c r="D2881" i="9"/>
  <c r="E2881" i="9" s="1"/>
  <c r="C2881" i="9"/>
  <c r="N2880" i="9"/>
  <c r="O2880" i="9" s="1"/>
  <c r="L2880" i="9"/>
  <c r="M2880" i="9" s="1"/>
  <c r="J2880" i="9"/>
  <c r="H2880" i="9"/>
  <c r="I2880" i="9" s="1"/>
  <c r="F2880" i="9"/>
  <c r="G2880" i="9" s="1"/>
  <c r="D2880" i="9"/>
  <c r="E2880" i="9" s="1"/>
  <c r="C2880" i="9"/>
  <c r="N2879" i="9"/>
  <c r="O2879" i="9" s="1"/>
  <c r="L2879" i="9"/>
  <c r="M2879" i="9" s="1"/>
  <c r="J2879" i="9"/>
  <c r="H2879" i="9"/>
  <c r="I2879" i="9" s="1"/>
  <c r="F2879" i="9"/>
  <c r="G2879" i="9" s="1"/>
  <c r="D2879" i="9"/>
  <c r="E2879" i="9" s="1"/>
  <c r="C2879" i="9"/>
  <c r="N2878" i="9"/>
  <c r="O2878" i="9" s="1"/>
  <c r="L2878" i="9"/>
  <c r="M2878" i="9" s="1"/>
  <c r="J2878" i="9"/>
  <c r="H2878" i="9"/>
  <c r="I2878" i="9" s="1"/>
  <c r="F2878" i="9"/>
  <c r="G2878" i="9" s="1"/>
  <c r="D2878" i="9"/>
  <c r="E2878" i="9" s="1"/>
  <c r="C2878" i="9"/>
  <c r="N2877" i="9"/>
  <c r="O2877" i="9" s="1"/>
  <c r="L2877" i="9"/>
  <c r="M2877" i="9" s="1"/>
  <c r="J2877" i="9"/>
  <c r="H2877" i="9"/>
  <c r="I2877" i="9" s="1"/>
  <c r="F2877" i="9"/>
  <c r="G2877" i="9" s="1"/>
  <c r="D2877" i="9"/>
  <c r="E2877" i="9" s="1"/>
  <c r="C2877" i="9"/>
  <c r="N2876" i="9"/>
  <c r="O2876" i="9" s="1"/>
  <c r="L2876" i="9"/>
  <c r="M2876" i="9" s="1"/>
  <c r="J2876" i="9"/>
  <c r="H2876" i="9"/>
  <c r="I2876" i="9" s="1"/>
  <c r="F2876" i="9"/>
  <c r="G2876" i="9" s="1"/>
  <c r="D2876" i="9"/>
  <c r="E2876" i="9" s="1"/>
  <c r="C2876" i="9"/>
  <c r="N2875" i="9"/>
  <c r="O2875" i="9" s="1"/>
  <c r="L2875" i="9"/>
  <c r="M2875" i="9" s="1"/>
  <c r="J2875" i="9"/>
  <c r="H2875" i="9"/>
  <c r="I2875" i="9" s="1"/>
  <c r="F2875" i="9"/>
  <c r="G2875" i="9" s="1"/>
  <c r="D2875" i="9"/>
  <c r="E2875" i="9" s="1"/>
  <c r="C2875" i="9"/>
  <c r="N2874" i="9"/>
  <c r="O2874" i="9" s="1"/>
  <c r="L2874" i="9"/>
  <c r="M2874" i="9" s="1"/>
  <c r="J2874" i="9"/>
  <c r="H2874" i="9"/>
  <c r="I2874" i="9" s="1"/>
  <c r="F2874" i="9"/>
  <c r="G2874" i="9" s="1"/>
  <c r="D2874" i="9"/>
  <c r="E2874" i="9" s="1"/>
  <c r="C2874" i="9"/>
  <c r="N2873" i="9"/>
  <c r="O2873" i="9" s="1"/>
  <c r="L2873" i="9"/>
  <c r="M2873" i="9" s="1"/>
  <c r="J2873" i="9"/>
  <c r="H2873" i="9"/>
  <c r="I2873" i="9" s="1"/>
  <c r="F2873" i="9"/>
  <c r="G2873" i="9" s="1"/>
  <c r="D2873" i="9"/>
  <c r="E2873" i="9" s="1"/>
  <c r="C2873" i="9"/>
  <c r="N2872" i="9"/>
  <c r="O2872" i="9" s="1"/>
  <c r="L2872" i="9"/>
  <c r="M2872" i="9" s="1"/>
  <c r="J2872" i="9"/>
  <c r="H2872" i="9"/>
  <c r="I2872" i="9" s="1"/>
  <c r="F2872" i="9"/>
  <c r="G2872" i="9" s="1"/>
  <c r="D2872" i="9"/>
  <c r="E2872" i="9" s="1"/>
  <c r="C2872" i="9"/>
  <c r="N2871" i="9"/>
  <c r="O2871" i="9" s="1"/>
  <c r="L2871" i="9"/>
  <c r="M2871" i="9" s="1"/>
  <c r="J2871" i="9"/>
  <c r="H2871" i="9"/>
  <c r="I2871" i="9" s="1"/>
  <c r="F2871" i="9"/>
  <c r="G2871" i="9" s="1"/>
  <c r="D2871" i="9"/>
  <c r="E2871" i="9" s="1"/>
  <c r="C2871" i="9"/>
  <c r="N2870" i="9"/>
  <c r="O2870" i="9" s="1"/>
  <c r="L2870" i="9"/>
  <c r="M2870" i="9" s="1"/>
  <c r="J2870" i="9"/>
  <c r="H2870" i="9"/>
  <c r="I2870" i="9" s="1"/>
  <c r="F2870" i="9"/>
  <c r="G2870" i="9" s="1"/>
  <c r="D2870" i="9"/>
  <c r="E2870" i="9" s="1"/>
  <c r="C2870" i="9"/>
  <c r="N2869" i="9"/>
  <c r="O2869" i="9" s="1"/>
  <c r="L2869" i="9"/>
  <c r="M2869" i="9" s="1"/>
  <c r="J2869" i="9"/>
  <c r="H2869" i="9"/>
  <c r="I2869" i="9" s="1"/>
  <c r="F2869" i="9"/>
  <c r="G2869" i="9" s="1"/>
  <c r="D2869" i="9"/>
  <c r="E2869" i="9" s="1"/>
  <c r="C2869" i="9"/>
  <c r="N2868" i="9"/>
  <c r="O2868" i="9" s="1"/>
  <c r="L2868" i="9"/>
  <c r="M2868" i="9" s="1"/>
  <c r="J2868" i="9"/>
  <c r="H2868" i="9"/>
  <c r="I2868" i="9" s="1"/>
  <c r="F2868" i="9"/>
  <c r="G2868" i="9" s="1"/>
  <c r="D2868" i="9"/>
  <c r="E2868" i="9" s="1"/>
  <c r="C2868" i="9"/>
  <c r="N2867" i="9"/>
  <c r="O2867" i="9" s="1"/>
  <c r="L2867" i="9"/>
  <c r="M2867" i="9" s="1"/>
  <c r="J2867" i="9"/>
  <c r="H2867" i="9"/>
  <c r="I2867" i="9" s="1"/>
  <c r="F2867" i="9"/>
  <c r="G2867" i="9" s="1"/>
  <c r="D2867" i="9"/>
  <c r="E2867" i="9" s="1"/>
  <c r="C2867" i="9"/>
  <c r="N2866" i="9"/>
  <c r="O2866" i="9" s="1"/>
  <c r="L2866" i="9"/>
  <c r="M2866" i="9" s="1"/>
  <c r="J2866" i="9"/>
  <c r="H2866" i="9"/>
  <c r="I2866" i="9" s="1"/>
  <c r="F2866" i="9"/>
  <c r="G2866" i="9" s="1"/>
  <c r="D2866" i="9"/>
  <c r="E2866" i="9" s="1"/>
  <c r="C2866" i="9"/>
  <c r="N2865" i="9"/>
  <c r="O2865" i="9" s="1"/>
  <c r="L2865" i="9"/>
  <c r="M2865" i="9" s="1"/>
  <c r="J2865" i="9"/>
  <c r="H2865" i="9"/>
  <c r="I2865" i="9" s="1"/>
  <c r="F2865" i="9"/>
  <c r="G2865" i="9" s="1"/>
  <c r="D2865" i="9"/>
  <c r="E2865" i="9" s="1"/>
  <c r="C2865" i="9"/>
  <c r="N2864" i="9"/>
  <c r="O2864" i="9" s="1"/>
  <c r="L2864" i="9"/>
  <c r="M2864" i="9" s="1"/>
  <c r="J2864" i="9"/>
  <c r="H2864" i="9"/>
  <c r="I2864" i="9" s="1"/>
  <c r="F2864" i="9"/>
  <c r="G2864" i="9" s="1"/>
  <c r="D2864" i="9"/>
  <c r="E2864" i="9" s="1"/>
  <c r="C2864" i="9"/>
  <c r="N2863" i="9"/>
  <c r="O2863" i="9" s="1"/>
  <c r="L2863" i="9"/>
  <c r="M2863" i="9" s="1"/>
  <c r="J2863" i="9"/>
  <c r="H2863" i="9"/>
  <c r="I2863" i="9" s="1"/>
  <c r="F2863" i="9"/>
  <c r="G2863" i="9" s="1"/>
  <c r="D2863" i="9"/>
  <c r="E2863" i="9" s="1"/>
  <c r="C2863" i="9"/>
  <c r="N2862" i="9"/>
  <c r="O2862" i="9" s="1"/>
  <c r="L2862" i="9"/>
  <c r="M2862" i="9" s="1"/>
  <c r="J2862" i="9"/>
  <c r="H2862" i="9"/>
  <c r="I2862" i="9" s="1"/>
  <c r="F2862" i="9"/>
  <c r="G2862" i="9" s="1"/>
  <c r="D2862" i="9"/>
  <c r="E2862" i="9" s="1"/>
  <c r="C2862" i="9"/>
  <c r="N2861" i="9"/>
  <c r="O2861" i="9" s="1"/>
  <c r="L2861" i="9"/>
  <c r="M2861" i="9" s="1"/>
  <c r="J2861" i="9"/>
  <c r="H2861" i="9"/>
  <c r="I2861" i="9" s="1"/>
  <c r="F2861" i="9"/>
  <c r="G2861" i="9" s="1"/>
  <c r="D2861" i="9"/>
  <c r="E2861" i="9" s="1"/>
  <c r="C2861" i="9"/>
  <c r="N2860" i="9"/>
  <c r="O2860" i="9" s="1"/>
  <c r="L2860" i="9"/>
  <c r="M2860" i="9" s="1"/>
  <c r="J2860" i="9"/>
  <c r="H2860" i="9"/>
  <c r="I2860" i="9" s="1"/>
  <c r="F2860" i="9"/>
  <c r="G2860" i="9" s="1"/>
  <c r="D2860" i="9"/>
  <c r="E2860" i="9" s="1"/>
  <c r="C2860" i="9"/>
  <c r="N2859" i="9"/>
  <c r="O2859" i="9" s="1"/>
  <c r="L2859" i="9"/>
  <c r="M2859" i="9" s="1"/>
  <c r="J2859" i="9"/>
  <c r="H2859" i="9"/>
  <c r="I2859" i="9" s="1"/>
  <c r="F2859" i="9"/>
  <c r="G2859" i="9" s="1"/>
  <c r="D2859" i="9"/>
  <c r="E2859" i="9" s="1"/>
  <c r="C2859" i="9"/>
  <c r="N2858" i="9"/>
  <c r="O2858" i="9" s="1"/>
  <c r="L2858" i="9"/>
  <c r="M2858" i="9" s="1"/>
  <c r="J2858" i="9"/>
  <c r="H2858" i="9"/>
  <c r="I2858" i="9" s="1"/>
  <c r="F2858" i="9"/>
  <c r="G2858" i="9" s="1"/>
  <c r="D2858" i="9"/>
  <c r="E2858" i="9" s="1"/>
  <c r="C2858" i="9"/>
  <c r="N2857" i="9"/>
  <c r="O2857" i="9" s="1"/>
  <c r="L2857" i="9"/>
  <c r="M2857" i="9" s="1"/>
  <c r="J2857" i="9"/>
  <c r="H2857" i="9"/>
  <c r="I2857" i="9" s="1"/>
  <c r="F2857" i="9"/>
  <c r="G2857" i="9" s="1"/>
  <c r="D2857" i="9"/>
  <c r="E2857" i="9" s="1"/>
  <c r="C2857" i="9"/>
  <c r="N2856" i="9"/>
  <c r="O2856" i="9" s="1"/>
  <c r="L2856" i="9"/>
  <c r="M2856" i="9" s="1"/>
  <c r="J2856" i="9"/>
  <c r="H2856" i="9"/>
  <c r="I2856" i="9" s="1"/>
  <c r="F2856" i="9"/>
  <c r="G2856" i="9" s="1"/>
  <c r="D2856" i="9"/>
  <c r="E2856" i="9" s="1"/>
  <c r="C2856" i="9"/>
  <c r="N2855" i="9"/>
  <c r="O2855" i="9" s="1"/>
  <c r="L2855" i="9"/>
  <c r="M2855" i="9" s="1"/>
  <c r="J2855" i="9"/>
  <c r="H2855" i="9"/>
  <c r="I2855" i="9" s="1"/>
  <c r="F2855" i="9"/>
  <c r="G2855" i="9" s="1"/>
  <c r="D2855" i="9"/>
  <c r="E2855" i="9" s="1"/>
  <c r="C2855" i="9"/>
  <c r="N2854" i="9"/>
  <c r="O2854" i="9" s="1"/>
  <c r="L2854" i="9"/>
  <c r="M2854" i="9" s="1"/>
  <c r="J2854" i="9"/>
  <c r="H2854" i="9"/>
  <c r="I2854" i="9" s="1"/>
  <c r="F2854" i="9"/>
  <c r="G2854" i="9" s="1"/>
  <c r="D2854" i="9"/>
  <c r="E2854" i="9" s="1"/>
  <c r="C2854" i="9"/>
  <c r="N2853" i="9"/>
  <c r="O2853" i="9" s="1"/>
  <c r="L2853" i="9"/>
  <c r="M2853" i="9" s="1"/>
  <c r="J2853" i="9"/>
  <c r="H2853" i="9"/>
  <c r="I2853" i="9" s="1"/>
  <c r="F2853" i="9"/>
  <c r="G2853" i="9" s="1"/>
  <c r="D2853" i="9"/>
  <c r="E2853" i="9" s="1"/>
  <c r="C2853" i="9"/>
  <c r="N2852" i="9"/>
  <c r="O2852" i="9" s="1"/>
  <c r="L2852" i="9"/>
  <c r="M2852" i="9" s="1"/>
  <c r="J2852" i="9"/>
  <c r="H2852" i="9"/>
  <c r="I2852" i="9" s="1"/>
  <c r="F2852" i="9"/>
  <c r="G2852" i="9" s="1"/>
  <c r="D2852" i="9"/>
  <c r="E2852" i="9" s="1"/>
  <c r="C2852" i="9"/>
  <c r="N2851" i="9"/>
  <c r="O2851" i="9" s="1"/>
  <c r="L2851" i="9"/>
  <c r="M2851" i="9" s="1"/>
  <c r="J2851" i="9"/>
  <c r="H2851" i="9"/>
  <c r="I2851" i="9" s="1"/>
  <c r="F2851" i="9"/>
  <c r="G2851" i="9" s="1"/>
  <c r="D2851" i="9"/>
  <c r="E2851" i="9" s="1"/>
  <c r="C2851" i="9"/>
  <c r="N2850" i="9"/>
  <c r="O2850" i="9" s="1"/>
  <c r="L2850" i="9"/>
  <c r="M2850" i="9" s="1"/>
  <c r="J2850" i="9"/>
  <c r="H2850" i="9"/>
  <c r="I2850" i="9" s="1"/>
  <c r="F2850" i="9"/>
  <c r="G2850" i="9" s="1"/>
  <c r="D2850" i="9"/>
  <c r="E2850" i="9" s="1"/>
  <c r="C2850" i="9"/>
  <c r="N2849" i="9"/>
  <c r="O2849" i="9" s="1"/>
  <c r="L2849" i="9"/>
  <c r="M2849" i="9" s="1"/>
  <c r="J2849" i="9"/>
  <c r="H2849" i="9"/>
  <c r="I2849" i="9" s="1"/>
  <c r="F2849" i="9"/>
  <c r="G2849" i="9" s="1"/>
  <c r="D2849" i="9"/>
  <c r="E2849" i="9" s="1"/>
  <c r="C2849" i="9"/>
  <c r="N2848" i="9"/>
  <c r="O2848" i="9" s="1"/>
  <c r="L2848" i="9"/>
  <c r="M2848" i="9" s="1"/>
  <c r="J2848" i="9"/>
  <c r="H2848" i="9"/>
  <c r="I2848" i="9" s="1"/>
  <c r="F2848" i="9"/>
  <c r="G2848" i="9" s="1"/>
  <c r="D2848" i="9"/>
  <c r="E2848" i="9" s="1"/>
  <c r="C2848" i="9"/>
  <c r="N2847" i="9"/>
  <c r="O2847" i="9" s="1"/>
  <c r="L2847" i="9"/>
  <c r="M2847" i="9" s="1"/>
  <c r="J2847" i="9"/>
  <c r="H2847" i="9"/>
  <c r="I2847" i="9" s="1"/>
  <c r="F2847" i="9"/>
  <c r="G2847" i="9" s="1"/>
  <c r="D2847" i="9"/>
  <c r="E2847" i="9" s="1"/>
  <c r="C2847" i="9"/>
  <c r="N2846" i="9"/>
  <c r="O2846" i="9" s="1"/>
  <c r="L2846" i="9"/>
  <c r="M2846" i="9" s="1"/>
  <c r="J2846" i="9"/>
  <c r="H2846" i="9"/>
  <c r="I2846" i="9" s="1"/>
  <c r="F2846" i="9"/>
  <c r="G2846" i="9" s="1"/>
  <c r="D2846" i="9"/>
  <c r="E2846" i="9" s="1"/>
  <c r="C2846" i="9"/>
  <c r="N2845" i="9"/>
  <c r="O2845" i="9" s="1"/>
  <c r="L2845" i="9"/>
  <c r="M2845" i="9" s="1"/>
  <c r="J2845" i="9"/>
  <c r="H2845" i="9"/>
  <c r="I2845" i="9" s="1"/>
  <c r="F2845" i="9"/>
  <c r="G2845" i="9" s="1"/>
  <c r="D2845" i="9"/>
  <c r="E2845" i="9" s="1"/>
  <c r="C2845" i="9"/>
  <c r="N2844" i="9"/>
  <c r="O2844" i="9" s="1"/>
  <c r="L2844" i="9"/>
  <c r="M2844" i="9" s="1"/>
  <c r="J2844" i="9"/>
  <c r="H2844" i="9"/>
  <c r="I2844" i="9" s="1"/>
  <c r="F2844" i="9"/>
  <c r="G2844" i="9" s="1"/>
  <c r="D2844" i="9"/>
  <c r="E2844" i="9" s="1"/>
  <c r="C2844" i="9"/>
  <c r="N2843" i="9"/>
  <c r="O2843" i="9" s="1"/>
  <c r="L2843" i="9"/>
  <c r="M2843" i="9" s="1"/>
  <c r="J2843" i="9"/>
  <c r="H2843" i="9"/>
  <c r="I2843" i="9" s="1"/>
  <c r="F2843" i="9"/>
  <c r="G2843" i="9" s="1"/>
  <c r="D2843" i="9"/>
  <c r="E2843" i="9" s="1"/>
  <c r="C2843" i="9"/>
  <c r="N2842" i="9"/>
  <c r="O2842" i="9" s="1"/>
  <c r="L2842" i="9"/>
  <c r="M2842" i="9" s="1"/>
  <c r="J2842" i="9"/>
  <c r="H2842" i="9"/>
  <c r="I2842" i="9" s="1"/>
  <c r="F2842" i="9"/>
  <c r="G2842" i="9" s="1"/>
  <c r="D2842" i="9"/>
  <c r="E2842" i="9" s="1"/>
  <c r="C2842" i="9"/>
  <c r="N2841" i="9"/>
  <c r="O2841" i="9" s="1"/>
  <c r="L2841" i="9"/>
  <c r="M2841" i="9" s="1"/>
  <c r="J2841" i="9"/>
  <c r="H2841" i="9"/>
  <c r="I2841" i="9" s="1"/>
  <c r="F2841" i="9"/>
  <c r="G2841" i="9" s="1"/>
  <c r="D2841" i="9"/>
  <c r="E2841" i="9" s="1"/>
  <c r="C2841" i="9"/>
  <c r="N2840" i="9"/>
  <c r="O2840" i="9" s="1"/>
  <c r="L2840" i="9"/>
  <c r="M2840" i="9" s="1"/>
  <c r="J2840" i="9"/>
  <c r="H2840" i="9"/>
  <c r="I2840" i="9" s="1"/>
  <c r="F2840" i="9"/>
  <c r="G2840" i="9" s="1"/>
  <c r="D2840" i="9"/>
  <c r="E2840" i="9" s="1"/>
  <c r="C2840" i="9"/>
  <c r="N2839" i="9"/>
  <c r="O2839" i="9" s="1"/>
  <c r="L2839" i="9"/>
  <c r="M2839" i="9" s="1"/>
  <c r="J2839" i="9"/>
  <c r="H2839" i="9"/>
  <c r="I2839" i="9" s="1"/>
  <c r="F2839" i="9"/>
  <c r="G2839" i="9" s="1"/>
  <c r="D2839" i="9"/>
  <c r="E2839" i="9" s="1"/>
  <c r="C2839" i="9"/>
  <c r="N2838" i="9"/>
  <c r="O2838" i="9" s="1"/>
  <c r="L2838" i="9"/>
  <c r="M2838" i="9" s="1"/>
  <c r="J2838" i="9"/>
  <c r="H2838" i="9"/>
  <c r="I2838" i="9" s="1"/>
  <c r="F2838" i="9"/>
  <c r="G2838" i="9" s="1"/>
  <c r="D2838" i="9"/>
  <c r="E2838" i="9" s="1"/>
  <c r="C2838" i="9"/>
  <c r="N2837" i="9"/>
  <c r="O2837" i="9" s="1"/>
  <c r="L2837" i="9"/>
  <c r="M2837" i="9" s="1"/>
  <c r="J2837" i="9"/>
  <c r="H2837" i="9"/>
  <c r="I2837" i="9" s="1"/>
  <c r="F2837" i="9"/>
  <c r="G2837" i="9" s="1"/>
  <c r="D2837" i="9"/>
  <c r="E2837" i="9" s="1"/>
  <c r="C2837" i="9"/>
  <c r="N2836" i="9"/>
  <c r="O2836" i="9" s="1"/>
  <c r="L2836" i="9"/>
  <c r="M2836" i="9" s="1"/>
  <c r="J2836" i="9"/>
  <c r="H2836" i="9"/>
  <c r="I2836" i="9" s="1"/>
  <c r="F2836" i="9"/>
  <c r="G2836" i="9" s="1"/>
  <c r="D2836" i="9"/>
  <c r="E2836" i="9" s="1"/>
  <c r="C2836" i="9"/>
  <c r="N2835" i="9"/>
  <c r="O2835" i="9" s="1"/>
  <c r="L2835" i="9"/>
  <c r="M2835" i="9" s="1"/>
  <c r="J2835" i="9"/>
  <c r="H2835" i="9"/>
  <c r="I2835" i="9" s="1"/>
  <c r="F2835" i="9"/>
  <c r="G2835" i="9" s="1"/>
  <c r="D2835" i="9"/>
  <c r="E2835" i="9" s="1"/>
  <c r="C2835" i="9"/>
  <c r="N2834" i="9"/>
  <c r="O2834" i="9" s="1"/>
  <c r="L2834" i="9"/>
  <c r="M2834" i="9" s="1"/>
  <c r="J2834" i="9"/>
  <c r="H2834" i="9"/>
  <c r="I2834" i="9" s="1"/>
  <c r="F2834" i="9"/>
  <c r="G2834" i="9" s="1"/>
  <c r="D2834" i="9"/>
  <c r="E2834" i="9" s="1"/>
  <c r="C2834" i="9"/>
  <c r="N2833" i="9"/>
  <c r="O2833" i="9" s="1"/>
  <c r="L2833" i="9"/>
  <c r="M2833" i="9" s="1"/>
  <c r="J2833" i="9"/>
  <c r="H2833" i="9"/>
  <c r="I2833" i="9" s="1"/>
  <c r="F2833" i="9"/>
  <c r="G2833" i="9" s="1"/>
  <c r="D2833" i="9"/>
  <c r="E2833" i="9" s="1"/>
  <c r="C2833" i="9"/>
  <c r="N2832" i="9"/>
  <c r="O2832" i="9" s="1"/>
  <c r="L2832" i="9"/>
  <c r="M2832" i="9" s="1"/>
  <c r="J2832" i="9"/>
  <c r="H2832" i="9"/>
  <c r="I2832" i="9" s="1"/>
  <c r="F2832" i="9"/>
  <c r="G2832" i="9" s="1"/>
  <c r="D2832" i="9"/>
  <c r="E2832" i="9" s="1"/>
  <c r="C2832" i="9"/>
  <c r="N2831" i="9"/>
  <c r="O2831" i="9" s="1"/>
  <c r="L2831" i="9"/>
  <c r="M2831" i="9" s="1"/>
  <c r="J2831" i="9"/>
  <c r="H2831" i="9"/>
  <c r="I2831" i="9" s="1"/>
  <c r="F2831" i="9"/>
  <c r="G2831" i="9" s="1"/>
  <c r="D2831" i="9"/>
  <c r="E2831" i="9" s="1"/>
  <c r="C2831" i="9"/>
  <c r="N2830" i="9"/>
  <c r="O2830" i="9" s="1"/>
  <c r="L2830" i="9"/>
  <c r="M2830" i="9" s="1"/>
  <c r="J2830" i="9"/>
  <c r="H2830" i="9"/>
  <c r="I2830" i="9" s="1"/>
  <c r="F2830" i="9"/>
  <c r="G2830" i="9" s="1"/>
  <c r="D2830" i="9"/>
  <c r="E2830" i="9" s="1"/>
  <c r="C2830" i="9"/>
  <c r="N2829" i="9"/>
  <c r="O2829" i="9" s="1"/>
  <c r="L2829" i="9"/>
  <c r="M2829" i="9" s="1"/>
  <c r="J2829" i="9"/>
  <c r="H2829" i="9"/>
  <c r="I2829" i="9" s="1"/>
  <c r="F2829" i="9"/>
  <c r="G2829" i="9" s="1"/>
  <c r="D2829" i="9"/>
  <c r="E2829" i="9" s="1"/>
  <c r="C2829" i="9"/>
  <c r="N2828" i="9"/>
  <c r="O2828" i="9" s="1"/>
  <c r="L2828" i="9"/>
  <c r="M2828" i="9" s="1"/>
  <c r="J2828" i="9"/>
  <c r="H2828" i="9"/>
  <c r="I2828" i="9" s="1"/>
  <c r="F2828" i="9"/>
  <c r="G2828" i="9" s="1"/>
  <c r="D2828" i="9"/>
  <c r="E2828" i="9" s="1"/>
  <c r="C2828" i="9"/>
  <c r="N2827" i="9"/>
  <c r="O2827" i="9" s="1"/>
  <c r="L2827" i="9"/>
  <c r="M2827" i="9" s="1"/>
  <c r="J2827" i="9"/>
  <c r="H2827" i="9"/>
  <c r="I2827" i="9" s="1"/>
  <c r="F2827" i="9"/>
  <c r="G2827" i="9" s="1"/>
  <c r="D2827" i="9"/>
  <c r="E2827" i="9" s="1"/>
  <c r="C2827" i="9"/>
  <c r="N2826" i="9"/>
  <c r="O2826" i="9" s="1"/>
  <c r="L2826" i="9"/>
  <c r="M2826" i="9" s="1"/>
  <c r="J2826" i="9"/>
  <c r="H2826" i="9"/>
  <c r="I2826" i="9" s="1"/>
  <c r="F2826" i="9"/>
  <c r="G2826" i="9" s="1"/>
  <c r="D2826" i="9"/>
  <c r="E2826" i="9" s="1"/>
  <c r="C2826" i="9"/>
  <c r="N2825" i="9"/>
  <c r="O2825" i="9" s="1"/>
  <c r="L2825" i="9"/>
  <c r="M2825" i="9" s="1"/>
  <c r="J2825" i="9"/>
  <c r="H2825" i="9"/>
  <c r="I2825" i="9" s="1"/>
  <c r="F2825" i="9"/>
  <c r="G2825" i="9" s="1"/>
  <c r="D2825" i="9"/>
  <c r="E2825" i="9" s="1"/>
  <c r="C2825" i="9"/>
  <c r="N2824" i="9"/>
  <c r="O2824" i="9" s="1"/>
  <c r="L2824" i="9"/>
  <c r="M2824" i="9" s="1"/>
  <c r="J2824" i="9"/>
  <c r="H2824" i="9"/>
  <c r="I2824" i="9" s="1"/>
  <c r="F2824" i="9"/>
  <c r="G2824" i="9" s="1"/>
  <c r="D2824" i="9"/>
  <c r="E2824" i="9" s="1"/>
  <c r="C2824" i="9"/>
  <c r="N2823" i="9"/>
  <c r="O2823" i="9" s="1"/>
  <c r="L2823" i="9"/>
  <c r="M2823" i="9" s="1"/>
  <c r="J2823" i="9"/>
  <c r="H2823" i="9"/>
  <c r="I2823" i="9" s="1"/>
  <c r="F2823" i="9"/>
  <c r="G2823" i="9" s="1"/>
  <c r="D2823" i="9"/>
  <c r="E2823" i="9" s="1"/>
  <c r="C2823" i="9"/>
  <c r="N2822" i="9"/>
  <c r="O2822" i="9" s="1"/>
  <c r="L2822" i="9"/>
  <c r="M2822" i="9" s="1"/>
  <c r="J2822" i="9"/>
  <c r="H2822" i="9"/>
  <c r="I2822" i="9" s="1"/>
  <c r="F2822" i="9"/>
  <c r="G2822" i="9" s="1"/>
  <c r="D2822" i="9"/>
  <c r="E2822" i="9" s="1"/>
  <c r="C2822" i="9"/>
  <c r="N2821" i="9"/>
  <c r="O2821" i="9" s="1"/>
  <c r="L2821" i="9"/>
  <c r="M2821" i="9" s="1"/>
  <c r="J2821" i="9"/>
  <c r="H2821" i="9"/>
  <c r="I2821" i="9" s="1"/>
  <c r="F2821" i="9"/>
  <c r="G2821" i="9" s="1"/>
  <c r="D2821" i="9"/>
  <c r="E2821" i="9" s="1"/>
  <c r="C2821" i="9"/>
  <c r="N2820" i="9"/>
  <c r="O2820" i="9" s="1"/>
  <c r="L2820" i="9"/>
  <c r="M2820" i="9" s="1"/>
  <c r="J2820" i="9"/>
  <c r="H2820" i="9"/>
  <c r="I2820" i="9" s="1"/>
  <c r="F2820" i="9"/>
  <c r="G2820" i="9" s="1"/>
  <c r="D2820" i="9"/>
  <c r="E2820" i="9" s="1"/>
  <c r="C2820" i="9"/>
  <c r="N2819" i="9"/>
  <c r="O2819" i="9" s="1"/>
  <c r="L2819" i="9"/>
  <c r="M2819" i="9" s="1"/>
  <c r="J2819" i="9"/>
  <c r="H2819" i="9"/>
  <c r="I2819" i="9" s="1"/>
  <c r="F2819" i="9"/>
  <c r="G2819" i="9" s="1"/>
  <c r="D2819" i="9"/>
  <c r="E2819" i="9" s="1"/>
  <c r="C2819" i="9"/>
  <c r="N2818" i="9"/>
  <c r="O2818" i="9" s="1"/>
  <c r="L2818" i="9"/>
  <c r="M2818" i="9" s="1"/>
  <c r="J2818" i="9"/>
  <c r="H2818" i="9"/>
  <c r="I2818" i="9" s="1"/>
  <c r="F2818" i="9"/>
  <c r="G2818" i="9" s="1"/>
  <c r="D2818" i="9"/>
  <c r="E2818" i="9" s="1"/>
  <c r="C2818" i="9"/>
  <c r="N2817" i="9"/>
  <c r="O2817" i="9" s="1"/>
  <c r="L2817" i="9"/>
  <c r="M2817" i="9" s="1"/>
  <c r="J2817" i="9"/>
  <c r="H2817" i="9"/>
  <c r="I2817" i="9" s="1"/>
  <c r="F2817" i="9"/>
  <c r="G2817" i="9" s="1"/>
  <c r="D2817" i="9"/>
  <c r="E2817" i="9" s="1"/>
  <c r="C2817" i="9"/>
  <c r="N2816" i="9"/>
  <c r="O2816" i="9" s="1"/>
  <c r="L2816" i="9"/>
  <c r="M2816" i="9" s="1"/>
  <c r="J2816" i="9"/>
  <c r="H2816" i="9"/>
  <c r="I2816" i="9" s="1"/>
  <c r="F2816" i="9"/>
  <c r="G2816" i="9" s="1"/>
  <c r="D2816" i="9"/>
  <c r="E2816" i="9" s="1"/>
  <c r="C2816" i="9"/>
  <c r="N2815" i="9"/>
  <c r="O2815" i="9" s="1"/>
  <c r="L2815" i="9"/>
  <c r="M2815" i="9" s="1"/>
  <c r="J2815" i="9"/>
  <c r="H2815" i="9"/>
  <c r="I2815" i="9" s="1"/>
  <c r="F2815" i="9"/>
  <c r="G2815" i="9" s="1"/>
  <c r="D2815" i="9"/>
  <c r="E2815" i="9" s="1"/>
  <c r="C2815" i="9"/>
  <c r="N2814" i="9"/>
  <c r="O2814" i="9" s="1"/>
  <c r="L2814" i="9"/>
  <c r="M2814" i="9" s="1"/>
  <c r="J2814" i="9"/>
  <c r="H2814" i="9"/>
  <c r="I2814" i="9" s="1"/>
  <c r="F2814" i="9"/>
  <c r="G2814" i="9" s="1"/>
  <c r="D2814" i="9"/>
  <c r="E2814" i="9" s="1"/>
  <c r="C2814" i="9"/>
  <c r="N2813" i="9"/>
  <c r="O2813" i="9" s="1"/>
  <c r="L2813" i="9"/>
  <c r="M2813" i="9" s="1"/>
  <c r="J2813" i="9"/>
  <c r="H2813" i="9"/>
  <c r="I2813" i="9" s="1"/>
  <c r="F2813" i="9"/>
  <c r="G2813" i="9" s="1"/>
  <c r="D2813" i="9"/>
  <c r="E2813" i="9" s="1"/>
  <c r="C2813" i="9"/>
  <c r="N2812" i="9"/>
  <c r="O2812" i="9" s="1"/>
  <c r="L2812" i="9"/>
  <c r="M2812" i="9" s="1"/>
  <c r="J2812" i="9"/>
  <c r="H2812" i="9"/>
  <c r="I2812" i="9" s="1"/>
  <c r="F2812" i="9"/>
  <c r="G2812" i="9" s="1"/>
  <c r="D2812" i="9"/>
  <c r="E2812" i="9" s="1"/>
  <c r="C2812" i="9"/>
  <c r="N2811" i="9"/>
  <c r="O2811" i="9" s="1"/>
  <c r="L2811" i="9"/>
  <c r="M2811" i="9" s="1"/>
  <c r="J2811" i="9"/>
  <c r="H2811" i="9"/>
  <c r="I2811" i="9" s="1"/>
  <c r="F2811" i="9"/>
  <c r="G2811" i="9" s="1"/>
  <c r="D2811" i="9"/>
  <c r="E2811" i="9" s="1"/>
  <c r="C2811" i="9"/>
  <c r="N2810" i="9"/>
  <c r="O2810" i="9" s="1"/>
  <c r="L2810" i="9"/>
  <c r="M2810" i="9" s="1"/>
  <c r="J2810" i="9"/>
  <c r="H2810" i="9"/>
  <c r="I2810" i="9" s="1"/>
  <c r="F2810" i="9"/>
  <c r="G2810" i="9" s="1"/>
  <c r="D2810" i="9"/>
  <c r="E2810" i="9" s="1"/>
  <c r="C2810" i="9"/>
  <c r="N2809" i="9"/>
  <c r="O2809" i="9" s="1"/>
  <c r="L2809" i="9"/>
  <c r="M2809" i="9" s="1"/>
  <c r="J2809" i="9"/>
  <c r="H2809" i="9"/>
  <c r="I2809" i="9" s="1"/>
  <c r="F2809" i="9"/>
  <c r="G2809" i="9" s="1"/>
  <c r="D2809" i="9"/>
  <c r="E2809" i="9" s="1"/>
  <c r="C2809" i="9"/>
  <c r="N2808" i="9"/>
  <c r="O2808" i="9" s="1"/>
  <c r="L2808" i="9"/>
  <c r="M2808" i="9" s="1"/>
  <c r="J2808" i="9"/>
  <c r="H2808" i="9"/>
  <c r="I2808" i="9" s="1"/>
  <c r="F2808" i="9"/>
  <c r="G2808" i="9" s="1"/>
  <c r="D2808" i="9"/>
  <c r="E2808" i="9" s="1"/>
  <c r="C2808" i="9"/>
  <c r="N2807" i="9"/>
  <c r="O2807" i="9" s="1"/>
  <c r="L2807" i="9"/>
  <c r="M2807" i="9" s="1"/>
  <c r="J2807" i="9"/>
  <c r="H2807" i="9"/>
  <c r="I2807" i="9" s="1"/>
  <c r="F2807" i="9"/>
  <c r="G2807" i="9" s="1"/>
  <c r="D2807" i="9"/>
  <c r="E2807" i="9" s="1"/>
  <c r="C2807" i="9"/>
  <c r="N2806" i="9"/>
  <c r="O2806" i="9" s="1"/>
  <c r="L2806" i="9"/>
  <c r="M2806" i="9" s="1"/>
  <c r="J2806" i="9"/>
  <c r="H2806" i="9"/>
  <c r="I2806" i="9" s="1"/>
  <c r="F2806" i="9"/>
  <c r="G2806" i="9" s="1"/>
  <c r="D2806" i="9"/>
  <c r="E2806" i="9" s="1"/>
  <c r="C2806" i="9"/>
  <c r="N2805" i="9"/>
  <c r="O2805" i="9" s="1"/>
  <c r="L2805" i="9"/>
  <c r="M2805" i="9" s="1"/>
  <c r="J2805" i="9"/>
  <c r="H2805" i="9"/>
  <c r="I2805" i="9" s="1"/>
  <c r="F2805" i="9"/>
  <c r="G2805" i="9" s="1"/>
  <c r="D2805" i="9"/>
  <c r="E2805" i="9" s="1"/>
  <c r="C2805" i="9"/>
  <c r="N2804" i="9"/>
  <c r="O2804" i="9" s="1"/>
  <c r="L2804" i="9"/>
  <c r="M2804" i="9" s="1"/>
  <c r="J2804" i="9"/>
  <c r="H2804" i="9"/>
  <c r="I2804" i="9" s="1"/>
  <c r="F2804" i="9"/>
  <c r="G2804" i="9" s="1"/>
  <c r="D2804" i="9"/>
  <c r="E2804" i="9" s="1"/>
  <c r="C2804" i="9"/>
  <c r="N2803" i="9"/>
  <c r="O2803" i="9" s="1"/>
  <c r="L2803" i="9"/>
  <c r="M2803" i="9" s="1"/>
  <c r="J2803" i="9"/>
  <c r="H2803" i="9"/>
  <c r="I2803" i="9" s="1"/>
  <c r="F2803" i="9"/>
  <c r="G2803" i="9" s="1"/>
  <c r="D2803" i="9"/>
  <c r="E2803" i="9" s="1"/>
  <c r="C2803" i="9"/>
  <c r="N2802" i="9"/>
  <c r="O2802" i="9" s="1"/>
  <c r="L2802" i="9"/>
  <c r="M2802" i="9" s="1"/>
  <c r="J2802" i="9"/>
  <c r="H2802" i="9"/>
  <c r="I2802" i="9" s="1"/>
  <c r="F2802" i="9"/>
  <c r="G2802" i="9" s="1"/>
  <c r="D2802" i="9"/>
  <c r="E2802" i="9" s="1"/>
  <c r="C2802" i="9"/>
  <c r="N2801" i="9"/>
  <c r="O2801" i="9" s="1"/>
  <c r="L2801" i="9"/>
  <c r="M2801" i="9" s="1"/>
  <c r="J2801" i="9"/>
  <c r="H2801" i="9"/>
  <c r="I2801" i="9" s="1"/>
  <c r="F2801" i="9"/>
  <c r="G2801" i="9" s="1"/>
  <c r="D2801" i="9"/>
  <c r="E2801" i="9" s="1"/>
  <c r="C2801" i="9"/>
  <c r="N2800" i="9"/>
  <c r="O2800" i="9" s="1"/>
  <c r="L2800" i="9"/>
  <c r="M2800" i="9" s="1"/>
  <c r="J2800" i="9"/>
  <c r="H2800" i="9"/>
  <c r="I2800" i="9" s="1"/>
  <c r="F2800" i="9"/>
  <c r="G2800" i="9" s="1"/>
  <c r="D2800" i="9"/>
  <c r="E2800" i="9" s="1"/>
  <c r="C2800" i="9"/>
  <c r="N2799" i="9"/>
  <c r="O2799" i="9" s="1"/>
  <c r="L2799" i="9"/>
  <c r="M2799" i="9" s="1"/>
  <c r="J2799" i="9"/>
  <c r="H2799" i="9"/>
  <c r="I2799" i="9" s="1"/>
  <c r="F2799" i="9"/>
  <c r="G2799" i="9" s="1"/>
  <c r="D2799" i="9"/>
  <c r="E2799" i="9" s="1"/>
  <c r="C2799" i="9"/>
  <c r="N2798" i="9"/>
  <c r="O2798" i="9" s="1"/>
  <c r="L2798" i="9"/>
  <c r="M2798" i="9" s="1"/>
  <c r="J2798" i="9"/>
  <c r="H2798" i="9"/>
  <c r="I2798" i="9" s="1"/>
  <c r="F2798" i="9"/>
  <c r="G2798" i="9" s="1"/>
  <c r="D2798" i="9"/>
  <c r="E2798" i="9" s="1"/>
  <c r="C2798" i="9"/>
  <c r="N2797" i="9"/>
  <c r="O2797" i="9" s="1"/>
  <c r="L2797" i="9"/>
  <c r="M2797" i="9" s="1"/>
  <c r="J2797" i="9"/>
  <c r="H2797" i="9"/>
  <c r="I2797" i="9" s="1"/>
  <c r="F2797" i="9"/>
  <c r="G2797" i="9" s="1"/>
  <c r="D2797" i="9"/>
  <c r="E2797" i="9" s="1"/>
  <c r="C2797" i="9"/>
  <c r="N2796" i="9"/>
  <c r="O2796" i="9" s="1"/>
  <c r="L2796" i="9"/>
  <c r="M2796" i="9" s="1"/>
  <c r="J2796" i="9"/>
  <c r="H2796" i="9"/>
  <c r="I2796" i="9" s="1"/>
  <c r="F2796" i="9"/>
  <c r="G2796" i="9" s="1"/>
  <c r="D2796" i="9"/>
  <c r="E2796" i="9" s="1"/>
  <c r="C2796" i="9"/>
  <c r="N2795" i="9"/>
  <c r="O2795" i="9" s="1"/>
  <c r="L2795" i="9"/>
  <c r="M2795" i="9" s="1"/>
  <c r="J2795" i="9"/>
  <c r="H2795" i="9"/>
  <c r="I2795" i="9" s="1"/>
  <c r="F2795" i="9"/>
  <c r="G2795" i="9" s="1"/>
  <c r="D2795" i="9"/>
  <c r="E2795" i="9" s="1"/>
  <c r="C2795" i="9"/>
  <c r="N2794" i="9"/>
  <c r="O2794" i="9" s="1"/>
  <c r="L2794" i="9"/>
  <c r="M2794" i="9" s="1"/>
  <c r="J2794" i="9"/>
  <c r="H2794" i="9"/>
  <c r="I2794" i="9" s="1"/>
  <c r="F2794" i="9"/>
  <c r="G2794" i="9" s="1"/>
  <c r="D2794" i="9"/>
  <c r="E2794" i="9" s="1"/>
  <c r="C2794" i="9"/>
  <c r="N2793" i="9"/>
  <c r="O2793" i="9" s="1"/>
  <c r="L2793" i="9"/>
  <c r="M2793" i="9" s="1"/>
  <c r="J2793" i="9"/>
  <c r="H2793" i="9"/>
  <c r="I2793" i="9" s="1"/>
  <c r="F2793" i="9"/>
  <c r="G2793" i="9" s="1"/>
  <c r="D2793" i="9"/>
  <c r="E2793" i="9" s="1"/>
  <c r="C2793" i="9"/>
  <c r="N2792" i="9"/>
  <c r="O2792" i="9" s="1"/>
  <c r="L2792" i="9"/>
  <c r="M2792" i="9" s="1"/>
  <c r="J2792" i="9"/>
  <c r="H2792" i="9"/>
  <c r="I2792" i="9" s="1"/>
  <c r="F2792" i="9"/>
  <c r="G2792" i="9" s="1"/>
  <c r="D2792" i="9"/>
  <c r="E2792" i="9" s="1"/>
  <c r="C2792" i="9"/>
  <c r="N2791" i="9"/>
  <c r="O2791" i="9" s="1"/>
  <c r="L2791" i="9"/>
  <c r="M2791" i="9" s="1"/>
  <c r="J2791" i="9"/>
  <c r="H2791" i="9"/>
  <c r="I2791" i="9" s="1"/>
  <c r="F2791" i="9"/>
  <c r="G2791" i="9" s="1"/>
  <c r="D2791" i="9"/>
  <c r="E2791" i="9" s="1"/>
  <c r="C2791" i="9"/>
  <c r="N2790" i="9"/>
  <c r="O2790" i="9" s="1"/>
  <c r="L2790" i="9"/>
  <c r="M2790" i="9" s="1"/>
  <c r="J2790" i="9"/>
  <c r="H2790" i="9"/>
  <c r="I2790" i="9" s="1"/>
  <c r="F2790" i="9"/>
  <c r="G2790" i="9" s="1"/>
  <c r="D2790" i="9"/>
  <c r="E2790" i="9" s="1"/>
  <c r="C2790" i="9"/>
  <c r="N2789" i="9"/>
  <c r="O2789" i="9" s="1"/>
  <c r="L2789" i="9"/>
  <c r="M2789" i="9" s="1"/>
  <c r="J2789" i="9"/>
  <c r="H2789" i="9"/>
  <c r="I2789" i="9" s="1"/>
  <c r="F2789" i="9"/>
  <c r="G2789" i="9" s="1"/>
  <c r="D2789" i="9"/>
  <c r="E2789" i="9" s="1"/>
  <c r="C2789" i="9"/>
  <c r="N2788" i="9"/>
  <c r="O2788" i="9" s="1"/>
  <c r="L2788" i="9"/>
  <c r="M2788" i="9" s="1"/>
  <c r="J2788" i="9"/>
  <c r="H2788" i="9"/>
  <c r="I2788" i="9" s="1"/>
  <c r="F2788" i="9"/>
  <c r="G2788" i="9" s="1"/>
  <c r="D2788" i="9"/>
  <c r="E2788" i="9" s="1"/>
  <c r="C2788" i="9"/>
  <c r="N2787" i="9"/>
  <c r="O2787" i="9" s="1"/>
  <c r="L2787" i="9"/>
  <c r="M2787" i="9" s="1"/>
  <c r="J2787" i="9"/>
  <c r="H2787" i="9"/>
  <c r="I2787" i="9" s="1"/>
  <c r="F2787" i="9"/>
  <c r="G2787" i="9" s="1"/>
  <c r="D2787" i="9"/>
  <c r="E2787" i="9" s="1"/>
  <c r="C2787" i="9"/>
  <c r="N2786" i="9"/>
  <c r="O2786" i="9" s="1"/>
  <c r="L2786" i="9"/>
  <c r="M2786" i="9" s="1"/>
  <c r="J2786" i="9"/>
  <c r="H2786" i="9"/>
  <c r="I2786" i="9" s="1"/>
  <c r="F2786" i="9"/>
  <c r="G2786" i="9" s="1"/>
  <c r="D2786" i="9"/>
  <c r="E2786" i="9" s="1"/>
  <c r="C2786" i="9"/>
  <c r="N2785" i="9"/>
  <c r="O2785" i="9" s="1"/>
  <c r="L2785" i="9"/>
  <c r="M2785" i="9" s="1"/>
  <c r="J2785" i="9"/>
  <c r="H2785" i="9"/>
  <c r="I2785" i="9" s="1"/>
  <c r="F2785" i="9"/>
  <c r="G2785" i="9" s="1"/>
  <c r="D2785" i="9"/>
  <c r="E2785" i="9" s="1"/>
  <c r="C2785" i="9"/>
  <c r="N2784" i="9"/>
  <c r="O2784" i="9" s="1"/>
  <c r="L2784" i="9"/>
  <c r="M2784" i="9" s="1"/>
  <c r="J2784" i="9"/>
  <c r="H2784" i="9"/>
  <c r="I2784" i="9" s="1"/>
  <c r="F2784" i="9"/>
  <c r="G2784" i="9" s="1"/>
  <c r="D2784" i="9"/>
  <c r="E2784" i="9" s="1"/>
  <c r="C2784" i="9"/>
  <c r="N2783" i="9"/>
  <c r="O2783" i="9" s="1"/>
  <c r="L2783" i="9"/>
  <c r="M2783" i="9" s="1"/>
  <c r="J2783" i="9"/>
  <c r="H2783" i="9"/>
  <c r="I2783" i="9" s="1"/>
  <c r="F2783" i="9"/>
  <c r="G2783" i="9" s="1"/>
  <c r="D2783" i="9"/>
  <c r="E2783" i="9" s="1"/>
  <c r="C2783" i="9"/>
  <c r="N2782" i="9"/>
  <c r="O2782" i="9" s="1"/>
  <c r="L2782" i="9"/>
  <c r="M2782" i="9" s="1"/>
  <c r="J2782" i="9"/>
  <c r="H2782" i="9"/>
  <c r="I2782" i="9" s="1"/>
  <c r="F2782" i="9"/>
  <c r="G2782" i="9" s="1"/>
  <c r="D2782" i="9"/>
  <c r="E2782" i="9" s="1"/>
  <c r="C2782" i="9"/>
  <c r="N2781" i="9"/>
  <c r="O2781" i="9" s="1"/>
  <c r="L2781" i="9"/>
  <c r="M2781" i="9" s="1"/>
  <c r="J2781" i="9"/>
  <c r="H2781" i="9"/>
  <c r="I2781" i="9" s="1"/>
  <c r="F2781" i="9"/>
  <c r="G2781" i="9" s="1"/>
  <c r="D2781" i="9"/>
  <c r="E2781" i="9" s="1"/>
  <c r="C2781" i="9"/>
  <c r="N2780" i="9"/>
  <c r="O2780" i="9" s="1"/>
  <c r="L2780" i="9"/>
  <c r="M2780" i="9" s="1"/>
  <c r="J2780" i="9"/>
  <c r="H2780" i="9"/>
  <c r="I2780" i="9" s="1"/>
  <c r="F2780" i="9"/>
  <c r="G2780" i="9" s="1"/>
  <c r="D2780" i="9"/>
  <c r="E2780" i="9" s="1"/>
  <c r="C2780" i="9"/>
  <c r="N2779" i="9"/>
  <c r="O2779" i="9" s="1"/>
  <c r="L2779" i="9"/>
  <c r="M2779" i="9" s="1"/>
  <c r="J2779" i="9"/>
  <c r="H2779" i="9"/>
  <c r="I2779" i="9" s="1"/>
  <c r="F2779" i="9"/>
  <c r="G2779" i="9" s="1"/>
  <c r="D2779" i="9"/>
  <c r="E2779" i="9" s="1"/>
  <c r="C2779" i="9"/>
  <c r="N2778" i="9"/>
  <c r="O2778" i="9" s="1"/>
  <c r="L2778" i="9"/>
  <c r="M2778" i="9" s="1"/>
  <c r="J2778" i="9"/>
  <c r="H2778" i="9"/>
  <c r="I2778" i="9" s="1"/>
  <c r="F2778" i="9"/>
  <c r="G2778" i="9" s="1"/>
  <c r="D2778" i="9"/>
  <c r="E2778" i="9" s="1"/>
  <c r="C2778" i="9"/>
  <c r="N2777" i="9"/>
  <c r="O2777" i="9" s="1"/>
  <c r="L2777" i="9"/>
  <c r="M2777" i="9" s="1"/>
  <c r="J2777" i="9"/>
  <c r="H2777" i="9"/>
  <c r="I2777" i="9" s="1"/>
  <c r="F2777" i="9"/>
  <c r="G2777" i="9" s="1"/>
  <c r="D2777" i="9"/>
  <c r="E2777" i="9" s="1"/>
  <c r="C2777" i="9"/>
  <c r="N2776" i="9"/>
  <c r="O2776" i="9" s="1"/>
  <c r="L2776" i="9"/>
  <c r="M2776" i="9" s="1"/>
  <c r="J2776" i="9"/>
  <c r="H2776" i="9"/>
  <c r="I2776" i="9" s="1"/>
  <c r="F2776" i="9"/>
  <c r="G2776" i="9" s="1"/>
  <c r="D2776" i="9"/>
  <c r="E2776" i="9" s="1"/>
  <c r="C2776" i="9"/>
  <c r="N2775" i="9"/>
  <c r="O2775" i="9" s="1"/>
  <c r="L2775" i="9"/>
  <c r="M2775" i="9" s="1"/>
  <c r="J2775" i="9"/>
  <c r="H2775" i="9"/>
  <c r="I2775" i="9" s="1"/>
  <c r="F2775" i="9"/>
  <c r="G2775" i="9" s="1"/>
  <c r="D2775" i="9"/>
  <c r="E2775" i="9" s="1"/>
  <c r="C2775" i="9"/>
  <c r="N2774" i="9"/>
  <c r="O2774" i="9" s="1"/>
  <c r="L2774" i="9"/>
  <c r="M2774" i="9" s="1"/>
  <c r="J2774" i="9"/>
  <c r="H2774" i="9"/>
  <c r="I2774" i="9" s="1"/>
  <c r="F2774" i="9"/>
  <c r="G2774" i="9" s="1"/>
  <c r="D2774" i="9"/>
  <c r="E2774" i="9" s="1"/>
  <c r="C2774" i="9"/>
  <c r="N2773" i="9"/>
  <c r="O2773" i="9" s="1"/>
  <c r="L2773" i="9"/>
  <c r="M2773" i="9" s="1"/>
  <c r="J2773" i="9"/>
  <c r="H2773" i="9"/>
  <c r="I2773" i="9" s="1"/>
  <c r="F2773" i="9"/>
  <c r="G2773" i="9" s="1"/>
  <c r="D2773" i="9"/>
  <c r="E2773" i="9" s="1"/>
  <c r="C2773" i="9"/>
  <c r="N2772" i="9"/>
  <c r="O2772" i="9" s="1"/>
  <c r="L2772" i="9"/>
  <c r="M2772" i="9" s="1"/>
  <c r="J2772" i="9"/>
  <c r="H2772" i="9"/>
  <c r="I2772" i="9" s="1"/>
  <c r="F2772" i="9"/>
  <c r="G2772" i="9" s="1"/>
  <c r="D2772" i="9"/>
  <c r="E2772" i="9" s="1"/>
  <c r="C2772" i="9"/>
  <c r="N2771" i="9"/>
  <c r="O2771" i="9" s="1"/>
  <c r="L2771" i="9"/>
  <c r="M2771" i="9" s="1"/>
  <c r="J2771" i="9"/>
  <c r="H2771" i="9"/>
  <c r="I2771" i="9" s="1"/>
  <c r="F2771" i="9"/>
  <c r="G2771" i="9" s="1"/>
  <c r="D2771" i="9"/>
  <c r="E2771" i="9" s="1"/>
  <c r="C2771" i="9"/>
  <c r="N2770" i="9"/>
  <c r="O2770" i="9" s="1"/>
  <c r="L2770" i="9"/>
  <c r="M2770" i="9" s="1"/>
  <c r="J2770" i="9"/>
  <c r="H2770" i="9"/>
  <c r="I2770" i="9" s="1"/>
  <c r="F2770" i="9"/>
  <c r="G2770" i="9" s="1"/>
  <c r="D2770" i="9"/>
  <c r="E2770" i="9" s="1"/>
  <c r="C2770" i="9"/>
  <c r="N2769" i="9"/>
  <c r="O2769" i="9" s="1"/>
  <c r="L2769" i="9"/>
  <c r="M2769" i="9" s="1"/>
  <c r="J2769" i="9"/>
  <c r="H2769" i="9"/>
  <c r="I2769" i="9" s="1"/>
  <c r="F2769" i="9"/>
  <c r="G2769" i="9" s="1"/>
  <c r="D2769" i="9"/>
  <c r="E2769" i="9" s="1"/>
  <c r="C2769" i="9"/>
  <c r="N2768" i="9"/>
  <c r="O2768" i="9" s="1"/>
  <c r="L2768" i="9"/>
  <c r="M2768" i="9" s="1"/>
  <c r="J2768" i="9"/>
  <c r="H2768" i="9"/>
  <c r="I2768" i="9" s="1"/>
  <c r="F2768" i="9"/>
  <c r="G2768" i="9" s="1"/>
  <c r="D2768" i="9"/>
  <c r="E2768" i="9" s="1"/>
  <c r="C2768" i="9"/>
  <c r="N2767" i="9"/>
  <c r="O2767" i="9" s="1"/>
  <c r="L2767" i="9"/>
  <c r="M2767" i="9" s="1"/>
  <c r="J2767" i="9"/>
  <c r="H2767" i="9"/>
  <c r="I2767" i="9" s="1"/>
  <c r="F2767" i="9"/>
  <c r="G2767" i="9" s="1"/>
  <c r="D2767" i="9"/>
  <c r="E2767" i="9" s="1"/>
  <c r="C2767" i="9"/>
  <c r="N2766" i="9"/>
  <c r="O2766" i="9" s="1"/>
  <c r="L2766" i="9"/>
  <c r="M2766" i="9" s="1"/>
  <c r="J2766" i="9"/>
  <c r="H2766" i="9"/>
  <c r="I2766" i="9" s="1"/>
  <c r="F2766" i="9"/>
  <c r="G2766" i="9" s="1"/>
  <c r="D2766" i="9"/>
  <c r="E2766" i="9" s="1"/>
  <c r="C2766" i="9"/>
  <c r="N2765" i="9"/>
  <c r="O2765" i="9" s="1"/>
  <c r="L2765" i="9"/>
  <c r="M2765" i="9" s="1"/>
  <c r="J2765" i="9"/>
  <c r="H2765" i="9"/>
  <c r="I2765" i="9" s="1"/>
  <c r="F2765" i="9"/>
  <c r="G2765" i="9" s="1"/>
  <c r="D2765" i="9"/>
  <c r="E2765" i="9" s="1"/>
  <c r="C2765" i="9"/>
  <c r="N2764" i="9"/>
  <c r="O2764" i="9" s="1"/>
  <c r="L2764" i="9"/>
  <c r="M2764" i="9" s="1"/>
  <c r="J2764" i="9"/>
  <c r="H2764" i="9"/>
  <c r="I2764" i="9" s="1"/>
  <c r="F2764" i="9"/>
  <c r="G2764" i="9" s="1"/>
  <c r="D2764" i="9"/>
  <c r="E2764" i="9" s="1"/>
  <c r="C2764" i="9"/>
  <c r="N2763" i="9"/>
  <c r="O2763" i="9" s="1"/>
  <c r="L2763" i="9"/>
  <c r="M2763" i="9" s="1"/>
  <c r="J2763" i="9"/>
  <c r="H2763" i="9"/>
  <c r="I2763" i="9" s="1"/>
  <c r="F2763" i="9"/>
  <c r="G2763" i="9" s="1"/>
  <c r="D2763" i="9"/>
  <c r="E2763" i="9" s="1"/>
  <c r="C2763" i="9"/>
  <c r="N2762" i="9"/>
  <c r="O2762" i="9" s="1"/>
  <c r="L2762" i="9"/>
  <c r="M2762" i="9" s="1"/>
  <c r="J2762" i="9"/>
  <c r="H2762" i="9"/>
  <c r="I2762" i="9" s="1"/>
  <c r="F2762" i="9"/>
  <c r="G2762" i="9" s="1"/>
  <c r="D2762" i="9"/>
  <c r="E2762" i="9" s="1"/>
  <c r="C2762" i="9"/>
  <c r="N2761" i="9"/>
  <c r="O2761" i="9" s="1"/>
  <c r="L2761" i="9"/>
  <c r="M2761" i="9" s="1"/>
  <c r="J2761" i="9"/>
  <c r="H2761" i="9"/>
  <c r="I2761" i="9" s="1"/>
  <c r="F2761" i="9"/>
  <c r="G2761" i="9" s="1"/>
  <c r="D2761" i="9"/>
  <c r="E2761" i="9" s="1"/>
  <c r="C2761" i="9"/>
  <c r="N2760" i="9"/>
  <c r="O2760" i="9" s="1"/>
  <c r="L2760" i="9"/>
  <c r="M2760" i="9" s="1"/>
  <c r="J2760" i="9"/>
  <c r="H2760" i="9"/>
  <c r="I2760" i="9" s="1"/>
  <c r="F2760" i="9"/>
  <c r="G2760" i="9" s="1"/>
  <c r="D2760" i="9"/>
  <c r="E2760" i="9" s="1"/>
  <c r="C2760" i="9"/>
  <c r="N2759" i="9"/>
  <c r="O2759" i="9" s="1"/>
  <c r="L2759" i="9"/>
  <c r="M2759" i="9" s="1"/>
  <c r="J2759" i="9"/>
  <c r="H2759" i="9"/>
  <c r="I2759" i="9" s="1"/>
  <c r="F2759" i="9"/>
  <c r="G2759" i="9" s="1"/>
  <c r="D2759" i="9"/>
  <c r="E2759" i="9" s="1"/>
  <c r="C2759" i="9"/>
  <c r="N2758" i="9"/>
  <c r="O2758" i="9" s="1"/>
  <c r="L2758" i="9"/>
  <c r="M2758" i="9" s="1"/>
  <c r="J2758" i="9"/>
  <c r="H2758" i="9"/>
  <c r="I2758" i="9" s="1"/>
  <c r="F2758" i="9"/>
  <c r="G2758" i="9" s="1"/>
  <c r="D2758" i="9"/>
  <c r="E2758" i="9" s="1"/>
  <c r="C2758" i="9"/>
  <c r="N2757" i="9"/>
  <c r="O2757" i="9" s="1"/>
  <c r="L2757" i="9"/>
  <c r="M2757" i="9" s="1"/>
  <c r="J2757" i="9"/>
  <c r="H2757" i="9"/>
  <c r="I2757" i="9" s="1"/>
  <c r="F2757" i="9"/>
  <c r="G2757" i="9" s="1"/>
  <c r="D2757" i="9"/>
  <c r="E2757" i="9" s="1"/>
  <c r="C2757" i="9"/>
  <c r="N2756" i="9"/>
  <c r="O2756" i="9" s="1"/>
  <c r="L2756" i="9"/>
  <c r="M2756" i="9" s="1"/>
  <c r="J2756" i="9"/>
  <c r="H2756" i="9"/>
  <c r="I2756" i="9" s="1"/>
  <c r="F2756" i="9"/>
  <c r="G2756" i="9" s="1"/>
  <c r="D2756" i="9"/>
  <c r="E2756" i="9" s="1"/>
  <c r="C2756" i="9"/>
  <c r="N2755" i="9"/>
  <c r="O2755" i="9" s="1"/>
  <c r="L2755" i="9"/>
  <c r="M2755" i="9" s="1"/>
  <c r="J2755" i="9"/>
  <c r="H2755" i="9"/>
  <c r="I2755" i="9" s="1"/>
  <c r="F2755" i="9"/>
  <c r="G2755" i="9" s="1"/>
  <c r="D2755" i="9"/>
  <c r="E2755" i="9" s="1"/>
  <c r="C2755" i="9"/>
  <c r="N2754" i="9"/>
  <c r="O2754" i="9" s="1"/>
  <c r="L2754" i="9"/>
  <c r="M2754" i="9" s="1"/>
  <c r="J2754" i="9"/>
  <c r="H2754" i="9"/>
  <c r="I2754" i="9" s="1"/>
  <c r="F2754" i="9"/>
  <c r="G2754" i="9" s="1"/>
  <c r="D2754" i="9"/>
  <c r="E2754" i="9" s="1"/>
  <c r="C2754" i="9"/>
  <c r="N2753" i="9"/>
  <c r="O2753" i="9" s="1"/>
  <c r="L2753" i="9"/>
  <c r="M2753" i="9" s="1"/>
  <c r="J2753" i="9"/>
  <c r="H2753" i="9"/>
  <c r="I2753" i="9" s="1"/>
  <c r="F2753" i="9"/>
  <c r="G2753" i="9" s="1"/>
  <c r="D2753" i="9"/>
  <c r="E2753" i="9" s="1"/>
  <c r="C2753" i="9"/>
  <c r="N2752" i="9"/>
  <c r="O2752" i="9" s="1"/>
  <c r="L2752" i="9"/>
  <c r="M2752" i="9" s="1"/>
  <c r="J2752" i="9"/>
  <c r="H2752" i="9"/>
  <c r="I2752" i="9" s="1"/>
  <c r="F2752" i="9"/>
  <c r="G2752" i="9" s="1"/>
  <c r="D2752" i="9"/>
  <c r="E2752" i="9" s="1"/>
  <c r="C2752" i="9"/>
  <c r="N2751" i="9"/>
  <c r="O2751" i="9" s="1"/>
  <c r="L2751" i="9"/>
  <c r="M2751" i="9" s="1"/>
  <c r="J2751" i="9"/>
  <c r="H2751" i="9"/>
  <c r="I2751" i="9" s="1"/>
  <c r="F2751" i="9"/>
  <c r="G2751" i="9" s="1"/>
  <c r="D2751" i="9"/>
  <c r="E2751" i="9" s="1"/>
  <c r="C2751" i="9"/>
  <c r="N2750" i="9"/>
  <c r="O2750" i="9" s="1"/>
  <c r="L2750" i="9"/>
  <c r="M2750" i="9" s="1"/>
  <c r="J2750" i="9"/>
  <c r="H2750" i="9"/>
  <c r="I2750" i="9" s="1"/>
  <c r="F2750" i="9"/>
  <c r="G2750" i="9" s="1"/>
  <c r="D2750" i="9"/>
  <c r="E2750" i="9" s="1"/>
  <c r="C2750" i="9"/>
  <c r="N2749" i="9"/>
  <c r="O2749" i="9" s="1"/>
  <c r="L2749" i="9"/>
  <c r="M2749" i="9" s="1"/>
  <c r="J2749" i="9"/>
  <c r="H2749" i="9"/>
  <c r="I2749" i="9" s="1"/>
  <c r="F2749" i="9"/>
  <c r="G2749" i="9" s="1"/>
  <c r="D2749" i="9"/>
  <c r="E2749" i="9" s="1"/>
  <c r="C2749" i="9"/>
  <c r="N2748" i="9"/>
  <c r="O2748" i="9" s="1"/>
  <c r="L2748" i="9"/>
  <c r="M2748" i="9" s="1"/>
  <c r="J2748" i="9"/>
  <c r="H2748" i="9"/>
  <c r="I2748" i="9" s="1"/>
  <c r="F2748" i="9"/>
  <c r="G2748" i="9" s="1"/>
  <c r="D2748" i="9"/>
  <c r="E2748" i="9" s="1"/>
  <c r="C2748" i="9"/>
  <c r="N2747" i="9"/>
  <c r="O2747" i="9" s="1"/>
  <c r="L2747" i="9"/>
  <c r="M2747" i="9" s="1"/>
  <c r="J2747" i="9"/>
  <c r="H2747" i="9"/>
  <c r="I2747" i="9" s="1"/>
  <c r="F2747" i="9"/>
  <c r="G2747" i="9" s="1"/>
  <c r="D2747" i="9"/>
  <c r="E2747" i="9" s="1"/>
  <c r="C2747" i="9"/>
  <c r="N2746" i="9"/>
  <c r="O2746" i="9" s="1"/>
  <c r="L2746" i="9"/>
  <c r="M2746" i="9" s="1"/>
  <c r="J2746" i="9"/>
  <c r="H2746" i="9"/>
  <c r="I2746" i="9" s="1"/>
  <c r="F2746" i="9"/>
  <c r="G2746" i="9" s="1"/>
  <c r="D2746" i="9"/>
  <c r="E2746" i="9" s="1"/>
  <c r="C2746" i="9"/>
  <c r="N2745" i="9"/>
  <c r="O2745" i="9" s="1"/>
  <c r="L2745" i="9"/>
  <c r="M2745" i="9" s="1"/>
  <c r="J2745" i="9"/>
  <c r="H2745" i="9"/>
  <c r="I2745" i="9" s="1"/>
  <c r="F2745" i="9"/>
  <c r="G2745" i="9" s="1"/>
  <c r="D2745" i="9"/>
  <c r="E2745" i="9" s="1"/>
  <c r="C2745" i="9"/>
  <c r="N2744" i="9"/>
  <c r="O2744" i="9" s="1"/>
  <c r="L2744" i="9"/>
  <c r="M2744" i="9" s="1"/>
  <c r="J2744" i="9"/>
  <c r="H2744" i="9"/>
  <c r="I2744" i="9" s="1"/>
  <c r="F2744" i="9"/>
  <c r="G2744" i="9" s="1"/>
  <c r="D2744" i="9"/>
  <c r="E2744" i="9" s="1"/>
  <c r="C2744" i="9"/>
  <c r="N2743" i="9"/>
  <c r="O2743" i="9" s="1"/>
  <c r="L2743" i="9"/>
  <c r="M2743" i="9" s="1"/>
  <c r="J2743" i="9"/>
  <c r="H2743" i="9"/>
  <c r="I2743" i="9" s="1"/>
  <c r="F2743" i="9"/>
  <c r="G2743" i="9" s="1"/>
  <c r="D2743" i="9"/>
  <c r="E2743" i="9" s="1"/>
  <c r="C2743" i="9"/>
  <c r="N2742" i="9"/>
  <c r="O2742" i="9" s="1"/>
  <c r="L2742" i="9"/>
  <c r="M2742" i="9" s="1"/>
  <c r="J2742" i="9"/>
  <c r="H2742" i="9"/>
  <c r="I2742" i="9" s="1"/>
  <c r="F2742" i="9"/>
  <c r="G2742" i="9" s="1"/>
  <c r="D2742" i="9"/>
  <c r="E2742" i="9" s="1"/>
  <c r="C2742" i="9"/>
  <c r="N2741" i="9"/>
  <c r="O2741" i="9" s="1"/>
  <c r="L2741" i="9"/>
  <c r="M2741" i="9" s="1"/>
  <c r="J2741" i="9"/>
  <c r="H2741" i="9"/>
  <c r="I2741" i="9" s="1"/>
  <c r="F2741" i="9"/>
  <c r="G2741" i="9" s="1"/>
  <c r="D2741" i="9"/>
  <c r="E2741" i="9" s="1"/>
  <c r="C2741" i="9"/>
  <c r="N2740" i="9"/>
  <c r="O2740" i="9" s="1"/>
  <c r="L2740" i="9"/>
  <c r="M2740" i="9" s="1"/>
  <c r="J2740" i="9"/>
  <c r="H2740" i="9"/>
  <c r="I2740" i="9" s="1"/>
  <c r="F2740" i="9"/>
  <c r="G2740" i="9" s="1"/>
  <c r="D2740" i="9"/>
  <c r="E2740" i="9" s="1"/>
  <c r="C2740" i="9"/>
  <c r="N2739" i="9"/>
  <c r="O2739" i="9" s="1"/>
  <c r="L2739" i="9"/>
  <c r="M2739" i="9" s="1"/>
  <c r="J2739" i="9"/>
  <c r="H2739" i="9"/>
  <c r="I2739" i="9" s="1"/>
  <c r="F2739" i="9"/>
  <c r="G2739" i="9" s="1"/>
  <c r="D2739" i="9"/>
  <c r="E2739" i="9" s="1"/>
  <c r="C2739" i="9"/>
  <c r="N2738" i="9"/>
  <c r="O2738" i="9" s="1"/>
  <c r="L2738" i="9"/>
  <c r="M2738" i="9" s="1"/>
  <c r="J2738" i="9"/>
  <c r="H2738" i="9"/>
  <c r="I2738" i="9" s="1"/>
  <c r="F2738" i="9"/>
  <c r="G2738" i="9" s="1"/>
  <c r="D2738" i="9"/>
  <c r="E2738" i="9" s="1"/>
  <c r="C2738" i="9"/>
  <c r="N2737" i="9"/>
  <c r="O2737" i="9" s="1"/>
  <c r="L2737" i="9"/>
  <c r="M2737" i="9" s="1"/>
  <c r="J2737" i="9"/>
  <c r="H2737" i="9"/>
  <c r="I2737" i="9" s="1"/>
  <c r="F2737" i="9"/>
  <c r="G2737" i="9" s="1"/>
  <c r="D2737" i="9"/>
  <c r="E2737" i="9" s="1"/>
  <c r="C2737" i="9"/>
  <c r="N2736" i="9"/>
  <c r="O2736" i="9" s="1"/>
  <c r="L2736" i="9"/>
  <c r="M2736" i="9" s="1"/>
  <c r="J2736" i="9"/>
  <c r="H2736" i="9"/>
  <c r="I2736" i="9" s="1"/>
  <c r="F2736" i="9"/>
  <c r="G2736" i="9" s="1"/>
  <c r="D2736" i="9"/>
  <c r="E2736" i="9" s="1"/>
  <c r="C2736" i="9"/>
  <c r="N2735" i="9"/>
  <c r="O2735" i="9" s="1"/>
  <c r="L2735" i="9"/>
  <c r="M2735" i="9" s="1"/>
  <c r="J2735" i="9"/>
  <c r="H2735" i="9"/>
  <c r="I2735" i="9" s="1"/>
  <c r="F2735" i="9"/>
  <c r="G2735" i="9" s="1"/>
  <c r="D2735" i="9"/>
  <c r="E2735" i="9" s="1"/>
  <c r="C2735" i="9"/>
  <c r="N2734" i="9"/>
  <c r="O2734" i="9" s="1"/>
  <c r="L2734" i="9"/>
  <c r="M2734" i="9" s="1"/>
  <c r="J2734" i="9"/>
  <c r="H2734" i="9"/>
  <c r="I2734" i="9" s="1"/>
  <c r="F2734" i="9"/>
  <c r="G2734" i="9" s="1"/>
  <c r="D2734" i="9"/>
  <c r="E2734" i="9" s="1"/>
  <c r="C2734" i="9"/>
  <c r="N2733" i="9"/>
  <c r="O2733" i="9" s="1"/>
  <c r="L2733" i="9"/>
  <c r="M2733" i="9" s="1"/>
  <c r="J2733" i="9"/>
  <c r="H2733" i="9"/>
  <c r="I2733" i="9" s="1"/>
  <c r="F2733" i="9"/>
  <c r="G2733" i="9" s="1"/>
  <c r="D2733" i="9"/>
  <c r="E2733" i="9" s="1"/>
  <c r="C2733" i="9"/>
  <c r="N2732" i="9"/>
  <c r="O2732" i="9" s="1"/>
  <c r="L2732" i="9"/>
  <c r="M2732" i="9" s="1"/>
  <c r="J2732" i="9"/>
  <c r="H2732" i="9"/>
  <c r="I2732" i="9" s="1"/>
  <c r="F2732" i="9"/>
  <c r="G2732" i="9" s="1"/>
  <c r="D2732" i="9"/>
  <c r="E2732" i="9" s="1"/>
  <c r="C2732" i="9"/>
  <c r="N2731" i="9"/>
  <c r="O2731" i="9" s="1"/>
  <c r="L2731" i="9"/>
  <c r="M2731" i="9" s="1"/>
  <c r="J2731" i="9"/>
  <c r="H2731" i="9"/>
  <c r="I2731" i="9" s="1"/>
  <c r="F2731" i="9"/>
  <c r="G2731" i="9" s="1"/>
  <c r="D2731" i="9"/>
  <c r="E2731" i="9" s="1"/>
  <c r="C2731" i="9"/>
  <c r="N2730" i="9"/>
  <c r="O2730" i="9" s="1"/>
  <c r="L2730" i="9"/>
  <c r="M2730" i="9" s="1"/>
  <c r="J2730" i="9"/>
  <c r="H2730" i="9"/>
  <c r="I2730" i="9" s="1"/>
  <c r="F2730" i="9"/>
  <c r="G2730" i="9" s="1"/>
  <c r="D2730" i="9"/>
  <c r="E2730" i="9" s="1"/>
  <c r="C2730" i="9"/>
  <c r="N2729" i="9"/>
  <c r="O2729" i="9" s="1"/>
  <c r="L2729" i="9"/>
  <c r="M2729" i="9" s="1"/>
  <c r="J2729" i="9"/>
  <c r="H2729" i="9"/>
  <c r="I2729" i="9" s="1"/>
  <c r="F2729" i="9"/>
  <c r="G2729" i="9" s="1"/>
  <c r="D2729" i="9"/>
  <c r="E2729" i="9" s="1"/>
  <c r="C2729" i="9"/>
  <c r="N2728" i="9"/>
  <c r="O2728" i="9" s="1"/>
  <c r="L2728" i="9"/>
  <c r="M2728" i="9" s="1"/>
  <c r="J2728" i="9"/>
  <c r="H2728" i="9"/>
  <c r="I2728" i="9" s="1"/>
  <c r="F2728" i="9"/>
  <c r="G2728" i="9" s="1"/>
  <c r="D2728" i="9"/>
  <c r="E2728" i="9" s="1"/>
  <c r="C2728" i="9"/>
  <c r="N2727" i="9"/>
  <c r="O2727" i="9" s="1"/>
  <c r="L2727" i="9"/>
  <c r="M2727" i="9" s="1"/>
  <c r="J2727" i="9"/>
  <c r="H2727" i="9"/>
  <c r="I2727" i="9" s="1"/>
  <c r="F2727" i="9"/>
  <c r="G2727" i="9" s="1"/>
  <c r="D2727" i="9"/>
  <c r="E2727" i="9" s="1"/>
  <c r="C2727" i="9"/>
  <c r="N2726" i="9"/>
  <c r="O2726" i="9" s="1"/>
  <c r="L2726" i="9"/>
  <c r="M2726" i="9" s="1"/>
  <c r="J2726" i="9"/>
  <c r="H2726" i="9"/>
  <c r="I2726" i="9" s="1"/>
  <c r="F2726" i="9"/>
  <c r="G2726" i="9" s="1"/>
  <c r="D2726" i="9"/>
  <c r="E2726" i="9" s="1"/>
  <c r="C2726" i="9"/>
  <c r="N2725" i="9"/>
  <c r="O2725" i="9" s="1"/>
  <c r="L2725" i="9"/>
  <c r="M2725" i="9" s="1"/>
  <c r="J2725" i="9"/>
  <c r="H2725" i="9"/>
  <c r="I2725" i="9" s="1"/>
  <c r="F2725" i="9"/>
  <c r="G2725" i="9" s="1"/>
  <c r="D2725" i="9"/>
  <c r="E2725" i="9" s="1"/>
  <c r="C2725" i="9"/>
  <c r="N2724" i="9"/>
  <c r="O2724" i="9" s="1"/>
  <c r="L2724" i="9"/>
  <c r="M2724" i="9" s="1"/>
  <c r="J2724" i="9"/>
  <c r="H2724" i="9"/>
  <c r="I2724" i="9" s="1"/>
  <c r="F2724" i="9"/>
  <c r="G2724" i="9" s="1"/>
  <c r="D2724" i="9"/>
  <c r="E2724" i="9" s="1"/>
  <c r="C2724" i="9"/>
  <c r="N2723" i="9"/>
  <c r="O2723" i="9" s="1"/>
  <c r="L2723" i="9"/>
  <c r="M2723" i="9" s="1"/>
  <c r="J2723" i="9"/>
  <c r="H2723" i="9"/>
  <c r="I2723" i="9" s="1"/>
  <c r="F2723" i="9"/>
  <c r="G2723" i="9" s="1"/>
  <c r="D2723" i="9"/>
  <c r="E2723" i="9" s="1"/>
  <c r="C2723" i="9"/>
  <c r="N2722" i="9"/>
  <c r="O2722" i="9" s="1"/>
  <c r="L2722" i="9"/>
  <c r="M2722" i="9" s="1"/>
  <c r="J2722" i="9"/>
  <c r="H2722" i="9"/>
  <c r="I2722" i="9" s="1"/>
  <c r="F2722" i="9"/>
  <c r="G2722" i="9" s="1"/>
  <c r="D2722" i="9"/>
  <c r="E2722" i="9" s="1"/>
  <c r="C2722" i="9"/>
  <c r="N2721" i="9"/>
  <c r="O2721" i="9" s="1"/>
  <c r="L2721" i="9"/>
  <c r="M2721" i="9" s="1"/>
  <c r="J2721" i="9"/>
  <c r="H2721" i="9"/>
  <c r="I2721" i="9" s="1"/>
  <c r="F2721" i="9"/>
  <c r="G2721" i="9" s="1"/>
  <c r="D2721" i="9"/>
  <c r="E2721" i="9" s="1"/>
  <c r="C2721" i="9"/>
  <c r="N2720" i="9"/>
  <c r="O2720" i="9" s="1"/>
  <c r="L2720" i="9"/>
  <c r="M2720" i="9" s="1"/>
  <c r="J2720" i="9"/>
  <c r="H2720" i="9"/>
  <c r="I2720" i="9" s="1"/>
  <c r="F2720" i="9"/>
  <c r="G2720" i="9" s="1"/>
  <c r="D2720" i="9"/>
  <c r="E2720" i="9" s="1"/>
  <c r="C2720" i="9"/>
  <c r="N2719" i="9"/>
  <c r="O2719" i="9" s="1"/>
  <c r="L2719" i="9"/>
  <c r="M2719" i="9" s="1"/>
  <c r="J2719" i="9"/>
  <c r="H2719" i="9"/>
  <c r="I2719" i="9" s="1"/>
  <c r="F2719" i="9"/>
  <c r="G2719" i="9" s="1"/>
  <c r="D2719" i="9"/>
  <c r="E2719" i="9" s="1"/>
  <c r="C2719" i="9"/>
  <c r="N2718" i="9"/>
  <c r="O2718" i="9" s="1"/>
  <c r="L2718" i="9"/>
  <c r="M2718" i="9" s="1"/>
  <c r="J2718" i="9"/>
  <c r="H2718" i="9"/>
  <c r="I2718" i="9" s="1"/>
  <c r="F2718" i="9"/>
  <c r="G2718" i="9" s="1"/>
  <c r="D2718" i="9"/>
  <c r="E2718" i="9" s="1"/>
  <c r="C2718" i="9"/>
  <c r="N2717" i="9"/>
  <c r="O2717" i="9" s="1"/>
  <c r="L2717" i="9"/>
  <c r="M2717" i="9" s="1"/>
  <c r="J2717" i="9"/>
  <c r="H2717" i="9"/>
  <c r="I2717" i="9" s="1"/>
  <c r="F2717" i="9"/>
  <c r="G2717" i="9" s="1"/>
  <c r="D2717" i="9"/>
  <c r="E2717" i="9" s="1"/>
  <c r="C2717" i="9"/>
  <c r="N2716" i="9"/>
  <c r="O2716" i="9" s="1"/>
  <c r="L2716" i="9"/>
  <c r="M2716" i="9" s="1"/>
  <c r="J2716" i="9"/>
  <c r="H2716" i="9"/>
  <c r="I2716" i="9" s="1"/>
  <c r="F2716" i="9"/>
  <c r="G2716" i="9" s="1"/>
  <c r="D2716" i="9"/>
  <c r="E2716" i="9" s="1"/>
  <c r="C2716" i="9"/>
  <c r="N2715" i="9"/>
  <c r="O2715" i="9" s="1"/>
  <c r="L2715" i="9"/>
  <c r="M2715" i="9" s="1"/>
  <c r="J2715" i="9"/>
  <c r="H2715" i="9"/>
  <c r="I2715" i="9" s="1"/>
  <c r="F2715" i="9"/>
  <c r="G2715" i="9" s="1"/>
  <c r="D2715" i="9"/>
  <c r="E2715" i="9" s="1"/>
  <c r="C2715" i="9"/>
  <c r="N2714" i="9"/>
  <c r="O2714" i="9" s="1"/>
  <c r="L2714" i="9"/>
  <c r="M2714" i="9" s="1"/>
  <c r="J2714" i="9"/>
  <c r="H2714" i="9"/>
  <c r="I2714" i="9" s="1"/>
  <c r="F2714" i="9"/>
  <c r="G2714" i="9" s="1"/>
  <c r="D2714" i="9"/>
  <c r="E2714" i="9" s="1"/>
  <c r="C2714" i="9"/>
  <c r="N2713" i="9"/>
  <c r="O2713" i="9" s="1"/>
  <c r="L2713" i="9"/>
  <c r="M2713" i="9" s="1"/>
  <c r="J2713" i="9"/>
  <c r="H2713" i="9"/>
  <c r="I2713" i="9" s="1"/>
  <c r="F2713" i="9"/>
  <c r="G2713" i="9" s="1"/>
  <c r="D2713" i="9"/>
  <c r="E2713" i="9" s="1"/>
  <c r="C2713" i="9"/>
  <c r="N2712" i="9"/>
  <c r="O2712" i="9" s="1"/>
  <c r="L2712" i="9"/>
  <c r="M2712" i="9" s="1"/>
  <c r="J2712" i="9"/>
  <c r="H2712" i="9"/>
  <c r="I2712" i="9" s="1"/>
  <c r="F2712" i="9"/>
  <c r="G2712" i="9" s="1"/>
  <c r="D2712" i="9"/>
  <c r="E2712" i="9" s="1"/>
  <c r="C2712" i="9"/>
  <c r="N2711" i="9"/>
  <c r="O2711" i="9" s="1"/>
  <c r="L2711" i="9"/>
  <c r="M2711" i="9" s="1"/>
  <c r="J2711" i="9"/>
  <c r="H2711" i="9"/>
  <c r="I2711" i="9" s="1"/>
  <c r="F2711" i="9"/>
  <c r="G2711" i="9" s="1"/>
  <c r="D2711" i="9"/>
  <c r="E2711" i="9" s="1"/>
  <c r="C2711" i="9"/>
  <c r="N2710" i="9"/>
  <c r="O2710" i="9" s="1"/>
  <c r="L2710" i="9"/>
  <c r="M2710" i="9" s="1"/>
  <c r="J2710" i="9"/>
  <c r="H2710" i="9"/>
  <c r="I2710" i="9" s="1"/>
  <c r="F2710" i="9"/>
  <c r="G2710" i="9" s="1"/>
  <c r="D2710" i="9"/>
  <c r="E2710" i="9" s="1"/>
  <c r="C2710" i="9"/>
  <c r="N2709" i="9"/>
  <c r="O2709" i="9" s="1"/>
  <c r="L2709" i="9"/>
  <c r="M2709" i="9" s="1"/>
  <c r="J2709" i="9"/>
  <c r="H2709" i="9"/>
  <c r="I2709" i="9" s="1"/>
  <c r="F2709" i="9"/>
  <c r="G2709" i="9" s="1"/>
  <c r="D2709" i="9"/>
  <c r="E2709" i="9" s="1"/>
  <c r="C2709" i="9"/>
  <c r="N2708" i="9"/>
  <c r="O2708" i="9" s="1"/>
  <c r="L2708" i="9"/>
  <c r="M2708" i="9" s="1"/>
  <c r="J2708" i="9"/>
  <c r="H2708" i="9"/>
  <c r="I2708" i="9" s="1"/>
  <c r="F2708" i="9"/>
  <c r="G2708" i="9" s="1"/>
  <c r="D2708" i="9"/>
  <c r="E2708" i="9" s="1"/>
  <c r="C2708" i="9"/>
  <c r="N2707" i="9"/>
  <c r="O2707" i="9" s="1"/>
  <c r="L2707" i="9"/>
  <c r="M2707" i="9" s="1"/>
  <c r="J2707" i="9"/>
  <c r="H2707" i="9"/>
  <c r="I2707" i="9" s="1"/>
  <c r="F2707" i="9"/>
  <c r="G2707" i="9" s="1"/>
  <c r="D2707" i="9"/>
  <c r="E2707" i="9" s="1"/>
  <c r="C2707" i="9"/>
  <c r="N2706" i="9"/>
  <c r="O2706" i="9" s="1"/>
  <c r="L2706" i="9"/>
  <c r="M2706" i="9" s="1"/>
  <c r="J2706" i="9"/>
  <c r="H2706" i="9"/>
  <c r="I2706" i="9" s="1"/>
  <c r="F2706" i="9"/>
  <c r="G2706" i="9" s="1"/>
  <c r="D2706" i="9"/>
  <c r="E2706" i="9" s="1"/>
  <c r="C2706" i="9"/>
  <c r="N2705" i="9"/>
  <c r="O2705" i="9" s="1"/>
  <c r="L2705" i="9"/>
  <c r="M2705" i="9" s="1"/>
  <c r="J2705" i="9"/>
  <c r="H2705" i="9"/>
  <c r="I2705" i="9" s="1"/>
  <c r="F2705" i="9"/>
  <c r="G2705" i="9" s="1"/>
  <c r="D2705" i="9"/>
  <c r="E2705" i="9" s="1"/>
  <c r="C2705" i="9"/>
  <c r="N2704" i="9"/>
  <c r="O2704" i="9" s="1"/>
  <c r="L2704" i="9"/>
  <c r="M2704" i="9" s="1"/>
  <c r="J2704" i="9"/>
  <c r="H2704" i="9"/>
  <c r="I2704" i="9" s="1"/>
  <c r="F2704" i="9"/>
  <c r="G2704" i="9" s="1"/>
  <c r="D2704" i="9"/>
  <c r="E2704" i="9" s="1"/>
  <c r="C2704" i="9"/>
  <c r="N2703" i="9"/>
  <c r="O2703" i="9" s="1"/>
  <c r="L2703" i="9"/>
  <c r="M2703" i="9" s="1"/>
  <c r="J2703" i="9"/>
  <c r="H2703" i="9"/>
  <c r="I2703" i="9" s="1"/>
  <c r="F2703" i="9"/>
  <c r="G2703" i="9" s="1"/>
  <c r="D2703" i="9"/>
  <c r="E2703" i="9" s="1"/>
  <c r="C2703" i="9"/>
  <c r="N2702" i="9"/>
  <c r="O2702" i="9" s="1"/>
  <c r="L2702" i="9"/>
  <c r="M2702" i="9" s="1"/>
  <c r="J2702" i="9"/>
  <c r="H2702" i="9"/>
  <c r="I2702" i="9" s="1"/>
  <c r="F2702" i="9"/>
  <c r="G2702" i="9" s="1"/>
  <c r="D2702" i="9"/>
  <c r="E2702" i="9" s="1"/>
  <c r="C2702" i="9"/>
  <c r="N2701" i="9"/>
  <c r="O2701" i="9" s="1"/>
  <c r="L2701" i="9"/>
  <c r="M2701" i="9" s="1"/>
  <c r="J2701" i="9"/>
  <c r="H2701" i="9"/>
  <c r="I2701" i="9" s="1"/>
  <c r="F2701" i="9"/>
  <c r="G2701" i="9" s="1"/>
  <c r="D2701" i="9"/>
  <c r="E2701" i="9" s="1"/>
  <c r="C2701" i="9"/>
  <c r="N2700" i="9"/>
  <c r="O2700" i="9" s="1"/>
  <c r="L2700" i="9"/>
  <c r="M2700" i="9" s="1"/>
  <c r="J2700" i="9"/>
  <c r="H2700" i="9"/>
  <c r="I2700" i="9" s="1"/>
  <c r="F2700" i="9"/>
  <c r="G2700" i="9" s="1"/>
  <c r="D2700" i="9"/>
  <c r="E2700" i="9" s="1"/>
  <c r="C2700" i="9"/>
  <c r="N2699" i="9"/>
  <c r="O2699" i="9" s="1"/>
  <c r="L2699" i="9"/>
  <c r="M2699" i="9" s="1"/>
  <c r="J2699" i="9"/>
  <c r="H2699" i="9"/>
  <c r="I2699" i="9" s="1"/>
  <c r="F2699" i="9"/>
  <c r="G2699" i="9" s="1"/>
  <c r="D2699" i="9"/>
  <c r="E2699" i="9" s="1"/>
  <c r="C2699" i="9"/>
  <c r="N2698" i="9"/>
  <c r="O2698" i="9" s="1"/>
  <c r="L2698" i="9"/>
  <c r="M2698" i="9" s="1"/>
  <c r="J2698" i="9"/>
  <c r="H2698" i="9"/>
  <c r="I2698" i="9" s="1"/>
  <c r="F2698" i="9"/>
  <c r="G2698" i="9" s="1"/>
  <c r="D2698" i="9"/>
  <c r="E2698" i="9" s="1"/>
  <c r="C2698" i="9"/>
  <c r="N2697" i="9"/>
  <c r="O2697" i="9" s="1"/>
  <c r="L2697" i="9"/>
  <c r="M2697" i="9" s="1"/>
  <c r="J2697" i="9"/>
  <c r="H2697" i="9"/>
  <c r="I2697" i="9" s="1"/>
  <c r="F2697" i="9"/>
  <c r="G2697" i="9" s="1"/>
  <c r="D2697" i="9"/>
  <c r="E2697" i="9" s="1"/>
  <c r="C2697" i="9"/>
  <c r="N2696" i="9"/>
  <c r="O2696" i="9" s="1"/>
  <c r="L2696" i="9"/>
  <c r="M2696" i="9" s="1"/>
  <c r="J2696" i="9"/>
  <c r="H2696" i="9"/>
  <c r="I2696" i="9" s="1"/>
  <c r="F2696" i="9"/>
  <c r="G2696" i="9" s="1"/>
  <c r="D2696" i="9"/>
  <c r="E2696" i="9" s="1"/>
  <c r="C2696" i="9"/>
  <c r="N2695" i="9"/>
  <c r="O2695" i="9" s="1"/>
  <c r="L2695" i="9"/>
  <c r="M2695" i="9" s="1"/>
  <c r="J2695" i="9"/>
  <c r="H2695" i="9"/>
  <c r="I2695" i="9" s="1"/>
  <c r="F2695" i="9"/>
  <c r="G2695" i="9" s="1"/>
  <c r="D2695" i="9"/>
  <c r="E2695" i="9" s="1"/>
  <c r="C2695" i="9"/>
  <c r="N2694" i="9"/>
  <c r="O2694" i="9" s="1"/>
  <c r="L2694" i="9"/>
  <c r="M2694" i="9" s="1"/>
  <c r="J2694" i="9"/>
  <c r="H2694" i="9"/>
  <c r="I2694" i="9" s="1"/>
  <c r="F2694" i="9"/>
  <c r="G2694" i="9" s="1"/>
  <c r="D2694" i="9"/>
  <c r="E2694" i="9" s="1"/>
  <c r="C2694" i="9"/>
  <c r="N2693" i="9"/>
  <c r="O2693" i="9" s="1"/>
  <c r="L2693" i="9"/>
  <c r="M2693" i="9" s="1"/>
  <c r="J2693" i="9"/>
  <c r="H2693" i="9"/>
  <c r="I2693" i="9" s="1"/>
  <c r="F2693" i="9"/>
  <c r="G2693" i="9" s="1"/>
  <c r="D2693" i="9"/>
  <c r="E2693" i="9" s="1"/>
  <c r="C2693" i="9"/>
  <c r="N2692" i="9"/>
  <c r="O2692" i="9" s="1"/>
  <c r="L2692" i="9"/>
  <c r="M2692" i="9" s="1"/>
  <c r="J2692" i="9"/>
  <c r="H2692" i="9"/>
  <c r="I2692" i="9" s="1"/>
  <c r="F2692" i="9"/>
  <c r="G2692" i="9" s="1"/>
  <c r="D2692" i="9"/>
  <c r="E2692" i="9" s="1"/>
  <c r="C2692" i="9"/>
  <c r="N2691" i="9"/>
  <c r="O2691" i="9" s="1"/>
  <c r="L2691" i="9"/>
  <c r="M2691" i="9" s="1"/>
  <c r="J2691" i="9"/>
  <c r="H2691" i="9"/>
  <c r="I2691" i="9" s="1"/>
  <c r="F2691" i="9"/>
  <c r="G2691" i="9" s="1"/>
  <c r="D2691" i="9"/>
  <c r="E2691" i="9" s="1"/>
  <c r="C2691" i="9"/>
  <c r="N2690" i="9"/>
  <c r="O2690" i="9" s="1"/>
  <c r="L2690" i="9"/>
  <c r="M2690" i="9" s="1"/>
  <c r="J2690" i="9"/>
  <c r="H2690" i="9"/>
  <c r="I2690" i="9" s="1"/>
  <c r="F2690" i="9"/>
  <c r="G2690" i="9" s="1"/>
  <c r="D2690" i="9"/>
  <c r="E2690" i="9" s="1"/>
  <c r="C2690" i="9"/>
  <c r="N2689" i="9"/>
  <c r="O2689" i="9" s="1"/>
  <c r="L2689" i="9"/>
  <c r="M2689" i="9" s="1"/>
  <c r="J2689" i="9"/>
  <c r="H2689" i="9"/>
  <c r="I2689" i="9" s="1"/>
  <c r="F2689" i="9"/>
  <c r="G2689" i="9" s="1"/>
  <c r="D2689" i="9"/>
  <c r="E2689" i="9" s="1"/>
  <c r="C2689" i="9"/>
  <c r="N2688" i="9"/>
  <c r="O2688" i="9" s="1"/>
  <c r="L2688" i="9"/>
  <c r="M2688" i="9" s="1"/>
  <c r="J2688" i="9"/>
  <c r="H2688" i="9"/>
  <c r="I2688" i="9" s="1"/>
  <c r="F2688" i="9"/>
  <c r="G2688" i="9" s="1"/>
  <c r="D2688" i="9"/>
  <c r="E2688" i="9" s="1"/>
  <c r="C2688" i="9"/>
  <c r="N2687" i="9"/>
  <c r="O2687" i="9" s="1"/>
  <c r="L2687" i="9"/>
  <c r="M2687" i="9" s="1"/>
  <c r="J2687" i="9"/>
  <c r="H2687" i="9"/>
  <c r="I2687" i="9" s="1"/>
  <c r="F2687" i="9"/>
  <c r="G2687" i="9" s="1"/>
  <c r="D2687" i="9"/>
  <c r="E2687" i="9" s="1"/>
  <c r="C2687" i="9"/>
  <c r="N2686" i="9"/>
  <c r="O2686" i="9" s="1"/>
  <c r="L2686" i="9"/>
  <c r="M2686" i="9" s="1"/>
  <c r="J2686" i="9"/>
  <c r="H2686" i="9"/>
  <c r="I2686" i="9" s="1"/>
  <c r="F2686" i="9"/>
  <c r="G2686" i="9" s="1"/>
  <c r="D2686" i="9"/>
  <c r="E2686" i="9" s="1"/>
  <c r="C2686" i="9"/>
  <c r="N2685" i="9"/>
  <c r="O2685" i="9" s="1"/>
  <c r="L2685" i="9"/>
  <c r="M2685" i="9" s="1"/>
  <c r="J2685" i="9"/>
  <c r="H2685" i="9"/>
  <c r="I2685" i="9" s="1"/>
  <c r="F2685" i="9"/>
  <c r="G2685" i="9" s="1"/>
  <c r="D2685" i="9"/>
  <c r="E2685" i="9" s="1"/>
  <c r="C2685" i="9"/>
  <c r="N2684" i="9"/>
  <c r="O2684" i="9" s="1"/>
  <c r="L2684" i="9"/>
  <c r="M2684" i="9" s="1"/>
  <c r="J2684" i="9"/>
  <c r="H2684" i="9"/>
  <c r="I2684" i="9" s="1"/>
  <c r="F2684" i="9"/>
  <c r="G2684" i="9" s="1"/>
  <c r="D2684" i="9"/>
  <c r="E2684" i="9" s="1"/>
  <c r="C2684" i="9"/>
  <c r="N2683" i="9"/>
  <c r="O2683" i="9" s="1"/>
  <c r="L2683" i="9"/>
  <c r="M2683" i="9" s="1"/>
  <c r="J2683" i="9"/>
  <c r="H2683" i="9"/>
  <c r="I2683" i="9" s="1"/>
  <c r="F2683" i="9"/>
  <c r="G2683" i="9" s="1"/>
  <c r="D2683" i="9"/>
  <c r="E2683" i="9" s="1"/>
  <c r="C2683" i="9"/>
  <c r="N2682" i="9"/>
  <c r="O2682" i="9" s="1"/>
  <c r="L2682" i="9"/>
  <c r="M2682" i="9" s="1"/>
  <c r="J2682" i="9"/>
  <c r="H2682" i="9"/>
  <c r="I2682" i="9" s="1"/>
  <c r="F2682" i="9"/>
  <c r="G2682" i="9" s="1"/>
  <c r="D2682" i="9"/>
  <c r="E2682" i="9" s="1"/>
  <c r="C2682" i="9"/>
  <c r="N2681" i="9"/>
  <c r="O2681" i="9" s="1"/>
  <c r="L2681" i="9"/>
  <c r="M2681" i="9" s="1"/>
  <c r="J2681" i="9"/>
  <c r="H2681" i="9"/>
  <c r="I2681" i="9" s="1"/>
  <c r="F2681" i="9"/>
  <c r="G2681" i="9" s="1"/>
  <c r="D2681" i="9"/>
  <c r="E2681" i="9" s="1"/>
  <c r="C2681" i="9"/>
  <c r="N2680" i="9"/>
  <c r="O2680" i="9" s="1"/>
  <c r="L2680" i="9"/>
  <c r="M2680" i="9" s="1"/>
  <c r="J2680" i="9"/>
  <c r="H2680" i="9"/>
  <c r="I2680" i="9" s="1"/>
  <c r="F2680" i="9"/>
  <c r="G2680" i="9" s="1"/>
  <c r="D2680" i="9"/>
  <c r="E2680" i="9" s="1"/>
  <c r="C2680" i="9"/>
  <c r="N2679" i="9"/>
  <c r="O2679" i="9" s="1"/>
  <c r="L2679" i="9"/>
  <c r="M2679" i="9" s="1"/>
  <c r="J2679" i="9"/>
  <c r="H2679" i="9"/>
  <c r="I2679" i="9" s="1"/>
  <c r="F2679" i="9"/>
  <c r="G2679" i="9" s="1"/>
  <c r="D2679" i="9"/>
  <c r="E2679" i="9" s="1"/>
  <c r="C2679" i="9"/>
  <c r="N2678" i="9"/>
  <c r="O2678" i="9" s="1"/>
  <c r="L2678" i="9"/>
  <c r="M2678" i="9" s="1"/>
  <c r="J2678" i="9"/>
  <c r="H2678" i="9"/>
  <c r="I2678" i="9" s="1"/>
  <c r="F2678" i="9"/>
  <c r="G2678" i="9" s="1"/>
  <c r="D2678" i="9"/>
  <c r="E2678" i="9" s="1"/>
  <c r="C2678" i="9"/>
  <c r="N2677" i="9"/>
  <c r="O2677" i="9" s="1"/>
  <c r="L2677" i="9"/>
  <c r="M2677" i="9" s="1"/>
  <c r="J2677" i="9"/>
  <c r="H2677" i="9"/>
  <c r="I2677" i="9" s="1"/>
  <c r="F2677" i="9"/>
  <c r="G2677" i="9" s="1"/>
  <c r="D2677" i="9"/>
  <c r="E2677" i="9" s="1"/>
  <c r="C2677" i="9"/>
  <c r="N2676" i="9"/>
  <c r="O2676" i="9" s="1"/>
  <c r="L2676" i="9"/>
  <c r="M2676" i="9" s="1"/>
  <c r="J2676" i="9"/>
  <c r="H2676" i="9"/>
  <c r="I2676" i="9" s="1"/>
  <c r="F2676" i="9"/>
  <c r="G2676" i="9" s="1"/>
  <c r="D2676" i="9"/>
  <c r="E2676" i="9" s="1"/>
  <c r="C2676" i="9"/>
  <c r="N2675" i="9"/>
  <c r="O2675" i="9" s="1"/>
  <c r="L2675" i="9"/>
  <c r="M2675" i="9" s="1"/>
  <c r="J2675" i="9"/>
  <c r="H2675" i="9"/>
  <c r="I2675" i="9" s="1"/>
  <c r="F2675" i="9"/>
  <c r="G2675" i="9" s="1"/>
  <c r="D2675" i="9"/>
  <c r="E2675" i="9" s="1"/>
  <c r="C2675" i="9"/>
  <c r="N2674" i="9"/>
  <c r="O2674" i="9" s="1"/>
  <c r="L2674" i="9"/>
  <c r="M2674" i="9" s="1"/>
  <c r="J2674" i="9"/>
  <c r="H2674" i="9"/>
  <c r="I2674" i="9" s="1"/>
  <c r="F2674" i="9"/>
  <c r="G2674" i="9" s="1"/>
  <c r="D2674" i="9"/>
  <c r="E2674" i="9" s="1"/>
  <c r="C2674" i="9"/>
  <c r="N2673" i="9"/>
  <c r="O2673" i="9" s="1"/>
  <c r="L2673" i="9"/>
  <c r="M2673" i="9" s="1"/>
  <c r="J2673" i="9"/>
  <c r="H2673" i="9"/>
  <c r="I2673" i="9" s="1"/>
  <c r="F2673" i="9"/>
  <c r="G2673" i="9" s="1"/>
  <c r="D2673" i="9"/>
  <c r="E2673" i="9" s="1"/>
  <c r="C2673" i="9"/>
  <c r="N2672" i="9"/>
  <c r="O2672" i="9" s="1"/>
  <c r="L2672" i="9"/>
  <c r="M2672" i="9" s="1"/>
  <c r="J2672" i="9"/>
  <c r="H2672" i="9"/>
  <c r="I2672" i="9" s="1"/>
  <c r="F2672" i="9"/>
  <c r="G2672" i="9" s="1"/>
  <c r="D2672" i="9"/>
  <c r="E2672" i="9" s="1"/>
  <c r="C2672" i="9"/>
  <c r="N2671" i="9"/>
  <c r="O2671" i="9" s="1"/>
  <c r="L2671" i="9"/>
  <c r="M2671" i="9" s="1"/>
  <c r="J2671" i="9"/>
  <c r="H2671" i="9"/>
  <c r="I2671" i="9" s="1"/>
  <c r="F2671" i="9"/>
  <c r="G2671" i="9" s="1"/>
  <c r="D2671" i="9"/>
  <c r="E2671" i="9" s="1"/>
  <c r="C2671" i="9"/>
  <c r="N2670" i="9"/>
  <c r="O2670" i="9" s="1"/>
  <c r="L2670" i="9"/>
  <c r="M2670" i="9" s="1"/>
  <c r="J2670" i="9"/>
  <c r="H2670" i="9"/>
  <c r="I2670" i="9" s="1"/>
  <c r="F2670" i="9"/>
  <c r="G2670" i="9" s="1"/>
  <c r="D2670" i="9"/>
  <c r="E2670" i="9" s="1"/>
  <c r="C2670" i="9"/>
  <c r="N2669" i="9"/>
  <c r="O2669" i="9" s="1"/>
  <c r="L2669" i="9"/>
  <c r="M2669" i="9" s="1"/>
  <c r="J2669" i="9"/>
  <c r="H2669" i="9"/>
  <c r="I2669" i="9" s="1"/>
  <c r="F2669" i="9"/>
  <c r="G2669" i="9" s="1"/>
  <c r="D2669" i="9"/>
  <c r="E2669" i="9" s="1"/>
  <c r="C2669" i="9"/>
  <c r="N2668" i="9"/>
  <c r="O2668" i="9" s="1"/>
  <c r="L2668" i="9"/>
  <c r="M2668" i="9" s="1"/>
  <c r="J2668" i="9"/>
  <c r="H2668" i="9"/>
  <c r="I2668" i="9" s="1"/>
  <c r="F2668" i="9"/>
  <c r="G2668" i="9" s="1"/>
  <c r="D2668" i="9"/>
  <c r="E2668" i="9" s="1"/>
  <c r="C2668" i="9"/>
  <c r="N2667" i="9"/>
  <c r="O2667" i="9" s="1"/>
  <c r="L2667" i="9"/>
  <c r="M2667" i="9" s="1"/>
  <c r="J2667" i="9"/>
  <c r="H2667" i="9"/>
  <c r="I2667" i="9" s="1"/>
  <c r="F2667" i="9"/>
  <c r="G2667" i="9" s="1"/>
  <c r="D2667" i="9"/>
  <c r="E2667" i="9" s="1"/>
  <c r="C2667" i="9"/>
  <c r="N2666" i="9"/>
  <c r="O2666" i="9" s="1"/>
  <c r="L2666" i="9"/>
  <c r="M2666" i="9" s="1"/>
  <c r="J2666" i="9"/>
  <c r="H2666" i="9"/>
  <c r="I2666" i="9" s="1"/>
  <c r="F2666" i="9"/>
  <c r="G2666" i="9" s="1"/>
  <c r="D2666" i="9"/>
  <c r="E2666" i="9" s="1"/>
  <c r="C2666" i="9"/>
  <c r="N2665" i="9"/>
  <c r="O2665" i="9" s="1"/>
  <c r="L2665" i="9"/>
  <c r="M2665" i="9" s="1"/>
  <c r="J2665" i="9"/>
  <c r="H2665" i="9"/>
  <c r="I2665" i="9" s="1"/>
  <c r="F2665" i="9"/>
  <c r="G2665" i="9" s="1"/>
  <c r="D2665" i="9"/>
  <c r="E2665" i="9" s="1"/>
  <c r="C2665" i="9"/>
  <c r="N2664" i="9"/>
  <c r="O2664" i="9" s="1"/>
  <c r="L2664" i="9"/>
  <c r="M2664" i="9" s="1"/>
  <c r="J2664" i="9"/>
  <c r="H2664" i="9"/>
  <c r="I2664" i="9" s="1"/>
  <c r="F2664" i="9"/>
  <c r="G2664" i="9" s="1"/>
  <c r="D2664" i="9"/>
  <c r="E2664" i="9" s="1"/>
  <c r="C2664" i="9"/>
  <c r="N2663" i="9"/>
  <c r="O2663" i="9" s="1"/>
  <c r="L2663" i="9"/>
  <c r="M2663" i="9" s="1"/>
  <c r="J2663" i="9"/>
  <c r="H2663" i="9"/>
  <c r="I2663" i="9" s="1"/>
  <c r="F2663" i="9"/>
  <c r="G2663" i="9" s="1"/>
  <c r="D2663" i="9"/>
  <c r="E2663" i="9" s="1"/>
  <c r="C2663" i="9"/>
  <c r="N2662" i="9"/>
  <c r="O2662" i="9" s="1"/>
  <c r="L2662" i="9"/>
  <c r="M2662" i="9" s="1"/>
  <c r="J2662" i="9"/>
  <c r="H2662" i="9"/>
  <c r="I2662" i="9" s="1"/>
  <c r="F2662" i="9"/>
  <c r="G2662" i="9" s="1"/>
  <c r="D2662" i="9"/>
  <c r="E2662" i="9" s="1"/>
  <c r="C2662" i="9"/>
  <c r="N2661" i="9"/>
  <c r="O2661" i="9" s="1"/>
  <c r="L2661" i="9"/>
  <c r="M2661" i="9" s="1"/>
  <c r="J2661" i="9"/>
  <c r="H2661" i="9"/>
  <c r="I2661" i="9" s="1"/>
  <c r="F2661" i="9"/>
  <c r="G2661" i="9" s="1"/>
  <c r="D2661" i="9"/>
  <c r="E2661" i="9" s="1"/>
  <c r="C2661" i="9"/>
  <c r="N2660" i="9"/>
  <c r="O2660" i="9" s="1"/>
  <c r="L2660" i="9"/>
  <c r="M2660" i="9" s="1"/>
  <c r="J2660" i="9"/>
  <c r="H2660" i="9"/>
  <c r="I2660" i="9" s="1"/>
  <c r="F2660" i="9"/>
  <c r="G2660" i="9" s="1"/>
  <c r="D2660" i="9"/>
  <c r="E2660" i="9" s="1"/>
  <c r="C2660" i="9"/>
  <c r="N2659" i="9"/>
  <c r="O2659" i="9" s="1"/>
  <c r="L2659" i="9"/>
  <c r="M2659" i="9" s="1"/>
  <c r="J2659" i="9"/>
  <c r="H2659" i="9"/>
  <c r="I2659" i="9" s="1"/>
  <c r="F2659" i="9"/>
  <c r="G2659" i="9" s="1"/>
  <c r="D2659" i="9"/>
  <c r="E2659" i="9" s="1"/>
  <c r="C2659" i="9"/>
  <c r="N2658" i="9"/>
  <c r="O2658" i="9" s="1"/>
  <c r="L2658" i="9"/>
  <c r="M2658" i="9" s="1"/>
  <c r="J2658" i="9"/>
  <c r="H2658" i="9"/>
  <c r="I2658" i="9" s="1"/>
  <c r="F2658" i="9"/>
  <c r="G2658" i="9" s="1"/>
  <c r="D2658" i="9"/>
  <c r="E2658" i="9" s="1"/>
  <c r="C2658" i="9"/>
  <c r="N2657" i="9"/>
  <c r="O2657" i="9" s="1"/>
  <c r="L2657" i="9"/>
  <c r="M2657" i="9" s="1"/>
  <c r="J2657" i="9"/>
  <c r="H2657" i="9"/>
  <c r="I2657" i="9" s="1"/>
  <c r="F2657" i="9"/>
  <c r="G2657" i="9" s="1"/>
  <c r="D2657" i="9"/>
  <c r="E2657" i="9" s="1"/>
  <c r="C2657" i="9"/>
  <c r="N2656" i="9"/>
  <c r="O2656" i="9" s="1"/>
  <c r="L2656" i="9"/>
  <c r="M2656" i="9" s="1"/>
  <c r="J2656" i="9"/>
  <c r="H2656" i="9"/>
  <c r="I2656" i="9" s="1"/>
  <c r="F2656" i="9"/>
  <c r="G2656" i="9" s="1"/>
  <c r="D2656" i="9"/>
  <c r="E2656" i="9" s="1"/>
  <c r="C2656" i="9"/>
  <c r="N2655" i="9"/>
  <c r="O2655" i="9" s="1"/>
  <c r="L2655" i="9"/>
  <c r="M2655" i="9" s="1"/>
  <c r="J2655" i="9"/>
  <c r="H2655" i="9"/>
  <c r="I2655" i="9" s="1"/>
  <c r="F2655" i="9"/>
  <c r="G2655" i="9" s="1"/>
  <c r="D2655" i="9"/>
  <c r="E2655" i="9" s="1"/>
  <c r="C2655" i="9"/>
  <c r="N2654" i="9"/>
  <c r="O2654" i="9" s="1"/>
  <c r="L2654" i="9"/>
  <c r="M2654" i="9" s="1"/>
  <c r="J2654" i="9"/>
  <c r="H2654" i="9"/>
  <c r="I2654" i="9" s="1"/>
  <c r="F2654" i="9"/>
  <c r="G2654" i="9" s="1"/>
  <c r="D2654" i="9"/>
  <c r="E2654" i="9" s="1"/>
  <c r="C2654" i="9"/>
  <c r="N2653" i="9"/>
  <c r="O2653" i="9" s="1"/>
  <c r="L2653" i="9"/>
  <c r="M2653" i="9" s="1"/>
  <c r="J2653" i="9"/>
  <c r="H2653" i="9"/>
  <c r="I2653" i="9" s="1"/>
  <c r="F2653" i="9"/>
  <c r="G2653" i="9" s="1"/>
  <c r="D2653" i="9"/>
  <c r="E2653" i="9" s="1"/>
  <c r="C2653" i="9"/>
  <c r="N2652" i="9"/>
  <c r="O2652" i="9" s="1"/>
  <c r="L2652" i="9"/>
  <c r="M2652" i="9" s="1"/>
  <c r="J2652" i="9"/>
  <c r="H2652" i="9"/>
  <c r="I2652" i="9" s="1"/>
  <c r="F2652" i="9"/>
  <c r="G2652" i="9" s="1"/>
  <c r="D2652" i="9"/>
  <c r="E2652" i="9" s="1"/>
  <c r="C2652" i="9"/>
  <c r="N2651" i="9"/>
  <c r="O2651" i="9" s="1"/>
  <c r="L2651" i="9"/>
  <c r="M2651" i="9" s="1"/>
  <c r="J2651" i="9"/>
  <c r="H2651" i="9"/>
  <c r="I2651" i="9" s="1"/>
  <c r="F2651" i="9"/>
  <c r="G2651" i="9" s="1"/>
  <c r="D2651" i="9"/>
  <c r="E2651" i="9" s="1"/>
  <c r="C2651" i="9"/>
  <c r="N2650" i="9"/>
  <c r="O2650" i="9" s="1"/>
  <c r="L2650" i="9"/>
  <c r="M2650" i="9" s="1"/>
  <c r="J2650" i="9"/>
  <c r="H2650" i="9"/>
  <c r="I2650" i="9" s="1"/>
  <c r="F2650" i="9"/>
  <c r="G2650" i="9" s="1"/>
  <c r="D2650" i="9"/>
  <c r="E2650" i="9" s="1"/>
  <c r="C2650" i="9"/>
  <c r="N2649" i="9"/>
  <c r="O2649" i="9" s="1"/>
  <c r="L2649" i="9"/>
  <c r="M2649" i="9" s="1"/>
  <c r="J2649" i="9"/>
  <c r="H2649" i="9"/>
  <c r="I2649" i="9" s="1"/>
  <c r="F2649" i="9"/>
  <c r="G2649" i="9" s="1"/>
  <c r="D2649" i="9"/>
  <c r="E2649" i="9" s="1"/>
  <c r="C2649" i="9"/>
  <c r="N2648" i="9"/>
  <c r="O2648" i="9" s="1"/>
  <c r="L2648" i="9"/>
  <c r="M2648" i="9" s="1"/>
  <c r="J2648" i="9"/>
  <c r="H2648" i="9"/>
  <c r="I2648" i="9" s="1"/>
  <c r="F2648" i="9"/>
  <c r="G2648" i="9" s="1"/>
  <c r="D2648" i="9"/>
  <c r="E2648" i="9" s="1"/>
  <c r="C2648" i="9"/>
  <c r="N2647" i="9"/>
  <c r="O2647" i="9" s="1"/>
  <c r="L2647" i="9"/>
  <c r="M2647" i="9" s="1"/>
  <c r="J2647" i="9"/>
  <c r="H2647" i="9"/>
  <c r="I2647" i="9" s="1"/>
  <c r="F2647" i="9"/>
  <c r="G2647" i="9" s="1"/>
  <c r="D2647" i="9"/>
  <c r="E2647" i="9" s="1"/>
  <c r="C2647" i="9"/>
  <c r="N2646" i="9"/>
  <c r="O2646" i="9" s="1"/>
  <c r="L2646" i="9"/>
  <c r="M2646" i="9" s="1"/>
  <c r="J2646" i="9"/>
  <c r="H2646" i="9"/>
  <c r="I2646" i="9" s="1"/>
  <c r="F2646" i="9"/>
  <c r="G2646" i="9" s="1"/>
  <c r="D2646" i="9"/>
  <c r="E2646" i="9" s="1"/>
  <c r="C2646" i="9"/>
  <c r="N2645" i="9"/>
  <c r="O2645" i="9" s="1"/>
  <c r="L2645" i="9"/>
  <c r="M2645" i="9" s="1"/>
  <c r="J2645" i="9"/>
  <c r="H2645" i="9"/>
  <c r="I2645" i="9" s="1"/>
  <c r="F2645" i="9"/>
  <c r="G2645" i="9" s="1"/>
  <c r="D2645" i="9"/>
  <c r="E2645" i="9" s="1"/>
  <c r="C2645" i="9"/>
  <c r="N2644" i="9"/>
  <c r="O2644" i="9" s="1"/>
  <c r="L2644" i="9"/>
  <c r="M2644" i="9" s="1"/>
  <c r="J2644" i="9"/>
  <c r="H2644" i="9"/>
  <c r="I2644" i="9" s="1"/>
  <c r="F2644" i="9"/>
  <c r="G2644" i="9" s="1"/>
  <c r="D2644" i="9"/>
  <c r="E2644" i="9" s="1"/>
  <c r="C2644" i="9"/>
  <c r="N2643" i="9"/>
  <c r="O2643" i="9" s="1"/>
  <c r="L2643" i="9"/>
  <c r="M2643" i="9" s="1"/>
  <c r="J2643" i="9"/>
  <c r="H2643" i="9"/>
  <c r="I2643" i="9" s="1"/>
  <c r="F2643" i="9"/>
  <c r="G2643" i="9" s="1"/>
  <c r="D2643" i="9"/>
  <c r="E2643" i="9" s="1"/>
  <c r="C2643" i="9"/>
  <c r="N2642" i="9"/>
  <c r="O2642" i="9" s="1"/>
  <c r="L2642" i="9"/>
  <c r="M2642" i="9" s="1"/>
  <c r="J2642" i="9"/>
  <c r="H2642" i="9"/>
  <c r="I2642" i="9" s="1"/>
  <c r="F2642" i="9"/>
  <c r="G2642" i="9" s="1"/>
  <c r="D2642" i="9"/>
  <c r="E2642" i="9" s="1"/>
  <c r="C2642" i="9"/>
  <c r="N2641" i="9"/>
  <c r="O2641" i="9" s="1"/>
  <c r="L2641" i="9"/>
  <c r="M2641" i="9" s="1"/>
  <c r="J2641" i="9"/>
  <c r="H2641" i="9"/>
  <c r="I2641" i="9" s="1"/>
  <c r="F2641" i="9"/>
  <c r="G2641" i="9" s="1"/>
  <c r="D2641" i="9"/>
  <c r="E2641" i="9" s="1"/>
  <c r="C2641" i="9"/>
  <c r="N2640" i="9"/>
  <c r="O2640" i="9" s="1"/>
  <c r="L2640" i="9"/>
  <c r="M2640" i="9" s="1"/>
  <c r="J2640" i="9"/>
  <c r="H2640" i="9"/>
  <c r="I2640" i="9" s="1"/>
  <c r="F2640" i="9"/>
  <c r="G2640" i="9" s="1"/>
  <c r="D2640" i="9"/>
  <c r="E2640" i="9" s="1"/>
  <c r="C2640" i="9"/>
  <c r="N2639" i="9"/>
  <c r="O2639" i="9" s="1"/>
  <c r="L2639" i="9"/>
  <c r="M2639" i="9" s="1"/>
  <c r="J2639" i="9"/>
  <c r="H2639" i="9"/>
  <c r="I2639" i="9" s="1"/>
  <c r="F2639" i="9"/>
  <c r="G2639" i="9" s="1"/>
  <c r="D2639" i="9"/>
  <c r="E2639" i="9" s="1"/>
  <c r="C2639" i="9"/>
  <c r="N2638" i="9"/>
  <c r="O2638" i="9" s="1"/>
  <c r="L2638" i="9"/>
  <c r="M2638" i="9" s="1"/>
  <c r="J2638" i="9"/>
  <c r="H2638" i="9"/>
  <c r="I2638" i="9" s="1"/>
  <c r="F2638" i="9"/>
  <c r="G2638" i="9" s="1"/>
  <c r="D2638" i="9"/>
  <c r="E2638" i="9" s="1"/>
  <c r="C2638" i="9"/>
  <c r="N2637" i="9"/>
  <c r="O2637" i="9" s="1"/>
  <c r="L2637" i="9"/>
  <c r="M2637" i="9" s="1"/>
  <c r="J2637" i="9"/>
  <c r="H2637" i="9"/>
  <c r="I2637" i="9" s="1"/>
  <c r="F2637" i="9"/>
  <c r="G2637" i="9" s="1"/>
  <c r="D2637" i="9"/>
  <c r="E2637" i="9" s="1"/>
  <c r="C2637" i="9"/>
  <c r="N2636" i="9"/>
  <c r="O2636" i="9" s="1"/>
  <c r="L2636" i="9"/>
  <c r="M2636" i="9" s="1"/>
  <c r="J2636" i="9"/>
  <c r="H2636" i="9"/>
  <c r="I2636" i="9" s="1"/>
  <c r="F2636" i="9"/>
  <c r="G2636" i="9" s="1"/>
  <c r="D2636" i="9"/>
  <c r="E2636" i="9" s="1"/>
  <c r="C2636" i="9"/>
  <c r="N2635" i="9"/>
  <c r="O2635" i="9" s="1"/>
  <c r="L2635" i="9"/>
  <c r="M2635" i="9" s="1"/>
  <c r="J2635" i="9"/>
  <c r="H2635" i="9"/>
  <c r="I2635" i="9" s="1"/>
  <c r="F2635" i="9"/>
  <c r="G2635" i="9" s="1"/>
  <c r="D2635" i="9"/>
  <c r="E2635" i="9" s="1"/>
  <c r="C2635" i="9"/>
  <c r="N2634" i="9"/>
  <c r="O2634" i="9" s="1"/>
  <c r="L2634" i="9"/>
  <c r="M2634" i="9" s="1"/>
  <c r="J2634" i="9"/>
  <c r="H2634" i="9"/>
  <c r="I2634" i="9" s="1"/>
  <c r="F2634" i="9"/>
  <c r="G2634" i="9" s="1"/>
  <c r="D2634" i="9"/>
  <c r="E2634" i="9" s="1"/>
  <c r="C2634" i="9"/>
  <c r="N2633" i="9"/>
  <c r="O2633" i="9" s="1"/>
  <c r="L2633" i="9"/>
  <c r="M2633" i="9" s="1"/>
  <c r="J2633" i="9"/>
  <c r="H2633" i="9"/>
  <c r="I2633" i="9" s="1"/>
  <c r="F2633" i="9"/>
  <c r="G2633" i="9" s="1"/>
  <c r="D2633" i="9"/>
  <c r="E2633" i="9" s="1"/>
  <c r="C2633" i="9"/>
  <c r="N2632" i="9"/>
  <c r="O2632" i="9" s="1"/>
  <c r="L2632" i="9"/>
  <c r="M2632" i="9" s="1"/>
  <c r="J2632" i="9"/>
  <c r="H2632" i="9"/>
  <c r="I2632" i="9" s="1"/>
  <c r="F2632" i="9"/>
  <c r="G2632" i="9" s="1"/>
  <c r="D2632" i="9"/>
  <c r="E2632" i="9" s="1"/>
  <c r="C2632" i="9"/>
  <c r="N2631" i="9"/>
  <c r="O2631" i="9" s="1"/>
  <c r="L2631" i="9"/>
  <c r="M2631" i="9" s="1"/>
  <c r="J2631" i="9"/>
  <c r="H2631" i="9"/>
  <c r="I2631" i="9" s="1"/>
  <c r="F2631" i="9"/>
  <c r="G2631" i="9" s="1"/>
  <c r="D2631" i="9"/>
  <c r="E2631" i="9" s="1"/>
  <c r="C2631" i="9"/>
  <c r="N2630" i="9"/>
  <c r="O2630" i="9" s="1"/>
  <c r="L2630" i="9"/>
  <c r="M2630" i="9" s="1"/>
  <c r="J2630" i="9"/>
  <c r="H2630" i="9"/>
  <c r="I2630" i="9" s="1"/>
  <c r="F2630" i="9"/>
  <c r="G2630" i="9" s="1"/>
  <c r="D2630" i="9"/>
  <c r="E2630" i="9" s="1"/>
  <c r="C2630" i="9"/>
  <c r="N2629" i="9"/>
  <c r="O2629" i="9" s="1"/>
  <c r="L2629" i="9"/>
  <c r="M2629" i="9" s="1"/>
  <c r="J2629" i="9"/>
  <c r="H2629" i="9"/>
  <c r="I2629" i="9" s="1"/>
  <c r="F2629" i="9"/>
  <c r="G2629" i="9" s="1"/>
  <c r="D2629" i="9"/>
  <c r="E2629" i="9" s="1"/>
  <c r="C2629" i="9"/>
  <c r="N2628" i="9"/>
  <c r="O2628" i="9" s="1"/>
  <c r="L2628" i="9"/>
  <c r="M2628" i="9" s="1"/>
  <c r="J2628" i="9"/>
  <c r="H2628" i="9"/>
  <c r="I2628" i="9" s="1"/>
  <c r="F2628" i="9"/>
  <c r="G2628" i="9" s="1"/>
  <c r="D2628" i="9"/>
  <c r="E2628" i="9" s="1"/>
  <c r="C2628" i="9"/>
  <c r="N2627" i="9"/>
  <c r="O2627" i="9" s="1"/>
  <c r="L2627" i="9"/>
  <c r="M2627" i="9" s="1"/>
  <c r="J2627" i="9"/>
  <c r="H2627" i="9"/>
  <c r="I2627" i="9" s="1"/>
  <c r="F2627" i="9"/>
  <c r="G2627" i="9" s="1"/>
  <c r="D2627" i="9"/>
  <c r="E2627" i="9" s="1"/>
  <c r="C2627" i="9"/>
  <c r="N2626" i="9"/>
  <c r="O2626" i="9" s="1"/>
  <c r="L2626" i="9"/>
  <c r="M2626" i="9" s="1"/>
  <c r="J2626" i="9"/>
  <c r="H2626" i="9"/>
  <c r="I2626" i="9" s="1"/>
  <c r="F2626" i="9"/>
  <c r="G2626" i="9" s="1"/>
  <c r="D2626" i="9"/>
  <c r="E2626" i="9" s="1"/>
  <c r="C2626" i="9"/>
  <c r="N2625" i="9"/>
  <c r="O2625" i="9" s="1"/>
  <c r="L2625" i="9"/>
  <c r="M2625" i="9" s="1"/>
  <c r="J2625" i="9"/>
  <c r="H2625" i="9"/>
  <c r="I2625" i="9" s="1"/>
  <c r="F2625" i="9"/>
  <c r="G2625" i="9" s="1"/>
  <c r="D2625" i="9"/>
  <c r="E2625" i="9" s="1"/>
  <c r="C2625" i="9"/>
  <c r="N2624" i="9"/>
  <c r="O2624" i="9" s="1"/>
  <c r="L2624" i="9"/>
  <c r="M2624" i="9" s="1"/>
  <c r="J2624" i="9"/>
  <c r="H2624" i="9"/>
  <c r="I2624" i="9" s="1"/>
  <c r="F2624" i="9"/>
  <c r="G2624" i="9" s="1"/>
  <c r="D2624" i="9"/>
  <c r="E2624" i="9" s="1"/>
  <c r="C2624" i="9"/>
  <c r="N2623" i="9"/>
  <c r="O2623" i="9" s="1"/>
  <c r="L2623" i="9"/>
  <c r="M2623" i="9" s="1"/>
  <c r="J2623" i="9"/>
  <c r="H2623" i="9"/>
  <c r="I2623" i="9" s="1"/>
  <c r="F2623" i="9"/>
  <c r="G2623" i="9" s="1"/>
  <c r="D2623" i="9"/>
  <c r="E2623" i="9" s="1"/>
  <c r="C2623" i="9"/>
  <c r="N2622" i="9"/>
  <c r="O2622" i="9" s="1"/>
  <c r="L2622" i="9"/>
  <c r="M2622" i="9" s="1"/>
  <c r="J2622" i="9"/>
  <c r="H2622" i="9"/>
  <c r="I2622" i="9" s="1"/>
  <c r="F2622" i="9"/>
  <c r="G2622" i="9" s="1"/>
  <c r="D2622" i="9"/>
  <c r="E2622" i="9" s="1"/>
  <c r="C2622" i="9"/>
  <c r="N2621" i="9"/>
  <c r="O2621" i="9" s="1"/>
  <c r="L2621" i="9"/>
  <c r="M2621" i="9" s="1"/>
  <c r="J2621" i="9"/>
  <c r="H2621" i="9"/>
  <c r="I2621" i="9" s="1"/>
  <c r="F2621" i="9"/>
  <c r="G2621" i="9" s="1"/>
  <c r="D2621" i="9"/>
  <c r="E2621" i="9" s="1"/>
  <c r="C2621" i="9"/>
  <c r="N2620" i="9"/>
  <c r="O2620" i="9" s="1"/>
  <c r="L2620" i="9"/>
  <c r="M2620" i="9" s="1"/>
  <c r="J2620" i="9"/>
  <c r="H2620" i="9"/>
  <c r="I2620" i="9" s="1"/>
  <c r="F2620" i="9"/>
  <c r="G2620" i="9" s="1"/>
  <c r="D2620" i="9"/>
  <c r="E2620" i="9" s="1"/>
  <c r="C2620" i="9"/>
  <c r="N2619" i="9"/>
  <c r="O2619" i="9" s="1"/>
  <c r="L2619" i="9"/>
  <c r="M2619" i="9" s="1"/>
  <c r="J2619" i="9"/>
  <c r="H2619" i="9"/>
  <c r="I2619" i="9" s="1"/>
  <c r="F2619" i="9"/>
  <c r="G2619" i="9" s="1"/>
  <c r="D2619" i="9"/>
  <c r="E2619" i="9" s="1"/>
  <c r="C2619" i="9"/>
  <c r="N2618" i="9"/>
  <c r="O2618" i="9" s="1"/>
  <c r="L2618" i="9"/>
  <c r="M2618" i="9" s="1"/>
  <c r="J2618" i="9"/>
  <c r="H2618" i="9"/>
  <c r="I2618" i="9" s="1"/>
  <c r="F2618" i="9"/>
  <c r="G2618" i="9" s="1"/>
  <c r="D2618" i="9"/>
  <c r="E2618" i="9" s="1"/>
  <c r="C2618" i="9"/>
  <c r="N2617" i="9"/>
  <c r="O2617" i="9" s="1"/>
  <c r="L2617" i="9"/>
  <c r="M2617" i="9" s="1"/>
  <c r="J2617" i="9"/>
  <c r="H2617" i="9"/>
  <c r="I2617" i="9" s="1"/>
  <c r="F2617" i="9"/>
  <c r="G2617" i="9" s="1"/>
  <c r="D2617" i="9"/>
  <c r="E2617" i="9" s="1"/>
  <c r="C2617" i="9"/>
  <c r="N2616" i="9"/>
  <c r="O2616" i="9" s="1"/>
  <c r="L2616" i="9"/>
  <c r="M2616" i="9" s="1"/>
  <c r="J2616" i="9"/>
  <c r="H2616" i="9"/>
  <c r="I2616" i="9" s="1"/>
  <c r="F2616" i="9"/>
  <c r="G2616" i="9" s="1"/>
  <c r="D2616" i="9"/>
  <c r="E2616" i="9" s="1"/>
  <c r="C2616" i="9"/>
  <c r="N2615" i="9"/>
  <c r="O2615" i="9" s="1"/>
  <c r="L2615" i="9"/>
  <c r="M2615" i="9" s="1"/>
  <c r="J2615" i="9"/>
  <c r="H2615" i="9"/>
  <c r="I2615" i="9" s="1"/>
  <c r="F2615" i="9"/>
  <c r="G2615" i="9" s="1"/>
  <c r="D2615" i="9"/>
  <c r="E2615" i="9" s="1"/>
  <c r="C2615" i="9"/>
  <c r="N2614" i="9"/>
  <c r="O2614" i="9" s="1"/>
  <c r="L2614" i="9"/>
  <c r="M2614" i="9" s="1"/>
  <c r="J2614" i="9"/>
  <c r="H2614" i="9"/>
  <c r="I2614" i="9" s="1"/>
  <c r="F2614" i="9"/>
  <c r="G2614" i="9" s="1"/>
  <c r="D2614" i="9"/>
  <c r="E2614" i="9" s="1"/>
  <c r="C2614" i="9"/>
  <c r="N2613" i="9"/>
  <c r="O2613" i="9" s="1"/>
  <c r="L2613" i="9"/>
  <c r="M2613" i="9" s="1"/>
  <c r="J2613" i="9"/>
  <c r="H2613" i="9"/>
  <c r="I2613" i="9" s="1"/>
  <c r="F2613" i="9"/>
  <c r="G2613" i="9" s="1"/>
  <c r="D2613" i="9"/>
  <c r="E2613" i="9" s="1"/>
  <c r="C2613" i="9"/>
  <c r="N2612" i="9"/>
  <c r="O2612" i="9" s="1"/>
  <c r="L2612" i="9"/>
  <c r="M2612" i="9" s="1"/>
  <c r="J2612" i="9"/>
  <c r="H2612" i="9"/>
  <c r="I2612" i="9" s="1"/>
  <c r="F2612" i="9"/>
  <c r="G2612" i="9" s="1"/>
  <c r="D2612" i="9"/>
  <c r="E2612" i="9" s="1"/>
  <c r="C2612" i="9"/>
  <c r="N2611" i="9"/>
  <c r="O2611" i="9" s="1"/>
  <c r="L2611" i="9"/>
  <c r="M2611" i="9" s="1"/>
  <c r="J2611" i="9"/>
  <c r="H2611" i="9"/>
  <c r="I2611" i="9" s="1"/>
  <c r="F2611" i="9"/>
  <c r="G2611" i="9" s="1"/>
  <c r="D2611" i="9"/>
  <c r="E2611" i="9" s="1"/>
  <c r="C2611" i="9"/>
  <c r="N2610" i="9"/>
  <c r="O2610" i="9" s="1"/>
  <c r="L2610" i="9"/>
  <c r="M2610" i="9" s="1"/>
  <c r="J2610" i="9"/>
  <c r="H2610" i="9"/>
  <c r="I2610" i="9" s="1"/>
  <c r="F2610" i="9"/>
  <c r="G2610" i="9" s="1"/>
  <c r="D2610" i="9"/>
  <c r="E2610" i="9" s="1"/>
  <c r="C2610" i="9"/>
  <c r="N2609" i="9"/>
  <c r="O2609" i="9" s="1"/>
  <c r="L2609" i="9"/>
  <c r="M2609" i="9" s="1"/>
  <c r="J2609" i="9"/>
  <c r="H2609" i="9"/>
  <c r="I2609" i="9" s="1"/>
  <c r="F2609" i="9"/>
  <c r="G2609" i="9" s="1"/>
  <c r="D2609" i="9"/>
  <c r="E2609" i="9" s="1"/>
  <c r="C2609" i="9"/>
  <c r="N2608" i="9"/>
  <c r="O2608" i="9" s="1"/>
  <c r="L2608" i="9"/>
  <c r="M2608" i="9" s="1"/>
  <c r="J2608" i="9"/>
  <c r="H2608" i="9"/>
  <c r="I2608" i="9" s="1"/>
  <c r="F2608" i="9"/>
  <c r="G2608" i="9" s="1"/>
  <c r="D2608" i="9"/>
  <c r="E2608" i="9" s="1"/>
  <c r="C2608" i="9"/>
  <c r="N2607" i="9"/>
  <c r="O2607" i="9" s="1"/>
  <c r="L2607" i="9"/>
  <c r="M2607" i="9" s="1"/>
  <c r="J2607" i="9"/>
  <c r="H2607" i="9"/>
  <c r="I2607" i="9" s="1"/>
  <c r="F2607" i="9"/>
  <c r="G2607" i="9" s="1"/>
  <c r="D2607" i="9"/>
  <c r="E2607" i="9" s="1"/>
  <c r="C2607" i="9"/>
  <c r="N2606" i="9"/>
  <c r="O2606" i="9" s="1"/>
  <c r="L2606" i="9"/>
  <c r="M2606" i="9" s="1"/>
  <c r="J2606" i="9"/>
  <c r="H2606" i="9"/>
  <c r="I2606" i="9" s="1"/>
  <c r="F2606" i="9"/>
  <c r="G2606" i="9" s="1"/>
  <c r="D2606" i="9"/>
  <c r="E2606" i="9" s="1"/>
  <c r="C2606" i="9"/>
  <c r="N2605" i="9"/>
  <c r="O2605" i="9" s="1"/>
  <c r="L2605" i="9"/>
  <c r="M2605" i="9" s="1"/>
  <c r="J2605" i="9"/>
  <c r="H2605" i="9"/>
  <c r="I2605" i="9" s="1"/>
  <c r="F2605" i="9"/>
  <c r="G2605" i="9" s="1"/>
  <c r="D2605" i="9"/>
  <c r="E2605" i="9" s="1"/>
  <c r="C2605" i="9"/>
  <c r="N2604" i="9"/>
  <c r="O2604" i="9" s="1"/>
  <c r="L2604" i="9"/>
  <c r="M2604" i="9" s="1"/>
  <c r="J2604" i="9"/>
  <c r="H2604" i="9"/>
  <c r="I2604" i="9" s="1"/>
  <c r="F2604" i="9"/>
  <c r="G2604" i="9" s="1"/>
  <c r="D2604" i="9"/>
  <c r="E2604" i="9" s="1"/>
  <c r="C2604" i="9"/>
  <c r="N2603" i="9"/>
  <c r="O2603" i="9" s="1"/>
  <c r="L2603" i="9"/>
  <c r="M2603" i="9" s="1"/>
  <c r="J2603" i="9"/>
  <c r="H2603" i="9"/>
  <c r="I2603" i="9" s="1"/>
  <c r="F2603" i="9"/>
  <c r="G2603" i="9" s="1"/>
  <c r="D2603" i="9"/>
  <c r="E2603" i="9" s="1"/>
  <c r="C2603" i="9"/>
  <c r="N2602" i="9"/>
  <c r="O2602" i="9" s="1"/>
  <c r="L2602" i="9"/>
  <c r="M2602" i="9" s="1"/>
  <c r="J2602" i="9"/>
  <c r="H2602" i="9"/>
  <c r="I2602" i="9" s="1"/>
  <c r="F2602" i="9"/>
  <c r="G2602" i="9" s="1"/>
  <c r="D2602" i="9"/>
  <c r="E2602" i="9" s="1"/>
  <c r="C2602" i="9"/>
  <c r="N2601" i="9"/>
  <c r="O2601" i="9" s="1"/>
  <c r="L2601" i="9"/>
  <c r="M2601" i="9" s="1"/>
  <c r="J2601" i="9"/>
  <c r="H2601" i="9"/>
  <c r="I2601" i="9" s="1"/>
  <c r="F2601" i="9"/>
  <c r="G2601" i="9" s="1"/>
  <c r="D2601" i="9"/>
  <c r="E2601" i="9" s="1"/>
  <c r="C2601" i="9"/>
  <c r="N2600" i="9"/>
  <c r="O2600" i="9" s="1"/>
  <c r="L2600" i="9"/>
  <c r="M2600" i="9" s="1"/>
  <c r="J2600" i="9"/>
  <c r="H2600" i="9"/>
  <c r="I2600" i="9" s="1"/>
  <c r="F2600" i="9"/>
  <c r="G2600" i="9" s="1"/>
  <c r="D2600" i="9"/>
  <c r="E2600" i="9" s="1"/>
  <c r="C2600" i="9"/>
  <c r="N2599" i="9"/>
  <c r="O2599" i="9" s="1"/>
  <c r="L2599" i="9"/>
  <c r="M2599" i="9" s="1"/>
  <c r="J2599" i="9"/>
  <c r="H2599" i="9"/>
  <c r="I2599" i="9" s="1"/>
  <c r="F2599" i="9"/>
  <c r="G2599" i="9" s="1"/>
  <c r="D2599" i="9"/>
  <c r="E2599" i="9" s="1"/>
  <c r="C2599" i="9"/>
  <c r="N2598" i="9"/>
  <c r="O2598" i="9" s="1"/>
  <c r="L2598" i="9"/>
  <c r="M2598" i="9" s="1"/>
  <c r="J2598" i="9"/>
  <c r="H2598" i="9"/>
  <c r="I2598" i="9" s="1"/>
  <c r="F2598" i="9"/>
  <c r="G2598" i="9" s="1"/>
  <c r="D2598" i="9"/>
  <c r="E2598" i="9" s="1"/>
  <c r="C2598" i="9"/>
  <c r="N2597" i="9"/>
  <c r="O2597" i="9" s="1"/>
  <c r="L2597" i="9"/>
  <c r="M2597" i="9" s="1"/>
  <c r="J2597" i="9"/>
  <c r="H2597" i="9"/>
  <c r="I2597" i="9" s="1"/>
  <c r="F2597" i="9"/>
  <c r="G2597" i="9" s="1"/>
  <c r="D2597" i="9"/>
  <c r="E2597" i="9" s="1"/>
  <c r="C2597" i="9"/>
  <c r="N2596" i="9"/>
  <c r="O2596" i="9" s="1"/>
  <c r="L2596" i="9"/>
  <c r="M2596" i="9" s="1"/>
  <c r="J2596" i="9"/>
  <c r="H2596" i="9"/>
  <c r="I2596" i="9" s="1"/>
  <c r="F2596" i="9"/>
  <c r="G2596" i="9" s="1"/>
  <c r="D2596" i="9"/>
  <c r="E2596" i="9" s="1"/>
  <c r="C2596" i="9"/>
  <c r="N2595" i="9"/>
  <c r="O2595" i="9" s="1"/>
  <c r="L2595" i="9"/>
  <c r="M2595" i="9" s="1"/>
  <c r="J2595" i="9"/>
  <c r="H2595" i="9"/>
  <c r="I2595" i="9" s="1"/>
  <c r="F2595" i="9"/>
  <c r="G2595" i="9" s="1"/>
  <c r="D2595" i="9"/>
  <c r="E2595" i="9" s="1"/>
  <c r="C2595" i="9"/>
  <c r="N2594" i="9"/>
  <c r="O2594" i="9" s="1"/>
  <c r="L2594" i="9"/>
  <c r="M2594" i="9" s="1"/>
  <c r="J2594" i="9"/>
  <c r="H2594" i="9"/>
  <c r="I2594" i="9" s="1"/>
  <c r="F2594" i="9"/>
  <c r="G2594" i="9" s="1"/>
  <c r="D2594" i="9"/>
  <c r="E2594" i="9" s="1"/>
  <c r="C2594" i="9"/>
  <c r="N2593" i="9"/>
  <c r="O2593" i="9" s="1"/>
  <c r="L2593" i="9"/>
  <c r="M2593" i="9" s="1"/>
  <c r="J2593" i="9"/>
  <c r="H2593" i="9"/>
  <c r="I2593" i="9" s="1"/>
  <c r="F2593" i="9"/>
  <c r="G2593" i="9" s="1"/>
  <c r="D2593" i="9"/>
  <c r="E2593" i="9" s="1"/>
  <c r="C2593" i="9"/>
  <c r="N2592" i="9"/>
  <c r="O2592" i="9" s="1"/>
  <c r="L2592" i="9"/>
  <c r="M2592" i="9" s="1"/>
  <c r="J2592" i="9"/>
  <c r="H2592" i="9"/>
  <c r="I2592" i="9" s="1"/>
  <c r="F2592" i="9"/>
  <c r="G2592" i="9" s="1"/>
  <c r="D2592" i="9"/>
  <c r="E2592" i="9" s="1"/>
  <c r="C2592" i="9"/>
  <c r="N2591" i="9"/>
  <c r="O2591" i="9" s="1"/>
  <c r="L2591" i="9"/>
  <c r="M2591" i="9" s="1"/>
  <c r="J2591" i="9"/>
  <c r="H2591" i="9"/>
  <c r="I2591" i="9" s="1"/>
  <c r="F2591" i="9"/>
  <c r="G2591" i="9" s="1"/>
  <c r="D2591" i="9"/>
  <c r="E2591" i="9" s="1"/>
  <c r="C2591" i="9"/>
  <c r="N2590" i="9"/>
  <c r="O2590" i="9" s="1"/>
  <c r="L2590" i="9"/>
  <c r="M2590" i="9" s="1"/>
  <c r="J2590" i="9"/>
  <c r="H2590" i="9"/>
  <c r="I2590" i="9" s="1"/>
  <c r="F2590" i="9"/>
  <c r="G2590" i="9" s="1"/>
  <c r="D2590" i="9"/>
  <c r="E2590" i="9" s="1"/>
  <c r="C2590" i="9"/>
  <c r="N2589" i="9"/>
  <c r="O2589" i="9" s="1"/>
  <c r="L2589" i="9"/>
  <c r="M2589" i="9" s="1"/>
  <c r="J2589" i="9"/>
  <c r="H2589" i="9"/>
  <c r="I2589" i="9" s="1"/>
  <c r="F2589" i="9"/>
  <c r="G2589" i="9" s="1"/>
  <c r="D2589" i="9"/>
  <c r="E2589" i="9" s="1"/>
  <c r="C2589" i="9"/>
  <c r="N2588" i="9"/>
  <c r="O2588" i="9" s="1"/>
  <c r="L2588" i="9"/>
  <c r="M2588" i="9" s="1"/>
  <c r="J2588" i="9"/>
  <c r="H2588" i="9"/>
  <c r="I2588" i="9" s="1"/>
  <c r="F2588" i="9"/>
  <c r="G2588" i="9" s="1"/>
  <c r="D2588" i="9"/>
  <c r="E2588" i="9" s="1"/>
  <c r="C2588" i="9"/>
  <c r="N2587" i="9"/>
  <c r="O2587" i="9" s="1"/>
  <c r="L2587" i="9"/>
  <c r="M2587" i="9" s="1"/>
  <c r="J2587" i="9"/>
  <c r="H2587" i="9"/>
  <c r="I2587" i="9" s="1"/>
  <c r="F2587" i="9"/>
  <c r="G2587" i="9" s="1"/>
  <c r="D2587" i="9"/>
  <c r="E2587" i="9" s="1"/>
  <c r="C2587" i="9"/>
  <c r="N2586" i="9"/>
  <c r="O2586" i="9" s="1"/>
  <c r="L2586" i="9"/>
  <c r="M2586" i="9" s="1"/>
  <c r="J2586" i="9"/>
  <c r="H2586" i="9"/>
  <c r="I2586" i="9" s="1"/>
  <c r="F2586" i="9"/>
  <c r="G2586" i="9" s="1"/>
  <c r="D2586" i="9"/>
  <c r="E2586" i="9" s="1"/>
  <c r="C2586" i="9"/>
  <c r="N2585" i="9"/>
  <c r="O2585" i="9" s="1"/>
  <c r="L2585" i="9"/>
  <c r="M2585" i="9" s="1"/>
  <c r="J2585" i="9"/>
  <c r="H2585" i="9"/>
  <c r="I2585" i="9" s="1"/>
  <c r="F2585" i="9"/>
  <c r="G2585" i="9" s="1"/>
  <c r="D2585" i="9"/>
  <c r="E2585" i="9" s="1"/>
  <c r="C2585" i="9"/>
  <c r="N2584" i="9"/>
  <c r="O2584" i="9" s="1"/>
  <c r="L2584" i="9"/>
  <c r="M2584" i="9" s="1"/>
  <c r="J2584" i="9"/>
  <c r="H2584" i="9"/>
  <c r="I2584" i="9" s="1"/>
  <c r="F2584" i="9"/>
  <c r="G2584" i="9" s="1"/>
  <c r="D2584" i="9"/>
  <c r="E2584" i="9" s="1"/>
  <c r="C2584" i="9"/>
  <c r="N2583" i="9"/>
  <c r="O2583" i="9" s="1"/>
  <c r="L2583" i="9"/>
  <c r="M2583" i="9" s="1"/>
  <c r="J2583" i="9"/>
  <c r="H2583" i="9"/>
  <c r="I2583" i="9" s="1"/>
  <c r="F2583" i="9"/>
  <c r="G2583" i="9" s="1"/>
  <c r="D2583" i="9"/>
  <c r="E2583" i="9" s="1"/>
  <c r="C2583" i="9"/>
  <c r="N2582" i="9"/>
  <c r="O2582" i="9" s="1"/>
  <c r="L2582" i="9"/>
  <c r="M2582" i="9" s="1"/>
  <c r="J2582" i="9"/>
  <c r="H2582" i="9"/>
  <c r="I2582" i="9" s="1"/>
  <c r="F2582" i="9"/>
  <c r="G2582" i="9" s="1"/>
  <c r="D2582" i="9"/>
  <c r="E2582" i="9" s="1"/>
  <c r="C2582" i="9"/>
  <c r="N2581" i="9"/>
  <c r="O2581" i="9" s="1"/>
  <c r="L2581" i="9"/>
  <c r="M2581" i="9" s="1"/>
  <c r="J2581" i="9"/>
  <c r="H2581" i="9"/>
  <c r="I2581" i="9" s="1"/>
  <c r="F2581" i="9"/>
  <c r="G2581" i="9" s="1"/>
  <c r="D2581" i="9"/>
  <c r="E2581" i="9" s="1"/>
  <c r="C2581" i="9"/>
  <c r="N2580" i="9"/>
  <c r="O2580" i="9" s="1"/>
  <c r="L2580" i="9"/>
  <c r="M2580" i="9" s="1"/>
  <c r="J2580" i="9"/>
  <c r="H2580" i="9"/>
  <c r="I2580" i="9" s="1"/>
  <c r="F2580" i="9"/>
  <c r="G2580" i="9" s="1"/>
  <c r="D2580" i="9"/>
  <c r="E2580" i="9" s="1"/>
  <c r="C2580" i="9"/>
  <c r="N2579" i="9"/>
  <c r="O2579" i="9" s="1"/>
  <c r="L2579" i="9"/>
  <c r="M2579" i="9" s="1"/>
  <c r="J2579" i="9"/>
  <c r="H2579" i="9"/>
  <c r="I2579" i="9" s="1"/>
  <c r="F2579" i="9"/>
  <c r="G2579" i="9" s="1"/>
  <c r="D2579" i="9"/>
  <c r="E2579" i="9" s="1"/>
  <c r="C2579" i="9"/>
  <c r="N2578" i="9"/>
  <c r="O2578" i="9" s="1"/>
  <c r="L2578" i="9"/>
  <c r="M2578" i="9" s="1"/>
  <c r="J2578" i="9"/>
  <c r="H2578" i="9"/>
  <c r="I2578" i="9" s="1"/>
  <c r="F2578" i="9"/>
  <c r="G2578" i="9" s="1"/>
  <c r="D2578" i="9"/>
  <c r="E2578" i="9" s="1"/>
  <c r="C2578" i="9"/>
  <c r="N2577" i="9"/>
  <c r="O2577" i="9" s="1"/>
  <c r="L2577" i="9"/>
  <c r="M2577" i="9" s="1"/>
  <c r="J2577" i="9"/>
  <c r="H2577" i="9"/>
  <c r="I2577" i="9" s="1"/>
  <c r="F2577" i="9"/>
  <c r="G2577" i="9" s="1"/>
  <c r="D2577" i="9"/>
  <c r="E2577" i="9" s="1"/>
  <c r="C2577" i="9"/>
  <c r="N2576" i="9"/>
  <c r="O2576" i="9" s="1"/>
  <c r="L2576" i="9"/>
  <c r="M2576" i="9" s="1"/>
  <c r="J2576" i="9"/>
  <c r="H2576" i="9"/>
  <c r="I2576" i="9" s="1"/>
  <c r="F2576" i="9"/>
  <c r="G2576" i="9" s="1"/>
  <c r="D2576" i="9"/>
  <c r="E2576" i="9" s="1"/>
  <c r="C2576" i="9"/>
  <c r="N2575" i="9"/>
  <c r="O2575" i="9" s="1"/>
  <c r="L2575" i="9"/>
  <c r="M2575" i="9" s="1"/>
  <c r="J2575" i="9"/>
  <c r="H2575" i="9"/>
  <c r="I2575" i="9" s="1"/>
  <c r="F2575" i="9"/>
  <c r="G2575" i="9" s="1"/>
  <c r="D2575" i="9"/>
  <c r="E2575" i="9" s="1"/>
  <c r="C2575" i="9"/>
  <c r="N2574" i="9"/>
  <c r="O2574" i="9" s="1"/>
  <c r="L2574" i="9"/>
  <c r="M2574" i="9" s="1"/>
  <c r="J2574" i="9"/>
  <c r="H2574" i="9"/>
  <c r="I2574" i="9" s="1"/>
  <c r="F2574" i="9"/>
  <c r="G2574" i="9" s="1"/>
  <c r="D2574" i="9"/>
  <c r="E2574" i="9" s="1"/>
  <c r="C2574" i="9"/>
  <c r="N2573" i="9"/>
  <c r="O2573" i="9" s="1"/>
  <c r="L2573" i="9"/>
  <c r="M2573" i="9" s="1"/>
  <c r="J2573" i="9"/>
  <c r="H2573" i="9"/>
  <c r="I2573" i="9" s="1"/>
  <c r="F2573" i="9"/>
  <c r="G2573" i="9" s="1"/>
  <c r="D2573" i="9"/>
  <c r="E2573" i="9" s="1"/>
  <c r="C2573" i="9"/>
  <c r="N2572" i="9"/>
  <c r="O2572" i="9" s="1"/>
  <c r="L2572" i="9"/>
  <c r="M2572" i="9" s="1"/>
  <c r="J2572" i="9"/>
  <c r="H2572" i="9"/>
  <c r="I2572" i="9" s="1"/>
  <c r="F2572" i="9"/>
  <c r="G2572" i="9" s="1"/>
  <c r="D2572" i="9"/>
  <c r="E2572" i="9" s="1"/>
  <c r="C2572" i="9"/>
  <c r="N2571" i="9"/>
  <c r="O2571" i="9" s="1"/>
  <c r="L2571" i="9"/>
  <c r="M2571" i="9" s="1"/>
  <c r="J2571" i="9"/>
  <c r="H2571" i="9"/>
  <c r="I2571" i="9" s="1"/>
  <c r="F2571" i="9"/>
  <c r="G2571" i="9" s="1"/>
  <c r="D2571" i="9"/>
  <c r="E2571" i="9" s="1"/>
  <c r="C2571" i="9"/>
  <c r="N2570" i="9"/>
  <c r="O2570" i="9" s="1"/>
  <c r="L2570" i="9"/>
  <c r="M2570" i="9" s="1"/>
  <c r="J2570" i="9"/>
  <c r="H2570" i="9"/>
  <c r="I2570" i="9" s="1"/>
  <c r="F2570" i="9"/>
  <c r="G2570" i="9" s="1"/>
  <c r="D2570" i="9"/>
  <c r="E2570" i="9" s="1"/>
  <c r="C2570" i="9"/>
  <c r="N2569" i="9"/>
  <c r="O2569" i="9" s="1"/>
  <c r="L2569" i="9"/>
  <c r="M2569" i="9" s="1"/>
  <c r="J2569" i="9"/>
  <c r="H2569" i="9"/>
  <c r="I2569" i="9" s="1"/>
  <c r="F2569" i="9"/>
  <c r="G2569" i="9" s="1"/>
  <c r="D2569" i="9"/>
  <c r="E2569" i="9" s="1"/>
  <c r="C2569" i="9"/>
  <c r="N2568" i="9"/>
  <c r="O2568" i="9" s="1"/>
  <c r="L2568" i="9"/>
  <c r="M2568" i="9" s="1"/>
  <c r="J2568" i="9"/>
  <c r="H2568" i="9"/>
  <c r="I2568" i="9" s="1"/>
  <c r="F2568" i="9"/>
  <c r="G2568" i="9" s="1"/>
  <c r="D2568" i="9"/>
  <c r="E2568" i="9" s="1"/>
  <c r="C2568" i="9"/>
  <c r="N2567" i="9"/>
  <c r="O2567" i="9" s="1"/>
  <c r="L2567" i="9"/>
  <c r="M2567" i="9" s="1"/>
  <c r="J2567" i="9"/>
  <c r="H2567" i="9"/>
  <c r="I2567" i="9" s="1"/>
  <c r="F2567" i="9"/>
  <c r="G2567" i="9" s="1"/>
  <c r="D2567" i="9"/>
  <c r="E2567" i="9" s="1"/>
  <c r="C2567" i="9"/>
  <c r="N2566" i="9"/>
  <c r="O2566" i="9" s="1"/>
  <c r="L2566" i="9"/>
  <c r="M2566" i="9" s="1"/>
  <c r="J2566" i="9"/>
  <c r="H2566" i="9"/>
  <c r="I2566" i="9" s="1"/>
  <c r="F2566" i="9"/>
  <c r="G2566" i="9" s="1"/>
  <c r="D2566" i="9"/>
  <c r="E2566" i="9" s="1"/>
  <c r="C2566" i="9"/>
  <c r="N2565" i="9"/>
  <c r="O2565" i="9" s="1"/>
  <c r="L2565" i="9"/>
  <c r="M2565" i="9" s="1"/>
  <c r="J2565" i="9"/>
  <c r="H2565" i="9"/>
  <c r="I2565" i="9" s="1"/>
  <c r="F2565" i="9"/>
  <c r="G2565" i="9" s="1"/>
  <c r="D2565" i="9"/>
  <c r="E2565" i="9" s="1"/>
  <c r="C2565" i="9"/>
  <c r="N2564" i="9"/>
  <c r="O2564" i="9" s="1"/>
  <c r="L2564" i="9"/>
  <c r="M2564" i="9" s="1"/>
  <c r="J2564" i="9"/>
  <c r="H2564" i="9"/>
  <c r="I2564" i="9" s="1"/>
  <c r="F2564" i="9"/>
  <c r="G2564" i="9" s="1"/>
  <c r="D2564" i="9"/>
  <c r="E2564" i="9" s="1"/>
  <c r="C2564" i="9"/>
  <c r="N2563" i="9"/>
  <c r="O2563" i="9" s="1"/>
  <c r="L2563" i="9"/>
  <c r="M2563" i="9" s="1"/>
  <c r="J2563" i="9"/>
  <c r="H2563" i="9"/>
  <c r="I2563" i="9" s="1"/>
  <c r="F2563" i="9"/>
  <c r="G2563" i="9" s="1"/>
  <c r="D2563" i="9"/>
  <c r="E2563" i="9" s="1"/>
  <c r="C2563" i="9"/>
  <c r="N2562" i="9"/>
  <c r="O2562" i="9" s="1"/>
  <c r="L2562" i="9"/>
  <c r="M2562" i="9" s="1"/>
  <c r="J2562" i="9"/>
  <c r="H2562" i="9"/>
  <c r="I2562" i="9" s="1"/>
  <c r="F2562" i="9"/>
  <c r="G2562" i="9" s="1"/>
  <c r="D2562" i="9"/>
  <c r="E2562" i="9" s="1"/>
  <c r="C2562" i="9"/>
  <c r="N2561" i="9"/>
  <c r="O2561" i="9" s="1"/>
  <c r="L2561" i="9"/>
  <c r="M2561" i="9" s="1"/>
  <c r="J2561" i="9"/>
  <c r="H2561" i="9"/>
  <c r="I2561" i="9" s="1"/>
  <c r="F2561" i="9"/>
  <c r="G2561" i="9" s="1"/>
  <c r="D2561" i="9"/>
  <c r="E2561" i="9" s="1"/>
  <c r="C2561" i="9"/>
  <c r="N2560" i="9"/>
  <c r="O2560" i="9" s="1"/>
  <c r="L2560" i="9"/>
  <c r="M2560" i="9" s="1"/>
  <c r="J2560" i="9"/>
  <c r="H2560" i="9"/>
  <c r="I2560" i="9" s="1"/>
  <c r="F2560" i="9"/>
  <c r="G2560" i="9" s="1"/>
  <c r="D2560" i="9"/>
  <c r="E2560" i="9" s="1"/>
  <c r="C2560" i="9"/>
  <c r="N2559" i="9"/>
  <c r="O2559" i="9" s="1"/>
  <c r="L2559" i="9"/>
  <c r="M2559" i="9" s="1"/>
  <c r="J2559" i="9"/>
  <c r="H2559" i="9"/>
  <c r="I2559" i="9" s="1"/>
  <c r="F2559" i="9"/>
  <c r="G2559" i="9" s="1"/>
  <c r="D2559" i="9"/>
  <c r="E2559" i="9" s="1"/>
  <c r="C2559" i="9"/>
  <c r="N2558" i="9"/>
  <c r="O2558" i="9" s="1"/>
  <c r="L2558" i="9"/>
  <c r="M2558" i="9" s="1"/>
  <c r="J2558" i="9"/>
  <c r="H2558" i="9"/>
  <c r="I2558" i="9" s="1"/>
  <c r="F2558" i="9"/>
  <c r="G2558" i="9" s="1"/>
  <c r="D2558" i="9"/>
  <c r="E2558" i="9" s="1"/>
  <c r="C2558" i="9"/>
  <c r="N2557" i="9"/>
  <c r="O2557" i="9" s="1"/>
  <c r="L2557" i="9"/>
  <c r="M2557" i="9" s="1"/>
  <c r="J2557" i="9"/>
  <c r="H2557" i="9"/>
  <c r="I2557" i="9" s="1"/>
  <c r="F2557" i="9"/>
  <c r="G2557" i="9" s="1"/>
  <c r="D2557" i="9"/>
  <c r="E2557" i="9" s="1"/>
  <c r="C2557" i="9"/>
  <c r="N2556" i="9"/>
  <c r="O2556" i="9" s="1"/>
  <c r="L2556" i="9"/>
  <c r="M2556" i="9" s="1"/>
  <c r="J2556" i="9"/>
  <c r="H2556" i="9"/>
  <c r="I2556" i="9" s="1"/>
  <c r="F2556" i="9"/>
  <c r="G2556" i="9" s="1"/>
  <c r="D2556" i="9"/>
  <c r="E2556" i="9" s="1"/>
  <c r="C2556" i="9"/>
  <c r="N2555" i="9"/>
  <c r="O2555" i="9" s="1"/>
  <c r="L2555" i="9"/>
  <c r="M2555" i="9" s="1"/>
  <c r="J2555" i="9"/>
  <c r="H2555" i="9"/>
  <c r="I2555" i="9" s="1"/>
  <c r="F2555" i="9"/>
  <c r="G2555" i="9" s="1"/>
  <c r="D2555" i="9"/>
  <c r="E2555" i="9" s="1"/>
  <c r="C2555" i="9"/>
  <c r="N2554" i="9"/>
  <c r="O2554" i="9" s="1"/>
  <c r="L2554" i="9"/>
  <c r="M2554" i="9" s="1"/>
  <c r="J2554" i="9"/>
  <c r="H2554" i="9"/>
  <c r="I2554" i="9" s="1"/>
  <c r="F2554" i="9"/>
  <c r="G2554" i="9" s="1"/>
  <c r="D2554" i="9"/>
  <c r="E2554" i="9" s="1"/>
  <c r="C2554" i="9"/>
  <c r="N2553" i="9"/>
  <c r="O2553" i="9" s="1"/>
  <c r="L2553" i="9"/>
  <c r="M2553" i="9" s="1"/>
  <c r="J2553" i="9"/>
  <c r="H2553" i="9"/>
  <c r="I2553" i="9" s="1"/>
  <c r="F2553" i="9"/>
  <c r="G2553" i="9" s="1"/>
  <c r="D2553" i="9"/>
  <c r="E2553" i="9" s="1"/>
  <c r="C2553" i="9"/>
  <c r="N2552" i="9"/>
  <c r="O2552" i="9" s="1"/>
  <c r="L2552" i="9"/>
  <c r="M2552" i="9" s="1"/>
  <c r="J2552" i="9"/>
  <c r="H2552" i="9"/>
  <c r="I2552" i="9" s="1"/>
  <c r="F2552" i="9"/>
  <c r="G2552" i="9" s="1"/>
  <c r="D2552" i="9"/>
  <c r="E2552" i="9" s="1"/>
  <c r="C2552" i="9"/>
  <c r="N2551" i="9"/>
  <c r="O2551" i="9" s="1"/>
  <c r="L2551" i="9"/>
  <c r="M2551" i="9" s="1"/>
  <c r="J2551" i="9"/>
  <c r="H2551" i="9"/>
  <c r="I2551" i="9" s="1"/>
  <c r="F2551" i="9"/>
  <c r="G2551" i="9" s="1"/>
  <c r="D2551" i="9"/>
  <c r="E2551" i="9" s="1"/>
  <c r="C2551" i="9"/>
  <c r="N2550" i="9"/>
  <c r="O2550" i="9" s="1"/>
  <c r="L2550" i="9"/>
  <c r="M2550" i="9" s="1"/>
  <c r="J2550" i="9"/>
  <c r="H2550" i="9"/>
  <c r="I2550" i="9" s="1"/>
  <c r="F2550" i="9"/>
  <c r="G2550" i="9" s="1"/>
  <c r="D2550" i="9"/>
  <c r="E2550" i="9" s="1"/>
  <c r="C2550" i="9"/>
  <c r="N2549" i="9"/>
  <c r="O2549" i="9" s="1"/>
  <c r="L2549" i="9"/>
  <c r="M2549" i="9" s="1"/>
  <c r="J2549" i="9"/>
  <c r="H2549" i="9"/>
  <c r="I2549" i="9" s="1"/>
  <c r="F2549" i="9"/>
  <c r="G2549" i="9" s="1"/>
  <c r="D2549" i="9"/>
  <c r="E2549" i="9" s="1"/>
  <c r="C2549" i="9"/>
  <c r="N2548" i="9"/>
  <c r="O2548" i="9" s="1"/>
  <c r="L2548" i="9"/>
  <c r="M2548" i="9" s="1"/>
  <c r="J2548" i="9"/>
  <c r="H2548" i="9"/>
  <c r="I2548" i="9" s="1"/>
  <c r="F2548" i="9"/>
  <c r="G2548" i="9" s="1"/>
  <c r="D2548" i="9"/>
  <c r="E2548" i="9" s="1"/>
  <c r="C2548" i="9"/>
  <c r="N2547" i="9"/>
  <c r="O2547" i="9" s="1"/>
  <c r="L2547" i="9"/>
  <c r="M2547" i="9" s="1"/>
  <c r="J2547" i="9"/>
  <c r="H2547" i="9"/>
  <c r="I2547" i="9" s="1"/>
  <c r="F2547" i="9"/>
  <c r="G2547" i="9" s="1"/>
  <c r="D2547" i="9"/>
  <c r="E2547" i="9" s="1"/>
  <c r="C2547" i="9"/>
  <c r="N2546" i="9"/>
  <c r="O2546" i="9" s="1"/>
  <c r="L2546" i="9"/>
  <c r="M2546" i="9" s="1"/>
  <c r="J2546" i="9"/>
  <c r="H2546" i="9"/>
  <c r="I2546" i="9" s="1"/>
  <c r="F2546" i="9"/>
  <c r="G2546" i="9" s="1"/>
  <c r="D2546" i="9"/>
  <c r="E2546" i="9" s="1"/>
  <c r="C2546" i="9"/>
  <c r="N2545" i="9"/>
  <c r="O2545" i="9" s="1"/>
  <c r="L2545" i="9"/>
  <c r="M2545" i="9" s="1"/>
  <c r="J2545" i="9"/>
  <c r="H2545" i="9"/>
  <c r="I2545" i="9" s="1"/>
  <c r="F2545" i="9"/>
  <c r="G2545" i="9" s="1"/>
  <c r="D2545" i="9"/>
  <c r="E2545" i="9" s="1"/>
  <c r="C2545" i="9"/>
  <c r="N2544" i="9"/>
  <c r="O2544" i="9" s="1"/>
  <c r="L2544" i="9"/>
  <c r="M2544" i="9" s="1"/>
  <c r="J2544" i="9"/>
  <c r="H2544" i="9"/>
  <c r="I2544" i="9" s="1"/>
  <c r="F2544" i="9"/>
  <c r="G2544" i="9" s="1"/>
  <c r="D2544" i="9"/>
  <c r="E2544" i="9" s="1"/>
  <c r="C2544" i="9"/>
  <c r="N2543" i="9"/>
  <c r="O2543" i="9" s="1"/>
  <c r="L2543" i="9"/>
  <c r="M2543" i="9" s="1"/>
  <c r="J2543" i="9"/>
  <c r="H2543" i="9"/>
  <c r="I2543" i="9" s="1"/>
  <c r="F2543" i="9"/>
  <c r="G2543" i="9" s="1"/>
  <c r="D2543" i="9"/>
  <c r="E2543" i="9" s="1"/>
  <c r="C2543" i="9"/>
  <c r="N2542" i="9"/>
  <c r="O2542" i="9" s="1"/>
  <c r="L2542" i="9"/>
  <c r="M2542" i="9" s="1"/>
  <c r="J2542" i="9"/>
  <c r="H2542" i="9"/>
  <c r="I2542" i="9" s="1"/>
  <c r="F2542" i="9"/>
  <c r="G2542" i="9" s="1"/>
  <c r="D2542" i="9"/>
  <c r="E2542" i="9" s="1"/>
  <c r="C2542" i="9"/>
  <c r="N2541" i="9"/>
  <c r="O2541" i="9" s="1"/>
  <c r="L2541" i="9"/>
  <c r="M2541" i="9" s="1"/>
  <c r="J2541" i="9"/>
  <c r="H2541" i="9"/>
  <c r="I2541" i="9" s="1"/>
  <c r="F2541" i="9"/>
  <c r="G2541" i="9" s="1"/>
  <c r="D2541" i="9"/>
  <c r="E2541" i="9" s="1"/>
  <c r="C2541" i="9"/>
  <c r="N2540" i="9"/>
  <c r="O2540" i="9" s="1"/>
  <c r="L2540" i="9"/>
  <c r="M2540" i="9" s="1"/>
  <c r="J2540" i="9"/>
  <c r="H2540" i="9"/>
  <c r="I2540" i="9" s="1"/>
  <c r="F2540" i="9"/>
  <c r="G2540" i="9" s="1"/>
  <c r="D2540" i="9"/>
  <c r="E2540" i="9" s="1"/>
  <c r="C2540" i="9"/>
  <c r="N2539" i="9"/>
  <c r="O2539" i="9" s="1"/>
  <c r="L2539" i="9"/>
  <c r="M2539" i="9" s="1"/>
  <c r="J2539" i="9"/>
  <c r="H2539" i="9"/>
  <c r="I2539" i="9" s="1"/>
  <c r="F2539" i="9"/>
  <c r="G2539" i="9" s="1"/>
  <c r="D2539" i="9"/>
  <c r="E2539" i="9" s="1"/>
  <c r="C2539" i="9"/>
  <c r="N2538" i="9"/>
  <c r="O2538" i="9" s="1"/>
  <c r="L2538" i="9"/>
  <c r="M2538" i="9" s="1"/>
  <c r="J2538" i="9"/>
  <c r="H2538" i="9"/>
  <c r="I2538" i="9" s="1"/>
  <c r="F2538" i="9"/>
  <c r="G2538" i="9" s="1"/>
  <c r="D2538" i="9"/>
  <c r="E2538" i="9" s="1"/>
  <c r="C2538" i="9"/>
  <c r="N2537" i="9"/>
  <c r="O2537" i="9" s="1"/>
  <c r="L2537" i="9"/>
  <c r="M2537" i="9" s="1"/>
  <c r="J2537" i="9"/>
  <c r="H2537" i="9"/>
  <c r="I2537" i="9" s="1"/>
  <c r="F2537" i="9"/>
  <c r="G2537" i="9" s="1"/>
  <c r="D2537" i="9"/>
  <c r="E2537" i="9" s="1"/>
  <c r="C2537" i="9"/>
  <c r="N2536" i="9"/>
  <c r="O2536" i="9" s="1"/>
  <c r="L2536" i="9"/>
  <c r="M2536" i="9" s="1"/>
  <c r="J2536" i="9"/>
  <c r="H2536" i="9"/>
  <c r="I2536" i="9" s="1"/>
  <c r="F2536" i="9"/>
  <c r="G2536" i="9" s="1"/>
  <c r="D2536" i="9"/>
  <c r="E2536" i="9" s="1"/>
  <c r="C2536" i="9"/>
  <c r="N2535" i="9"/>
  <c r="O2535" i="9" s="1"/>
  <c r="L2535" i="9"/>
  <c r="M2535" i="9" s="1"/>
  <c r="J2535" i="9"/>
  <c r="H2535" i="9"/>
  <c r="I2535" i="9" s="1"/>
  <c r="F2535" i="9"/>
  <c r="G2535" i="9" s="1"/>
  <c r="D2535" i="9"/>
  <c r="E2535" i="9" s="1"/>
  <c r="C2535" i="9"/>
  <c r="N2534" i="9"/>
  <c r="O2534" i="9" s="1"/>
  <c r="L2534" i="9"/>
  <c r="M2534" i="9" s="1"/>
  <c r="J2534" i="9"/>
  <c r="H2534" i="9"/>
  <c r="I2534" i="9" s="1"/>
  <c r="F2534" i="9"/>
  <c r="G2534" i="9" s="1"/>
  <c r="D2534" i="9"/>
  <c r="E2534" i="9" s="1"/>
  <c r="C2534" i="9"/>
  <c r="N2533" i="9"/>
  <c r="O2533" i="9" s="1"/>
  <c r="L2533" i="9"/>
  <c r="M2533" i="9" s="1"/>
  <c r="J2533" i="9"/>
  <c r="H2533" i="9"/>
  <c r="I2533" i="9" s="1"/>
  <c r="F2533" i="9"/>
  <c r="G2533" i="9" s="1"/>
  <c r="D2533" i="9"/>
  <c r="E2533" i="9" s="1"/>
  <c r="C2533" i="9"/>
  <c r="N2532" i="9"/>
  <c r="O2532" i="9" s="1"/>
  <c r="L2532" i="9"/>
  <c r="M2532" i="9" s="1"/>
  <c r="J2532" i="9"/>
  <c r="H2532" i="9"/>
  <c r="I2532" i="9" s="1"/>
  <c r="F2532" i="9"/>
  <c r="G2532" i="9" s="1"/>
  <c r="D2532" i="9"/>
  <c r="E2532" i="9" s="1"/>
  <c r="C2532" i="9"/>
  <c r="N2531" i="9"/>
  <c r="O2531" i="9" s="1"/>
  <c r="L2531" i="9"/>
  <c r="M2531" i="9" s="1"/>
  <c r="J2531" i="9"/>
  <c r="H2531" i="9"/>
  <c r="I2531" i="9" s="1"/>
  <c r="F2531" i="9"/>
  <c r="G2531" i="9" s="1"/>
  <c r="D2531" i="9"/>
  <c r="E2531" i="9" s="1"/>
  <c r="C2531" i="9"/>
  <c r="N2530" i="9"/>
  <c r="O2530" i="9" s="1"/>
  <c r="L2530" i="9"/>
  <c r="M2530" i="9" s="1"/>
  <c r="J2530" i="9"/>
  <c r="H2530" i="9"/>
  <c r="I2530" i="9" s="1"/>
  <c r="F2530" i="9"/>
  <c r="G2530" i="9" s="1"/>
  <c r="D2530" i="9"/>
  <c r="E2530" i="9" s="1"/>
  <c r="C2530" i="9"/>
  <c r="N2529" i="9"/>
  <c r="O2529" i="9" s="1"/>
  <c r="L2529" i="9"/>
  <c r="M2529" i="9" s="1"/>
  <c r="J2529" i="9"/>
  <c r="H2529" i="9"/>
  <c r="I2529" i="9" s="1"/>
  <c r="F2529" i="9"/>
  <c r="G2529" i="9" s="1"/>
  <c r="D2529" i="9"/>
  <c r="E2529" i="9" s="1"/>
  <c r="C2529" i="9"/>
  <c r="N2528" i="9"/>
  <c r="O2528" i="9" s="1"/>
  <c r="L2528" i="9"/>
  <c r="M2528" i="9" s="1"/>
  <c r="J2528" i="9"/>
  <c r="H2528" i="9"/>
  <c r="I2528" i="9" s="1"/>
  <c r="F2528" i="9"/>
  <c r="G2528" i="9" s="1"/>
  <c r="D2528" i="9"/>
  <c r="E2528" i="9" s="1"/>
  <c r="C2528" i="9"/>
  <c r="N2527" i="9"/>
  <c r="O2527" i="9" s="1"/>
  <c r="L2527" i="9"/>
  <c r="M2527" i="9" s="1"/>
  <c r="J2527" i="9"/>
  <c r="H2527" i="9"/>
  <c r="I2527" i="9" s="1"/>
  <c r="F2527" i="9"/>
  <c r="G2527" i="9" s="1"/>
  <c r="D2527" i="9"/>
  <c r="E2527" i="9" s="1"/>
  <c r="C2527" i="9"/>
  <c r="N2526" i="9"/>
  <c r="O2526" i="9" s="1"/>
  <c r="L2526" i="9"/>
  <c r="M2526" i="9" s="1"/>
  <c r="J2526" i="9"/>
  <c r="H2526" i="9"/>
  <c r="I2526" i="9" s="1"/>
  <c r="F2526" i="9"/>
  <c r="G2526" i="9" s="1"/>
  <c r="D2526" i="9"/>
  <c r="E2526" i="9" s="1"/>
  <c r="C2526" i="9"/>
  <c r="N2525" i="9"/>
  <c r="O2525" i="9" s="1"/>
  <c r="L2525" i="9"/>
  <c r="M2525" i="9" s="1"/>
  <c r="J2525" i="9"/>
  <c r="H2525" i="9"/>
  <c r="I2525" i="9" s="1"/>
  <c r="F2525" i="9"/>
  <c r="G2525" i="9" s="1"/>
  <c r="D2525" i="9"/>
  <c r="E2525" i="9" s="1"/>
  <c r="C2525" i="9"/>
  <c r="N2524" i="9"/>
  <c r="O2524" i="9" s="1"/>
  <c r="L2524" i="9"/>
  <c r="M2524" i="9" s="1"/>
  <c r="J2524" i="9"/>
  <c r="H2524" i="9"/>
  <c r="I2524" i="9" s="1"/>
  <c r="F2524" i="9"/>
  <c r="G2524" i="9" s="1"/>
  <c r="D2524" i="9"/>
  <c r="E2524" i="9" s="1"/>
  <c r="C2524" i="9"/>
  <c r="N2523" i="9"/>
  <c r="O2523" i="9" s="1"/>
  <c r="L2523" i="9"/>
  <c r="M2523" i="9" s="1"/>
  <c r="J2523" i="9"/>
  <c r="H2523" i="9"/>
  <c r="I2523" i="9" s="1"/>
  <c r="F2523" i="9"/>
  <c r="G2523" i="9" s="1"/>
  <c r="D2523" i="9"/>
  <c r="E2523" i="9" s="1"/>
  <c r="C2523" i="9"/>
  <c r="N2522" i="9"/>
  <c r="O2522" i="9" s="1"/>
  <c r="L2522" i="9"/>
  <c r="M2522" i="9" s="1"/>
  <c r="J2522" i="9"/>
  <c r="H2522" i="9"/>
  <c r="I2522" i="9" s="1"/>
  <c r="F2522" i="9"/>
  <c r="G2522" i="9" s="1"/>
  <c r="D2522" i="9"/>
  <c r="E2522" i="9" s="1"/>
  <c r="C2522" i="9"/>
  <c r="N2521" i="9"/>
  <c r="O2521" i="9" s="1"/>
  <c r="L2521" i="9"/>
  <c r="M2521" i="9" s="1"/>
  <c r="J2521" i="9"/>
  <c r="H2521" i="9"/>
  <c r="I2521" i="9" s="1"/>
  <c r="F2521" i="9"/>
  <c r="G2521" i="9" s="1"/>
  <c r="D2521" i="9"/>
  <c r="E2521" i="9" s="1"/>
  <c r="C2521" i="9"/>
  <c r="N2520" i="9"/>
  <c r="O2520" i="9" s="1"/>
  <c r="L2520" i="9"/>
  <c r="M2520" i="9" s="1"/>
  <c r="J2520" i="9"/>
  <c r="H2520" i="9"/>
  <c r="I2520" i="9" s="1"/>
  <c r="F2520" i="9"/>
  <c r="G2520" i="9" s="1"/>
  <c r="D2520" i="9"/>
  <c r="E2520" i="9" s="1"/>
  <c r="C2520" i="9"/>
  <c r="N2519" i="9"/>
  <c r="O2519" i="9" s="1"/>
  <c r="L2519" i="9"/>
  <c r="M2519" i="9" s="1"/>
  <c r="J2519" i="9"/>
  <c r="H2519" i="9"/>
  <c r="I2519" i="9" s="1"/>
  <c r="F2519" i="9"/>
  <c r="G2519" i="9" s="1"/>
  <c r="D2519" i="9"/>
  <c r="E2519" i="9" s="1"/>
  <c r="C2519" i="9"/>
  <c r="N2518" i="9"/>
  <c r="O2518" i="9" s="1"/>
  <c r="L2518" i="9"/>
  <c r="M2518" i="9" s="1"/>
  <c r="J2518" i="9"/>
  <c r="H2518" i="9"/>
  <c r="I2518" i="9" s="1"/>
  <c r="F2518" i="9"/>
  <c r="G2518" i="9" s="1"/>
  <c r="D2518" i="9"/>
  <c r="E2518" i="9" s="1"/>
  <c r="C2518" i="9"/>
  <c r="N2517" i="9"/>
  <c r="O2517" i="9" s="1"/>
  <c r="L2517" i="9"/>
  <c r="M2517" i="9" s="1"/>
  <c r="J2517" i="9"/>
  <c r="H2517" i="9"/>
  <c r="I2517" i="9" s="1"/>
  <c r="F2517" i="9"/>
  <c r="G2517" i="9" s="1"/>
  <c r="D2517" i="9"/>
  <c r="E2517" i="9" s="1"/>
  <c r="C2517" i="9"/>
  <c r="N2516" i="9"/>
  <c r="O2516" i="9" s="1"/>
  <c r="L2516" i="9"/>
  <c r="M2516" i="9" s="1"/>
  <c r="J2516" i="9"/>
  <c r="H2516" i="9"/>
  <c r="I2516" i="9" s="1"/>
  <c r="F2516" i="9"/>
  <c r="G2516" i="9" s="1"/>
  <c r="D2516" i="9"/>
  <c r="E2516" i="9" s="1"/>
  <c r="C2516" i="9"/>
  <c r="N2515" i="9"/>
  <c r="O2515" i="9" s="1"/>
  <c r="L2515" i="9"/>
  <c r="M2515" i="9" s="1"/>
  <c r="J2515" i="9"/>
  <c r="H2515" i="9"/>
  <c r="I2515" i="9" s="1"/>
  <c r="F2515" i="9"/>
  <c r="G2515" i="9" s="1"/>
  <c r="D2515" i="9"/>
  <c r="E2515" i="9" s="1"/>
  <c r="C2515" i="9"/>
  <c r="N2514" i="9"/>
  <c r="O2514" i="9" s="1"/>
  <c r="L2514" i="9"/>
  <c r="M2514" i="9" s="1"/>
  <c r="J2514" i="9"/>
  <c r="H2514" i="9"/>
  <c r="I2514" i="9" s="1"/>
  <c r="F2514" i="9"/>
  <c r="G2514" i="9" s="1"/>
  <c r="D2514" i="9"/>
  <c r="E2514" i="9" s="1"/>
  <c r="C2514" i="9"/>
  <c r="N2513" i="9"/>
  <c r="O2513" i="9" s="1"/>
  <c r="L2513" i="9"/>
  <c r="M2513" i="9" s="1"/>
  <c r="J2513" i="9"/>
  <c r="H2513" i="9"/>
  <c r="I2513" i="9" s="1"/>
  <c r="F2513" i="9"/>
  <c r="G2513" i="9" s="1"/>
  <c r="D2513" i="9"/>
  <c r="E2513" i="9" s="1"/>
  <c r="C2513" i="9"/>
  <c r="N2512" i="9"/>
  <c r="O2512" i="9" s="1"/>
  <c r="L2512" i="9"/>
  <c r="M2512" i="9" s="1"/>
  <c r="J2512" i="9"/>
  <c r="H2512" i="9"/>
  <c r="I2512" i="9" s="1"/>
  <c r="F2512" i="9"/>
  <c r="G2512" i="9" s="1"/>
  <c r="D2512" i="9"/>
  <c r="E2512" i="9" s="1"/>
  <c r="C2512" i="9"/>
  <c r="N2511" i="9"/>
  <c r="O2511" i="9" s="1"/>
  <c r="L2511" i="9"/>
  <c r="M2511" i="9" s="1"/>
  <c r="J2511" i="9"/>
  <c r="H2511" i="9"/>
  <c r="I2511" i="9" s="1"/>
  <c r="F2511" i="9"/>
  <c r="G2511" i="9" s="1"/>
  <c r="D2511" i="9"/>
  <c r="E2511" i="9" s="1"/>
  <c r="C2511" i="9"/>
  <c r="N2510" i="9"/>
  <c r="O2510" i="9" s="1"/>
  <c r="L2510" i="9"/>
  <c r="M2510" i="9" s="1"/>
  <c r="J2510" i="9"/>
  <c r="H2510" i="9"/>
  <c r="I2510" i="9" s="1"/>
  <c r="F2510" i="9"/>
  <c r="G2510" i="9" s="1"/>
  <c r="D2510" i="9"/>
  <c r="E2510" i="9" s="1"/>
  <c r="C2510" i="9"/>
  <c r="N2509" i="9"/>
  <c r="O2509" i="9" s="1"/>
  <c r="L2509" i="9"/>
  <c r="M2509" i="9" s="1"/>
  <c r="J2509" i="9"/>
  <c r="H2509" i="9"/>
  <c r="I2509" i="9" s="1"/>
  <c r="F2509" i="9"/>
  <c r="G2509" i="9" s="1"/>
  <c r="D2509" i="9"/>
  <c r="E2509" i="9" s="1"/>
  <c r="C2509" i="9"/>
  <c r="N2508" i="9"/>
  <c r="O2508" i="9" s="1"/>
  <c r="L2508" i="9"/>
  <c r="M2508" i="9" s="1"/>
  <c r="J2508" i="9"/>
  <c r="H2508" i="9"/>
  <c r="I2508" i="9" s="1"/>
  <c r="F2508" i="9"/>
  <c r="G2508" i="9" s="1"/>
  <c r="D2508" i="9"/>
  <c r="E2508" i="9" s="1"/>
  <c r="C2508" i="9"/>
  <c r="N2507" i="9"/>
  <c r="O2507" i="9" s="1"/>
  <c r="L2507" i="9"/>
  <c r="M2507" i="9" s="1"/>
  <c r="J2507" i="9"/>
  <c r="H2507" i="9"/>
  <c r="I2507" i="9" s="1"/>
  <c r="F2507" i="9"/>
  <c r="G2507" i="9" s="1"/>
  <c r="D2507" i="9"/>
  <c r="E2507" i="9" s="1"/>
  <c r="C2507" i="9"/>
  <c r="N2506" i="9"/>
  <c r="O2506" i="9" s="1"/>
  <c r="L2506" i="9"/>
  <c r="M2506" i="9" s="1"/>
  <c r="J2506" i="9"/>
  <c r="H2506" i="9"/>
  <c r="I2506" i="9" s="1"/>
  <c r="F2506" i="9"/>
  <c r="G2506" i="9" s="1"/>
  <c r="D2506" i="9"/>
  <c r="E2506" i="9" s="1"/>
  <c r="C2506" i="9"/>
  <c r="N2505" i="9"/>
  <c r="O2505" i="9" s="1"/>
  <c r="L2505" i="9"/>
  <c r="M2505" i="9" s="1"/>
  <c r="J2505" i="9"/>
  <c r="H2505" i="9"/>
  <c r="I2505" i="9" s="1"/>
  <c r="F2505" i="9"/>
  <c r="G2505" i="9" s="1"/>
  <c r="D2505" i="9"/>
  <c r="E2505" i="9" s="1"/>
  <c r="C2505" i="9"/>
  <c r="N2504" i="9"/>
  <c r="O2504" i="9" s="1"/>
  <c r="L2504" i="9"/>
  <c r="M2504" i="9" s="1"/>
  <c r="J2504" i="9"/>
  <c r="H2504" i="9"/>
  <c r="I2504" i="9" s="1"/>
  <c r="F2504" i="9"/>
  <c r="G2504" i="9" s="1"/>
  <c r="D2504" i="9"/>
  <c r="E2504" i="9" s="1"/>
  <c r="C2504" i="9"/>
  <c r="N2503" i="9"/>
  <c r="O2503" i="9" s="1"/>
  <c r="L2503" i="9"/>
  <c r="M2503" i="9" s="1"/>
  <c r="J2503" i="9"/>
  <c r="H2503" i="9"/>
  <c r="I2503" i="9" s="1"/>
  <c r="F2503" i="9"/>
  <c r="G2503" i="9" s="1"/>
  <c r="D2503" i="9"/>
  <c r="E2503" i="9" s="1"/>
  <c r="C2503" i="9"/>
  <c r="N2502" i="9"/>
  <c r="O2502" i="9" s="1"/>
  <c r="L2502" i="9"/>
  <c r="M2502" i="9" s="1"/>
  <c r="J2502" i="9"/>
  <c r="H2502" i="9"/>
  <c r="I2502" i="9" s="1"/>
  <c r="F2502" i="9"/>
  <c r="G2502" i="9" s="1"/>
  <c r="D2502" i="9"/>
  <c r="E2502" i="9" s="1"/>
  <c r="C2502" i="9"/>
  <c r="N2501" i="9"/>
  <c r="O2501" i="9" s="1"/>
  <c r="L2501" i="9"/>
  <c r="M2501" i="9" s="1"/>
  <c r="J2501" i="9"/>
  <c r="H2501" i="9"/>
  <c r="I2501" i="9" s="1"/>
  <c r="F2501" i="9"/>
  <c r="G2501" i="9" s="1"/>
  <c r="D2501" i="9"/>
  <c r="E2501" i="9" s="1"/>
  <c r="C2501" i="9"/>
  <c r="N2500" i="9"/>
  <c r="O2500" i="9" s="1"/>
  <c r="L2500" i="9"/>
  <c r="M2500" i="9" s="1"/>
  <c r="J2500" i="9"/>
  <c r="H2500" i="9"/>
  <c r="I2500" i="9" s="1"/>
  <c r="F2500" i="9"/>
  <c r="G2500" i="9" s="1"/>
  <c r="D2500" i="9"/>
  <c r="E2500" i="9" s="1"/>
  <c r="C2500" i="9"/>
  <c r="N2499" i="9"/>
  <c r="O2499" i="9" s="1"/>
  <c r="L2499" i="9"/>
  <c r="M2499" i="9" s="1"/>
  <c r="J2499" i="9"/>
  <c r="H2499" i="9"/>
  <c r="I2499" i="9" s="1"/>
  <c r="F2499" i="9"/>
  <c r="G2499" i="9" s="1"/>
  <c r="D2499" i="9"/>
  <c r="E2499" i="9" s="1"/>
  <c r="C2499" i="9"/>
  <c r="N2498" i="9"/>
  <c r="O2498" i="9" s="1"/>
  <c r="L2498" i="9"/>
  <c r="M2498" i="9" s="1"/>
  <c r="J2498" i="9"/>
  <c r="H2498" i="9"/>
  <c r="I2498" i="9" s="1"/>
  <c r="F2498" i="9"/>
  <c r="G2498" i="9" s="1"/>
  <c r="D2498" i="9"/>
  <c r="E2498" i="9" s="1"/>
  <c r="C2498" i="9"/>
  <c r="N2497" i="9"/>
  <c r="O2497" i="9" s="1"/>
  <c r="L2497" i="9"/>
  <c r="M2497" i="9" s="1"/>
  <c r="J2497" i="9"/>
  <c r="H2497" i="9"/>
  <c r="I2497" i="9" s="1"/>
  <c r="F2497" i="9"/>
  <c r="G2497" i="9" s="1"/>
  <c r="D2497" i="9"/>
  <c r="E2497" i="9" s="1"/>
  <c r="C2497" i="9"/>
  <c r="N2496" i="9"/>
  <c r="O2496" i="9" s="1"/>
  <c r="L2496" i="9"/>
  <c r="M2496" i="9" s="1"/>
  <c r="J2496" i="9"/>
  <c r="H2496" i="9"/>
  <c r="I2496" i="9" s="1"/>
  <c r="F2496" i="9"/>
  <c r="G2496" i="9" s="1"/>
  <c r="D2496" i="9"/>
  <c r="E2496" i="9" s="1"/>
  <c r="C2496" i="9"/>
  <c r="N2495" i="9"/>
  <c r="O2495" i="9" s="1"/>
  <c r="L2495" i="9"/>
  <c r="M2495" i="9" s="1"/>
  <c r="J2495" i="9"/>
  <c r="H2495" i="9"/>
  <c r="I2495" i="9" s="1"/>
  <c r="F2495" i="9"/>
  <c r="G2495" i="9" s="1"/>
  <c r="D2495" i="9"/>
  <c r="E2495" i="9" s="1"/>
  <c r="C2495" i="9"/>
  <c r="N2494" i="9"/>
  <c r="O2494" i="9" s="1"/>
  <c r="L2494" i="9"/>
  <c r="M2494" i="9" s="1"/>
  <c r="J2494" i="9"/>
  <c r="H2494" i="9"/>
  <c r="I2494" i="9" s="1"/>
  <c r="F2494" i="9"/>
  <c r="G2494" i="9" s="1"/>
  <c r="D2494" i="9"/>
  <c r="E2494" i="9" s="1"/>
  <c r="C2494" i="9"/>
  <c r="N2493" i="9"/>
  <c r="O2493" i="9" s="1"/>
  <c r="L2493" i="9"/>
  <c r="M2493" i="9" s="1"/>
  <c r="J2493" i="9"/>
  <c r="H2493" i="9"/>
  <c r="I2493" i="9" s="1"/>
  <c r="F2493" i="9"/>
  <c r="G2493" i="9" s="1"/>
  <c r="D2493" i="9"/>
  <c r="E2493" i="9" s="1"/>
  <c r="C2493" i="9"/>
  <c r="N2492" i="9"/>
  <c r="O2492" i="9" s="1"/>
  <c r="L2492" i="9"/>
  <c r="M2492" i="9" s="1"/>
  <c r="J2492" i="9"/>
  <c r="H2492" i="9"/>
  <c r="I2492" i="9" s="1"/>
  <c r="F2492" i="9"/>
  <c r="G2492" i="9" s="1"/>
  <c r="D2492" i="9"/>
  <c r="E2492" i="9" s="1"/>
  <c r="C2492" i="9"/>
  <c r="N2491" i="9"/>
  <c r="O2491" i="9" s="1"/>
  <c r="L2491" i="9"/>
  <c r="M2491" i="9" s="1"/>
  <c r="J2491" i="9"/>
  <c r="H2491" i="9"/>
  <c r="I2491" i="9" s="1"/>
  <c r="F2491" i="9"/>
  <c r="G2491" i="9" s="1"/>
  <c r="D2491" i="9"/>
  <c r="E2491" i="9" s="1"/>
  <c r="C2491" i="9"/>
  <c r="N2490" i="9"/>
  <c r="O2490" i="9" s="1"/>
  <c r="L2490" i="9"/>
  <c r="M2490" i="9" s="1"/>
  <c r="J2490" i="9"/>
  <c r="H2490" i="9"/>
  <c r="I2490" i="9" s="1"/>
  <c r="F2490" i="9"/>
  <c r="G2490" i="9" s="1"/>
  <c r="D2490" i="9"/>
  <c r="E2490" i="9" s="1"/>
  <c r="C2490" i="9"/>
  <c r="N2489" i="9"/>
  <c r="O2489" i="9" s="1"/>
  <c r="L2489" i="9"/>
  <c r="M2489" i="9" s="1"/>
  <c r="J2489" i="9"/>
  <c r="H2489" i="9"/>
  <c r="I2489" i="9" s="1"/>
  <c r="F2489" i="9"/>
  <c r="G2489" i="9" s="1"/>
  <c r="D2489" i="9"/>
  <c r="E2489" i="9" s="1"/>
  <c r="C2489" i="9"/>
  <c r="N2488" i="9"/>
  <c r="O2488" i="9" s="1"/>
  <c r="L2488" i="9"/>
  <c r="M2488" i="9" s="1"/>
  <c r="J2488" i="9"/>
  <c r="H2488" i="9"/>
  <c r="I2488" i="9" s="1"/>
  <c r="F2488" i="9"/>
  <c r="G2488" i="9" s="1"/>
  <c r="D2488" i="9"/>
  <c r="E2488" i="9" s="1"/>
  <c r="C2488" i="9"/>
  <c r="N2487" i="9"/>
  <c r="O2487" i="9" s="1"/>
  <c r="L2487" i="9"/>
  <c r="M2487" i="9" s="1"/>
  <c r="J2487" i="9"/>
  <c r="H2487" i="9"/>
  <c r="I2487" i="9" s="1"/>
  <c r="F2487" i="9"/>
  <c r="G2487" i="9" s="1"/>
  <c r="D2487" i="9"/>
  <c r="E2487" i="9" s="1"/>
  <c r="C2487" i="9"/>
  <c r="N2486" i="9"/>
  <c r="O2486" i="9" s="1"/>
  <c r="L2486" i="9"/>
  <c r="M2486" i="9" s="1"/>
  <c r="J2486" i="9"/>
  <c r="H2486" i="9"/>
  <c r="I2486" i="9" s="1"/>
  <c r="F2486" i="9"/>
  <c r="G2486" i="9" s="1"/>
  <c r="D2486" i="9"/>
  <c r="E2486" i="9" s="1"/>
  <c r="C2486" i="9"/>
  <c r="N2485" i="9"/>
  <c r="O2485" i="9" s="1"/>
  <c r="L2485" i="9"/>
  <c r="M2485" i="9" s="1"/>
  <c r="J2485" i="9"/>
  <c r="H2485" i="9"/>
  <c r="I2485" i="9" s="1"/>
  <c r="F2485" i="9"/>
  <c r="G2485" i="9" s="1"/>
  <c r="D2485" i="9"/>
  <c r="E2485" i="9" s="1"/>
  <c r="C2485" i="9"/>
  <c r="N2484" i="9"/>
  <c r="O2484" i="9" s="1"/>
  <c r="L2484" i="9"/>
  <c r="M2484" i="9" s="1"/>
  <c r="J2484" i="9"/>
  <c r="H2484" i="9"/>
  <c r="I2484" i="9" s="1"/>
  <c r="F2484" i="9"/>
  <c r="G2484" i="9" s="1"/>
  <c r="D2484" i="9"/>
  <c r="E2484" i="9" s="1"/>
  <c r="C2484" i="9"/>
  <c r="N2483" i="9"/>
  <c r="O2483" i="9" s="1"/>
  <c r="L2483" i="9"/>
  <c r="M2483" i="9" s="1"/>
  <c r="J2483" i="9"/>
  <c r="H2483" i="9"/>
  <c r="I2483" i="9" s="1"/>
  <c r="F2483" i="9"/>
  <c r="G2483" i="9" s="1"/>
  <c r="D2483" i="9"/>
  <c r="E2483" i="9" s="1"/>
  <c r="C2483" i="9"/>
  <c r="N2482" i="9"/>
  <c r="O2482" i="9" s="1"/>
  <c r="L2482" i="9"/>
  <c r="M2482" i="9" s="1"/>
  <c r="J2482" i="9"/>
  <c r="H2482" i="9"/>
  <c r="I2482" i="9" s="1"/>
  <c r="F2482" i="9"/>
  <c r="G2482" i="9" s="1"/>
  <c r="D2482" i="9"/>
  <c r="E2482" i="9" s="1"/>
  <c r="C2482" i="9"/>
  <c r="N2481" i="9"/>
  <c r="O2481" i="9" s="1"/>
  <c r="L2481" i="9"/>
  <c r="M2481" i="9" s="1"/>
  <c r="J2481" i="9"/>
  <c r="H2481" i="9"/>
  <c r="I2481" i="9" s="1"/>
  <c r="F2481" i="9"/>
  <c r="G2481" i="9" s="1"/>
  <c r="D2481" i="9"/>
  <c r="E2481" i="9" s="1"/>
  <c r="C2481" i="9"/>
  <c r="N2480" i="9"/>
  <c r="O2480" i="9" s="1"/>
  <c r="L2480" i="9"/>
  <c r="M2480" i="9" s="1"/>
  <c r="J2480" i="9"/>
  <c r="H2480" i="9"/>
  <c r="I2480" i="9" s="1"/>
  <c r="F2480" i="9"/>
  <c r="G2480" i="9" s="1"/>
  <c r="D2480" i="9"/>
  <c r="E2480" i="9" s="1"/>
  <c r="C2480" i="9"/>
  <c r="N2479" i="9"/>
  <c r="O2479" i="9" s="1"/>
  <c r="L2479" i="9"/>
  <c r="M2479" i="9" s="1"/>
  <c r="J2479" i="9"/>
  <c r="H2479" i="9"/>
  <c r="I2479" i="9" s="1"/>
  <c r="F2479" i="9"/>
  <c r="G2479" i="9" s="1"/>
  <c r="D2479" i="9"/>
  <c r="E2479" i="9" s="1"/>
  <c r="C2479" i="9"/>
  <c r="N2478" i="9"/>
  <c r="O2478" i="9" s="1"/>
  <c r="L2478" i="9"/>
  <c r="M2478" i="9" s="1"/>
  <c r="J2478" i="9"/>
  <c r="H2478" i="9"/>
  <c r="I2478" i="9" s="1"/>
  <c r="F2478" i="9"/>
  <c r="G2478" i="9" s="1"/>
  <c r="D2478" i="9"/>
  <c r="E2478" i="9" s="1"/>
  <c r="C2478" i="9"/>
  <c r="N2477" i="9"/>
  <c r="O2477" i="9" s="1"/>
  <c r="L2477" i="9"/>
  <c r="M2477" i="9" s="1"/>
  <c r="J2477" i="9"/>
  <c r="H2477" i="9"/>
  <c r="I2477" i="9" s="1"/>
  <c r="F2477" i="9"/>
  <c r="G2477" i="9" s="1"/>
  <c r="D2477" i="9"/>
  <c r="E2477" i="9" s="1"/>
  <c r="C2477" i="9"/>
  <c r="N2476" i="9"/>
  <c r="O2476" i="9" s="1"/>
  <c r="L2476" i="9"/>
  <c r="M2476" i="9" s="1"/>
  <c r="J2476" i="9"/>
  <c r="H2476" i="9"/>
  <c r="I2476" i="9" s="1"/>
  <c r="F2476" i="9"/>
  <c r="G2476" i="9" s="1"/>
  <c r="D2476" i="9"/>
  <c r="E2476" i="9" s="1"/>
  <c r="C2476" i="9"/>
  <c r="N2475" i="9"/>
  <c r="O2475" i="9" s="1"/>
  <c r="L2475" i="9"/>
  <c r="M2475" i="9" s="1"/>
  <c r="J2475" i="9"/>
  <c r="H2475" i="9"/>
  <c r="I2475" i="9" s="1"/>
  <c r="F2475" i="9"/>
  <c r="G2475" i="9" s="1"/>
  <c r="D2475" i="9"/>
  <c r="E2475" i="9" s="1"/>
  <c r="C2475" i="9"/>
  <c r="N2474" i="9"/>
  <c r="O2474" i="9" s="1"/>
  <c r="L2474" i="9"/>
  <c r="M2474" i="9" s="1"/>
  <c r="J2474" i="9"/>
  <c r="H2474" i="9"/>
  <c r="I2474" i="9" s="1"/>
  <c r="F2474" i="9"/>
  <c r="G2474" i="9" s="1"/>
  <c r="D2474" i="9"/>
  <c r="E2474" i="9" s="1"/>
  <c r="C2474" i="9"/>
  <c r="N2473" i="9"/>
  <c r="O2473" i="9" s="1"/>
  <c r="L2473" i="9"/>
  <c r="M2473" i="9" s="1"/>
  <c r="J2473" i="9"/>
  <c r="H2473" i="9"/>
  <c r="I2473" i="9" s="1"/>
  <c r="F2473" i="9"/>
  <c r="G2473" i="9" s="1"/>
  <c r="D2473" i="9"/>
  <c r="E2473" i="9" s="1"/>
  <c r="C2473" i="9"/>
  <c r="N2472" i="9"/>
  <c r="O2472" i="9" s="1"/>
  <c r="L2472" i="9"/>
  <c r="M2472" i="9" s="1"/>
  <c r="J2472" i="9"/>
  <c r="H2472" i="9"/>
  <c r="I2472" i="9" s="1"/>
  <c r="F2472" i="9"/>
  <c r="G2472" i="9" s="1"/>
  <c r="D2472" i="9"/>
  <c r="E2472" i="9" s="1"/>
  <c r="C2472" i="9"/>
  <c r="N2471" i="9"/>
  <c r="O2471" i="9" s="1"/>
  <c r="L2471" i="9"/>
  <c r="M2471" i="9" s="1"/>
  <c r="J2471" i="9"/>
  <c r="H2471" i="9"/>
  <c r="I2471" i="9" s="1"/>
  <c r="F2471" i="9"/>
  <c r="G2471" i="9" s="1"/>
  <c r="D2471" i="9"/>
  <c r="E2471" i="9" s="1"/>
  <c r="C2471" i="9"/>
  <c r="N2470" i="9"/>
  <c r="O2470" i="9" s="1"/>
  <c r="L2470" i="9"/>
  <c r="M2470" i="9" s="1"/>
  <c r="J2470" i="9"/>
  <c r="H2470" i="9"/>
  <c r="I2470" i="9" s="1"/>
  <c r="F2470" i="9"/>
  <c r="G2470" i="9" s="1"/>
  <c r="D2470" i="9"/>
  <c r="E2470" i="9" s="1"/>
  <c r="C2470" i="9"/>
  <c r="N2469" i="9"/>
  <c r="O2469" i="9" s="1"/>
  <c r="L2469" i="9"/>
  <c r="M2469" i="9" s="1"/>
  <c r="J2469" i="9"/>
  <c r="H2469" i="9"/>
  <c r="I2469" i="9" s="1"/>
  <c r="F2469" i="9"/>
  <c r="G2469" i="9" s="1"/>
  <c r="D2469" i="9"/>
  <c r="E2469" i="9" s="1"/>
  <c r="C2469" i="9"/>
  <c r="N2468" i="9"/>
  <c r="O2468" i="9" s="1"/>
  <c r="L2468" i="9"/>
  <c r="M2468" i="9" s="1"/>
  <c r="J2468" i="9"/>
  <c r="H2468" i="9"/>
  <c r="I2468" i="9" s="1"/>
  <c r="F2468" i="9"/>
  <c r="G2468" i="9" s="1"/>
  <c r="D2468" i="9"/>
  <c r="E2468" i="9" s="1"/>
  <c r="C2468" i="9"/>
  <c r="N2467" i="9"/>
  <c r="O2467" i="9" s="1"/>
  <c r="L2467" i="9"/>
  <c r="M2467" i="9" s="1"/>
  <c r="J2467" i="9"/>
  <c r="H2467" i="9"/>
  <c r="I2467" i="9" s="1"/>
  <c r="F2467" i="9"/>
  <c r="G2467" i="9" s="1"/>
  <c r="D2467" i="9"/>
  <c r="E2467" i="9" s="1"/>
  <c r="C2467" i="9"/>
  <c r="N2466" i="9"/>
  <c r="O2466" i="9" s="1"/>
  <c r="L2466" i="9"/>
  <c r="M2466" i="9" s="1"/>
  <c r="J2466" i="9"/>
  <c r="H2466" i="9"/>
  <c r="I2466" i="9" s="1"/>
  <c r="F2466" i="9"/>
  <c r="G2466" i="9" s="1"/>
  <c r="D2466" i="9"/>
  <c r="E2466" i="9" s="1"/>
  <c r="C2466" i="9"/>
  <c r="N2465" i="9"/>
  <c r="O2465" i="9" s="1"/>
  <c r="L2465" i="9"/>
  <c r="M2465" i="9" s="1"/>
  <c r="J2465" i="9"/>
  <c r="H2465" i="9"/>
  <c r="I2465" i="9" s="1"/>
  <c r="F2465" i="9"/>
  <c r="G2465" i="9" s="1"/>
  <c r="D2465" i="9"/>
  <c r="E2465" i="9" s="1"/>
  <c r="C2465" i="9"/>
  <c r="N2464" i="9"/>
  <c r="O2464" i="9" s="1"/>
  <c r="L2464" i="9"/>
  <c r="M2464" i="9" s="1"/>
  <c r="J2464" i="9"/>
  <c r="H2464" i="9"/>
  <c r="I2464" i="9" s="1"/>
  <c r="F2464" i="9"/>
  <c r="G2464" i="9" s="1"/>
  <c r="D2464" i="9"/>
  <c r="E2464" i="9" s="1"/>
  <c r="C2464" i="9"/>
  <c r="N2463" i="9"/>
  <c r="O2463" i="9" s="1"/>
  <c r="L2463" i="9"/>
  <c r="M2463" i="9" s="1"/>
  <c r="J2463" i="9"/>
  <c r="H2463" i="9"/>
  <c r="I2463" i="9" s="1"/>
  <c r="F2463" i="9"/>
  <c r="G2463" i="9" s="1"/>
  <c r="D2463" i="9"/>
  <c r="E2463" i="9" s="1"/>
  <c r="C2463" i="9"/>
  <c r="N2462" i="9"/>
  <c r="O2462" i="9" s="1"/>
  <c r="L2462" i="9"/>
  <c r="M2462" i="9" s="1"/>
  <c r="J2462" i="9"/>
  <c r="H2462" i="9"/>
  <c r="I2462" i="9" s="1"/>
  <c r="F2462" i="9"/>
  <c r="G2462" i="9" s="1"/>
  <c r="D2462" i="9"/>
  <c r="E2462" i="9" s="1"/>
  <c r="C2462" i="9"/>
  <c r="N2461" i="9"/>
  <c r="O2461" i="9" s="1"/>
  <c r="L2461" i="9"/>
  <c r="M2461" i="9" s="1"/>
  <c r="J2461" i="9"/>
  <c r="H2461" i="9"/>
  <c r="I2461" i="9" s="1"/>
  <c r="F2461" i="9"/>
  <c r="G2461" i="9" s="1"/>
  <c r="D2461" i="9"/>
  <c r="E2461" i="9" s="1"/>
  <c r="C2461" i="9"/>
  <c r="N2460" i="9"/>
  <c r="O2460" i="9" s="1"/>
  <c r="L2460" i="9"/>
  <c r="M2460" i="9" s="1"/>
  <c r="J2460" i="9"/>
  <c r="H2460" i="9"/>
  <c r="I2460" i="9" s="1"/>
  <c r="F2460" i="9"/>
  <c r="G2460" i="9" s="1"/>
  <c r="D2460" i="9"/>
  <c r="E2460" i="9" s="1"/>
  <c r="C2460" i="9"/>
  <c r="N2459" i="9"/>
  <c r="O2459" i="9" s="1"/>
  <c r="L2459" i="9"/>
  <c r="M2459" i="9" s="1"/>
  <c r="J2459" i="9"/>
  <c r="H2459" i="9"/>
  <c r="I2459" i="9" s="1"/>
  <c r="F2459" i="9"/>
  <c r="G2459" i="9" s="1"/>
  <c r="D2459" i="9"/>
  <c r="E2459" i="9" s="1"/>
  <c r="C2459" i="9"/>
  <c r="N2458" i="9"/>
  <c r="O2458" i="9" s="1"/>
  <c r="L2458" i="9"/>
  <c r="M2458" i="9" s="1"/>
  <c r="J2458" i="9"/>
  <c r="H2458" i="9"/>
  <c r="I2458" i="9" s="1"/>
  <c r="F2458" i="9"/>
  <c r="G2458" i="9" s="1"/>
  <c r="D2458" i="9"/>
  <c r="E2458" i="9" s="1"/>
  <c r="C2458" i="9"/>
  <c r="N2457" i="9"/>
  <c r="O2457" i="9" s="1"/>
  <c r="L2457" i="9"/>
  <c r="M2457" i="9" s="1"/>
  <c r="J2457" i="9"/>
  <c r="H2457" i="9"/>
  <c r="I2457" i="9" s="1"/>
  <c r="F2457" i="9"/>
  <c r="G2457" i="9" s="1"/>
  <c r="D2457" i="9"/>
  <c r="E2457" i="9" s="1"/>
  <c r="C2457" i="9"/>
  <c r="N2456" i="9"/>
  <c r="O2456" i="9" s="1"/>
  <c r="L2456" i="9"/>
  <c r="M2456" i="9" s="1"/>
  <c r="J2456" i="9"/>
  <c r="H2456" i="9"/>
  <c r="I2456" i="9" s="1"/>
  <c r="F2456" i="9"/>
  <c r="G2456" i="9" s="1"/>
  <c r="D2456" i="9"/>
  <c r="E2456" i="9" s="1"/>
  <c r="C2456" i="9"/>
  <c r="N2455" i="9"/>
  <c r="O2455" i="9" s="1"/>
  <c r="L2455" i="9"/>
  <c r="M2455" i="9" s="1"/>
  <c r="J2455" i="9"/>
  <c r="H2455" i="9"/>
  <c r="I2455" i="9" s="1"/>
  <c r="F2455" i="9"/>
  <c r="G2455" i="9" s="1"/>
  <c r="D2455" i="9"/>
  <c r="E2455" i="9" s="1"/>
  <c r="C2455" i="9"/>
  <c r="N2454" i="9"/>
  <c r="O2454" i="9" s="1"/>
  <c r="L2454" i="9"/>
  <c r="M2454" i="9" s="1"/>
  <c r="J2454" i="9"/>
  <c r="H2454" i="9"/>
  <c r="I2454" i="9" s="1"/>
  <c r="F2454" i="9"/>
  <c r="G2454" i="9" s="1"/>
  <c r="D2454" i="9"/>
  <c r="E2454" i="9" s="1"/>
  <c r="C2454" i="9"/>
  <c r="N2453" i="9"/>
  <c r="O2453" i="9" s="1"/>
  <c r="L2453" i="9"/>
  <c r="M2453" i="9" s="1"/>
  <c r="J2453" i="9"/>
  <c r="H2453" i="9"/>
  <c r="I2453" i="9" s="1"/>
  <c r="F2453" i="9"/>
  <c r="G2453" i="9" s="1"/>
  <c r="D2453" i="9"/>
  <c r="E2453" i="9" s="1"/>
  <c r="C2453" i="9"/>
  <c r="N2452" i="9"/>
  <c r="O2452" i="9" s="1"/>
  <c r="L2452" i="9"/>
  <c r="M2452" i="9" s="1"/>
  <c r="J2452" i="9"/>
  <c r="H2452" i="9"/>
  <c r="I2452" i="9" s="1"/>
  <c r="F2452" i="9"/>
  <c r="G2452" i="9" s="1"/>
  <c r="D2452" i="9"/>
  <c r="E2452" i="9" s="1"/>
  <c r="C2452" i="9"/>
  <c r="N2451" i="9"/>
  <c r="O2451" i="9" s="1"/>
  <c r="L2451" i="9"/>
  <c r="M2451" i="9" s="1"/>
  <c r="J2451" i="9"/>
  <c r="H2451" i="9"/>
  <c r="I2451" i="9" s="1"/>
  <c r="F2451" i="9"/>
  <c r="G2451" i="9" s="1"/>
  <c r="D2451" i="9"/>
  <c r="E2451" i="9" s="1"/>
  <c r="C2451" i="9"/>
  <c r="N2450" i="9"/>
  <c r="O2450" i="9" s="1"/>
  <c r="L2450" i="9"/>
  <c r="M2450" i="9" s="1"/>
  <c r="J2450" i="9"/>
  <c r="H2450" i="9"/>
  <c r="I2450" i="9" s="1"/>
  <c r="F2450" i="9"/>
  <c r="G2450" i="9" s="1"/>
  <c r="D2450" i="9"/>
  <c r="E2450" i="9" s="1"/>
  <c r="C2450" i="9"/>
  <c r="N2449" i="9"/>
  <c r="O2449" i="9" s="1"/>
  <c r="L2449" i="9"/>
  <c r="M2449" i="9" s="1"/>
  <c r="J2449" i="9"/>
  <c r="H2449" i="9"/>
  <c r="I2449" i="9" s="1"/>
  <c r="F2449" i="9"/>
  <c r="G2449" i="9" s="1"/>
  <c r="D2449" i="9"/>
  <c r="E2449" i="9" s="1"/>
  <c r="C2449" i="9"/>
  <c r="N2448" i="9"/>
  <c r="O2448" i="9" s="1"/>
  <c r="L2448" i="9"/>
  <c r="M2448" i="9" s="1"/>
  <c r="J2448" i="9"/>
  <c r="H2448" i="9"/>
  <c r="I2448" i="9" s="1"/>
  <c r="F2448" i="9"/>
  <c r="G2448" i="9" s="1"/>
  <c r="D2448" i="9"/>
  <c r="E2448" i="9" s="1"/>
  <c r="C2448" i="9"/>
  <c r="N2447" i="9"/>
  <c r="O2447" i="9" s="1"/>
  <c r="L2447" i="9"/>
  <c r="M2447" i="9" s="1"/>
  <c r="J2447" i="9"/>
  <c r="H2447" i="9"/>
  <c r="I2447" i="9" s="1"/>
  <c r="F2447" i="9"/>
  <c r="G2447" i="9" s="1"/>
  <c r="D2447" i="9"/>
  <c r="E2447" i="9" s="1"/>
  <c r="C2447" i="9"/>
  <c r="N2446" i="9"/>
  <c r="O2446" i="9" s="1"/>
  <c r="L2446" i="9"/>
  <c r="M2446" i="9" s="1"/>
  <c r="J2446" i="9"/>
  <c r="H2446" i="9"/>
  <c r="I2446" i="9" s="1"/>
  <c r="F2446" i="9"/>
  <c r="G2446" i="9" s="1"/>
  <c r="D2446" i="9"/>
  <c r="E2446" i="9" s="1"/>
  <c r="C2446" i="9"/>
  <c r="N2445" i="9"/>
  <c r="O2445" i="9" s="1"/>
  <c r="L2445" i="9"/>
  <c r="M2445" i="9" s="1"/>
  <c r="J2445" i="9"/>
  <c r="H2445" i="9"/>
  <c r="I2445" i="9" s="1"/>
  <c r="F2445" i="9"/>
  <c r="G2445" i="9" s="1"/>
  <c r="D2445" i="9"/>
  <c r="E2445" i="9" s="1"/>
  <c r="C2445" i="9"/>
  <c r="N2444" i="9"/>
  <c r="O2444" i="9" s="1"/>
  <c r="L2444" i="9"/>
  <c r="M2444" i="9" s="1"/>
  <c r="J2444" i="9"/>
  <c r="H2444" i="9"/>
  <c r="I2444" i="9" s="1"/>
  <c r="F2444" i="9"/>
  <c r="G2444" i="9" s="1"/>
  <c r="D2444" i="9"/>
  <c r="E2444" i="9" s="1"/>
  <c r="C2444" i="9"/>
  <c r="N2443" i="9"/>
  <c r="O2443" i="9" s="1"/>
  <c r="L2443" i="9"/>
  <c r="M2443" i="9" s="1"/>
  <c r="J2443" i="9"/>
  <c r="H2443" i="9"/>
  <c r="I2443" i="9" s="1"/>
  <c r="F2443" i="9"/>
  <c r="G2443" i="9" s="1"/>
  <c r="D2443" i="9"/>
  <c r="E2443" i="9" s="1"/>
  <c r="C2443" i="9"/>
  <c r="N2442" i="9"/>
  <c r="O2442" i="9" s="1"/>
  <c r="L2442" i="9"/>
  <c r="M2442" i="9" s="1"/>
  <c r="J2442" i="9"/>
  <c r="H2442" i="9"/>
  <c r="I2442" i="9" s="1"/>
  <c r="F2442" i="9"/>
  <c r="G2442" i="9" s="1"/>
  <c r="D2442" i="9"/>
  <c r="E2442" i="9" s="1"/>
  <c r="C2442" i="9"/>
  <c r="N2441" i="9"/>
  <c r="O2441" i="9" s="1"/>
  <c r="L2441" i="9"/>
  <c r="M2441" i="9" s="1"/>
  <c r="J2441" i="9"/>
  <c r="H2441" i="9"/>
  <c r="I2441" i="9" s="1"/>
  <c r="F2441" i="9"/>
  <c r="G2441" i="9" s="1"/>
  <c r="D2441" i="9"/>
  <c r="E2441" i="9" s="1"/>
  <c r="C2441" i="9"/>
  <c r="N2440" i="9"/>
  <c r="O2440" i="9" s="1"/>
  <c r="L2440" i="9"/>
  <c r="M2440" i="9" s="1"/>
  <c r="J2440" i="9"/>
  <c r="H2440" i="9"/>
  <c r="I2440" i="9" s="1"/>
  <c r="F2440" i="9"/>
  <c r="G2440" i="9" s="1"/>
  <c r="D2440" i="9"/>
  <c r="E2440" i="9" s="1"/>
  <c r="C2440" i="9"/>
  <c r="N2439" i="9"/>
  <c r="O2439" i="9" s="1"/>
  <c r="L2439" i="9"/>
  <c r="M2439" i="9" s="1"/>
  <c r="J2439" i="9"/>
  <c r="H2439" i="9"/>
  <c r="I2439" i="9" s="1"/>
  <c r="F2439" i="9"/>
  <c r="G2439" i="9" s="1"/>
  <c r="D2439" i="9"/>
  <c r="E2439" i="9" s="1"/>
  <c r="C2439" i="9"/>
  <c r="N2438" i="9"/>
  <c r="O2438" i="9" s="1"/>
  <c r="L2438" i="9"/>
  <c r="M2438" i="9" s="1"/>
  <c r="J2438" i="9"/>
  <c r="H2438" i="9"/>
  <c r="I2438" i="9" s="1"/>
  <c r="F2438" i="9"/>
  <c r="G2438" i="9" s="1"/>
  <c r="D2438" i="9"/>
  <c r="E2438" i="9" s="1"/>
  <c r="C2438" i="9"/>
  <c r="N2437" i="9"/>
  <c r="O2437" i="9" s="1"/>
  <c r="L2437" i="9"/>
  <c r="M2437" i="9" s="1"/>
  <c r="J2437" i="9"/>
  <c r="H2437" i="9"/>
  <c r="I2437" i="9" s="1"/>
  <c r="F2437" i="9"/>
  <c r="G2437" i="9" s="1"/>
  <c r="D2437" i="9"/>
  <c r="E2437" i="9" s="1"/>
  <c r="C2437" i="9"/>
  <c r="N2436" i="9"/>
  <c r="O2436" i="9" s="1"/>
  <c r="L2436" i="9"/>
  <c r="M2436" i="9" s="1"/>
  <c r="J2436" i="9"/>
  <c r="H2436" i="9"/>
  <c r="I2436" i="9" s="1"/>
  <c r="F2436" i="9"/>
  <c r="G2436" i="9" s="1"/>
  <c r="D2436" i="9"/>
  <c r="E2436" i="9" s="1"/>
  <c r="C2436" i="9"/>
  <c r="N2435" i="9"/>
  <c r="O2435" i="9" s="1"/>
  <c r="L2435" i="9"/>
  <c r="M2435" i="9" s="1"/>
  <c r="J2435" i="9"/>
  <c r="H2435" i="9"/>
  <c r="I2435" i="9" s="1"/>
  <c r="F2435" i="9"/>
  <c r="G2435" i="9" s="1"/>
  <c r="D2435" i="9"/>
  <c r="E2435" i="9" s="1"/>
  <c r="C2435" i="9"/>
  <c r="N2434" i="9"/>
  <c r="O2434" i="9" s="1"/>
  <c r="L2434" i="9"/>
  <c r="M2434" i="9" s="1"/>
  <c r="J2434" i="9"/>
  <c r="H2434" i="9"/>
  <c r="I2434" i="9" s="1"/>
  <c r="F2434" i="9"/>
  <c r="G2434" i="9" s="1"/>
  <c r="D2434" i="9"/>
  <c r="E2434" i="9" s="1"/>
  <c r="C2434" i="9"/>
  <c r="N2433" i="9"/>
  <c r="O2433" i="9" s="1"/>
  <c r="L2433" i="9"/>
  <c r="M2433" i="9" s="1"/>
  <c r="J2433" i="9"/>
  <c r="H2433" i="9"/>
  <c r="I2433" i="9" s="1"/>
  <c r="F2433" i="9"/>
  <c r="G2433" i="9" s="1"/>
  <c r="D2433" i="9"/>
  <c r="E2433" i="9" s="1"/>
  <c r="C2433" i="9"/>
  <c r="N2432" i="9"/>
  <c r="O2432" i="9" s="1"/>
  <c r="L2432" i="9"/>
  <c r="M2432" i="9" s="1"/>
  <c r="J2432" i="9"/>
  <c r="H2432" i="9"/>
  <c r="I2432" i="9" s="1"/>
  <c r="F2432" i="9"/>
  <c r="G2432" i="9" s="1"/>
  <c r="D2432" i="9"/>
  <c r="E2432" i="9" s="1"/>
  <c r="C2432" i="9"/>
  <c r="N2431" i="9"/>
  <c r="O2431" i="9" s="1"/>
  <c r="L2431" i="9"/>
  <c r="M2431" i="9" s="1"/>
  <c r="J2431" i="9"/>
  <c r="H2431" i="9"/>
  <c r="I2431" i="9" s="1"/>
  <c r="F2431" i="9"/>
  <c r="G2431" i="9" s="1"/>
  <c r="D2431" i="9"/>
  <c r="E2431" i="9" s="1"/>
  <c r="C2431" i="9"/>
  <c r="N2430" i="9"/>
  <c r="O2430" i="9" s="1"/>
  <c r="L2430" i="9"/>
  <c r="M2430" i="9" s="1"/>
  <c r="J2430" i="9"/>
  <c r="H2430" i="9"/>
  <c r="I2430" i="9" s="1"/>
  <c r="F2430" i="9"/>
  <c r="G2430" i="9" s="1"/>
  <c r="D2430" i="9"/>
  <c r="E2430" i="9" s="1"/>
  <c r="C2430" i="9"/>
  <c r="N2429" i="9"/>
  <c r="O2429" i="9" s="1"/>
  <c r="L2429" i="9"/>
  <c r="M2429" i="9" s="1"/>
  <c r="J2429" i="9"/>
  <c r="H2429" i="9"/>
  <c r="I2429" i="9" s="1"/>
  <c r="F2429" i="9"/>
  <c r="G2429" i="9" s="1"/>
  <c r="D2429" i="9"/>
  <c r="E2429" i="9" s="1"/>
  <c r="C2429" i="9"/>
  <c r="N2428" i="9"/>
  <c r="O2428" i="9" s="1"/>
  <c r="L2428" i="9"/>
  <c r="M2428" i="9" s="1"/>
  <c r="J2428" i="9"/>
  <c r="H2428" i="9"/>
  <c r="I2428" i="9" s="1"/>
  <c r="F2428" i="9"/>
  <c r="G2428" i="9" s="1"/>
  <c r="D2428" i="9"/>
  <c r="E2428" i="9" s="1"/>
  <c r="C2428" i="9"/>
  <c r="N2427" i="9"/>
  <c r="O2427" i="9" s="1"/>
  <c r="L2427" i="9"/>
  <c r="M2427" i="9" s="1"/>
  <c r="J2427" i="9"/>
  <c r="H2427" i="9"/>
  <c r="I2427" i="9" s="1"/>
  <c r="F2427" i="9"/>
  <c r="G2427" i="9" s="1"/>
  <c r="D2427" i="9"/>
  <c r="E2427" i="9" s="1"/>
  <c r="C2427" i="9"/>
  <c r="N2426" i="9"/>
  <c r="O2426" i="9" s="1"/>
  <c r="L2426" i="9"/>
  <c r="M2426" i="9" s="1"/>
  <c r="J2426" i="9"/>
  <c r="H2426" i="9"/>
  <c r="I2426" i="9" s="1"/>
  <c r="F2426" i="9"/>
  <c r="G2426" i="9" s="1"/>
  <c r="D2426" i="9"/>
  <c r="E2426" i="9" s="1"/>
  <c r="C2426" i="9"/>
  <c r="N2425" i="9"/>
  <c r="O2425" i="9" s="1"/>
  <c r="L2425" i="9"/>
  <c r="M2425" i="9" s="1"/>
  <c r="J2425" i="9"/>
  <c r="H2425" i="9"/>
  <c r="I2425" i="9" s="1"/>
  <c r="F2425" i="9"/>
  <c r="G2425" i="9" s="1"/>
  <c r="D2425" i="9"/>
  <c r="E2425" i="9" s="1"/>
  <c r="C2425" i="9"/>
  <c r="N2424" i="9"/>
  <c r="O2424" i="9" s="1"/>
  <c r="L2424" i="9"/>
  <c r="M2424" i="9" s="1"/>
  <c r="J2424" i="9"/>
  <c r="H2424" i="9"/>
  <c r="I2424" i="9" s="1"/>
  <c r="F2424" i="9"/>
  <c r="G2424" i="9" s="1"/>
  <c r="D2424" i="9"/>
  <c r="E2424" i="9" s="1"/>
  <c r="C2424" i="9"/>
  <c r="N2423" i="9"/>
  <c r="O2423" i="9" s="1"/>
  <c r="L2423" i="9"/>
  <c r="M2423" i="9" s="1"/>
  <c r="J2423" i="9"/>
  <c r="H2423" i="9"/>
  <c r="I2423" i="9" s="1"/>
  <c r="F2423" i="9"/>
  <c r="G2423" i="9" s="1"/>
  <c r="D2423" i="9"/>
  <c r="E2423" i="9" s="1"/>
  <c r="C2423" i="9"/>
  <c r="N2422" i="9"/>
  <c r="O2422" i="9" s="1"/>
  <c r="L2422" i="9"/>
  <c r="M2422" i="9" s="1"/>
  <c r="J2422" i="9"/>
  <c r="H2422" i="9"/>
  <c r="I2422" i="9" s="1"/>
  <c r="F2422" i="9"/>
  <c r="G2422" i="9" s="1"/>
  <c r="D2422" i="9"/>
  <c r="E2422" i="9" s="1"/>
  <c r="C2422" i="9"/>
  <c r="N2421" i="9"/>
  <c r="O2421" i="9" s="1"/>
  <c r="L2421" i="9"/>
  <c r="M2421" i="9" s="1"/>
  <c r="J2421" i="9"/>
  <c r="H2421" i="9"/>
  <c r="I2421" i="9" s="1"/>
  <c r="F2421" i="9"/>
  <c r="G2421" i="9" s="1"/>
  <c r="D2421" i="9"/>
  <c r="E2421" i="9" s="1"/>
  <c r="C2421" i="9"/>
  <c r="N2420" i="9"/>
  <c r="O2420" i="9" s="1"/>
  <c r="L2420" i="9"/>
  <c r="M2420" i="9" s="1"/>
  <c r="J2420" i="9"/>
  <c r="H2420" i="9"/>
  <c r="I2420" i="9" s="1"/>
  <c r="F2420" i="9"/>
  <c r="G2420" i="9" s="1"/>
  <c r="D2420" i="9"/>
  <c r="E2420" i="9" s="1"/>
  <c r="C2420" i="9"/>
  <c r="N2419" i="9"/>
  <c r="O2419" i="9" s="1"/>
  <c r="L2419" i="9"/>
  <c r="M2419" i="9" s="1"/>
  <c r="J2419" i="9"/>
  <c r="H2419" i="9"/>
  <c r="I2419" i="9" s="1"/>
  <c r="F2419" i="9"/>
  <c r="G2419" i="9" s="1"/>
  <c r="D2419" i="9"/>
  <c r="E2419" i="9" s="1"/>
  <c r="C2419" i="9"/>
  <c r="N2418" i="9"/>
  <c r="O2418" i="9" s="1"/>
  <c r="L2418" i="9"/>
  <c r="M2418" i="9" s="1"/>
  <c r="J2418" i="9"/>
  <c r="H2418" i="9"/>
  <c r="I2418" i="9" s="1"/>
  <c r="F2418" i="9"/>
  <c r="G2418" i="9" s="1"/>
  <c r="D2418" i="9"/>
  <c r="E2418" i="9" s="1"/>
  <c r="C2418" i="9"/>
  <c r="N2417" i="9"/>
  <c r="O2417" i="9" s="1"/>
  <c r="L2417" i="9"/>
  <c r="M2417" i="9" s="1"/>
  <c r="J2417" i="9"/>
  <c r="H2417" i="9"/>
  <c r="I2417" i="9" s="1"/>
  <c r="F2417" i="9"/>
  <c r="G2417" i="9" s="1"/>
  <c r="D2417" i="9"/>
  <c r="E2417" i="9" s="1"/>
  <c r="C2417" i="9"/>
  <c r="N2416" i="9"/>
  <c r="O2416" i="9" s="1"/>
  <c r="L2416" i="9"/>
  <c r="M2416" i="9" s="1"/>
  <c r="J2416" i="9"/>
  <c r="H2416" i="9"/>
  <c r="I2416" i="9" s="1"/>
  <c r="F2416" i="9"/>
  <c r="G2416" i="9" s="1"/>
  <c r="D2416" i="9"/>
  <c r="E2416" i="9" s="1"/>
  <c r="C2416" i="9"/>
  <c r="N2415" i="9"/>
  <c r="O2415" i="9" s="1"/>
  <c r="L2415" i="9"/>
  <c r="M2415" i="9" s="1"/>
  <c r="J2415" i="9"/>
  <c r="H2415" i="9"/>
  <c r="I2415" i="9" s="1"/>
  <c r="F2415" i="9"/>
  <c r="G2415" i="9" s="1"/>
  <c r="D2415" i="9"/>
  <c r="E2415" i="9" s="1"/>
  <c r="C2415" i="9"/>
  <c r="N2414" i="9"/>
  <c r="O2414" i="9" s="1"/>
  <c r="L2414" i="9"/>
  <c r="M2414" i="9" s="1"/>
  <c r="J2414" i="9"/>
  <c r="H2414" i="9"/>
  <c r="I2414" i="9" s="1"/>
  <c r="F2414" i="9"/>
  <c r="G2414" i="9" s="1"/>
  <c r="D2414" i="9"/>
  <c r="E2414" i="9" s="1"/>
  <c r="C2414" i="9"/>
  <c r="N2413" i="9"/>
  <c r="O2413" i="9" s="1"/>
  <c r="L2413" i="9"/>
  <c r="M2413" i="9" s="1"/>
  <c r="J2413" i="9"/>
  <c r="H2413" i="9"/>
  <c r="I2413" i="9" s="1"/>
  <c r="F2413" i="9"/>
  <c r="G2413" i="9" s="1"/>
  <c r="D2413" i="9"/>
  <c r="E2413" i="9" s="1"/>
  <c r="C2413" i="9"/>
  <c r="N2412" i="9"/>
  <c r="O2412" i="9" s="1"/>
  <c r="L2412" i="9"/>
  <c r="M2412" i="9" s="1"/>
  <c r="J2412" i="9"/>
  <c r="H2412" i="9"/>
  <c r="I2412" i="9" s="1"/>
  <c r="F2412" i="9"/>
  <c r="G2412" i="9" s="1"/>
  <c r="D2412" i="9"/>
  <c r="E2412" i="9" s="1"/>
  <c r="C2412" i="9"/>
  <c r="N2411" i="9"/>
  <c r="O2411" i="9" s="1"/>
  <c r="L2411" i="9"/>
  <c r="M2411" i="9" s="1"/>
  <c r="J2411" i="9"/>
  <c r="H2411" i="9"/>
  <c r="I2411" i="9" s="1"/>
  <c r="F2411" i="9"/>
  <c r="G2411" i="9" s="1"/>
  <c r="D2411" i="9"/>
  <c r="E2411" i="9" s="1"/>
  <c r="C2411" i="9"/>
  <c r="N2410" i="9"/>
  <c r="O2410" i="9" s="1"/>
  <c r="L2410" i="9"/>
  <c r="M2410" i="9" s="1"/>
  <c r="J2410" i="9"/>
  <c r="H2410" i="9"/>
  <c r="I2410" i="9" s="1"/>
  <c r="F2410" i="9"/>
  <c r="G2410" i="9" s="1"/>
  <c r="D2410" i="9"/>
  <c r="E2410" i="9" s="1"/>
  <c r="C2410" i="9"/>
  <c r="N2409" i="9"/>
  <c r="O2409" i="9" s="1"/>
  <c r="L2409" i="9"/>
  <c r="M2409" i="9" s="1"/>
  <c r="J2409" i="9"/>
  <c r="H2409" i="9"/>
  <c r="I2409" i="9" s="1"/>
  <c r="F2409" i="9"/>
  <c r="G2409" i="9" s="1"/>
  <c r="D2409" i="9"/>
  <c r="E2409" i="9" s="1"/>
  <c r="C2409" i="9"/>
  <c r="N2408" i="9"/>
  <c r="O2408" i="9" s="1"/>
  <c r="L2408" i="9"/>
  <c r="M2408" i="9" s="1"/>
  <c r="J2408" i="9"/>
  <c r="H2408" i="9"/>
  <c r="I2408" i="9" s="1"/>
  <c r="F2408" i="9"/>
  <c r="G2408" i="9" s="1"/>
  <c r="D2408" i="9"/>
  <c r="E2408" i="9" s="1"/>
  <c r="C2408" i="9"/>
  <c r="N2407" i="9"/>
  <c r="O2407" i="9" s="1"/>
  <c r="L2407" i="9"/>
  <c r="M2407" i="9" s="1"/>
  <c r="J2407" i="9"/>
  <c r="H2407" i="9"/>
  <c r="I2407" i="9" s="1"/>
  <c r="F2407" i="9"/>
  <c r="G2407" i="9" s="1"/>
  <c r="D2407" i="9"/>
  <c r="E2407" i="9" s="1"/>
  <c r="C2407" i="9"/>
  <c r="N2406" i="9"/>
  <c r="O2406" i="9" s="1"/>
  <c r="L2406" i="9"/>
  <c r="M2406" i="9" s="1"/>
  <c r="J2406" i="9"/>
  <c r="H2406" i="9"/>
  <c r="I2406" i="9" s="1"/>
  <c r="F2406" i="9"/>
  <c r="G2406" i="9" s="1"/>
  <c r="D2406" i="9"/>
  <c r="E2406" i="9" s="1"/>
  <c r="C2406" i="9"/>
  <c r="N2405" i="9"/>
  <c r="O2405" i="9" s="1"/>
  <c r="L2405" i="9"/>
  <c r="M2405" i="9" s="1"/>
  <c r="J2405" i="9"/>
  <c r="H2405" i="9"/>
  <c r="I2405" i="9" s="1"/>
  <c r="F2405" i="9"/>
  <c r="G2405" i="9" s="1"/>
  <c r="D2405" i="9"/>
  <c r="E2405" i="9" s="1"/>
  <c r="C2405" i="9"/>
  <c r="N2404" i="9"/>
  <c r="O2404" i="9" s="1"/>
  <c r="L2404" i="9"/>
  <c r="M2404" i="9" s="1"/>
  <c r="J2404" i="9"/>
  <c r="H2404" i="9"/>
  <c r="I2404" i="9" s="1"/>
  <c r="F2404" i="9"/>
  <c r="G2404" i="9" s="1"/>
  <c r="D2404" i="9"/>
  <c r="E2404" i="9" s="1"/>
  <c r="C2404" i="9"/>
  <c r="N2403" i="9"/>
  <c r="O2403" i="9" s="1"/>
  <c r="L2403" i="9"/>
  <c r="M2403" i="9" s="1"/>
  <c r="J2403" i="9"/>
  <c r="H2403" i="9"/>
  <c r="I2403" i="9" s="1"/>
  <c r="F2403" i="9"/>
  <c r="G2403" i="9" s="1"/>
  <c r="D2403" i="9"/>
  <c r="E2403" i="9" s="1"/>
  <c r="C2403" i="9"/>
  <c r="N2402" i="9"/>
  <c r="O2402" i="9" s="1"/>
  <c r="L2402" i="9"/>
  <c r="M2402" i="9" s="1"/>
  <c r="J2402" i="9"/>
  <c r="H2402" i="9"/>
  <c r="I2402" i="9" s="1"/>
  <c r="F2402" i="9"/>
  <c r="G2402" i="9" s="1"/>
  <c r="D2402" i="9"/>
  <c r="E2402" i="9" s="1"/>
  <c r="C2402" i="9"/>
  <c r="N2401" i="9"/>
  <c r="O2401" i="9" s="1"/>
  <c r="L2401" i="9"/>
  <c r="M2401" i="9" s="1"/>
  <c r="J2401" i="9"/>
  <c r="H2401" i="9"/>
  <c r="I2401" i="9" s="1"/>
  <c r="F2401" i="9"/>
  <c r="G2401" i="9" s="1"/>
  <c r="D2401" i="9"/>
  <c r="E2401" i="9" s="1"/>
  <c r="C2401" i="9"/>
  <c r="N2400" i="9"/>
  <c r="O2400" i="9" s="1"/>
  <c r="L2400" i="9"/>
  <c r="M2400" i="9" s="1"/>
  <c r="J2400" i="9"/>
  <c r="H2400" i="9"/>
  <c r="I2400" i="9" s="1"/>
  <c r="F2400" i="9"/>
  <c r="G2400" i="9" s="1"/>
  <c r="D2400" i="9"/>
  <c r="E2400" i="9" s="1"/>
  <c r="C2400" i="9"/>
  <c r="N2399" i="9"/>
  <c r="O2399" i="9" s="1"/>
  <c r="L2399" i="9"/>
  <c r="M2399" i="9" s="1"/>
  <c r="J2399" i="9"/>
  <c r="H2399" i="9"/>
  <c r="I2399" i="9" s="1"/>
  <c r="F2399" i="9"/>
  <c r="G2399" i="9" s="1"/>
  <c r="D2399" i="9"/>
  <c r="E2399" i="9" s="1"/>
  <c r="C2399" i="9"/>
  <c r="N2398" i="9"/>
  <c r="O2398" i="9" s="1"/>
  <c r="L2398" i="9"/>
  <c r="M2398" i="9" s="1"/>
  <c r="J2398" i="9"/>
  <c r="H2398" i="9"/>
  <c r="I2398" i="9" s="1"/>
  <c r="F2398" i="9"/>
  <c r="G2398" i="9" s="1"/>
  <c r="D2398" i="9"/>
  <c r="E2398" i="9" s="1"/>
  <c r="C2398" i="9"/>
  <c r="N2397" i="9"/>
  <c r="O2397" i="9" s="1"/>
  <c r="L2397" i="9"/>
  <c r="M2397" i="9" s="1"/>
  <c r="J2397" i="9"/>
  <c r="H2397" i="9"/>
  <c r="I2397" i="9" s="1"/>
  <c r="F2397" i="9"/>
  <c r="G2397" i="9" s="1"/>
  <c r="D2397" i="9"/>
  <c r="E2397" i="9" s="1"/>
  <c r="C2397" i="9"/>
  <c r="N2396" i="9"/>
  <c r="O2396" i="9" s="1"/>
  <c r="L2396" i="9"/>
  <c r="M2396" i="9" s="1"/>
  <c r="J2396" i="9"/>
  <c r="H2396" i="9"/>
  <c r="I2396" i="9" s="1"/>
  <c r="F2396" i="9"/>
  <c r="G2396" i="9" s="1"/>
  <c r="D2396" i="9"/>
  <c r="E2396" i="9" s="1"/>
  <c r="C2396" i="9"/>
  <c r="N2395" i="9"/>
  <c r="O2395" i="9" s="1"/>
  <c r="L2395" i="9"/>
  <c r="M2395" i="9" s="1"/>
  <c r="J2395" i="9"/>
  <c r="H2395" i="9"/>
  <c r="I2395" i="9" s="1"/>
  <c r="F2395" i="9"/>
  <c r="G2395" i="9" s="1"/>
  <c r="D2395" i="9"/>
  <c r="E2395" i="9" s="1"/>
  <c r="C2395" i="9"/>
  <c r="N2394" i="9"/>
  <c r="O2394" i="9" s="1"/>
  <c r="L2394" i="9"/>
  <c r="M2394" i="9" s="1"/>
  <c r="J2394" i="9"/>
  <c r="H2394" i="9"/>
  <c r="I2394" i="9" s="1"/>
  <c r="F2394" i="9"/>
  <c r="G2394" i="9" s="1"/>
  <c r="D2394" i="9"/>
  <c r="E2394" i="9" s="1"/>
  <c r="C2394" i="9"/>
  <c r="N2393" i="9"/>
  <c r="O2393" i="9" s="1"/>
  <c r="L2393" i="9"/>
  <c r="M2393" i="9" s="1"/>
  <c r="J2393" i="9"/>
  <c r="H2393" i="9"/>
  <c r="I2393" i="9" s="1"/>
  <c r="F2393" i="9"/>
  <c r="G2393" i="9" s="1"/>
  <c r="D2393" i="9"/>
  <c r="E2393" i="9" s="1"/>
  <c r="C2393" i="9"/>
  <c r="N2392" i="9"/>
  <c r="O2392" i="9" s="1"/>
  <c r="L2392" i="9"/>
  <c r="M2392" i="9" s="1"/>
  <c r="J2392" i="9"/>
  <c r="H2392" i="9"/>
  <c r="I2392" i="9" s="1"/>
  <c r="F2392" i="9"/>
  <c r="G2392" i="9" s="1"/>
  <c r="D2392" i="9"/>
  <c r="E2392" i="9" s="1"/>
  <c r="C2392" i="9"/>
  <c r="N2391" i="9"/>
  <c r="O2391" i="9" s="1"/>
  <c r="L2391" i="9"/>
  <c r="M2391" i="9" s="1"/>
  <c r="J2391" i="9"/>
  <c r="H2391" i="9"/>
  <c r="I2391" i="9" s="1"/>
  <c r="F2391" i="9"/>
  <c r="G2391" i="9" s="1"/>
  <c r="D2391" i="9"/>
  <c r="E2391" i="9" s="1"/>
  <c r="C2391" i="9"/>
  <c r="N2390" i="9"/>
  <c r="O2390" i="9" s="1"/>
  <c r="L2390" i="9"/>
  <c r="M2390" i="9" s="1"/>
  <c r="J2390" i="9"/>
  <c r="H2390" i="9"/>
  <c r="I2390" i="9" s="1"/>
  <c r="F2390" i="9"/>
  <c r="G2390" i="9" s="1"/>
  <c r="D2390" i="9"/>
  <c r="E2390" i="9" s="1"/>
  <c r="C2390" i="9"/>
  <c r="N2389" i="9"/>
  <c r="O2389" i="9" s="1"/>
  <c r="L2389" i="9"/>
  <c r="M2389" i="9" s="1"/>
  <c r="J2389" i="9"/>
  <c r="H2389" i="9"/>
  <c r="I2389" i="9" s="1"/>
  <c r="F2389" i="9"/>
  <c r="G2389" i="9" s="1"/>
  <c r="D2389" i="9"/>
  <c r="E2389" i="9" s="1"/>
  <c r="C2389" i="9"/>
  <c r="N2388" i="9"/>
  <c r="O2388" i="9" s="1"/>
  <c r="L2388" i="9"/>
  <c r="M2388" i="9" s="1"/>
  <c r="J2388" i="9"/>
  <c r="H2388" i="9"/>
  <c r="I2388" i="9" s="1"/>
  <c r="F2388" i="9"/>
  <c r="G2388" i="9" s="1"/>
  <c r="D2388" i="9"/>
  <c r="E2388" i="9" s="1"/>
  <c r="C2388" i="9"/>
  <c r="N2387" i="9"/>
  <c r="O2387" i="9" s="1"/>
  <c r="L2387" i="9"/>
  <c r="M2387" i="9" s="1"/>
  <c r="J2387" i="9"/>
  <c r="H2387" i="9"/>
  <c r="I2387" i="9" s="1"/>
  <c r="F2387" i="9"/>
  <c r="G2387" i="9" s="1"/>
  <c r="D2387" i="9"/>
  <c r="E2387" i="9" s="1"/>
  <c r="C2387" i="9"/>
  <c r="N2386" i="9"/>
  <c r="O2386" i="9" s="1"/>
  <c r="L2386" i="9"/>
  <c r="M2386" i="9" s="1"/>
  <c r="J2386" i="9"/>
  <c r="H2386" i="9"/>
  <c r="I2386" i="9" s="1"/>
  <c r="F2386" i="9"/>
  <c r="G2386" i="9" s="1"/>
  <c r="D2386" i="9"/>
  <c r="E2386" i="9" s="1"/>
  <c r="C2386" i="9"/>
  <c r="N2385" i="9"/>
  <c r="O2385" i="9" s="1"/>
  <c r="L2385" i="9"/>
  <c r="M2385" i="9" s="1"/>
  <c r="J2385" i="9"/>
  <c r="H2385" i="9"/>
  <c r="I2385" i="9" s="1"/>
  <c r="F2385" i="9"/>
  <c r="G2385" i="9" s="1"/>
  <c r="D2385" i="9"/>
  <c r="E2385" i="9" s="1"/>
  <c r="C2385" i="9"/>
  <c r="N2384" i="9"/>
  <c r="O2384" i="9" s="1"/>
  <c r="L2384" i="9"/>
  <c r="M2384" i="9" s="1"/>
  <c r="J2384" i="9"/>
  <c r="H2384" i="9"/>
  <c r="I2384" i="9" s="1"/>
  <c r="F2384" i="9"/>
  <c r="G2384" i="9" s="1"/>
  <c r="D2384" i="9"/>
  <c r="E2384" i="9" s="1"/>
  <c r="C2384" i="9"/>
  <c r="N2383" i="9"/>
  <c r="O2383" i="9" s="1"/>
  <c r="L2383" i="9"/>
  <c r="M2383" i="9" s="1"/>
  <c r="J2383" i="9"/>
  <c r="H2383" i="9"/>
  <c r="I2383" i="9" s="1"/>
  <c r="F2383" i="9"/>
  <c r="G2383" i="9" s="1"/>
  <c r="D2383" i="9"/>
  <c r="E2383" i="9" s="1"/>
  <c r="C2383" i="9"/>
  <c r="N2382" i="9"/>
  <c r="O2382" i="9" s="1"/>
  <c r="L2382" i="9"/>
  <c r="M2382" i="9" s="1"/>
  <c r="J2382" i="9"/>
  <c r="H2382" i="9"/>
  <c r="I2382" i="9" s="1"/>
  <c r="F2382" i="9"/>
  <c r="G2382" i="9" s="1"/>
  <c r="D2382" i="9"/>
  <c r="E2382" i="9" s="1"/>
  <c r="C2382" i="9"/>
  <c r="N2381" i="9"/>
  <c r="O2381" i="9" s="1"/>
  <c r="L2381" i="9"/>
  <c r="M2381" i="9" s="1"/>
  <c r="J2381" i="9"/>
  <c r="H2381" i="9"/>
  <c r="I2381" i="9" s="1"/>
  <c r="F2381" i="9"/>
  <c r="G2381" i="9" s="1"/>
  <c r="D2381" i="9"/>
  <c r="E2381" i="9" s="1"/>
  <c r="C2381" i="9"/>
  <c r="N2380" i="9"/>
  <c r="O2380" i="9" s="1"/>
  <c r="L2380" i="9"/>
  <c r="M2380" i="9" s="1"/>
  <c r="J2380" i="9"/>
  <c r="H2380" i="9"/>
  <c r="I2380" i="9" s="1"/>
  <c r="F2380" i="9"/>
  <c r="G2380" i="9" s="1"/>
  <c r="D2380" i="9"/>
  <c r="E2380" i="9" s="1"/>
  <c r="C2380" i="9"/>
  <c r="N2379" i="9"/>
  <c r="O2379" i="9" s="1"/>
  <c r="L2379" i="9"/>
  <c r="M2379" i="9" s="1"/>
  <c r="J2379" i="9"/>
  <c r="H2379" i="9"/>
  <c r="I2379" i="9" s="1"/>
  <c r="F2379" i="9"/>
  <c r="G2379" i="9" s="1"/>
  <c r="D2379" i="9"/>
  <c r="E2379" i="9" s="1"/>
  <c r="C2379" i="9"/>
  <c r="N2378" i="9"/>
  <c r="O2378" i="9" s="1"/>
  <c r="L2378" i="9"/>
  <c r="M2378" i="9" s="1"/>
  <c r="J2378" i="9"/>
  <c r="H2378" i="9"/>
  <c r="I2378" i="9" s="1"/>
  <c r="F2378" i="9"/>
  <c r="G2378" i="9" s="1"/>
  <c r="D2378" i="9"/>
  <c r="E2378" i="9" s="1"/>
  <c r="C2378" i="9"/>
  <c r="N2377" i="9"/>
  <c r="O2377" i="9" s="1"/>
  <c r="L2377" i="9"/>
  <c r="M2377" i="9" s="1"/>
  <c r="J2377" i="9"/>
  <c r="H2377" i="9"/>
  <c r="I2377" i="9" s="1"/>
  <c r="F2377" i="9"/>
  <c r="G2377" i="9" s="1"/>
  <c r="D2377" i="9"/>
  <c r="E2377" i="9" s="1"/>
  <c r="C2377" i="9"/>
  <c r="N2376" i="9"/>
  <c r="O2376" i="9" s="1"/>
  <c r="L2376" i="9"/>
  <c r="M2376" i="9" s="1"/>
  <c r="J2376" i="9"/>
  <c r="H2376" i="9"/>
  <c r="I2376" i="9" s="1"/>
  <c r="F2376" i="9"/>
  <c r="G2376" i="9" s="1"/>
  <c r="D2376" i="9"/>
  <c r="E2376" i="9" s="1"/>
  <c r="C2376" i="9"/>
  <c r="N2375" i="9"/>
  <c r="O2375" i="9" s="1"/>
  <c r="L2375" i="9"/>
  <c r="M2375" i="9" s="1"/>
  <c r="J2375" i="9"/>
  <c r="H2375" i="9"/>
  <c r="I2375" i="9" s="1"/>
  <c r="F2375" i="9"/>
  <c r="G2375" i="9" s="1"/>
  <c r="D2375" i="9"/>
  <c r="E2375" i="9" s="1"/>
  <c r="C2375" i="9"/>
  <c r="N2374" i="9"/>
  <c r="O2374" i="9" s="1"/>
  <c r="L2374" i="9"/>
  <c r="M2374" i="9" s="1"/>
  <c r="J2374" i="9"/>
  <c r="H2374" i="9"/>
  <c r="I2374" i="9" s="1"/>
  <c r="F2374" i="9"/>
  <c r="G2374" i="9" s="1"/>
  <c r="D2374" i="9"/>
  <c r="E2374" i="9" s="1"/>
  <c r="C2374" i="9"/>
  <c r="N2373" i="9"/>
  <c r="O2373" i="9" s="1"/>
  <c r="L2373" i="9"/>
  <c r="M2373" i="9" s="1"/>
  <c r="J2373" i="9"/>
  <c r="H2373" i="9"/>
  <c r="I2373" i="9" s="1"/>
  <c r="F2373" i="9"/>
  <c r="G2373" i="9" s="1"/>
  <c r="D2373" i="9"/>
  <c r="E2373" i="9" s="1"/>
  <c r="C2373" i="9"/>
  <c r="N2372" i="9"/>
  <c r="O2372" i="9" s="1"/>
  <c r="L2372" i="9"/>
  <c r="M2372" i="9" s="1"/>
  <c r="J2372" i="9"/>
  <c r="H2372" i="9"/>
  <c r="I2372" i="9" s="1"/>
  <c r="F2372" i="9"/>
  <c r="G2372" i="9" s="1"/>
  <c r="D2372" i="9"/>
  <c r="E2372" i="9" s="1"/>
  <c r="C2372" i="9"/>
  <c r="N2371" i="9"/>
  <c r="O2371" i="9" s="1"/>
  <c r="L2371" i="9"/>
  <c r="M2371" i="9" s="1"/>
  <c r="J2371" i="9"/>
  <c r="H2371" i="9"/>
  <c r="I2371" i="9" s="1"/>
  <c r="F2371" i="9"/>
  <c r="G2371" i="9" s="1"/>
  <c r="D2371" i="9"/>
  <c r="E2371" i="9" s="1"/>
  <c r="C2371" i="9"/>
  <c r="N2370" i="9"/>
  <c r="O2370" i="9" s="1"/>
  <c r="L2370" i="9"/>
  <c r="M2370" i="9" s="1"/>
  <c r="J2370" i="9"/>
  <c r="H2370" i="9"/>
  <c r="I2370" i="9" s="1"/>
  <c r="F2370" i="9"/>
  <c r="G2370" i="9" s="1"/>
  <c r="D2370" i="9"/>
  <c r="E2370" i="9" s="1"/>
  <c r="C2370" i="9"/>
  <c r="N2369" i="9"/>
  <c r="O2369" i="9" s="1"/>
  <c r="L2369" i="9"/>
  <c r="M2369" i="9" s="1"/>
  <c r="J2369" i="9"/>
  <c r="H2369" i="9"/>
  <c r="I2369" i="9" s="1"/>
  <c r="F2369" i="9"/>
  <c r="G2369" i="9" s="1"/>
  <c r="D2369" i="9"/>
  <c r="E2369" i="9" s="1"/>
  <c r="C2369" i="9"/>
  <c r="N2368" i="9"/>
  <c r="O2368" i="9" s="1"/>
  <c r="L2368" i="9"/>
  <c r="M2368" i="9" s="1"/>
  <c r="J2368" i="9"/>
  <c r="H2368" i="9"/>
  <c r="I2368" i="9" s="1"/>
  <c r="F2368" i="9"/>
  <c r="G2368" i="9" s="1"/>
  <c r="D2368" i="9"/>
  <c r="E2368" i="9" s="1"/>
  <c r="C2368" i="9"/>
  <c r="N2367" i="9"/>
  <c r="O2367" i="9" s="1"/>
  <c r="L2367" i="9"/>
  <c r="M2367" i="9" s="1"/>
  <c r="J2367" i="9"/>
  <c r="H2367" i="9"/>
  <c r="I2367" i="9" s="1"/>
  <c r="F2367" i="9"/>
  <c r="G2367" i="9" s="1"/>
  <c r="D2367" i="9"/>
  <c r="E2367" i="9" s="1"/>
  <c r="C2367" i="9"/>
  <c r="N2366" i="9"/>
  <c r="O2366" i="9" s="1"/>
  <c r="L2366" i="9"/>
  <c r="M2366" i="9" s="1"/>
  <c r="J2366" i="9"/>
  <c r="H2366" i="9"/>
  <c r="I2366" i="9" s="1"/>
  <c r="F2366" i="9"/>
  <c r="G2366" i="9" s="1"/>
  <c r="D2366" i="9"/>
  <c r="E2366" i="9" s="1"/>
  <c r="C2366" i="9"/>
  <c r="N2365" i="9"/>
  <c r="O2365" i="9" s="1"/>
  <c r="L2365" i="9"/>
  <c r="M2365" i="9" s="1"/>
  <c r="J2365" i="9"/>
  <c r="H2365" i="9"/>
  <c r="I2365" i="9" s="1"/>
  <c r="F2365" i="9"/>
  <c r="G2365" i="9" s="1"/>
  <c r="D2365" i="9"/>
  <c r="E2365" i="9" s="1"/>
  <c r="C2365" i="9"/>
  <c r="N2364" i="9"/>
  <c r="O2364" i="9" s="1"/>
  <c r="L2364" i="9"/>
  <c r="M2364" i="9" s="1"/>
  <c r="J2364" i="9"/>
  <c r="H2364" i="9"/>
  <c r="I2364" i="9" s="1"/>
  <c r="F2364" i="9"/>
  <c r="G2364" i="9" s="1"/>
  <c r="D2364" i="9"/>
  <c r="E2364" i="9" s="1"/>
  <c r="C2364" i="9"/>
  <c r="N2363" i="9"/>
  <c r="O2363" i="9" s="1"/>
  <c r="L2363" i="9"/>
  <c r="M2363" i="9" s="1"/>
  <c r="J2363" i="9"/>
  <c r="H2363" i="9"/>
  <c r="I2363" i="9" s="1"/>
  <c r="F2363" i="9"/>
  <c r="G2363" i="9" s="1"/>
  <c r="D2363" i="9"/>
  <c r="E2363" i="9" s="1"/>
  <c r="C2363" i="9"/>
  <c r="N2362" i="9"/>
  <c r="O2362" i="9" s="1"/>
  <c r="L2362" i="9"/>
  <c r="M2362" i="9" s="1"/>
  <c r="J2362" i="9"/>
  <c r="H2362" i="9"/>
  <c r="I2362" i="9" s="1"/>
  <c r="F2362" i="9"/>
  <c r="G2362" i="9" s="1"/>
  <c r="D2362" i="9"/>
  <c r="E2362" i="9" s="1"/>
  <c r="C2362" i="9"/>
  <c r="N2361" i="9"/>
  <c r="O2361" i="9" s="1"/>
  <c r="L2361" i="9"/>
  <c r="M2361" i="9" s="1"/>
  <c r="J2361" i="9"/>
  <c r="H2361" i="9"/>
  <c r="I2361" i="9" s="1"/>
  <c r="F2361" i="9"/>
  <c r="G2361" i="9" s="1"/>
  <c r="D2361" i="9"/>
  <c r="E2361" i="9" s="1"/>
  <c r="C2361" i="9"/>
  <c r="N2360" i="9"/>
  <c r="O2360" i="9" s="1"/>
  <c r="L2360" i="9"/>
  <c r="M2360" i="9" s="1"/>
  <c r="J2360" i="9"/>
  <c r="H2360" i="9"/>
  <c r="I2360" i="9" s="1"/>
  <c r="F2360" i="9"/>
  <c r="G2360" i="9" s="1"/>
  <c r="D2360" i="9"/>
  <c r="E2360" i="9" s="1"/>
  <c r="C2360" i="9"/>
  <c r="N2359" i="9"/>
  <c r="O2359" i="9" s="1"/>
  <c r="L2359" i="9"/>
  <c r="M2359" i="9" s="1"/>
  <c r="J2359" i="9"/>
  <c r="H2359" i="9"/>
  <c r="I2359" i="9" s="1"/>
  <c r="F2359" i="9"/>
  <c r="G2359" i="9" s="1"/>
  <c r="D2359" i="9"/>
  <c r="E2359" i="9" s="1"/>
  <c r="C2359" i="9"/>
  <c r="N2358" i="9"/>
  <c r="O2358" i="9" s="1"/>
  <c r="L2358" i="9"/>
  <c r="M2358" i="9" s="1"/>
  <c r="J2358" i="9"/>
  <c r="H2358" i="9"/>
  <c r="I2358" i="9" s="1"/>
  <c r="F2358" i="9"/>
  <c r="G2358" i="9" s="1"/>
  <c r="D2358" i="9"/>
  <c r="E2358" i="9" s="1"/>
  <c r="C2358" i="9"/>
  <c r="N2357" i="9"/>
  <c r="O2357" i="9" s="1"/>
  <c r="L2357" i="9"/>
  <c r="M2357" i="9" s="1"/>
  <c r="J2357" i="9"/>
  <c r="H2357" i="9"/>
  <c r="I2357" i="9" s="1"/>
  <c r="F2357" i="9"/>
  <c r="G2357" i="9" s="1"/>
  <c r="D2357" i="9"/>
  <c r="E2357" i="9" s="1"/>
  <c r="C2357" i="9"/>
  <c r="N2356" i="9"/>
  <c r="O2356" i="9" s="1"/>
  <c r="L2356" i="9"/>
  <c r="M2356" i="9" s="1"/>
  <c r="J2356" i="9"/>
  <c r="H2356" i="9"/>
  <c r="I2356" i="9" s="1"/>
  <c r="F2356" i="9"/>
  <c r="G2356" i="9" s="1"/>
  <c r="D2356" i="9"/>
  <c r="E2356" i="9" s="1"/>
  <c r="C2356" i="9"/>
  <c r="N2355" i="9"/>
  <c r="O2355" i="9" s="1"/>
  <c r="L2355" i="9"/>
  <c r="M2355" i="9" s="1"/>
  <c r="J2355" i="9"/>
  <c r="H2355" i="9"/>
  <c r="I2355" i="9" s="1"/>
  <c r="F2355" i="9"/>
  <c r="G2355" i="9" s="1"/>
  <c r="D2355" i="9"/>
  <c r="E2355" i="9" s="1"/>
  <c r="C2355" i="9"/>
  <c r="N2354" i="9"/>
  <c r="O2354" i="9" s="1"/>
  <c r="L2354" i="9"/>
  <c r="M2354" i="9" s="1"/>
  <c r="J2354" i="9"/>
  <c r="H2354" i="9"/>
  <c r="I2354" i="9" s="1"/>
  <c r="F2354" i="9"/>
  <c r="G2354" i="9" s="1"/>
  <c r="D2354" i="9"/>
  <c r="E2354" i="9" s="1"/>
  <c r="C2354" i="9"/>
  <c r="N2353" i="9"/>
  <c r="O2353" i="9" s="1"/>
  <c r="L2353" i="9"/>
  <c r="M2353" i="9" s="1"/>
  <c r="J2353" i="9"/>
  <c r="H2353" i="9"/>
  <c r="I2353" i="9" s="1"/>
  <c r="F2353" i="9"/>
  <c r="G2353" i="9" s="1"/>
  <c r="D2353" i="9"/>
  <c r="E2353" i="9" s="1"/>
  <c r="C2353" i="9"/>
  <c r="N2352" i="9"/>
  <c r="O2352" i="9" s="1"/>
  <c r="L2352" i="9"/>
  <c r="M2352" i="9" s="1"/>
  <c r="J2352" i="9"/>
  <c r="H2352" i="9"/>
  <c r="I2352" i="9" s="1"/>
  <c r="F2352" i="9"/>
  <c r="G2352" i="9" s="1"/>
  <c r="D2352" i="9"/>
  <c r="E2352" i="9" s="1"/>
  <c r="C2352" i="9"/>
  <c r="N2351" i="9"/>
  <c r="O2351" i="9" s="1"/>
  <c r="L2351" i="9"/>
  <c r="M2351" i="9" s="1"/>
  <c r="J2351" i="9"/>
  <c r="H2351" i="9"/>
  <c r="I2351" i="9" s="1"/>
  <c r="F2351" i="9"/>
  <c r="G2351" i="9" s="1"/>
  <c r="D2351" i="9"/>
  <c r="E2351" i="9" s="1"/>
  <c r="C2351" i="9"/>
  <c r="N2350" i="9"/>
  <c r="O2350" i="9" s="1"/>
  <c r="L2350" i="9"/>
  <c r="M2350" i="9" s="1"/>
  <c r="J2350" i="9"/>
  <c r="H2350" i="9"/>
  <c r="I2350" i="9" s="1"/>
  <c r="F2350" i="9"/>
  <c r="G2350" i="9" s="1"/>
  <c r="D2350" i="9"/>
  <c r="E2350" i="9" s="1"/>
  <c r="C2350" i="9"/>
  <c r="N2349" i="9"/>
  <c r="O2349" i="9" s="1"/>
  <c r="L2349" i="9"/>
  <c r="M2349" i="9" s="1"/>
  <c r="J2349" i="9"/>
  <c r="H2349" i="9"/>
  <c r="I2349" i="9" s="1"/>
  <c r="F2349" i="9"/>
  <c r="G2349" i="9" s="1"/>
  <c r="D2349" i="9"/>
  <c r="E2349" i="9" s="1"/>
  <c r="C2349" i="9"/>
  <c r="N2348" i="9"/>
  <c r="O2348" i="9" s="1"/>
  <c r="L2348" i="9"/>
  <c r="M2348" i="9" s="1"/>
  <c r="J2348" i="9"/>
  <c r="H2348" i="9"/>
  <c r="I2348" i="9" s="1"/>
  <c r="F2348" i="9"/>
  <c r="G2348" i="9" s="1"/>
  <c r="D2348" i="9"/>
  <c r="E2348" i="9" s="1"/>
  <c r="C2348" i="9"/>
  <c r="N2347" i="9"/>
  <c r="O2347" i="9" s="1"/>
  <c r="L2347" i="9"/>
  <c r="M2347" i="9" s="1"/>
  <c r="J2347" i="9"/>
  <c r="H2347" i="9"/>
  <c r="I2347" i="9" s="1"/>
  <c r="F2347" i="9"/>
  <c r="G2347" i="9" s="1"/>
  <c r="D2347" i="9"/>
  <c r="E2347" i="9" s="1"/>
  <c r="C2347" i="9"/>
  <c r="N2346" i="9"/>
  <c r="O2346" i="9" s="1"/>
  <c r="L2346" i="9"/>
  <c r="M2346" i="9" s="1"/>
  <c r="J2346" i="9"/>
  <c r="H2346" i="9"/>
  <c r="I2346" i="9" s="1"/>
  <c r="F2346" i="9"/>
  <c r="G2346" i="9" s="1"/>
  <c r="D2346" i="9"/>
  <c r="E2346" i="9" s="1"/>
  <c r="C2346" i="9"/>
  <c r="N2345" i="9"/>
  <c r="O2345" i="9" s="1"/>
  <c r="L2345" i="9"/>
  <c r="M2345" i="9" s="1"/>
  <c r="J2345" i="9"/>
  <c r="H2345" i="9"/>
  <c r="I2345" i="9" s="1"/>
  <c r="F2345" i="9"/>
  <c r="G2345" i="9" s="1"/>
  <c r="D2345" i="9"/>
  <c r="E2345" i="9" s="1"/>
  <c r="C2345" i="9"/>
  <c r="N2344" i="9"/>
  <c r="O2344" i="9" s="1"/>
  <c r="L2344" i="9"/>
  <c r="M2344" i="9" s="1"/>
  <c r="J2344" i="9"/>
  <c r="H2344" i="9"/>
  <c r="I2344" i="9" s="1"/>
  <c r="F2344" i="9"/>
  <c r="G2344" i="9" s="1"/>
  <c r="D2344" i="9"/>
  <c r="E2344" i="9" s="1"/>
  <c r="C2344" i="9"/>
  <c r="N2343" i="9"/>
  <c r="O2343" i="9" s="1"/>
  <c r="L2343" i="9"/>
  <c r="M2343" i="9" s="1"/>
  <c r="J2343" i="9"/>
  <c r="H2343" i="9"/>
  <c r="I2343" i="9" s="1"/>
  <c r="F2343" i="9"/>
  <c r="G2343" i="9" s="1"/>
  <c r="D2343" i="9"/>
  <c r="E2343" i="9" s="1"/>
  <c r="C2343" i="9"/>
  <c r="N2342" i="9"/>
  <c r="O2342" i="9" s="1"/>
  <c r="L2342" i="9"/>
  <c r="M2342" i="9" s="1"/>
  <c r="J2342" i="9"/>
  <c r="H2342" i="9"/>
  <c r="I2342" i="9" s="1"/>
  <c r="F2342" i="9"/>
  <c r="G2342" i="9" s="1"/>
  <c r="D2342" i="9"/>
  <c r="E2342" i="9" s="1"/>
  <c r="C2342" i="9"/>
  <c r="N2341" i="9"/>
  <c r="O2341" i="9" s="1"/>
  <c r="L2341" i="9"/>
  <c r="M2341" i="9" s="1"/>
  <c r="J2341" i="9"/>
  <c r="H2341" i="9"/>
  <c r="I2341" i="9" s="1"/>
  <c r="F2341" i="9"/>
  <c r="G2341" i="9" s="1"/>
  <c r="D2341" i="9"/>
  <c r="E2341" i="9" s="1"/>
  <c r="C2341" i="9"/>
  <c r="N2340" i="9"/>
  <c r="O2340" i="9" s="1"/>
  <c r="L2340" i="9"/>
  <c r="M2340" i="9" s="1"/>
  <c r="J2340" i="9"/>
  <c r="H2340" i="9"/>
  <c r="I2340" i="9" s="1"/>
  <c r="F2340" i="9"/>
  <c r="G2340" i="9" s="1"/>
  <c r="D2340" i="9"/>
  <c r="E2340" i="9" s="1"/>
  <c r="C2340" i="9"/>
  <c r="N2339" i="9"/>
  <c r="O2339" i="9" s="1"/>
  <c r="L2339" i="9"/>
  <c r="M2339" i="9" s="1"/>
  <c r="J2339" i="9"/>
  <c r="H2339" i="9"/>
  <c r="I2339" i="9" s="1"/>
  <c r="F2339" i="9"/>
  <c r="G2339" i="9" s="1"/>
  <c r="D2339" i="9"/>
  <c r="E2339" i="9" s="1"/>
  <c r="C2339" i="9"/>
  <c r="N2338" i="9"/>
  <c r="O2338" i="9" s="1"/>
  <c r="L2338" i="9"/>
  <c r="M2338" i="9" s="1"/>
  <c r="J2338" i="9"/>
  <c r="H2338" i="9"/>
  <c r="I2338" i="9" s="1"/>
  <c r="F2338" i="9"/>
  <c r="G2338" i="9" s="1"/>
  <c r="D2338" i="9"/>
  <c r="E2338" i="9" s="1"/>
  <c r="C2338" i="9"/>
  <c r="N2337" i="9"/>
  <c r="O2337" i="9" s="1"/>
  <c r="L2337" i="9"/>
  <c r="M2337" i="9" s="1"/>
  <c r="J2337" i="9"/>
  <c r="H2337" i="9"/>
  <c r="I2337" i="9" s="1"/>
  <c r="F2337" i="9"/>
  <c r="G2337" i="9" s="1"/>
  <c r="D2337" i="9"/>
  <c r="E2337" i="9" s="1"/>
  <c r="C2337" i="9"/>
  <c r="N2336" i="9"/>
  <c r="O2336" i="9" s="1"/>
  <c r="L2336" i="9"/>
  <c r="M2336" i="9" s="1"/>
  <c r="J2336" i="9"/>
  <c r="H2336" i="9"/>
  <c r="I2336" i="9" s="1"/>
  <c r="F2336" i="9"/>
  <c r="G2336" i="9" s="1"/>
  <c r="D2336" i="9"/>
  <c r="E2336" i="9" s="1"/>
  <c r="C2336" i="9"/>
  <c r="N2335" i="9"/>
  <c r="O2335" i="9" s="1"/>
  <c r="L2335" i="9"/>
  <c r="M2335" i="9" s="1"/>
  <c r="J2335" i="9"/>
  <c r="H2335" i="9"/>
  <c r="I2335" i="9" s="1"/>
  <c r="F2335" i="9"/>
  <c r="G2335" i="9" s="1"/>
  <c r="D2335" i="9"/>
  <c r="E2335" i="9" s="1"/>
  <c r="C2335" i="9"/>
  <c r="N2334" i="9"/>
  <c r="O2334" i="9" s="1"/>
  <c r="L2334" i="9"/>
  <c r="M2334" i="9" s="1"/>
  <c r="J2334" i="9"/>
  <c r="H2334" i="9"/>
  <c r="I2334" i="9" s="1"/>
  <c r="F2334" i="9"/>
  <c r="G2334" i="9" s="1"/>
  <c r="D2334" i="9"/>
  <c r="E2334" i="9" s="1"/>
  <c r="C2334" i="9"/>
  <c r="N2333" i="9"/>
  <c r="O2333" i="9" s="1"/>
  <c r="L2333" i="9"/>
  <c r="M2333" i="9" s="1"/>
  <c r="J2333" i="9"/>
  <c r="H2333" i="9"/>
  <c r="I2333" i="9" s="1"/>
  <c r="F2333" i="9"/>
  <c r="G2333" i="9" s="1"/>
  <c r="D2333" i="9"/>
  <c r="E2333" i="9" s="1"/>
  <c r="C2333" i="9"/>
  <c r="N2332" i="9"/>
  <c r="O2332" i="9" s="1"/>
  <c r="L2332" i="9"/>
  <c r="M2332" i="9" s="1"/>
  <c r="J2332" i="9"/>
  <c r="H2332" i="9"/>
  <c r="I2332" i="9" s="1"/>
  <c r="F2332" i="9"/>
  <c r="G2332" i="9" s="1"/>
  <c r="D2332" i="9"/>
  <c r="E2332" i="9" s="1"/>
  <c r="C2332" i="9"/>
  <c r="N2331" i="9"/>
  <c r="O2331" i="9" s="1"/>
  <c r="L2331" i="9"/>
  <c r="M2331" i="9" s="1"/>
  <c r="J2331" i="9"/>
  <c r="H2331" i="9"/>
  <c r="I2331" i="9" s="1"/>
  <c r="F2331" i="9"/>
  <c r="G2331" i="9" s="1"/>
  <c r="D2331" i="9"/>
  <c r="E2331" i="9" s="1"/>
  <c r="C2331" i="9"/>
  <c r="N2330" i="9"/>
  <c r="O2330" i="9" s="1"/>
  <c r="L2330" i="9"/>
  <c r="M2330" i="9" s="1"/>
  <c r="J2330" i="9"/>
  <c r="H2330" i="9"/>
  <c r="I2330" i="9" s="1"/>
  <c r="F2330" i="9"/>
  <c r="G2330" i="9" s="1"/>
  <c r="D2330" i="9"/>
  <c r="E2330" i="9" s="1"/>
  <c r="C2330" i="9"/>
  <c r="N2329" i="9"/>
  <c r="O2329" i="9" s="1"/>
  <c r="L2329" i="9"/>
  <c r="M2329" i="9" s="1"/>
  <c r="J2329" i="9"/>
  <c r="H2329" i="9"/>
  <c r="I2329" i="9" s="1"/>
  <c r="F2329" i="9"/>
  <c r="G2329" i="9" s="1"/>
  <c r="D2329" i="9"/>
  <c r="E2329" i="9" s="1"/>
  <c r="C2329" i="9"/>
  <c r="N2328" i="9"/>
  <c r="O2328" i="9" s="1"/>
  <c r="L2328" i="9"/>
  <c r="M2328" i="9" s="1"/>
  <c r="J2328" i="9"/>
  <c r="H2328" i="9"/>
  <c r="I2328" i="9" s="1"/>
  <c r="F2328" i="9"/>
  <c r="G2328" i="9" s="1"/>
  <c r="D2328" i="9"/>
  <c r="E2328" i="9" s="1"/>
  <c r="C2328" i="9"/>
  <c r="N2327" i="9"/>
  <c r="O2327" i="9" s="1"/>
  <c r="L2327" i="9"/>
  <c r="M2327" i="9" s="1"/>
  <c r="J2327" i="9"/>
  <c r="H2327" i="9"/>
  <c r="I2327" i="9" s="1"/>
  <c r="F2327" i="9"/>
  <c r="G2327" i="9" s="1"/>
  <c r="D2327" i="9"/>
  <c r="E2327" i="9" s="1"/>
  <c r="C2327" i="9"/>
  <c r="N2326" i="9"/>
  <c r="O2326" i="9" s="1"/>
  <c r="L2326" i="9"/>
  <c r="M2326" i="9" s="1"/>
  <c r="J2326" i="9"/>
  <c r="H2326" i="9"/>
  <c r="I2326" i="9" s="1"/>
  <c r="F2326" i="9"/>
  <c r="G2326" i="9" s="1"/>
  <c r="D2326" i="9"/>
  <c r="E2326" i="9" s="1"/>
  <c r="C2326" i="9"/>
  <c r="N2325" i="9"/>
  <c r="O2325" i="9" s="1"/>
  <c r="L2325" i="9"/>
  <c r="M2325" i="9" s="1"/>
  <c r="J2325" i="9"/>
  <c r="H2325" i="9"/>
  <c r="I2325" i="9" s="1"/>
  <c r="F2325" i="9"/>
  <c r="G2325" i="9" s="1"/>
  <c r="D2325" i="9"/>
  <c r="E2325" i="9" s="1"/>
  <c r="C2325" i="9"/>
  <c r="N2324" i="9"/>
  <c r="O2324" i="9" s="1"/>
  <c r="L2324" i="9"/>
  <c r="M2324" i="9" s="1"/>
  <c r="J2324" i="9"/>
  <c r="H2324" i="9"/>
  <c r="I2324" i="9" s="1"/>
  <c r="F2324" i="9"/>
  <c r="G2324" i="9" s="1"/>
  <c r="D2324" i="9"/>
  <c r="E2324" i="9" s="1"/>
  <c r="C2324" i="9"/>
  <c r="N2323" i="9"/>
  <c r="O2323" i="9" s="1"/>
  <c r="L2323" i="9"/>
  <c r="M2323" i="9" s="1"/>
  <c r="J2323" i="9"/>
  <c r="H2323" i="9"/>
  <c r="I2323" i="9" s="1"/>
  <c r="F2323" i="9"/>
  <c r="G2323" i="9" s="1"/>
  <c r="D2323" i="9"/>
  <c r="E2323" i="9" s="1"/>
  <c r="C2323" i="9"/>
  <c r="N2322" i="9"/>
  <c r="O2322" i="9" s="1"/>
  <c r="L2322" i="9"/>
  <c r="M2322" i="9" s="1"/>
  <c r="J2322" i="9"/>
  <c r="H2322" i="9"/>
  <c r="I2322" i="9" s="1"/>
  <c r="F2322" i="9"/>
  <c r="G2322" i="9" s="1"/>
  <c r="D2322" i="9"/>
  <c r="E2322" i="9" s="1"/>
  <c r="C2322" i="9"/>
  <c r="N2321" i="9"/>
  <c r="O2321" i="9" s="1"/>
  <c r="L2321" i="9"/>
  <c r="M2321" i="9" s="1"/>
  <c r="J2321" i="9"/>
  <c r="H2321" i="9"/>
  <c r="I2321" i="9" s="1"/>
  <c r="F2321" i="9"/>
  <c r="G2321" i="9" s="1"/>
  <c r="D2321" i="9"/>
  <c r="E2321" i="9" s="1"/>
  <c r="C2321" i="9"/>
  <c r="N2320" i="9"/>
  <c r="O2320" i="9" s="1"/>
  <c r="L2320" i="9"/>
  <c r="M2320" i="9" s="1"/>
  <c r="J2320" i="9"/>
  <c r="H2320" i="9"/>
  <c r="I2320" i="9" s="1"/>
  <c r="F2320" i="9"/>
  <c r="G2320" i="9" s="1"/>
  <c r="D2320" i="9"/>
  <c r="E2320" i="9" s="1"/>
  <c r="C2320" i="9"/>
  <c r="N2319" i="9"/>
  <c r="O2319" i="9" s="1"/>
  <c r="L2319" i="9"/>
  <c r="M2319" i="9" s="1"/>
  <c r="J2319" i="9"/>
  <c r="H2319" i="9"/>
  <c r="I2319" i="9" s="1"/>
  <c r="F2319" i="9"/>
  <c r="G2319" i="9" s="1"/>
  <c r="D2319" i="9"/>
  <c r="E2319" i="9" s="1"/>
  <c r="C2319" i="9"/>
  <c r="N2318" i="9"/>
  <c r="O2318" i="9" s="1"/>
  <c r="L2318" i="9"/>
  <c r="M2318" i="9" s="1"/>
  <c r="J2318" i="9"/>
  <c r="H2318" i="9"/>
  <c r="I2318" i="9" s="1"/>
  <c r="F2318" i="9"/>
  <c r="G2318" i="9" s="1"/>
  <c r="D2318" i="9"/>
  <c r="E2318" i="9" s="1"/>
  <c r="C2318" i="9"/>
  <c r="N2317" i="9"/>
  <c r="O2317" i="9" s="1"/>
  <c r="L2317" i="9"/>
  <c r="M2317" i="9" s="1"/>
  <c r="J2317" i="9"/>
  <c r="H2317" i="9"/>
  <c r="I2317" i="9" s="1"/>
  <c r="F2317" i="9"/>
  <c r="G2317" i="9" s="1"/>
  <c r="D2317" i="9"/>
  <c r="E2317" i="9" s="1"/>
  <c r="C2317" i="9"/>
  <c r="N2316" i="9"/>
  <c r="O2316" i="9" s="1"/>
  <c r="L2316" i="9"/>
  <c r="M2316" i="9" s="1"/>
  <c r="J2316" i="9"/>
  <c r="H2316" i="9"/>
  <c r="I2316" i="9" s="1"/>
  <c r="F2316" i="9"/>
  <c r="G2316" i="9" s="1"/>
  <c r="D2316" i="9"/>
  <c r="E2316" i="9" s="1"/>
  <c r="C2316" i="9"/>
  <c r="N2315" i="9"/>
  <c r="O2315" i="9" s="1"/>
  <c r="L2315" i="9"/>
  <c r="M2315" i="9" s="1"/>
  <c r="J2315" i="9"/>
  <c r="H2315" i="9"/>
  <c r="I2315" i="9" s="1"/>
  <c r="F2315" i="9"/>
  <c r="G2315" i="9" s="1"/>
  <c r="D2315" i="9"/>
  <c r="E2315" i="9" s="1"/>
  <c r="C2315" i="9"/>
  <c r="N2314" i="9"/>
  <c r="O2314" i="9" s="1"/>
  <c r="L2314" i="9"/>
  <c r="M2314" i="9" s="1"/>
  <c r="J2314" i="9"/>
  <c r="H2314" i="9"/>
  <c r="I2314" i="9" s="1"/>
  <c r="F2314" i="9"/>
  <c r="G2314" i="9" s="1"/>
  <c r="D2314" i="9"/>
  <c r="E2314" i="9" s="1"/>
  <c r="C2314" i="9"/>
  <c r="N2313" i="9"/>
  <c r="O2313" i="9" s="1"/>
  <c r="L2313" i="9"/>
  <c r="M2313" i="9" s="1"/>
  <c r="J2313" i="9"/>
  <c r="H2313" i="9"/>
  <c r="I2313" i="9" s="1"/>
  <c r="F2313" i="9"/>
  <c r="G2313" i="9" s="1"/>
  <c r="D2313" i="9"/>
  <c r="E2313" i="9" s="1"/>
  <c r="C2313" i="9"/>
  <c r="N2312" i="9"/>
  <c r="O2312" i="9" s="1"/>
  <c r="L2312" i="9"/>
  <c r="M2312" i="9" s="1"/>
  <c r="J2312" i="9"/>
  <c r="H2312" i="9"/>
  <c r="I2312" i="9" s="1"/>
  <c r="F2312" i="9"/>
  <c r="G2312" i="9" s="1"/>
  <c r="D2312" i="9"/>
  <c r="E2312" i="9" s="1"/>
  <c r="C2312" i="9"/>
  <c r="N2311" i="9"/>
  <c r="O2311" i="9" s="1"/>
  <c r="L2311" i="9"/>
  <c r="M2311" i="9" s="1"/>
  <c r="J2311" i="9"/>
  <c r="H2311" i="9"/>
  <c r="I2311" i="9" s="1"/>
  <c r="F2311" i="9"/>
  <c r="G2311" i="9" s="1"/>
  <c r="D2311" i="9"/>
  <c r="E2311" i="9" s="1"/>
  <c r="C2311" i="9"/>
  <c r="N2310" i="9"/>
  <c r="O2310" i="9" s="1"/>
  <c r="L2310" i="9"/>
  <c r="M2310" i="9" s="1"/>
  <c r="J2310" i="9"/>
  <c r="H2310" i="9"/>
  <c r="I2310" i="9" s="1"/>
  <c r="F2310" i="9"/>
  <c r="G2310" i="9" s="1"/>
  <c r="D2310" i="9"/>
  <c r="E2310" i="9" s="1"/>
  <c r="C2310" i="9"/>
  <c r="N2309" i="9"/>
  <c r="O2309" i="9" s="1"/>
  <c r="L2309" i="9"/>
  <c r="M2309" i="9" s="1"/>
  <c r="J2309" i="9"/>
  <c r="H2309" i="9"/>
  <c r="I2309" i="9" s="1"/>
  <c r="F2309" i="9"/>
  <c r="G2309" i="9" s="1"/>
  <c r="D2309" i="9"/>
  <c r="E2309" i="9" s="1"/>
  <c r="C2309" i="9"/>
  <c r="N2308" i="9"/>
  <c r="O2308" i="9" s="1"/>
  <c r="L2308" i="9"/>
  <c r="M2308" i="9" s="1"/>
  <c r="J2308" i="9"/>
  <c r="H2308" i="9"/>
  <c r="I2308" i="9" s="1"/>
  <c r="F2308" i="9"/>
  <c r="G2308" i="9" s="1"/>
  <c r="D2308" i="9"/>
  <c r="E2308" i="9" s="1"/>
  <c r="C2308" i="9"/>
  <c r="N2307" i="9"/>
  <c r="O2307" i="9" s="1"/>
  <c r="L2307" i="9"/>
  <c r="M2307" i="9" s="1"/>
  <c r="J2307" i="9"/>
  <c r="H2307" i="9"/>
  <c r="I2307" i="9" s="1"/>
  <c r="F2307" i="9"/>
  <c r="G2307" i="9" s="1"/>
  <c r="D2307" i="9"/>
  <c r="E2307" i="9" s="1"/>
  <c r="C2307" i="9"/>
  <c r="N2306" i="9"/>
  <c r="O2306" i="9" s="1"/>
  <c r="L2306" i="9"/>
  <c r="M2306" i="9" s="1"/>
  <c r="J2306" i="9"/>
  <c r="H2306" i="9"/>
  <c r="I2306" i="9" s="1"/>
  <c r="F2306" i="9"/>
  <c r="G2306" i="9" s="1"/>
  <c r="D2306" i="9"/>
  <c r="E2306" i="9" s="1"/>
  <c r="C2306" i="9"/>
  <c r="N2305" i="9"/>
  <c r="O2305" i="9" s="1"/>
  <c r="L2305" i="9"/>
  <c r="M2305" i="9" s="1"/>
  <c r="J2305" i="9"/>
  <c r="H2305" i="9"/>
  <c r="I2305" i="9" s="1"/>
  <c r="F2305" i="9"/>
  <c r="G2305" i="9" s="1"/>
  <c r="D2305" i="9"/>
  <c r="E2305" i="9" s="1"/>
  <c r="C2305" i="9"/>
  <c r="N2304" i="9"/>
  <c r="O2304" i="9" s="1"/>
  <c r="L2304" i="9"/>
  <c r="M2304" i="9" s="1"/>
  <c r="J2304" i="9"/>
  <c r="H2304" i="9"/>
  <c r="I2304" i="9" s="1"/>
  <c r="F2304" i="9"/>
  <c r="G2304" i="9" s="1"/>
  <c r="D2304" i="9"/>
  <c r="E2304" i="9" s="1"/>
  <c r="C2304" i="9"/>
  <c r="N2303" i="9"/>
  <c r="O2303" i="9" s="1"/>
  <c r="L2303" i="9"/>
  <c r="M2303" i="9" s="1"/>
  <c r="J2303" i="9"/>
  <c r="H2303" i="9"/>
  <c r="I2303" i="9" s="1"/>
  <c r="F2303" i="9"/>
  <c r="G2303" i="9" s="1"/>
  <c r="D2303" i="9"/>
  <c r="E2303" i="9" s="1"/>
  <c r="C2303" i="9"/>
  <c r="N2302" i="9"/>
  <c r="O2302" i="9" s="1"/>
  <c r="L2302" i="9"/>
  <c r="M2302" i="9" s="1"/>
  <c r="J2302" i="9"/>
  <c r="H2302" i="9"/>
  <c r="I2302" i="9" s="1"/>
  <c r="F2302" i="9"/>
  <c r="G2302" i="9" s="1"/>
  <c r="D2302" i="9"/>
  <c r="E2302" i="9" s="1"/>
  <c r="C2302" i="9"/>
  <c r="N2301" i="9"/>
  <c r="O2301" i="9" s="1"/>
  <c r="L2301" i="9"/>
  <c r="M2301" i="9" s="1"/>
  <c r="J2301" i="9"/>
  <c r="H2301" i="9"/>
  <c r="I2301" i="9" s="1"/>
  <c r="F2301" i="9"/>
  <c r="G2301" i="9" s="1"/>
  <c r="D2301" i="9"/>
  <c r="E2301" i="9" s="1"/>
  <c r="C2301" i="9"/>
  <c r="N2300" i="9"/>
  <c r="O2300" i="9" s="1"/>
  <c r="L2300" i="9"/>
  <c r="M2300" i="9" s="1"/>
  <c r="J2300" i="9"/>
  <c r="H2300" i="9"/>
  <c r="I2300" i="9" s="1"/>
  <c r="F2300" i="9"/>
  <c r="G2300" i="9" s="1"/>
  <c r="D2300" i="9"/>
  <c r="E2300" i="9" s="1"/>
  <c r="C2300" i="9"/>
  <c r="N2299" i="9"/>
  <c r="O2299" i="9" s="1"/>
  <c r="L2299" i="9"/>
  <c r="M2299" i="9" s="1"/>
  <c r="J2299" i="9"/>
  <c r="H2299" i="9"/>
  <c r="I2299" i="9" s="1"/>
  <c r="F2299" i="9"/>
  <c r="G2299" i="9" s="1"/>
  <c r="D2299" i="9"/>
  <c r="E2299" i="9" s="1"/>
  <c r="C2299" i="9"/>
  <c r="N2298" i="9"/>
  <c r="O2298" i="9" s="1"/>
  <c r="L2298" i="9"/>
  <c r="M2298" i="9" s="1"/>
  <c r="J2298" i="9"/>
  <c r="H2298" i="9"/>
  <c r="I2298" i="9" s="1"/>
  <c r="F2298" i="9"/>
  <c r="G2298" i="9" s="1"/>
  <c r="D2298" i="9"/>
  <c r="E2298" i="9" s="1"/>
  <c r="C2298" i="9"/>
  <c r="N2297" i="9"/>
  <c r="O2297" i="9" s="1"/>
  <c r="L2297" i="9"/>
  <c r="M2297" i="9" s="1"/>
  <c r="J2297" i="9"/>
  <c r="H2297" i="9"/>
  <c r="I2297" i="9" s="1"/>
  <c r="F2297" i="9"/>
  <c r="G2297" i="9" s="1"/>
  <c r="D2297" i="9"/>
  <c r="E2297" i="9" s="1"/>
  <c r="C2297" i="9"/>
  <c r="N2296" i="9"/>
  <c r="O2296" i="9" s="1"/>
  <c r="L2296" i="9"/>
  <c r="M2296" i="9" s="1"/>
  <c r="J2296" i="9"/>
  <c r="H2296" i="9"/>
  <c r="I2296" i="9" s="1"/>
  <c r="F2296" i="9"/>
  <c r="G2296" i="9" s="1"/>
  <c r="D2296" i="9"/>
  <c r="E2296" i="9" s="1"/>
  <c r="C2296" i="9"/>
  <c r="N2295" i="9"/>
  <c r="O2295" i="9" s="1"/>
  <c r="L2295" i="9"/>
  <c r="M2295" i="9" s="1"/>
  <c r="J2295" i="9"/>
  <c r="H2295" i="9"/>
  <c r="I2295" i="9" s="1"/>
  <c r="F2295" i="9"/>
  <c r="G2295" i="9" s="1"/>
  <c r="D2295" i="9"/>
  <c r="E2295" i="9" s="1"/>
  <c r="C2295" i="9"/>
  <c r="N2294" i="9"/>
  <c r="O2294" i="9" s="1"/>
  <c r="L2294" i="9"/>
  <c r="M2294" i="9" s="1"/>
  <c r="J2294" i="9"/>
  <c r="H2294" i="9"/>
  <c r="I2294" i="9" s="1"/>
  <c r="F2294" i="9"/>
  <c r="G2294" i="9" s="1"/>
  <c r="D2294" i="9"/>
  <c r="E2294" i="9" s="1"/>
  <c r="C2294" i="9"/>
  <c r="N2293" i="9"/>
  <c r="O2293" i="9" s="1"/>
  <c r="L2293" i="9"/>
  <c r="M2293" i="9" s="1"/>
  <c r="J2293" i="9"/>
  <c r="H2293" i="9"/>
  <c r="I2293" i="9" s="1"/>
  <c r="F2293" i="9"/>
  <c r="G2293" i="9" s="1"/>
  <c r="D2293" i="9"/>
  <c r="E2293" i="9" s="1"/>
  <c r="C2293" i="9"/>
  <c r="N2292" i="9"/>
  <c r="O2292" i="9" s="1"/>
  <c r="L2292" i="9"/>
  <c r="M2292" i="9" s="1"/>
  <c r="J2292" i="9"/>
  <c r="H2292" i="9"/>
  <c r="I2292" i="9" s="1"/>
  <c r="F2292" i="9"/>
  <c r="G2292" i="9" s="1"/>
  <c r="D2292" i="9"/>
  <c r="E2292" i="9" s="1"/>
  <c r="C2292" i="9"/>
  <c r="N2291" i="9"/>
  <c r="O2291" i="9" s="1"/>
  <c r="L2291" i="9"/>
  <c r="M2291" i="9" s="1"/>
  <c r="J2291" i="9"/>
  <c r="H2291" i="9"/>
  <c r="I2291" i="9" s="1"/>
  <c r="F2291" i="9"/>
  <c r="G2291" i="9" s="1"/>
  <c r="D2291" i="9"/>
  <c r="E2291" i="9" s="1"/>
  <c r="C2291" i="9"/>
  <c r="N2290" i="9"/>
  <c r="O2290" i="9" s="1"/>
  <c r="L2290" i="9"/>
  <c r="M2290" i="9" s="1"/>
  <c r="J2290" i="9"/>
  <c r="H2290" i="9"/>
  <c r="I2290" i="9" s="1"/>
  <c r="F2290" i="9"/>
  <c r="G2290" i="9" s="1"/>
  <c r="D2290" i="9"/>
  <c r="E2290" i="9" s="1"/>
  <c r="C2290" i="9"/>
  <c r="N2289" i="9"/>
  <c r="O2289" i="9" s="1"/>
  <c r="L2289" i="9"/>
  <c r="M2289" i="9" s="1"/>
  <c r="J2289" i="9"/>
  <c r="H2289" i="9"/>
  <c r="I2289" i="9" s="1"/>
  <c r="F2289" i="9"/>
  <c r="G2289" i="9" s="1"/>
  <c r="D2289" i="9"/>
  <c r="E2289" i="9" s="1"/>
  <c r="C2289" i="9"/>
  <c r="N2288" i="9"/>
  <c r="O2288" i="9" s="1"/>
  <c r="L2288" i="9"/>
  <c r="M2288" i="9" s="1"/>
  <c r="J2288" i="9"/>
  <c r="H2288" i="9"/>
  <c r="I2288" i="9" s="1"/>
  <c r="F2288" i="9"/>
  <c r="G2288" i="9" s="1"/>
  <c r="D2288" i="9"/>
  <c r="E2288" i="9" s="1"/>
  <c r="C2288" i="9"/>
  <c r="N2287" i="9"/>
  <c r="O2287" i="9" s="1"/>
  <c r="L2287" i="9"/>
  <c r="M2287" i="9" s="1"/>
  <c r="J2287" i="9"/>
  <c r="H2287" i="9"/>
  <c r="I2287" i="9" s="1"/>
  <c r="F2287" i="9"/>
  <c r="G2287" i="9" s="1"/>
  <c r="D2287" i="9"/>
  <c r="E2287" i="9" s="1"/>
  <c r="C2287" i="9"/>
  <c r="N2286" i="9"/>
  <c r="O2286" i="9" s="1"/>
  <c r="L2286" i="9"/>
  <c r="M2286" i="9" s="1"/>
  <c r="J2286" i="9"/>
  <c r="H2286" i="9"/>
  <c r="I2286" i="9" s="1"/>
  <c r="F2286" i="9"/>
  <c r="G2286" i="9" s="1"/>
  <c r="D2286" i="9"/>
  <c r="E2286" i="9" s="1"/>
  <c r="C2286" i="9"/>
  <c r="N2285" i="9"/>
  <c r="O2285" i="9" s="1"/>
  <c r="L2285" i="9"/>
  <c r="M2285" i="9" s="1"/>
  <c r="J2285" i="9"/>
  <c r="H2285" i="9"/>
  <c r="I2285" i="9" s="1"/>
  <c r="F2285" i="9"/>
  <c r="G2285" i="9" s="1"/>
  <c r="D2285" i="9"/>
  <c r="E2285" i="9" s="1"/>
  <c r="C2285" i="9"/>
  <c r="N2284" i="9"/>
  <c r="O2284" i="9" s="1"/>
  <c r="L2284" i="9"/>
  <c r="M2284" i="9" s="1"/>
  <c r="J2284" i="9"/>
  <c r="H2284" i="9"/>
  <c r="I2284" i="9" s="1"/>
  <c r="F2284" i="9"/>
  <c r="G2284" i="9" s="1"/>
  <c r="D2284" i="9"/>
  <c r="E2284" i="9" s="1"/>
  <c r="C2284" i="9"/>
  <c r="N2283" i="9"/>
  <c r="O2283" i="9" s="1"/>
  <c r="L2283" i="9"/>
  <c r="M2283" i="9" s="1"/>
  <c r="J2283" i="9"/>
  <c r="H2283" i="9"/>
  <c r="I2283" i="9" s="1"/>
  <c r="F2283" i="9"/>
  <c r="G2283" i="9" s="1"/>
  <c r="D2283" i="9"/>
  <c r="E2283" i="9" s="1"/>
  <c r="C2283" i="9"/>
  <c r="N2282" i="9"/>
  <c r="O2282" i="9" s="1"/>
  <c r="L2282" i="9"/>
  <c r="M2282" i="9" s="1"/>
  <c r="J2282" i="9"/>
  <c r="H2282" i="9"/>
  <c r="I2282" i="9" s="1"/>
  <c r="F2282" i="9"/>
  <c r="G2282" i="9" s="1"/>
  <c r="D2282" i="9"/>
  <c r="E2282" i="9" s="1"/>
  <c r="C2282" i="9"/>
  <c r="N2281" i="9"/>
  <c r="O2281" i="9" s="1"/>
  <c r="L2281" i="9"/>
  <c r="M2281" i="9" s="1"/>
  <c r="J2281" i="9"/>
  <c r="H2281" i="9"/>
  <c r="I2281" i="9" s="1"/>
  <c r="F2281" i="9"/>
  <c r="G2281" i="9" s="1"/>
  <c r="D2281" i="9"/>
  <c r="E2281" i="9" s="1"/>
  <c r="C2281" i="9"/>
  <c r="N2280" i="9"/>
  <c r="O2280" i="9" s="1"/>
  <c r="L2280" i="9"/>
  <c r="M2280" i="9" s="1"/>
  <c r="J2280" i="9"/>
  <c r="H2280" i="9"/>
  <c r="I2280" i="9" s="1"/>
  <c r="F2280" i="9"/>
  <c r="G2280" i="9" s="1"/>
  <c r="D2280" i="9"/>
  <c r="E2280" i="9" s="1"/>
  <c r="C2280" i="9"/>
  <c r="N2279" i="9"/>
  <c r="O2279" i="9" s="1"/>
  <c r="L2279" i="9"/>
  <c r="M2279" i="9" s="1"/>
  <c r="J2279" i="9"/>
  <c r="H2279" i="9"/>
  <c r="I2279" i="9" s="1"/>
  <c r="F2279" i="9"/>
  <c r="G2279" i="9" s="1"/>
  <c r="D2279" i="9"/>
  <c r="E2279" i="9" s="1"/>
  <c r="C2279" i="9"/>
  <c r="N2278" i="9"/>
  <c r="O2278" i="9" s="1"/>
  <c r="L2278" i="9"/>
  <c r="M2278" i="9" s="1"/>
  <c r="J2278" i="9"/>
  <c r="H2278" i="9"/>
  <c r="I2278" i="9" s="1"/>
  <c r="F2278" i="9"/>
  <c r="G2278" i="9" s="1"/>
  <c r="D2278" i="9"/>
  <c r="E2278" i="9" s="1"/>
  <c r="C2278" i="9"/>
  <c r="N2277" i="9"/>
  <c r="O2277" i="9" s="1"/>
  <c r="L2277" i="9"/>
  <c r="M2277" i="9" s="1"/>
  <c r="J2277" i="9"/>
  <c r="H2277" i="9"/>
  <c r="I2277" i="9" s="1"/>
  <c r="F2277" i="9"/>
  <c r="G2277" i="9" s="1"/>
  <c r="D2277" i="9"/>
  <c r="E2277" i="9" s="1"/>
  <c r="C2277" i="9"/>
  <c r="N2276" i="9"/>
  <c r="O2276" i="9" s="1"/>
  <c r="L2276" i="9"/>
  <c r="M2276" i="9" s="1"/>
  <c r="J2276" i="9"/>
  <c r="H2276" i="9"/>
  <c r="I2276" i="9" s="1"/>
  <c r="F2276" i="9"/>
  <c r="G2276" i="9" s="1"/>
  <c r="D2276" i="9"/>
  <c r="E2276" i="9" s="1"/>
  <c r="C2276" i="9"/>
  <c r="N2275" i="9"/>
  <c r="O2275" i="9" s="1"/>
  <c r="L2275" i="9"/>
  <c r="M2275" i="9" s="1"/>
  <c r="J2275" i="9"/>
  <c r="H2275" i="9"/>
  <c r="I2275" i="9" s="1"/>
  <c r="F2275" i="9"/>
  <c r="G2275" i="9" s="1"/>
  <c r="D2275" i="9"/>
  <c r="E2275" i="9" s="1"/>
  <c r="C2275" i="9"/>
  <c r="N2274" i="9"/>
  <c r="O2274" i="9" s="1"/>
  <c r="L2274" i="9"/>
  <c r="M2274" i="9" s="1"/>
  <c r="J2274" i="9"/>
  <c r="H2274" i="9"/>
  <c r="I2274" i="9" s="1"/>
  <c r="F2274" i="9"/>
  <c r="G2274" i="9" s="1"/>
  <c r="D2274" i="9"/>
  <c r="E2274" i="9" s="1"/>
  <c r="C2274" i="9"/>
  <c r="N2273" i="9"/>
  <c r="O2273" i="9" s="1"/>
  <c r="L2273" i="9"/>
  <c r="M2273" i="9" s="1"/>
  <c r="J2273" i="9"/>
  <c r="H2273" i="9"/>
  <c r="I2273" i="9" s="1"/>
  <c r="F2273" i="9"/>
  <c r="G2273" i="9" s="1"/>
  <c r="D2273" i="9"/>
  <c r="E2273" i="9" s="1"/>
  <c r="C2273" i="9"/>
  <c r="N2272" i="9"/>
  <c r="O2272" i="9" s="1"/>
  <c r="L2272" i="9"/>
  <c r="M2272" i="9" s="1"/>
  <c r="J2272" i="9"/>
  <c r="H2272" i="9"/>
  <c r="I2272" i="9" s="1"/>
  <c r="F2272" i="9"/>
  <c r="G2272" i="9" s="1"/>
  <c r="D2272" i="9"/>
  <c r="E2272" i="9" s="1"/>
  <c r="C2272" i="9"/>
  <c r="N2271" i="9"/>
  <c r="O2271" i="9" s="1"/>
  <c r="L2271" i="9"/>
  <c r="M2271" i="9" s="1"/>
  <c r="J2271" i="9"/>
  <c r="H2271" i="9"/>
  <c r="I2271" i="9" s="1"/>
  <c r="F2271" i="9"/>
  <c r="G2271" i="9" s="1"/>
  <c r="D2271" i="9"/>
  <c r="E2271" i="9" s="1"/>
  <c r="C2271" i="9"/>
  <c r="N2270" i="9"/>
  <c r="O2270" i="9" s="1"/>
  <c r="L2270" i="9"/>
  <c r="M2270" i="9" s="1"/>
  <c r="J2270" i="9"/>
  <c r="H2270" i="9"/>
  <c r="I2270" i="9" s="1"/>
  <c r="F2270" i="9"/>
  <c r="G2270" i="9" s="1"/>
  <c r="D2270" i="9"/>
  <c r="E2270" i="9" s="1"/>
  <c r="C2270" i="9"/>
  <c r="N2269" i="9"/>
  <c r="O2269" i="9" s="1"/>
  <c r="L2269" i="9"/>
  <c r="M2269" i="9" s="1"/>
  <c r="J2269" i="9"/>
  <c r="H2269" i="9"/>
  <c r="I2269" i="9" s="1"/>
  <c r="F2269" i="9"/>
  <c r="G2269" i="9" s="1"/>
  <c r="D2269" i="9"/>
  <c r="E2269" i="9" s="1"/>
  <c r="C2269" i="9"/>
  <c r="N2268" i="9"/>
  <c r="O2268" i="9" s="1"/>
  <c r="L2268" i="9"/>
  <c r="M2268" i="9" s="1"/>
  <c r="J2268" i="9"/>
  <c r="H2268" i="9"/>
  <c r="I2268" i="9" s="1"/>
  <c r="F2268" i="9"/>
  <c r="G2268" i="9" s="1"/>
  <c r="D2268" i="9"/>
  <c r="E2268" i="9" s="1"/>
  <c r="C2268" i="9"/>
  <c r="N2267" i="9"/>
  <c r="O2267" i="9" s="1"/>
  <c r="L2267" i="9"/>
  <c r="M2267" i="9" s="1"/>
  <c r="J2267" i="9"/>
  <c r="H2267" i="9"/>
  <c r="I2267" i="9" s="1"/>
  <c r="F2267" i="9"/>
  <c r="G2267" i="9" s="1"/>
  <c r="D2267" i="9"/>
  <c r="E2267" i="9" s="1"/>
  <c r="C2267" i="9"/>
  <c r="N2266" i="9"/>
  <c r="O2266" i="9" s="1"/>
  <c r="L2266" i="9"/>
  <c r="M2266" i="9" s="1"/>
  <c r="J2266" i="9"/>
  <c r="H2266" i="9"/>
  <c r="I2266" i="9" s="1"/>
  <c r="F2266" i="9"/>
  <c r="G2266" i="9" s="1"/>
  <c r="D2266" i="9"/>
  <c r="E2266" i="9" s="1"/>
  <c r="C2266" i="9"/>
  <c r="N2265" i="9"/>
  <c r="O2265" i="9" s="1"/>
  <c r="L2265" i="9"/>
  <c r="M2265" i="9" s="1"/>
  <c r="J2265" i="9"/>
  <c r="H2265" i="9"/>
  <c r="I2265" i="9" s="1"/>
  <c r="F2265" i="9"/>
  <c r="G2265" i="9" s="1"/>
  <c r="D2265" i="9"/>
  <c r="E2265" i="9" s="1"/>
  <c r="C2265" i="9"/>
  <c r="N2264" i="9"/>
  <c r="O2264" i="9" s="1"/>
  <c r="L2264" i="9"/>
  <c r="M2264" i="9" s="1"/>
  <c r="J2264" i="9"/>
  <c r="H2264" i="9"/>
  <c r="I2264" i="9" s="1"/>
  <c r="F2264" i="9"/>
  <c r="G2264" i="9" s="1"/>
  <c r="D2264" i="9"/>
  <c r="E2264" i="9" s="1"/>
  <c r="C2264" i="9"/>
  <c r="N2263" i="9"/>
  <c r="O2263" i="9" s="1"/>
  <c r="L2263" i="9"/>
  <c r="M2263" i="9" s="1"/>
  <c r="J2263" i="9"/>
  <c r="H2263" i="9"/>
  <c r="I2263" i="9" s="1"/>
  <c r="F2263" i="9"/>
  <c r="G2263" i="9" s="1"/>
  <c r="D2263" i="9"/>
  <c r="E2263" i="9" s="1"/>
  <c r="C2263" i="9"/>
  <c r="N2262" i="9"/>
  <c r="O2262" i="9" s="1"/>
  <c r="L2262" i="9"/>
  <c r="M2262" i="9" s="1"/>
  <c r="J2262" i="9"/>
  <c r="H2262" i="9"/>
  <c r="I2262" i="9" s="1"/>
  <c r="F2262" i="9"/>
  <c r="G2262" i="9" s="1"/>
  <c r="D2262" i="9"/>
  <c r="E2262" i="9" s="1"/>
  <c r="C2262" i="9"/>
  <c r="N2261" i="9"/>
  <c r="O2261" i="9" s="1"/>
  <c r="L2261" i="9"/>
  <c r="M2261" i="9" s="1"/>
  <c r="J2261" i="9"/>
  <c r="H2261" i="9"/>
  <c r="I2261" i="9" s="1"/>
  <c r="F2261" i="9"/>
  <c r="G2261" i="9" s="1"/>
  <c r="D2261" i="9"/>
  <c r="E2261" i="9" s="1"/>
  <c r="C2261" i="9"/>
  <c r="N2260" i="9"/>
  <c r="O2260" i="9" s="1"/>
  <c r="L2260" i="9"/>
  <c r="M2260" i="9" s="1"/>
  <c r="J2260" i="9"/>
  <c r="H2260" i="9"/>
  <c r="I2260" i="9" s="1"/>
  <c r="F2260" i="9"/>
  <c r="G2260" i="9" s="1"/>
  <c r="D2260" i="9"/>
  <c r="E2260" i="9" s="1"/>
  <c r="C2260" i="9"/>
  <c r="N2259" i="9"/>
  <c r="O2259" i="9" s="1"/>
  <c r="L2259" i="9"/>
  <c r="M2259" i="9" s="1"/>
  <c r="J2259" i="9"/>
  <c r="H2259" i="9"/>
  <c r="I2259" i="9" s="1"/>
  <c r="F2259" i="9"/>
  <c r="G2259" i="9" s="1"/>
  <c r="D2259" i="9"/>
  <c r="E2259" i="9" s="1"/>
  <c r="C2259" i="9"/>
  <c r="N2258" i="9"/>
  <c r="O2258" i="9" s="1"/>
  <c r="L2258" i="9"/>
  <c r="M2258" i="9" s="1"/>
  <c r="J2258" i="9"/>
  <c r="H2258" i="9"/>
  <c r="I2258" i="9" s="1"/>
  <c r="F2258" i="9"/>
  <c r="G2258" i="9" s="1"/>
  <c r="D2258" i="9"/>
  <c r="E2258" i="9" s="1"/>
  <c r="C2258" i="9"/>
  <c r="N2257" i="9"/>
  <c r="O2257" i="9" s="1"/>
  <c r="L2257" i="9"/>
  <c r="M2257" i="9" s="1"/>
  <c r="J2257" i="9"/>
  <c r="H2257" i="9"/>
  <c r="I2257" i="9" s="1"/>
  <c r="F2257" i="9"/>
  <c r="G2257" i="9" s="1"/>
  <c r="D2257" i="9"/>
  <c r="E2257" i="9" s="1"/>
  <c r="C2257" i="9"/>
  <c r="N2256" i="9"/>
  <c r="O2256" i="9" s="1"/>
  <c r="L2256" i="9"/>
  <c r="M2256" i="9" s="1"/>
  <c r="J2256" i="9"/>
  <c r="H2256" i="9"/>
  <c r="I2256" i="9" s="1"/>
  <c r="F2256" i="9"/>
  <c r="G2256" i="9" s="1"/>
  <c r="D2256" i="9"/>
  <c r="E2256" i="9" s="1"/>
  <c r="C2256" i="9"/>
  <c r="N2255" i="9"/>
  <c r="O2255" i="9" s="1"/>
  <c r="L2255" i="9"/>
  <c r="M2255" i="9" s="1"/>
  <c r="J2255" i="9"/>
  <c r="H2255" i="9"/>
  <c r="I2255" i="9" s="1"/>
  <c r="F2255" i="9"/>
  <c r="G2255" i="9" s="1"/>
  <c r="D2255" i="9"/>
  <c r="E2255" i="9" s="1"/>
  <c r="C2255" i="9"/>
  <c r="N2254" i="9"/>
  <c r="O2254" i="9" s="1"/>
  <c r="L2254" i="9"/>
  <c r="M2254" i="9" s="1"/>
  <c r="J2254" i="9"/>
  <c r="H2254" i="9"/>
  <c r="I2254" i="9" s="1"/>
  <c r="F2254" i="9"/>
  <c r="G2254" i="9" s="1"/>
  <c r="D2254" i="9"/>
  <c r="E2254" i="9" s="1"/>
  <c r="C2254" i="9"/>
  <c r="N2253" i="9"/>
  <c r="O2253" i="9" s="1"/>
  <c r="L2253" i="9"/>
  <c r="M2253" i="9" s="1"/>
  <c r="J2253" i="9"/>
  <c r="H2253" i="9"/>
  <c r="I2253" i="9" s="1"/>
  <c r="F2253" i="9"/>
  <c r="G2253" i="9" s="1"/>
  <c r="D2253" i="9"/>
  <c r="E2253" i="9" s="1"/>
  <c r="C2253" i="9"/>
  <c r="N2252" i="9"/>
  <c r="O2252" i="9" s="1"/>
  <c r="L2252" i="9"/>
  <c r="M2252" i="9" s="1"/>
  <c r="J2252" i="9"/>
  <c r="H2252" i="9"/>
  <c r="I2252" i="9" s="1"/>
  <c r="F2252" i="9"/>
  <c r="G2252" i="9" s="1"/>
  <c r="D2252" i="9"/>
  <c r="E2252" i="9" s="1"/>
  <c r="C2252" i="9"/>
  <c r="N2251" i="9"/>
  <c r="O2251" i="9" s="1"/>
  <c r="L2251" i="9"/>
  <c r="M2251" i="9" s="1"/>
  <c r="J2251" i="9"/>
  <c r="H2251" i="9"/>
  <c r="I2251" i="9" s="1"/>
  <c r="F2251" i="9"/>
  <c r="G2251" i="9" s="1"/>
  <c r="D2251" i="9"/>
  <c r="E2251" i="9" s="1"/>
  <c r="C2251" i="9"/>
  <c r="N2250" i="9"/>
  <c r="O2250" i="9" s="1"/>
  <c r="L2250" i="9"/>
  <c r="M2250" i="9" s="1"/>
  <c r="J2250" i="9"/>
  <c r="H2250" i="9"/>
  <c r="I2250" i="9" s="1"/>
  <c r="F2250" i="9"/>
  <c r="G2250" i="9" s="1"/>
  <c r="D2250" i="9"/>
  <c r="E2250" i="9" s="1"/>
  <c r="C2250" i="9"/>
  <c r="N2249" i="9"/>
  <c r="O2249" i="9" s="1"/>
  <c r="L2249" i="9"/>
  <c r="M2249" i="9" s="1"/>
  <c r="J2249" i="9"/>
  <c r="H2249" i="9"/>
  <c r="I2249" i="9" s="1"/>
  <c r="F2249" i="9"/>
  <c r="G2249" i="9" s="1"/>
  <c r="D2249" i="9"/>
  <c r="E2249" i="9" s="1"/>
  <c r="C2249" i="9"/>
  <c r="N2248" i="9"/>
  <c r="O2248" i="9" s="1"/>
  <c r="L2248" i="9"/>
  <c r="M2248" i="9" s="1"/>
  <c r="J2248" i="9"/>
  <c r="H2248" i="9"/>
  <c r="I2248" i="9" s="1"/>
  <c r="F2248" i="9"/>
  <c r="G2248" i="9" s="1"/>
  <c r="D2248" i="9"/>
  <c r="E2248" i="9" s="1"/>
  <c r="C2248" i="9"/>
  <c r="N2247" i="9"/>
  <c r="O2247" i="9" s="1"/>
  <c r="L2247" i="9"/>
  <c r="M2247" i="9" s="1"/>
  <c r="J2247" i="9"/>
  <c r="H2247" i="9"/>
  <c r="I2247" i="9" s="1"/>
  <c r="F2247" i="9"/>
  <c r="G2247" i="9" s="1"/>
  <c r="D2247" i="9"/>
  <c r="E2247" i="9" s="1"/>
  <c r="C2247" i="9"/>
  <c r="N2246" i="9"/>
  <c r="O2246" i="9" s="1"/>
  <c r="L2246" i="9"/>
  <c r="M2246" i="9" s="1"/>
  <c r="J2246" i="9"/>
  <c r="H2246" i="9"/>
  <c r="I2246" i="9" s="1"/>
  <c r="F2246" i="9"/>
  <c r="G2246" i="9" s="1"/>
  <c r="D2246" i="9"/>
  <c r="E2246" i="9" s="1"/>
  <c r="C2246" i="9"/>
  <c r="N2245" i="9"/>
  <c r="O2245" i="9" s="1"/>
  <c r="L2245" i="9"/>
  <c r="M2245" i="9" s="1"/>
  <c r="J2245" i="9"/>
  <c r="H2245" i="9"/>
  <c r="I2245" i="9" s="1"/>
  <c r="F2245" i="9"/>
  <c r="G2245" i="9" s="1"/>
  <c r="D2245" i="9"/>
  <c r="E2245" i="9" s="1"/>
  <c r="C2245" i="9"/>
  <c r="N2244" i="9"/>
  <c r="O2244" i="9" s="1"/>
  <c r="L2244" i="9"/>
  <c r="M2244" i="9" s="1"/>
  <c r="J2244" i="9"/>
  <c r="H2244" i="9"/>
  <c r="I2244" i="9" s="1"/>
  <c r="F2244" i="9"/>
  <c r="G2244" i="9" s="1"/>
  <c r="D2244" i="9"/>
  <c r="E2244" i="9" s="1"/>
  <c r="C2244" i="9"/>
  <c r="N2243" i="9"/>
  <c r="O2243" i="9" s="1"/>
  <c r="L2243" i="9"/>
  <c r="M2243" i="9" s="1"/>
  <c r="J2243" i="9"/>
  <c r="H2243" i="9"/>
  <c r="I2243" i="9" s="1"/>
  <c r="F2243" i="9"/>
  <c r="G2243" i="9" s="1"/>
  <c r="D2243" i="9"/>
  <c r="E2243" i="9" s="1"/>
  <c r="C2243" i="9"/>
  <c r="N2242" i="9"/>
  <c r="O2242" i="9" s="1"/>
  <c r="L2242" i="9"/>
  <c r="M2242" i="9" s="1"/>
  <c r="J2242" i="9"/>
  <c r="H2242" i="9"/>
  <c r="I2242" i="9" s="1"/>
  <c r="F2242" i="9"/>
  <c r="G2242" i="9" s="1"/>
  <c r="D2242" i="9"/>
  <c r="E2242" i="9" s="1"/>
  <c r="C2242" i="9"/>
  <c r="N2241" i="9"/>
  <c r="O2241" i="9" s="1"/>
  <c r="L2241" i="9"/>
  <c r="M2241" i="9" s="1"/>
  <c r="J2241" i="9"/>
  <c r="H2241" i="9"/>
  <c r="I2241" i="9" s="1"/>
  <c r="F2241" i="9"/>
  <c r="G2241" i="9" s="1"/>
  <c r="D2241" i="9"/>
  <c r="E2241" i="9" s="1"/>
  <c r="C2241" i="9"/>
  <c r="N2240" i="9"/>
  <c r="O2240" i="9" s="1"/>
  <c r="L2240" i="9"/>
  <c r="M2240" i="9" s="1"/>
  <c r="J2240" i="9"/>
  <c r="H2240" i="9"/>
  <c r="I2240" i="9" s="1"/>
  <c r="F2240" i="9"/>
  <c r="G2240" i="9" s="1"/>
  <c r="D2240" i="9"/>
  <c r="E2240" i="9" s="1"/>
  <c r="C2240" i="9"/>
  <c r="N2239" i="9"/>
  <c r="O2239" i="9" s="1"/>
  <c r="L2239" i="9"/>
  <c r="M2239" i="9" s="1"/>
  <c r="J2239" i="9"/>
  <c r="H2239" i="9"/>
  <c r="I2239" i="9" s="1"/>
  <c r="F2239" i="9"/>
  <c r="G2239" i="9" s="1"/>
  <c r="D2239" i="9"/>
  <c r="E2239" i="9" s="1"/>
  <c r="C2239" i="9"/>
  <c r="N2238" i="9"/>
  <c r="O2238" i="9" s="1"/>
  <c r="L2238" i="9"/>
  <c r="M2238" i="9" s="1"/>
  <c r="J2238" i="9"/>
  <c r="H2238" i="9"/>
  <c r="I2238" i="9" s="1"/>
  <c r="F2238" i="9"/>
  <c r="G2238" i="9" s="1"/>
  <c r="D2238" i="9"/>
  <c r="E2238" i="9" s="1"/>
  <c r="C2238" i="9"/>
  <c r="N2237" i="9"/>
  <c r="O2237" i="9" s="1"/>
  <c r="L2237" i="9"/>
  <c r="M2237" i="9" s="1"/>
  <c r="J2237" i="9"/>
  <c r="H2237" i="9"/>
  <c r="I2237" i="9" s="1"/>
  <c r="F2237" i="9"/>
  <c r="G2237" i="9" s="1"/>
  <c r="D2237" i="9"/>
  <c r="E2237" i="9" s="1"/>
  <c r="C2237" i="9"/>
  <c r="N2236" i="9"/>
  <c r="O2236" i="9" s="1"/>
  <c r="L2236" i="9"/>
  <c r="M2236" i="9" s="1"/>
  <c r="J2236" i="9"/>
  <c r="H2236" i="9"/>
  <c r="I2236" i="9" s="1"/>
  <c r="F2236" i="9"/>
  <c r="G2236" i="9" s="1"/>
  <c r="D2236" i="9"/>
  <c r="E2236" i="9" s="1"/>
  <c r="C2236" i="9"/>
  <c r="N2235" i="9"/>
  <c r="O2235" i="9" s="1"/>
  <c r="L2235" i="9"/>
  <c r="M2235" i="9" s="1"/>
  <c r="J2235" i="9"/>
  <c r="H2235" i="9"/>
  <c r="I2235" i="9" s="1"/>
  <c r="F2235" i="9"/>
  <c r="G2235" i="9" s="1"/>
  <c r="D2235" i="9"/>
  <c r="E2235" i="9" s="1"/>
  <c r="C2235" i="9"/>
  <c r="N2234" i="9"/>
  <c r="O2234" i="9" s="1"/>
  <c r="L2234" i="9"/>
  <c r="M2234" i="9" s="1"/>
  <c r="J2234" i="9"/>
  <c r="H2234" i="9"/>
  <c r="I2234" i="9" s="1"/>
  <c r="F2234" i="9"/>
  <c r="G2234" i="9" s="1"/>
  <c r="D2234" i="9"/>
  <c r="E2234" i="9" s="1"/>
  <c r="C2234" i="9"/>
  <c r="N2233" i="9"/>
  <c r="O2233" i="9" s="1"/>
  <c r="L2233" i="9"/>
  <c r="M2233" i="9" s="1"/>
  <c r="J2233" i="9"/>
  <c r="H2233" i="9"/>
  <c r="I2233" i="9" s="1"/>
  <c r="F2233" i="9"/>
  <c r="G2233" i="9" s="1"/>
  <c r="D2233" i="9"/>
  <c r="E2233" i="9" s="1"/>
  <c r="C2233" i="9"/>
  <c r="N2232" i="9"/>
  <c r="O2232" i="9" s="1"/>
  <c r="L2232" i="9"/>
  <c r="M2232" i="9" s="1"/>
  <c r="J2232" i="9"/>
  <c r="H2232" i="9"/>
  <c r="I2232" i="9" s="1"/>
  <c r="F2232" i="9"/>
  <c r="G2232" i="9" s="1"/>
  <c r="D2232" i="9"/>
  <c r="E2232" i="9" s="1"/>
  <c r="C2232" i="9"/>
  <c r="N2231" i="9"/>
  <c r="O2231" i="9" s="1"/>
  <c r="L2231" i="9"/>
  <c r="M2231" i="9" s="1"/>
  <c r="J2231" i="9"/>
  <c r="H2231" i="9"/>
  <c r="I2231" i="9" s="1"/>
  <c r="F2231" i="9"/>
  <c r="G2231" i="9" s="1"/>
  <c r="D2231" i="9"/>
  <c r="E2231" i="9" s="1"/>
  <c r="C2231" i="9"/>
  <c r="N2230" i="9"/>
  <c r="O2230" i="9" s="1"/>
  <c r="L2230" i="9"/>
  <c r="M2230" i="9" s="1"/>
  <c r="J2230" i="9"/>
  <c r="H2230" i="9"/>
  <c r="I2230" i="9" s="1"/>
  <c r="F2230" i="9"/>
  <c r="G2230" i="9" s="1"/>
  <c r="D2230" i="9"/>
  <c r="E2230" i="9" s="1"/>
  <c r="C2230" i="9"/>
  <c r="N2229" i="9"/>
  <c r="O2229" i="9" s="1"/>
  <c r="L2229" i="9"/>
  <c r="M2229" i="9" s="1"/>
  <c r="J2229" i="9"/>
  <c r="H2229" i="9"/>
  <c r="I2229" i="9" s="1"/>
  <c r="F2229" i="9"/>
  <c r="G2229" i="9" s="1"/>
  <c r="D2229" i="9"/>
  <c r="E2229" i="9" s="1"/>
  <c r="C2229" i="9"/>
  <c r="N2228" i="9"/>
  <c r="O2228" i="9" s="1"/>
  <c r="L2228" i="9"/>
  <c r="M2228" i="9" s="1"/>
  <c r="J2228" i="9"/>
  <c r="H2228" i="9"/>
  <c r="I2228" i="9" s="1"/>
  <c r="F2228" i="9"/>
  <c r="G2228" i="9" s="1"/>
  <c r="D2228" i="9"/>
  <c r="E2228" i="9" s="1"/>
  <c r="C2228" i="9"/>
  <c r="N2227" i="9"/>
  <c r="O2227" i="9" s="1"/>
  <c r="L2227" i="9"/>
  <c r="M2227" i="9" s="1"/>
  <c r="J2227" i="9"/>
  <c r="H2227" i="9"/>
  <c r="I2227" i="9" s="1"/>
  <c r="F2227" i="9"/>
  <c r="G2227" i="9" s="1"/>
  <c r="D2227" i="9"/>
  <c r="E2227" i="9" s="1"/>
  <c r="C2227" i="9"/>
  <c r="N2226" i="9"/>
  <c r="O2226" i="9" s="1"/>
  <c r="L2226" i="9"/>
  <c r="M2226" i="9" s="1"/>
  <c r="J2226" i="9"/>
  <c r="H2226" i="9"/>
  <c r="I2226" i="9" s="1"/>
  <c r="F2226" i="9"/>
  <c r="G2226" i="9" s="1"/>
  <c r="D2226" i="9"/>
  <c r="E2226" i="9" s="1"/>
  <c r="C2226" i="9"/>
  <c r="N2225" i="9"/>
  <c r="O2225" i="9" s="1"/>
  <c r="L2225" i="9"/>
  <c r="M2225" i="9" s="1"/>
  <c r="J2225" i="9"/>
  <c r="H2225" i="9"/>
  <c r="I2225" i="9" s="1"/>
  <c r="F2225" i="9"/>
  <c r="G2225" i="9" s="1"/>
  <c r="D2225" i="9"/>
  <c r="E2225" i="9" s="1"/>
  <c r="C2225" i="9"/>
  <c r="N2224" i="9"/>
  <c r="O2224" i="9" s="1"/>
  <c r="L2224" i="9"/>
  <c r="M2224" i="9" s="1"/>
  <c r="J2224" i="9"/>
  <c r="H2224" i="9"/>
  <c r="I2224" i="9" s="1"/>
  <c r="F2224" i="9"/>
  <c r="G2224" i="9" s="1"/>
  <c r="D2224" i="9"/>
  <c r="E2224" i="9" s="1"/>
  <c r="C2224" i="9"/>
  <c r="N2223" i="9"/>
  <c r="O2223" i="9" s="1"/>
  <c r="L2223" i="9"/>
  <c r="M2223" i="9" s="1"/>
  <c r="J2223" i="9"/>
  <c r="H2223" i="9"/>
  <c r="I2223" i="9" s="1"/>
  <c r="F2223" i="9"/>
  <c r="G2223" i="9" s="1"/>
  <c r="D2223" i="9"/>
  <c r="E2223" i="9" s="1"/>
  <c r="C2223" i="9"/>
  <c r="N2222" i="9"/>
  <c r="O2222" i="9" s="1"/>
  <c r="L2222" i="9"/>
  <c r="M2222" i="9" s="1"/>
  <c r="J2222" i="9"/>
  <c r="H2222" i="9"/>
  <c r="I2222" i="9" s="1"/>
  <c r="F2222" i="9"/>
  <c r="G2222" i="9" s="1"/>
  <c r="D2222" i="9"/>
  <c r="E2222" i="9" s="1"/>
  <c r="C2222" i="9"/>
  <c r="N2221" i="9"/>
  <c r="O2221" i="9" s="1"/>
  <c r="L2221" i="9"/>
  <c r="M2221" i="9" s="1"/>
  <c r="J2221" i="9"/>
  <c r="H2221" i="9"/>
  <c r="I2221" i="9" s="1"/>
  <c r="F2221" i="9"/>
  <c r="G2221" i="9" s="1"/>
  <c r="D2221" i="9"/>
  <c r="E2221" i="9" s="1"/>
  <c r="C2221" i="9"/>
  <c r="N2220" i="9"/>
  <c r="O2220" i="9" s="1"/>
  <c r="L2220" i="9"/>
  <c r="M2220" i="9" s="1"/>
  <c r="J2220" i="9"/>
  <c r="H2220" i="9"/>
  <c r="I2220" i="9" s="1"/>
  <c r="F2220" i="9"/>
  <c r="G2220" i="9" s="1"/>
  <c r="D2220" i="9"/>
  <c r="E2220" i="9" s="1"/>
  <c r="C2220" i="9"/>
  <c r="N2219" i="9"/>
  <c r="O2219" i="9" s="1"/>
  <c r="L2219" i="9"/>
  <c r="M2219" i="9" s="1"/>
  <c r="J2219" i="9"/>
  <c r="H2219" i="9"/>
  <c r="I2219" i="9" s="1"/>
  <c r="F2219" i="9"/>
  <c r="G2219" i="9" s="1"/>
  <c r="D2219" i="9"/>
  <c r="E2219" i="9" s="1"/>
  <c r="C2219" i="9"/>
  <c r="N2218" i="9"/>
  <c r="O2218" i="9" s="1"/>
  <c r="L2218" i="9"/>
  <c r="M2218" i="9" s="1"/>
  <c r="J2218" i="9"/>
  <c r="H2218" i="9"/>
  <c r="I2218" i="9" s="1"/>
  <c r="F2218" i="9"/>
  <c r="G2218" i="9" s="1"/>
  <c r="D2218" i="9"/>
  <c r="E2218" i="9" s="1"/>
  <c r="C2218" i="9"/>
  <c r="N2217" i="9"/>
  <c r="O2217" i="9" s="1"/>
  <c r="L2217" i="9"/>
  <c r="M2217" i="9" s="1"/>
  <c r="J2217" i="9"/>
  <c r="H2217" i="9"/>
  <c r="I2217" i="9" s="1"/>
  <c r="F2217" i="9"/>
  <c r="G2217" i="9" s="1"/>
  <c r="D2217" i="9"/>
  <c r="E2217" i="9" s="1"/>
  <c r="C2217" i="9"/>
  <c r="N2216" i="9"/>
  <c r="O2216" i="9" s="1"/>
  <c r="L2216" i="9"/>
  <c r="M2216" i="9" s="1"/>
  <c r="J2216" i="9"/>
  <c r="H2216" i="9"/>
  <c r="I2216" i="9" s="1"/>
  <c r="F2216" i="9"/>
  <c r="G2216" i="9" s="1"/>
  <c r="D2216" i="9"/>
  <c r="E2216" i="9" s="1"/>
  <c r="C2216" i="9"/>
  <c r="N2215" i="9"/>
  <c r="O2215" i="9" s="1"/>
  <c r="L2215" i="9"/>
  <c r="M2215" i="9" s="1"/>
  <c r="J2215" i="9"/>
  <c r="H2215" i="9"/>
  <c r="I2215" i="9" s="1"/>
  <c r="F2215" i="9"/>
  <c r="G2215" i="9" s="1"/>
  <c r="D2215" i="9"/>
  <c r="E2215" i="9" s="1"/>
  <c r="C2215" i="9"/>
  <c r="N2214" i="9"/>
  <c r="O2214" i="9" s="1"/>
  <c r="L2214" i="9"/>
  <c r="M2214" i="9" s="1"/>
  <c r="J2214" i="9"/>
  <c r="H2214" i="9"/>
  <c r="I2214" i="9" s="1"/>
  <c r="F2214" i="9"/>
  <c r="G2214" i="9" s="1"/>
  <c r="D2214" i="9"/>
  <c r="E2214" i="9" s="1"/>
  <c r="C2214" i="9"/>
  <c r="N2213" i="9"/>
  <c r="O2213" i="9" s="1"/>
  <c r="L2213" i="9"/>
  <c r="M2213" i="9" s="1"/>
  <c r="J2213" i="9"/>
  <c r="H2213" i="9"/>
  <c r="I2213" i="9" s="1"/>
  <c r="F2213" i="9"/>
  <c r="G2213" i="9" s="1"/>
  <c r="D2213" i="9"/>
  <c r="E2213" i="9" s="1"/>
  <c r="C2213" i="9"/>
  <c r="N2212" i="9"/>
  <c r="O2212" i="9" s="1"/>
  <c r="L2212" i="9"/>
  <c r="M2212" i="9" s="1"/>
  <c r="J2212" i="9"/>
  <c r="H2212" i="9"/>
  <c r="I2212" i="9" s="1"/>
  <c r="F2212" i="9"/>
  <c r="G2212" i="9" s="1"/>
  <c r="D2212" i="9"/>
  <c r="E2212" i="9" s="1"/>
  <c r="C2212" i="9"/>
  <c r="N2211" i="9"/>
  <c r="O2211" i="9" s="1"/>
  <c r="L2211" i="9"/>
  <c r="M2211" i="9" s="1"/>
  <c r="J2211" i="9"/>
  <c r="H2211" i="9"/>
  <c r="I2211" i="9" s="1"/>
  <c r="F2211" i="9"/>
  <c r="G2211" i="9" s="1"/>
  <c r="D2211" i="9"/>
  <c r="E2211" i="9" s="1"/>
  <c r="C2211" i="9"/>
  <c r="N2210" i="9"/>
  <c r="O2210" i="9" s="1"/>
  <c r="L2210" i="9"/>
  <c r="M2210" i="9" s="1"/>
  <c r="J2210" i="9"/>
  <c r="H2210" i="9"/>
  <c r="I2210" i="9" s="1"/>
  <c r="F2210" i="9"/>
  <c r="G2210" i="9" s="1"/>
  <c r="D2210" i="9"/>
  <c r="E2210" i="9" s="1"/>
  <c r="C2210" i="9"/>
  <c r="N2209" i="9"/>
  <c r="O2209" i="9" s="1"/>
  <c r="L2209" i="9"/>
  <c r="M2209" i="9" s="1"/>
  <c r="J2209" i="9"/>
  <c r="H2209" i="9"/>
  <c r="I2209" i="9" s="1"/>
  <c r="F2209" i="9"/>
  <c r="G2209" i="9" s="1"/>
  <c r="D2209" i="9"/>
  <c r="E2209" i="9" s="1"/>
  <c r="C2209" i="9"/>
  <c r="N2208" i="9"/>
  <c r="O2208" i="9" s="1"/>
  <c r="L2208" i="9"/>
  <c r="M2208" i="9" s="1"/>
  <c r="J2208" i="9"/>
  <c r="H2208" i="9"/>
  <c r="I2208" i="9" s="1"/>
  <c r="F2208" i="9"/>
  <c r="G2208" i="9" s="1"/>
  <c r="D2208" i="9"/>
  <c r="E2208" i="9" s="1"/>
  <c r="C2208" i="9"/>
  <c r="N2207" i="9"/>
  <c r="O2207" i="9" s="1"/>
  <c r="L2207" i="9"/>
  <c r="M2207" i="9" s="1"/>
  <c r="J2207" i="9"/>
  <c r="H2207" i="9"/>
  <c r="I2207" i="9" s="1"/>
  <c r="F2207" i="9"/>
  <c r="G2207" i="9" s="1"/>
  <c r="D2207" i="9"/>
  <c r="E2207" i="9" s="1"/>
  <c r="C2207" i="9"/>
  <c r="N2206" i="9"/>
  <c r="O2206" i="9" s="1"/>
  <c r="L2206" i="9"/>
  <c r="M2206" i="9" s="1"/>
  <c r="J2206" i="9"/>
  <c r="H2206" i="9"/>
  <c r="I2206" i="9" s="1"/>
  <c r="F2206" i="9"/>
  <c r="G2206" i="9" s="1"/>
  <c r="D2206" i="9"/>
  <c r="E2206" i="9" s="1"/>
  <c r="C2206" i="9"/>
  <c r="N2205" i="9"/>
  <c r="O2205" i="9" s="1"/>
  <c r="L2205" i="9"/>
  <c r="M2205" i="9" s="1"/>
  <c r="J2205" i="9"/>
  <c r="H2205" i="9"/>
  <c r="I2205" i="9" s="1"/>
  <c r="F2205" i="9"/>
  <c r="G2205" i="9" s="1"/>
  <c r="D2205" i="9"/>
  <c r="E2205" i="9" s="1"/>
  <c r="C2205" i="9"/>
  <c r="N2204" i="9"/>
  <c r="O2204" i="9" s="1"/>
  <c r="L2204" i="9"/>
  <c r="M2204" i="9" s="1"/>
  <c r="J2204" i="9"/>
  <c r="H2204" i="9"/>
  <c r="I2204" i="9" s="1"/>
  <c r="F2204" i="9"/>
  <c r="G2204" i="9" s="1"/>
  <c r="D2204" i="9"/>
  <c r="E2204" i="9" s="1"/>
  <c r="C2204" i="9"/>
  <c r="N2203" i="9"/>
  <c r="O2203" i="9" s="1"/>
  <c r="L2203" i="9"/>
  <c r="M2203" i="9" s="1"/>
  <c r="J2203" i="9"/>
  <c r="H2203" i="9"/>
  <c r="I2203" i="9" s="1"/>
  <c r="F2203" i="9"/>
  <c r="G2203" i="9" s="1"/>
  <c r="D2203" i="9"/>
  <c r="E2203" i="9" s="1"/>
  <c r="C2203" i="9"/>
  <c r="N2202" i="9"/>
  <c r="O2202" i="9" s="1"/>
  <c r="L2202" i="9"/>
  <c r="M2202" i="9" s="1"/>
  <c r="J2202" i="9"/>
  <c r="H2202" i="9"/>
  <c r="I2202" i="9" s="1"/>
  <c r="F2202" i="9"/>
  <c r="G2202" i="9" s="1"/>
  <c r="D2202" i="9"/>
  <c r="E2202" i="9" s="1"/>
  <c r="C2202" i="9"/>
  <c r="N2201" i="9"/>
  <c r="O2201" i="9" s="1"/>
  <c r="L2201" i="9"/>
  <c r="M2201" i="9" s="1"/>
  <c r="J2201" i="9"/>
  <c r="H2201" i="9"/>
  <c r="I2201" i="9" s="1"/>
  <c r="F2201" i="9"/>
  <c r="G2201" i="9" s="1"/>
  <c r="D2201" i="9"/>
  <c r="E2201" i="9" s="1"/>
  <c r="C2201" i="9"/>
  <c r="N2200" i="9"/>
  <c r="O2200" i="9" s="1"/>
  <c r="L2200" i="9"/>
  <c r="M2200" i="9" s="1"/>
  <c r="J2200" i="9"/>
  <c r="H2200" i="9"/>
  <c r="I2200" i="9" s="1"/>
  <c r="F2200" i="9"/>
  <c r="G2200" i="9" s="1"/>
  <c r="D2200" i="9"/>
  <c r="E2200" i="9" s="1"/>
  <c r="C2200" i="9"/>
  <c r="N2199" i="9"/>
  <c r="O2199" i="9" s="1"/>
  <c r="L2199" i="9"/>
  <c r="M2199" i="9" s="1"/>
  <c r="J2199" i="9"/>
  <c r="H2199" i="9"/>
  <c r="I2199" i="9" s="1"/>
  <c r="F2199" i="9"/>
  <c r="G2199" i="9" s="1"/>
  <c r="D2199" i="9"/>
  <c r="E2199" i="9" s="1"/>
  <c r="C2199" i="9"/>
  <c r="N2198" i="9"/>
  <c r="O2198" i="9" s="1"/>
  <c r="L2198" i="9"/>
  <c r="M2198" i="9" s="1"/>
  <c r="J2198" i="9"/>
  <c r="H2198" i="9"/>
  <c r="I2198" i="9" s="1"/>
  <c r="F2198" i="9"/>
  <c r="G2198" i="9" s="1"/>
  <c r="D2198" i="9"/>
  <c r="E2198" i="9" s="1"/>
  <c r="C2198" i="9"/>
  <c r="N2197" i="9"/>
  <c r="O2197" i="9" s="1"/>
  <c r="L2197" i="9"/>
  <c r="M2197" i="9" s="1"/>
  <c r="J2197" i="9"/>
  <c r="H2197" i="9"/>
  <c r="I2197" i="9" s="1"/>
  <c r="F2197" i="9"/>
  <c r="G2197" i="9" s="1"/>
  <c r="D2197" i="9"/>
  <c r="E2197" i="9" s="1"/>
  <c r="C2197" i="9"/>
  <c r="N2196" i="9"/>
  <c r="O2196" i="9" s="1"/>
  <c r="L2196" i="9"/>
  <c r="M2196" i="9" s="1"/>
  <c r="J2196" i="9"/>
  <c r="H2196" i="9"/>
  <c r="I2196" i="9" s="1"/>
  <c r="F2196" i="9"/>
  <c r="G2196" i="9" s="1"/>
  <c r="D2196" i="9"/>
  <c r="E2196" i="9" s="1"/>
  <c r="C2196" i="9"/>
  <c r="N2195" i="9"/>
  <c r="O2195" i="9" s="1"/>
  <c r="L2195" i="9"/>
  <c r="M2195" i="9" s="1"/>
  <c r="J2195" i="9"/>
  <c r="H2195" i="9"/>
  <c r="I2195" i="9" s="1"/>
  <c r="F2195" i="9"/>
  <c r="G2195" i="9" s="1"/>
  <c r="D2195" i="9"/>
  <c r="E2195" i="9" s="1"/>
  <c r="C2195" i="9"/>
  <c r="N2194" i="9"/>
  <c r="O2194" i="9" s="1"/>
  <c r="L2194" i="9"/>
  <c r="M2194" i="9" s="1"/>
  <c r="J2194" i="9"/>
  <c r="H2194" i="9"/>
  <c r="I2194" i="9" s="1"/>
  <c r="F2194" i="9"/>
  <c r="G2194" i="9" s="1"/>
  <c r="D2194" i="9"/>
  <c r="E2194" i="9" s="1"/>
  <c r="C2194" i="9"/>
  <c r="N2193" i="9"/>
  <c r="O2193" i="9" s="1"/>
  <c r="L2193" i="9"/>
  <c r="M2193" i="9" s="1"/>
  <c r="J2193" i="9"/>
  <c r="H2193" i="9"/>
  <c r="I2193" i="9" s="1"/>
  <c r="F2193" i="9"/>
  <c r="G2193" i="9" s="1"/>
  <c r="D2193" i="9"/>
  <c r="E2193" i="9" s="1"/>
  <c r="C2193" i="9"/>
  <c r="N2192" i="9"/>
  <c r="O2192" i="9" s="1"/>
  <c r="L2192" i="9"/>
  <c r="M2192" i="9" s="1"/>
  <c r="J2192" i="9"/>
  <c r="H2192" i="9"/>
  <c r="I2192" i="9" s="1"/>
  <c r="F2192" i="9"/>
  <c r="G2192" i="9" s="1"/>
  <c r="D2192" i="9"/>
  <c r="E2192" i="9" s="1"/>
  <c r="C2192" i="9"/>
  <c r="N2191" i="9"/>
  <c r="O2191" i="9" s="1"/>
  <c r="L2191" i="9"/>
  <c r="M2191" i="9" s="1"/>
  <c r="J2191" i="9"/>
  <c r="H2191" i="9"/>
  <c r="I2191" i="9" s="1"/>
  <c r="F2191" i="9"/>
  <c r="G2191" i="9" s="1"/>
  <c r="D2191" i="9"/>
  <c r="E2191" i="9" s="1"/>
  <c r="C2191" i="9"/>
  <c r="N2190" i="9"/>
  <c r="O2190" i="9" s="1"/>
  <c r="L2190" i="9"/>
  <c r="M2190" i="9" s="1"/>
  <c r="J2190" i="9"/>
  <c r="H2190" i="9"/>
  <c r="I2190" i="9" s="1"/>
  <c r="F2190" i="9"/>
  <c r="G2190" i="9" s="1"/>
  <c r="D2190" i="9"/>
  <c r="E2190" i="9" s="1"/>
  <c r="C2190" i="9"/>
  <c r="N2189" i="9"/>
  <c r="O2189" i="9" s="1"/>
  <c r="L2189" i="9"/>
  <c r="M2189" i="9" s="1"/>
  <c r="J2189" i="9"/>
  <c r="H2189" i="9"/>
  <c r="I2189" i="9" s="1"/>
  <c r="F2189" i="9"/>
  <c r="G2189" i="9" s="1"/>
  <c r="D2189" i="9"/>
  <c r="E2189" i="9" s="1"/>
  <c r="C2189" i="9"/>
  <c r="N2188" i="9"/>
  <c r="O2188" i="9" s="1"/>
  <c r="L2188" i="9"/>
  <c r="M2188" i="9" s="1"/>
  <c r="J2188" i="9"/>
  <c r="H2188" i="9"/>
  <c r="I2188" i="9" s="1"/>
  <c r="F2188" i="9"/>
  <c r="G2188" i="9" s="1"/>
  <c r="D2188" i="9"/>
  <c r="E2188" i="9" s="1"/>
  <c r="C2188" i="9"/>
  <c r="N2187" i="9"/>
  <c r="O2187" i="9" s="1"/>
  <c r="L2187" i="9"/>
  <c r="M2187" i="9" s="1"/>
  <c r="J2187" i="9"/>
  <c r="H2187" i="9"/>
  <c r="I2187" i="9" s="1"/>
  <c r="F2187" i="9"/>
  <c r="G2187" i="9" s="1"/>
  <c r="D2187" i="9"/>
  <c r="E2187" i="9" s="1"/>
  <c r="C2187" i="9"/>
  <c r="N2186" i="9"/>
  <c r="O2186" i="9" s="1"/>
  <c r="L2186" i="9"/>
  <c r="M2186" i="9" s="1"/>
  <c r="J2186" i="9"/>
  <c r="H2186" i="9"/>
  <c r="I2186" i="9" s="1"/>
  <c r="F2186" i="9"/>
  <c r="G2186" i="9" s="1"/>
  <c r="D2186" i="9"/>
  <c r="E2186" i="9" s="1"/>
  <c r="C2186" i="9"/>
  <c r="N2185" i="9"/>
  <c r="O2185" i="9" s="1"/>
  <c r="L2185" i="9"/>
  <c r="M2185" i="9" s="1"/>
  <c r="J2185" i="9"/>
  <c r="H2185" i="9"/>
  <c r="I2185" i="9" s="1"/>
  <c r="F2185" i="9"/>
  <c r="G2185" i="9" s="1"/>
  <c r="D2185" i="9"/>
  <c r="E2185" i="9" s="1"/>
  <c r="C2185" i="9"/>
  <c r="N2184" i="9"/>
  <c r="O2184" i="9" s="1"/>
  <c r="L2184" i="9"/>
  <c r="M2184" i="9" s="1"/>
  <c r="J2184" i="9"/>
  <c r="H2184" i="9"/>
  <c r="I2184" i="9" s="1"/>
  <c r="F2184" i="9"/>
  <c r="G2184" i="9" s="1"/>
  <c r="D2184" i="9"/>
  <c r="E2184" i="9" s="1"/>
  <c r="C2184" i="9"/>
  <c r="N2183" i="9"/>
  <c r="O2183" i="9" s="1"/>
  <c r="L2183" i="9"/>
  <c r="M2183" i="9" s="1"/>
  <c r="J2183" i="9"/>
  <c r="H2183" i="9"/>
  <c r="I2183" i="9" s="1"/>
  <c r="F2183" i="9"/>
  <c r="G2183" i="9" s="1"/>
  <c r="D2183" i="9"/>
  <c r="E2183" i="9" s="1"/>
  <c r="C2183" i="9"/>
  <c r="N2182" i="9"/>
  <c r="O2182" i="9" s="1"/>
  <c r="L2182" i="9"/>
  <c r="M2182" i="9" s="1"/>
  <c r="J2182" i="9"/>
  <c r="H2182" i="9"/>
  <c r="I2182" i="9" s="1"/>
  <c r="F2182" i="9"/>
  <c r="G2182" i="9" s="1"/>
  <c r="D2182" i="9"/>
  <c r="E2182" i="9" s="1"/>
  <c r="C2182" i="9"/>
  <c r="N2181" i="9"/>
  <c r="O2181" i="9" s="1"/>
  <c r="L2181" i="9"/>
  <c r="M2181" i="9" s="1"/>
  <c r="J2181" i="9"/>
  <c r="H2181" i="9"/>
  <c r="I2181" i="9" s="1"/>
  <c r="F2181" i="9"/>
  <c r="G2181" i="9" s="1"/>
  <c r="D2181" i="9"/>
  <c r="E2181" i="9" s="1"/>
  <c r="C2181" i="9"/>
  <c r="N2180" i="9"/>
  <c r="O2180" i="9" s="1"/>
  <c r="L2180" i="9"/>
  <c r="M2180" i="9" s="1"/>
  <c r="J2180" i="9"/>
  <c r="H2180" i="9"/>
  <c r="I2180" i="9" s="1"/>
  <c r="F2180" i="9"/>
  <c r="G2180" i="9" s="1"/>
  <c r="D2180" i="9"/>
  <c r="E2180" i="9" s="1"/>
  <c r="C2180" i="9"/>
  <c r="N2179" i="9"/>
  <c r="O2179" i="9" s="1"/>
  <c r="L2179" i="9"/>
  <c r="M2179" i="9" s="1"/>
  <c r="J2179" i="9"/>
  <c r="H2179" i="9"/>
  <c r="I2179" i="9" s="1"/>
  <c r="F2179" i="9"/>
  <c r="G2179" i="9" s="1"/>
  <c r="D2179" i="9"/>
  <c r="E2179" i="9" s="1"/>
  <c r="C2179" i="9"/>
  <c r="N2178" i="9"/>
  <c r="O2178" i="9" s="1"/>
  <c r="L2178" i="9"/>
  <c r="M2178" i="9" s="1"/>
  <c r="J2178" i="9"/>
  <c r="H2178" i="9"/>
  <c r="I2178" i="9" s="1"/>
  <c r="F2178" i="9"/>
  <c r="G2178" i="9" s="1"/>
  <c r="D2178" i="9"/>
  <c r="E2178" i="9" s="1"/>
  <c r="C2178" i="9"/>
  <c r="N2177" i="9"/>
  <c r="O2177" i="9" s="1"/>
  <c r="L2177" i="9"/>
  <c r="M2177" i="9" s="1"/>
  <c r="J2177" i="9"/>
  <c r="H2177" i="9"/>
  <c r="I2177" i="9" s="1"/>
  <c r="F2177" i="9"/>
  <c r="G2177" i="9" s="1"/>
  <c r="D2177" i="9"/>
  <c r="E2177" i="9" s="1"/>
  <c r="C2177" i="9"/>
  <c r="N2176" i="9"/>
  <c r="O2176" i="9" s="1"/>
  <c r="L2176" i="9"/>
  <c r="M2176" i="9" s="1"/>
  <c r="J2176" i="9"/>
  <c r="H2176" i="9"/>
  <c r="I2176" i="9" s="1"/>
  <c r="F2176" i="9"/>
  <c r="G2176" i="9" s="1"/>
  <c r="D2176" i="9"/>
  <c r="E2176" i="9" s="1"/>
  <c r="C2176" i="9"/>
  <c r="N2175" i="9"/>
  <c r="O2175" i="9" s="1"/>
  <c r="L2175" i="9"/>
  <c r="M2175" i="9" s="1"/>
  <c r="J2175" i="9"/>
  <c r="H2175" i="9"/>
  <c r="I2175" i="9" s="1"/>
  <c r="F2175" i="9"/>
  <c r="G2175" i="9" s="1"/>
  <c r="D2175" i="9"/>
  <c r="E2175" i="9" s="1"/>
  <c r="C2175" i="9"/>
  <c r="N2174" i="9"/>
  <c r="O2174" i="9" s="1"/>
  <c r="L2174" i="9"/>
  <c r="M2174" i="9" s="1"/>
  <c r="J2174" i="9"/>
  <c r="H2174" i="9"/>
  <c r="I2174" i="9" s="1"/>
  <c r="F2174" i="9"/>
  <c r="G2174" i="9" s="1"/>
  <c r="D2174" i="9"/>
  <c r="E2174" i="9" s="1"/>
  <c r="C2174" i="9"/>
  <c r="N2173" i="9"/>
  <c r="O2173" i="9" s="1"/>
  <c r="L2173" i="9"/>
  <c r="M2173" i="9" s="1"/>
  <c r="J2173" i="9"/>
  <c r="H2173" i="9"/>
  <c r="I2173" i="9" s="1"/>
  <c r="F2173" i="9"/>
  <c r="G2173" i="9" s="1"/>
  <c r="D2173" i="9"/>
  <c r="E2173" i="9" s="1"/>
  <c r="C2173" i="9"/>
  <c r="N2172" i="9"/>
  <c r="O2172" i="9" s="1"/>
  <c r="L2172" i="9"/>
  <c r="M2172" i="9" s="1"/>
  <c r="J2172" i="9"/>
  <c r="H2172" i="9"/>
  <c r="I2172" i="9" s="1"/>
  <c r="F2172" i="9"/>
  <c r="G2172" i="9" s="1"/>
  <c r="D2172" i="9"/>
  <c r="E2172" i="9" s="1"/>
  <c r="C2172" i="9"/>
  <c r="N2171" i="9"/>
  <c r="O2171" i="9" s="1"/>
  <c r="L2171" i="9"/>
  <c r="M2171" i="9" s="1"/>
  <c r="J2171" i="9"/>
  <c r="H2171" i="9"/>
  <c r="I2171" i="9" s="1"/>
  <c r="F2171" i="9"/>
  <c r="G2171" i="9" s="1"/>
  <c r="D2171" i="9"/>
  <c r="E2171" i="9" s="1"/>
  <c r="C2171" i="9"/>
  <c r="N2170" i="9"/>
  <c r="O2170" i="9" s="1"/>
  <c r="L2170" i="9"/>
  <c r="M2170" i="9" s="1"/>
  <c r="J2170" i="9"/>
  <c r="H2170" i="9"/>
  <c r="I2170" i="9" s="1"/>
  <c r="F2170" i="9"/>
  <c r="G2170" i="9" s="1"/>
  <c r="D2170" i="9"/>
  <c r="E2170" i="9" s="1"/>
  <c r="C2170" i="9"/>
  <c r="N2169" i="9"/>
  <c r="O2169" i="9" s="1"/>
  <c r="L2169" i="9"/>
  <c r="M2169" i="9" s="1"/>
  <c r="J2169" i="9"/>
  <c r="H2169" i="9"/>
  <c r="I2169" i="9" s="1"/>
  <c r="F2169" i="9"/>
  <c r="G2169" i="9" s="1"/>
  <c r="D2169" i="9"/>
  <c r="E2169" i="9" s="1"/>
  <c r="C2169" i="9"/>
  <c r="N2168" i="9"/>
  <c r="O2168" i="9" s="1"/>
  <c r="L2168" i="9"/>
  <c r="M2168" i="9" s="1"/>
  <c r="J2168" i="9"/>
  <c r="H2168" i="9"/>
  <c r="I2168" i="9" s="1"/>
  <c r="F2168" i="9"/>
  <c r="G2168" i="9" s="1"/>
  <c r="D2168" i="9"/>
  <c r="E2168" i="9" s="1"/>
  <c r="C2168" i="9"/>
  <c r="N2167" i="9"/>
  <c r="O2167" i="9" s="1"/>
  <c r="L2167" i="9"/>
  <c r="M2167" i="9" s="1"/>
  <c r="J2167" i="9"/>
  <c r="H2167" i="9"/>
  <c r="I2167" i="9" s="1"/>
  <c r="F2167" i="9"/>
  <c r="G2167" i="9" s="1"/>
  <c r="D2167" i="9"/>
  <c r="E2167" i="9" s="1"/>
  <c r="C2167" i="9"/>
  <c r="N2166" i="9"/>
  <c r="O2166" i="9" s="1"/>
  <c r="L2166" i="9"/>
  <c r="M2166" i="9" s="1"/>
  <c r="J2166" i="9"/>
  <c r="H2166" i="9"/>
  <c r="I2166" i="9" s="1"/>
  <c r="F2166" i="9"/>
  <c r="G2166" i="9" s="1"/>
  <c r="D2166" i="9"/>
  <c r="E2166" i="9" s="1"/>
  <c r="C2166" i="9"/>
  <c r="N2165" i="9"/>
  <c r="O2165" i="9" s="1"/>
  <c r="L2165" i="9"/>
  <c r="M2165" i="9" s="1"/>
  <c r="J2165" i="9"/>
  <c r="H2165" i="9"/>
  <c r="I2165" i="9" s="1"/>
  <c r="F2165" i="9"/>
  <c r="G2165" i="9" s="1"/>
  <c r="D2165" i="9"/>
  <c r="E2165" i="9" s="1"/>
  <c r="C2165" i="9"/>
  <c r="N2164" i="9"/>
  <c r="O2164" i="9" s="1"/>
  <c r="L2164" i="9"/>
  <c r="M2164" i="9" s="1"/>
  <c r="J2164" i="9"/>
  <c r="H2164" i="9"/>
  <c r="I2164" i="9" s="1"/>
  <c r="F2164" i="9"/>
  <c r="G2164" i="9" s="1"/>
  <c r="D2164" i="9"/>
  <c r="E2164" i="9" s="1"/>
  <c r="C2164" i="9"/>
  <c r="N2163" i="9"/>
  <c r="O2163" i="9" s="1"/>
  <c r="L2163" i="9"/>
  <c r="M2163" i="9" s="1"/>
  <c r="J2163" i="9"/>
  <c r="H2163" i="9"/>
  <c r="I2163" i="9" s="1"/>
  <c r="F2163" i="9"/>
  <c r="G2163" i="9" s="1"/>
  <c r="D2163" i="9"/>
  <c r="E2163" i="9" s="1"/>
  <c r="C2163" i="9"/>
  <c r="N2162" i="9"/>
  <c r="O2162" i="9" s="1"/>
  <c r="L2162" i="9"/>
  <c r="M2162" i="9" s="1"/>
  <c r="J2162" i="9"/>
  <c r="H2162" i="9"/>
  <c r="I2162" i="9" s="1"/>
  <c r="F2162" i="9"/>
  <c r="G2162" i="9" s="1"/>
  <c r="D2162" i="9"/>
  <c r="E2162" i="9" s="1"/>
  <c r="C2162" i="9"/>
  <c r="N2161" i="9"/>
  <c r="O2161" i="9" s="1"/>
  <c r="L2161" i="9"/>
  <c r="M2161" i="9" s="1"/>
  <c r="J2161" i="9"/>
  <c r="H2161" i="9"/>
  <c r="I2161" i="9" s="1"/>
  <c r="F2161" i="9"/>
  <c r="G2161" i="9" s="1"/>
  <c r="D2161" i="9"/>
  <c r="E2161" i="9" s="1"/>
  <c r="C2161" i="9"/>
  <c r="N2160" i="9"/>
  <c r="O2160" i="9" s="1"/>
  <c r="L2160" i="9"/>
  <c r="M2160" i="9" s="1"/>
  <c r="J2160" i="9"/>
  <c r="H2160" i="9"/>
  <c r="I2160" i="9" s="1"/>
  <c r="F2160" i="9"/>
  <c r="G2160" i="9" s="1"/>
  <c r="D2160" i="9"/>
  <c r="E2160" i="9" s="1"/>
  <c r="C2160" i="9"/>
  <c r="N2159" i="9"/>
  <c r="O2159" i="9" s="1"/>
  <c r="L2159" i="9"/>
  <c r="M2159" i="9" s="1"/>
  <c r="J2159" i="9"/>
  <c r="H2159" i="9"/>
  <c r="I2159" i="9" s="1"/>
  <c r="F2159" i="9"/>
  <c r="G2159" i="9" s="1"/>
  <c r="D2159" i="9"/>
  <c r="E2159" i="9" s="1"/>
  <c r="C2159" i="9"/>
  <c r="N2158" i="9"/>
  <c r="O2158" i="9" s="1"/>
  <c r="L2158" i="9"/>
  <c r="M2158" i="9" s="1"/>
  <c r="J2158" i="9"/>
  <c r="H2158" i="9"/>
  <c r="I2158" i="9" s="1"/>
  <c r="F2158" i="9"/>
  <c r="G2158" i="9" s="1"/>
  <c r="D2158" i="9"/>
  <c r="E2158" i="9" s="1"/>
  <c r="C2158" i="9"/>
  <c r="N2157" i="9"/>
  <c r="O2157" i="9" s="1"/>
  <c r="L2157" i="9"/>
  <c r="M2157" i="9" s="1"/>
  <c r="J2157" i="9"/>
  <c r="H2157" i="9"/>
  <c r="I2157" i="9" s="1"/>
  <c r="F2157" i="9"/>
  <c r="G2157" i="9" s="1"/>
  <c r="D2157" i="9"/>
  <c r="E2157" i="9" s="1"/>
  <c r="C2157" i="9"/>
  <c r="N2156" i="9"/>
  <c r="O2156" i="9" s="1"/>
  <c r="L2156" i="9"/>
  <c r="M2156" i="9" s="1"/>
  <c r="J2156" i="9"/>
  <c r="H2156" i="9"/>
  <c r="I2156" i="9" s="1"/>
  <c r="F2156" i="9"/>
  <c r="G2156" i="9" s="1"/>
  <c r="D2156" i="9"/>
  <c r="E2156" i="9" s="1"/>
  <c r="C2156" i="9"/>
  <c r="N2155" i="9"/>
  <c r="O2155" i="9" s="1"/>
  <c r="L2155" i="9"/>
  <c r="M2155" i="9" s="1"/>
  <c r="J2155" i="9"/>
  <c r="H2155" i="9"/>
  <c r="I2155" i="9" s="1"/>
  <c r="F2155" i="9"/>
  <c r="G2155" i="9" s="1"/>
  <c r="D2155" i="9"/>
  <c r="E2155" i="9" s="1"/>
  <c r="C2155" i="9"/>
  <c r="N2154" i="9"/>
  <c r="O2154" i="9" s="1"/>
  <c r="L2154" i="9"/>
  <c r="M2154" i="9" s="1"/>
  <c r="J2154" i="9"/>
  <c r="H2154" i="9"/>
  <c r="I2154" i="9" s="1"/>
  <c r="F2154" i="9"/>
  <c r="G2154" i="9" s="1"/>
  <c r="D2154" i="9"/>
  <c r="E2154" i="9" s="1"/>
  <c r="C2154" i="9"/>
  <c r="N2153" i="9"/>
  <c r="O2153" i="9" s="1"/>
  <c r="L2153" i="9"/>
  <c r="M2153" i="9" s="1"/>
  <c r="J2153" i="9"/>
  <c r="H2153" i="9"/>
  <c r="I2153" i="9" s="1"/>
  <c r="F2153" i="9"/>
  <c r="G2153" i="9" s="1"/>
  <c r="D2153" i="9"/>
  <c r="E2153" i="9" s="1"/>
  <c r="C2153" i="9"/>
  <c r="N2152" i="9"/>
  <c r="O2152" i="9" s="1"/>
  <c r="L2152" i="9"/>
  <c r="M2152" i="9" s="1"/>
  <c r="J2152" i="9"/>
  <c r="H2152" i="9"/>
  <c r="I2152" i="9" s="1"/>
  <c r="F2152" i="9"/>
  <c r="G2152" i="9" s="1"/>
  <c r="D2152" i="9"/>
  <c r="E2152" i="9" s="1"/>
  <c r="C2152" i="9"/>
  <c r="N2151" i="9"/>
  <c r="O2151" i="9" s="1"/>
  <c r="L2151" i="9"/>
  <c r="M2151" i="9" s="1"/>
  <c r="J2151" i="9"/>
  <c r="H2151" i="9"/>
  <c r="I2151" i="9" s="1"/>
  <c r="F2151" i="9"/>
  <c r="G2151" i="9" s="1"/>
  <c r="D2151" i="9"/>
  <c r="E2151" i="9" s="1"/>
  <c r="C2151" i="9"/>
  <c r="N2150" i="9"/>
  <c r="O2150" i="9" s="1"/>
  <c r="L2150" i="9"/>
  <c r="M2150" i="9" s="1"/>
  <c r="J2150" i="9"/>
  <c r="H2150" i="9"/>
  <c r="I2150" i="9" s="1"/>
  <c r="F2150" i="9"/>
  <c r="G2150" i="9" s="1"/>
  <c r="D2150" i="9"/>
  <c r="E2150" i="9" s="1"/>
  <c r="C2150" i="9"/>
  <c r="N2149" i="9"/>
  <c r="O2149" i="9" s="1"/>
  <c r="L2149" i="9"/>
  <c r="M2149" i="9" s="1"/>
  <c r="J2149" i="9"/>
  <c r="H2149" i="9"/>
  <c r="I2149" i="9" s="1"/>
  <c r="F2149" i="9"/>
  <c r="G2149" i="9" s="1"/>
  <c r="D2149" i="9"/>
  <c r="E2149" i="9" s="1"/>
  <c r="C2149" i="9"/>
  <c r="N2148" i="9"/>
  <c r="O2148" i="9" s="1"/>
  <c r="L2148" i="9"/>
  <c r="M2148" i="9" s="1"/>
  <c r="J2148" i="9"/>
  <c r="H2148" i="9"/>
  <c r="I2148" i="9" s="1"/>
  <c r="F2148" i="9"/>
  <c r="G2148" i="9" s="1"/>
  <c r="D2148" i="9"/>
  <c r="E2148" i="9" s="1"/>
  <c r="C2148" i="9"/>
  <c r="N2147" i="9"/>
  <c r="O2147" i="9" s="1"/>
  <c r="L2147" i="9"/>
  <c r="M2147" i="9" s="1"/>
  <c r="J2147" i="9"/>
  <c r="H2147" i="9"/>
  <c r="I2147" i="9" s="1"/>
  <c r="F2147" i="9"/>
  <c r="G2147" i="9" s="1"/>
  <c r="D2147" i="9"/>
  <c r="E2147" i="9" s="1"/>
  <c r="C2147" i="9"/>
  <c r="N2146" i="9"/>
  <c r="O2146" i="9" s="1"/>
  <c r="L2146" i="9"/>
  <c r="M2146" i="9" s="1"/>
  <c r="J2146" i="9"/>
  <c r="H2146" i="9"/>
  <c r="I2146" i="9" s="1"/>
  <c r="F2146" i="9"/>
  <c r="G2146" i="9" s="1"/>
  <c r="D2146" i="9"/>
  <c r="E2146" i="9" s="1"/>
  <c r="C2146" i="9"/>
  <c r="N2145" i="9"/>
  <c r="O2145" i="9" s="1"/>
  <c r="L2145" i="9"/>
  <c r="M2145" i="9" s="1"/>
  <c r="J2145" i="9"/>
  <c r="H2145" i="9"/>
  <c r="I2145" i="9" s="1"/>
  <c r="F2145" i="9"/>
  <c r="G2145" i="9" s="1"/>
  <c r="D2145" i="9"/>
  <c r="E2145" i="9" s="1"/>
  <c r="C2145" i="9"/>
  <c r="N2144" i="9"/>
  <c r="O2144" i="9" s="1"/>
  <c r="L2144" i="9"/>
  <c r="M2144" i="9" s="1"/>
  <c r="J2144" i="9"/>
  <c r="H2144" i="9"/>
  <c r="I2144" i="9" s="1"/>
  <c r="F2144" i="9"/>
  <c r="G2144" i="9" s="1"/>
  <c r="D2144" i="9"/>
  <c r="E2144" i="9" s="1"/>
  <c r="C2144" i="9"/>
  <c r="N2143" i="9"/>
  <c r="O2143" i="9" s="1"/>
  <c r="L2143" i="9"/>
  <c r="M2143" i="9" s="1"/>
  <c r="J2143" i="9"/>
  <c r="H2143" i="9"/>
  <c r="I2143" i="9" s="1"/>
  <c r="F2143" i="9"/>
  <c r="G2143" i="9" s="1"/>
  <c r="D2143" i="9"/>
  <c r="E2143" i="9" s="1"/>
  <c r="C2143" i="9"/>
  <c r="N2142" i="9"/>
  <c r="O2142" i="9" s="1"/>
  <c r="L2142" i="9"/>
  <c r="M2142" i="9" s="1"/>
  <c r="J2142" i="9"/>
  <c r="H2142" i="9"/>
  <c r="I2142" i="9" s="1"/>
  <c r="F2142" i="9"/>
  <c r="G2142" i="9" s="1"/>
  <c r="D2142" i="9"/>
  <c r="E2142" i="9" s="1"/>
  <c r="C2142" i="9"/>
  <c r="N2141" i="9"/>
  <c r="O2141" i="9" s="1"/>
  <c r="L2141" i="9"/>
  <c r="M2141" i="9" s="1"/>
  <c r="J2141" i="9"/>
  <c r="H2141" i="9"/>
  <c r="I2141" i="9" s="1"/>
  <c r="F2141" i="9"/>
  <c r="G2141" i="9" s="1"/>
  <c r="D2141" i="9"/>
  <c r="E2141" i="9" s="1"/>
  <c r="C2141" i="9"/>
  <c r="N2140" i="9"/>
  <c r="O2140" i="9" s="1"/>
  <c r="L2140" i="9"/>
  <c r="M2140" i="9" s="1"/>
  <c r="J2140" i="9"/>
  <c r="H2140" i="9"/>
  <c r="I2140" i="9" s="1"/>
  <c r="F2140" i="9"/>
  <c r="G2140" i="9" s="1"/>
  <c r="D2140" i="9"/>
  <c r="E2140" i="9" s="1"/>
  <c r="C2140" i="9"/>
  <c r="N2139" i="9"/>
  <c r="O2139" i="9" s="1"/>
  <c r="L2139" i="9"/>
  <c r="M2139" i="9" s="1"/>
  <c r="J2139" i="9"/>
  <c r="H2139" i="9"/>
  <c r="I2139" i="9" s="1"/>
  <c r="F2139" i="9"/>
  <c r="G2139" i="9" s="1"/>
  <c r="D2139" i="9"/>
  <c r="E2139" i="9" s="1"/>
  <c r="C2139" i="9"/>
  <c r="N2138" i="9"/>
  <c r="O2138" i="9" s="1"/>
  <c r="L2138" i="9"/>
  <c r="M2138" i="9" s="1"/>
  <c r="J2138" i="9"/>
  <c r="H2138" i="9"/>
  <c r="I2138" i="9" s="1"/>
  <c r="F2138" i="9"/>
  <c r="G2138" i="9" s="1"/>
  <c r="D2138" i="9"/>
  <c r="E2138" i="9" s="1"/>
  <c r="C2138" i="9"/>
  <c r="N2137" i="9"/>
  <c r="O2137" i="9" s="1"/>
  <c r="L2137" i="9"/>
  <c r="M2137" i="9" s="1"/>
  <c r="J2137" i="9"/>
  <c r="H2137" i="9"/>
  <c r="I2137" i="9" s="1"/>
  <c r="F2137" i="9"/>
  <c r="G2137" i="9" s="1"/>
  <c r="D2137" i="9"/>
  <c r="E2137" i="9" s="1"/>
  <c r="C2137" i="9"/>
  <c r="N2136" i="9"/>
  <c r="O2136" i="9" s="1"/>
  <c r="L2136" i="9"/>
  <c r="M2136" i="9" s="1"/>
  <c r="J2136" i="9"/>
  <c r="H2136" i="9"/>
  <c r="I2136" i="9" s="1"/>
  <c r="F2136" i="9"/>
  <c r="G2136" i="9" s="1"/>
  <c r="D2136" i="9"/>
  <c r="E2136" i="9" s="1"/>
  <c r="C2136" i="9"/>
  <c r="N2135" i="9"/>
  <c r="O2135" i="9" s="1"/>
  <c r="L2135" i="9"/>
  <c r="M2135" i="9" s="1"/>
  <c r="J2135" i="9"/>
  <c r="H2135" i="9"/>
  <c r="I2135" i="9" s="1"/>
  <c r="F2135" i="9"/>
  <c r="G2135" i="9" s="1"/>
  <c r="D2135" i="9"/>
  <c r="E2135" i="9" s="1"/>
  <c r="C2135" i="9"/>
  <c r="N2134" i="9"/>
  <c r="O2134" i="9" s="1"/>
  <c r="L2134" i="9"/>
  <c r="M2134" i="9" s="1"/>
  <c r="J2134" i="9"/>
  <c r="H2134" i="9"/>
  <c r="I2134" i="9" s="1"/>
  <c r="F2134" i="9"/>
  <c r="G2134" i="9" s="1"/>
  <c r="D2134" i="9"/>
  <c r="E2134" i="9" s="1"/>
  <c r="C2134" i="9"/>
  <c r="N2133" i="9"/>
  <c r="O2133" i="9" s="1"/>
  <c r="L2133" i="9"/>
  <c r="M2133" i="9" s="1"/>
  <c r="J2133" i="9"/>
  <c r="H2133" i="9"/>
  <c r="I2133" i="9" s="1"/>
  <c r="F2133" i="9"/>
  <c r="G2133" i="9" s="1"/>
  <c r="D2133" i="9"/>
  <c r="E2133" i="9" s="1"/>
  <c r="C2133" i="9"/>
  <c r="N2132" i="9"/>
  <c r="O2132" i="9" s="1"/>
  <c r="L2132" i="9"/>
  <c r="M2132" i="9" s="1"/>
  <c r="J2132" i="9"/>
  <c r="H2132" i="9"/>
  <c r="I2132" i="9" s="1"/>
  <c r="F2132" i="9"/>
  <c r="G2132" i="9" s="1"/>
  <c r="D2132" i="9"/>
  <c r="E2132" i="9" s="1"/>
  <c r="C2132" i="9"/>
  <c r="N2131" i="9"/>
  <c r="O2131" i="9" s="1"/>
  <c r="L2131" i="9"/>
  <c r="M2131" i="9" s="1"/>
  <c r="J2131" i="9"/>
  <c r="H2131" i="9"/>
  <c r="I2131" i="9" s="1"/>
  <c r="F2131" i="9"/>
  <c r="G2131" i="9" s="1"/>
  <c r="D2131" i="9"/>
  <c r="E2131" i="9" s="1"/>
  <c r="C2131" i="9"/>
  <c r="N2130" i="9"/>
  <c r="O2130" i="9" s="1"/>
  <c r="L2130" i="9"/>
  <c r="M2130" i="9" s="1"/>
  <c r="J2130" i="9"/>
  <c r="H2130" i="9"/>
  <c r="I2130" i="9" s="1"/>
  <c r="F2130" i="9"/>
  <c r="G2130" i="9" s="1"/>
  <c r="D2130" i="9"/>
  <c r="E2130" i="9" s="1"/>
  <c r="C2130" i="9"/>
  <c r="N2129" i="9"/>
  <c r="O2129" i="9" s="1"/>
  <c r="L2129" i="9"/>
  <c r="M2129" i="9" s="1"/>
  <c r="J2129" i="9"/>
  <c r="H2129" i="9"/>
  <c r="I2129" i="9" s="1"/>
  <c r="F2129" i="9"/>
  <c r="G2129" i="9" s="1"/>
  <c r="D2129" i="9"/>
  <c r="E2129" i="9" s="1"/>
  <c r="C2129" i="9"/>
  <c r="N2128" i="9"/>
  <c r="O2128" i="9" s="1"/>
  <c r="L2128" i="9"/>
  <c r="M2128" i="9" s="1"/>
  <c r="J2128" i="9"/>
  <c r="H2128" i="9"/>
  <c r="I2128" i="9" s="1"/>
  <c r="F2128" i="9"/>
  <c r="G2128" i="9" s="1"/>
  <c r="D2128" i="9"/>
  <c r="E2128" i="9" s="1"/>
  <c r="C2128" i="9"/>
  <c r="N2127" i="9"/>
  <c r="O2127" i="9" s="1"/>
  <c r="L2127" i="9"/>
  <c r="M2127" i="9" s="1"/>
  <c r="J2127" i="9"/>
  <c r="H2127" i="9"/>
  <c r="I2127" i="9" s="1"/>
  <c r="F2127" i="9"/>
  <c r="G2127" i="9" s="1"/>
  <c r="D2127" i="9"/>
  <c r="E2127" i="9" s="1"/>
  <c r="C2127" i="9"/>
  <c r="N2126" i="9"/>
  <c r="O2126" i="9" s="1"/>
  <c r="L2126" i="9"/>
  <c r="M2126" i="9" s="1"/>
  <c r="J2126" i="9"/>
  <c r="H2126" i="9"/>
  <c r="I2126" i="9" s="1"/>
  <c r="F2126" i="9"/>
  <c r="G2126" i="9" s="1"/>
  <c r="D2126" i="9"/>
  <c r="E2126" i="9" s="1"/>
  <c r="C2126" i="9"/>
  <c r="N2125" i="9"/>
  <c r="O2125" i="9" s="1"/>
  <c r="L2125" i="9"/>
  <c r="M2125" i="9" s="1"/>
  <c r="J2125" i="9"/>
  <c r="H2125" i="9"/>
  <c r="I2125" i="9" s="1"/>
  <c r="F2125" i="9"/>
  <c r="G2125" i="9" s="1"/>
  <c r="D2125" i="9"/>
  <c r="E2125" i="9" s="1"/>
  <c r="C2125" i="9"/>
  <c r="N2124" i="9"/>
  <c r="O2124" i="9" s="1"/>
  <c r="L2124" i="9"/>
  <c r="M2124" i="9" s="1"/>
  <c r="J2124" i="9"/>
  <c r="H2124" i="9"/>
  <c r="I2124" i="9" s="1"/>
  <c r="F2124" i="9"/>
  <c r="G2124" i="9" s="1"/>
  <c r="D2124" i="9"/>
  <c r="E2124" i="9" s="1"/>
  <c r="C2124" i="9"/>
  <c r="N2123" i="9"/>
  <c r="O2123" i="9" s="1"/>
  <c r="L2123" i="9"/>
  <c r="M2123" i="9" s="1"/>
  <c r="J2123" i="9"/>
  <c r="H2123" i="9"/>
  <c r="I2123" i="9" s="1"/>
  <c r="F2123" i="9"/>
  <c r="G2123" i="9" s="1"/>
  <c r="D2123" i="9"/>
  <c r="E2123" i="9" s="1"/>
  <c r="C2123" i="9"/>
  <c r="N2122" i="9"/>
  <c r="O2122" i="9" s="1"/>
  <c r="L2122" i="9"/>
  <c r="M2122" i="9" s="1"/>
  <c r="J2122" i="9"/>
  <c r="H2122" i="9"/>
  <c r="I2122" i="9" s="1"/>
  <c r="F2122" i="9"/>
  <c r="G2122" i="9" s="1"/>
  <c r="D2122" i="9"/>
  <c r="E2122" i="9" s="1"/>
  <c r="C2122" i="9"/>
  <c r="N2121" i="9"/>
  <c r="O2121" i="9" s="1"/>
  <c r="L2121" i="9"/>
  <c r="M2121" i="9" s="1"/>
  <c r="J2121" i="9"/>
  <c r="H2121" i="9"/>
  <c r="I2121" i="9" s="1"/>
  <c r="F2121" i="9"/>
  <c r="G2121" i="9" s="1"/>
  <c r="D2121" i="9"/>
  <c r="E2121" i="9" s="1"/>
  <c r="C2121" i="9"/>
  <c r="N2120" i="9"/>
  <c r="O2120" i="9" s="1"/>
  <c r="L2120" i="9"/>
  <c r="M2120" i="9" s="1"/>
  <c r="J2120" i="9"/>
  <c r="H2120" i="9"/>
  <c r="I2120" i="9" s="1"/>
  <c r="F2120" i="9"/>
  <c r="G2120" i="9" s="1"/>
  <c r="D2120" i="9"/>
  <c r="E2120" i="9" s="1"/>
  <c r="C2120" i="9"/>
  <c r="N2119" i="9"/>
  <c r="O2119" i="9" s="1"/>
  <c r="L2119" i="9"/>
  <c r="M2119" i="9" s="1"/>
  <c r="J2119" i="9"/>
  <c r="H2119" i="9"/>
  <c r="I2119" i="9" s="1"/>
  <c r="F2119" i="9"/>
  <c r="G2119" i="9" s="1"/>
  <c r="D2119" i="9"/>
  <c r="E2119" i="9" s="1"/>
  <c r="C2119" i="9"/>
  <c r="N2118" i="9"/>
  <c r="O2118" i="9" s="1"/>
  <c r="L2118" i="9"/>
  <c r="M2118" i="9" s="1"/>
  <c r="J2118" i="9"/>
  <c r="H2118" i="9"/>
  <c r="I2118" i="9" s="1"/>
  <c r="F2118" i="9"/>
  <c r="G2118" i="9" s="1"/>
  <c r="D2118" i="9"/>
  <c r="E2118" i="9" s="1"/>
  <c r="C2118" i="9"/>
  <c r="N2117" i="9"/>
  <c r="O2117" i="9" s="1"/>
  <c r="L2117" i="9"/>
  <c r="M2117" i="9" s="1"/>
  <c r="J2117" i="9"/>
  <c r="H2117" i="9"/>
  <c r="I2117" i="9" s="1"/>
  <c r="F2117" i="9"/>
  <c r="G2117" i="9" s="1"/>
  <c r="D2117" i="9"/>
  <c r="E2117" i="9" s="1"/>
  <c r="C2117" i="9"/>
  <c r="N2116" i="9"/>
  <c r="O2116" i="9" s="1"/>
  <c r="L2116" i="9"/>
  <c r="M2116" i="9" s="1"/>
  <c r="J2116" i="9"/>
  <c r="H2116" i="9"/>
  <c r="I2116" i="9" s="1"/>
  <c r="F2116" i="9"/>
  <c r="G2116" i="9" s="1"/>
  <c r="D2116" i="9"/>
  <c r="E2116" i="9" s="1"/>
  <c r="C2116" i="9"/>
  <c r="N2115" i="9"/>
  <c r="O2115" i="9" s="1"/>
  <c r="L2115" i="9"/>
  <c r="M2115" i="9" s="1"/>
  <c r="J2115" i="9"/>
  <c r="H2115" i="9"/>
  <c r="I2115" i="9" s="1"/>
  <c r="F2115" i="9"/>
  <c r="G2115" i="9" s="1"/>
  <c r="D2115" i="9"/>
  <c r="E2115" i="9" s="1"/>
  <c r="C2115" i="9"/>
  <c r="N2114" i="9"/>
  <c r="O2114" i="9" s="1"/>
  <c r="L2114" i="9"/>
  <c r="M2114" i="9" s="1"/>
  <c r="J2114" i="9"/>
  <c r="H2114" i="9"/>
  <c r="I2114" i="9" s="1"/>
  <c r="F2114" i="9"/>
  <c r="G2114" i="9" s="1"/>
  <c r="D2114" i="9"/>
  <c r="E2114" i="9" s="1"/>
  <c r="C2114" i="9"/>
  <c r="N2113" i="9"/>
  <c r="O2113" i="9" s="1"/>
  <c r="L2113" i="9"/>
  <c r="M2113" i="9" s="1"/>
  <c r="J2113" i="9"/>
  <c r="H2113" i="9"/>
  <c r="I2113" i="9" s="1"/>
  <c r="F2113" i="9"/>
  <c r="G2113" i="9" s="1"/>
  <c r="D2113" i="9"/>
  <c r="E2113" i="9" s="1"/>
  <c r="C2113" i="9"/>
  <c r="N2112" i="9"/>
  <c r="O2112" i="9" s="1"/>
  <c r="L2112" i="9"/>
  <c r="M2112" i="9" s="1"/>
  <c r="J2112" i="9"/>
  <c r="H2112" i="9"/>
  <c r="I2112" i="9" s="1"/>
  <c r="F2112" i="9"/>
  <c r="G2112" i="9" s="1"/>
  <c r="D2112" i="9"/>
  <c r="E2112" i="9" s="1"/>
  <c r="C2112" i="9"/>
  <c r="N2111" i="9"/>
  <c r="O2111" i="9" s="1"/>
  <c r="L2111" i="9"/>
  <c r="M2111" i="9" s="1"/>
  <c r="J2111" i="9"/>
  <c r="H2111" i="9"/>
  <c r="I2111" i="9" s="1"/>
  <c r="F2111" i="9"/>
  <c r="G2111" i="9" s="1"/>
  <c r="D2111" i="9"/>
  <c r="E2111" i="9" s="1"/>
  <c r="C2111" i="9"/>
  <c r="N2110" i="9"/>
  <c r="O2110" i="9" s="1"/>
  <c r="L2110" i="9"/>
  <c r="M2110" i="9" s="1"/>
  <c r="J2110" i="9"/>
  <c r="H2110" i="9"/>
  <c r="I2110" i="9" s="1"/>
  <c r="F2110" i="9"/>
  <c r="G2110" i="9" s="1"/>
  <c r="D2110" i="9"/>
  <c r="E2110" i="9" s="1"/>
  <c r="C2110" i="9"/>
  <c r="N2109" i="9"/>
  <c r="O2109" i="9" s="1"/>
  <c r="L2109" i="9"/>
  <c r="M2109" i="9" s="1"/>
  <c r="J2109" i="9"/>
  <c r="H2109" i="9"/>
  <c r="I2109" i="9" s="1"/>
  <c r="F2109" i="9"/>
  <c r="G2109" i="9" s="1"/>
  <c r="D2109" i="9"/>
  <c r="E2109" i="9" s="1"/>
  <c r="C2109" i="9"/>
  <c r="N2108" i="9"/>
  <c r="O2108" i="9" s="1"/>
  <c r="L2108" i="9"/>
  <c r="M2108" i="9" s="1"/>
  <c r="J2108" i="9"/>
  <c r="H2108" i="9"/>
  <c r="I2108" i="9" s="1"/>
  <c r="F2108" i="9"/>
  <c r="G2108" i="9" s="1"/>
  <c r="D2108" i="9"/>
  <c r="E2108" i="9" s="1"/>
  <c r="C2108" i="9"/>
  <c r="N2107" i="9"/>
  <c r="O2107" i="9" s="1"/>
  <c r="L2107" i="9"/>
  <c r="M2107" i="9" s="1"/>
  <c r="J2107" i="9"/>
  <c r="H2107" i="9"/>
  <c r="I2107" i="9" s="1"/>
  <c r="F2107" i="9"/>
  <c r="G2107" i="9" s="1"/>
  <c r="D2107" i="9"/>
  <c r="E2107" i="9" s="1"/>
  <c r="C2107" i="9"/>
  <c r="N2106" i="9"/>
  <c r="O2106" i="9" s="1"/>
  <c r="L2106" i="9"/>
  <c r="M2106" i="9" s="1"/>
  <c r="J2106" i="9"/>
  <c r="H2106" i="9"/>
  <c r="I2106" i="9" s="1"/>
  <c r="F2106" i="9"/>
  <c r="G2106" i="9" s="1"/>
  <c r="D2106" i="9"/>
  <c r="E2106" i="9" s="1"/>
  <c r="C2106" i="9"/>
  <c r="N2105" i="9"/>
  <c r="O2105" i="9" s="1"/>
  <c r="L2105" i="9"/>
  <c r="M2105" i="9" s="1"/>
  <c r="J2105" i="9"/>
  <c r="H2105" i="9"/>
  <c r="I2105" i="9" s="1"/>
  <c r="F2105" i="9"/>
  <c r="G2105" i="9" s="1"/>
  <c r="D2105" i="9"/>
  <c r="E2105" i="9" s="1"/>
  <c r="C2105" i="9"/>
  <c r="N2104" i="9"/>
  <c r="O2104" i="9" s="1"/>
  <c r="L2104" i="9"/>
  <c r="M2104" i="9" s="1"/>
  <c r="J2104" i="9"/>
  <c r="H2104" i="9"/>
  <c r="I2104" i="9" s="1"/>
  <c r="F2104" i="9"/>
  <c r="G2104" i="9" s="1"/>
  <c r="D2104" i="9"/>
  <c r="E2104" i="9" s="1"/>
  <c r="C2104" i="9"/>
  <c r="N2103" i="9"/>
  <c r="O2103" i="9" s="1"/>
  <c r="L2103" i="9"/>
  <c r="M2103" i="9" s="1"/>
  <c r="J2103" i="9"/>
  <c r="H2103" i="9"/>
  <c r="I2103" i="9" s="1"/>
  <c r="F2103" i="9"/>
  <c r="G2103" i="9" s="1"/>
  <c r="D2103" i="9"/>
  <c r="E2103" i="9" s="1"/>
  <c r="C2103" i="9"/>
  <c r="N2102" i="9"/>
  <c r="O2102" i="9" s="1"/>
  <c r="L2102" i="9"/>
  <c r="M2102" i="9" s="1"/>
  <c r="J2102" i="9"/>
  <c r="H2102" i="9"/>
  <c r="I2102" i="9" s="1"/>
  <c r="F2102" i="9"/>
  <c r="G2102" i="9" s="1"/>
  <c r="D2102" i="9"/>
  <c r="E2102" i="9" s="1"/>
  <c r="C2102" i="9"/>
  <c r="N2101" i="9"/>
  <c r="O2101" i="9" s="1"/>
  <c r="L2101" i="9"/>
  <c r="M2101" i="9" s="1"/>
  <c r="J2101" i="9"/>
  <c r="H2101" i="9"/>
  <c r="I2101" i="9" s="1"/>
  <c r="F2101" i="9"/>
  <c r="G2101" i="9" s="1"/>
  <c r="D2101" i="9"/>
  <c r="E2101" i="9" s="1"/>
  <c r="C2101" i="9"/>
  <c r="N2100" i="9"/>
  <c r="O2100" i="9" s="1"/>
  <c r="L2100" i="9"/>
  <c r="M2100" i="9" s="1"/>
  <c r="J2100" i="9"/>
  <c r="H2100" i="9"/>
  <c r="I2100" i="9" s="1"/>
  <c r="F2100" i="9"/>
  <c r="G2100" i="9" s="1"/>
  <c r="D2100" i="9"/>
  <c r="E2100" i="9" s="1"/>
  <c r="C2100" i="9"/>
  <c r="N2099" i="9"/>
  <c r="O2099" i="9" s="1"/>
  <c r="L2099" i="9"/>
  <c r="M2099" i="9" s="1"/>
  <c r="J2099" i="9"/>
  <c r="H2099" i="9"/>
  <c r="I2099" i="9" s="1"/>
  <c r="F2099" i="9"/>
  <c r="G2099" i="9" s="1"/>
  <c r="D2099" i="9"/>
  <c r="E2099" i="9" s="1"/>
  <c r="C2099" i="9"/>
  <c r="N2098" i="9"/>
  <c r="O2098" i="9" s="1"/>
  <c r="L2098" i="9"/>
  <c r="M2098" i="9" s="1"/>
  <c r="J2098" i="9"/>
  <c r="H2098" i="9"/>
  <c r="I2098" i="9" s="1"/>
  <c r="F2098" i="9"/>
  <c r="G2098" i="9" s="1"/>
  <c r="D2098" i="9"/>
  <c r="E2098" i="9" s="1"/>
  <c r="C2098" i="9"/>
  <c r="N2097" i="9"/>
  <c r="O2097" i="9" s="1"/>
  <c r="L2097" i="9"/>
  <c r="M2097" i="9" s="1"/>
  <c r="J2097" i="9"/>
  <c r="H2097" i="9"/>
  <c r="I2097" i="9" s="1"/>
  <c r="F2097" i="9"/>
  <c r="G2097" i="9" s="1"/>
  <c r="D2097" i="9"/>
  <c r="E2097" i="9" s="1"/>
  <c r="C2097" i="9"/>
  <c r="N2096" i="9"/>
  <c r="O2096" i="9" s="1"/>
  <c r="L2096" i="9"/>
  <c r="M2096" i="9" s="1"/>
  <c r="J2096" i="9"/>
  <c r="H2096" i="9"/>
  <c r="I2096" i="9" s="1"/>
  <c r="F2096" i="9"/>
  <c r="G2096" i="9" s="1"/>
  <c r="D2096" i="9"/>
  <c r="E2096" i="9" s="1"/>
  <c r="C2096" i="9"/>
  <c r="N2095" i="9"/>
  <c r="O2095" i="9" s="1"/>
  <c r="L2095" i="9"/>
  <c r="M2095" i="9" s="1"/>
  <c r="J2095" i="9"/>
  <c r="H2095" i="9"/>
  <c r="I2095" i="9" s="1"/>
  <c r="F2095" i="9"/>
  <c r="G2095" i="9" s="1"/>
  <c r="D2095" i="9"/>
  <c r="E2095" i="9" s="1"/>
  <c r="C2095" i="9"/>
  <c r="N2094" i="9"/>
  <c r="O2094" i="9" s="1"/>
  <c r="L2094" i="9"/>
  <c r="M2094" i="9" s="1"/>
  <c r="J2094" i="9"/>
  <c r="H2094" i="9"/>
  <c r="I2094" i="9" s="1"/>
  <c r="F2094" i="9"/>
  <c r="G2094" i="9" s="1"/>
  <c r="D2094" i="9"/>
  <c r="E2094" i="9" s="1"/>
  <c r="C2094" i="9"/>
  <c r="N2093" i="9"/>
  <c r="O2093" i="9" s="1"/>
  <c r="L2093" i="9"/>
  <c r="M2093" i="9" s="1"/>
  <c r="J2093" i="9"/>
  <c r="H2093" i="9"/>
  <c r="I2093" i="9" s="1"/>
  <c r="F2093" i="9"/>
  <c r="G2093" i="9" s="1"/>
  <c r="D2093" i="9"/>
  <c r="E2093" i="9" s="1"/>
  <c r="C2093" i="9"/>
  <c r="N2092" i="9"/>
  <c r="O2092" i="9" s="1"/>
  <c r="L2092" i="9"/>
  <c r="M2092" i="9" s="1"/>
  <c r="J2092" i="9"/>
  <c r="H2092" i="9"/>
  <c r="I2092" i="9" s="1"/>
  <c r="F2092" i="9"/>
  <c r="G2092" i="9" s="1"/>
  <c r="D2092" i="9"/>
  <c r="E2092" i="9" s="1"/>
  <c r="C2092" i="9"/>
  <c r="N2091" i="9"/>
  <c r="O2091" i="9" s="1"/>
  <c r="L2091" i="9"/>
  <c r="M2091" i="9" s="1"/>
  <c r="J2091" i="9"/>
  <c r="H2091" i="9"/>
  <c r="I2091" i="9" s="1"/>
  <c r="F2091" i="9"/>
  <c r="G2091" i="9" s="1"/>
  <c r="D2091" i="9"/>
  <c r="E2091" i="9" s="1"/>
  <c r="C2091" i="9"/>
  <c r="N2090" i="9"/>
  <c r="O2090" i="9" s="1"/>
  <c r="L2090" i="9"/>
  <c r="M2090" i="9" s="1"/>
  <c r="J2090" i="9"/>
  <c r="H2090" i="9"/>
  <c r="I2090" i="9" s="1"/>
  <c r="F2090" i="9"/>
  <c r="G2090" i="9" s="1"/>
  <c r="D2090" i="9"/>
  <c r="E2090" i="9" s="1"/>
  <c r="C2090" i="9"/>
  <c r="N2089" i="9"/>
  <c r="O2089" i="9" s="1"/>
  <c r="L2089" i="9"/>
  <c r="M2089" i="9" s="1"/>
  <c r="J2089" i="9"/>
  <c r="H2089" i="9"/>
  <c r="I2089" i="9" s="1"/>
  <c r="F2089" i="9"/>
  <c r="G2089" i="9" s="1"/>
  <c r="D2089" i="9"/>
  <c r="E2089" i="9" s="1"/>
  <c r="C2089" i="9"/>
  <c r="N2088" i="9"/>
  <c r="O2088" i="9" s="1"/>
  <c r="L2088" i="9"/>
  <c r="M2088" i="9" s="1"/>
  <c r="J2088" i="9"/>
  <c r="H2088" i="9"/>
  <c r="I2088" i="9" s="1"/>
  <c r="F2088" i="9"/>
  <c r="G2088" i="9" s="1"/>
  <c r="D2088" i="9"/>
  <c r="E2088" i="9" s="1"/>
  <c r="C2088" i="9"/>
  <c r="N2087" i="9"/>
  <c r="O2087" i="9" s="1"/>
  <c r="L2087" i="9"/>
  <c r="M2087" i="9" s="1"/>
  <c r="J2087" i="9"/>
  <c r="H2087" i="9"/>
  <c r="I2087" i="9" s="1"/>
  <c r="F2087" i="9"/>
  <c r="G2087" i="9" s="1"/>
  <c r="D2087" i="9"/>
  <c r="E2087" i="9" s="1"/>
  <c r="C2087" i="9"/>
  <c r="N2086" i="9"/>
  <c r="O2086" i="9" s="1"/>
  <c r="L2086" i="9"/>
  <c r="M2086" i="9" s="1"/>
  <c r="J2086" i="9"/>
  <c r="H2086" i="9"/>
  <c r="I2086" i="9" s="1"/>
  <c r="F2086" i="9"/>
  <c r="G2086" i="9" s="1"/>
  <c r="D2086" i="9"/>
  <c r="E2086" i="9" s="1"/>
  <c r="C2086" i="9"/>
  <c r="N2085" i="9"/>
  <c r="O2085" i="9" s="1"/>
  <c r="L2085" i="9"/>
  <c r="M2085" i="9" s="1"/>
  <c r="J2085" i="9"/>
  <c r="H2085" i="9"/>
  <c r="I2085" i="9" s="1"/>
  <c r="F2085" i="9"/>
  <c r="G2085" i="9" s="1"/>
  <c r="D2085" i="9"/>
  <c r="E2085" i="9" s="1"/>
  <c r="C2085" i="9"/>
  <c r="N2084" i="9"/>
  <c r="O2084" i="9" s="1"/>
  <c r="L2084" i="9"/>
  <c r="M2084" i="9" s="1"/>
  <c r="J2084" i="9"/>
  <c r="H2084" i="9"/>
  <c r="I2084" i="9" s="1"/>
  <c r="F2084" i="9"/>
  <c r="G2084" i="9" s="1"/>
  <c r="D2084" i="9"/>
  <c r="E2084" i="9" s="1"/>
  <c r="C2084" i="9"/>
  <c r="N2083" i="9"/>
  <c r="O2083" i="9" s="1"/>
  <c r="L2083" i="9"/>
  <c r="M2083" i="9" s="1"/>
  <c r="J2083" i="9"/>
  <c r="H2083" i="9"/>
  <c r="I2083" i="9" s="1"/>
  <c r="F2083" i="9"/>
  <c r="G2083" i="9" s="1"/>
  <c r="D2083" i="9"/>
  <c r="E2083" i="9" s="1"/>
  <c r="C2083" i="9"/>
  <c r="N2082" i="9"/>
  <c r="O2082" i="9" s="1"/>
  <c r="L2082" i="9"/>
  <c r="M2082" i="9" s="1"/>
  <c r="J2082" i="9"/>
  <c r="H2082" i="9"/>
  <c r="I2082" i="9" s="1"/>
  <c r="F2082" i="9"/>
  <c r="G2082" i="9" s="1"/>
  <c r="D2082" i="9"/>
  <c r="E2082" i="9" s="1"/>
  <c r="C2082" i="9"/>
  <c r="N2081" i="9"/>
  <c r="O2081" i="9" s="1"/>
  <c r="L2081" i="9"/>
  <c r="M2081" i="9" s="1"/>
  <c r="J2081" i="9"/>
  <c r="H2081" i="9"/>
  <c r="I2081" i="9" s="1"/>
  <c r="F2081" i="9"/>
  <c r="G2081" i="9" s="1"/>
  <c r="D2081" i="9"/>
  <c r="E2081" i="9" s="1"/>
  <c r="C2081" i="9"/>
  <c r="N2080" i="9"/>
  <c r="O2080" i="9" s="1"/>
  <c r="L2080" i="9"/>
  <c r="M2080" i="9" s="1"/>
  <c r="J2080" i="9"/>
  <c r="H2080" i="9"/>
  <c r="I2080" i="9" s="1"/>
  <c r="F2080" i="9"/>
  <c r="G2080" i="9" s="1"/>
  <c r="D2080" i="9"/>
  <c r="E2080" i="9" s="1"/>
  <c r="C2080" i="9"/>
  <c r="N2079" i="9"/>
  <c r="O2079" i="9" s="1"/>
  <c r="L2079" i="9"/>
  <c r="M2079" i="9" s="1"/>
  <c r="J2079" i="9"/>
  <c r="H2079" i="9"/>
  <c r="I2079" i="9" s="1"/>
  <c r="F2079" i="9"/>
  <c r="G2079" i="9" s="1"/>
  <c r="D2079" i="9"/>
  <c r="E2079" i="9" s="1"/>
  <c r="C2079" i="9"/>
  <c r="N2078" i="9"/>
  <c r="O2078" i="9" s="1"/>
  <c r="L2078" i="9"/>
  <c r="M2078" i="9" s="1"/>
  <c r="J2078" i="9"/>
  <c r="H2078" i="9"/>
  <c r="I2078" i="9" s="1"/>
  <c r="F2078" i="9"/>
  <c r="G2078" i="9" s="1"/>
  <c r="D2078" i="9"/>
  <c r="E2078" i="9" s="1"/>
  <c r="C2078" i="9"/>
  <c r="N2077" i="9"/>
  <c r="O2077" i="9" s="1"/>
  <c r="L2077" i="9"/>
  <c r="M2077" i="9" s="1"/>
  <c r="J2077" i="9"/>
  <c r="H2077" i="9"/>
  <c r="I2077" i="9" s="1"/>
  <c r="F2077" i="9"/>
  <c r="G2077" i="9" s="1"/>
  <c r="D2077" i="9"/>
  <c r="E2077" i="9" s="1"/>
  <c r="C2077" i="9"/>
  <c r="N2076" i="9"/>
  <c r="O2076" i="9" s="1"/>
  <c r="L2076" i="9"/>
  <c r="M2076" i="9" s="1"/>
  <c r="J2076" i="9"/>
  <c r="H2076" i="9"/>
  <c r="I2076" i="9" s="1"/>
  <c r="F2076" i="9"/>
  <c r="G2076" i="9" s="1"/>
  <c r="D2076" i="9"/>
  <c r="E2076" i="9" s="1"/>
  <c r="C2076" i="9"/>
  <c r="N2075" i="9"/>
  <c r="O2075" i="9" s="1"/>
  <c r="L2075" i="9"/>
  <c r="M2075" i="9" s="1"/>
  <c r="J2075" i="9"/>
  <c r="H2075" i="9"/>
  <c r="I2075" i="9" s="1"/>
  <c r="F2075" i="9"/>
  <c r="G2075" i="9" s="1"/>
  <c r="D2075" i="9"/>
  <c r="E2075" i="9" s="1"/>
  <c r="C2075" i="9"/>
  <c r="N2074" i="9"/>
  <c r="O2074" i="9" s="1"/>
  <c r="L2074" i="9"/>
  <c r="M2074" i="9" s="1"/>
  <c r="J2074" i="9"/>
  <c r="H2074" i="9"/>
  <c r="I2074" i="9" s="1"/>
  <c r="F2074" i="9"/>
  <c r="G2074" i="9" s="1"/>
  <c r="D2074" i="9"/>
  <c r="E2074" i="9" s="1"/>
  <c r="C2074" i="9"/>
  <c r="N2073" i="9"/>
  <c r="O2073" i="9" s="1"/>
  <c r="L2073" i="9"/>
  <c r="M2073" i="9" s="1"/>
  <c r="J2073" i="9"/>
  <c r="H2073" i="9"/>
  <c r="I2073" i="9" s="1"/>
  <c r="F2073" i="9"/>
  <c r="G2073" i="9" s="1"/>
  <c r="D2073" i="9"/>
  <c r="E2073" i="9" s="1"/>
  <c r="C2073" i="9"/>
  <c r="N2072" i="9"/>
  <c r="O2072" i="9" s="1"/>
  <c r="L2072" i="9"/>
  <c r="M2072" i="9" s="1"/>
  <c r="J2072" i="9"/>
  <c r="H2072" i="9"/>
  <c r="I2072" i="9" s="1"/>
  <c r="F2072" i="9"/>
  <c r="G2072" i="9" s="1"/>
  <c r="D2072" i="9"/>
  <c r="E2072" i="9" s="1"/>
  <c r="C2072" i="9"/>
  <c r="N2071" i="9"/>
  <c r="O2071" i="9" s="1"/>
  <c r="L2071" i="9"/>
  <c r="M2071" i="9" s="1"/>
  <c r="J2071" i="9"/>
  <c r="H2071" i="9"/>
  <c r="I2071" i="9" s="1"/>
  <c r="F2071" i="9"/>
  <c r="G2071" i="9" s="1"/>
  <c r="D2071" i="9"/>
  <c r="E2071" i="9" s="1"/>
  <c r="C2071" i="9"/>
  <c r="N2070" i="9"/>
  <c r="O2070" i="9" s="1"/>
  <c r="L2070" i="9"/>
  <c r="M2070" i="9" s="1"/>
  <c r="J2070" i="9"/>
  <c r="H2070" i="9"/>
  <c r="I2070" i="9" s="1"/>
  <c r="F2070" i="9"/>
  <c r="G2070" i="9" s="1"/>
  <c r="D2070" i="9"/>
  <c r="E2070" i="9" s="1"/>
  <c r="C2070" i="9"/>
  <c r="N2069" i="9"/>
  <c r="O2069" i="9" s="1"/>
  <c r="L2069" i="9"/>
  <c r="M2069" i="9" s="1"/>
  <c r="J2069" i="9"/>
  <c r="H2069" i="9"/>
  <c r="I2069" i="9" s="1"/>
  <c r="F2069" i="9"/>
  <c r="G2069" i="9" s="1"/>
  <c r="D2069" i="9"/>
  <c r="E2069" i="9" s="1"/>
  <c r="C2069" i="9"/>
  <c r="N2068" i="9"/>
  <c r="O2068" i="9" s="1"/>
  <c r="L2068" i="9"/>
  <c r="M2068" i="9" s="1"/>
  <c r="J2068" i="9"/>
  <c r="H2068" i="9"/>
  <c r="I2068" i="9" s="1"/>
  <c r="F2068" i="9"/>
  <c r="G2068" i="9" s="1"/>
  <c r="D2068" i="9"/>
  <c r="E2068" i="9" s="1"/>
  <c r="C2068" i="9"/>
  <c r="N2067" i="9"/>
  <c r="O2067" i="9" s="1"/>
  <c r="L2067" i="9"/>
  <c r="M2067" i="9" s="1"/>
  <c r="J2067" i="9"/>
  <c r="H2067" i="9"/>
  <c r="I2067" i="9" s="1"/>
  <c r="F2067" i="9"/>
  <c r="G2067" i="9" s="1"/>
  <c r="D2067" i="9"/>
  <c r="E2067" i="9" s="1"/>
  <c r="C2067" i="9"/>
  <c r="N2066" i="9"/>
  <c r="O2066" i="9" s="1"/>
  <c r="L2066" i="9"/>
  <c r="M2066" i="9" s="1"/>
  <c r="J2066" i="9"/>
  <c r="H2066" i="9"/>
  <c r="I2066" i="9" s="1"/>
  <c r="F2066" i="9"/>
  <c r="G2066" i="9" s="1"/>
  <c r="D2066" i="9"/>
  <c r="E2066" i="9" s="1"/>
  <c r="C2066" i="9"/>
  <c r="N2065" i="9"/>
  <c r="O2065" i="9" s="1"/>
  <c r="L2065" i="9"/>
  <c r="M2065" i="9" s="1"/>
  <c r="J2065" i="9"/>
  <c r="H2065" i="9"/>
  <c r="I2065" i="9" s="1"/>
  <c r="F2065" i="9"/>
  <c r="G2065" i="9" s="1"/>
  <c r="D2065" i="9"/>
  <c r="E2065" i="9" s="1"/>
  <c r="C2065" i="9"/>
  <c r="N2064" i="9"/>
  <c r="O2064" i="9" s="1"/>
  <c r="L2064" i="9"/>
  <c r="M2064" i="9" s="1"/>
  <c r="J2064" i="9"/>
  <c r="H2064" i="9"/>
  <c r="I2064" i="9" s="1"/>
  <c r="F2064" i="9"/>
  <c r="G2064" i="9" s="1"/>
  <c r="D2064" i="9"/>
  <c r="E2064" i="9" s="1"/>
  <c r="C2064" i="9"/>
  <c r="N2063" i="9"/>
  <c r="O2063" i="9" s="1"/>
  <c r="L2063" i="9"/>
  <c r="M2063" i="9" s="1"/>
  <c r="J2063" i="9"/>
  <c r="H2063" i="9"/>
  <c r="I2063" i="9" s="1"/>
  <c r="F2063" i="9"/>
  <c r="G2063" i="9" s="1"/>
  <c r="D2063" i="9"/>
  <c r="E2063" i="9" s="1"/>
  <c r="C2063" i="9"/>
  <c r="N2062" i="9"/>
  <c r="O2062" i="9" s="1"/>
  <c r="L2062" i="9"/>
  <c r="M2062" i="9" s="1"/>
  <c r="J2062" i="9"/>
  <c r="H2062" i="9"/>
  <c r="I2062" i="9" s="1"/>
  <c r="F2062" i="9"/>
  <c r="G2062" i="9" s="1"/>
  <c r="D2062" i="9"/>
  <c r="E2062" i="9" s="1"/>
  <c r="C2062" i="9"/>
  <c r="N2061" i="9"/>
  <c r="O2061" i="9" s="1"/>
  <c r="L2061" i="9"/>
  <c r="M2061" i="9" s="1"/>
  <c r="J2061" i="9"/>
  <c r="H2061" i="9"/>
  <c r="I2061" i="9" s="1"/>
  <c r="F2061" i="9"/>
  <c r="G2061" i="9" s="1"/>
  <c r="D2061" i="9"/>
  <c r="E2061" i="9" s="1"/>
  <c r="C2061" i="9"/>
  <c r="N2060" i="9"/>
  <c r="O2060" i="9" s="1"/>
  <c r="L2060" i="9"/>
  <c r="M2060" i="9" s="1"/>
  <c r="J2060" i="9"/>
  <c r="H2060" i="9"/>
  <c r="I2060" i="9" s="1"/>
  <c r="F2060" i="9"/>
  <c r="G2060" i="9" s="1"/>
  <c r="D2060" i="9"/>
  <c r="E2060" i="9" s="1"/>
  <c r="C2060" i="9"/>
  <c r="N2059" i="9"/>
  <c r="O2059" i="9" s="1"/>
  <c r="L2059" i="9"/>
  <c r="M2059" i="9" s="1"/>
  <c r="J2059" i="9"/>
  <c r="H2059" i="9"/>
  <c r="I2059" i="9" s="1"/>
  <c r="F2059" i="9"/>
  <c r="G2059" i="9" s="1"/>
  <c r="D2059" i="9"/>
  <c r="E2059" i="9" s="1"/>
  <c r="C2059" i="9"/>
  <c r="N2058" i="9"/>
  <c r="O2058" i="9" s="1"/>
  <c r="L2058" i="9"/>
  <c r="M2058" i="9" s="1"/>
  <c r="J2058" i="9"/>
  <c r="H2058" i="9"/>
  <c r="I2058" i="9" s="1"/>
  <c r="F2058" i="9"/>
  <c r="G2058" i="9" s="1"/>
  <c r="D2058" i="9"/>
  <c r="E2058" i="9" s="1"/>
  <c r="C2058" i="9"/>
  <c r="N2057" i="9"/>
  <c r="O2057" i="9" s="1"/>
  <c r="L2057" i="9"/>
  <c r="M2057" i="9" s="1"/>
  <c r="J2057" i="9"/>
  <c r="H2057" i="9"/>
  <c r="I2057" i="9" s="1"/>
  <c r="F2057" i="9"/>
  <c r="G2057" i="9" s="1"/>
  <c r="D2057" i="9"/>
  <c r="E2057" i="9" s="1"/>
  <c r="C2057" i="9"/>
  <c r="N2056" i="9"/>
  <c r="O2056" i="9" s="1"/>
  <c r="L2056" i="9"/>
  <c r="M2056" i="9" s="1"/>
  <c r="J2056" i="9"/>
  <c r="H2056" i="9"/>
  <c r="I2056" i="9" s="1"/>
  <c r="F2056" i="9"/>
  <c r="G2056" i="9" s="1"/>
  <c r="D2056" i="9"/>
  <c r="E2056" i="9" s="1"/>
  <c r="C2056" i="9"/>
  <c r="N2055" i="9"/>
  <c r="O2055" i="9" s="1"/>
  <c r="L2055" i="9"/>
  <c r="M2055" i="9" s="1"/>
  <c r="J2055" i="9"/>
  <c r="H2055" i="9"/>
  <c r="I2055" i="9" s="1"/>
  <c r="F2055" i="9"/>
  <c r="G2055" i="9" s="1"/>
  <c r="D2055" i="9"/>
  <c r="E2055" i="9" s="1"/>
  <c r="C2055" i="9"/>
  <c r="N2054" i="9"/>
  <c r="O2054" i="9" s="1"/>
  <c r="L2054" i="9"/>
  <c r="M2054" i="9" s="1"/>
  <c r="J2054" i="9"/>
  <c r="H2054" i="9"/>
  <c r="I2054" i="9" s="1"/>
  <c r="F2054" i="9"/>
  <c r="G2054" i="9" s="1"/>
  <c r="D2054" i="9"/>
  <c r="E2054" i="9" s="1"/>
  <c r="C2054" i="9"/>
  <c r="N2053" i="9"/>
  <c r="O2053" i="9" s="1"/>
  <c r="L2053" i="9"/>
  <c r="M2053" i="9" s="1"/>
  <c r="J2053" i="9"/>
  <c r="H2053" i="9"/>
  <c r="I2053" i="9" s="1"/>
  <c r="F2053" i="9"/>
  <c r="G2053" i="9" s="1"/>
  <c r="D2053" i="9"/>
  <c r="E2053" i="9" s="1"/>
  <c r="C2053" i="9"/>
  <c r="N2052" i="9"/>
  <c r="O2052" i="9" s="1"/>
  <c r="L2052" i="9"/>
  <c r="M2052" i="9" s="1"/>
  <c r="J2052" i="9"/>
  <c r="H2052" i="9"/>
  <c r="I2052" i="9" s="1"/>
  <c r="F2052" i="9"/>
  <c r="G2052" i="9" s="1"/>
  <c r="D2052" i="9"/>
  <c r="E2052" i="9" s="1"/>
  <c r="C2052" i="9"/>
  <c r="N2051" i="9"/>
  <c r="O2051" i="9" s="1"/>
  <c r="L2051" i="9"/>
  <c r="M2051" i="9" s="1"/>
  <c r="J2051" i="9"/>
  <c r="H2051" i="9"/>
  <c r="I2051" i="9" s="1"/>
  <c r="F2051" i="9"/>
  <c r="G2051" i="9" s="1"/>
  <c r="D2051" i="9"/>
  <c r="E2051" i="9" s="1"/>
  <c r="C2051" i="9"/>
  <c r="N2050" i="9"/>
  <c r="O2050" i="9" s="1"/>
  <c r="L2050" i="9"/>
  <c r="M2050" i="9" s="1"/>
  <c r="J2050" i="9"/>
  <c r="H2050" i="9"/>
  <c r="I2050" i="9" s="1"/>
  <c r="F2050" i="9"/>
  <c r="G2050" i="9" s="1"/>
  <c r="D2050" i="9"/>
  <c r="E2050" i="9" s="1"/>
  <c r="C2050" i="9"/>
  <c r="N2049" i="9"/>
  <c r="O2049" i="9" s="1"/>
  <c r="L2049" i="9"/>
  <c r="M2049" i="9" s="1"/>
  <c r="J2049" i="9"/>
  <c r="H2049" i="9"/>
  <c r="I2049" i="9" s="1"/>
  <c r="F2049" i="9"/>
  <c r="G2049" i="9" s="1"/>
  <c r="D2049" i="9"/>
  <c r="E2049" i="9" s="1"/>
  <c r="C2049" i="9"/>
  <c r="N2048" i="9"/>
  <c r="O2048" i="9" s="1"/>
  <c r="L2048" i="9"/>
  <c r="M2048" i="9" s="1"/>
  <c r="J2048" i="9"/>
  <c r="H2048" i="9"/>
  <c r="I2048" i="9" s="1"/>
  <c r="F2048" i="9"/>
  <c r="G2048" i="9" s="1"/>
  <c r="D2048" i="9"/>
  <c r="E2048" i="9" s="1"/>
  <c r="C2048" i="9"/>
  <c r="N2047" i="9"/>
  <c r="O2047" i="9" s="1"/>
  <c r="L2047" i="9"/>
  <c r="M2047" i="9" s="1"/>
  <c r="J2047" i="9"/>
  <c r="H2047" i="9"/>
  <c r="I2047" i="9" s="1"/>
  <c r="F2047" i="9"/>
  <c r="G2047" i="9" s="1"/>
  <c r="D2047" i="9"/>
  <c r="E2047" i="9" s="1"/>
  <c r="C2047" i="9"/>
  <c r="N2046" i="9"/>
  <c r="O2046" i="9" s="1"/>
  <c r="L2046" i="9"/>
  <c r="M2046" i="9" s="1"/>
  <c r="J2046" i="9"/>
  <c r="H2046" i="9"/>
  <c r="I2046" i="9" s="1"/>
  <c r="F2046" i="9"/>
  <c r="G2046" i="9" s="1"/>
  <c r="D2046" i="9"/>
  <c r="E2046" i="9" s="1"/>
  <c r="C2046" i="9"/>
  <c r="N2045" i="9"/>
  <c r="O2045" i="9" s="1"/>
  <c r="L2045" i="9"/>
  <c r="M2045" i="9" s="1"/>
  <c r="J2045" i="9"/>
  <c r="H2045" i="9"/>
  <c r="I2045" i="9" s="1"/>
  <c r="F2045" i="9"/>
  <c r="G2045" i="9" s="1"/>
  <c r="D2045" i="9"/>
  <c r="E2045" i="9" s="1"/>
  <c r="C2045" i="9"/>
  <c r="N2044" i="9"/>
  <c r="O2044" i="9" s="1"/>
  <c r="L2044" i="9"/>
  <c r="M2044" i="9" s="1"/>
  <c r="J2044" i="9"/>
  <c r="H2044" i="9"/>
  <c r="I2044" i="9" s="1"/>
  <c r="F2044" i="9"/>
  <c r="G2044" i="9" s="1"/>
  <c r="D2044" i="9"/>
  <c r="E2044" i="9" s="1"/>
  <c r="C2044" i="9"/>
  <c r="N2043" i="9"/>
  <c r="O2043" i="9" s="1"/>
  <c r="L2043" i="9"/>
  <c r="M2043" i="9" s="1"/>
  <c r="J2043" i="9"/>
  <c r="H2043" i="9"/>
  <c r="I2043" i="9" s="1"/>
  <c r="F2043" i="9"/>
  <c r="G2043" i="9" s="1"/>
  <c r="D2043" i="9"/>
  <c r="E2043" i="9" s="1"/>
  <c r="C2043" i="9"/>
  <c r="N2042" i="9"/>
  <c r="O2042" i="9" s="1"/>
  <c r="L2042" i="9"/>
  <c r="M2042" i="9" s="1"/>
  <c r="J2042" i="9"/>
  <c r="H2042" i="9"/>
  <c r="I2042" i="9" s="1"/>
  <c r="F2042" i="9"/>
  <c r="G2042" i="9" s="1"/>
  <c r="D2042" i="9"/>
  <c r="E2042" i="9" s="1"/>
  <c r="C2042" i="9"/>
  <c r="N2041" i="9"/>
  <c r="O2041" i="9" s="1"/>
  <c r="L2041" i="9"/>
  <c r="M2041" i="9" s="1"/>
  <c r="J2041" i="9"/>
  <c r="H2041" i="9"/>
  <c r="I2041" i="9" s="1"/>
  <c r="F2041" i="9"/>
  <c r="G2041" i="9" s="1"/>
  <c r="D2041" i="9"/>
  <c r="E2041" i="9" s="1"/>
  <c r="C2041" i="9"/>
  <c r="N2040" i="9"/>
  <c r="O2040" i="9" s="1"/>
  <c r="L2040" i="9"/>
  <c r="M2040" i="9" s="1"/>
  <c r="J2040" i="9"/>
  <c r="H2040" i="9"/>
  <c r="I2040" i="9" s="1"/>
  <c r="F2040" i="9"/>
  <c r="G2040" i="9" s="1"/>
  <c r="D2040" i="9"/>
  <c r="E2040" i="9" s="1"/>
  <c r="C2040" i="9"/>
  <c r="N2039" i="9"/>
  <c r="O2039" i="9" s="1"/>
  <c r="L2039" i="9"/>
  <c r="M2039" i="9" s="1"/>
  <c r="J2039" i="9"/>
  <c r="H2039" i="9"/>
  <c r="I2039" i="9" s="1"/>
  <c r="F2039" i="9"/>
  <c r="G2039" i="9" s="1"/>
  <c r="D2039" i="9"/>
  <c r="E2039" i="9" s="1"/>
  <c r="C2039" i="9"/>
  <c r="N2038" i="9"/>
  <c r="O2038" i="9" s="1"/>
  <c r="L2038" i="9"/>
  <c r="M2038" i="9" s="1"/>
  <c r="J2038" i="9"/>
  <c r="H2038" i="9"/>
  <c r="I2038" i="9" s="1"/>
  <c r="F2038" i="9"/>
  <c r="G2038" i="9" s="1"/>
  <c r="D2038" i="9"/>
  <c r="E2038" i="9" s="1"/>
  <c r="C2038" i="9"/>
  <c r="N2037" i="9"/>
  <c r="O2037" i="9" s="1"/>
  <c r="L2037" i="9"/>
  <c r="M2037" i="9" s="1"/>
  <c r="J2037" i="9"/>
  <c r="H2037" i="9"/>
  <c r="I2037" i="9" s="1"/>
  <c r="F2037" i="9"/>
  <c r="G2037" i="9" s="1"/>
  <c r="D2037" i="9"/>
  <c r="E2037" i="9" s="1"/>
  <c r="C2037" i="9"/>
  <c r="N2036" i="9"/>
  <c r="O2036" i="9" s="1"/>
  <c r="L2036" i="9"/>
  <c r="M2036" i="9" s="1"/>
  <c r="J2036" i="9"/>
  <c r="H2036" i="9"/>
  <c r="I2036" i="9" s="1"/>
  <c r="F2036" i="9"/>
  <c r="G2036" i="9" s="1"/>
  <c r="D2036" i="9"/>
  <c r="E2036" i="9" s="1"/>
  <c r="C2036" i="9"/>
  <c r="N2035" i="9"/>
  <c r="O2035" i="9" s="1"/>
  <c r="L2035" i="9"/>
  <c r="M2035" i="9" s="1"/>
  <c r="J2035" i="9"/>
  <c r="H2035" i="9"/>
  <c r="I2035" i="9" s="1"/>
  <c r="F2035" i="9"/>
  <c r="G2035" i="9" s="1"/>
  <c r="D2035" i="9"/>
  <c r="E2035" i="9" s="1"/>
  <c r="C2035" i="9"/>
  <c r="N2034" i="9"/>
  <c r="O2034" i="9" s="1"/>
  <c r="L2034" i="9"/>
  <c r="M2034" i="9" s="1"/>
  <c r="J2034" i="9"/>
  <c r="H2034" i="9"/>
  <c r="I2034" i="9" s="1"/>
  <c r="F2034" i="9"/>
  <c r="G2034" i="9" s="1"/>
  <c r="D2034" i="9"/>
  <c r="E2034" i="9" s="1"/>
  <c r="C2034" i="9"/>
  <c r="N2033" i="9"/>
  <c r="O2033" i="9" s="1"/>
  <c r="L2033" i="9"/>
  <c r="M2033" i="9" s="1"/>
  <c r="J2033" i="9"/>
  <c r="H2033" i="9"/>
  <c r="I2033" i="9" s="1"/>
  <c r="F2033" i="9"/>
  <c r="G2033" i="9" s="1"/>
  <c r="D2033" i="9"/>
  <c r="E2033" i="9" s="1"/>
  <c r="C2033" i="9"/>
  <c r="N2032" i="9"/>
  <c r="O2032" i="9" s="1"/>
  <c r="L2032" i="9"/>
  <c r="M2032" i="9" s="1"/>
  <c r="J2032" i="9"/>
  <c r="H2032" i="9"/>
  <c r="I2032" i="9" s="1"/>
  <c r="F2032" i="9"/>
  <c r="G2032" i="9" s="1"/>
  <c r="D2032" i="9"/>
  <c r="E2032" i="9" s="1"/>
  <c r="C2032" i="9"/>
  <c r="N2031" i="9"/>
  <c r="O2031" i="9" s="1"/>
  <c r="L2031" i="9"/>
  <c r="M2031" i="9" s="1"/>
  <c r="J2031" i="9"/>
  <c r="H2031" i="9"/>
  <c r="I2031" i="9" s="1"/>
  <c r="F2031" i="9"/>
  <c r="G2031" i="9" s="1"/>
  <c r="D2031" i="9"/>
  <c r="E2031" i="9" s="1"/>
  <c r="C2031" i="9"/>
  <c r="N2030" i="9"/>
  <c r="O2030" i="9" s="1"/>
  <c r="L2030" i="9"/>
  <c r="M2030" i="9" s="1"/>
  <c r="J2030" i="9"/>
  <c r="H2030" i="9"/>
  <c r="I2030" i="9" s="1"/>
  <c r="F2030" i="9"/>
  <c r="G2030" i="9" s="1"/>
  <c r="D2030" i="9"/>
  <c r="E2030" i="9" s="1"/>
  <c r="C2030" i="9"/>
  <c r="N2029" i="9"/>
  <c r="O2029" i="9" s="1"/>
  <c r="L2029" i="9"/>
  <c r="M2029" i="9" s="1"/>
  <c r="J2029" i="9"/>
  <c r="H2029" i="9"/>
  <c r="I2029" i="9" s="1"/>
  <c r="F2029" i="9"/>
  <c r="G2029" i="9" s="1"/>
  <c r="D2029" i="9"/>
  <c r="E2029" i="9" s="1"/>
  <c r="C2029" i="9"/>
  <c r="N2028" i="9"/>
  <c r="O2028" i="9" s="1"/>
  <c r="L2028" i="9"/>
  <c r="M2028" i="9" s="1"/>
  <c r="J2028" i="9"/>
  <c r="H2028" i="9"/>
  <c r="I2028" i="9" s="1"/>
  <c r="F2028" i="9"/>
  <c r="G2028" i="9" s="1"/>
  <c r="D2028" i="9"/>
  <c r="E2028" i="9" s="1"/>
  <c r="C2028" i="9"/>
  <c r="N2027" i="9"/>
  <c r="O2027" i="9" s="1"/>
  <c r="L2027" i="9"/>
  <c r="M2027" i="9" s="1"/>
  <c r="J2027" i="9"/>
  <c r="H2027" i="9"/>
  <c r="I2027" i="9" s="1"/>
  <c r="F2027" i="9"/>
  <c r="G2027" i="9" s="1"/>
  <c r="D2027" i="9"/>
  <c r="E2027" i="9" s="1"/>
  <c r="C2027" i="9"/>
  <c r="N2026" i="9"/>
  <c r="O2026" i="9" s="1"/>
  <c r="L2026" i="9"/>
  <c r="M2026" i="9" s="1"/>
  <c r="J2026" i="9"/>
  <c r="H2026" i="9"/>
  <c r="I2026" i="9" s="1"/>
  <c r="F2026" i="9"/>
  <c r="G2026" i="9" s="1"/>
  <c r="D2026" i="9"/>
  <c r="E2026" i="9" s="1"/>
  <c r="C2026" i="9"/>
  <c r="N2025" i="9"/>
  <c r="O2025" i="9" s="1"/>
  <c r="L2025" i="9"/>
  <c r="M2025" i="9" s="1"/>
  <c r="J2025" i="9"/>
  <c r="H2025" i="9"/>
  <c r="I2025" i="9" s="1"/>
  <c r="F2025" i="9"/>
  <c r="G2025" i="9" s="1"/>
  <c r="D2025" i="9"/>
  <c r="E2025" i="9" s="1"/>
  <c r="C2025" i="9"/>
  <c r="N2024" i="9"/>
  <c r="O2024" i="9" s="1"/>
  <c r="L2024" i="9"/>
  <c r="M2024" i="9" s="1"/>
  <c r="J2024" i="9"/>
  <c r="H2024" i="9"/>
  <c r="I2024" i="9" s="1"/>
  <c r="F2024" i="9"/>
  <c r="G2024" i="9" s="1"/>
  <c r="D2024" i="9"/>
  <c r="E2024" i="9" s="1"/>
  <c r="C2024" i="9"/>
  <c r="N2023" i="9"/>
  <c r="O2023" i="9" s="1"/>
  <c r="L2023" i="9"/>
  <c r="M2023" i="9" s="1"/>
  <c r="J2023" i="9"/>
  <c r="H2023" i="9"/>
  <c r="I2023" i="9" s="1"/>
  <c r="F2023" i="9"/>
  <c r="G2023" i="9" s="1"/>
  <c r="D2023" i="9"/>
  <c r="E2023" i="9" s="1"/>
  <c r="C2023" i="9"/>
  <c r="N2022" i="9"/>
  <c r="O2022" i="9" s="1"/>
  <c r="L2022" i="9"/>
  <c r="M2022" i="9" s="1"/>
  <c r="J2022" i="9"/>
  <c r="H2022" i="9"/>
  <c r="I2022" i="9" s="1"/>
  <c r="F2022" i="9"/>
  <c r="G2022" i="9" s="1"/>
  <c r="D2022" i="9"/>
  <c r="E2022" i="9" s="1"/>
  <c r="C2022" i="9"/>
  <c r="N2021" i="9"/>
  <c r="O2021" i="9" s="1"/>
  <c r="L2021" i="9"/>
  <c r="M2021" i="9" s="1"/>
  <c r="J2021" i="9"/>
  <c r="H2021" i="9"/>
  <c r="I2021" i="9" s="1"/>
  <c r="F2021" i="9"/>
  <c r="G2021" i="9" s="1"/>
  <c r="D2021" i="9"/>
  <c r="E2021" i="9" s="1"/>
  <c r="C2021" i="9"/>
  <c r="N2020" i="9"/>
  <c r="O2020" i="9" s="1"/>
  <c r="L2020" i="9"/>
  <c r="M2020" i="9" s="1"/>
  <c r="J2020" i="9"/>
  <c r="H2020" i="9"/>
  <c r="I2020" i="9" s="1"/>
  <c r="F2020" i="9"/>
  <c r="G2020" i="9" s="1"/>
  <c r="D2020" i="9"/>
  <c r="E2020" i="9" s="1"/>
  <c r="C2020" i="9"/>
  <c r="N2019" i="9"/>
  <c r="O2019" i="9" s="1"/>
  <c r="L2019" i="9"/>
  <c r="M2019" i="9" s="1"/>
  <c r="J2019" i="9"/>
  <c r="H2019" i="9"/>
  <c r="I2019" i="9" s="1"/>
  <c r="F2019" i="9"/>
  <c r="G2019" i="9" s="1"/>
  <c r="D2019" i="9"/>
  <c r="E2019" i="9" s="1"/>
  <c r="C2019" i="9"/>
  <c r="N2018" i="9"/>
  <c r="O2018" i="9" s="1"/>
  <c r="L2018" i="9"/>
  <c r="M2018" i="9" s="1"/>
  <c r="J2018" i="9"/>
  <c r="H2018" i="9"/>
  <c r="I2018" i="9" s="1"/>
  <c r="F2018" i="9"/>
  <c r="G2018" i="9" s="1"/>
  <c r="D2018" i="9"/>
  <c r="E2018" i="9" s="1"/>
  <c r="C2018" i="9"/>
  <c r="N2017" i="9"/>
  <c r="O2017" i="9" s="1"/>
  <c r="L2017" i="9"/>
  <c r="M2017" i="9" s="1"/>
  <c r="J2017" i="9"/>
  <c r="H2017" i="9"/>
  <c r="I2017" i="9" s="1"/>
  <c r="F2017" i="9"/>
  <c r="G2017" i="9" s="1"/>
  <c r="D2017" i="9"/>
  <c r="E2017" i="9" s="1"/>
  <c r="C2017" i="9"/>
  <c r="N2016" i="9"/>
  <c r="O2016" i="9" s="1"/>
  <c r="L2016" i="9"/>
  <c r="M2016" i="9" s="1"/>
  <c r="J2016" i="9"/>
  <c r="H2016" i="9"/>
  <c r="I2016" i="9" s="1"/>
  <c r="F2016" i="9"/>
  <c r="G2016" i="9" s="1"/>
  <c r="D2016" i="9"/>
  <c r="E2016" i="9" s="1"/>
  <c r="C2016" i="9"/>
  <c r="N2015" i="9"/>
  <c r="O2015" i="9" s="1"/>
  <c r="L2015" i="9"/>
  <c r="M2015" i="9" s="1"/>
  <c r="J2015" i="9"/>
  <c r="H2015" i="9"/>
  <c r="I2015" i="9" s="1"/>
  <c r="F2015" i="9"/>
  <c r="G2015" i="9" s="1"/>
  <c r="D2015" i="9"/>
  <c r="E2015" i="9" s="1"/>
  <c r="C2015" i="9"/>
  <c r="N2014" i="9"/>
  <c r="O2014" i="9" s="1"/>
  <c r="L2014" i="9"/>
  <c r="M2014" i="9" s="1"/>
  <c r="J2014" i="9"/>
  <c r="H2014" i="9"/>
  <c r="I2014" i="9" s="1"/>
  <c r="F2014" i="9"/>
  <c r="G2014" i="9" s="1"/>
  <c r="D2014" i="9"/>
  <c r="E2014" i="9" s="1"/>
  <c r="C2014" i="9"/>
  <c r="N2013" i="9"/>
  <c r="O2013" i="9" s="1"/>
  <c r="L2013" i="9"/>
  <c r="M2013" i="9" s="1"/>
  <c r="J2013" i="9"/>
  <c r="H2013" i="9"/>
  <c r="I2013" i="9" s="1"/>
  <c r="F2013" i="9"/>
  <c r="G2013" i="9" s="1"/>
  <c r="D2013" i="9"/>
  <c r="E2013" i="9" s="1"/>
  <c r="C2013" i="9"/>
  <c r="N2012" i="9"/>
  <c r="O2012" i="9" s="1"/>
  <c r="L2012" i="9"/>
  <c r="M2012" i="9" s="1"/>
  <c r="J2012" i="9"/>
  <c r="H2012" i="9"/>
  <c r="I2012" i="9" s="1"/>
  <c r="F2012" i="9"/>
  <c r="G2012" i="9" s="1"/>
  <c r="D2012" i="9"/>
  <c r="E2012" i="9" s="1"/>
  <c r="C2012" i="9"/>
  <c r="N2011" i="9"/>
  <c r="O2011" i="9" s="1"/>
  <c r="L2011" i="9"/>
  <c r="M2011" i="9" s="1"/>
  <c r="J2011" i="9"/>
  <c r="H2011" i="9"/>
  <c r="I2011" i="9" s="1"/>
  <c r="F2011" i="9"/>
  <c r="G2011" i="9" s="1"/>
  <c r="D2011" i="9"/>
  <c r="E2011" i="9" s="1"/>
  <c r="C2011" i="9"/>
  <c r="N2010" i="9"/>
  <c r="O2010" i="9" s="1"/>
  <c r="L2010" i="9"/>
  <c r="M2010" i="9" s="1"/>
  <c r="J2010" i="9"/>
  <c r="H2010" i="9"/>
  <c r="I2010" i="9" s="1"/>
  <c r="F2010" i="9"/>
  <c r="G2010" i="9" s="1"/>
  <c r="D2010" i="9"/>
  <c r="E2010" i="9" s="1"/>
  <c r="C2010" i="9"/>
  <c r="N2009" i="9"/>
  <c r="O2009" i="9" s="1"/>
  <c r="L2009" i="9"/>
  <c r="M2009" i="9" s="1"/>
  <c r="J2009" i="9"/>
  <c r="H2009" i="9"/>
  <c r="I2009" i="9" s="1"/>
  <c r="F2009" i="9"/>
  <c r="G2009" i="9" s="1"/>
  <c r="D2009" i="9"/>
  <c r="E2009" i="9" s="1"/>
  <c r="C2009" i="9"/>
  <c r="N2008" i="9"/>
  <c r="O2008" i="9" s="1"/>
  <c r="L2008" i="9"/>
  <c r="M2008" i="9" s="1"/>
  <c r="J2008" i="9"/>
  <c r="H2008" i="9"/>
  <c r="I2008" i="9" s="1"/>
  <c r="F2008" i="9"/>
  <c r="G2008" i="9" s="1"/>
  <c r="D2008" i="9"/>
  <c r="E2008" i="9" s="1"/>
  <c r="C2008" i="9"/>
  <c r="N2007" i="9"/>
  <c r="O2007" i="9" s="1"/>
  <c r="L2007" i="9"/>
  <c r="M2007" i="9" s="1"/>
  <c r="J2007" i="9"/>
  <c r="H2007" i="9"/>
  <c r="I2007" i="9" s="1"/>
  <c r="F2007" i="9"/>
  <c r="G2007" i="9" s="1"/>
  <c r="D2007" i="9"/>
  <c r="E2007" i="9" s="1"/>
  <c r="C2007" i="9"/>
  <c r="N2006" i="9"/>
  <c r="O2006" i="9" s="1"/>
  <c r="L2006" i="9"/>
  <c r="M2006" i="9" s="1"/>
  <c r="J2006" i="9"/>
  <c r="H2006" i="9"/>
  <c r="I2006" i="9" s="1"/>
  <c r="F2006" i="9"/>
  <c r="G2006" i="9" s="1"/>
  <c r="D2006" i="9"/>
  <c r="E2006" i="9" s="1"/>
  <c r="C2006" i="9"/>
  <c r="N2005" i="9"/>
  <c r="O2005" i="9" s="1"/>
  <c r="L2005" i="9"/>
  <c r="M2005" i="9" s="1"/>
  <c r="J2005" i="9"/>
  <c r="H2005" i="9"/>
  <c r="I2005" i="9" s="1"/>
  <c r="F2005" i="9"/>
  <c r="G2005" i="9" s="1"/>
  <c r="D2005" i="9"/>
  <c r="E2005" i="9" s="1"/>
  <c r="C2005" i="9"/>
  <c r="N2004" i="9"/>
  <c r="O2004" i="9" s="1"/>
  <c r="L2004" i="9"/>
  <c r="M2004" i="9" s="1"/>
  <c r="J2004" i="9"/>
  <c r="H2004" i="9"/>
  <c r="I2004" i="9" s="1"/>
  <c r="F2004" i="9"/>
  <c r="G2004" i="9" s="1"/>
  <c r="D2004" i="9"/>
  <c r="E2004" i="9" s="1"/>
  <c r="C2004" i="9"/>
  <c r="N2003" i="9"/>
  <c r="O2003" i="9" s="1"/>
  <c r="L2003" i="9"/>
  <c r="M2003" i="9" s="1"/>
  <c r="J2003" i="9"/>
  <c r="H2003" i="9"/>
  <c r="I2003" i="9" s="1"/>
  <c r="F2003" i="9"/>
  <c r="G2003" i="9" s="1"/>
  <c r="D2003" i="9"/>
  <c r="E2003" i="9" s="1"/>
  <c r="C2003" i="9"/>
  <c r="N2002" i="9"/>
  <c r="O2002" i="9" s="1"/>
  <c r="L2002" i="9"/>
  <c r="M2002" i="9" s="1"/>
  <c r="J2002" i="9"/>
  <c r="H2002" i="9"/>
  <c r="I2002" i="9" s="1"/>
  <c r="F2002" i="9"/>
  <c r="G2002" i="9" s="1"/>
  <c r="D2002" i="9"/>
  <c r="E2002" i="9" s="1"/>
  <c r="C2002" i="9"/>
  <c r="N2001" i="9"/>
  <c r="O2001" i="9" s="1"/>
  <c r="L2001" i="9"/>
  <c r="M2001" i="9" s="1"/>
  <c r="J2001" i="9"/>
  <c r="H2001" i="9"/>
  <c r="I2001" i="9" s="1"/>
  <c r="F2001" i="9"/>
  <c r="G2001" i="9" s="1"/>
  <c r="D2001" i="9"/>
  <c r="E2001" i="9" s="1"/>
  <c r="C2001" i="9"/>
  <c r="N2000" i="9"/>
  <c r="O2000" i="9" s="1"/>
  <c r="L2000" i="9"/>
  <c r="M2000" i="9" s="1"/>
  <c r="J2000" i="9"/>
  <c r="H2000" i="9"/>
  <c r="I2000" i="9" s="1"/>
  <c r="F2000" i="9"/>
  <c r="G2000" i="9" s="1"/>
  <c r="D2000" i="9"/>
  <c r="E2000" i="9" s="1"/>
  <c r="C2000" i="9"/>
  <c r="N1999" i="9"/>
  <c r="O1999" i="9" s="1"/>
  <c r="L1999" i="9"/>
  <c r="M1999" i="9" s="1"/>
  <c r="J1999" i="9"/>
  <c r="H1999" i="9"/>
  <c r="I1999" i="9" s="1"/>
  <c r="F1999" i="9"/>
  <c r="G1999" i="9" s="1"/>
  <c r="D1999" i="9"/>
  <c r="E1999" i="9" s="1"/>
  <c r="C1999" i="9"/>
  <c r="N1998" i="9"/>
  <c r="O1998" i="9" s="1"/>
  <c r="L1998" i="9"/>
  <c r="M1998" i="9" s="1"/>
  <c r="J1998" i="9"/>
  <c r="H1998" i="9"/>
  <c r="I1998" i="9" s="1"/>
  <c r="F1998" i="9"/>
  <c r="G1998" i="9" s="1"/>
  <c r="D1998" i="9"/>
  <c r="E1998" i="9" s="1"/>
  <c r="C1998" i="9"/>
  <c r="N1997" i="9"/>
  <c r="O1997" i="9" s="1"/>
  <c r="L1997" i="9"/>
  <c r="M1997" i="9" s="1"/>
  <c r="J1997" i="9"/>
  <c r="H1997" i="9"/>
  <c r="I1997" i="9" s="1"/>
  <c r="F1997" i="9"/>
  <c r="G1997" i="9" s="1"/>
  <c r="D1997" i="9"/>
  <c r="E1997" i="9" s="1"/>
  <c r="C1997" i="9"/>
  <c r="N1996" i="9"/>
  <c r="O1996" i="9" s="1"/>
  <c r="L1996" i="9"/>
  <c r="M1996" i="9" s="1"/>
  <c r="J1996" i="9"/>
  <c r="H1996" i="9"/>
  <c r="I1996" i="9" s="1"/>
  <c r="F1996" i="9"/>
  <c r="G1996" i="9" s="1"/>
  <c r="D1996" i="9"/>
  <c r="E1996" i="9" s="1"/>
  <c r="C1996" i="9"/>
  <c r="N1995" i="9"/>
  <c r="O1995" i="9" s="1"/>
  <c r="L1995" i="9"/>
  <c r="M1995" i="9" s="1"/>
  <c r="J1995" i="9"/>
  <c r="H1995" i="9"/>
  <c r="I1995" i="9" s="1"/>
  <c r="F1995" i="9"/>
  <c r="G1995" i="9" s="1"/>
  <c r="D1995" i="9"/>
  <c r="E1995" i="9" s="1"/>
  <c r="C1995" i="9"/>
  <c r="N1994" i="9"/>
  <c r="O1994" i="9" s="1"/>
  <c r="L1994" i="9"/>
  <c r="M1994" i="9" s="1"/>
  <c r="J1994" i="9"/>
  <c r="H1994" i="9"/>
  <c r="I1994" i="9" s="1"/>
  <c r="F1994" i="9"/>
  <c r="G1994" i="9" s="1"/>
  <c r="D1994" i="9"/>
  <c r="E1994" i="9" s="1"/>
  <c r="C1994" i="9"/>
  <c r="N1993" i="9"/>
  <c r="O1993" i="9" s="1"/>
  <c r="L1993" i="9"/>
  <c r="M1993" i="9" s="1"/>
  <c r="J1993" i="9"/>
  <c r="H1993" i="9"/>
  <c r="I1993" i="9" s="1"/>
  <c r="F1993" i="9"/>
  <c r="G1993" i="9" s="1"/>
  <c r="D1993" i="9"/>
  <c r="E1993" i="9" s="1"/>
  <c r="C1993" i="9"/>
  <c r="N1992" i="9"/>
  <c r="O1992" i="9" s="1"/>
  <c r="L1992" i="9"/>
  <c r="M1992" i="9" s="1"/>
  <c r="J1992" i="9"/>
  <c r="H1992" i="9"/>
  <c r="I1992" i="9" s="1"/>
  <c r="F1992" i="9"/>
  <c r="G1992" i="9" s="1"/>
  <c r="D1992" i="9"/>
  <c r="E1992" i="9" s="1"/>
  <c r="C1992" i="9"/>
  <c r="N1991" i="9"/>
  <c r="O1991" i="9" s="1"/>
  <c r="L1991" i="9"/>
  <c r="M1991" i="9" s="1"/>
  <c r="J1991" i="9"/>
  <c r="H1991" i="9"/>
  <c r="I1991" i="9" s="1"/>
  <c r="F1991" i="9"/>
  <c r="G1991" i="9" s="1"/>
  <c r="D1991" i="9"/>
  <c r="E1991" i="9" s="1"/>
  <c r="C1991" i="9"/>
  <c r="N1990" i="9"/>
  <c r="O1990" i="9" s="1"/>
  <c r="L1990" i="9"/>
  <c r="M1990" i="9" s="1"/>
  <c r="J1990" i="9"/>
  <c r="H1990" i="9"/>
  <c r="I1990" i="9" s="1"/>
  <c r="F1990" i="9"/>
  <c r="G1990" i="9" s="1"/>
  <c r="D1990" i="9"/>
  <c r="E1990" i="9" s="1"/>
  <c r="C1990" i="9"/>
  <c r="N1989" i="9"/>
  <c r="O1989" i="9" s="1"/>
  <c r="L1989" i="9"/>
  <c r="M1989" i="9" s="1"/>
  <c r="J1989" i="9"/>
  <c r="H1989" i="9"/>
  <c r="I1989" i="9" s="1"/>
  <c r="F1989" i="9"/>
  <c r="G1989" i="9" s="1"/>
  <c r="D1989" i="9"/>
  <c r="E1989" i="9" s="1"/>
  <c r="C1989" i="9"/>
  <c r="N1988" i="9"/>
  <c r="O1988" i="9" s="1"/>
  <c r="L1988" i="9"/>
  <c r="M1988" i="9" s="1"/>
  <c r="J1988" i="9"/>
  <c r="H1988" i="9"/>
  <c r="I1988" i="9" s="1"/>
  <c r="F1988" i="9"/>
  <c r="G1988" i="9" s="1"/>
  <c r="D1988" i="9"/>
  <c r="E1988" i="9" s="1"/>
  <c r="C1988" i="9"/>
  <c r="N1987" i="9"/>
  <c r="O1987" i="9" s="1"/>
  <c r="L1987" i="9"/>
  <c r="M1987" i="9" s="1"/>
  <c r="J1987" i="9"/>
  <c r="H1987" i="9"/>
  <c r="I1987" i="9" s="1"/>
  <c r="F1987" i="9"/>
  <c r="G1987" i="9" s="1"/>
  <c r="D1987" i="9"/>
  <c r="E1987" i="9" s="1"/>
  <c r="C1987" i="9"/>
  <c r="N1986" i="9"/>
  <c r="O1986" i="9" s="1"/>
  <c r="L1986" i="9"/>
  <c r="M1986" i="9" s="1"/>
  <c r="J1986" i="9"/>
  <c r="H1986" i="9"/>
  <c r="I1986" i="9" s="1"/>
  <c r="F1986" i="9"/>
  <c r="G1986" i="9" s="1"/>
  <c r="D1986" i="9"/>
  <c r="E1986" i="9" s="1"/>
  <c r="C1986" i="9"/>
  <c r="N1985" i="9"/>
  <c r="O1985" i="9" s="1"/>
  <c r="L1985" i="9"/>
  <c r="M1985" i="9" s="1"/>
  <c r="J1985" i="9"/>
  <c r="H1985" i="9"/>
  <c r="I1985" i="9" s="1"/>
  <c r="F1985" i="9"/>
  <c r="G1985" i="9" s="1"/>
  <c r="D1985" i="9"/>
  <c r="E1985" i="9" s="1"/>
  <c r="C1985" i="9"/>
  <c r="N1984" i="9"/>
  <c r="O1984" i="9" s="1"/>
  <c r="L1984" i="9"/>
  <c r="M1984" i="9" s="1"/>
  <c r="J1984" i="9"/>
  <c r="H1984" i="9"/>
  <c r="I1984" i="9" s="1"/>
  <c r="F1984" i="9"/>
  <c r="G1984" i="9" s="1"/>
  <c r="D1984" i="9"/>
  <c r="E1984" i="9" s="1"/>
  <c r="C1984" i="9"/>
  <c r="N1983" i="9"/>
  <c r="O1983" i="9" s="1"/>
  <c r="L1983" i="9"/>
  <c r="M1983" i="9" s="1"/>
  <c r="J1983" i="9"/>
  <c r="H1983" i="9"/>
  <c r="I1983" i="9" s="1"/>
  <c r="F1983" i="9"/>
  <c r="G1983" i="9" s="1"/>
  <c r="D1983" i="9"/>
  <c r="E1983" i="9" s="1"/>
  <c r="C1983" i="9"/>
  <c r="N1982" i="9"/>
  <c r="O1982" i="9" s="1"/>
  <c r="L1982" i="9"/>
  <c r="M1982" i="9" s="1"/>
  <c r="J1982" i="9"/>
  <c r="H1982" i="9"/>
  <c r="I1982" i="9" s="1"/>
  <c r="F1982" i="9"/>
  <c r="G1982" i="9" s="1"/>
  <c r="D1982" i="9"/>
  <c r="E1982" i="9" s="1"/>
  <c r="C1982" i="9"/>
  <c r="N1981" i="9"/>
  <c r="O1981" i="9" s="1"/>
  <c r="L1981" i="9"/>
  <c r="M1981" i="9" s="1"/>
  <c r="J1981" i="9"/>
  <c r="H1981" i="9"/>
  <c r="I1981" i="9" s="1"/>
  <c r="F1981" i="9"/>
  <c r="G1981" i="9" s="1"/>
  <c r="D1981" i="9"/>
  <c r="E1981" i="9" s="1"/>
  <c r="C1981" i="9"/>
  <c r="N1980" i="9"/>
  <c r="O1980" i="9" s="1"/>
  <c r="L1980" i="9"/>
  <c r="M1980" i="9" s="1"/>
  <c r="J1980" i="9"/>
  <c r="H1980" i="9"/>
  <c r="I1980" i="9" s="1"/>
  <c r="F1980" i="9"/>
  <c r="G1980" i="9" s="1"/>
  <c r="D1980" i="9"/>
  <c r="E1980" i="9" s="1"/>
  <c r="C1980" i="9"/>
  <c r="N1979" i="9"/>
  <c r="O1979" i="9" s="1"/>
  <c r="L1979" i="9"/>
  <c r="M1979" i="9" s="1"/>
  <c r="J1979" i="9"/>
  <c r="H1979" i="9"/>
  <c r="I1979" i="9" s="1"/>
  <c r="F1979" i="9"/>
  <c r="G1979" i="9" s="1"/>
  <c r="D1979" i="9"/>
  <c r="E1979" i="9" s="1"/>
  <c r="C1979" i="9"/>
  <c r="N1978" i="9"/>
  <c r="O1978" i="9" s="1"/>
  <c r="L1978" i="9"/>
  <c r="M1978" i="9" s="1"/>
  <c r="J1978" i="9"/>
  <c r="H1978" i="9"/>
  <c r="I1978" i="9" s="1"/>
  <c r="F1978" i="9"/>
  <c r="G1978" i="9" s="1"/>
  <c r="D1978" i="9"/>
  <c r="E1978" i="9" s="1"/>
  <c r="C1978" i="9"/>
  <c r="N1977" i="9"/>
  <c r="O1977" i="9" s="1"/>
  <c r="L1977" i="9"/>
  <c r="M1977" i="9" s="1"/>
  <c r="J1977" i="9"/>
  <c r="H1977" i="9"/>
  <c r="I1977" i="9" s="1"/>
  <c r="F1977" i="9"/>
  <c r="G1977" i="9" s="1"/>
  <c r="D1977" i="9"/>
  <c r="E1977" i="9" s="1"/>
  <c r="C1977" i="9"/>
  <c r="N1976" i="9"/>
  <c r="O1976" i="9" s="1"/>
  <c r="L1976" i="9"/>
  <c r="M1976" i="9" s="1"/>
  <c r="J1976" i="9"/>
  <c r="H1976" i="9"/>
  <c r="I1976" i="9" s="1"/>
  <c r="F1976" i="9"/>
  <c r="G1976" i="9" s="1"/>
  <c r="D1976" i="9"/>
  <c r="E1976" i="9" s="1"/>
  <c r="C1976" i="9"/>
  <c r="N1975" i="9"/>
  <c r="O1975" i="9" s="1"/>
  <c r="L1975" i="9"/>
  <c r="M1975" i="9" s="1"/>
  <c r="J1975" i="9"/>
  <c r="H1975" i="9"/>
  <c r="I1975" i="9" s="1"/>
  <c r="F1975" i="9"/>
  <c r="G1975" i="9" s="1"/>
  <c r="D1975" i="9"/>
  <c r="E1975" i="9" s="1"/>
  <c r="C1975" i="9"/>
  <c r="N1974" i="9"/>
  <c r="O1974" i="9" s="1"/>
  <c r="L1974" i="9"/>
  <c r="M1974" i="9" s="1"/>
  <c r="J1974" i="9"/>
  <c r="H1974" i="9"/>
  <c r="I1974" i="9" s="1"/>
  <c r="F1974" i="9"/>
  <c r="G1974" i="9" s="1"/>
  <c r="D1974" i="9"/>
  <c r="E1974" i="9" s="1"/>
  <c r="C1974" i="9"/>
  <c r="N1973" i="9"/>
  <c r="O1973" i="9" s="1"/>
  <c r="L1973" i="9"/>
  <c r="M1973" i="9" s="1"/>
  <c r="J1973" i="9"/>
  <c r="H1973" i="9"/>
  <c r="I1973" i="9" s="1"/>
  <c r="F1973" i="9"/>
  <c r="G1973" i="9" s="1"/>
  <c r="D1973" i="9"/>
  <c r="E1973" i="9" s="1"/>
  <c r="C1973" i="9"/>
  <c r="N1972" i="9"/>
  <c r="O1972" i="9" s="1"/>
  <c r="L1972" i="9"/>
  <c r="M1972" i="9" s="1"/>
  <c r="J1972" i="9"/>
  <c r="H1972" i="9"/>
  <c r="I1972" i="9" s="1"/>
  <c r="F1972" i="9"/>
  <c r="G1972" i="9" s="1"/>
  <c r="D1972" i="9"/>
  <c r="E1972" i="9" s="1"/>
  <c r="C1972" i="9"/>
  <c r="N1971" i="9"/>
  <c r="O1971" i="9" s="1"/>
  <c r="L1971" i="9"/>
  <c r="M1971" i="9" s="1"/>
  <c r="J1971" i="9"/>
  <c r="H1971" i="9"/>
  <c r="I1971" i="9" s="1"/>
  <c r="F1971" i="9"/>
  <c r="G1971" i="9" s="1"/>
  <c r="D1971" i="9"/>
  <c r="E1971" i="9" s="1"/>
  <c r="C1971" i="9"/>
  <c r="N1970" i="9"/>
  <c r="O1970" i="9" s="1"/>
  <c r="L1970" i="9"/>
  <c r="M1970" i="9" s="1"/>
  <c r="J1970" i="9"/>
  <c r="H1970" i="9"/>
  <c r="I1970" i="9" s="1"/>
  <c r="F1970" i="9"/>
  <c r="G1970" i="9" s="1"/>
  <c r="D1970" i="9"/>
  <c r="E1970" i="9" s="1"/>
  <c r="C1970" i="9"/>
  <c r="N1969" i="9"/>
  <c r="O1969" i="9" s="1"/>
  <c r="L1969" i="9"/>
  <c r="M1969" i="9" s="1"/>
  <c r="J1969" i="9"/>
  <c r="H1969" i="9"/>
  <c r="I1969" i="9" s="1"/>
  <c r="F1969" i="9"/>
  <c r="G1969" i="9" s="1"/>
  <c r="D1969" i="9"/>
  <c r="E1969" i="9" s="1"/>
  <c r="C1969" i="9"/>
  <c r="N1968" i="9"/>
  <c r="O1968" i="9" s="1"/>
  <c r="L1968" i="9"/>
  <c r="M1968" i="9" s="1"/>
  <c r="J1968" i="9"/>
  <c r="H1968" i="9"/>
  <c r="I1968" i="9" s="1"/>
  <c r="F1968" i="9"/>
  <c r="G1968" i="9" s="1"/>
  <c r="D1968" i="9"/>
  <c r="E1968" i="9" s="1"/>
  <c r="C1968" i="9"/>
  <c r="N1967" i="9"/>
  <c r="O1967" i="9" s="1"/>
  <c r="L1967" i="9"/>
  <c r="M1967" i="9" s="1"/>
  <c r="J1967" i="9"/>
  <c r="H1967" i="9"/>
  <c r="I1967" i="9" s="1"/>
  <c r="F1967" i="9"/>
  <c r="G1967" i="9" s="1"/>
  <c r="D1967" i="9"/>
  <c r="E1967" i="9" s="1"/>
  <c r="C1967" i="9"/>
  <c r="N1966" i="9"/>
  <c r="O1966" i="9" s="1"/>
  <c r="L1966" i="9"/>
  <c r="M1966" i="9" s="1"/>
  <c r="J1966" i="9"/>
  <c r="H1966" i="9"/>
  <c r="I1966" i="9" s="1"/>
  <c r="F1966" i="9"/>
  <c r="G1966" i="9" s="1"/>
  <c r="D1966" i="9"/>
  <c r="E1966" i="9" s="1"/>
  <c r="C1966" i="9"/>
  <c r="N1965" i="9"/>
  <c r="O1965" i="9" s="1"/>
  <c r="L1965" i="9"/>
  <c r="M1965" i="9" s="1"/>
  <c r="J1965" i="9"/>
  <c r="H1965" i="9"/>
  <c r="I1965" i="9" s="1"/>
  <c r="F1965" i="9"/>
  <c r="G1965" i="9" s="1"/>
  <c r="D1965" i="9"/>
  <c r="E1965" i="9" s="1"/>
  <c r="C1965" i="9"/>
  <c r="N1964" i="9"/>
  <c r="O1964" i="9" s="1"/>
  <c r="L1964" i="9"/>
  <c r="M1964" i="9" s="1"/>
  <c r="J1964" i="9"/>
  <c r="H1964" i="9"/>
  <c r="I1964" i="9" s="1"/>
  <c r="F1964" i="9"/>
  <c r="G1964" i="9" s="1"/>
  <c r="D1964" i="9"/>
  <c r="E1964" i="9" s="1"/>
  <c r="C1964" i="9"/>
  <c r="N1963" i="9"/>
  <c r="O1963" i="9" s="1"/>
  <c r="L1963" i="9"/>
  <c r="M1963" i="9" s="1"/>
  <c r="J1963" i="9"/>
  <c r="H1963" i="9"/>
  <c r="I1963" i="9" s="1"/>
  <c r="F1963" i="9"/>
  <c r="G1963" i="9" s="1"/>
  <c r="D1963" i="9"/>
  <c r="E1963" i="9" s="1"/>
  <c r="C1963" i="9"/>
  <c r="N1962" i="9"/>
  <c r="O1962" i="9" s="1"/>
  <c r="L1962" i="9"/>
  <c r="M1962" i="9" s="1"/>
  <c r="J1962" i="9"/>
  <c r="H1962" i="9"/>
  <c r="I1962" i="9" s="1"/>
  <c r="F1962" i="9"/>
  <c r="G1962" i="9" s="1"/>
  <c r="D1962" i="9"/>
  <c r="E1962" i="9" s="1"/>
  <c r="C1962" i="9"/>
  <c r="N1961" i="9"/>
  <c r="O1961" i="9" s="1"/>
  <c r="L1961" i="9"/>
  <c r="M1961" i="9" s="1"/>
  <c r="J1961" i="9"/>
  <c r="H1961" i="9"/>
  <c r="I1961" i="9" s="1"/>
  <c r="F1961" i="9"/>
  <c r="G1961" i="9" s="1"/>
  <c r="D1961" i="9"/>
  <c r="E1961" i="9" s="1"/>
  <c r="C1961" i="9"/>
  <c r="N1960" i="9"/>
  <c r="O1960" i="9" s="1"/>
  <c r="L1960" i="9"/>
  <c r="M1960" i="9" s="1"/>
  <c r="J1960" i="9"/>
  <c r="H1960" i="9"/>
  <c r="I1960" i="9" s="1"/>
  <c r="F1960" i="9"/>
  <c r="G1960" i="9" s="1"/>
  <c r="D1960" i="9"/>
  <c r="E1960" i="9" s="1"/>
  <c r="C1960" i="9"/>
  <c r="N1959" i="9"/>
  <c r="O1959" i="9" s="1"/>
  <c r="L1959" i="9"/>
  <c r="M1959" i="9" s="1"/>
  <c r="J1959" i="9"/>
  <c r="H1959" i="9"/>
  <c r="I1959" i="9" s="1"/>
  <c r="F1959" i="9"/>
  <c r="G1959" i="9" s="1"/>
  <c r="D1959" i="9"/>
  <c r="E1959" i="9" s="1"/>
  <c r="C1959" i="9"/>
  <c r="N1958" i="9"/>
  <c r="O1958" i="9" s="1"/>
  <c r="L1958" i="9"/>
  <c r="M1958" i="9" s="1"/>
  <c r="J1958" i="9"/>
  <c r="H1958" i="9"/>
  <c r="I1958" i="9" s="1"/>
  <c r="F1958" i="9"/>
  <c r="G1958" i="9" s="1"/>
  <c r="D1958" i="9"/>
  <c r="E1958" i="9" s="1"/>
  <c r="C1958" i="9"/>
  <c r="N1957" i="9"/>
  <c r="O1957" i="9" s="1"/>
  <c r="L1957" i="9"/>
  <c r="M1957" i="9" s="1"/>
  <c r="J1957" i="9"/>
  <c r="H1957" i="9"/>
  <c r="I1957" i="9" s="1"/>
  <c r="F1957" i="9"/>
  <c r="G1957" i="9" s="1"/>
  <c r="D1957" i="9"/>
  <c r="E1957" i="9" s="1"/>
  <c r="C1957" i="9"/>
  <c r="N1956" i="9"/>
  <c r="O1956" i="9" s="1"/>
  <c r="L1956" i="9"/>
  <c r="M1956" i="9" s="1"/>
  <c r="J1956" i="9"/>
  <c r="H1956" i="9"/>
  <c r="I1956" i="9" s="1"/>
  <c r="F1956" i="9"/>
  <c r="G1956" i="9" s="1"/>
  <c r="D1956" i="9"/>
  <c r="E1956" i="9" s="1"/>
  <c r="C1956" i="9"/>
  <c r="N1955" i="9"/>
  <c r="O1955" i="9" s="1"/>
  <c r="L1955" i="9"/>
  <c r="M1955" i="9" s="1"/>
  <c r="J1955" i="9"/>
  <c r="H1955" i="9"/>
  <c r="I1955" i="9" s="1"/>
  <c r="F1955" i="9"/>
  <c r="G1955" i="9" s="1"/>
  <c r="D1955" i="9"/>
  <c r="E1955" i="9" s="1"/>
  <c r="C1955" i="9"/>
  <c r="N1954" i="9"/>
  <c r="O1954" i="9" s="1"/>
  <c r="L1954" i="9"/>
  <c r="M1954" i="9" s="1"/>
  <c r="J1954" i="9"/>
  <c r="H1954" i="9"/>
  <c r="I1954" i="9" s="1"/>
  <c r="F1954" i="9"/>
  <c r="G1954" i="9" s="1"/>
  <c r="D1954" i="9"/>
  <c r="E1954" i="9" s="1"/>
  <c r="C1954" i="9"/>
  <c r="N1953" i="9"/>
  <c r="O1953" i="9" s="1"/>
  <c r="L1953" i="9"/>
  <c r="M1953" i="9" s="1"/>
  <c r="J1953" i="9"/>
  <c r="H1953" i="9"/>
  <c r="I1953" i="9" s="1"/>
  <c r="F1953" i="9"/>
  <c r="G1953" i="9" s="1"/>
  <c r="D1953" i="9"/>
  <c r="E1953" i="9" s="1"/>
  <c r="C1953" i="9"/>
  <c r="N1952" i="9"/>
  <c r="O1952" i="9" s="1"/>
  <c r="L1952" i="9"/>
  <c r="M1952" i="9" s="1"/>
  <c r="J1952" i="9"/>
  <c r="H1952" i="9"/>
  <c r="I1952" i="9" s="1"/>
  <c r="F1952" i="9"/>
  <c r="G1952" i="9" s="1"/>
  <c r="D1952" i="9"/>
  <c r="E1952" i="9" s="1"/>
  <c r="C1952" i="9"/>
  <c r="N1951" i="9"/>
  <c r="O1951" i="9" s="1"/>
  <c r="L1951" i="9"/>
  <c r="M1951" i="9" s="1"/>
  <c r="J1951" i="9"/>
  <c r="H1951" i="9"/>
  <c r="I1951" i="9" s="1"/>
  <c r="F1951" i="9"/>
  <c r="G1951" i="9" s="1"/>
  <c r="D1951" i="9"/>
  <c r="E1951" i="9" s="1"/>
  <c r="C1951" i="9"/>
  <c r="N1950" i="9"/>
  <c r="O1950" i="9" s="1"/>
  <c r="L1950" i="9"/>
  <c r="M1950" i="9" s="1"/>
  <c r="J1950" i="9"/>
  <c r="H1950" i="9"/>
  <c r="I1950" i="9" s="1"/>
  <c r="F1950" i="9"/>
  <c r="G1950" i="9" s="1"/>
  <c r="D1950" i="9"/>
  <c r="E1950" i="9" s="1"/>
  <c r="C1950" i="9"/>
  <c r="N1949" i="9"/>
  <c r="O1949" i="9" s="1"/>
  <c r="L1949" i="9"/>
  <c r="M1949" i="9" s="1"/>
  <c r="J1949" i="9"/>
  <c r="H1949" i="9"/>
  <c r="I1949" i="9" s="1"/>
  <c r="F1949" i="9"/>
  <c r="G1949" i="9" s="1"/>
  <c r="D1949" i="9"/>
  <c r="E1949" i="9" s="1"/>
  <c r="C1949" i="9"/>
  <c r="N1948" i="9"/>
  <c r="O1948" i="9" s="1"/>
  <c r="L1948" i="9"/>
  <c r="M1948" i="9" s="1"/>
  <c r="J1948" i="9"/>
  <c r="H1948" i="9"/>
  <c r="I1948" i="9" s="1"/>
  <c r="F1948" i="9"/>
  <c r="G1948" i="9" s="1"/>
  <c r="D1948" i="9"/>
  <c r="E1948" i="9" s="1"/>
  <c r="C1948" i="9"/>
  <c r="N1947" i="9"/>
  <c r="O1947" i="9" s="1"/>
  <c r="L1947" i="9"/>
  <c r="M1947" i="9" s="1"/>
  <c r="J1947" i="9"/>
  <c r="H1947" i="9"/>
  <c r="I1947" i="9" s="1"/>
  <c r="F1947" i="9"/>
  <c r="G1947" i="9" s="1"/>
  <c r="D1947" i="9"/>
  <c r="E1947" i="9" s="1"/>
  <c r="C1947" i="9"/>
  <c r="N1946" i="9"/>
  <c r="O1946" i="9" s="1"/>
  <c r="L1946" i="9"/>
  <c r="M1946" i="9" s="1"/>
  <c r="J1946" i="9"/>
  <c r="H1946" i="9"/>
  <c r="I1946" i="9" s="1"/>
  <c r="F1946" i="9"/>
  <c r="G1946" i="9" s="1"/>
  <c r="D1946" i="9"/>
  <c r="E1946" i="9" s="1"/>
  <c r="C1946" i="9"/>
  <c r="N1945" i="9"/>
  <c r="O1945" i="9" s="1"/>
  <c r="L1945" i="9"/>
  <c r="M1945" i="9" s="1"/>
  <c r="J1945" i="9"/>
  <c r="H1945" i="9"/>
  <c r="I1945" i="9" s="1"/>
  <c r="F1945" i="9"/>
  <c r="G1945" i="9" s="1"/>
  <c r="D1945" i="9"/>
  <c r="E1945" i="9" s="1"/>
  <c r="C1945" i="9"/>
  <c r="N1944" i="9"/>
  <c r="O1944" i="9" s="1"/>
  <c r="L1944" i="9"/>
  <c r="M1944" i="9" s="1"/>
  <c r="J1944" i="9"/>
  <c r="H1944" i="9"/>
  <c r="I1944" i="9" s="1"/>
  <c r="F1944" i="9"/>
  <c r="G1944" i="9" s="1"/>
  <c r="D1944" i="9"/>
  <c r="E1944" i="9" s="1"/>
  <c r="C1944" i="9"/>
  <c r="N1943" i="9"/>
  <c r="O1943" i="9" s="1"/>
  <c r="L1943" i="9"/>
  <c r="M1943" i="9" s="1"/>
  <c r="J1943" i="9"/>
  <c r="H1943" i="9"/>
  <c r="I1943" i="9" s="1"/>
  <c r="F1943" i="9"/>
  <c r="G1943" i="9" s="1"/>
  <c r="D1943" i="9"/>
  <c r="E1943" i="9" s="1"/>
  <c r="C1943" i="9"/>
  <c r="N1942" i="9"/>
  <c r="O1942" i="9" s="1"/>
  <c r="L1942" i="9"/>
  <c r="M1942" i="9" s="1"/>
  <c r="J1942" i="9"/>
  <c r="H1942" i="9"/>
  <c r="I1942" i="9" s="1"/>
  <c r="F1942" i="9"/>
  <c r="G1942" i="9" s="1"/>
  <c r="D1942" i="9"/>
  <c r="E1942" i="9" s="1"/>
  <c r="C1942" i="9"/>
  <c r="N1941" i="9"/>
  <c r="O1941" i="9" s="1"/>
  <c r="L1941" i="9"/>
  <c r="M1941" i="9" s="1"/>
  <c r="J1941" i="9"/>
  <c r="H1941" i="9"/>
  <c r="I1941" i="9" s="1"/>
  <c r="F1941" i="9"/>
  <c r="G1941" i="9" s="1"/>
  <c r="D1941" i="9"/>
  <c r="E1941" i="9" s="1"/>
  <c r="C1941" i="9"/>
  <c r="N1940" i="9"/>
  <c r="O1940" i="9" s="1"/>
  <c r="L1940" i="9"/>
  <c r="M1940" i="9" s="1"/>
  <c r="J1940" i="9"/>
  <c r="H1940" i="9"/>
  <c r="I1940" i="9" s="1"/>
  <c r="F1940" i="9"/>
  <c r="G1940" i="9" s="1"/>
  <c r="D1940" i="9"/>
  <c r="E1940" i="9" s="1"/>
  <c r="C1940" i="9"/>
  <c r="N1939" i="9"/>
  <c r="O1939" i="9" s="1"/>
  <c r="L1939" i="9"/>
  <c r="M1939" i="9" s="1"/>
  <c r="J1939" i="9"/>
  <c r="H1939" i="9"/>
  <c r="I1939" i="9" s="1"/>
  <c r="F1939" i="9"/>
  <c r="G1939" i="9" s="1"/>
  <c r="D1939" i="9"/>
  <c r="E1939" i="9" s="1"/>
  <c r="C1939" i="9"/>
  <c r="N1938" i="9"/>
  <c r="O1938" i="9" s="1"/>
  <c r="L1938" i="9"/>
  <c r="M1938" i="9" s="1"/>
  <c r="J1938" i="9"/>
  <c r="H1938" i="9"/>
  <c r="I1938" i="9" s="1"/>
  <c r="F1938" i="9"/>
  <c r="G1938" i="9" s="1"/>
  <c r="D1938" i="9"/>
  <c r="E1938" i="9" s="1"/>
  <c r="C1938" i="9"/>
  <c r="N1937" i="9"/>
  <c r="O1937" i="9" s="1"/>
  <c r="L1937" i="9"/>
  <c r="M1937" i="9" s="1"/>
  <c r="J1937" i="9"/>
  <c r="H1937" i="9"/>
  <c r="I1937" i="9" s="1"/>
  <c r="F1937" i="9"/>
  <c r="G1937" i="9" s="1"/>
  <c r="D1937" i="9"/>
  <c r="E1937" i="9" s="1"/>
  <c r="C1937" i="9"/>
  <c r="N1936" i="9"/>
  <c r="O1936" i="9" s="1"/>
  <c r="L1936" i="9"/>
  <c r="M1936" i="9" s="1"/>
  <c r="J1936" i="9"/>
  <c r="H1936" i="9"/>
  <c r="I1936" i="9" s="1"/>
  <c r="F1936" i="9"/>
  <c r="G1936" i="9" s="1"/>
  <c r="D1936" i="9"/>
  <c r="E1936" i="9" s="1"/>
  <c r="C1936" i="9"/>
  <c r="N1935" i="9"/>
  <c r="O1935" i="9" s="1"/>
  <c r="L1935" i="9"/>
  <c r="M1935" i="9" s="1"/>
  <c r="J1935" i="9"/>
  <c r="H1935" i="9"/>
  <c r="I1935" i="9" s="1"/>
  <c r="F1935" i="9"/>
  <c r="G1935" i="9" s="1"/>
  <c r="D1935" i="9"/>
  <c r="E1935" i="9" s="1"/>
  <c r="C1935" i="9"/>
  <c r="N1934" i="9"/>
  <c r="O1934" i="9" s="1"/>
  <c r="L1934" i="9"/>
  <c r="M1934" i="9" s="1"/>
  <c r="J1934" i="9"/>
  <c r="H1934" i="9"/>
  <c r="I1934" i="9" s="1"/>
  <c r="F1934" i="9"/>
  <c r="G1934" i="9" s="1"/>
  <c r="D1934" i="9"/>
  <c r="E1934" i="9" s="1"/>
  <c r="C1934" i="9"/>
  <c r="N1933" i="9"/>
  <c r="O1933" i="9" s="1"/>
  <c r="L1933" i="9"/>
  <c r="M1933" i="9" s="1"/>
  <c r="J1933" i="9"/>
  <c r="H1933" i="9"/>
  <c r="I1933" i="9" s="1"/>
  <c r="F1933" i="9"/>
  <c r="G1933" i="9" s="1"/>
  <c r="D1933" i="9"/>
  <c r="E1933" i="9" s="1"/>
  <c r="C1933" i="9"/>
  <c r="N1932" i="9"/>
  <c r="O1932" i="9" s="1"/>
  <c r="L1932" i="9"/>
  <c r="M1932" i="9" s="1"/>
  <c r="J1932" i="9"/>
  <c r="H1932" i="9"/>
  <c r="I1932" i="9" s="1"/>
  <c r="F1932" i="9"/>
  <c r="G1932" i="9" s="1"/>
  <c r="D1932" i="9"/>
  <c r="E1932" i="9" s="1"/>
  <c r="C1932" i="9"/>
  <c r="N1931" i="9"/>
  <c r="O1931" i="9" s="1"/>
  <c r="L1931" i="9"/>
  <c r="M1931" i="9" s="1"/>
  <c r="J1931" i="9"/>
  <c r="H1931" i="9"/>
  <c r="I1931" i="9" s="1"/>
  <c r="F1931" i="9"/>
  <c r="G1931" i="9" s="1"/>
  <c r="D1931" i="9"/>
  <c r="E1931" i="9" s="1"/>
  <c r="C1931" i="9"/>
  <c r="N1930" i="9"/>
  <c r="O1930" i="9" s="1"/>
  <c r="L1930" i="9"/>
  <c r="M1930" i="9" s="1"/>
  <c r="J1930" i="9"/>
  <c r="H1930" i="9"/>
  <c r="I1930" i="9" s="1"/>
  <c r="F1930" i="9"/>
  <c r="G1930" i="9" s="1"/>
  <c r="D1930" i="9"/>
  <c r="E1930" i="9" s="1"/>
  <c r="C1930" i="9"/>
  <c r="N1929" i="9"/>
  <c r="O1929" i="9" s="1"/>
  <c r="L1929" i="9"/>
  <c r="M1929" i="9" s="1"/>
  <c r="J1929" i="9"/>
  <c r="H1929" i="9"/>
  <c r="I1929" i="9" s="1"/>
  <c r="F1929" i="9"/>
  <c r="G1929" i="9" s="1"/>
  <c r="D1929" i="9"/>
  <c r="E1929" i="9" s="1"/>
  <c r="C1929" i="9"/>
  <c r="N1928" i="9"/>
  <c r="O1928" i="9" s="1"/>
  <c r="L1928" i="9"/>
  <c r="M1928" i="9" s="1"/>
  <c r="J1928" i="9"/>
  <c r="H1928" i="9"/>
  <c r="I1928" i="9" s="1"/>
  <c r="F1928" i="9"/>
  <c r="G1928" i="9" s="1"/>
  <c r="D1928" i="9"/>
  <c r="E1928" i="9" s="1"/>
  <c r="C1928" i="9"/>
  <c r="N1927" i="9"/>
  <c r="O1927" i="9" s="1"/>
  <c r="L1927" i="9"/>
  <c r="M1927" i="9" s="1"/>
  <c r="J1927" i="9"/>
  <c r="H1927" i="9"/>
  <c r="I1927" i="9" s="1"/>
  <c r="F1927" i="9"/>
  <c r="G1927" i="9" s="1"/>
  <c r="D1927" i="9"/>
  <c r="E1927" i="9" s="1"/>
  <c r="C1927" i="9"/>
  <c r="N1926" i="9"/>
  <c r="O1926" i="9" s="1"/>
  <c r="L1926" i="9"/>
  <c r="M1926" i="9" s="1"/>
  <c r="J1926" i="9"/>
  <c r="H1926" i="9"/>
  <c r="I1926" i="9" s="1"/>
  <c r="F1926" i="9"/>
  <c r="G1926" i="9" s="1"/>
  <c r="D1926" i="9"/>
  <c r="E1926" i="9" s="1"/>
  <c r="C1926" i="9"/>
  <c r="N1925" i="9"/>
  <c r="O1925" i="9" s="1"/>
  <c r="L1925" i="9"/>
  <c r="M1925" i="9" s="1"/>
  <c r="J1925" i="9"/>
  <c r="H1925" i="9"/>
  <c r="I1925" i="9" s="1"/>
  <c r="F1925" i="9"/>
  <c r="G1925" i="9" s="1"/>
  <c r="D1925" i="9"/>
  <c r="E1925" i="9" s="1"/>
  <c r="C1925" i="9"/>
  <c r="N1924" i="9"/>
  <c r="O1924" i="9" s="1"/>
  <c r="L1924" i="9"/>
  <c r="M1924" i="9" s="1"/>
  <c r="J1924" i="9"/>
  <c r="H1924" i="9"/>
  <c r="I1924" i="9" s="1"/>
  <c r="F1924" i="9"/>
  <c r="G1924" i="9" s="1"/>
  <c r="D1924" i="9"/>
  <c r="E1924" i="9" s="1"/>
  <c r="C1924" i="9"/>
  <c r="N1923" i="9"/>
  <c r="O1923" i="9" s="1"/>
  <c r="L1923" i="9"/>
  <c r="M1923" i="9" s="1"/>
  <c r="J1923" i="9"/>
  <c r="H1923" i="9"/>
  <c r="I1923" i="9" s="1"/>
  <c r="F1923" i="9"/>
  <c r="G1923" i="9" s="1"/>
  <c r="D1923" i="9"/>
  <c r="E1923" i="9" s="1"/>
  <c r="C1923" i="9"/>
  <c r="N1922" i="9"/>
  <c r="O1922" i="9" s="1"/>
  <c r="L1922" i="9"/>
  <c r="M1922" i="9" s="1"/>
  <c r="J1922" i="9"/>
  <c r="H1922" i="9"/>
  <c r="I1922" i="9" s="1"/>
  <c r="F1922" i="9"/>
  <c r="G1922" i="9" s="1"/>
  <c r="D1922" i="9"/>
  <c r="E1922" i="9" s="1"/>
  <c r="C1922" i="9"/>
  <c r="N1921" i="9"/>
  <c r="O1921" i="9" s="1"/>
  <c r="L1921" i="9"/>
  <c r="M1921" i="9" s="1"/>
  <c r="J1921" i="9"/>
  <c r="H1921" i="9"/>
  <c r="I1921" i="9" s="1"/>
  <c r="F1921" i="9"/>
  <c r="G1921" i="9" s="1"/>
  <c r="D1921" i="9"/>
  <c r="E1921" i="9" s="1"/>
  <c r="C1921" i="9"/>
  <c r="N1920" i="9"/>
  <c r="O1920" i="9" s="1"/>
  <c r="L1920" i="9"/>
  <c r="M1920" i="9" s="1"/>
  <c r="J1920" i="9"/>
  <c r="H1920" i="9"/>
  <c r="I1920" i="9" s="1"/>
  <c r="F1920" i="9"/>
  <c r="G1920" i="9" s="1"/>
  <c r="D1920" i="9"/>
  <c r="E1920" i="9" s="1"/>
  <c r="C1920" i="9"/>
  <c r="N1919" i="9"/>
  <c r="O1919" i="9" s="1"/>
  <c r="L1919" i="9"/>
  <c r="M1919" i="9" s="1"/>
  <c r="J1919" i="9"/>
  <c r="H1919" i="9"/>
  <c r="I1919" i="9" s="1"/>
  <c r="F1919" i="9"/>
  <c r="G1919" i="9" s="1"/>
  <c r="D1919" i="9"/>
  <c r="E1919" i="9" s="1"/>
  <c r="C1919" i="9"/>
  <c r="N1918" i="9"/>
  <c r="O1918" i="9" s="1"/>
  <c r="L1918" i="9"/>
  <c r="M1918" i="9" s="1"/>
  <c r="J1918" i="9"/>
  <c r="H1918" i="9"/>
  <c r="I1918" i="9" s="1"/>
  <c r="F1918" i="9"/>
  <c r="G1918" i="9" s="1"/>
  <c r="D1918" i="9"/>
  <c r="E1918" i="9" s="1"/>
  <c r="C1918" i="9"/>
  <c r="N1917" i="9"/>
  <c r="O1917" i="9" s="1"/>
  <c r="L1917" i="9"/>
  <c r="M1917" i="9" s="1"/>
  <c r="J1917" i="9"/>
  <c r="H1917" i="9"/>
  <c r="I1917" i="9" s="1"/>
  <c r="F1917" i="9"/>
  <c r="G1917" i="9" s="1"/>
  <c r="D1917" i="9"/>
  <c r="E1917" i="9" s="1"/>
  <c r="C1917" i="9"/>
  <c r="N1916" i="9"/>
  <c r="O1916" i="9" s="1"/>
  <c r="L1916" i="9"/>
  <c r="M1916" i="9" s="1"/>
  <c r="J1916" i="9"/>
  <c r="H1916" i="9"/>
  <c r="I1916" i="9" s="1"/>
  <c r="F1916" i="9"/>
  <c r="G1916" i="9" s="1"/>
  <c r="D1916" i="9"/>
  <c r="E1916" i="9" s="1"/>
  <c r="C1916" i="9"/>
  <c r="N1915" i="9"/>
  <c r="O1915" i="9" s="1"/>
  <c r="L1915" i="9"/>
  <c r="M1915" i="9" s="1"/>
  <c r="J1915" i="9"/>
  <c r="H1915" i="9"/>
  <c r="I1915" i="9" s="1"/>
  <c r="F1915" i="9"/>
  <c r="G1915" i="9" s="1"/>
  <c r="D1915" i="9"/>
  <c r="E1915" i="9" s="1"/>
  <c r="C1915" i="9"/>
  <c r="N1914" i="9"/>
  <c r="O1914" i="9" s="1"/>
  <c r="L1914" i="9"/>
  <c r="M1914" i="9" s="1"/>
  <c r="J1914" i="9"/>
  <c r="H1914" i="9"/>
  <c r="I1914" i="9" s="1"/>
  <c r="F1914" i="9"/>
  <c r="G1914" i="9" s="1"/>
  <c r="D1914" i="9"/>
  <c r="E1914" i="9" s="1"/>
  <c r="C1914" i="9"/>
  <c r="N1913" i="9"/>
  <c r="O1913" i="9" s="1"/>
  <c r="L1913" i="9"/>
  <c r="M1913" i="9" s="1"/>
  <c r="J1913" i="9"/>
  <c r="H1913" i="9"/>
  <c r="I1913" i="9" s="1"/>
  <c r="F1913" i="9"/>
  <c r="G1913" i="9" s="1"/>
  <c r="D1913" i="9"/>
  <c r="E1913" i="9" s="1"/>
  <c r="C1913" i="9"/>
  <c r="N1912" i="9"/>
  <c r="O1912" i="9" s="1"/>
  <c r="L1912" i="9"/>
  <c r="M1912" i="9" s="1"/>
  <c r="J1912" i="9"/>
  <c r="H1912" i="9"/>
  <c r="I1912" i="9" s="1"/>
  <c r="F1912" i="9"/>
  <c r="G1912" i="9" s="1"/>
  <c r="D1912" i="9"/>
  <c r="E1912" i="9" s="1"/>
  <c r="C1912" i="9"/>
  <c r="N1911" i="9"/>
  <c r="O1911" i="9" s="1"/>
  <c r="L1911" i="9"/>
  <c r="M1911" i="9" s="1"/>
  <c r="J1911" i="9"/>
  <c r="H1911" i="9"/>
  <c r="I1911" i="9" s="1"/>
  <c r="F1911" i="9"/>
  <c r="G1911" i="9" s="1"/>
  <c r="D1911" i="9"/>
  <c r="E1911" i="9" s="1"/>
  <c r="C1911" i="9"/>
  <c r="N1910" i="9"/>
  <c r="O1910" i="9" s="1"/>
  <c r="L1910" i="9"/>
  <c r="M1910" i="9" s="1"/>
  <c r="J1910" i="9"/>
  <c r="H1910" i="9"/>
  <c r="I1910" i="9" s="1"/>
  <c r="F1910" i="9"/>
  <c r="G1910" i="9" s="1"/>
  <c r="D1910" i="9"/>
  <c r="E1910" i="9" s="1"/>
  <c r="C1910" i="9"/>
  <c r="N1909" i="9"/>
  <c r="O1909" i="9" s="1"/>
  <c r="L1909" i="9"/>
  <c r="M1909" i="9" s="1"/>
  <c r="J1909" i="9"/>
  <c r="H1909" i="9"/>
  <c r="I1909" i="9" s="1"/>
  <c r="F1909" i="9"/>
  <c r="G1909" i="9" s="1"/>
  <c r="D1909" i="9"/>
  <c r="E1909" i="9" s="1"/>
  <c r="C1909" i="9"/>
  <c r="N1908" i="9"/>
  <c r="O1908" i="9" s="1"/>
  <c r="L1908" i="9"/>
  <c r="M1908" i="9" s="1"/>
  <c r="J1908" i="9"/>
  <c r="H1908" i="9"/>
  <c r="I1908" i="9" s="1"/>
  <c r="F1908" i="9"/>
  <c r="G1908" i="9" s="1"/>
  <c r="D1908" i="9"/>
  <c r="E1908" i="9" s="1"/>
  <c r="C1908" i="9"/>
  <c r="N1907" i="9"/>
  <c r="O1907" i="9" s="1"/>
  <c r="L1907" i="9"/>
  <c r="M1907" i="9" s="1"/>
  <c r="J1907" i="9"/>
  <c r="H1907" i="9"/>
  <c r="I1907" i="9" s="1"/>
  <c r="F1907" i="9"/>
  <c r="G1907" i="9" s="1"/>
  <c r="D1907" i="9"/>
  <c r="E1907" i="9" s="1"/>
  <c r="C1907" i="9"/>
  <c r="N1906" i="9"/>
  <c r="O1906" i="9" s="1"/>
  <c r="L1906" i="9"/>
  <c r="M1906" i="9" s="1"/>
  <c r="J1906" i="9"/>
  <c r="H1906" i="9"/>
  <c r="I1906" i="9" s="1"/>
  <c r="F1906" i="9"/>
  <c r="G1906" i="9" s="1"/>
  <c r="D1906" i="9"/>
  <c r="E1906" i="9" s="1"/>
  <c r="C1906" i="9"/>
  <c r="N1905" i="9"/>
  <c r="O1905" i="9" s="1"/>
  <c r="L1905" i="9"/>
  <c r="M1905" i="9" s="1"/>
  <c r="J1905" i="9"/>
  <c r="H1905" i="9"/>
  <c r="I1905" i="9" s="1"/>
  <c r="F1905" i="9"/>
  <c r="G1905" i="9" s="1"/>
  <c r="D1905" i="9"/>
  <c r="E1905" i="9" s="1"/>
  <c r="C1905" i="9"/>
  <c r="N1904" i="9"/>
  <c r="O1904" i="9" s="1"/>
  <c r="L1904" i="9"/>
  <c r="M1904" i="9" s="1"/>
  <c r="J1904" i="9"/>
  <c r="H1904" i="9"/>
  <c r="I1904" i="9" s="1"/>
  <c r="F1904" i="9"/>
  <c r="G1904" i="9" s="1"/>
  <c r="D1904" i="9"/>
  <c r="E1904" i="9" s="1"/>
  <c r="C1904" i="9"/>
  <c r="N1903" i="9"/>
  <c r="O1903" i="9" s="1"/>
  <c r="L1903" i="9"/>
  <c r="M1903" i="9" s="1"/>
  <c r="J1903" i="9"/>
  <c r="H1903" i="9"/>
  <c r="I1903" i="9" s="1"/>
  <c r="F1903" i="9"/>
  <c r="G1903" i="9" s="1"/>
  <c r="D1903" i="9"/>
  <c r="E1903" i="9" s="1"/>
  <c r="C1903" i="9"/>
  <c r="N1902" i="9"/>
  <c r="O1902" i="9" s="1"/>
  <c r="L1902" i="9"/>
  <c r="M1902" i="9" s="1"/>
  <c r="J1902" i="9"/>
  <c r="H1902" i="9"/>
  <c r="I1902" i="9" s="1"/>
  <c r="F1902" i="9"/>
  <c r="G1902" i="9" s="1"/>
  <c r="D1902" i="9"/>
  <c r="E1902" i="9" s="1"/>
  <c r="C1902" i="9"/>
  <c r="N1901" i="9"/>
  <c r="O1901" i="9" s="1"/>
  <c r="L1901" i="9"/>
  <c r="M1901" i="9" s="1"/>
  <c r="J1901" i="9"/>
  <c r="H1901" i="9"/>
  <c r="I1901" i="9" s="1"/>
  <c r="F1901" i="9"/>
  <c r="G1901" i="9" s="1"/>
  <c r="D1901" i="9"/>
  <c r="E1901" i="9" s="1"/>
  <c r="C1901" i="9"/>
  <c r="N1900" i="9"/>
  <c r="O1900" i="9" s="1"/>
  <c r="L1900" i="9"/>
  <c r="M1900" i="9" s="1"/>
  <c r="J1900" i="9"/>
  <c r="H1900" i="9"/>
  <c r="I1900" i="9" s="1"/>
  <c r="F1900" i="9"/>
  <c r="G1900" i="9" s="1"/>
  <c r="D1900" i="9"/>
  <c r="E1900" i="9" s="1"/>
  <c r="C1900" i="9"/>
  <c r="N1899" i="9"/>
  <c r="O1899" i="9" s="1"/>
  <c r="L1899" i="9"/>
  <c r="M1899" i="9" s="1"/>
  <c r="J1899" i="9"/>
  <c r="H1899" i="9"/>
  <c r="I1899" i="9" s="1"/>
  <c r="F1899" i="9"/>
  <c r="G1899" i="9" s="1"/>
  <c r="D1899" i="9"/>
  <c r="E1899" i="9" s="1"/>
  <c r="C1899" i="9"/>
  <c r="N1898" i="9"/>
  <c r="O1898" i="9" s="1"/>
  <c r="L1898" i="9"/>
  <c r="M1898" i="9" s="1"/>
  <c r="J1898" i="9"/>
  <c r="H1898" i="9"/>
  <c r="I1898" i="9" s="1"/>
  <c r="F1898" i="9"/>
  <c r="G1898" i="9" s="1"/>
  <c r="D1898" i="9"/>
  <c r="E1898" i="9" s="1"/>
  <c r="C1898" i="9"/>
  <c r="N1897" i="9"/>
  <c r="O1897" i="9" s="1"/>
  <c r="L1897" i="9"/>
  <c r="M1897" i="9" s="1"/>
  <c r="J1897" i="9"/>
  <c r="H1897" i="9"/>
  <c r="I1897" i="9" s="1"/>
  <c r="F1897" i="9"/>
  <c r="G1897" i="9" s="1"/>
  <c r="D1897" i="9"/>
  <c r="E1897" i="9" s="1"/>
  <c r="C1897" i="9"/>
  <c r="N1896" i="9"/>
  <c r="O1896" i="9" s="1"/>
  <c r="L1896" i="9"/>
  <c r="M1896" i="9" s="1"/>
  <c r="J1896" i="9"/>
  <c r="H1896" i="9"/>
  <c r="I1896" i="9" s="1"/>
  <c r="F1896" i="9"/>
  <c r="G1896" i="9" s="1"/>
  <c r="D1896" i="9"/>
  <c r="E1896" i="9" s="1"/>
  <c r="C1896" i="9"/>
  <c r="N1895" i="9"/>
  <c r="O1895" i="9" s="1"/>
  <c r="L1895" i="9"/>
  <c r="M1895" i="9" s="1"/>
  <c r="J1895" i="9"/>
  <c r="H1895" i="9"/>
  <c r="I1895" i="9" s="1"/>
  <c r="F1895" i="9"/>
  <c r="G1895" i="9" s="1"/>
  <c r="D1895" i="9"/>
  <c r="E1895" i="9" s="1"/>
  <c r="C1895" i="9"/>
  <c r="N1894" i="9"/>
  <c r="O1894" i="9" s="1"/>
  <c r="L1894" i="9"/>
  <c r="M1894" i="9" s="1"/>
  <c r="J1894" i="9"/>
  <c r="H1894" i="9"/>
  <c r="I1894" i="9" s="1"/>
  <c r="F1894" i="9"/>
  <c r="G1894" i="9" s="1"/>
  <c r="D1894" i="9"/>
  <c r="E1894" i="9" s="1"/>
  <c r="C1894" i="9"/>
  <c r="N1893" i="9"/>
  <c r="O1893" i="9" s="1"/>
  <c r="L1893" i="9"/>
  <c r="M1893" i="9" s="1"/>
  <c r="J1893" i="9"/>
  <c r="H1893" i="9"/>
  <c r="I1893" i="9" s="1"/>
  <c r="F1893" i="9"/>
  <c r="G1893" i="9" s="1"/>
  <c r="D1893" i="9"/>
  <c r="E1893" i="9" s="1"/>
  <c r="C1893" i="9"/>
  <c r="N1892" i="9"/>
  <c r="O1892" i="9" s="1"/>
  <c r="L1892" i="9"/>
  <c r="M1892" i="9" s="1"/>
  <c r="J1892" i="9"/>
  <c r="H1892" i="9"/>
  <c r="I1892" i="9" s="1"/>
  <c r="F1892" i="9"/>
  <c r="G1892" i="9" s="1"/>
  <c r="D1892" i="9"/>
  <c r="E1892" i="9" s="1"/>
  <c r="C1892" i="9"/>
  <c r="N1891" i="9"/>
  <c r="O1891" i="9" s="1"/>
  <c r="L1891" i="9"/>
  <c r="M1891" i="9" s="1"/>
  <c r="J1891" i="9"/>
  <c r="H1891" i="9"/>
  <c r="I1891" i="9" s="1"/>
  <c r="F1891" i="9"/>
  <c r="G1891" i="9" s="1"/>
  <c r="D1891" i="9"/>
  <c r="E1891" i="9" s="1"/>
  <c r="C1891" i="9"/>
  <c r="N1890" i="9"/>
  <c r="O1890" i="9" s="1"/>
  <c r="L1890" i="9"/>
  <c r="M1890" i="9" s="1"/>
  <c r="J1890" i="9"/>
  <c r="H1890" i="9"/>
  <c r="I1890" i="9" s="1"/>
  <c r="F1890" i="9"/>
  <c r="G1890" i="9" s="1"/>
  <c r="D1890" i="9"/>
  <c r="E1890" i="9" s="1"/>
  <c r="C1890" i="9"/>
  <c r="N1889" i="9"/>
  <c r="O1889" i="9" s="1"/>
  <c r="L1889" i="9"/>
  <c r="M1889" i="9" s="1"/>
  <c r="J1889" i="9"/>
  <c r="H1889" i="9"/>
  <c r="I1889" i="9" s="1"/>
  <c r="F1889" i="9"/>
  <c r="G1889" i="9" s="1"/>
  <c r="D1889" i="9"/>
  <c r="E1889" i="9" s="1"/>
  <c r="C1889" i="9"/>
  <c r="N1888" i="9"/>
  <c r="O1888" i="9" s="1"/>
  <c r="L1888" i="9"/>
  <c r="M1888" i="9" s="1"/>
  <c r="J1888" i="9"/>
  <c r="H1888" i="9"/>
  <c r="I1888" i="9" s="1"/>
  <c r="F1888" i="9"/>
  <c r="G1888" i="9" s="1"/>
  <c r="D1888" i="9"/>
  <c r="E1888" i="9" s="1"/>
  <c r="C1888" i="9"/>
  <c r="N1887" i="9"/>
  <c r="O1887" i="9" s="1"/>
  <c r="L1887" i="9"/>
  <c r="M1887" i="9" s="1"/>
  <c r="J1887" i="9"/>
  <c r="H1887" i="9"/>
  <c r="I1887" i="9" s="1"/>
  <c r="F1887" i="9"/>
  <c r="G1887" i="9" s="1"/>
  <c r="D1887" i="9"/>
  <c r="E1887" i="9" s="1"/>
  <c r="C1887" i="9"/>
  <c r="N1886" i="9"/>
  <c r="O1886" i="9" s="1"/>
  <c r="L1886" i="9"/>
  <c r="M1886" i="9" s="1"/>
  <c r="J1886" i="9"/>
  <c r="H1886" i="9"/>
  <c r="I1886" i="9" s="1"/>
  <c r="F1886" i="9"/>
  <c r="G1886" i="9" s="1"/>
  <c r="D1886" i="9"/>
  <c r="E1886" i="9" s="1"/>
  <c r="C1886" i="9"/>
  <c r="N1885" i="9"/>
  <c r="O1885" i="9" s="1"/>
  <c r="L1885" i="9"/>
  <c r="M1885" i="9" s="1"/>
  <c r="J1885" i="9"/>
  <c r="H1885" i="9"/>
  <c r="I1885" i="9" s="1"/>
  <c r="F1885" i="9"/>
  <c r="G1885" i="9" s="1"/>
  <c r="D1885" i="9"/>
  <c r="E1885" i="9" s="1"/>
  <c r="C1885" i="9"/>
  <c r="N1884" i="9"/>
  <c r="O1884" i="9" s="1"/>
  <c r="L1884" i="9"/>
  <c r="M1884" i="9" s="1"/>
  <c r="J1884" i="9"/>
  <c r="H1884" i="9"/>
  <c r="I1884" i="9" s="1"/>
  <c r="F1884" i="9"/>
  <c r="G1884" i="9" s="1"/>
  <c r="D1884" i="9"/>
  <c r="E1884" i="9" s="1"/>
  <c r="C1884" i="9"/>
  <c r="N1883" i="9"/>
  <c r="O1883" i="9" s="1"/>
  <c r="L1883" i="9"/>
  <c r="M1883" i="9" s="1"/>
  <c r="J1883" i="9"/>
  <c r="H1883" i="9"/>
  <c r="I1883" i="9" s="1"/>
  <c r="F1883" i="9"/>
  <c r="G1883" i="9" s="1"/>
  <c r="D1883" i="9"/>
  <c r="E1883" i="9" s="1"/>
  <c r="C1883" i="9"/>
  <c r="N1882" i="9"/>
  <c r="O1882" i="9" s="1"/>
  <c r="L1882" i="9"/>
  <c r="M1882" i="9" s="1"/>
  <c r="J1882" i="9"/>
  <c r="H1882" i="9"/>
  <c r="I1882" i="9" s="1"/>
  <c r="F1882" i="9"/>
  <c r="G1882" i="9" s="1"/>
  <c r="D1882" i="9"/>
  <c r="E1882" i="9" s="1"/>
  <c r="C1882" i="9"/>
  <c r="N1881" i="9"/>
  <c r="O1881" i="9" s="1"/>
  <c r="L1881" i="9"/>
  <c r="M1881" i="9" s="1"/>
  <c r="J1881" i="9"/>
  <c r="H1881" i="9"/>
  <c r="I1881" i="9" s="1"/>
  <c r="F1881" i="9"/>
  <c r="G1881" i="9" s="1"/>
  <c r="D1881" i="9"/>
  <c r="E1881" i="9" s="1"/>
  <c r="C1881" i="9"/>
  <c r="N1880" i="9"/>
  <c r="O1880" i="9" s="1"/>
  <c r="L1880" i="9"/>
  <c r="M1880" i="9" s="1"/>
  <c r="J1880" i="9"/>
  <c r="H1880" i="9"/>
  <c r="I1880" i="9" s="1"/>
  <c r="F1880" i="9"/>
  <c r="G1880" i="9" s="1"/>
  <c r="D1880" i="9"/>
  <c r="E1880" i="9" s="1"/>
  <c r="C1880" i="9"/>
  <c r="N1879" i="9"/>
  <c r="O1879" i="9" s="1"/>
  <c r="L1879" i="9"/>
  <c r="M1879" i="9" s="1"/>
  <c r="J1879" i="9"/>
  <c r="H1879" i="9"/>
  <c r="I1879" i="9" s="1"/>
  <c r="F1879" i="9"/>
  <c r="G1879" i="9" s="1"/>
  <c r="D1879" i="9"/>
  <c r="E1879" i="9" s="1"/>
  <c r="C1879" i="9"/>
  <c r="N1878" i="9"/>
  <c r="O1878" i="9" s="1"/>
  <c r="L1878" i="9"/>
  <c r="M1878" i="9" s="1"/>
  <c r="J1878" i="9"/>
  <c r="H1878" i="9"/>
  <c r="I1878" i="9" s="1"/>
  <c r="F1878" i="9"/>
  <c r="G1878" i="9" s="1"/>
  <c r="D1878" i="9"/>
  <c r="E1878" i="9" s="1"/>
  <c r="C1878" i="9"/>
  <c r="N1877" i="9"/>
  <c r="O1877" i="9" s="1"/>
  <c r="L1877" i="9"/>
  <c r="M1877" i="9" s="1"/>
  <c r="J1877" i="9"/>
  <c r="H1877" i="9"/>
  <c r="I1877" i="9" s="1"/>
  <c r="F1877" i="9"/>
  <c r="G1877" i="9" s="1"/>
  <c r="D1877" i="9"/>
  <c r="E1877" i="9" s="1"/>
  <c r="C1877" i="9"/>
  <c r="N1876" i="9"/>
  <c r="O1876" i="9" s="1"/>
  <c r="L1876" i="9"/>
  <c r="M1876" i="9" s="1"/>
  <c r="J1876" i="9"/>
  <c r="H1876" i="9"/>
  <c r="I1876" i="9" s="1"/>
  <c r="F1876" i="9"/>
  <c r="G1876" i="9" s="1"/>
  <c r="D1876" i="9"/>
  <c r="E1876" i="9" s="1"/>
  <c r="C1876" i="9"/>
  <c r="N1875" i="9"/>
  <c r="O1875" i="9" s="1"/>
  <c r="L1875" i="9"/>
  <c r="M1875" i="9" s="1"/>
  <c r="J1875" i="9"/>
  <c r="H1875" i="9"/>
  <c r="I1875" i="9" s="1"/>
  <c r="F1875" i="9"/>
  <c r="G1875" i="9" s="1"/>
  <c r="D1875" i="9"/>
  <c r="E1875" i="9" s="1"/>
  <c r="C1875" i="9"/>
  <c r="N1874" i="9"/>
  <c r="O1874" i="9" s="1"/>
  <c r="L1874" i="9"/>
  <c r="M1874" i="9" s="1"/>
  <c r="J1874" i="9"/>
  <c r="H1874" i="9"/>
  <c r="I1874" i="9" s="1"/>
  <c r="F1874" i="9"/>
  <c r="G1874" i="9" s="1"/>
  <c r="D1874" i="9"/>
  <c r="E1874" i="9" s="1"/>
  <c r="C1874" i="9"/>
  <c r="N1873" i="9"/>
  <c r="O1873" i="9" s="1"/>
  <c r="L1873" i="9"/>
  <c r="M1873" i="9" s="1"/>
  <c r="J1873" i="9"/>
  <c r="H1873" i="9"/>
  <c r="I1873" i="9" s="1"/>
  <c r="F1873" i="9"/>
  <c r="G1873" i="9" s="1"/>
  <c r="D1873" i="9"/>
  <c r="E1873" i="9" s="1"/>
  <c r="C1873" i="9"/>
  <c r="N1872" i="9"/>
  <c r="O1872" i="9" s="1"/>
  <c r="L1872" i="9"/>
  <c r="M1872" i="9" s="1"/>
  <c r="J1872" i="9"/>
  <c r="H1872" i="9"/>
  <c r="I1872" i="9" s="1"/>
  <c r="F1872" i="9"/>
  <c r="G1872" i="9" s="1"/>
  <c r="D1872" i="9"/>
  <c r="E1872" i="9" s="1"/>
  <c r="C1872" i="9"/>
  <c r="N1871" i="9"/>
  <c r="O1871" i="9" s="1"/>
  <c r="L1871" i="9"/>
  <c r="M1871" i="9" s="1"/>
  <c r="J1871" i="9"/>
  <c r="H1871" i="9"/>
  <c r="I1871" i="9" s="1"/>
  <c r="F1871" i="9"/>
  <c r="G1871" i="9" s="1"/>
  <c r="D1871" i="9"/>
  <c r="E1871" i="9" s="1"/>
  <c r="C1871" i="9"/>
  <c r="N1870" i="9"/>
  <c r="O1870" i="9" s="1"/>
  <c r="L1870" i="9"/>
  <c r="M1870" i="9" s="1"/>
  <c r="J1870" i="9"/>
  <c r="H1870" i="9"/>
  <c r="I1870" i="9" s="1"/>
  <c r="F1870" i="9"/>
  <c r="G1870" i="9" s="1"/>
  <c r="D1870" i="9"/>
  <c r="E1870" i="9" s="1"/>
  <c r="C1870" i="9"/>
  <c r="N1869" i="9"/>
  <c r="O1869" i="9" s="1"/>
  <c r="L1869" i="9"/>
  <c r="M1869" i="9" s="1"/>
  <c r="J1869" i="9"/>
  <c r="H1869" i="9"/>
  <c r="I1869" i="9" s="1"/>
  <c r="F1869" i="9"/>
  <c r="G1869" i="9" s="1"/>
  <c r="D1869" i="9"/>
  <c r="E1869" i="9" s="1"/>
  <c r="C1869" i="9"/>
  <c r="N1868" i="9"/>
  <c r="O1868" i="9" s="1"/>
  <c r="L1868" i="9"/>
  <c r="M1868" i="9" s="1"/>
  <c r="J1868" i="9"/>
  <c r="H1868" i="9"/>
  <c r="I1868" i="9" s="1"/>
  <c r="F1868" i="9"/>
  <c r="G1868" i="9" s="1"/>
  <c r="D1868" i="9"/>
  <c r="E1868" i="9" s="1"/>
  <c r="C1868" i="9"/>
  <c r="N1867" i="9"/>
  <c r="O1867" i="9" s="1"/>
  <c r="L1867" i="9"/>
  <c r="M1867" i="9" s="1"/>
  <c r="J1867" i="9"/>
  <c r="H1867" i="9"/>
  <c r="I1867" i="9" s="1"/>
  <c r="F1867" i="9"/>
  <c r="G1867" i="9" s="1"/>
  <c r="D1867" i="9"/>
  <c r="E1867" i="9" s="1"/>
  <c r="C1867" i="9"/>
  <c r="N1866" i="9"/>
  <c r="O1866" i="9" s="1"/>
  <c r="L1866" i="9"/>
  <c r="M1866" i="9" s="1"/>
  <c r="J1866" i="9"/>
  <c r="H1866" i="9"/>
  <c r="I1866" i="9" s="1"/>
  <c r="F1866" i="9"/>
  <c r="G1866" i="9" s="1"/>
  <c r="D1866" i="9"/>
  <c r="E1866" i="9" s="1"/>
  <c r="C1866" i="9"/>
  <c r="N1865" i="9"/>
  <c r="O1865" i="9" s="1"/>
  <c r="L1865" i="9"/>
  <c r="M1865" i="9" s="1"/>
  <c r="J1865" i="9"/>
  <c r="H1865" i="9"/>
  <c r="I1865" i="9" s="1"/>
  <c r="F1865" i="9"/>
  <c r="G1865" i="9" s="1"/>
  <c r="D1865" i="9"/>
  <c r="E1865" i="9" s="1"/>
  <c r="C1865" i="9"/>
  <c r="N1864" i="9"/>
  <c r="O1864" i="9" s="1"/>
  <c r="L1864" i="9"/>
  <c r="M1864" i="9" s="1"/>
  <c r="J1864" i="9"/>
  <c r="H1864" i="9"/>
  <c r="I1864" i="9" s="1"/>
  <c r="F1864" i="9"/>
  <c r="G1864" i="9" s="1"/>
  <c r="D1864" i="9"/>
  <c r="E1864" i="9" s="1"/>
  <c r="C1864" i="9"/>
  <c r="N1863" i="9"/>
  <c r="O1863" i="9" s="1"/>
  <c r="L1863" i="9"/>
  <c r="M1863" i="9" s="1"/>
  <c r="J1863" i="9"/>
  <c r="H1863" i="9"/>
  <c r="I1863" i="9" s="1"/>
  <c r="F1863" i="9"/>
  <c r="G1863" i="9" s="1"/>
  <c r="D1863" i="9"/>
  <c r="E1863" i="9" s="1"/>
  <c r="C1863" i="9"/>
  <c r="N1862" i="9"/>
  <c r="O1862" i="9" s="1"/>
  <c r="L1862" i="9"/>
  <c r="M1862" i="9" s="1"/>
  <c r="J1862" i="9"/>
  <c r="H1862" i="9"/>
  <c r="I1862" i="9" s="1"/>
  <c r="F1862" i="9"/>
  <c r="G1862" i="9" s="1"/>
  <c r="D1862" i="9"/>
  <c r="E1862" i="9" s="1"/>
  <c r="C1862" i="9"/>
  <c r="N1861" i="9"/>
  <c r="O1861" i="9" s="1"/>
  <c r="L1861" i="9"/>
  <c r="M1861" i="9" s="1"/>
  <c r="J1861" i="9"/>
  <c r="H1861" i="9"/>
  <c r="I1861" i="9" s="1"/>
  <c r="F1861" i="9"/>
  <c r="G1861" i="9" s="1"/>
  <c r="D1861" i="9"/>
  <c r="E1861" i="9" s="1"/>
  <c r="C1861" i="9"/>
  <c r="N1860" i="9"/>
  <c r="O1860" i="9" s="1"/>
  <c r="L1860" i="9"/>
  <c r="M1860" i="9" s="1"/>
  <c r="J1860" i="9"/>
  <c r="H1860" i="9"/>
  <c r="I1860" i="9" s="1"/>
  <c r="F1860" i="9"/>
  <c r="G1860" i="9" s="1"/>
  <c r="D1860" i="9"/>
  <c r="E1860" i="9" s="1"/>
  <c r="C1860" i="9"/>
  <c r="N1859" i="9"/>
  <c r="O1859" i="9" s="1"/>
  <c r="L1859" i="9"/>
  <c r="M1859" i="9" s="1"/>
  <c r="J1859" i="9"/>
  <c r="H1859" i="9"/>
  <c r="I1859" i="9" s="1"/>
  <c r="F1859" i="9"/>
  <c r="G1859" i="9" s="1"/>
  <c r="D1859" i="9"/>
  <c r="E1859" i="9" s="1"/>
  <c r="C1859" i="9"/>
  <c r="N1858" i="9"/>
  <c r="O1858" i="9" s="1"/>
  <c r="L1858" i="9"/>
  <c r="M1858" i="9" s="1"/>
  <c r="J1858" i="9"/>
  <c r="H1858" i="9"/>
  <c r="I1858" i="9" s="1"/>
  <c r="F1858" i="9"/>
  <c r="G1858" i="9" s="1"/>
  <c r="D1858" i="9"/>
  <c r="E1858" i="9" s="1"/>
  <c r="C1858" i="9"/>
  <c r="N1857" i="9"/>
  <c r="O1857" i="9" s="1"/>
  <c r="L1857" i="9"/>
  <c r="M1857" i="9" s="1"/>
  <c r="J1857" i="9"/>
  <c r="H1857" i="9"/>
  <c r="I1857" i="9" s="1"/>
  <c r="F1857" i="9"/>
  <c r="G1857" i="9" s="1"/>
  <c r="D1857" i="9"/>
  <c r="E1857" i="9" s="1"/>
  <c r="C1857" i="9"/>
  <c r="N1856" i="9"/>
  <c r="O1856" i="9" s="1"/>
  <c r="L1856" i="9"/>
  <c r="M1856" i="9" s="1"/>
  <c r="J1856" i="9"/>
  <c r="H1856" i="9"/>
  <c r="I1856" i="9" s="1"/>
  <c r="F1856" i="9"/>
  <c r="G1856" i="9" s="1"/>
  <c r="D1856" i="9"/>
  <c r="E1856" i="9" s="1"/>
  <c r="C1856" i="9"/>
  <c r="N1855" i="9"/>
  <c r="O1855" i="9" s="1"/>
  <c r="L1855" i="9"/>
  <c r="M1855" i="9" s="1"/>
  <c r="J1855" i="9"/>
  <c r="H1855" i="9"/>
  <c r="I1855" i="9" s="1"/>
  <c r="F1855" i="9"/>
  <c r="G1855" i="9" s="1"/>
  <c r="D1855" i="9"/>
  <c r="E1855" i="9" s="1"/>
  <c r="C1855" i="9"/>
  <c r="N1854" i="9"/>
  <c r="O1854" i="9" s="1"/>
  <c r="L1854" i="9"/>
  <c r="M1854" i="9" s="1"/>
  <c r="J1854" i="9"/>
  <c r="H1854" i="9"/>
  <c r="I1854" i="9" s="1"/>
  <c r="F1854" i="9"/>
  <c r="G1854" i="9" s="1"/>
  <c r="D1854" i="9"/>
  <c r="E1854" i="9" s="1"/>
  <c r="C1854" i="9"/>
  <c r="N1853" i="9"/>
  <c r="O1853" i="9" s="1"/>
  <c r="L1853" i="9"/>
  <c r="M1853" i="9" s="1"/>
  <c r="J1853" i="9"/>
  <c r="H1853" i="9"/>
  <c r="I1853" i="9" s="1"/>
  <c r="F1853" i="9"/>
  <c r="G1853" i="9" s="1"/>
  <c r="D1853" i="9"/>
  <c r="E1853" i="9" s="1"/>
  <c r="C1853" i="9"/>
  <c r="N1852" i="9"/>
  <c r="O1852" i="9" s="1"/>
  <c r="L1852" i="9"/>
  <c r="M1852" i="9" s="1"/>
  <c r="J1852" i="9"/>
  <c r="H1852" i="9"/>
  <c r="I1852" i="9" s="1"/>
  <c r="F1852" i="9"/>
  <c r="G1852" i="9" s="1"/>
  <c r="D1852" i="9"/>
  <c r="E1852" i="9" s="1"/>
  <c r="C1852" i="9"/>
  <c r="N1851" i="9"/>
  <c r="O1851" i="9" s="1"/>
  <c r="L1851" i="9"/>
  <c r="M1851" i="9" s="1"/>
  <c r="J1851" i="9"/>
  <c r="H1851" i="9"/>
  <c r="I1851" i="9" s="1"/>
  <c r="F1851" i="9"/>
  <c r="G1851" i="9" s="1"/>
  <c r="D1851" i="9"/>
  <c r="E1851" i="9" s="1"/>
  <c r="C1851" i="9"/>
  <c r="N1850" i="9"/>
  <c r="O1850" i="9" s="1"/>
  <c r="L1850" i="9"/>
  <c r="M1850" i="9" s="1"/>
  <c r="J1850" i="9"/>
  <c r="H1850" i="9"/>
  <c r="I1850" i="9" s="1"/>
  <c r="F1850" i="9"/>
  <c r="G1850" i="9" s="1"/>
  <c r="D1850" i="9"/>
  <c r="E1850" i="9" s="1"/>
  <c r="C1850" i="9"/>
  <c r="N1849" i="9"/>
  <c r="O1849" i="9" s="1"/>
  <c r="L1849" i="9"/>
  <c r="M1849" i="9" s="1"/>
  <c r="J1849" i="9"/>
  <c r="H1849" i="9"/>
  <c r="I1849" i="9" s="1"/>
  <c r="F1849" i="9"/>
  <c r="G1849" i="9" s="1"/>
  <c r="D1849" i="9"/>
  <c r="E1849" i="9" s="1"/>
  <c r="C1849" i="9"/>
  <c r="N1848" i="9"/>
  <c r="O1848" i="9" s="1"/>
  <c r="L1848" i="9"/>
  <c r="M1848" i="9" s="1"/>
  <c r="J1848" i="9"/>
  <c r="H1848" i="9"/>
  <c r="I1848" i="9" s="1"/>
  <c r="F1848" i="9"/>
  <c r="G1848" i="9" s="1"/>
  <c r="D1848" i="9"/>
  <c r="E1848" i="9" s="1"/>
  <c r="C1848" i="9"/>
  <c r="N1847" i="9"/>
  <c r="O1847" i="9" s="1"/>
  <c r="L1847" i="9"/>
  <c r="M1847" i="9" s="1"/>
  <c r="J1847" i="9"/>
  <c r="H1847" i="9"/>
  <c r="I1847" i="9" s="1"/>
  <c r="F1847" i="9"/>
  <c r="G1847" i="9" s="1"/>
  <c r="D1847" i="9"/>
  <c r="E1847" i="9" s="1"/>
  <c r="C1847" i="9"/>
  <c r="N1846" i="9"/>
  <c r="O1846" i="9" s="1"/>
  <c r="L1846" i="9"/>
  <c r="M1846" i="9" s="1"/>
  <c r="J1846" i="9"/>
  <c r="H1846" i="9"/>
  <c r="I1846" i="9" s="1"/>
  <c r="F1846" i="9"/>
  <c r="G1846" i="9" s="1"/>
  <c r="D1846" i="9"/>
  <c r="E1846" i="9" s="1"/>
  <c r="C1846" i="9"/>
  <c r="N1845" i="9"/>
  <c r="O1845" i="9" s="1"/>
  <c r="L1845" i="9"/>
  <c r="M1845" i="9" s="1"/>
  <c r="J1845" i="9"/>
  <c r="H1845" i="9"/>
  <c r="I1845" i="9" s="1"/>
  <c r="F1845" i="9"/>
  <c r="G1845" i="9" s="1"/>
  <c r="D1845" i="9"/>
  <c r="E1845" i="9" s="1"/>
  <c r="C1845" i="9"/>
  <c r="N1844" i="9"/>
  <c r="O1844" i="9" s="1"/>
  <c r="L1844" i="9"/>
  <c r="M1844" i="9" s="1"/>
  <c r="J1844" i="9"/>
  <c r="H1844" i="9"/>
  <c r="I1844" i="9" s="1"/>
  <c r="F1844" i="9"/>
  <c r="G1844" i="9" s="1"/>
  <c r="D1844" i="9"/>
  <c r="E1844" i="9" s="1"/>
  <c r="C1844" i="9"/>
  <c r="N1843" i="9"/>
  <c r="O1843" i="9" s="1"/>
  <c r="L1843" i="9"/>
  <c r="M1843" i="9" s="1"/>
  <c r="J1843" i="9"/>
  <c r="H1843" i="9"/>
  <c r="I1843" i="9" s="1"/>
  <c r="F1843" i="9"/>
  <c r="G1843" i="9" s="1"/>
  <c r="D1843" i="9"/>
  <c r="E1843" i="9" s="1"/>
  <c r="C1843" i="9"/>
  <c r="N1842" i="9"/>
  <c r="O1842" i="9" s="1"/>
  <c r="L1842" i="9"/>
  <c r="M1842" i="9" s="1"/>
  <c r="J1842" i="9"/>
  <c r="H1842" i="9"/>
  <c r="I1842" i="9" s="1"/>
  <c r="F1842" i="9"/>
  <c r="G1842" i="9" s="1"/>
  <c r="D1842" i="9"/>
  <c r="E1842" i="9" s="1"/>
  <c r="C1842" i="9"/>
  <c r="N1841" i="9"/>
  <c r="O1841" i="9" s="1"/>
  <c r="L1841" i="9"/>
  <c r="M1841" i="9" s="1"/>
  <c r="J1841" i="9"/>
  <c r="H1841" i="9"/>
  <c r="I1841" i="9" s="1"/>
  <c r="F1841" i="9"/>
  <c r="G1841" i="9" s="1"/>
  <c r="D1841" i="9"/>
  <c r="E1841" i="9" s="1"/>
  <c r="C1841" i="9"/>
  <c r="N1840" i="9"/>
  <c r="O1840" i="9" s="1"/>
  <c r="L1840" i="9"/>
  <c r="M1840" i="9" s="1"/>
  <c r="J1840" i="9"/>
  <c r="H1840" i="9"/>
  <c r="I1840" i="9" s="1"/>
  <c r="F1840" i="9"/>
  <c r="G1840" i="9" s="1"/>
  <c r="D1840" i="9"/>
  <c r="E1840" i="9" s="1"/>
  <c r="C1840" i="9"/>
  <c r="N1839" i="9"/>
  <c r="O1839" i="9" s="1"/>
  <c r="L1839" i="9"/>
  <c r="M1839" i="9" s="1"/>
  <c r="J1839" i="9"/>
  <c r="H1839" i="9"/>
  <c r="I1839" i="9" s="1"/>
  <c r="F1839" i="9"/>
  <c r="G1839" i="9" s="1"/>
  <c r="D1839" i="9"/>
  <c r="E1839" i="9" s="1"/>
  <c r="C1839" i="9"/>
  <c r="N1838" i="9"/>
  <c r="O1838" i="9" s="1"/>
  <c r="L1838" i="9"/>
  <c r="M1838" i="9" s="1"/>
  <c r="J1838" i="9"/>
  <c r="H1838" i="9"/>
  <c r="I1838" i="9" s="1"/>
  <c r="F1838" i="9"/>
  <c r="G1838" i="9" s="1"/>
  <c r="D1838" i="9"/>
  <c r="E1838" i="9" s="1"/>
  <c r="C1838" i="9"/>
  <c r="N1837" i="9"/>
  <c r="O1837" i="9" s="1"/>
  <c r="L1837" i="9"/>
  <c r="M1837" i="9" s="1"/>
  <c r="J1837" i="9"/>
  <c r="H1837" i="9"/>
  <c r="I1837" i="9" s="1"/>
  <c r="F1837" i="9"/>
  <c r="G1837" i="9" s="1"/>
  <c r="D1837" i="9"/>
  <c r="E1837" i="9" s="1"/>
  <c r="C1837" i="9"/>
  <c r="N1836" i="9"/>
  <c r="O1836" i="9" s="1"/>
  <c r="L1836" i="9"/>
  <c r="M1836" i="9" s="1"/>
  <c r="J1836" i="9"/>
  <c r="H1836" i="9"/>
  <c r="I1836" i="9" s="1"/>
  <c r="F1836" i="9"/>
  <c r="G1836" i="9" s="1"/>
  <c r="D1836" i="9"/>
  <c r="E1836" i="9" s="1"/>
  <c r="C1836" i="9"/>
  <c r="N1835" i="9"/>
  <c r="O1835" i="9" s="1"/>
  <c r="L1835" i="9"/>
  <c r="M1835" i="9" s="1"/>
  <c r="J1835" i="9"/>
  <c r="H1835" i="9"/>
  <c r="I1835" i="9" s="1"/>
  <c r="F1835" i="9"/>
  <c r="G1835" i="9" s="1"/>
  <c r="D1835" i="9"/>
  <c r="E1835" i="9" s="1"/>
  <c r="C1835" i="9"/>
  <c r="N1834" i="9"/>
  <c r="O1834" i="9" s="1"/>
  <c r="L1834" i="9"/>
  <c r="M1834" i="9" s="1"/>
  <c r="J1834" i="9"/>
  <c r="H1834" i="9"/>
  <c r="I1834" i="9" s="1"/>
  <c r="F1834" i="9"/>
  <c r="G1834" i="9" s="1"/>
  <c r="D1834" i="9"/>
  <c r="E1834" i="9" s="1"/>
  <c r="C1834" i="9"/>
  <c r="N1833" i="9"/>
  <c r="O1833" i="9" s="1"/>
  <c r="L1833" i="9"/>
  <c r="M1833" i="9" s="1"/>
  <c r="J1833" i="9"/>
  <c r="H1833" i="9"/>
  <c r="I1833" i="9" s="1"/>
  <c r="F1833" i="9"/>
  <c r="G1833" i="9" s="1"/>
  <c r="D1833" i="9"/>
  <c r="E1833" i="9" s="1"/>
  <c r="C1833" i="9"/>
  <c r="N1832" i="9"/>
  <c r="O1832" i="9" s="1"/>
  <c r="L1832" i="9"/>
  <c r="M1832" i="9" s="1"/>
  <c r="J1832" i="9"/>
  <c r="H1832" i="9"/>
  <c r="I1832" i="9" s="1"/>
  <c r="F1832" i="9"/>
  <c r="G1832" i="9" s="1"/>
  <c r="D1832" i="9"/>
  <c r="E1832" i="9" s="1"/>
  <c r="C1832" i="9"/>
  <c r="N1831" i="9"/>
  <c r="O1831" i="9" s="1"/>
  <c r="L1831" i="9"/>
  <c r="M1831" i="9" s="1"/>
  <c r="J1831" i="9"/>
  <c r="H1831" i="9"/>
  <c r="I1831" i="9" s="1"/>
  <c r="F1831" i="9"/>
  <c r="G1831" i="9" s="1"/>
  <c r="D1831" i="9"/>
  <c r="E1831" i="9" s="1"/>
  <c r="C1831" i="9"/>
  <c r="N1830" i="9"/>
  <c r="O1830" i="9" s="1"/>
  <c r="L1830" i="9"/>
  <c r="M1830" i="9" s="1"/>
  <c r="J1830" i="9"/>
  <c r="H1830" i="9"/>
  <c r="I1830" i="9" s="1"/>
  <c r="F1830" i="9"/>
  <c r="G1830" i="9" s="1"/>
  <c r="D1830" i="9"/>
  <c r="E1830" i="9" s="1"/>
  <c r="C1830" i="9"/>
  <c r="N1829" i="9"/>
  <c r="O1829" i="9" s="1"/>
  <c r="L1829" i="9"/>
  <c r="M1829" i="9" s="1"/>
  <c r="J1829" i="9"/>
  <c r="H1829" i="9"/>
  <c r="I1829" i="9" s="1"/>
  <c r="F1829" i="9"/>
  <c r="G1829" i="9" s="1"/>
  <c r="D1829" i="9"/>
  <c r="E1829" i="9" s="1"/>
  <c r="C1829" i="9"/>
  <c r="N1828" i="9"/>
  <c r="O1828" i="9" s="1"/>
  <c r="L1828" i="9"/>
  <c r="M1828" i="9" s="1"/>
  <c r="J1828" i="9"/>
  <c r="H1828" i="9"/>
  <c r="I1828" i="9" s="1"/>
  <c r="F1828" i="9"/>
  <c r="G1828" i="9" s="1"/>
  <c r="D1828" i="9"/>
  <c r="E1828" i="9" s="1"/>
  <c r="C1828" i="9"/>
  <c r="N1827" i="9"/>
  <c r="O1827" i="9" s="1"/>
  <c r="L1827" i="9"/>
  <c r="M1827" i="9" s="1"/>
  <c r="J1827" i="9"/>
  <c r="H1827" i="9"/>
  <c r="I1827" i="9" s="1"/>
  <c r="F1827" i="9"/>
  <c r="G1827" i="9" s="1"/>
  <c r="D1827" i="9"/>
  <c r="E1827" i="9" s="1"/>
  <c r="C1827" i="9"/>
  <c r="N1826" i="9"/>
  <c r="O1826" i="9" s="1"/>
  <c r="L1826" i="9"/>
  <c r="M1826" i="9" s="1"/>
  <c r="J1826" i="9"/>
  <c r="H1826" i="9"/>
  <c r="I1826" i="9" s="1"/>
  <c r="F1826" i="9"/>
  <c r="G1826" i="9" s="1"/>
  <c r="D1826" i="9"/>
  <c r="E1826" i="9" s="1"/>
  <c r="C1826" i="9"/>
  <c r="N1825" i="9"/>
  <c r="O1825" i="9" s="1"/>
  <c r="L1825" i="9"/>
  <c r="M1825" i="9" s="1"/>
  <c r="J1825" i="9"/>
  <c r="H1825" i="9"/>
  <c r="I1825" i="9" s="1"/>
  <c r="F1825" i="9"/>
  <c r="G1825" i="9" s="1"/>
  <c r="D1825" i="9"/>
  <c r="E1825" i="9" s="1"/>
  <c r="C1825" i="9"/>
  <c r="N1824" i="9"/>
  <c r="O1824" i="9" s="1"/>
  <c r="L1824" i="9"/>
  <c r="M1824" i="9" s="1"/>
  <c r="J1824" i="9"/>
  <c r="H1824" i="9"/>
  <c r="I1824" i="9" s="1"/>
  <c r="F1824" i="9"/>
  <c r="G1824" i="9" s="1"/>
  <c r="D1824" i="9"/>
  <c r="E1824" i="9" s="1"/>
  <c r="C1824" i="9"/>
  <c r="N1823" i="9"/>
  <c r="O1823" i="9" s="1"/>
  <c r="L1823" i="9"/>
  <c r="M1823" i="9" s="1"/>
  <c r="J1823" i="9"/>
  <c r="H1823" i="9"/>
  <c r="I1823" i="9" s="1"/>
  <c r="F1823" i="9"/>
  <c r="G1823" i="9" s="1"/>
  <c r="D1823" i="9"/>
  <c r="E1823" i="9" s="1"/>
  <c r="C1823" i="9"/>
  <c r="N1822" i="9"/>
  <c r="O1822" i="9" s="1"/>
  <c r="L1822" i="9"/>
  <c r="M1822" i="9" s="1"/>
  <c r="J1822" i="9"/>
  <c r="H1822" i="9"/>
  <c r="I1822" i="9" s="1"/>
  <c r="F1822" i="9"/>
  <c r="G1822" i="9" s="1"/>
  <c r="D1822" i="9"/>
  <c r="E1822" i="9" s="1"/>
  <c r="C1822" i="9"/>
  <c r="N1821" i="9"/>
  <c r="O1821" i="9" s="1"/>
  <c r="L1821" i="9"/>
  <c r="M1821" i="9" s="1"/>
  <c r="J1821" i="9"/>
  <c r="H1821" i="9"/>
  <c r="I1821" i="9" s="1"/>
  <c r="F1821" i="9"/>
  <c r="G1821" i="9" s="1"/>
  <c r="D1821" i="9"/>
  <c r="E1821" i="9" s="1"/>
  <c r="C1821" i="9"/>
  <c r="N1820" i="9"/>
  <c r="O1820" i="9" s="1"/>
  <c r="L1820" i="9"/>
  <c r="M1820" i="9" s="1"/>
  <c r="J1820" i="9"/>
  <c r="H1820" i="9"/>
  <c r="I1820" i="9" s="1"/>
  <c r="F1820" i="9"/>
  <c r="G1820" i="9" s="1"/>
  <c r="D1820" i="9"/>
  <c r="E1820" i="9" s="1"/>
  <c r="C1820" i="9"/>
  <c r="N1819" i="9"/>
  <c r="O1819" i="9" s="1"/>
  <c r="L1819" i="9"/>
  <c r="M1819" i="9" s="1"/>
  <c r="J1819" i="9"/>
  <c r="H1819" i="9"/>
  <c r="I1819" i="9" s="1"/>
  <c r="F1819" i="9"/>
  <c r="G1819" i="9" s="1"/>
  <c r="D1819" i="9"/>
  <c r="E1819" i="9" s="1"/>
  <c r="C1819" i="9"/>
  <c r="N1818" i="9"/>
  <c r="O1818" i="9" s="1"/>
  <c r="L1818" i="9"/>
  <c r="M1818" i="9" s="1"/>
  <c r="J1818" i="9"/>
  <c r="H1818" i="9"/>
  <c r="I1818" i="9" s="1"/>
  <c r="F1818" i="9"/>
  <c r="G1818" i="9" s="1"/>
  <c r="D1818" i="9"/>
  <c r="E1818" i="9" s="1"/>
  <c r="C1818" i="9"/>
  <c r="N1817" i="9"/>
  <c r="O1817" i="9" s="1"/>
  <c r="L1817" i="9"/>
  <c r="M1817" i="9" s="1"/>
  <c r="J1817" i="9"/>
  <c r="H1817" i="9"/>
  <c r="I1817" i="9" s="1"/>
  <c r="F1817" i="9"/>
  <c r="G1817" i="9" s="1"/>
  <c r="D1817" i="9"/>
  <c r="E1817" i="9" s="1"/>
  <c r="C1817" i="9"/>
  <c r="N1816" i="9"/>
  <c r="O1816" i="9" s="1"/>
  <c r="L1816" i="9"/>
  <c r="M1816" i="9" s="1"/>
  <c r="J1816" i="9"/>
  <c r="H1816" i="9"/>
  <c r="I1816" i="9" s="1"/>
  <c r="F1816" i="9"/>
  <c r="G1816" i="9" s="1"/>
  <c r="D1816" i="9"/>
  <c r="E1816" i="9" s="1"/>
  <c r="C1816" i="9"/>
  <c r="N1815" i="9"/>
  <c r="O1815" i="9" s="1"/>
  <c r="L1815" i="9"/>
  <c r="M1815" i="9" s="1"/>
  <c r="J1815" i="9"/>
  <c r="H1815" i="9"/>
  <c r="I1815" i="9" s="1"/>
  <c r="F1815" i="9"/>
  <c r="G1815" i="9" s="1"/>
  <c r="D1815" i="9"/>
  <c r="E1815" i="9" s="1"/>
  <c r="C1815" i="9"/>
  <c r="N1814" i="9"/>
  <c r="O1814" i="9" s="1"/>
  <c r="L1814" i="9"/>
  <c r="M1814" i="9" s="1"/>
  <c r="J1814" i="9"/>
  <c r="H1814" i="9"/>
  <c r="I1814" i="9" s="1"/>
  <c r="F1814" i="9"/>
  <c r="G1814" i="9" s="1"/>
  <c r="D1814" i="9"/>
  <c r="E1814" i="9" s="1"/>
  <c r="C1814" i="9"/>
  <c r="N1813" i="9"/>
  <c r="O1813" i="9" s="1"/>
  <c r="L1813" i="9"/>
  <c r="M1813" i="9" s="1"/>
  <c r="J1813" i="9"/>
  <c r="H1813" i="9"/>
  <c r="I1813" i="9" s="1"/>
  <c r="F1813" i="9"/>
  <c r="G1813" i="9" s="1"/>
  <c r="D1813" i="9"/>
  <c r="E1813" i="9" s="1"/>
  <c r="C1813" i="9"/>
  <c r="N1812" i="9"/>
  <c r="O1812" i="9" s="1"/>
  <c r="L1812" i="9"/>
  <c r="M1812" i="9" s="1"/>
  <c r="J1812" i="9"/>
  <c r="H1812" i="9"/>
  <c r="I1812" i="9" s="1"/>
  <c r="F1812" i="9"/>
  <c r="G1812" i="9" s="1"/>
  <c r="D1812" i="9"/>
  <c r="E1812" i="9" s="1"/>
  <c r="C1812" i="9"/>
  <c r="N1811" i="9"/>
  <c r="O1811" i="9" s="1"/>
  <c r="L1811" i="9"/>
  <c r="M1811" i="9" s="1"/>
  <c r="J1811" i="9"/>
  <c r="H1811" i="9"/>
  <c r="I1811" i="9" s="1"/>
  <c r="F1811" i="9"/>
  <c r="G1811" i="9" s="1"/>
  <c r="D1811" i="9"/>
  <c r="E1811" i="9" s="1"/>
  <c r="C1811" i="9"/>
  <c r="N1810" i="9"/>
  <c r="O1810" i="9" s="1"/>
  <c r="L1810" i="9"/>
  <c r="M1810" i="9" s="1"/>
  <c r="J1810" i="9"/>
  <c r="H1810" i="9"/>
  <c r="I1810" i="9" s="1"/>
  <c r="F1810" i="9"/>
  <c r="G1810" i="9" s="1"/>
  <c r="D1810" i="9"/>
  <c r="E1810" i="9" s="1"/>
  <c r="C1810" i="9"/>
  <c r="N1809" i="9"/>
  <c r="O1809" i="9" s="1"/>
  <c r="L1809" i="9"/>
  <c r="M1809" i="9" s="1"/>
  <c r="J1809" i="9"/>
  <c r="H1809" i="9"/>
  <c r="I1809" i="9" s="1"/>
  <c r="F1809" i="9"/>
  <c r="G1809" i="9" s="1"/>
  <c r="D1809" i="9"/>
  <c r="E1809" i="9" s="1"/>
  <c r="C1809" i="9"/>
  <c r="N1808" i="9"/>
  <c r="O1808" i="9" s="1"/>
  <c r="L1808" i="9"/>
  <c r="M1808" i="9" s="1"/>
  <c r="J1808" i="9"/>
  <c r="H1808" i="9"/>
  <c r="I1808" i="9" s="1"/>
  <c r="F1808" i="9"/>
  <c r="G1808" i="9" s="1"/>
  <c r="D1808" i="9"/>
  <c r="E1808" i="9" s="1"/>
  <c r="C1808" i="9"/>
  <c r="N1807" i="9"/>
  <c r="O1807" i="9" s="1"/>
  <c r="L1807" i="9"/>
  <c r="M1807" i="9" s="1"/>
  <c r="J1807" i="9"/>
  <c r="H1807" i="9"/>
  <c r="I1807" i="9" s="1"/>
  <c r="F1807" i="9"/>
  <c r="G1807" i="9" s="1"/>
  <c r="D1807" i="9"/>
  <c r="E1807" i="9" s="1"/>
  <c r="C1807" i="9"/>
  <c r="N1806" i="9"/>
  <c r="O1806" i="9" s="1"/>
  <c r="L1806" i="9"/>
  <c r="M1806" i="9" s="1"/>
  <c r="J1806" i="9"/>
  <c r="H1806" i="9"/>
  <c r="I1806" i="9" s="1"/>
  <c r="F1806" i="9"/>
  <c r="G1806" i="9" s="1"/>
  <c r="D1806" i="9"/>
  <c r="E1806" i="9" s="1"/>
  <c r="C1806" i="9"/>
  <c r="N1805" i="9"/>
  <c r="O1805" i="9" s="1"/>
  <c r="L1805" i="9"/>
  <c r="M1805" i="9" s="1"/>
  <c r="J1805" i="9"/>
  <c r="H1805" i="9"/>
  <c r="I1805" i="9" s="1"/>
  <c r="F1805" i="9"/>
  <c r="G1805" i="9" s="1"/>
  <c r="D1805" i="9"/>
  <c r="E1805" i="9" s="1"/>
  <c r="C1805" i="9"/>
  <c r="N1804" i="9"/>
  <c r="O1804" i="9" s="1"/>
  <c r="L1804" i="9"/>
  <c r="M1804" i="9" s="1"/>
  <c r="J1804" i="9"/>
  <c r="H1804" i="9"/>
  <c r="I1804" i="9" s="1"/>
  <c r="F1804" i="9"/>
  <c r="G1804" i="9" s="1"/>
  <c r="D1804" i="9"/>
  <c r="E1804" i="9" s="1"/>
  <c r="C1804" i="9"/>
  <c r="N1803" i="9"/>
  <c r="O1803" i="9" s="1"/>
  <c r="L1803" i="9"/>
  <c r="M1803" i="9" s="1"/>
  <c r="J1803" i="9"/>
  <c r="H1803" i="9"/>
  <c r="I1803" i="9" s="1"/>
  <c r="F1803" i="9"/>
  <c r="G1803" i="9" s="1"/>
  <c r="D1803" i="9"/>
  <c r="E1803" i="9" s="1"/>
  <c r="C1803" i="9"/>
  <c r="N1802" i="9"/>
  <c r="O1802" i="9" s="1"/>
  <c r="L1802" i="9"/>
  <c r="M1802" i="9" s="1"/>
  <c r="J1802" i="9"/>
  <c r="H1802" i="9"/>
  <c r="I1802" i="9" s="1"/>
  <c r="F1802" i="9"/>
  <c r="G1802" i="9" s="1"/>
  <c r="D1802" i="9"/>
  <c r="E1802" i="9" s="1"/>
  <c r="C1802" i="9"/>
  <c r="N1801" i="9"/>
  <c r="O1801" i="9" s="1"/>
  <c r="L1801" i="9"/>
  <c r="M1801" i="9" s="1"/>
  <c r="J1801" i="9"/>
  <c r="H1801" i="9"/>
  <c r="I1801" i="9" s="1"/>
  <c r="F1801" i="9"/>
  <c r="G1801" i="9" s="1"/>
  <c r="D1801" i="9"/>
  <c r="E1801" i="9" s="1"/>
  <c r="C1801" i="9"/>
  <c r="N1800" i="9"/>
  <c r="O1800" i="9" s="1"/>
  <c r="L1800" i="9"/>
  <c r="M1800" i="9" s="1"/>
  <c r="J1800" i="9"/>
  <c r="H1800" i="9"/>
  <c r="I1800" i="9" s="1"/>
  <c r="F1800" i="9"/>
  <c r="G1800" i="9" s="1"/>
  <c r="D1800" i="9"/>
  <c r="E1800" i="9" s="1"/>
  <c r="C1800" i="9"/>
  <c r="N1799" i="9"/>
  <c r="O1799" i="9" s="1"/>
  <c r="L1799" i="9"/>
  <c r="M1799" i="9" s="1"/>
  <c r="J1799" i="9"/>
  <c r="H1799" i="9"/>
  <c r="I1799" i="9" s="1"/>
  <c r="F1799" i="9"/>
  <c r="G1799" i="9" s="1"/>
  <c r="D1799" i="9"/>
  <c r="E1799" i="9" s="1"/>
  <c r="C1799" i="9"/>
  <c r="N1798" i="9"/>
  <c r="O1798" i="9" s="1"/>
  <c r="L1798" i="9"/>
  <c r="M1798" i="9" s="1"/>
  <c r="J1798" i="9"/>
  <c r="H1798" i="9"/>
  <c r="I1798" i="9" s="1"/>
  <c r="F1798" i="9"/>
  <c r="G1798" i="9" s="1"/>
  <c r="D1798" i="9"/>
  <c r="E1798" i="9" s="1"/>
  <c r="C1798" i="9"/>
  <c r="N1797" i="9"/>
  <c r="O1797" i="9" s="1"/>
  <c r="L1797" i="9"/>
  <c r="M1797" i="9" s="1"/>
  <c r="J1797" i="9"/>
  <c r="H1797" i="9"/>
  <c r="I1797" i="9" s="1"/>
  <c r="F1797" i="9"/>
  <c r="G1797" i="9" s="1"/>
  <c r="D1797" i="9"/>
  <c r="E1797" i="9" s="1"/>
  <c r="C1797" i="9"/>
  <c r="N1796" i="9"/>
  <c r="O1796" i="9" s="1"/>
  <c r="L1796" i="9"/>
  <c r="M1796" i="9" s="1"/>
  <c r="J1796" i="9"/>
  <c r="H1796" i="9"/>
  <c r="I1796" i="9" s="1"/>
  <c r="F1796" i="9"/>
  <c r="G1796" i="9" s="1"/>
  <c r="D1796" i="9"/>
  <c r="E1796" i="9" s="1"/>
  <c r="C1796" i="9"/>
  <c r="N1795" i="9"/>
  <c r="O1795" i="9" s="1"/>
  <c r="L1795" i="9"/>
  <c r="M1795" i="9" s="1"/>
  <c r="J1795" i="9"/>
  <c r="H1795" i="9"/>
  <c r="I1795" i="9" s="1"/>
  <c r="F1795" i="9"/>
  <c r="G1795" i="9" s="1"/>
  <c r="D1795" i="9"/>
  <c r="E1795" i="9" s="1"/>
  <c r="C1795" i="9"/>
  <c r="N1794" i="9"/>
  <c r="O1794" i="9" s="1"/>
  <c r="L1794" i="9"/>
  <c r="M1794" i="9" s="1"/>
  <c r="J1794" i="9"/>
  <c r="H1794" i="9"/>
  <c r="I1794" i="9" s="1"/>
  <c r="F1794" i="9"/>
  <c r="G1794" i="9" s="1"/>
  <c r="D1794" i="9"/>
  <c r="E1794" i="9" s="1"/>
  <c r="C1794" i="9"/>
  <c r="N1793" i="9"/>
  <c r="O1793" i="9" s="1"/>
  <c r="L1793" i="9"/>
  <c r="M1793" i="9" s="1"/>
  <c r="J1793" i="9"/>
  <c r="H1793" i="9"/>
  <c r="I1793" i="9" s="1"/>
  <c r="F1793" i="9"/>
  <c r="G1793" i="9" s="1"/>
  <c r="D1793" i="9"/>
  <c r="E1793" i="9" s="1"/>
  <c r="C1793" i="9"/>
  <c r="N1792" i="9"/>
  <c r="O1792" i="9" s="1"/>
  <c r="L1792" i="9"/>
  <c r="M1792" i="9" s="1"/>
  <c r="J1792" i="9"/>
  <c r="H1792" i="9"/>
  <c r="I1792" i="9" s="1"/>
  <c r="F1792" i="9"/>
  <c r="G1792" i="9" s="1"/>
  <c r="D1792" i="9"/>
  <c r="E1792" i="9" s="1"/>
  <c r="C1792" i="9"/>
  <c r="N1791" i="9"/>
  <c r="O1791" i="9" s="1"/>
  <c r="L1791" i="9"/>
  <c r="M1791" i="9" s="1"/>
  <c r="J1791" i="9"/>
  <c r="H1791" i="9"/>
  <c r="I1791" i="9" s="1"/>
  <c r="F1791" i="9"/>
  <c r="G1791" i="9" s="1"/>
  <c r="D1791" i="9"/>
  <c r="E1791" i="9" s="1"/>
  <c r="C1791" i="9"/>
  <c r="N1790" i="9"/>
  <c r="O1790" i="9" s="1"/>
  <c r="L1790" i="9"/>
  <c r="M1790" i="9" s="1"/>
  <c r="J1790" i="9"/>
  <c r="H1790" i="9"/>
  <c r="I1790" i="9" s="1"/>
  <c r="F1790" i="9"/>
  <c r="G1790" i="9" s="1"/>
  <c r="D1790" i="9"/>
  <c r="E1790" i="9" s="1"/>
  <c r="C1790" i="9"/>
  <c r="N1789" i="9"/>
  <c r="O1789" i="9" s="1"/>
  <c r="L1789" i="9"/>
  <c r="M1789" i="9" s="1"/>
  <c r="J1789" i="9"/>
  <c r="H1789" i="9"/>
  <c r="I1789" i="9" s="1"/>
  <c r="F1789" i="9"/>
  <c r="G1789" i="9" s="1"/>
  <c r="D1789" i="9"/>
  <c r="E1789" i="9" s="1"/>
  <c r="C1789" i="9"/>
  <c r="N1788" i="9"/>
  <c r="O1788" i="9" s="1"/>
  <c r="L1788" i="9"/>
  <c r="M1788" i="9" s="1"/>
  <c r="J1788" i="9"/>
  <c r="H1788" i="9"/>
  <c r="I1788" i="9" s="1"/>
  <c r="F1788" i="9"/>
  <c r="G1788" i="9" s="1"/>
  <c r="D1788" i="9"/>
  <c r="E1788" i="9" s="1"/>
  <c r="C1788" i="9"/>
  <c r="N1787" i="9"/>
  <c r="O1787" i="9" s="1"/>
  <c r="L1787" i="9"/>
  <c r="M1787" i="9" s="1"/>
  <c r="J1787" i="9"/>
  <c r="H1787" i="9"/>
  <c r="I1787" i="9" s="1"/>
  <c r="F1787" i="9"/>
  <c r="G1787" i="9" s="1"/>
  <c r="D1787" i="9"/>
  <c r="E1787" i="9" s="1"/>
  <c r="C1787" i="9"/>
  <c r="N1786" i="9"/>
  <c r="O1786" i="9" s="1"/>
  <c r="L1786" i="9"/>
  <c r="M1786" i="9" s="1"/>
  <c r="J1786" i="9"/>
  <c r="H1786" i="9"/>
  <c r="I1786" i="9" s="1"/>
  <c r="F1786" i="9"/>
  <c r="G1786" i="9" s="1"/>
  <c r="D1786" i="9"/>
  <c r="E1786" i="9" s="1"/>
  <c r="C1786" i="9"/>
  <c r="N1785" i="9"/>
  <c r="O1785" i="9" s="1"/>
  <c r="L1785" i="9"/>
  <c r="M1785" i="9" s="1"/>
  <c r="J1785" i="9"/>
  <c r="H1785" i="9"/>
  <c r="I1785" i="9" s="1"/>
  <c r="F1785" i="9"/>
  <c r="G1785" i="9" s="1"/>
  <c r="D1785" i="9"/>
  <c r="E1785" i="9" s="1"/>
  <c r="C1785" i="9"/>
  <c r="N1784" i="9"/>
  <c r="O1784" i="9" s="1"/>
  <c r="L1784" i="9"/>
  <c r="M1784" i="9" s="1"/>
  <c r="J1784" i="9"/>
  <c r="H1784" i="9"/>
  <c r="I1784" i="9" s="1"/>
  <c r="F1784" i="9"/>
  <c r="G1784" i="9" s="1"/>
  <c r="D1784" i="9"/>
  <c r="E1784" i="9" s="1"/>
  <c r="C1784" i="9"/>
  <c r="N1783" i="9"/>
  <c r="O1783" i="9" s="1"/>
  <c r="L1783" i="9"/>
  <c r="M1783" i="9" s="1"/>
  <c r="J1783" i="9"/>
  <c r="H1783" i="9"/>
  <c r="I1783" i="9" s="1"/>
  <c r="F1783" i="9"/>
  <c r="G1783" i="9" s="1"/>
  <c r="D1783" i="9"/>
  <c r="E1783" i="9" s="1"/>
  <c r="C1783" i="9"/>
  <c r="N1782" i="9"/>
  <c r="O1782" i="9" s="1"/>
  <c r="L1782" i="9"/>
  <c r="M1782" i="9" s="1"/>
  <c r="J1782" i="9"/>
  <c r="H1782" i="9"/>
  <c r="I1782" i="9" s="1"/>
  <c r="F1782" i="9"/>
  <c r="G1782" i="9" s="1"/>
  <c r="D1782" i="9"/>
  <c r="E1782" i="9" s="1"/>
  <c r="C1782" i="9"/>
  <c r="N1781" i="9"/>
  <c r="O1781" i="9" s="1"/>
  <c r="L1781" i="9"/>
  <c r="M1781" i="9" s="1"/>
  <c r="J1781" i="9"/>
  <c r="H1781" i="9"/>
  <c r="I1781" i="9" s="1"/>
  <c r="F1781" i="9"/>
  <c r="G1781" i="9" s="1"/>
  <c r="D1781" i="9"/>
  <c r="E1781" i="9" s="1"/>
  <c r="C1781" i="9"/>
  <c r="N1780" i="9"/>
  <c r="O1780" i="9" s="1"/>
  <c r="L1780" i="9"/>
  <c r="M1780" i="9" s="1"/>
  <c r="J1780" i="9"/>
  <c r="H1780" i="9"/>
  <c r="I1780" i="9" s="1"/>
  <c r="F1780" i="9"/>
  <c r="G1780" i="9" s="1"/>
  <c r="D1780" i="9"/>
  <c r="E1780" i="9" s="1"/>
  <c r="C1780" i="9"/>
  <c r="N1779" i="9"/>
  <c r="O1779" i="9" s="1"/>
  <c r="L1779" i="9"/>
  <c r="M1779" i="9" s="1"/>
  <c r="J1779" i="9"/>
  <c r="H1779" i="9"/>
  <c r="I1779" i="9" s="1"/>
  <c r="F1779" i="9"/>
  <c r="G1779" i="9" s="1"/>
  <c r="D1779" i="9"/>
  <c r="E1779" i="9" s="1"/>
  <c r="C1779" i="9"/>
  <c r="N1778" i="9"/>
  <c r="O1778" i="9" s="1"/>
  <c r="L1778" i="9"/>
  <c r="M1778" i="9" s="1"/>
  <c r="J1778" i="9"/>
  <c r="H1778" i="9"/>
  <c r="I1778" i="9" s="1"/>
  <c r="F1778" i="9"/>
  <c r="G1778" i="9" s="1"/>
  <c r="D1778" i="9"/>
  <c r="E1778" i="9" s="1"/>
  <c r="C1778" i="9"/>
  <c r="N1777" i="9"/>
  <c r="O1777" i="9" s="1"/>
  <c r="L1777" i="9"/>
  <c r="M1777" i="9" s="1"/>
  <c r="J1777" i="9"/>
  <c r="H1777" i="9"/>
  <c r="I1777" i="9" s="1"/>
  <c r="F1777" i="9"/>
  <c r="G1777" i="9" s="1"/>
  <c r="D1777" i="9"/>
  <c r="E1777" i="9" s="1"/>
  <c r="C1777" i="9"/>
  <c r="N1776" i="9"/>
  <c r="O1776" i="9" s="1"/>
  <c r="L1776" i="9"/>
  <c r="M1776" i="9" s="1"/>
  <c r="J1776" i="9"/>
  <c r="H1776" i="9"/>
  <c r="I1776" i="9" s="1"/>
  <c r="F1776" i="9"/>
  <c r="G1776" i="9" s="1"/>
  <c r="D1776" i="9"/>
  <c r="E1776" i="9" s="1"/>
  <c r="C1776" i="9"/>
  <c r="N1775" i="9"/>
  <c r="O1775" i="9" s="1"/>
  <c r="L1775" i="9"/>
  <c r="M1775" i="9" s="1"/>
  <c r="J1775" i="9"/>
  <c r="H1775" i="9"/>
  <c r="I1775" i="9" s="1"/>
  <c r="F1775" i="9"/>
  <c r="G1775" i="9" s="1"/>
  <c r="D1775" i="9"/>
  <c r="E1775" i="9" s="1"/>
  <c r="C1775" i="9"/>
  <c r="N1774" i="9"/>
  <c r="O1774" i="9" s="1"/>
  <c r="L1774" i="9"/>
  <c r="M1774" i="9" s="1"/>
  <c r="J1774" i="9"/>
  <c r="H1774" i="9"/>
  <c r="I1774" i="9" s="1"/>
  <c r="F1774" i="9"/>
  <c r="G1774" i="9" s="1"/>
  <c r="D1774" i="9"/>
  <c r="E1774" i="9" s="1"/>
  <c r="C1774" i="9"/>
  <c r="N1773" i="9"/>
  <c r="O1773" i="9" s="1"/>
  <c r="L1773" i="9"/>
  <c r="M1773" i="9" s="1"/>
  <c r="J1773" i="9"/>
  <c r="H1773" i="9"/>
  <c r="I1773" i="9" s="1"/>
  <c r="F1773" i="9"/>
  <c r="G1773" i="9" s="1"/>
  <c r="D1773" i="9"/>
  <c r="E1773" i="9" s="1"/>
  <c r="C1773" i="9"/>
  <c r="N1772" i="9"/>
  <c r="O1772" i="9" s="1"/>
  <c r="L1772" i="9"/>
  <c r="M1772" i="9" s="1"/>
  <c r="J1772" i="9"/>
  <c r="H1772" i="9"/>
  <c r="I1772" i="9" s="1"/>
  <c r="F1772" i="9"/>
  <c r="G1772" i="9" s="1"/>
  <c r="D1772" i="9"/>
  <c r="E1772" i="9" s="1"/>
  <c r="C1772" i="9"/>
  <c r="N1771" i="9"/>
  <c r="O1771" i="9" s="1"/>
  <c r="L1771" i="9"/>
  <c r="M1771" i="9" s="1"/>
  <c r="J1771" i="9"/>
  <c r="H1771" i="9"/>
  <c r="I1771" i="9" s="1"/>
  <c r="F1771" i="9"/>
  <c r="G1771" i="9" s="1"/>
  <c r="D1771" i="9"/>
  <c r="E1771" i="9" s="1"/>
  <c r="C1771" i="9"/>
  <c r="N1770" i="9"/>
  <c r="O1770" i="9" s="1"/>
  <c r="L1770" i="9"/>
  <c r="M1770" i="9" s="1"/>
  <c r="J1770" i="9"/>
  <c r="H1770" i="9"/>
  <c r="I1770" i="9" s="1"/>
  <c r="F1770" i="9"/>
  <c r="G1770" i="9" s="1"/>
  <c r="D1770" i="9"/>
  <c r="E1770" i="9" s="1"/>
  <c r="C1770" i="9"/>
  <c r="N1769" i="9"/>
  <c r="O1769" i="9" s="1"/>
  <c r="L1769" i="9"/>
  <c r="M1769" i="9" s="1"/>
  <c r="J1769" i="9"/>
  <c r="H1769" i="9"/>
  <c r="I1769" i="9" s="1"/>
  <c r="F1769" i="9"/>
  <c r="G1769" i="9" s="1"/>
  <c r="D1769" i="9"/>
  <c r="E1769" i="9" s="1"/>
  <c r="C1769" i="9"/>
  <c r="N1768" i="9"/>
  <c r="O1768" i="9" s="1"/>
  <c r="L1768" i="9"/>
  <c r="M1768" i="9" s="1"/>
  <c r="J1768" i="9"/>
  <c r="H1768" i="9"/>
  <c r="I1768" i="9" s="1"/>
  <c r="F1768" i="9"/>
  <c r="G1768" i="9" s="1"/>
  <c r="D1768" i="9"/>
  <c r="E1768" i="9" s="1"/>
  <c r="C1768" i="9"/>
  <c r="N1767" i="9"/>
  <c r="O1767" i="9" s="1"/>
  <c r="L1767" i="9"/>
  <c r="M1767" i="9" s="1"/>
  <c r="J1767" i="9"/>
  <c r="H1767" i="9"/>
  <c r="I1767" i="9" s="1"/>
  <c r="F1767" i="9"/>
  <c r="G1767" i="9" s="1"/>
  <c r="D1767" i="9"/>
  <c r="E1767" i="9" s="1"/>
  <c r="C1767" i="9"/>
  <c r="N1766" i="9"/>
  <c r="O1766" i="9" s="1"/>
  <c r="L1766" i="9"/>
  <c r="M1766" i="9" s="1"/>
  <c r="J1766" i="9"/>
  <c r="H1766" i="9"/>
  <c r="I1766" i="9" s="1"/>
  <c r="F1766" i="9"/>
  <c r="G1766" i="9" s="1"/>
  <c r="D1766" i="9"/>
  <c r="E1766" i="9" s="1"/>
  <c r="C1766" i="9"/>
  <c r="N1765" i="9"/>
  <c r="O1765" i="9" s="1"/>
  <c r="L1765" i="9"/>
  <c r="M1765" i="9" s="1"/>
  <c r="J1765" i="9"/>
  <c r="H1765" i="9"/>
  <c r="I1765" i="9" s="1"/>
  <c r="F1765" i="9"/>
  <c r="G1765" i="9" s="1"/>
  <c r="D1765" i="9"/>
  <c r="E1765" i="9" s="1"/>
  <c r="C1765" i="9"/>
  <c r="N1764" i="9"/>
  <c r="O1764" i="9" s="1"/>
  <c r="L1764" i="9"/>
  <c r="M1764" i="9" s="1"/>
  <c r="J1764" i="9"/>
  <c r="H1764" i="9"/>
  <c r="I1764" i="9" s="1"/>
  <c r="F1764" i="9"/>
  <c r="G1764" i="9" s="1"/>
  <c r="D1764" i="9"/>
  <c r="E1764" i="9" s="1"/>
  <c r="C1764" i="9"/>
  <c r="N1763" i="9"/>
  <c r="O1763" i="9" s="1"/>
  <c r="L1763" i="9"/>
  <c r="M1763" i="9" s="1"/>
  <c r="J1763" i="9"/>
  <c r="H1763" i="9"/>
  <c r="I1763" i="9" s="1"/>
  <c r="F1763" i="9"/>
  <c r="G1763" i="9" s="1"/>
  <c r="D1763" i="9"/>
  <c r="E1763" i="9" s="1"/>
  <c r="C1763" i="9"/>
  <c r="N1762" i="9"/>
  <c r="O1762" i="9" s="1"/>
  <c r="L1762" i="9"/>
  <c r="M1762" i="9" s="1"/>
  <c r="J1762" i="9"/>
  <c r="H1762" i="9"/>
  <c r="I1762" i="9" s="1"/>
  <c r="F1762" i="9"/>
  <c r="G1762" i="9" s="1"/>
  <c r="D1762" i="9"/>
  <c r="E1762" i="9" s="1"/>
  <c r="C1762" i="9"/>
  <c r="N1761" i="9"/>
  <c r="O1761" i="9" s="1"/>
  <c r="L1761" i="9"/>
  <c r="M1761" i="9" s="1"/>
  <c r="J1761" i="9"/>
  <c r="H1761" i="9"/>
  <c r="I1761" i="9" s="1"/>
  <c r="F1761" i="9"/>
  <c r="G1761" i="9" s="1"/>
  <c r="D1761" i="9"/>
  <c r="E1761" i="9" s="1"/>
  <c r="C1761" i="9"/>
  <c r="N1760" i="9"/>
  <c r="O1760" i="9" s="1"/>
  <c r="L1760" i="9"/>
  <c r="M1760" i="9" s="1"/>
  <c r="J1760" i="9"/>
  <c r="H1760" i="9"/>
  <c r="I1760" i="9" s="1"/>
  <c r="F1760" i="9"/>
  <c r="G1760" i="9" s="1"/>
  <c r="D1760" i="9"/>
  <c r="E1760" i="9" s="1"/>
  <c r="C1760" i="9"/>
  <c r="N1759" i="9"/>
  <c r="O1759" i="9" s="1"/>
  <c r="L1759" i="9"/>
  <c r="M1759" i="9" s="1"/>
  <c r="J1759" i="9"/>
  <c r="H1759" i="9"/>
  <c r="I1759" i="9" s="1"/>
  <c r="F1759" i="9"/>
  <c r="G1759" i="9" s="1"/>
  <c r="D1759" i="9"/>
  <c r="E1759" i="9" s="1"/>
  <c r="C1759" i="9"/>
  <c r="N1758" i="9"/>
  <c r="O1758" i="9" s="1"/>
  <c r="L1758" i="9"/>
  <c r="M1758" i="9" s="1"/>
  <c r="J1758" i="9"/>
  <c r="H1758" i="9"/>
  <c r="I1758" i="9" s="1"/>
  <c r="F1758" i="9"/>
  <c r="G1758" i="9" s="1"/>
  <c r="D1758" i="9"/>
  <c r="E1758" i="9" s="1"/>
  <c r="C1758" i="9"/>
  <c r="N1757" i="9"/>
  <c r="O1757" i="9" s="1"/>
  <c r="L1757" i="9"/>
  <c r="M1757" i="9" s="1"/>
  <c r="J1757" i="9"/>
  <c r="H1757" i="9"/>
  <c r="I1757" i="9" s="1"/>
  <c r="F1757" i="9"/>
  <c r="G1757" i="9" s="1"/>
  <c r="D1757" i="9"/>
  <c r="E1757" i="9" s="1"/>
  <c r="C1757" i="9"/>
  <c r="N1756" i="9"/>
  <c r="O1756" i="9" s="1"/>
  <c r="L1756" i="9"/>
  <c r="M1756" i="9" s="1"/>
  <c r="J1756" i="9"/>
  <c r="H1756" i="9"/>
  <c r="I1756" i="9" s="1"/>
  <c r="F1756" i="9"/>
  <c r="G1756" i="9" s="1"/>
  <c r="D1756" i="9"/>
  <c r="E1756" i="9" s="1"/>
  <c r="C1756" i="9"/>
  <c r="N1755" i="9"/>
  <c r="O1755" i="9" s="1"/>
  <c r="L1755" i="9"/>
  <c r="M1755" i="9" s="1"/>
  <c r="J1755" i="9"/>
  <c r="H1755" i="9"/>
  <c r="I1755" i="9" s="1"/>
  <c r="F1755" i="9"/>
  <c r="G1755" i="9" s="1"/>
  <c r="D1755" i="9"/>
  <c r="E1755" i="9" s="1"/>
  <c r="C1755" i="9"/>
  <c r="N1754" i="9"/>
  <c r="O1754" i="9" s="1"/>
  <c r="L1754" i="9"/>
  <c r="M1754" i="9" s="1"/>
  <c r="J1754" i="9"/>
  <c r="H1754" i="9"/>
  <c r="I1754" i="9" s="1"/>
  <c r="F1754" i="9"/>
  <c r="G1754" i="9" s="1"/>
  <c r="D1754" i="9"/>
  <c r="E1754" i="9" s="1"/>
  <c r="C1754" i="9"/>
  <c r="N1753" i="9"/>
  <c r="O1753" i="9" s="1"/>
  <c r="L1753" i="9"/>
  <c r="M1753" i="9" s="1"/>
  <c r="J1753" i="9"/>
  <c r="H1753" i="9"/>
  <c r="I1753" i="9" s="1"/>
  <c r="F1753" i="9"/>
  <c r="G1753" i="9" s="1"/>
  <c r="D1753" i="9"/>
  <c r="E1753" i="9" s="1"/>
  <c r="C1753" i="9"/>
  <c r="N1752" i="9"/>
  <c r="O1752" i="9" s="1"/>
  <c r="L1752" i="9"/>
  <c r="M1752" i="9" s="1"/>
  <c r="J1752" i="9"/>
  <c r="H1752" i="9"/>
  <c r="I1752" i="9" s="1"/>
  <c r="F1752" i="9"/>
  <c r="G1752" i="9" s="1"/>
  <c r="D1752" i="9"/>
  <c r="E1752" i="9" s="1"/>
  <c r="C1752" i="9"/>
  <c r="N1751" i="9"/>
  <c r="O1751" i="9" s="1"/>
  <c r="L1751" i="9"/>
  <c r="M1751" i="9" s="1"/>
  <c r="J1751" i="9"/>
  <c r="H1751" i="9"/>
  <c r="I1751" i="9" s="1"/>
  <c r="F1751" i="9"/>
  <c r="G1751" i="9" s="1"/>
  <c r="D1751" i="9"/>
  <c r="E1751" i="9" s="1"/>
  <c r="C1751" i="9"/>
  <c r="N1750" i="9"/>
  <c r="O1750" i="9" s="1"/>
  <c r="L1750" i="9"/>
  <c r="M1750" i="9" s="1"/>
  <c r="J1750" i="9"/>
  <c r="H1750" i="9"/>
  <c r="I1750" i="9" s="1"/>
  <c r="F1750" i="9"/>
  <c r="G1750" i="9" s="1"/>
  <c r="D1750" i="9"/>
  <c r="E1750" i="9" s="1"/>
  <c r="C1750" i="9"/>
  <c r="N1749" i="9"/>
  <c r="O1749" i="9" s="1"/>
  <c r="L1749" i="9"/>
  <c r="M1749" i="9" s="1"/>
  <c r="J1749" i="9"/>
  <c r="H1749" i="9"/>
  <c r="I1749" i="9" s="1"/>
  <c r="F1749" i="9"/>
  <c r="G1749" i="9" s="1"/>
  <c r="D1749" i="9"/>
  <c r="E1749" i="9" s="1"/>
  <c r="C1749" i="9"/>
  <c r="N1748" i="9"/>
  <c r="O1748" i="9" s="1"/>
  <c r="L1748" i="9"/>
  <c r="M1748" i="9" s="1"/>
  <c r="J1748" i="9"/>
  <c r="H1748" i="9"/>
  <c r="I1748" i="9" s="1"/>
  <c r="F1748" i="9"/>
  <c r="G1748" i="9" s="1"/>
  <c r="D1748" i="9"/>
  <c r="E1748" i="9" s="1"/>
  <c r="C1748" i="9"/>
  <c r="N1747" i="9"/>
  <c r="O1747" i="9" s="1"/>
  <c r="L1747" i="9"/>
  <c r="M1747" i="9" s="1"/>
  <c r="J1747" i="9"/>
  <c r="H1747" i="9"/>
  <c r="I1747" i="9" s="1"/>
  <c r="F1747" i="9"/>
  <c r="G1747" i="9" s="1"/>
  <c r="D1747" i="9"/>
  <c r="E1747" i="9" s="1"/>
  <c r="C1747" i="9"/>
  <c r="N1746" i="9"/>
  <c r="O1746" i="9" s="1"/>
  <c r="L1746" i="9"/>
  <c r="M1746" i="9" s="1"/>
  <c r="J1746" i="9"/>
  <c r="H1746" i="9"/>
  <c r="I1746" i="9" s="1"/>
  <c r="F1746" i="9"/>
  <c r="G1746" i="9" s="1"/>
  <c r="D1746" i="9"/>
  <c r="E1746" i="9" s="1"/>
  <c r="C1746" i="9"/>
  <c r="N1745" i="9"/>
  <c r="O1745" i="9" s="1"/>
  <c r="L1745" i="9"/>
  <c r="M1745" i="9" s="1"/>
  <c r="J1745" i="9"/>
  <c r="H1745" i="9"/>
  <c r="I1745" i="9" s="1"/>
  <c r="F1745" i="9"/>
  <c r="G1745" i="9" s="1"/>
  <c r="D1745" i="9"/>
  <c r="E1745" i="9" s="1"/>
  <c r="C1745" i="9"/>
  <c r="N1744" i="9"/>
  <c r="O1744" i="9" s="1"/>
  <c r="L1744" i="9"/>
  <c r="M1744" i="9" s="1"/>
  <c r="J1744" i="9"/>
  <c r="H1744" i="9"/>
  <c r="I1744" i="9" s="1"/>
  <c r="F1744" i="9"/>
  <c r="G1744" i="9" s="1"/>
  <c r="D1744" i="9"/>
  <c r="E1744" i="9" s="1"/>
  <c r="C1744" i="9"/>
  <c r="N1743" i="9"/>
  <c r="O1743" i="9" s="1"/>
  <c r="L1743" i="9"/>
  <c r="M1743" i="9" s="1"/>
  <c r="J1743" i="9"/>
  <c r="H1743" i="9"/>
  <c r="I1743" i="9" s="1"/>
  <c r="F1743" i="9"/>
  <c r="G1743" i="9" s="1"/>
  <c r="D1743" i="9"/>
  <c r="E1743" i="9" s="1"/>
  <c r="C1743" i="9"/>
  <c r="N1742" i="9"/>
  <c r="O1742" i="9" s="1"/>
  <c r="L1742" i="9"/>
  <c r="M1742" i="9" s="1"/>
  <c r="J1742" i="9"/>
  <c r="H1742" i="9"/>
  <c r="I1742" i="9" s="1"/>
  <c r="F1742" i="9"/>
  <c r="G1742" i="9" s="1"/>
  <c r="D1742" i="9"/>
  <c r="E1742" i="9" s="1"/>
  <c r="C1742" i="9"/>
  <c r="N1741" i="9"/>
  <c r="O1741" i="9" s="1"/>
  <c r="L1741" i="9"/>
  <c r="M1741" i="9" s="1"/>
  <c r="J1741" i="9"/>
  <c r="H1741" i="9"/>
  <c r="I1741" i="9" s="1"/>
  <c r="F1741" i="9"/>
  <c r="G1741" i="9" s="1"/>
  <c r="D1741" i="9"/>
  <c r="E1741" i="9" s="1"/>
  <c r="C1741" i="9"/>
  <c r="N1740" i="9"/>
  <c r="O1740" i="9" s="1"/>
  <c r="L1740" i="9"/>
  <c r="M1740" i="9" s="1"/>
  <c r="J1740" i="9"/>
  <c r="H1740" i="9"/>
  <c r="I1740" i="9" s="1"/>
  <c r="F1740" i="9"/>
  <c r="G1740" i="9" s="1"/>
  <c r="D1740" i="9"/>
  <c r="E1740" i="9" s="1"/>
  <c r="C1740" i="9"/>
  <c r="N1739" i="9"/>
  <c r="O1739" i="9" s="1"/>
  <c r="L1739" i="9"/>
  <c r="M1739" i="9" s="1"/>
  <c r="J1739" i="9"/>
  <c r="H1739" i="9"/>
  <c r="I1739" i="9" s="1"/>
  <c r="F1739" i="9"/>
  <c r="G1739" i="9" s="1"/>
  <c r="D1739" i="9"/>
  <c r="E1739" i="9" s="1"/>
  <c r="C1739" i="9"/>
  <c r="N1738" i="9"/>
  <c r="O1738" i="9" s="1"/>
  <c r="L1738" i="9"/>
  <c r="M1738" i="9" s="1"/>
  <c r="J1738" i="9"/>
  <c r="H1738" i="9"/>
  <c r="I1738" i="9" s="1"/>
  <c r="F1738" i="9"/>
  <c r="G1738" i="9" s="1"/>
  <c r="D1738" i="9"/>
  <c r="E1738" i="9" s="1"/>
  <c r="C1738" i="9"/>
  <c r="N1737" i="9"/>
  <c r="O1737" i="9" s="1"/>
  <c r="L1737" i="9"/>
  <c r="M1737" i="9" s="1"/>
  <c r="J1737" i="9"/>
  <c r="H1737" i="9"/>
  <c r="I1737" i="9" s="1"/>
  <c r="F1737" i="9"/>
  <c r="G1737" i="9" s="1"/>
  <c r="D1737" i="9"/>
  <c r="E1737" i="9" s="1"/>
  <c r="C1737" i="9"/>
  <c r="N1736" i="9"/>
  <c r="O1736" i="9" s="1"/>
  <c r="L1736" i="9"/>
  <c r="M1736" i="9" s="1"/>
  <c r="J1736" i="9"/>
  <c r="H1736" i="9"/>
  <c r="I1736" i="9" s="1"/>
  <c r="F1736" i="9"/>
  <c r="G1736" i="9" s="1"/>
  <c r="D1736" i="9"/>
  <c r="E1736" i="9" s="1"/>
  <c r="C1736" i="9"/>
  <c r="N1735" i="9"/>
  <c r="O1735" i="9" s="1"/>
  <c r="L1735" i="9"/>
  <c r="M1735" i="9" s="1"/>
  <c r="J1735" i="9"/>
  <c r="H1735" i="9"/>
  <c r="I1735" i="9" s="1"/>
  <c r="F1735" i="9"/>
  <c r="G1735" i="9" s="1"/>
  <c r="D1735" i="9"/>
  <c r="E1735" i="9" s="1"/>
  <c r="C1735" i="9"/>
  <c r="N1734" i="9"/>
  <c r="O1734" i="9" s="1"/>
  <c r="L1734" i="9"/>
  <c r="M1734" i="9" s="1"/>
  <c r="J1734" i="9"/>
  <c r="H1734" i="9"/>
  <c r="I1734" i="9" s="1"/>
  <c r="F1734" i="9"/>
  <c r="G1734" i="9" s="1"/>
  <c r="D1734" i="9"/>
  <c r="E1734" i="9" s="1"/>
  <c r="C1734" i="9"/>
  <c r="N1733" i="9"/>
  <c r="O1733" i="9" s="1"/>
  <c r="L1733" i="9"/>
  <c r="M1733" i="9" s="1"/>
  <c r="J1733" i="9"/>
  <c r="H1733" i="9"/>
  <c r="I1733" i="9" s="1"/>
  <c r="F1733" i="9"/>
  <c r="G1733" i="9" s="1"/>
  <c r="D1733" i="9"/>
  <c r="E1733" i="9" s="1"/>
  <c r="C1733" i="9"/>
  <c r="N1732" i="9"/>
  <c r="O1732" i="9" s="1"/>
  <c r="L1732" i="9"/>
  <c r="M1732" i="9" s="1"/>
  <c r="J1732" i="9"/>
  <c r="H1732" i="9"/>
  <c r="I1732" i="9" s="1"/>
  <c r="F1732" i="9"/>
  <c r="G1732" i="9" s="1"/>
  <c r="D1732" i="9"/>
  <c r="E1732" i="9" s="1"/>
  <c r="C1732" i="9"/>
  <c r="N1731" i="9"/>
  <c r="O1731" i="9" s="1"/>
  <c r="L1731" i="9"/>
  <c r="M1731" i="9" s="1"/>
  <c r="J1731" i="9"/>
  <c r="H1731" i="9"/>
  <c r="I1731" i="9" s="1"/>
  <c r="F1731" i="9"/>
  <c r="G1731" i="9" s="1"/>
  <c r="D1731" i="9"/>
  <c r="E1731" i="9" s="1"/>
  <c r="C1731" i="9"/>
  <c r="N1730" i="9"/>
  <c r="O1730" i="9" s="1"/>
  <c r="L1730" i="9"/>
  <c r="M1730" i="9" s="1"/>
  <c r="J1730" i="9"/>
  <c r="H1730" i="9"/>
  <c r="I1730" i="9" s="1"/>
  <c r="F1730" i="9"/>
  <c r="G1730" i="9" s="1"/>
  <c r="D1730" i="9"/>
  <c r="E1730" i="9" s="1"/>
  <c r="C1730" i="9"/>
  <c r="N1729" i="9"/>
  <c r="O1729" i="9" s="1"/>
  <c r="L1729" i="9"/>
  <c r="M1729" i="9" s="1"/>
  <c r="J1729" i="9"/>
  <c r="H1729" i="9"/>
  <c r="I1729" i="9" s="1"/>
  <c r="F1729" i="9"/>
  <c r="G1729" i="9" s="1"/>
  <c r="D1729" i="9"/>
  <c r="E1729" i="9" s="1"/>
  <c r="C1729" i="9"/>
  <c r="N1728" i="9"/>
  <c r="O1728" i="9" s="1"/>
  <c r="L1728" i="9"/>
  <c r="M1728" i="9" s="1"/>
  <c r="J1728" i="9"/>
  <c r="H1728" i="9"/>
  <c r="I1728" i="9" s="1"/>
  <c r="F1728" i="9"/>
  <c r="G1728" i="9" s="1"/>
  <c r="D1728" i="9"/>
  <c r="E1728" i="9" s="1"/>
  <c r="C1728" i="9"/>
  <c r="N1727" i="9"/>
  <c r="O1727" i="9" s="1"/>
  <c r="L1727" i="9"/>
  <c r="M1727" i="9" s="1"/>
  <c r="J1727" i="9"/>
  <c r="H1727" i="9"/>
  <c r="I1727" i="9" s="1"/>
  <c r="F1727" i="9"/>
  <c r="G1727" i="9" s="1"/>
  <c r="D1727" i="9"/>
  <c r="E1727" i="9" s="1"/>
  <c r="C1727" i="9"/>
  <c r="N1726" i="9"/>
  <c r="O1726" i="9" s="1"/>
  <c r="L1726" i="9"/>
  <c r="M1726" i="9" s="1"/>
  <c r="J1726" i="9"/>
  <c r="H1726" i="9"/>
  <c r="I1726" i="9" s="1"/>
  <c r="F1726" i="9"/>
  <c r="G1726" i="9" s="1"/>
  <c r="D1726" i="9"/>
  <c r="E1726" i="9" s="1"/>
  <c r="C1726" i="9"/>
  <c r="N1725" i="9"/>
  <c r="O1725" i="9" s="1"/>
  <c r="L1725" i="9"/>
  <c r="M1725" i="9" s="1"/>
  <c r="J1725" i="9"/>
  <c r="H1725" i="9"/>
  <c r="I1725" i="9" s="1"/>
  <c r="F1725" i="9"/>
  <c r="G1725" i="9" s="1"/>
  <c r="D1725" i="9"/>
  <c r="E1725" i="9" s="1"/>
  <c r="C1725" i="9"/>
  <c r="N1724" i="9"/>
  <c r="O1724" i="9" s="1"/>
  <c r="L1724" i="9"/>
  <c r="M1724" i="9" s="1"/>
  <c r="J1724" i="9"/>
  <c r="H1724" i="9"/>
  <c r="I1724" i="9" s="1"/>
  <c r="F1724" i="9"/>
  <c r="G1724" i="9" s="1"/>
  <c r="D1724" i="9"/>
  <c r="E1724" i="9" s="1"/>
  <c r="C1724" i="9"/>
  <c r="N1723" i="9"/>
  <c r="O1723" i="9" s="1"/>
  <c r="L1723" i="9"/>
  <c r="M1723" i="9" s="1"/>
  <c r="J1723" i="9"/>
  <c r="H1723" i="9"/>
  <c r="I1723" i="9" s="1"/>
  <c r="F1723" i="9"/>
  <c r="G1723" i="9" s="1"/>
  <c r="D1723" i="9"/>
  <c r="E1723" i="9" s="1"/>
  <c r="C1723" i="9"/>
  <c r="N1722" i="9"/>
  <c r="O1722" i="9" s="1"/>
  <c r="L1722" i="9"/>
  <c r="M1722" i="9" s="1"/>
  <c r="J1722" i="9"/>
  <c r="H1722" i="9"/>
  <c r="I1722" i="9" s="1"/>
  <c r="F1722" i="9"/>
  <c r="G1722" i="9" s="1"/>
  <c r="D1722" i="9"/>
  <c r="E1722" i="9" s="1"/>
  <c r="C1722" i="9"/>
  <c r="N1721" i="9"/>
  <c r="O1721" i="9" s="1"/>
  <c r="L1721" i="9"/>
  <c r="M1721" i="9" s="1"/>
  <c r="J1721" i="9"/>
  <c r="H1721" i="9"/>
  <c r="I1721" i="9" s="1"/>
  <c r="F1721" i="9"/>
  <c r="G1721" i="9" s="1"/>
  <c r="D1721" i="9"/>
  <c r="E1721" i="9" s="1"/>
  <c r="C1721" i="9"/>
  <c r="N1720" i="9"/>
  <c r="O1720" i="9" s="1"/>
  <c r="L1720" i="9"/>
  <c r="M1720" i="9" s="1"/>
  <c r="J1720" i="9"/>
  <c r="H1720" i="9"/>
  <c r="I1720" i="9" s="1"/>
  <c r="F1720" i="9"/>
  <c r="G1720" i="9" s="1"/>
  <c r="D1720" i="9"/>
  <c r="E1720" i="9" s="1"/>
  <c r="C1720" i="9"/>
  <c r="N1719" i="9"/>
  <c r="O1719" i="9" s="1"/>
  <c r="L1719" i="9"/>
  <c r="M1719" i="9" s="1"/>
  <c r="J1719" i="9"/>
  <c r="H1719" i="9"/>
  <c r="I1719" i="9" s="1"/>
  <c r="F1719" i="9"/>
  <c r="G1719" i="9" s="1"/>
  <c r="D1719" i="9"/>
  <c r="E1719" i="9" s="1"/>
  <c r="C1719" i="9"/>
  <c r="N1718" i="9"/>
  <c r="O1718" i="9" s="1"/>
  <c r="L1718" i="9"/>
  <c r="M1718" i="9" s="1"/>
  <c r="J1718" i="9"/>
  <c r="H1718" i="9"/>
  <c r="I1718" i="9" s="1"/>
  <c r="F1718" i="9"/>
  <c r="G1718" i="9" s="1"/>
  <c r="D1718" i="9"/>
  <c r="E1718" i="9" s="1"/>
  <c r="C1718" i="9"/>
  <c r="N1717" i="9"/>
  <c r="O1717" i="9" s="1"/>
  <c r="L1717" i="9"/>
  <c r="M1717" i="9" s="1"/>
  <c r="J1717" i="9"/>
  <c r="H1717" i="9"/>
  <c r="I1717" i="9" s="1"/>
  <c r="F1717" i="9"/>
  <c r="G1717" i="9" s="1"/>
  <c r="D1717" i="9"/>
  <c r="E1717" i="9" s="1"/>
  <c r="C1717" i="9"/>
  <c r="N1716" i="9"/>
  <c r="O1716" i="9" s="1"/>
  <c r="L1716" i="9"/>
  <c r="M1716" i="9" s="1"/>
  <c r="J1716" i="9"/>
  <c r="H1716" i="9"/>
  <c r="I1716" i="9" s="1"/>
  <c r="F1716" i="9"/>
  <c r="G1716" i="9" s="1"/>
  <c r="D1716" i="9"/>
  <c r="E1716" i="9" s="1"/>
  <c r="C1716" i="9"/>
  <c r="N1715" i="9"/>
  <c r="O1715" i="9" s="1"/>
  <c r="L1715" i="9"/>
  <c r="M1715" i="9" s="1"/>
  <c r="J1715" i="9"/>
  <c r="H1715" i="9"/>
  <c r="I1715" i="9" s="1"/>
  <c r="F1715" i="9"/>
  <c r="G1715" i="9" s="1"/>
  <c r="D1715" i="9"/>
  <c r="E1715" i="9" s="1"/>
  <c r="C1715" i="9"/>
  <c r="N1714" i="9"/>
  <c r="O1714" i="9" s="1"/>
  <c r="L1714" i="9"/>
  <c r="M1714" i="9" s="1"/>
  <c r="J1714" i="9"/>
  <c r="H1714" i="9"/>
  <c r="I1714" i="9" s="1"/>
  <c r="F1714" i="9"/>
  <c r="G1714" i="9" s="1"/>
  <c r="D1714" i="9"/>
  <c r="E1714" i="9" s="1"/>
  <c r="C1714" i="9"/>
  <c r="N1713" i="9"/>
  <c r="O1713" i="9" s="1"/>
  <c r="L1713" i="9"/>
  <c r="M1713" i="9" s="1"/>
  <c r="J1713" i="9"/>
  <c r="H1713" i="9"/>
  <c r="I1713" i="9" s="1"/>
  <c r="F1713" i="9"/>
  <c r="G1713" i="9" s="1"/>
  <c r="D1713" i="9"/>
  <c r="E1713" i="9" s="1"/>
  <c r="C1713" i="9"/>
  <c r="N1712" i="9"/>
  <c r="O1712" i="9" s="1"/>
  <c r="L1712" i="9"/>
  <c r="M1712" i="9" s="1"/>
  <c r="J1712" i="9"/>
  <c r="H1712" i="9"/>
  <c r="I1712" i="9" s="1"/>
  <c r="F1712" i="9"/>
  <c r="G1712" i="9" s="1"/>
  <c r="D1712" i="9"/>
  <c r="E1712" i="9" s="1"/>
  <c r="C1712" i="9"/>
  <c r="N1711" i="9"/>
  <c r="O1711" i="9" s="1"/>
  <c r="L1711" i="9"/>
  <c r="M1711" i="9" s="1"/>
  <c r="J1711" i="9"/>
  <c r="H1711" i="9"/>
  <c r="I1711" i="9" s="1"/>
  <c r="F1711" i="9"/>
  <c r="G1711" i="9" s="1"/>
  <c r="D1711" i="9"/>
  <c r="E1711" i="9" s="1"/>
  <c r="C1711" i="9"/>
  <c r="N1710" i="9"/>
  <c r="O1710" i="9" s="1"/>
  <c r="L1710" i="9"/>
  <c r="M1710" i="9" s="1"/>
  <c r="J1710" i="9"/>
  <c r="H1710" i="9"/>
  <c r="I1710" i="9" s="1"/>
  <c r="F1710" i="9"/>
  <c r="G1710" i="9" s="1"/>
  <c r="D1710" i="9"/>
  <c r="E1710" i="9" s="1"/>
  <c r="C1710" i="9"/>
  <c r="N1709" i="9"/>
  <c r="O1709" i="9" s="1"/>
  <c r="L1709" i="9"/>
  <c r="M1709" i="9" s="1"/>
  <c r="J1709" i="9"/>
  <c r="H1709" i="9"/>
  <c r="I1709" i="9" s="1"/>
  <c r="F1709" i="9"/>
  <c r="G1709" i="9" s="1"/>
  <c r="D1709" i="9"/>
  <c r="E1709" i="9" s="1"/>
  <c r="C1709" i="9"/>
  <c r="N1708" i="9"/>
  <c r="O1708" i="9" s="1"/>
  <c r="L1708" i="9"/>
  <c r="M1708" i="9" s="1"/>
  <c r="J1708" i="9"/>
  <c r="H1708" i="9"/>
  <c r="I1708" i="9" s="1"/>
  <c r="F1708" i="9"/>
  <c r="G1708" i="9" s="1"/>
  <c r="D1708" i="9"/>
  <c r="E1708" i="9" s="1"/>
  <c r="C1708" i="9"/>
  <c r="N1707" i="9"/>
  <c r="O1707" i="9" s="1"/>
  <c r="L1707" i="9"/>
  <c r="M1707" i="9" s="1"/>
  <c r="J1707" i="9"/>
  <c r="H1707" i="9"/>
  <c r="I1707" i="9" s="1"/>
  <c r="F1707" i="9"/>
  <c r="G1707" i="9" s="1"/>
  <c r="D1707" i="9"/>
  <c r="E1707" i="9" s="1"/>
  <c r="C1707" i="9"/>
  <c r="N1706" i="9"/>
  <c r="O1706" i="9" s="1"/>
  <c r="L1706" i="9"/>
  <c r="M1706" i="9" s="1"/>
  <c r="J1706" i="9"/>
  <c r="H1706" i="9"/>
  <c r="I1706" i="9" s="1"/>
  <c r="F1706" i="9"/>
  <c r="G1706" i="9" s="1"/>
  <c r="D1706" i="9"/>
  <c r="E1706" i="9" s="1"/>
  <c r="C1706" i="9"/>
  <c r="N1705" i="9"/>
  <c r="O1705" i="9" s="1"/>
  <c r="L1705" i="9"/>
  <c r="M1705" i="9" s="1"/>
  <c r="J1705" i="9"/>
  <c r="H1705" i="9"/>
  <c r="I1705" i="9" s="1"/>
  <c r="F1705" i="9"/>
  <c r="G1705" i="9" s="1"/>
  <c r="D1705" i="9"/>
  <c r="E1705" i="9" s="1"/>
  <c r="C1705" i="9"/>
  <c r="N1704" i="9"/>
  <c r="O1704" i="9" s="1"/>
  <c r="L1704" i="9"/>
  <c r="M1704" i="9" s="1"/>
  <c r="J1704" i="9"/>
  <c r="H1704" i="9"/>
  <c r="I1704" i="9" s="1"/>
  <c r="F1704" i="9"/>
  <c r="G1704" i="9" s="1"/>
  <c r="D1704" i="9"/>
  <c r="E1704" i="9" s="1"/>
  <c r="C1704" i="9"/>
  <c r="N1703" i="9"/>
  <c r="O1703" i="9" s="1"/>
  <c r="L1703" i="9"/>
  <c r="M1703" i="9" s="1"/>
  <c r="J1703" i="9"/>
  <c r="H1703" i="9"/>
  <c r="I1703" i="9" s="1"/>
  <c r="F1703" i="9"/>
  <c r="G1703" i="9" s="1"/>
  <c r="D1703" i="9"/>
  <c r="E1703" i="9" s="1"/>
  <c r="C1703" i="9"/>
  <c r="N1702" i="9"/>
  <c r="O1702" i="9" s="1"/>
  <c r="L1702" i="9"/>
  <c r="M1702" i="9" s="1"/>
  <c r="J1702" i="9"/>
  <c r="H1702" i="9"/>
  <c r="I1702" i="9" s="1"/>
  <c r="F1702" i="9"/>
  <c r="G1702" i="9" s="1"/>
  <c r="D1702" i="9"/>
  <c r="E1702" i="9" s="1"/>
  <c r="C1702" i="9"/>
  <c r="N1701" i="9"/>
  <c r="O1701" i="9" s="1"/>
  <c r="L1701" i="9"/>
  <c r="M1701" i="9" s="1"/>
  <c r="J1701" i="9"/>
  <c r="H1701" i="9"/>
  <c r="I1701" i="9" s="1"/>
  <c r="F1701" i="9"/>
  <c r="G1701" i="9" s="1"/>
  <c r="D1701" i="9"/>
  <c r="E1701" i="9" s="1"/>
  <c r="C1701" i="9"/>
  <c r="N1700" i="9"/>
  <c r="O1700" i="9" s="1"/>
  <c r="L1700" i="9"/>
  <c r="M1700" i="9" s="1"/>
  <c r="J1700" i="9"/>
  <c r="H1700" i="9"/>
  <c r="I1700" i="9" s="1"/>
  <c r="F1700" i="9"/>
  <c r="G1700" i="9" s="1"/>
  <c r="D1700" i="9"/>
  <c r="E1700" i="9" s="1"/>
  <c r="C1700" i="9"/>
  <c r="N1699" i="9"/>
  <c r="O1699" i="9" s="1"/>
  <c r="L1699" i="9"/>
  <c r="M1699" i="9" s="1"/>
  <c r="J1699" i="9"/>
  <c r="H1699" i="9"/>
  <c r="I1699" i="9" s="1"/>
  <c r="F1699" i="9"/>
  <c r="G1699" i="9" s="1"/>
  <c r="D1699" i="9"/>
  <c r="E1699" i="9" s="1"/>
  <c r="C1699" i="9"/>
  <c r="N1698" i="9"/>
  <c r="O1698" i="9" s="1"/>
  <c r="L1698" i="9"/>
  <c r="M1698" i="9" s="1"/>
  <c r="J1698" i="9"/>
  <c r="H1698" i="9"/>
  <c r="I1698" i="9" s="1"/>
  <c r="F1698" i="9"/>
  <c r="G1698" i="9" s="1"/>
  <c r="D1698" i="9"/>
  <c r="E1698" i="9" s="1"/>
  <c r="C1698" i="9"/>
  <c r="N1697" i="9"/>
  <c r="O1697" i="9" s="1"/>
  <c r="L1697" i="9"/>
  <c r="M1697" i="9" s="1"/>
  <c r="J1697" i="9"/>
  <c r="H1697" i="9"/>
  <c r="I1697" i="9" s="1"/>
  <c r="F1697" i="9"/>
  <c r="G1697" i="9" s="1"/>
  <c r="D1697" i="9"/>
  <c r="E1697" i="9" s="1"/>
  <c r="C1697" i="9"/>
  <c r="N1696" i="9"/>
  <c r="O1696" i="9" s="1"/>
  <c r="L1696" i="9"/>
  <c r="M1696" i="9" s="1"/>
  <c r="J1696" i="9"/>
  <c r="H1696" i="9"/>
  <c r="I1696" i="9" s="1"/>
  <c r="F1696" i="9"/>
  <c r="G1696" i="9" s="1"/>
  <c r="D1696" i="9"/>
  <c r="E1696" i="9" s="1"/>
  <c r="C1696" i="9"/>
  <c r="N1695" i="9"/>
  <c r="O1695" i="9" s="1"/>
  <c r="L1695" i="9"/>
  <c r="M1695" i="9" s="1"/>
  <c r="J1695" i="9"/>
  <c r="H1695" i="9"/>
  <c r="I1695" i="9" s="1"/>
  <c r="F1695" i="9"/>
  <c r="G1695" i="9" s="1"/>
  <c r="D1695" i="9"/>
  <c r="E1695" i="9" s="1"/>
  <c r="C1695" i="9"/>
  <c r="N1694" i="9"/>
  <c r="O1694" i="9" s="1"/>
  <c r="L1694" i="9"/>
  <c r="M1694" i="9" s="1"/>
  <c r="J1694" i="9"/>
  <c r="H1694" i="9"/>
  <c r="I1694" i="9" s="1"/>
  <c r="F1694" i="9"/>
  <c r="G1694" i="9" s="1"/>
  <c r="D1694" i="9"/>
  <c r="E1694" i="9" s="1"/>
  <c r="C1694" i="9"/>
  <c r="N1693" i="9"/>
  <c r="O1693" i="9" s="1"/>
  <c r="L1693" i="9"/>
  <c r="M1693" i="9" s="1"/>
  <c r="J1693" i="9"/>
  <c r="H1693" i="9"/>
  <c r="I1693" i="9" s="1"/>
  <c r="F1693" i="9"/>
  <c r="G1693" i="9" s="1"/>
  <c r="D1693" i="9"/>
  <c r="E1693" i="9" s="1"/>
  <c r="C1693" i="9"/>
  <c r="N1692" i="9"/>
  <c r="O1692" i="9" s="1"/>
  <c r="L1692" i="9"/>
  <c r="M1692" i="9" s="1"/>
  <c r="J1692" i="9"/>
  <c r="H1692" i="9"/>
  <c r="I1692" i="9" s="1"/>
  <c r="F1692" i="9"/>
  <c r="G1692" i="9" s="1"/>
  <c r="D1692" i="9"/>
  <c r="E1692" i="9" s="1"/>
  <c r="C1692" i="9"/>
  <c r="N1691" i="9"/>
  <c r="O1691" i="9" s="1"/>
  <c r="L1691" i="9"/>
  <c r="M1691" i="9" s="1"/>
  <c r="J1691" i="9"/>
  <c r="H1691" i="9"/>
  <c r="I1691" i="9" s="1"/>
  <c r="F1691" i="9"/>
  <c r="G1691" i="9" s="1"/>
  <c r="D1691" i="9"/>
  <c r="E1691" i="9" s="1"/>
  <c r="C1691" i="9"/>
  <c r="N1690" i="9"/>
  <c r="O1690" i="9" s="1"/>
  <c r="L1690" i="9"/>
  <c r="M1690" i="9" s="1"/>
  <c r="J1690" i="9"/>
  <c r="H1690" i="9"/>
  <c r="I1690" i="9" s="1"/>
  <c r="F1690" i="9"/>
  <c r="G1690" i="9" s="1"/>
  <c r="D1690" i="9"/>
  <c r="E1690" i="9" s="1"/>
  <c r="C1690" i="9"/>
  <c r="N1689" i="9"/>
  <c r="O1689" i="9" s="1"/>
  <c r="L1689" i="9"/>
  <c r="M1689" i="9" s="1"/>
  <c r="J1689" i="9"/>
  <c r="H1689" i="9"/>
  <c r="I1689" i="9" s="1"/>
  <c r="F1689" i="9"/>
  <c r="G1689" i="9" s="1"/>
  <c r="D1689" i="9"/>
  <c r="E1689" i="9" s="1"/>
  <c r="C1689" i="9"/>
  <c r="N1688" i="9"/>
  <c r="O1688" i="9" s="1"/>
  <c r="L1688" i="9"/>
  <c r="M1688" i="9" s="1"/>
  <c r="J1688" i="9"/>
  <c r="H1688" i="9"/>
  <c r="I1688" i="9" s="1"/>
  <c r="F1688" i="9"/>
  <c r="G1688" i="9" s="1"/>
  <c r="D1688" i="9"/>
  <c r="E1688" i="9" s="1"/>
  <c r="C1688" i="9"/>
  <c r="N1687" i="9"/>
  <c r="O1687" i="9" s="1"/>
  <c r="L1687" i="9"/>
  <c r="M1687" i="9" s="1"/>
  <c r="J1687" i="9"/>
  <c r="H1687" i="9"/>
  <c r="I1687" i="9" s="1"/>
  <c r="F1687" i="9"/>
  <c r="G1687" i="9" s="1"/>
  <c r="D1687" i="9"/>
  <c r="E1687" i="9" s="1"/>
  <c r="C1687" i="9"/>
  <c r="N1686" i="9"/>
  <c r="O1686" i="9" s="1"/>
  <c r="L1686" i="9"/>
  <c r="M1686" i="9" s="1"/>
  <c r="J1686" i="9"/>
  <c r="H1686" i="9"/>
  <c r="I1686" i="9" s="1"/>
  <c r="F1686" i="9"/>
  <c r="G1686" i="9" s="1"/>
  <c r="D1686" i="9"/>
  <c r="E1686" i="9" s="1"/>
  <c r="C1686" i="9"/>
  <c r="N1685" i="9"/>
  <c r="O1685" i="9" s="1"/>
  <c r="L1685" i="9"/>
  <c r="M1685" i="9" s="1"/>
  <c r="J1685" i="9"/>
  <c r="H1685" i="9"/>
  <c r="I1685" i="9" s="1"/>
  <c r="F1685" i="9"/>
  <c r="G1685" i="9" s="1"/>
  <c r="D1685" i="9"/>
  <c r="E1685" i="9" s="1"/>
  <c r="C1685" i="9"/>
  <c r="N1684" i="9"/>
  <c r="O1684" i="9" s="1"/>
  <c r="L1684" i="9"/>
  <c r="M1684" i="9" s="1"/>
  <c r="J1684" i="9"/>
  <c r="H1684" i="9"/>
  <c r="I1684" i="9" s="1"/>
  <c r="F1684" i="9"/>
  <c r="G1684" i="9" s="1"/>
  <c r="D1684" i="9"/>
  <c r="E1684" i="9" s="1"/>
  <c r="C1684" i="9"/>
  <c r="N1683" i="9"/>
  <c r="O1683" i="9" s="1"/>
  <c r="L1683" i="9"/>
  <c r="M1683" i="9" s="1"/>
  <c r="J1683" i="9"/>
  <c r="H1683" i="9"/>
  <c r="I1683" i="9" s="1"/>
  <c r="F1683" i="9"/>
  <c r="G1683" i="9" s="1"/>
  <c r="D1683" i="9"/>
  <c r="E1683" i="9" s="1"/>
  <c r="C1683" i="9"/>
  <c r="N1682" i="9"/>
  <c r="O1682" i="9" s="1"/>
  <c r="L1682" i="9"/>
  <c r="M1682" i="9" s="1"/>
  <c r="J1682" i="9"/>
  <c r="H1682" i="9"/>
  <c r="I1682" i="9" s="1"/>
  <c r="F1682" i="9"/>
  <c r="G1682" i="9" s="1"/>
  <c r="D1682" i="9"/>
  <c r="E1682" i="9" s="1"/>
  <c r="C1682" i="9"/>
  <c r="N1681" i="9"/>
  <c r="O1681" i="9" s="1"/>
  <c r="L1681" i="9"/>
  <c r="M1681" i="9" s="1"/>
  <c r="J1681" i="9"/>
  <c r="H1681" i="9"/>
  <c r="I1681" i="9" s="1"/>
  <c r="F1681" i="9"/>
  <c r="G1681" i="9" s="1"/>
  <c r="D1681" i="9"/>
  <c r="E1681" i="9" s="1"/>
  <c r="C1681" i="9"/>
  <c r="N1680" i="9"/>
  <c r="O1680" i="9" s="1"/>
  <c r="L1680" i="9"/>
  <c r="M1680" i="9" s="1"/>
  <c r="J1680" i="9"/>
  <c r="H1680" i="9"/>
  <c r="I1680" i="9" s="1"/>
  <c r="F1680" i="9"/>
  <c r="G1680" i="9" s="1"/>
  <c r="D1680" i="9"/>
  <c r="E1680" i="9" s="1"/>
  <c r="C1680" i="9"/>
  <c r="N1679" i="9"/>
  <c r="O1679" i="9" s="1"/>
  <c r="L1679" i="9"/>
  <c r="M1679" i="9" s="1"/>
  <c r="J1679" i="9"/>
  <c r="H1679" i="9"/>
  <c r="I1679" i="9" s="1"/>
  <c r="F1679" i="9"/>
  <c r="G1679" i="9" s="1"/>
  <c r="D1679" i="9"/>
  <c r="E1679" i="9" s="1"/>
  <c r="C1679" i="9"/>
  <c r="N1678" i="9"/>
  <c r="O1678" i="9" s="1"/>
  <c r="L1678" i="9"/>
  <c r="M1678" i="9" s="1"/>
  <c r="J1678" i="9"/>
  <c r="H1678" i="9"/>
  <c r="I1678" i="9" s="1"/>
  <c r="F1678" i="9"/>
  <c r="G1678" i="9" s="1"/>
  <c r="D1678" i="9"/>
  <c r="E1678" i="9" s="1"/>
  <c r="C1678" i="9"/>
  <c r="N1677" i="9"/>
  <c r="O1677" i="9" s="1"/>
  <c r="L1677" i="9"/>
  <c r="M1677" i="9" s="1"/>
  <c r="J1677" i="9"/>
  <c r="H1677" i="9"/>
  <c r="I1677" i="9" s="1"/>
  <c r="F1677" i="9"/>
  <c r="G1677" i="9" s="1"/>
  <c r="D1677" i="9"/>
  <c r="E1677" i="9" s="1"/>
  <c r="C1677" i="9"/>
  <c r="N1676" i="9"/>
  <c r="O1676" i="9" s="1"/>
  <c r="L1676" i="9"/>
  <c r="M1676" i="9" s="1"/>
  <c r="J1676" i="9"/>
  <c r="H1676" i="9"/>
  <c r="I1676" i="9" s="1"/>
  <c r="F1676" i="9"/>
  <c r="G1676" i="9" s="1"/>
  <c r="D1676" i="9"/>
  <c r="E1676" i="9" s="1"/>
  <c r="C1676" i="9"/>
  <c r="N1675" i="9"/>
  <c r="O1675" i="9" s="1"/>
  <c r="L1675" i="9"/>
  <c r="M1675" i="9" s="1"/>
  <c r="J1675" i="9"/>
  <c r="H1675" i="9"/>
  <c r="I1675" i="9" s="1"/>
  <c r="F1675" i="9"/>
  <c r="G1675" i="9" s="1"/>
  <c r="D1675" i="9"/>
  <c r="E1675" i="9" s="1"/>
  <c r="C1675" i="9"/>
  <c r="N1674" i="9"/>
  <c r="O1674" i="9" s="1"/>
  <c r="L1674" i="9"/>
  <c r="M1674" i="9" s="1"/>
  <c r="J1674" i="9"/>
  <c r="H1674" i="9"/>
  <c r="I1674" i="9" s="1"/>
  <c r="F1674" i="9"/>
  <c r="G1674" i="9" s="1"/>
  <c r="D1674" i="9"/>
  <c r="E1674" i="9" s="1"/>
  <c r="C1674" i="9"/>
  <c r="N1673" i="9"/>
  <c r="O1673" i="9" s="1"/>
  <c r="L1673" i="9"/>
  <c r="M1673" i="9" s="1"/>
  <c r="J1673" i="9"/>
  <c r="H1673" i="9"/>
  <c r="I1673" i="9" s="1"/>
  <c r="F1673" i="9"/>
  <c r="G1673" i="9" s="1"/>
  <c r="D1673" i="9"/>
  <c r="E1673" i="9" s="1"/>
  <c r="C1673" i="9"/>
  <c r="N1672" i="9"/>
  <c r="O1672" i="9" s="1"/>
  <c r="L1672" i="9"/>
  <c r="M1672" i="9" s="1"/>
  <c r="J1672" i="9"/>
  <c r="H1672" i="9"/>
  <c r="I1672" i="9" s="1"/>
  <c r="F1672" i="9"/>
  <c r="G1672" i="9" s="1"/>
  <c r="D1672" i="9"/>
  <c r="E1672" i="9" s="1"/>
  <c r="C1672" i="9"/>
  <c r="N1671" i="9"/>
  <c r="O1671" i="9" s="1"/>
  <c r="L1671" i="9"/>
  <c r="M1671" i="9" s="1"/>
  <c r="J1671" i="9"/>
  <c r="H1671" i="9"/>
  <c r="I1671" i="9" s="1"/>
  <c r="F1671" i="9"/>
  <c r="G1671" i="9" s="1"/>
  <c r="D1671" i="9"/>
  <c r="E1671" i="9" s="1"/>
  <c r="C1671" i="9"/>
  <c r="N1670" i="9"/>
  <c r="O1670" i="9" s="1"/>
  <c r="L1670" i="9"/>
  <c r="M1670" i="9" s="1"/>
  <c r="J1670" i="9"/>
  <c r="H1670" i="9"/>
  <c r="I1670" i="9" s="1"/>
  <c r="F1670" i="9"/>
  <c r="G1670" i="9" s="1"/>
  <c r="D1670" i="9"/>
  <c r="E1670" i="9" s="1"/>
  <c r="C1670" i="9"/>
  <c r="N1669" i="9"/>
  <c r="O1669" i="9" s="1"/>
  <c r="L1669" i="9"/>
  <c r="M1669" i="9" s="1"/>
  <c r="J1669" i="9"/>
  <c r="H1669" i="9"/>
  <c r="I1669" i="9" s="1"/>
  <c r="F1669" i="9"/>
  <c r="G1669" i="9" s="1"/>
  <c r="D1669" i="9"/>
  <c r="E1669" i="9" s="1"/>
  <c r="C1669" i="9"/>
  <c r="N1668" i="9"/>
  <c r="O1668" i="9" s="1"/>
  <c r="L1668" i="9"/>
  <c r="M1668" i="9" s="1"/>
  <c r="J1668" i="9"/>
  <c r="H1668" i="9"/>
  <c r="I1668" i="9" s="1"/>
  <c r="F1668" i="9"/>
  <c r="G1668" i="9" s="1"/>
  <c r="D1668" i="9"/>
  <c r="E1668" i="9" s="1"/>
  <c r="C1668" i="9"/>
  <c r="N1667" i="9"/>
  <c r="O1667" i="9" s="1"/>
  <c r="L1667" i="9"/>
  <c r="M1667" i="9" s="1"/>
  <c r="J1667" i="9"/>
  <c r="H1667" i="9"/>
  <c r="I1667" i="9" s="1"/>
  <c r="F1667" i="9"/>
  <c r="G1667" i="9" s="1"/>
  <c r="D1667" i="9"/>
  <c r="E1667" i="9" s="1"/>
  <c r="C1667" i="9"/>
  <c r="N1666" i="9"/>
  <c r="O1666" i="9" s="1"/>
  <c r="L1666" i="9"/>
  <c r="M1666" i="9" s="1"/>
  <c r="J1666" i="9"/>
  <c r="H1666" i="9"/>
  <c r="I1666" i="9" s="1"/>
  <c r="F1666" i="9"/>
  <c r="G1666" i="9" s="1"/>
  <c r="D1666" i="9"/>
  <c r="E1666" i="9" s="1"/>
  <c r="C1666" i="9"/>
  <c r="N1665" i="9"/>
  <c r="O1665" i="9" s="1"/>
  <c r="L1665" i="9"/>
  <c r="M1665" i="9" s="1"/>
  <c r="J1665" i="9"/>
  <c r="H1665" i="9"/>
  <c r="I1665" i="9" s="1"/>
  <c r="F1665" i="9"/>
  <c r="G1665" i="9" s="1"/>
  <c r="D1665" i="9"/>
  <c r="E1665" i="9" s="1"/>
  <c r="C1665" i="9"/>
  <c r="N1664" i="9"/>
  <c r="O1664" i="9" s="1"/>
  <c r="L1664" i="9"/>
  <c r="M1664" i="9" s="1"/>
  <c r="J1664" i="9"/>
  <c r="H1664" i="9"/>
  <c r="I1664" i="9" s="1"/>
  <c r="F1664" i="9"/>
  <c r="G1664" i="9" s="1"/>
  <c r="D1664" i="9"/>
  <c r="E1664" i="9" s="1"/>
  <c r="C1664" i="9"/>
  <c r="N1663" i="9"/>
  <c r="O1663" i="9" s="1"/>
  <c r="L1663" i="9"/>
  <c r="M1663" i="9" s="1"/>
  <c r="J1663" i="9"/>
  <c r="H1663" i="9"/>
  <c r="I1663" i="9" s="1"/>
  <c r="F1663" i="9"/>
  <c r="G1663" i="9" s="1"/>
  <c r="D1663" i="9"/>
  <c r="E1663" i="9" s="1"/>
  <c r="C1663" i="9"/>
  <c r="N1662" i="9"/>
  <c r="O1662" i="9" s="1"/>
  <c r="L1662" i="9"/>
  <c r="M1662" i="9" s="1"/>
  <c r="J1662" i="9"/>
  <c r="H1662" i="9"/>
  <c r="I1662" i="9" s="1"/>
  <c r="F1662" i="9"/>
  <c r="G1662" i="9" s="1"/>
  <c r="D1662" i="9"/>
  <c r="E1662" i="9" s="1"/>
  <c r="C1662" i="9"/>
  <c r="N1661" i="9"/>
  <c r="O1661" i="9" s="1"/>
  <c r="L1661" i="9"/>
  <c r="M1661" i="9" s="1"/>
  <c r="J1661" i="9"/>
  <c r="H1661" i="9"/>
  <c r="I1661" i="9" s="1"/>
  <c r="F1661" i="9"/>
  <c r="G1661" i="9" s="1"/>
  <c r="D1661" i="9"/>
  <c r="E1661" i="9" s="1"/>
  <c r="C1661" i="9"/>
  <c r="N1660" i="9"/>
  <c r="O1660" i="9" s="1"/>
  <c r="L1660" i="9"/>
  <c r="M1660" i="9" s="1"/>
  <c r="J1660" i="9"/>
  <c r="H1660" i="9"/>
  <c r="I1660" i="9" s="1"/>
  <c r="F1660" i="9"/>
  <c r="G1660" i="9" s="1"/>
  <c r="D1660" i="9"/>
  <c r="E1660" i="9" s="1"/>
  <c r="C1660" i="9"/>
  <c r="N1659" i="9"/>
  <c r="O1659" i="9" s="1"/>
  <c r="L1659" i="9"/>
  <c r="M1659" i="9" s="1"/>
  <c r="J1659" i="9"/>
  <c r="H1659" i="9"/>
  <c r="I1659" i="9" s="1"/>
  <c r="F1659" i="9"/>
  <c r="G1659" i="9" s="1"/>
  <c r="D1659" i="9"/>
  <c r="E1659" i="9" s="1"/>
  <c r="C1659" i="9"/>
  <c r="N1658" i="9"/>
  <c r="O1658" i="9" s="1"/>
  <c r="L1658" i="9"/>
  <c r="M1658" i="9" s="1"/>
  <c r="J1658" i="9"/>
  <c r="H1658" i="9"/>
  <c r="I1658" i="9" s="1"/>
  <c r="F1658" i="9"/>
  <c r="G1658" i="9" s="1"/>
  <c r="D1658" i="9"/>
  <c r="E1658" i="9" s="1"/>
  <c r="C1658" i="9"/>
  <c r="N1657" i="9"/>
  <c r="O1657" i="9" s="1"/>
  <c r="L1657" i="9"/>
  <c r="M1657" i="9" s="1"/>
  <c r="J1657" i="9"/>
  <c r="H1657" i="9"/>
  <c r="I1657" i="9" s="1"/>
  <c r="F1657" i="9"/>
  <c r="G1657" i="9" s="1"/>
  <c r="D1657" i="9"/>
  <c r="E1657" i="9" s="1"/>
  <c r="C1657" i="9"/>
  <c r="N1656" i="9"/>
  <c r="O1656" i="9" s="1"/>
  <c r="L1656" i="9"/>
  <c r="M1656" i="9" s="1"/>
  <c r="J1656" i="9"/>
  <c r="H1656" i="9"/>
  <c r="I1656" i="9" s="1"/>
  <c r="F1656" i="9"/>
  <c r="G1656" i="9" s="1"/>
  <c r="D1656" i="9"/>
  <c r="E1656" i="9" s="1"/>
  <c r="C1656" i="9"/>
  <c r="N1655" i="9"/>
  <c r="O1655" i="9" s="1"/>
  <c r="L1655" i="9"/>
  <c r="M1655" i="9" s="1"/>
  <c r="J1655" i="9"/>
  <c r="H1655" i="9"/>
  <c r="I1655" i="9" s="1"/>
  <c r="F1655" i="9"/>
  <c r="G1655" i="9" s="1"/>
  <c r="D1655" i="9"/>
  <c r="E1655" i="9" s="1"/>
  <c r="C1655" i="9"/>
  <c r="N1654" i="9"/>
  <c r="O1654" i="9" s="1"/>
  <c r="L1654" i="9"/>
  <c r="M1654" i="9" s="1"/>
  <c r="J1654" i="9"/>
  <c r="H1654" i="9"/>
  <c r="I1654" i="9" s="1"/>
  <c r="F1654" i="9"/>
  <c r="G1654" i="9" s="1"/>
  <c r="D1654" i="9"/>
  <c r="E1654" i="9" s="1"/>
  <c r="C1654" i="9"/>
  <c r="N1653" i="9"/>
  <c r="O1653" i="9" s="1"/>
  <c r="L1653" i="9"/>
  <c r="M1653" i="9" s="1"/>
  <c r="J1653" i="9"/>
  <c r="H1653" i="9"/>
  <c r="I1653" i="9" s="1"/>
  <c r="F1653" i="9"/>
  <c r="G1653" i="9" s="1"/>
  <c r="D1653" i="9"/>
  <c r="E1653" i="9" s="1"/>
  <c r="C1653" i="9"/>
  <c r="N1652" i="9"/>
  <c r="O1652" i="9" s="1"/>
  <c r="L1652" i="9"/>
  <c r="M1652" i="9" s="1"/>
  <c r="J1652" i="9"/>
  <c r="H1652" i="9"/>
  <c r="I1652" i="9" s="1"/>
  <c r="F1652" i="9"/>
  <c r="G1652" i="9" s="1"/>
  <c r="D1652" i="9"/>
  <c r="E1652" i="9" s="1"/>
  <c r="C1652" i="9"/>
  <c r="N1651" i="9"/>
  <c r="O1651" i="9" s="1"/>
  <c r="L1651" i="9"/>
  <c r="M1651" i="9" s="1"/>
  <c r="J1651" i="9"/>
  <c r="H1651" i="9"/>
  <c r="I1651" i="9" s="1"/>
  <c r="F1651" i="9"/>
  <c r="G1651" i="9" s="1"/>
  <c r="D1651" i="9"/>
  <c r="E1651" i="9" s="1"/>
  <c r="C1651" i="9"/>
  <c r="N1650" i="9"/>
  <c r="O1650" i="9" s="1"/>
  <c r="L1650" i="9"/>
  <c r="M1650" i="9" s="1"/>
  <c r="J1650" i="9"/>
  <c r="H1650" i="9"/>
  <c r="I1650" i="9" s="1"/>
  <c r="F1650" i="9"/>
  <c r="G1650" i="9" s="1"/>
  <c r="D1650" i="9"/>
  <c r="E1650" i="9" s="1"/>
  <c r="C1650" i="9"/>
  <c r="N1649" i="9"/>
  <c r="O1649" i="9" s="1"/>
  <c r="L1649" i="9"/>
  <c r="M1649" i="9" s="1"/>
  <c r="J1649" i="9"/>
  <c r="H1649" i="9"/>
  <c r="I1649" i="9" s="1"/>
  <c r="F1649" i="9"/>
  <c r="G1649" i="9" s="1"/>
  <c r="D1649" i="9"/>
  <c r="E1649" i="9" s="1"/>
  <c r="C1649" i="9"/>
  <c r="N1648" i="9"/>
  <c r="O1648" i="9" s="1"/>
  <c r="L1648" i="9"/>
  <c r="M1648" i="9" s="1"/>
  <c r="J1648" i="9"/>
  <c r="H1648" i="9"/>
  <c r="I1648" i="9" s="1"/>
  <c r="F1648" i="9"/>
  <c r="G1648" i="9" s="1"/>
  <c r="D1648" i="9"/>
  <c r="E1648" i="9" s="1"/>
  <c r="C1648" i="9"/>
  <c r="N1647" i="9"/>
  <c r="O1647" i="9" s="1"/>
  <c r="L1647" i="9"/>
  <c r="M1647" i="9" s="1"/>
  <c r="J1647" i="9"/>
  <c r="H1647" i="9"/>
  <c r="I1647" i="9" s="1"/>
  <c r="F1647" i="9"/>
  <c r="G1647" i="9" s="1"/>
  <c r="D1647" i="9"/>
  <c r="E1647" i="9" s="1"/>
  <c r="C1647" i="9"/>
  <c r="N1646" i="9"/>
  <c r="O1646" i="9" s="1"/>
  <c r="L1646" i="9"/>
  <c r="M1646" i="9" s="1"/>
  <c r="J1646" i="9"/>
  <c r="H1646" i="9"/>
  <c r="I1646" i="9" s="1"/>
  <c r="F1646" i="9"/>
  <c r="G1646" i="9" s="1"/>
  <c r="D1646" i="9"/>
  <c r="E1646" i="9" s="1"/>
  <c r="C1646" i="9"/>
  <c r="N1645" i="9"/>
  <c r="O1645" i="9" s="1"/>
  <c r="L1645" i="9"/>
  <c r="M1645" i="9" s="1"/>
  <c r="J1645" i="9"/>
  <c r="H1645" i="9"/>
  <c r="I1645" i="9" s="1"/>
  <c r="F1645" i="9"/>
  <c r="G1645" i="9" s="1"/>
  <c r="D1645" i="9"/>
  <c r="E1645" i="9" s="1"/>
  <c r="C1645" i="9"/>
  <c r="N1644" i="9"/>
  <c r="O1644" i="9" s="1"/>
  <c r="L1644" i="9"/>
  <c r="M1644" i="9" s="1"/>
  <c r="J1644" i="9"/>
  <c r="H1644" i="9"/>
  <c r="I1644" i="9" s="1"/>
  <c r="F1644" i="9"/>
  <c r="G1644" i="9" s="1"/>
  <c r="D1644" i="9"/>
  <c r="E1644" i="9" s="1"/>
  <c r="C1644" i="9"/>
  <c r="N1643" i="9"/>
  <c r="O1643" i="9" s="1"/>
  <c r="L1643" i="9"/>
  <c r="M1643" i="9" s="1"/>
  <c r="J1643" i="9"/>
  <c r="H1643" i="9"/>
  <c r="I1643" i="9" s="1"/>
  <c r="F1643" i="9"/>
  <c r="G1643" i="9" s="1"/>
  <c r="D1643" i="9"/>
  <c r="E1643" i="9" s="1"/>
  <c r="C1643" i="9"/>
  <c r="N1642" i="9"/>
  <c r="O1642" i="9" s="1"/>
  <c r="L1642" i="9"/>
  <c r="M1642" i="9" s="1"/>
  <c r="J1642" i="9"/>
  <c r="H1642" i="9"/>
  <c r="I1642" i="9" s="1"/>
  <c r="F1642" i="9"/>
  <c r="G1642" i="9" s="1"/>
  <c r="D1642" i="9"/>
  <c r="E1642" i="9" s="1"/>
  <c r="C1642" i="9"/>
  <c r="N1641" i="9"/>
  <c r="O1641" i="9" s="1"/>
  <c r="L1641" i="9"/>
  <c r="M1641" i="9" s="1"/>
  <c r="J1641" i="9"/>
  <c r="H1641" i="9"/>
  <c r="I1641" i="9" s="1"/>
  <c r="F1641" i="9"/>
  <c r="G1641" i="9" s="1"/>
  <c r="D1641" i="9"/>
  <c r="E1641" i="9" s="1"/>
  <c r="C1641" i="9"/>
  <c r="N1640" i="9"/>
  <c r="O1640" i="9" s="1"/>
  <c r="L1640" i="9"/>
  <c r="M1640" i="9" s="1"/>
  <c r="J1640" i="9"/>
  <c r="H1640" i="9"/>
  <c r="I1640" i="9" s="1"/>
  <c r="F1640" i="9"/>
  <c r="G1640" i="9" s="1"/>
  <c r="D1640" i="9"/>
  <c r="E1640" i="9" s="1"/>
  <c r="C1640" i="9"/>
  <c r="N1639" i="9"/>
  <c r="O1639" i="9" s="1"/>
  <c r="L1639" i="9"/>
  <c r="M1639" i="9" s="1"/>
  <c r="J1639" i="9"/>
  <c r="H1639" i="9"/>
  <c r="I1639" i="9" s="1"/>
  <c r="F1639" i="9"/>
  <c r="G1639" i="9" s="1"/>
  <c r="D1639" i="9"/>
  <c r="E1639" i="9" s="1"/>
  <c r="C1639" i="9"/>
  <c r="N1638" i="9"/>
  <c r="O1638" i="9" s="1"/>
  <c r="L1638" i="9"/>
  <c r="M1638" i="9" s="1"/>
  <c r="J1638" i="9"/>
  <c r="H1638" i="9"/>
  <c r="I1638" i="9" s="1"/>
  <c r="F1638" i="9"/>
  <c r="G1638" i="9" s="1"/>
  <c r="D1638" i="9"/>
  <c r="E1638" i="9" s="1"/>
  <c r="C1638" i="9"/>
  <c r="N1637" i="9"/>
  <c r="O1637" i="9" s="1"/>
  <c r="L1637" i="9"/>
  <c r="M1637" i="9" s="1"/>
  <c r="J1637" i="9"/>
  <c r="H1637" i="9"/>
  <c r="I1637" i="9" s="1"/>
  <c r="F1637" i="9"/>
  <c r="G1637" i="9" s="1"/>
  <c r="D1637" i="9"/>
  <c r="E1637" i="9" s="1"/>
  <c r="C1637" i="9"/>
  <c r="N1636" i="9"/>
  <c r="O1636" i="9" s="1"/>
  <c r="L1636" i="9"/>
  <c r="M1636" i="9" s="1"/>
  <c r="J1636" i="9"/>
  <c r="H1636" i="9"/>
  <c r="I1636" i="9" s="1"/>
  <c r="F1636" i="9"/>
  <c r="G1636" i="9" s="1"/>
  <c r="D1636" i="9"/>
  <c r="E1636" i="9" s="1"/>
  <c r="C1636" i="9"/>
  <c r="N1635" i="9"/>
  <c r="O1635" i="9" s="1"/>
  <c r="L1635" i="9"/>
  <c r="M1635" i="9" s="1"/>
  <c r="J1635" i="9"/>
  <c r="H1635" i="9"/>
  <c r="I1635" i="9" s="1"/>
  <c r="F1635" i="9"/>
  <c r="G1635" i="9" s="1"/>
  <c r="D1635" i="9"/>
  <c r="E1635" i="9" s="1"/>
  <c r="C1635" i="9"/>
  <c r="N1634" i="9"/>
  <c r="O1634" i="9" s="1"/>
  <c r="L1634" i="9"/>
  <c r="M1634" i="9" s="1"/>
  <c r="J1634" i="9"/>
  <c r="H1634" i="9"/>
  <c r="I1634" i="9" s="1"/>
  <c r="F1634" i="9"/>
  <c r="G1634" i="9" s="1"/>
  <c r="D1634" i="9"/>
  <c r="E1634" i="9" s="1"/>
  <c r="C1634" i="9"/>
  <c r="N1633" i="9"/>
  <c r="O1633" i="9" s="1"/>
  <c r="L1633" i="9"/>
  <c r="M1633" i="9" s="1"/>
  <c r="J1633" i="9"/>
  <c r="H1633" i="9"/>
  <c r="I1633" i="9" s="1"/>
  <c r="F1633" i="9"/>
  <c r="G1633" i="9" s="1"/>
  <c r="D1633" i="9"/>
  <c r="E1633" i="9" s="1"/>
  <c r="C1633" i="9"/>
  <c r="N1632" i="9"/>
  <c r="O1632" i="9" s="1"/>
  <c r="L1632" i="9"/>
  <c r="M1632" i="9" s="1"/>
  <c r="J1632" i="9"/>
  <c r="H1632" i="9"/>
  <c r="I1632" i="9" s="1"/>
  <c r="F1632" i="9"/>
  <c r="G1632" i="9" s="1"/>
  <c r="D1632" i="9"/>
  <c r="E1632" i="9" s="1"/>
  <c r="C1632" i="9"/>
  <c r="N1631" i="9"/>
  <c r="O1631" i="9" s="1"/>
  <c r="L1631" i="9"/>
  <c r="M1631" i="9" s="1"/>
  <c r="J1631" i="9"/>
  <c r="H1631" i="9"/>
  <c r="I1631" i="9" s="1"/>
  <c r="F1631" i="9"/>
  <c r="G1631" i="9" s="1"/>
  <c r="D1631" i="9"/>
  <c r="E1631" i="9" s="1"/>
  <c r="C1631" i="9"/>
  <c r="N1630" i="9"/>
  <c r="O1630" i="9" s="1"/>
  <c r="L1630" i="9"/>
  <c r="M1630" i="9" s="1"/>
  <c r="J1630" i="9"/>
  <c r="H1630" i="9"/>
  <c r="I1630" i="9" s="1"/>
  <c r="F1630" i="9"/>
  <c r="G1630" i="9" s="1"/>
  <c r="D1630" i="9"/>
  <c r="E1630" i="9" s="1"/>
  <c r="C1630" i="9"/>
  <c r="N1629" i="9"/>
  <c r="O1629" i="9" s="1"/>
  <c r="L1629" i="9"/>
  <c r="M1629" i="9" s="1"/>
  <c r="J1629" i="9"/>
  <c r="H1629" i="9"/>
  <c r="I1629" i="9" s="1"/>
  <c r="F1629" i="9"/>
  <c r="G1629" i="9" s="1"/>
  <c r="D1629" i="9"/>
  <c r="E1629" i="9" s="1"/>
  <c r="C1629" i="9"/>
  <c r="N1628" i="9"/>
  <c r="O1628" i="9" s="1"/>
  <c r="L1628" i="9"/>
  <c r="M1628" i="9" s="1"/>
  <c r="J1628" i="9"/>
  <c r="H1628" i="9"/>
  <c r="I1628" i="9" s="1"/>
  <c r="F1628" i="9"/>
  <c r="G1628" i="9" s="1"/>
  <c r="D1628" i="9"/>
  <c r="E1628" i="9" s="1"/>
  <c r="C1628" i="9"/>
  <c r="N1627" i="9"/>
  <c r="O1627" i="9" s="1"/>
  <c r="L1627" i="9"/>
  <c r="M1627" i="9" s="1"/>
  <c r="J1627" i="9"/>
  <c r="H1627" i="9"/>
  <c r="I1627" i="9" s="1"/>
  <c r="F1627" i="9"/>
  <c r="G1627" i="9" s="1"/>
  <c r="D1627" i="9"/>
  <c r="E1627" i="9" s="1"/>
  <c r="C1627" i="9"/>
  <c r="N1626" i="9"/>
  <c r="O1626" i="9" s="1"/>
  <c r="L1626" i="9"/>
  <c r="M1626" i="9" s="1"/>
  <c r="J1626" i="9"/>
  <c r="H1626" i="9"/>
  <c r="I1626" i="9" s="1"/>
  <c r="F1626" i="9"/>
  <c r="G1626" i="9" s="1"/>
  <c r="D1626" i="9"/>
  <c r="E1626" i="9" s="1"/>
  <c r="C1626" i="9"/>
  <c r="N1625" i="9"/>
  <c r="O1625" i="9" s="1"/>
  <c r="L1625" i="9"/>
  <c r="M1625" i="9" s="1"/>
  <c r="J1625" i="9"/>
  <c r="H1625" i="9"/>
  <c r="I1625" i="9" s="1"/>
  <c r="F1625" i="9"/>
  <c r="G1625" i="9" s="1"/>
  <c r="D1625" i="9"/>
  <c r="E1625" i="9" s="1"/>
  <c r="C1625" i="9"/>
  <c r="N1624" i="9"/>
  <c r="O1624" i="9" s="1"/>
  <c r="L1624" i="9"/>
  <c r="M1624" i="9" s="1"/>
  <c r="J1624" i="9"/>
  <c r="H1624" i="9"/>
  <c r="I1624" i="9" s="1"/>
  <c r="F1624" i="9"/>
  <c r="G1624" i="9" s="1"/>
  <c r="D1624" i="9"/>
  <c r="E1624" i="9" s="1"/>
  <c r="C1624" i="9"/>
  <c r="N1623" i="9"/>
  <c r="O1623" i="9" s="1"/>
  <c r="L1623" i="9"/>
  <c r="M1623" i="9" s="1"/>
  <c r="J1623" i="9"/>
  <c r="H1623" i="9"/>
  <c r="I1623" i="9" s="1"/>
  <c r="F1623" i="9"/>
  <c r="G1623" i="9" s="1"/>
  <c r="D1623" i="9"/>
  <c r="E1623" i="9" s="1"/>
  <c r="C1623" i="9"/>
  <c r="N1622" i="9"/>
  <c r="O1622" i="9" s="1"/>
  <c r="L1622" i="9"/>
  <c r="M1622" i="9" s="1"/>
  <c r="J1622" i="9"/>
  <c r="H1622" i="9"/>
  <c r="I1622" i="9" s="1"/>
  <c r="F1622" i="9"/>
  <c r="G1622" i="9" s="1"/>
  <c r="D1622" i="9"/>
  <c r="E1622" i="9" s="1"/>
  <c r="C1622" i="9"/>
  <c r="N1621" i="9"/>
  <c r="O1621" i="9" s="1"/>
  <c r="L1621" i="9"/>
  <c r="M1621" i="9" s="1"/>
  <c r="J1621" i="9"/>
  <c r="H1621" i="9"/>
  <c r="I1621" i="9" s="1"/>
  <c r="F1621" i="9"/>
  <c r="G1621" i="9" s="1"/>
  <c r="D1621" i="9"/>
  <c r="E1621" i="9" s="1"/>
  <c r="C1621" i="9"/>
  <c r="N1620" i="9"/>
  <c r="O1620" i="9" s="1"/>
  <c r="L1620" i="9"/>
  <c r="M1620" i="9" s="1"/>
  <c r="J1620" i="9"/>
  <c r="H1620" i="9"/>
  <c r="I1620" i="9" s="1"/>
  <c r="F1620" i="9"/>
  <c r="G1620" i="9" s="1"/>
  <c r="D1620" i="9"/>
  <c r="E1620" i="9" s="1"/>
  <c r="C1620" i="9"/>
  <c r="N1619" i="9"/>
  <c r="O1619" i="9" s="1"/>
  <c r="L1619" i="9"/>
  <c r="M1619" i="9" s="1"/>
  <c r="J1619" i="9"/>
  <c r="H1619" i="9"/>
  <c r="I1619" i="9" s="1"/>
  <c r="F1619" i="9"/>
  <c r="G1619" i="9" s="1"/>
  <c r="D1619" i="9"/>
  <c r="E1619" i="9" s="1"/>
  <c r="C1619" i="9"/>
  <c r="N1618" i="9"/>
  <c r="O1618" i="9" s="1"/>
  <c r="L1618" i="9"/>
  <c r="M1618" i="9" s="1"/>
  <c r="J1618" i="9"/>
  <c r="H1618" i="9"/>
  <c r="I1618" i="9" s="1"/>
  <c r="F1618" i="9"/>
  <c r="G1618" i="9" s="1"/>
  <c r="D1618" i="9"/>
  <c r="E1618" i="9" s="1"/>
  <c r="C1618" i="9"/>
  <c r="N1617" i="9"/>
  <c r="O1617" i="9" s="1"/>
  <c r="L1617" i="9"/>
  <c r="M1617" i="9" s="1"/>
  <c r="J1617" i="9"/>
  <c r="H1617" i="9"/>
  <c r="I1617" i="9" s="1"/>
  <c r="F1617" i="9"/>
  <c r="G1617" i="9" s="1"/>
  <c r="D1617" i="9"/>
  <c r="E1617" i="9" s="1"/>
  <c r="C1617" i="9"/>
  <c r="N1616" i="9"/>
  <c r="O1616" i="9" s="1"/>
  <c r="L1616" i="9"/>
  <c r="M1616" i="9" s="1"/>
  <c r="J1616" i="9"/>
  <c r="H1616" i="9"/>
  <c r="I1616" i="9" s="1"/>
  <c r="F1616" i="9"/>
  <c r="G1616" i="9" s="1"/>
  <c r="D1616" i="9"/>
  <c r="E1616" i="9" s="1"/>
  <c r="C1616" i="9"/>
  <c r="N1615" i="9"/>
  <c r="O1615" i="9" s="1"/>
  <c r="L1615" i="9"/>
  <c r="M1615" i="9" s="1"/>
  <c r="J1615" i="9"/>
  <c r="H1615" i="9"/>
  <c r="I1615" i="9" s="1"/>
  <c r="F1615" i="9"/>
  <c r="G1615" i="9" s="1"/>
  <c r="D1615" i="9"/>
  <c r="E1615" i="9" s="1"/>
  <c r="C1615" i="9"/>
  <c r="N1614" i="9"/>
  <c r="O1614" i="9" s="1"/>
  <c r="L1614" i="9"/>
  <c r="M1614" i="9" s="1"/>
  <c r="J1614" i="9"/>
  <c r="H1614" i="9"/>
  <c r="I1614" i="9" s="1"/>
  <c r="F1614" i="9"/>
  <c r="G1614" i="9" s="1"/>
  <c r="D1614" i="9"/>
  <c r="E1614" i="9" s="1"/>
  <c r="C1614" i="9"/>
  <c r="N1613" i="9"/>
  <c r="O1613" i="9" s="1"/>
  <c r="L1613" i="9"/>
  <c r="M1613" i="9" s="1"/>
  <c r="J1613" i="9"/>
  <c r="H1613" i="9"/>
  <c r="I1613" i="9" s="1"/>
  <c r="F1613" i="9"/>
  <c r="G1613" i="9" s="1"/>
  <c r="D1613" i="9"/>
  <c r="E1613" i="9" s="1"/>
  <c r="C1613" i="9"/>
  <c r="N1612" i="9"/>
  <c r="O1612" i="9" s="1"/>
  <c r="L1612" i="9"/>
  <c r="M1612" i="9" s="1"/>
  <c r="J1612" i="9"/>
  <c r="H1612" i="9"/>
  <c r="I1612" i="9" s="1"/>
  <c r="F1612" i="9"/>
  <c r="G1612" i="9" s="1"/>
  <c r="D1612" i="9"/>
  <c r="E1612" i="9" s="1"/>
  <c r="C1612" i="9"/>
  <c r="N1611" i="9"/>
  <c r="O1611" i="9" s="1"/>
  <c r="L1611" i="9"/>
  <c r="M1611" i="9" s="1"/>
  <c r="J1611" i="9"/>
  <c r="H1611" i="9"/>
  <c r="I1611" i="9" s="1"/>
  <c r="F1611" i="9"/>
  <c r="G1611" i="9" s="1"/>
  <c r="D1611" i="9"/>
  <c r="E1611" i="9" s="1"/>
  <c r="C1611" i="9"/>
  <c r="N1610" i="9"/>
  <c r="O1610" i="9" s="1"/>
  <c r="L1610" i="9"/>
  <c r="M1610" i="9" s="1"/>
  <c r="J1610" i="9"/>
  <c r="H1610" i="9"/>
  <c r="I1610" i="9" s="1"/>
  <c r="F1610" i="9"/>
  <c r="G1610" i="9" s="1"/>
  <c r="D1610" i="9"/>
  <c r="E1610" i="9" s="1"/>
  <c r="C1610" i="9"/>
  <c r="N1609" i="9"/>
  <c r="O1609" i="9" s="1"/>
  <c r="L1609" i="9"/>
  <c r="M1609" i="9" s="1"/>
  <c r="J1609" i="9"/>
  <c r="H1609" i="9"/>
  <c r="I1609" i="9" s="1"/>
  <c r="F1609" i="9"/>
  <c r="G1609" i="9" s="1"/>
  <c r="D1609" i="9"/>
  <c r="E1609" i="9" s="1"/>
  <c r="C1609" i="9"/>
  <c r="N1608" i="9"/>
  <c r="O1608" i="9" s="1"/>
  <c r="L1608" i="9"/>
  <c r="M1608" i="9" s="1"/>
  <c r="J1608" i="9"/>
  <c r="H1608" i="9"/>
  <c r="I1608" i="9" s="1"/>
  <c r="F1608" i="9"/>
  <c r="G1608" i="9" s="1"/>
  <c r="D1608" i="9"/>
  <c r="E1608" i="9" s="1"/>
  <c r="C1608" i="9"/>
  <c r="N1607" i="9"/>
  <c r="O1607" i="9" s="1"/>
  <c r="L1607" i="9"/>
  <c r="M1607" i="9" s="1"/>
  <c r="J1607" i="9"/>
  <c r="H1607" i="9"/>
  <c r="I1607" i="9" s="1"/>
  <c r="F1607" i="9"/>
  <c r="G1607" i="9" s="1"/>
  <c r="D1607" i="9"/>
  <c r="E1607" i="9" s="1"/>
  <c r="C1607" i="9"/>
  <c r="N1606" i="9"/>
  <c r="O1606" i="9" s="1"/>
  <c r="L1606" i="9"/>
  <c r="M1606" i="9" s="1"/>
  <c r="J1606" i="9"/>
  <c r="H1606" i="9"/>
  <c r="I1606" i="9" s="1"/>
  <c r="F1606" i="9"/>
  <c r="G1606" i="9" s="1"/>
  <c r="D1606" i="9"/>
  <c r="E1606" i="9" s="1"/>
  <c r="C1606" i="9"/>
  <c r="N1605" i="9"/>
  <c r="O1605" i="9" s="1"/>
  <c r="L1605" i="9"/>
  <c r="M1605" i="9" s="1"/>
  <c r="J1605" i="9"/>
  <c r="H1605" i="9"/>
  <c r="I1605" i="9" s="1"/>
  <c r="F1605" i="9"/>
  <c r="G1605" i="9" s="1"/>
  <c r="D1605" i="9"/>
  <c r="E1605" i="9" s="1"/>
  <c r="C1605" i="9"/>
  <c r="N1604" i="9"/>
  <c r="O1604" i="9" s="1"/>
  <c r="L1604" i="9"/>
  <c r="M1604" i="9" s="1"/>
  <c r="J1604" i="9"/>
  <c r="H1604" i="9"/>
  <c r="I1604" i="9" s="1"/>
  <c r="F1604" i="9"/>
  <c r="G1604" i="9" s="1"/>
  <c r="D1604" i="9"/>
  <c r="E1604" i="9" s="1"/>
  <c r="C1604" i="9"/>
  <c r="N1603" i="9"/>
  <c r="O1603" i="9" s="1"/>
  <c r="L1603" i="9"/>
  <c r="M1603" i="9" s="1"/>
  <c r="J1603" i="9"/>
  <c r="H1603" i="9"/>
  <c r="I1603" i="9" s="1"/>
  <c r="F1603" i="9"/>
  <c r="G1603" i="9" s="1"/>
  <c r="D1603" i="9"/>
  <c r="E1603" i="9" s="1"/>
  <c r="C1603" i="9"/>
  <c r="N1602" i="9"/>
  <c r="O1602" i="9" s="1"/>
  <c r="L1602" i="9"/>
  <c r="M1602" i="9" s="1"/>
  <c r="J1602" i="9"/>
  <c r="H1602" i="9"/>
  <c r="I1602" i="9" s="1"/>
  <c r="F1602" i="9"/>
  <c r="G1602" i="9" s="1"/>
  <c r="D1602" i="9"/>
  <c r="E1602" i="9" s="1"/>
  <c r="C1602" i="9"/>
  <c r="N1601" i="9"/>
  <c r="O1601" i="9" s="1"/>
  <c r="L1601" i="9"/>
  <c r="M1601" i="9" s="1"/>
  <c r="J1601" i="9"/>
  <c r="H1601" i="9"/>
  <c r="I1601" i="9" s="1"/>
  <c r="F1601" i="9"/>
  <c r="G1601" i="9" s="1"/>
  <c r="D1601" i="9"/>
  <c r="E1601" i="9" s="1"/>
  <c r="C1601" i="9"/>
  <c r="N1600" i="9"/>
  <c r="O1600" i="9" s="1"/>
  <c r="L1600" i="9"/>
  <c r="M1600" i="9" s="1"/>
  <c r="J1600" i="9"/>
  <c r="H1600" i="9"/>
  <c r="I1600" i="9" s="1"/>
  <c r="F1600" i="9"/>
  <c r="G1600" i="9" s="1"/>
  <c r="D1600" i="9"/>
  <c r="E1600" i="9" s="1"/>
  <c r="C1600" i="9"/>
  <c r="N1599" i="9"/>
  <c r="O1599" i="9" s="1"/>
  <c r="L1599" i="9"/>
  <c r="M1599" i="9" s="1"/>
  <c r="J1599" i="9"/>
  <c r="H1599" i="9"/>
  <c r="I1599" i="9" s="1"/>
  <c r="F1599" i="9"/>
  <c r="G1599" i="9" s="1"/>
  <c r="D1599" i="9"/>
  <c r="E1599" i="9" s="1"/>
  <c r="C1599" i="9"/>
  <c r="N1598" i="9"/>
  <c r="O1598" i="9" s="1"/>
  <c r="L1598" i="9"/>
  <c r="M1598" i="9" s="1"/>
  <c r="J1598" i="9"/>
  <c r="H1598" i="9"/>
  <c r="I1598" i="9" s="1"/>
  <c r="F1598" i="9"/>
  <c r="G1598" i="9" s="1"/>
  <c r="D1598" i="9"/>
  <c r="E1598" i="9" s="1"/>
  <c r="C1598" i="9"/>
  <c r="N1597" i="9"/>
  <c r="O1597" i="9" s="1"/>
  <c r="L1597" i="9"/>
  <c r="M1597" i="9" s="1"/>
  <c r="J1597" i="9"/>
  <c r="H1597" i="9"/>
  <c r="I1597" i="9" s="1"/>
  <c r="F1597" i="9"/>
  <c r="G1597" i="9" s="1"/>
  <c r="D1597" i="9"/>
  <c r="E1597" i="9" s="1"/>
  <c r="C1597" i="9"/>
  <c r="N1596" i="9"/>
  <c r="O1596" i="9" s="1"/>
  <c r="L1596" i="9"/>
  <c r="M1596" i="9" s="1"/>
  <c r="J1596" i="9"/>
  <c r="H1596" i="9"/>
  <c r="I1596" i="9" s="1"/>
  <c r="F1596" i="9"/>
  <c r="G1596" i="9" s="1"/>
  <c r="D1596" i="9"/>
  <c r="E1596" i="9" s="1"/>
  <c r="C1596" i="9"/>
  <c r="N1595" i="9"/>
  <c r="O1595" i="9" s="1"/>
  <c r="L1595" i="9"/>
  <c r="M1595" i="9" s="1"/>
  <c r="J1595" i="9"/>
  <c r="H1595" i="9"/>
  <c r="I1595" i="9" s="1"/>
  <c r="F1595" i="9"/>
  <c r="G1595" i="9" s="1"/>
  <c r="D1595" i="9"/>
  <c r="E1595" i="9" s="1"/>
  <c r="C1595" i="9"/>
  <c r="N1594" i="9"/>
  <c r="O1594" i="9" s="1"/>
  <c r="L1594" i="9"/>
  <c r="M1594" i="9" s="1"/>
  <c r="J1594" i="9"/>
  <c r="H1594" i="9"/>
  <c r="I1594" i="9" s="1"/>
  <c r="F1594" i="9"/>
  <c r="G1594" i="9" s="1"/>
  <c r="D1594" i="9"/>
  <c r="E1594" i="9" s="1"/>
  <c r="C1594" i="9"/>
  <c r="N1593" i="9"/>
  <c r="O1593" i="9" s="1"/>
  <c r="L1593" i="9"/>
  <c r="M1593" i="9" s="1"/>
  <c r="J1593" i="9"/>
  <c r="H1593" i="9"/>
  <c r="I1593" i="9" s="1"/>
  <c r="F1593" i="9"/>
  <c r="G1593" i="9" s="1"/>
  <c r="D1593" i="9"/>
  <c r="E1593" i="9" s="1"/>
  <c r="C1593" i="9"/>
  <c r="N1592" i="9"/>
  <c r="O1592" i="9" s="1"/>
  <c r="L1592" i="9"/>
  <c r="M1592" i="9" s="1"/>
  <c r="J1592" i="9"/>
  <c r="H1592" i="9"/>
  <c r="I1592" i="9" s="1"/>
  <c r="F1592" i="9"/>
  <c r="G1592" i="9" s="1"/>
  <c r="D1592" i="9"/>
  <c r="E1592" i="9" s="1"/>
  <c r="C1592" i="9"/>
  <c r="N1591" i="9"/>
  <c r="O1591" i="9" s="1"/>
  <c r="L1591" i="9"/>
  <c r="M1591" i="9" s="1"/>
  <c r="J1591" i="9"/>
  <c r="H1591" i="9"/>
  <c r="I1591" i="9" s="1"/>
  <c r="F1591" i="9"/>
  <c r="G1591" i="9" s="1"/>
  <c r="D1591" i="9"/>
  <c r="E1591" i="9" s="1"/>
  <c r="C1591" i="9"/>
  <c r="N1590" i="9"/>
  <c r="O1590" i="9" s="1"/>
  <c r="L1590" i="9"/>
  <c r="M1590" i="9" s="1"/>
  <c r="J1590" i="9"/>
  <c r="H1590" i="9"/>
  <c r="I1590" i="9" s="1"/>
  <c r="F1590" i="9"/>
  <c r="G1590" i="9" s="1"/>
  <c r="D1590" i="9"/>
  <c r="E1590" i="9" s="1"/>
  <c r="C1590" i="9"/>
  <c r="N1589" i="9"/>
  <c r="O1589" i="9" s="1"/>
  <c r="L1589" i="9"/>
  <c r="M1589" i="9" s="1"/>
  <c r="J1589" i="9"/>
  <c r="H1589" i="9"/>
  <c r="I1589" i="9" s="1"/>
  <c r="F1589" i="9"/>
  <c r="G1589" i="9" s="1"/>
  <c r="D1589" i="9"/>
  <c r="E1589" i="9" s="1"/>
  <c r="C1589" i="9"/>
  <c r="N1588" i="9"/>
  <c r="O1588" i="9" s="1"/>
  <c r="L1588" i="9"/>
  <c r="M1588" i="9" s="1"/>
  <c r="J1588" i="9"/>
  <c r="H1588" i="9"/>
  <c r="I1588" i="9" s="1"/>
  <c r="F1588" i="9"/>
  <c r="G1588" i="9" s="1"/>
  <c r="D1588" i="9"/>
  <c r="E1588" i="9" s="1"/>
  <c r="C1588" i="9"/>
  <c r="N1587" i="9"/>
  <c r="O1587" i="9" s="1"/>
  <c r="L1587" i="9"/>
  <c r="M1587" i="9" s="1"/>
  <c r="J1587" i="9"/>
  <c r="H1587" i="9"/>
  <c r="I1587" i="9" s="1"/>
  <c r="F1587" i="9"/>
  <c r="G1587" i="9" s="1"/>
  <c r="D1587" i="9"/>
  <c r="E1587" i="9" s="1"/>
  <c r="C1587" i="9"/>
  <c r="N1586" i="9"/>
  <c r="O1586" i="9" s="1"/>
  <c r="L1586" i="9"/>
  <c r="M1586" i="9" s="1"/>
  <c r="J1586" i="9"/>
  <c r="H1586" i="9"/>
  <c r="I1586" i="9" s="1"/>
  <c r="F1586" i="9"/>
  <c r="G1586" i="9" s="1"/>
  <c r="D1586" i="9"/>
  <c r="E1586" i="9" s="1"/>
  <c r="C1586" i="9"/>
  <c r="N1585" i="9"/>
  <c r="O1585" i="9" s="1"/>
  <c r="L1585" i="9"/>
  <c r="M1585" i="9" s="1"/>
  <c r="J1585" i="9"/>
  <c r="H1585" i="9"/>
  <c r="I1585" i="9" s="1"/>
  <c r="F1585" i="9"/>
  <c r="G1585" i="9" s="1"/>
  <c r="D1585" i="9"/>
  <c r="E1585" i="9" s="1"/>
  <c r="C1585" i="9"/>
  <c r="N1584" i="9"/>
  <c r="O1584" i="9" s="1"/>
  <c r="L1584" i="9"/>
  <c r="M1584" i="9" s="1"/>
  <c r="J1584" i="9"/>
  <c r="H1584" i="9"/>
  <c r="I1584" i="9" s="1"/>
  <c r="F1584" i="9"/>
  <c r="G1584" i="9" s="1"/>
  <c r="D1584" i="9"/>
  <c r="E1584" i="9" s="1"/>
  <c r="C1584" i="9"/>
  <c r="N1583" i="9"/>
  <c r="O1583" i="9" s="1"/>
  <c r="L1583" i="9"/>
  <c r="M1583" i="9" s="1"/>
  <c r="J1583" i="9"/>
  <c r="H1583" i="9"/>
  <c r="I1583" i="9" s="1"/>
  <c r="F1583" i="9"/>
  <c r="G1583" i="9" s="1"/>
  <c r="D1583" i="9"/>
  <c r="E1583" i="9" s="1"/>
  <c r="C1583" i="9"/>
  <c r="N1582" i="9"/>
  <c r="O1582" i="9" s="1"/>
  <c r="L1582" i="9"/>
  <c r="M1582" i="9" s="1"/>
  <c r="J1582" i="9"/>
  <c r="H1582" i="9"/>
  <c r="I1582" i="9" s="1"/>
  <c r="F1582" i="9"/>
  <c r="G1582" i="9" s="1"/>
  <c r="D1582" i="9"/>
  <c r="E1582" i="9" s="1"/>
  <c r="C1582" i="9"/>
  <c r="N1581" i="9"/>
  <c r="O1581" i="9" s="1"/>
  <c r="L1581" i="9"/>
  <c r="M1581" i="9" s="1"/>
  <c r="J1581" i="9"/>
  <c r="H1581" i="9"/>
  <c r="I1581" i="9" s="1"/>
  <c r="F1581" i="9"/>
  <c r="G1581" i="9" s="1"/>
  <c r="D1581" i="9"/>
  <c r="E1581" i="9" s="1"/>
  <c r="C1581" i="9"/>
  <c r="N1580" i="9"/>
  <c r="O1580" i="9" s="1"/>
  <c r="L1580" i="9"/>
  <c r="M1580" i="9" s="1"/>
  <c r="J1580" i="9"/>
  <c r="H1580" i="9"/>
  <c r="I1580" i="9" s="1"/>
  <c r="F1580" i="9"/>
  <c r="G1580" i="9" s="1"/>
  <c r="D1580" i="9"/>
  <c r="E1580" i="9" s="1"/>
  <c r="C1580" i="9"/>
  <c r="N1579" i="9"/>
  <c r="O1579" i="9" s="1"/>
  <c r="L1579" i="9"/>
  <c r="M1579" i="9" s="1"/>
  <c r="J1579" i="9"/>
  <c r="H1579" i="9"/>
  <c r="I1579" i="9" s="1"/>
  <c r="F1579" i="9"/>
  <c r="G1579" i="9" s="1"/>
  <c r="D1579" i="9"/>
  <c r="E1579" i="9" s="1"/>
  <c r="C1579" i="9"/>
  <c r="N1578" i="9"/>
  <c r="O1578" i="9" s="1"/>
  <c r="L1578" i="9"/>
  <c r="M1578" i="9" s="1"/>
  <c r="J1578" i="9"/>
  <c r="H1578" i="9"/>
  <c r="I1578" i="9" s="1"/>
  <c r="F1578" i="9"/>
  <c r="G1578" i="9" s="1"/>
  <c r="D1578" i="9"/>
  <c r="E1578" i="9" s="1"/>
  <c r="C1578" i="9"/>
  <c r="N1577" i="9"/>
  <c r="O1577" i="9" s="1"/>
  <c r="L1577" i="9"/>
  <c r="M1577" i="9" s="1"/>
  <c r="J1577" i="9"/>
  <c r="H1577" i="9"/>
  <c r="I1577" i="9" s="1"/>
  <c r="F1577" i="9"/>
  <c r="G1577" i="9" s="1"/>
  <c r="D1577" i="9"/>
  <c r="E1577" i="9" s="1"/>
  <c r="C1577" i="9"/>
  <c r="N1576" i="9"/>
  <c r="O1576" i="9" s="1"/>
  <c r="L1576" i="9"/>
  <c r="M1576" i="9" s="1"/>
  <c r="J1576" i="9"/>
  <c r="H1576" i="9"/>
  <c r="I1576" i="9" s="1"/>
  <c r="F1576" i="9"/>
  <c r="G1576" i="9" s="1"/>
  <c r="D1576" i="9"/>
  <c r="E1576" i="9" s="1"/>
  <c r="C1576" i="9"/>
  <c r="N1575" i="9"/>
  <c r="O1575" i="9" s="1"/>
  <c r="L1575" i="9"/>
  <c r="M1575" i="9" s="1"/>
  <c r="J1575" i="9"/>
  <c r="H1575" i="9"/>
  <c r="I1575" i="9" s="1"/>
  <c r="F1575" i="9"/>
  <c r="G1575" i="9" s="1"/>
  <c r="D1575" i="9"/>
  <c r="E1575" i="9" s="1"/>
  <c r="C1575" i="9"/>
  <c r="N1574" i="9"/>
  <c r="O1574" i="9" s="1"/>
  <c r="L1574" i="9"/>
  <c r="M1574" i="9" s="1"/>
  <c r="J1574" i="9"/>
  <c r="H1574" i="9"/>
  <c r="I1574" i="9" s="1"/>
  <c r="F1574" i="9"/>
  <c r="G1574" i="9" s="1"/>
  <c r="D1574" i="9"/>
  <c r="E1574" i="9" s="1"/>
  <c r="C1574" i="9"/>
  <c r="N1573" i="9"/>
  <c r="O1573" i="9" s="1"/>
  <c r="L1573" i="9"/>
  <c r="M1573" i="9" s="1"/>
  <c r="J1573" i="9"/>
  <c r="H1573" i="9"/>
  <c r="I1573" i="9" s="1"/>
  <c r="F1573" i="9"/>
  <c r="G1573" i="9" s="1"/>
  <c r="D1573" i="9"/>
  <c r="E1573" i="9" s="1"/>
  <c r="C1573" i="9"/>
  <c r="N1572" i="9"/>
  <c r="O1572" i="9" s="1"/>
  <c r="L1572" i="9"/>
  <c r="M1572" i="9" s="1"/>
  <c r="J1572" i="9"/>
  <c r="H1572" i="9"/>
  <c r="I1572" i="9" s="1"/>
  <c r="F1572" i="9"/>
  <c r="G1572" i="9" s="1"/>
  <c r="D1572" i="9"/>
  <c r="E1572" i="9" s="1"/>
  <c r="C1572" i="9"/>
  <c r="N1571" i="9"/>
  <c r="O1571" i="9" s="1"/>
  <c r="L1571" i="9"/>
  <c r="M1571" i="9" s="1"/>
  <c r="J1571" i="9"/>
  <c r="H1571" i="9"/>
  <c r="I1571" i="9" s="1"/>
  <c r="F1571" i="9"/>
  <c r="G1571" i="9" s="1"/>
  <c r="D1571" i="9"/>
  <c r="E1571" i="9" s="1"/>
  <c r="C1571" i="9"/>
  <c r="N1570" i="9"/>
  <c r="O1570" i="9" s="1"/>
  <c r="L1570" i="9"/>
  <c r="M1570" i="9" s="1"/>
  <c r="J1570" i="9"/>
  <c r="H1570" i="9"/>
  <c r="I1570" i="9" s="1"/>
  <c r="F1570" i="9"/>
  <c r="G1570" i="9" s="1"/>
  <c r="D1570" i="9"/>
  <c r="E1570" i="9" s="1"/>
  <c r="C1570" i="9"/>
  <c r="N1569" i="9"/>
  <c r="O1569" i="9" s="1"/>
  <c r="L1569" i="9"/>
  <c r="M1569" i="9" s="1"/>
  <c r="J1569" i="9"/>
  <c r="H1569" i="9"/>
  <c r="I1569" i="9" s="1"/>
  <c r="F1569" i="9"/>
  <c r="G1569" i="9" s="1"/>
  <c r="D1569" i="9"/>
  <c r="E1569" i="9" s="1"/>
  <c r="C1569" i="9"/>
  <c r="N1568" i="9"/>
  <c r="O1568" i="9" s="1"/>
  <c r="L1568" i="9"/>
  <c r="M1568" i="9" s="1"/>
  <c r="J1568" i="9"/>
  <c r="H1568" i="9"/>
  <c r="I1568" i="9" s="1"/>
  <c r="F1568" i="9"/>
  <c r="G1568" i="9" s="1"/>
  <c r="D1568" i="9"/>
  <c r="E1568" i="9" s="1"/>
  <c r="C1568" i="9"/>
  <c r="N1567" i="9"/>
  <c r="O1567" i="9" s="1"/>
  <c r="L1567" i="9"/>
  <c r="M1567" i="9" s="1"/>
  <c r="J1567" i="9"/>
  <c r="H1567" i="9"/>
  <c r="I1567" i="9" s="1"/>
  <c r="F1567" i="9"/>
  <c r="G1567" i="9" s="1"/>
  <c r="D1567" i="9"/>
  <c r="E1567" i="9" s="1"/>
  <c r="C1567" i="9"/>
  <c r="N1566" i="9"/>
  <c r="O1566" i="9" s="1"/>
  <c r="L1566" i="9"/>
  <c r="M1566" i="9" s="1"/>
  <c r="J1566" i="9"/>
  <c r="H1566" i="9"/>
  <c r="I1566" i="9" s="1"/>
  <c r="F1566" i="9"/>
  <c r="G1566" i="9" s="1"/>
  <c r="D1566" i="9"/>
  <c r="E1566" i="9" s="1"/>
  <c r="C1566" i="9"/>
  <c r="N1565" i="9"/>
  <c r="O1565" i="9" s="1"/>
  <c r="L1565" i="9"/>
  <c r="M1565" i="9" s="1"/>
  <c r="J1565" i="9"/>
  <c r="H1565" i="9"/>
  <c r="I1565" i="9" s="1"/>
  <c r="F1565" i="9"/>
  <c r="G1565" i="9" s="1"/>
  <c r="D1565" i="9"/>
  <c r="E1565" i="9" s="1"/>
  <c r="C1565" i="9"/>
  <c r="N1564" i="9"/>
  <c r="O1564" i="9" s="1"/>
  <c r="L1564" i="9"/>
  <c r="M1564" i="9" s="1"/>
  <c r="J1564" i="9"/>
  <c r="H1564" i="9"/>
  <c r="I1564" i="9" s="1"/>
  <c r="F1564" i="9"/>
  <c r="G1564" i="9" s="1"/>
  <c r="D1564" i="9"/>
  <c r="E1564" i="9" s="1"/>
  <c r="C1564" i="9"/>
  <c r="N1563" i="9"/>
  <c r="O1563" i="9" s="1"/>
  <c r="L1563" i="9"/>
  <c r="M1563" i="9" s="1"/>
  <c r="J1563" i="9"/>
  <c r="H1563" i="9"/>
  <c r="I1563" i="9" s="1"/>
  <c r="F1563" i="9"/>
  <c r="G1563" i="9" s="1"/>
  <c r="D1563" i="9"/>
  <c r="E1563" i="9" s="1"/>
  <c r="C1563" i="9"/>
  <c r="N1562" i="9"/>
  <c r="O1562" i="9" s="1"/>
  <c r="L1562" i="9"/>
  <c r="M1562" i="9" s="1"/>
  <c r="J1562" i="9"/>
  <c r="H1562" i="9"/>
  <c r="I1562" i="9" s="1"/>
  <c r="F1562" i="9"/>
  <c r="G1562" i="9" s="1"/>
  <c r="D1562" i="9"/>
  <c r="E1562" i="9" s="1"/>
  <c r="C1562" i="9"/>
  <c r="N1561" i="9"/>
  <c r="O1561" i="9" s="1"/>
  <c r="L1561" i="9"/>
  <c r="M1561" i="9" s="1"/>
  <c r="J1561" i="9"/>
  <c r="H1561" i="9"/>
  <c r="I1561" i="9" s="1"/>
  <c r="F1561" i="9"/>
  <c r="G1561" i="9" s="1"/>
  <c r="D1561" i="9"/>
  <c r="E1561" i="9" s="1"/>
  <c r="C1561" i="9"/>
  <c r="N1560" i="9"/>
  <c r="O1560" i="9" s="1"/>
  <c r="L1560" i="9"/>
  <c r="M1560" i="9" s="1"/>
  <c r="J1560" i="9"/>
  <c r="H1560" i="9"/>
  <c r="I1560" i="9" s="1"/>
  <c r="F1560" i="9"/>
  <c r="G1560" i="9" s="1"/>
  <c r="D1560" i="9"/>
  <c r="E1560" i="9" s="1"/>
  <c r="C1560" i="9"/>
  <c r="N1559" i="9"/>
  <c r="O1559" i="9" s="1"/>
  <c r="L1559" i="9"/>
  <c r="M1559" i="9" s="1"/>
  <c r="J1559" i="9"/>
  <c r="H1559" i="9"/>
  <c r="I1559" i="9" s="1"/>
  <c r="F1559" i="9"/>
  <c r="G1559" i="9" s="1"/>
  <c r="D1559" i="9"/>
  <c r="E1559" i="9" s="1"/>
  <c r="C1559" i="9"/>
  <c r="N1558" i="9"/>
  <c r="O1558" i="9" s="1"/>
  <c r="L1558" i="9"/>
  <c r="M1558" i="9" s="1"/>
  <c r="J1558" i="9"/>
  <c r="H1558" i="9"/>
  <c r="I1558" i="9" s="1"/>
  <c r="F1558" i="9"/>
  <c r="G1558" i="9" s="1"/>
  <c r="D1558" i="9"/>
  <c r="E1558" i="9" s="1"/>
  <c r="C1558" i="9"/>
  <c r="N1557" i="9"/>
  <c r="O1557" i="9" s="1"/>
  <c r="L1557" i="9"/>
  <c r="M1557" i="9" s="1"/>
  <c r="J1557" i="9"/>
  <c r="H1557" i="9"/>
  <c r="I1557" i="9" s="1"/>
  <c r="F1557" i="9"/>
  <c r="G1557" i="9" s="1"/>
  <c r="D1557" i="9"/>
  <c r="E1557" i="9" s="1"/>
  <c r="C1557" i="9"/>
  <c r="N1556" i="9"/>
  <c r="O1556" i="9" s="1"/>
  <c r="L1556" i="9"/>
  <c r="M1556" i="9" s="1"/>
  <c r="J1556" i="9"/>
  <c r="H1556" i="9"/>
  <c r="I1556" i="9" s="1"/>
  <c r="F1556" i="9"/>
  <c r="G1556" i="9" s="1"/>
  <c r="D1556" i="9"/>
  <c r="E1556" i="9" s="1"/>
  <c r="C1556" i="9"/>
  <c r="N1555" i="9"/>
  <c r="O1555" i="9" s="1"/>
  <c r="L1555" i="9"/>
  <c r="M1555" i="9" s="1"/>
  <c r="J1555" i="9"/>
  <c r="H1555" i="9"/>
  <c r="I1555" i="9" s="1"/>
  <c r="F1555" i="9"/>
  <c r="G1555" i="9" s="1"/>
  <c r="D1555" i="9"/>
  <c r="E1555" i="9" s="1"/>
  <c r="C1555" i="9"/>
  <c r="N1554" i="9"/>
  <c r="O1554" i="9" s="1"/>
  <c r="L1554" i="9"/>
  <c r="M1554" i="9" s="1"/>
  <c r="J1554" i="9"/>
  <c r="H1554" i="9"/>
  <c r="I1554" i="9" s="1"/>
  <c r="F1554" i="9"/>
  <c r="G1554" i="9" s="1"/>
  <c r="D1554" i="9"/>
  <c r="E1554" i="9" s="1"/>
  <c r="C1554" i="9"/>
  <c r="N1553" i="9"/>
  <c r="O1553" i="9" s="1"/>
  <c r="L1553" i="9"/>
  <c r="M1553" i="9" s="1"/>
  <c r="J1553" i="9"/>
  <c r="H1553" i="9"/>
  <c r="I1553" i="9" s="1"/>
  <c r="F1553" i="9"/>
  <c r="G1553" i="9" s="1"/>
  <c r="D1553" i="9"/>
  <c r="E1553" i="9" s="1"/>
  <c r="C1553" i="9"/>
  <c r="N1552" i="9"/>
  <c r="O1552" i="9" s="1"/>
  <c r="L1552" i="9"/>
  <c r="M1552" i="9" s="1"/>
  <c r="J1552" i="9"/>
  <c r="H1552" i="9"/>
  <c r="I1552" i="9" s="1"/>
  <c r="F1552" i="9"/>
  <c r="G1552" i="9" s="1"/>
  <c r="D1552" i="9"/>
  <c r="E1552" i="9" s="1"/>
  <c r="C1552" i="9"/>
  <c r="N1551" i="9"/>
  <c r="O1551" i="9" s="1"/>
  <c r="L1551" i="9"/>
  <c r="M1551" i="9" s="1"/>
  <c r="J1551" i="9"/>
  <c r="H1551" i="9"/>
  <c r="I1551" i="9" s="1"/>
  <c r="F1551" i="9"/>
  <c r="G1551" i="9" s="1"/>
  <c r="D1551" i="9"/>
  <c r="E1551" i="9" s="1"/>
  <c r="C1551" i="9"/>
  <c r="N1550" i="9"/>
  <c r="O1550" i="9" s="1"/>
  <c r="L1550" i="9"/>
  <c r="M1550" i="9" s="1"/>
  <c r="J1550" i="9"/>
  <c r="H1550" i="9"/>
  <c r="I1550" i="9" s="1"/>
  <c r="F1550" i="9"/>
  <c r="G1550" i="9" s="1"/>
  <c r="D1550" i="9"/>
  <c r="E1550" i="9" s="1"/>
  <c r="C1550" i="9"/>
  <c r="N1549" i="9"/>
  <c r="O1549" i="9" s="1"/>
  <c r="L1549" i="9"/>
  <c r="M1549" i="9" s="1"/>
  <c r="J1549" i="9"/>
  <c r="H1549" i="9"/>
  <c r="I1549" i="9" s="1"/>
  <c r="F1549" i="9"/>
  <c r="G1549" i="9" s="1"/>
  <c r="D1549" i="9"/>
  <c r="E1549" i="9" s="1"/>
  <c r="C1549" i="9"/>
  <c r="N1548" i="9"/>
  <c r="O1548" i="9" s="1"/>
  <c r="L1548" i="9"/>
  <c r="M1548" i="9" s="1"/>
  <c r="J1548" i="9"/>
  <c r="H1548" i="9"/>
  <c r="I1548" i="9" s="1"/>
  <c r="F1548" i="9"/>
  <c r="G1548" i="9" s="1"/>
  <c r="D1548" i="9"/>
  <c r="E1548" i="9" s="1"/>
  <c r="C1548" i="9"/>
  <c r="N1547" i="9"/>
  <c r="O1547" i="9" s="1"/>
  <c r="L1547" i="9"/>
  <c r="M1547" i="9" s="1"/>
  <c r="J1547" i="9"/>
  <c r="H1547" i="9"/>
  <c r="I1547" i="9" s="1"/>
  <c r="F1547" i="9"/>
  <c r="G1547" i="9" s="1"/>
  <c r="D1547" i="9"/>
  <c r="E1547" i="9" s="1"/>
  <c r="C1547" i="9"/>
  <c r="N1546" i="9"/>
  <c r="O1546" i="9" s="1"/>
  <c r="L1546" i="9"/>
  <c r="M1546" i="9" s="1"/>
  <c r="J1546" i="9"/>
  <c r="H1546" i="9"/>
  <c r="I1546" i="9" s="1"/>
  <c r="F1546" i="9"/>
  <c r="G1546" i="9" s="1"/>
  <c r="D1546" i="9"/>
  <c r="E1546" i="9" s="1"/>
  <c r="C1546" i="9"/>
  <c r="N1545" i="9"/>
  <c r="O1545" i="9" s="1"/>
  <c r="L1545" i="9"/>
  <c r="M1545" i="9" s="1"/>
  <c r="J1545" i="9"/>
  <c r="H1545" i="9"/>
  <c r="I1545" i="9" s="1"/>
  <c r="F1545" i="9"/>
  <c r="G1545" i="9" s="1"/>
  <c r="D1545" i="9"/>
  <c r="E1545" i="9" s="1"/>
  <c r="C1545" i="9"/>
  <c r="N1544" i="9"/>
  <c r="O1544" i="9" s="1"/>
  <c r="L1544" i="9"/>
  <c r="M1544" i="9" s="1"/>
  <c r="J1544" i="9"/>
  <c r="H1544" i="9"/>
  <c r="I1544" i="9" s="1"/>
  <c r="F1544" i="9"/>
  <c r="G1544" i="9" s="1"/>
  <c r="D1544" i="9"/>
  <c r="E1544" i="9" s="1"/>
  <c r="C1544" i="9"/>
  <c r="N1543" i="9"/>
  <c r="O1543" i="9" s="1"/>
  <c r="L1543" i="9"/>
  <c r="M1543" i="9" s="1"/>
  <c r="J1543" i="9"/>
  <c r="H1543" i="9"/>
  <c r="I1543" i="9" s="1"/>
  <c r="F1543" i="9"/>
  <c r="G1543" i="9" s="1"/>
  <c r="D1543" i="9"/>
  <c r="E1543" i="9" s="1"/>
  <c r="C1543" i="9"/>
  <c r="N1542" i="9"/>
  <c r="O1542" i="9" s="1"/>
  <c r="L1542" i="9"/>
  <c r="M1542" i="9" s="1"/>
  <c r="J1542" i="9"/>
  <c r="H1542" i="9"/>
  <c r="I1542" i="9" s="1"/>
  <c r="F1542" i="9"/>
  <c r="G1542" i="9" s="1"/>
  <c r="D1542" i="9"/>
  <c r="E1542" i="9" s="1"/>
  <c r="C1542" i="9"/>
  <c r="N1541" i="9"/>
  <c r="O1541" i="9" s="1"/>
  <c r="L1541" i="9"/>
  <c r="M1541" i="9" s="1"/>
  <c r="J1541" i="9"/>
  <c r="H1541" i="9"/>
  <c r="I1541" i="9" s="1"/>
  <c r="F1541" i="9"/>
  <c r="G1541" i="9" s="1"/>
  <c r="D1541" i="9"/>
  <c r="E1541" i="9" s="1"/>
  <c r="C1541" i="9"/>
  <c r="N1540" i="9"/>
  <c r="O1540" i="9" s="1"/>
  <c r="L1540" i="9"/>
  <c r="M1540" i="9" s="1"/>
  <c r="J1540" i="9"/>
  <c r="H1540" i="9"/>
  <c r="I1540" i="9" s="1"/>
  <c r="F1540" i="9"/>
  <c r="G1540" i="9" s="1"/>
  <c r="D1540" i="9"/>
  <c r="E1540" i="9" s="1"/>
  <c r="C1540" i="9"/>
  <c r="N1539" i="9"/>
  <c r="O1539" i="9" s="1"/>
  <c r="L1539" i="9"/>
  <c r="M1539" i="9" s="1"/>
  <c r="J1539" i="9"/>
  <c r="H1539" i="9"/>
  <c r="I1539" i="9" s="1"/>
  <c r="F1539" i="9"/>
  <c r="G1539" i="9" s="1"/>
  <c r="D1539" i="9"/>
  <c r="E1539" i="9" s="1"/>
  <c r="C1539" i="9"/>
  <c r="N1538" i="9"/>
  <c r="O1538" i="9" s="1"/>
  <c r="L1538" i="9"/>
  <c r="M1538" i="9" s="1"/>
  <c r="J1538" i="9"/>
  <c r="H1538" i="9"/>
  <c r="I1538" i="9" s="1"/>
  <c r="F1538" i="9"/>
  <c r="G1538" i="9" s="1"/>
  <c r="D1538" i="9"/>
  <c r="E1538" i="9" s="1"/>
  <c r="C1538" i="9"/>
  <c r="N1537" i="9"/>
  <c r="O1537" i="9" s="1"/>
  <c r="L1537" i="9"/>
  <c r="M1537" i="9" s="1"/>
  <c r="J1537" i="9"/>
  <c r="H1537" i="9"/>
  <c r="I1537" i="9" s="1"/>
  <c r="F1537" i="9"/>
  <c r="G1537" i="9" s="1"/>
  <c r="D1537" i="9"/>
  <c r="E1537" i="9" s="1"/>
  <c r="C1537" i="9"/>
  <c r="N1536" i="9"/>
  <c r="O1536" i="9" s="1"/>
  <c r="L1536" i="9"/>
  <c r="M1536" i="9" s="1"/>
  <c r="J1536" i="9"/>
  <c r="H1536" i="9"/>
  <c r="I1536" i="9" s="1"/>
  <c r="F1536" i="9"/>
  <c r="G1536" i="9" s="1"/>
  <c r="D1536" i="9"/>
  <c r="E1536" i="9" s="1"/>
  <c r="C1536" i="9"/>
  <c r="N1535" i="9"/>
  <c r="O1535" i="9" s="1"/>
  <c r="L1535" i="9"/>
  <c r="M1535" i="9" s="1"/>
  <c r="J1535" i="9"/>
  <c r="H1535" i="9"/>
  <c r="I1535" i="9" s="1"/>
  <c r="F1535" i="9"/>
  <c r="G1535" i="9" s="1"/>
  <c r="D1535" i="9"/>
  <c r="E1535" i="9" s="1"/>
  <c r="C1535" i="9"/>
  <c r="N1534" i="9"/>
  <c r="O1534" i="9" s="1"/>
  <c r="L1534" i="9"/>
  <c r="M1534" i="9" s="1"/>
  <c r="J1534" i="9"/>
  <c r="H1534" i="9"/>
  <c r="I1534" i="9" s="1"/>
  <c r="F1534" i="9"/>
  <c r="G1534" i="9" s="1"/>
  <c r="D1534" i="9"/>
  <c r="E1534" i="9" s="1"/>
  <c r="C1534" i="9"/>
  <c r="N1533" i="9"/>
  <c r="O1533" i="9" s="1"/>
  <c r="L1533" i="9"/>
  <c r="M1533" i="9" s="1"/>
  <c r="J1533" i="9"/>
  <c r="H1533" i="9"/>
  <c r="I1533" i="9" s="1"/>
  <c r="F1533" i="9"/>
  <c r="G1533" i="9" s="1"/>
  <c r="D1533" i="9"/>
  <c r="E1533" i="9" s="1"/>
  <c r="C1533" i="9"/>
  <c r="N1532" i="9"/>
  <c r="O1532" i="9" s="1"/>
  <c r="L1532" i="9"/>
  <c r="M1532" i="9" s="1"/>
  <c r="J1532" i="9"/>
  <c r="H1532" i="9"/>
  <c r="I1532" i="9" s="1"/>
  <c r="F1532" i="9"/>
  <c r="G1532" i="9" s="1"/>
  <c r="D1532" i="9"/>
  <c r="E1532" i="9" s="1"/>
  <c r="C1532" i="9"/>
  <c r="N1531" i="9"/>
  <c r="O1531" i="9" s="1"/>
  <c r="L1531" i="9"/>
  <c r="M1531" i="9" s="1"/>
  <c r="J1531" i="9"/>
  <c r="H1531" i="9"/>
  <c r="I1531" i="9" s="1"/>
  <c r="F1531" i="9"/>
  <c r="G1531" i="9" s="1"/>
  <c r="D1531" i="9"/>
  <c r="E1531" i="9" s="1"/>
  <c r="C1531" i="9"/>
  <c r="N1530" i="9"/>
  <c r="O1530" i="9" s="1"/>
  <c r="L1530" i="9"/>
  <c r="M1530" i="9" s="1"/>
  <c r="J1530" i="9"/>
  <c r="H1530" i="9"/>
  <c r="I1530" i="9" s="1"/>
  <c r="F1530" i="9"/>
  <c r="G1530" i="9" s="1"/>
  <c r="D1530" i="9"/>
  <c r="E1530" i="9" s="1"/>
  <c r="C1530" i="9"/>
  <c r="N1529" i="9"/>
  <c r="O1529" i="9" s="1"/>
  <c r="L1529" i="9"/>
  <c r="M1529" i="9" s="1"/>
  <c r="J1529" i="9"/>
  <c r="H1529" i="9"/>
  <c r="I1529" i="9" s="1"/>
  <c r="F1529" i="9"/>
  <c r="G1529" i="9" s="1"/>
  <c r="D1529" i="9"/>
  <c r="E1529" i="9" s="1"/>
  <c r="C1529" i="9"/>
  <c r="N1528" i="9"/>
  <c r="O1528" i="9" s="1"/>
  <c r="L1528" i="9"/>
  <c r="M1528" i="9" s="1"/>
  <c r="J1528" i="9"/>
  <c r="H1528" i="9"/>
  <c r="I1528" i="9" s="1"/>
  <c r="F1528" i="9"/>
  <c r="G1528" i="9" s="1"/>
  <c r="D1528" i="9"/>
  <c r="E1528" i="9" s="1"/>
  <c r="C1528" i="9"/>
  <c r="N1527" i="9"/>
  <c r="O1527" i="9" s="1"/>
  <c r="L1527" i="9"/>
  <c r="M1527" i="9" s="1"/>
  <c r="J1527" i="9"/>
  <c r="H1527" i="9"/>
  <c r="I1527" i="9" s="1"/>
  <c r="F1527" i="9"/>
  <c r="G1527" i="9" s="1"/>
  <c r="D1527" i="9"/>
  <c r="E1527" i="9" s="1"/>
  <c r="C1527" i="9"/>
  <c r="N1526" i="9"/>
  <c r="O1526" i="9" s="1"/>
  <c r="L1526" i="9"/>
  <c r="M1526" i="9" s="1"/>
  <c r="J1526" i="9"/>
  <c r="H1526" i="9"/>
  <c r="I1526" i="9" s="1"/>
  <c r="F1526" i="9"/>
  <c r="G1526" i="9" s="1"/>
  <c r="D1526" i="9"/>
  <c r="E1526" i="9" s="1"/>
  <c r="C1526" i="9"/>
  <c r="N1525" i="9"/>
  <c r="O1525" i="9" s="1"/>
  <c r="L1525" i="9"/>
  <c r="M1525" i="9" s="1"/>
  <c r="J1525" i="9"/>
  <c r="H1525" i="9"/>
  <c r="I1525" i="9" s="1"/>
  <c r="F1525" i="9"/>
  <c r="G1525" i="9" s="1"/>
  <c r="D1525" i="9"/>
  <c r="E1525" i="9" s="1"/>
  <c r="C1525" i="9"/>
  <c r="N1524" i="9"/>
  <c r="O1524" i="9" s="1"/>
  <c r="L1524" i="9"/>
  <c r="M1524" i="9" s="1"/>
  <c r="J1524" i="9"/>
  <c r="H1524" i="9"/>
  <c r="I1524" i="9" s="1"/>
  <c r="F1524" i="9"/>
  <c r="G1524" i="9" s="1"/>
  <c r="D1524" i="9"/>
  <c r="E1524" i="9" s="1"/>
  <c r="C1524" i="9"/>
  <c r="N1523" i="9"/>
  <c r="O1523" i="9" s="1"/>
  <c r="L1523" i="9"/>
  <c r="M1523" i="9" s="1"/>
  <c r="J1523" i="9"/>
  <c r="H1523" i="9"/>
  <c r="I1523" i="9" s="1"/>
  <c r="F1523" i="9"/>
  <c r="G1523" i="9" s="1"/>
  <c r="D1523" i="9"/>
  <c r="E1523" i="9" s="1"/>
  <c r="C1523" i="9"/>
  <c r="N1522" i="9"/>
  <c r="O1522" i="9" s="1"/>
  <c r="L1522" i="9"/>
  <c r="M1522" i="9" s="1"/>
  <c r="J1522" i="9"/>
  <c r="H1522" i="9"/>
  <c r="I1522" i="9" s="1"/>
  <c r="F1522" i="9"/>
  <c r="G1522" i="9" s="1"/>
  <c r="D1522" i="9"/>
  <c r="E1522" i="9" s="1"/>
  <c r="C1522" i="9"/>
  <c r="N1521" i="9"/>
  <c r="O1521" i="9" s="1"/>
  <c r="L1521" i="9"/>
  <c r="M1521" i="9" s="1"/>
  <c r="J1521" i="9"/>
  <c r="H1521" i="9"/>
  <c r="I1521" i="9" s="1"/>
  <c r="F1521" i="9"/>
  <c r="G1521" i="9" s="1"/>
  <c r="D1521" i="9"/>
  <c r="E1521" i="9" s="1"/>
  <c r="C1521" i="9"/>
  <c r="N1520" i="9"/>
  <c r="O1520" i="9" s="1"/>
  <c r="L1520" i="9"/>
  <c r="M1520" i="9" s="1"/>
  <c r="J1520" i="9"/>
  <c r="H1520" i="9"/>
  <c r="I1520" i="9" s="1"/>
  <c r="F1520" i="9"/>
  <c r="G1520" i="9" s="1"/>
  <c r="D1520" i="9"/>
  <c r="E1520" i="9" s="1"/>
  <c r="C1520" i="9"/>
  <c r="N1519" i="9"/>
  <c r="O1519" i="9" s="1"/>
  <c r="L1519" i="9"/>
  <c r="M1519" i="9" s="1"/>
  <c r="J1519" i="9"/>
  <c r="H1519" i="9"/>
  <c r="I1519" i="9" s="1"/>
  <c r="F1519" i="9"/>
  <c r="G1519" i="9" s="1"/>
  <c r="D1519" i="9"/>
  <c r="E1519" i="9" s="1"/>
  <c r="C1519" i="9"/>
  <c r="N1518" i="9"/>
  <c r="O1518" i="9" s="1"/>
  <c r="L1518" i="9"/>
  <c r="M1518" i="9" s="1"/>
  <c r="J1518" i="9"/>
  <c r="H1518" i="9"/>
  <c r="I1518" i="9" s="1"/>
  <c r="F1518" i="9"/>
  <c r="G1518" i="9" s="1"/>
  <c r="D1518" i="9"/>
  <c r="E1518" i="9" s="1"/>
  <c r="C1518" i="9"/>
  <c r="N1517" i="9"/>
  <c r="O1517" i="9" s="1"/>
  <c r="L1517" i="9"/>
  <c r="M1517" i="9" s="1"/>
  <c r="J1517" i="9"/>
  <c r="H1517" i="9"/>
  <c r="I1517" i="9" s="1"/>
  <c r="F1517" i="9"/>
  <c r="G1517" i="9" s="1"/>
  <c r="D1517" i="9"/>
  <c r="E1517" i="9" s="1"/>
  <c r="C1517" i="9"/>
  <c r="N1516" i="9"/>
  <c r="O1516" i="9" s="1"/>
  <c r="L1516" i="9"/>
  <c r="M1516" i="9" s="1"/>
  <c r="J1516" i="9"/>
  <c r="H1516" i="9"/>
  <c r="I1516" i="9" s="1"/>
  <c r="F1516" i="9"/>
  <c r="G1516" i="9" s="1"/>
  <c r="D1516" i="9"/>
  <c r="E1516" i="9" s="1"/>
  <c r="C1516" i="9"/>
  <c r="N1515" i="9"/>
  <c r="O1515" i="9" s="1"/>
  <c r="L1515" i="9"/>
  <c r="M1515" i="9" s="1"/>
  <c r="J1515" i="9"/>
  <c r="H1515" i="9"/>
  <c r="I1515" i="9" s="1"/>
  <c r="F1515" i="9"/>
  <c r="G1515" i="9" s="1"/>
  <c r="D1515" i="9"/>
  <c r="E1515" i="9" s="1"/>
  <c r="C1515" i="9"/>
  <c r="N1514" i="9"/>
  <c r="O1514" i="9" s="1"/>
  <c r="L1514" i="9"/>
  <c r="M1514" i="9" s="1"/>
  <c r="J1514" i="9"/>
  <c r="H1514" i="9"/>
  <c r="I1514" i="9" s="1"/>
  <c r="F1514" i="9"/>
  <c r="G1514" i="9" s="1"/>
  <c r="D1514" i="9"/>
  <c r="E1514" i="9" s="1"/>
  <c r="C1514" i="9"/>
  <c r="N1513" i="9"/>
  <c r="O1513" i="9" s="1"/>
  <c r="L1513" i="9"/>
  <c r="M1513" i="9" s="1"/>
  <c r="J1513" i="9"/>
  <c r="H1513" i="9"/>
  <c r="I1513" i="9" s="1"/>
  <c r="F1513" i="9"/>
  <c r="G1513" i="9" s="1"/>
  <c r="D1513" i="9"/>
  <c r="E1513" i="9" s="1"/>
  <c r="C1513" i="9"/>
  <c r="N1512" i="9"/>
  <c r="O1512" i="9" s="1"/>
  <c r="L1512" i="9"/>
  <c r="M1512" i="9" s="1"/>
  <c r="J1512" i="9"/>
  <c r="H1512" i="9"/>
  <c r="I1512" i="9" s="1"/>
  <c r="F1512" i="9"/>
  <c r="G1512" i="9" s="1"/>
  <c r="D1512" i="9"/>
  <c r="E1512" i="9" s="1"/>
  <c r="C1512" i="9"/>
  <c r="N1511" i="9"/>
  <c r="O1511" i="9" s="1"/>
  <c r="L1511" i="9"/>
  <c r="M1511" i="9" s="1"/>
  <c r="J1511" i="9"/>
  <c r="H1511" i="9"/>
  <c r="I1511" i="9" s="1"/>
  <c r="F1511" i="9"/>
  <c r="G1511" i="9" s="1"/>
  <c r="D1511" i="9"/>
  <c r="E1511" i="9" s="1"/>
  <c r="C1511" i="9"/>
  <c r="N1510" i="9"/>
  <c r="O1510" i="9" s="1"/>
  <c r="L1510" i="9"/>
  <c r="M1510" i="9" s="1"/>
  <c r="J1510" i="9"/>
  <c r="H1510" i="9"/>
  <c r="I1510" i="9" s="1"/>
  <c r="F1510" i="9"/>
  <c r="G1510" i="9" s="1"/>
  <c r="D1510" i="9"/>
  <c r="E1510" i="9" s="1"/>
  <c r="C1510" i="9"/>
  <c r="N1509" i="9"/>
  <c r="O1509" i="9" s="1"/>
  <c r="L1509" i="9"/>
  <c r="M1509" i="9" s="1"/>
  <c r="J1509" i="9"/>
  <c r="H1509" i="9"/>
  <c r="I1509" i="9" s="1"/>
  <c r="F1509" i="9"/>
  <c r="G1509" i="9" s="1"/>
  <c r="D1509" i="9"/>
  <c r="E1509" i="9" s="1"/>
  <c r="C1509" i="9"/>
  <c r="N1508" i="9"/>
  <c r="O1508" i="9" s="1"/>
  <c r="L1508" i="9"/>
  <c r="M1508" i="9" s="1"/>
  <c r="J1508" i="9"/>
  <c r="H1508" i="9"/>
  <c r="I1508" i="9" s="1"/>
  <c r="F1508" i="9"/>
  <c r="G1508" i="9" s="1"/>
  <c r="D1508" i="9"/>
  <c r="E1508" i="9" s="1"/>
  <c r="C1508" i="9"/>
  <c r="N1507" i="9"/>
  <c r="O1507" i="9" s="1"/>
  <c r="L1507" i="9"/>
  <c r="M1507" i="9" s="1"/>
  <c r="J1507" i="9"/>
  <c r="H1507" i="9"/>
  <c r="I1507" i="9" s="1"/>
  <c r="F1507" i="9"/>
  <c r="G1507" i="9" s="1"/>
  <c r="D1507" i="9"/>
  <c r="E1507" i="9" s="1"/>
  <c r="C1507" i="9"/>
  <c r="N1506" i="9"/>
  <c r="O1506" i="9" s="1"/>
  <c r="L1506" i="9"/>
  <c r="M1506" i="9" s="1"/>
  <c r="J1506" i="9"/>
  <c r="H1506" i="9"/>
  <c r="I1506" i="9" s="1"/>
  <c r="F1506" i="9"/>
  <c r="G1506" i="9" s="1"/>
  <c r="D1506" i="9"/>
  <c r="E1506" i="9" s="1"/>
  <c r="C1506" i="9"/>
  <c r="N1505" i="9"/>
  <c r="O1505" i="9" s="1"/>
  <c r="L1505" i="9"/>
  <c r="M1505" i="9" s="1"/>
  <c r="J1505" i="9"/>
  <c r="H1505" i="9"/>
  <c r="I1505" i="9" s="1"/>
  <c r="F1505" i="9"/>
  <c r="G1505" i="9" s="1"/>
  <c r="D1505" i="9"/>
  <c r="E1505" i="9" s="1"/>
  <c r="C1505" i="9"/>
  <c r="N1504" i="9"/>
  <c r="O1504" i="9" s="1"/>
  <c r="L1504" i="9"/>
  <c r="M1504" i="9" s="1"/>
  <c r="J1504" i="9"/>
  <c r="H1504" i="9"/>
  <c r="I1504" i="9" s="1"/>
  <c r="F1504" i="9"/>
  <c r="G1504" i="9" s="1"/>
  <c r="D1504" i="9"/>
  <c r="E1504" i="9" s="1"/>
  <c r="C1504" i="9"/>
  <c r="N1503" i="9"/>
  <c r="O1503" i="9" s="1"/>
  <c r="L1503" i="9"/>
  <c r="M1503" i="9" s="1"/>
  <c r="J1503" i="9"/>
  <c r="H1503" i="9"/>
  <c r="I1503" i="9" s="1"/>
  <c r="F1503" i="9"/>
  <c r="G1503" i="9" s="1"/>
  <c r="D1503" i="9"/>
  <c r="E1503" i="9" s="1"/>
  <c r="C1503" i="9"/>
  <c r="N1502" i="9"/>
  <c r="O1502" i="9" s="1"/>
  <c r="L1502" i="9"/>
  <c r="M1502" i="9" s="1"/>
  <c r="J1502" i="9"/>
  <c r="H1502" i="9"/>
  <c r="I1502" i="9" s="1"/>
  <c r="F1502" i="9"/>
  <c r="G1502" i="9" s="1"/>
  <c r="D1502" i="9"/>
  <c r="E1502" i="9" s="1"/>
  <c r="C1502" i="9"/>
  <c r="N1501" i="9"/>
  <c r="O1501" i="9" s="1"/>
  <c r="L1501" i="9"/>
  <c r="M1501" i="9" s="1"/>
  <c r="J1501" i="9"/>
  <c r="H1501" i="9"/>
  <c r="I1501" i="9" s="1"/>
  <c r="F1501" i="9"/>
  <c r="G1501" i="9" s="1"/>
  <c r="D1501" i="9"/>
  <c r="E1501" i="9" s="1"/>
  <c r="C1501" i="9"/>
  <c r="N1500" i="9"/>
  <c r="O1500" i="9" s="1"/>
  <c r="L1500" i="9"/>
  <c r="M1500" i="9" s="1"/>
  <c r="J1500" i="9"/>
  <c r="H1500" i="9"/>
  <c r="I1500" i="9" s="1"/>
  <c r="F1500" i="9"/>
  <c r="G1500" i="9" s="1"/>
  <c r="D1500" i="9"/>
  <c r="E1500" i="9" s="1"/>
  <c r="C1500" i="9"/>
  <c r="N1499" i="9"/>
  <c r="O1499" i="9" s="1"/>
  <c r="L1499" i="9"/>
  <c r="M1499" i="9" s="1"/>
  <c r="J1499" i="9"/>
  <c r="H1499" i="9"/>
  <c r="I1499" i="9" s="1"/>
  <c r="F1499" i="9"/>
  <c r="G1499" i="9" s="1"/>
  <c r="D1499" i="9"/>
  <c r="E1499" i="9" s="1"/>
  <c r="C1499" i="9"/>
  <c r="N1498" i="9"/>
  <c r="O1498" i="9" s="1"/>
  <c r="L1498" i="9"/>
  <c r="M1498" i="9" s="1"/>
  <c r="J1498" i="9"/>
  <c r="H1498" i="9"/>
  <c r="I1498" i="9" s="1"/>
  <c r="F1498" i="9"/>
  <c r="G1498" i="9" s="1"/>
  <c r="D1498" i="9"/>
  <c r="E1498" i="9" s="1"/>
  <c r="C1498" i="9"/>
  <c r="N1497" i="9"/>
  <c r="O1497" i="9" s="1"/>
  <c r="L1497" i="9"/>
  <c r="M1497" i="9" s="1"/>
  <c r="J1497" i="9"/>
  <c r="H1497" i="9"/>
  <c r="I1497" i="9" s="1"/>
  <c r="F1497" i="9"/>
  <c r="G1497" i="9" s="1"/>
  <c r="D1497" i="9"/>
  <c r="E1497" i="9" s="1"/>
  <c r="C1497" i="9"/>
  <c r="N1496" i="9"/>
  <c r="O1496" i="9" s="1"/>
  <c r="L1496" i="9"/>
  <c r="M1496" i="9" s="1"/>
  <c r="J1496" i="9"/>
  <c r="H1496" i="9"/>
  <c r="I1496" i="9" s="1"/>
  <c r="F1496" i="9"/>
  <c r="G1496" i="9" s="1"/>
  <c r="D1496" i="9"/>
  <c r="E1496" i="9" s="1"/>
  <c r="C1496" i="9"/>
  <c r="N1495" i="9"/>
  <c r="O1495" i="9" s="1"/>
  <c r="L1495" i="9"/>
  <c r="M1495" i="9" s="1"/>
  <c r="J1495" i="9"/>
  <c r="H1495" i="9"/>
  <c r="I1495" i="9" s="1"/>
  <c r="F1495" i="9"/>
  <c r="G1495" i="9" s="1"/>
  <c r="D1495" i="9"/>
  <c r="E1495" i="9" s="1"/>
  <c r="C1495" i="9"/>
  <c r="N1494" i="9"/>
  <c r="O1494" i="9" s="1"/>
  <c r="L1494" i="9"/>
  <c r="M1494" i="9" s="1"/>
  <c r="J1494" i="9"/>
  <c r="H1494" i="9"/>
  <c r="I1494" i="9" s="1"/>
  <c r="F1494" i="9"/>
  <c r="G1494" i="9" s="1"/>
  <c r="D1494" i="9"/>
  <c r="E1494" i="9" s="1"/>
  <c r="C1494" i="9"/>
  <c r="N1493" i="9"/>
  <c r="O1493" i="9" s="1"/>
  <c r="L1493" i="9"/>
  <c r="M1493" i="9" s="1"/>
  <c r="J1493" i="9"/>
  <c r="H1493" i="9"/>
  <c r="I1493" i="9" s="1"/>
  <c r="F1493" i="9"/>
  <c r="G1493" i="9" s="1"/>
  <c r="D1493" i="9"/>
  <c r="E1493" i="9" s="1"/>
  <c r="C1493" i="9"/>
  <c r="N1492" i="9"/>
  <c r="O1492" i="9" s="1"/>
  <c r="L1492" i="9"/>
  <c r="M1492" i="9" s="1"/>
  <c r="J1492" i="9"/>
  <c r="H1492" i="9"/>
  <c r="I1492" i="9" s="1"/>
  <c r="F1492" i="9"/>
  <c r="G1492" i="9" s="1"/>
  <c r="D1492" i="9"/>
  <c r="E1492" i="9" s="1"/>
  <c r="C1492" i="9"/>
  <c r="N1491" i="9"/>
  <c r="O1491" i="9" s="1"/>
  <c r="L1491" i="9"/>
  <c r="M1491" i="9" s="1"/>
  <c r="J1491" i="9"/>
  <c r="H1491" i="9"/>
  <c r="I1491" i="9" s="1"/>
  <c r="F1491" i="9"/>
  <c r="G1491" i="9" s="1"/>
  <c r="D1491" i="9"/>
  <c r="E1491" i="9" s="1"/>
  <c r="C1491" i="9"/>
  <c r="N1490" i="9"/>
  <c r="O1490" i="9" s="1"/>
  <c r="L1490" i="9"/>
  <c r="M1490" i="9" s="1"/>
  <c r="J1490" i="9"/>
  <c r="H1490" i="9"/>
  <c r="I1490" i="9" s="1"/>
  <c r="F1490" i="9"/>
  <c r="G1490" i="9" s="1"/>
  <c r="D1490" i="9"/>
  <c r="E1490" i="9" s="1"/>
  <c r="C1490" i="9"/>
  <c r="N1489" i="9"/>
  <c r="O1489" i="9" s="1"/>
  <c r="L1489" i="9"/>
  <c r="M1489" i="9" s="1"/>
  <c r="J1489" i="9"/>
  <c r="H1489" i="9"/>
  <c r="I1489" i="9" s="1"/>
  <c r="F1489" i="9"/>
  <c r="G1489" i="9" s="1"/>
  <c r="D1489" i="9"/>
  <c r="E1489" i="9" s="1"/>
  <c r="C1489" i="9"/>
  <c r="N1488" i="9"/>
  <c r="O1488" i="9" s="1"/>
  <c r="L1488" i="9"/>
  <c r="M1488" i="9" s="1"/>
  <c r="J1488" i="9"/>
  <c r="H1488" i="9"/>
  <c r="I1488" i="9" s="1"/>
  <c r="F1488" i="9"/>
  <c r="G1488" i="9" s="1"/>
  <c r="D1488" i="9"/>
  <c r="E1488" i="9" s="1"/>
  <c r="C1488" i="9"/>
  <c r="N1487" i="9"/>
  <c r="O1487" i="9" s="1"/>
  <c r="L1487" i="9"/>
  <c r="M1487" i="9" s="1"/>
  <c r="J1487" i="9"/>
  <c r="H1487" i="9"/>
  <c r="I1487" i="9" s="1"/>
  <c r="F1487" i="9"/>
  <c r="G1487" i="9" s="1"/>
  <c r="D1487" i="9"/>
  <c r="E1487" i="9" s="1"/>
  <c r="C1487" i="9"/>
  <c r="N1486" i="9"/>
  <c r="O1486" i="9" s="1"/>
  <c r="L1486" i="9"/>
  <c r="M1486" i="9" s="1"/>
  <c r="J1486" i="9"/>
  <c r="H1486" i="9"/>
  <c r="I1486" i="9" s="1"/>
  <c r="F1486" i="9"/>
  <c r="G1486" i="9" s="1"/>
  <c r="D1486" i="9"/>
  <c r="E1486" i="9" s="1"/>
  <c r="C1486" i="9"/>
  <c r="N1485" i="9"/>
  <c r="O1485" i="9" s="1"/>
  <c r="L1485" i="9"/>
  <c r="M1485" i="9" s="1"/>
  <c r="J1485" i="9"/>
  <c r="H1485" i="9"/>
  <c r="I1485" i="9" s="1"/>
  <c r="F1485" i="9"/>
  <c r="G1485" i="9" s="1"/>
  <c r="D1485" i="9"/>
  <c r="E1485" i="9" s="1"/>
  <c r="C1485" i="9"/>
  <c r="N1484" i="9"/>
  <c r="O1484" i="9" s="1"/>
  <c r="L1484" i="9"/>
  <c r="M1484" i="9" s="1"/>
  <c r="J1484" i="9"/>
  <c r="H1484" i="9"/>
  <c r="I1484" i="9" s="1"/>
  <c r="F1484" i="9"/>
  <c r="G1484" i="9" s="1"/>
  <c r="D1484" i="9"/>
  <c r="E1484" i="9" s="1"/>
  <c r="C1484" i="9"/>
  <c r="N1483" i="9"/>
  <c r="O1483" i="9" s="1"/>
  <c r="L1483" i="9"/>
  <c r="M1483" i="9" s="1"/>
  <c r="J1483" i="9"/>
  <c r="H1483" i="9"/>
  <c r="I1483" i="9" s="1"/>
  <c r="F1483" i="9"/>
  <c r="G1483" i="9" s="1"/>
  <c r="D1483" i="9"/>
  <c r="E1483" i="9" s="1"/>
  <c r="C1483" i="9"/>
  <c r="N1482" i="9"/>
  <c r="O1482" i="9" s="1"/>
  <c r="L1482" i="9"/>
  <c r="M1482" i="9" s="1"/>
  <c r="J1482" i="9"/>
  <c r="H1482" i="9"/>
  <c r="I1482" i="9" s="1"/>
  <c r="F1482" i="9"/>
  <c r="G1482" i="9" s="1"/>
  <c r="D1482" i="9"/>
  <c r="E1482" i="9" s="1"/>
  <c r="C1482" i="9"/>
  <c r="N1481" i="9"/>
  <c r="O1481" i="9" s="1"/>
  <c r="L1481" i="9"/>
  <c r="M1481" i="9" s="1"/>
  <c r="J1481" i="9"/>
  <c r="H1481" i="9"/>
  <c r="I1481" i="9" s="1"/>
  <c r="F1481" i="9"/>
  <c r="G1481" i="9" s="1"/>
  <c r="D1481" i="9"/>
  <c r="E1481" i="9" s="1"/>
  <c r="C1481" i="9"/>
  <c r="N1480" i="9"/>
  <c r="O1480" i="9" s="1"/>
  <c r="L1480" i="9"/>
  <c r="M1480" i="9" s="1"/>
  <c r="J1480" i="9"/>
  <c r="H1480" i="9"/>
  <c r="I1480" i="9" s="1"/>
  <c r="F1480" i="9"/>
  <c r="G1480" i="9" s="1"/>
  <c r="D1480" i="9"/>
  <c r="E1480" i="9" s="1"/>
  <c r="C1480" i="9"/>
  <c r="N1479" i="9"/>
  <c r="O1479" i="9" s="1"/>
  <c r="L1479" i="9"/>
  <c r="M1479" i="9" s="1"/>
  <c r="J1479" i="9"/>
  <c r="H1479" i="9"/>
  <c r="I1479" i="9" s="1"/>
  <c r="F1479" i="9"/>
  <c r="G1479" i="9" s="1"/>
  <c r="D1479" i="9"/>
  <c r="E1479" i="9" s="1"/>
  <c r="C1479" i="9"/>
  <c r="N1478" i="9"/>
  <c r="O1478" i="9" s="1"/>
  <c r="L1478" i="9"/>
  <c r="M1478" i="9" s="1"/>
  <c r="J1478" i="9"/>
  <c r="H1478" i="9"/>
  <c r="I1478" i="9" s="1"/>
  <c r="F1478" i="9"/>
  <c r="G1478" i="9" s="1"/>
  <c r="D1478" i="9"/>
  <c r="E1478" i="9" s="1"/>
  <c r="C1478" i="9"/>
  <c r="N1477" i="9"/>
  <c r="O1477" i="9" s="1"/>
  <c r="L1477" i="9"/>
  <c r="M1477" i="9" s="1"/>
  <c r="J1477" i="9"/>
  <c r="H1477" i="9"/>
  <c r="I1477" i="9" s="1"/>
  <c r="F1477" i="9"/>
  <c r="G1477" i="9" s="1"/>
  <c r="D1477" i="9"/>
  <c r="E1477" i="9" s="1"/>
  <c r="C1477" i="9"/>
  <c r="N1476" i="9"/>
  <c r="O1476" i="9" s="1"/>
  <c r="L1476" i="9"/>
  <c r="M1476" i="9" s="1"/>
  <c r="J1476" i="9"/>
  <c r="H1476" i="9"/>
  <c r="I1476" i="9" s="1"/>
  <c r="F1476" i="9"/>
  <c r="G1476" i="9" s="1"/>
  <c r="D1476" i="9"/>
  <c r="E1476" i="9" s="1"/>
  <c r="C1476" i="9"/>
  <c r="N1475" i="9"/>
  <c r="O1475" i="9" s="1"/>
  <c r="L1475" i="9"/>
  <c r="M1475" i="9" s="1"/>
  <c r="J1475" i="9"/>
  <c r="H1475" i="9"/>
  <c r="I1475" i="9" s="1"/>
  <c r="F1475" i="9"/>
  <c r="G1475" i="9" s="1"/>
  <c r="D1475" i="9"/>
  <c r="E1475" i="9" s="1"/>
  <c r="C1475" i="9"/>
  <c r="N1474" i="9"/>
  <c r="O1474" i="9" s="1"/>
  <c r="L1474" i="9"/>
  <c r="M1474" i="9" s="1"/>
  <c r="J1474" i="9"/>
  <c r="H1474" i="9"/>
  <c r="I1474" i="9" s="1"/>
  <c r="F1474" i="9"/>
  <c r="G1474" i="9" s="1"/>
  <c r="D1474" i="9"/>
  <c r="E1474" i="9" s="1"/>
  <c r="C1474" i="9"/>
  <c r="N1473" i="9"/>
  <c r="O1473" i="9" s="1"/>
  <c r="L1473" i="9"/>
  <c r="M1473" i="9" s="1"/>
  <c r="J1473" i="9"/>
  <c r="H1473" i="9"/>
  <c r="I1473" i="9" s="1"/>
  <c r="F1473" i="9"/>
  <c r="G1473" i="9" s="1"/>
  <c r="D1473" i="9"/>
  <c r="E1473" i="9" s="1"/>
  <c r="C1473" i="9"/>
  <c r="N1472" i="9"/>
  <c r="O1472" i="9" s="1"/>
  <c r="L1472" i="9"/>
  <c r="M1472" i="9" s="1"/>
  <c r="J1472" i="9"/>
  <c r="H1472" i="9"/>
  <c r="I1472" i="9" s="1"/>
  <c r="F1472" i="9"/>
  <c r="G1472" i="9" s="1"/>
  <c r="D1472" i="9"/>
  <c r="E1472" i="9" s="1"/>
  <c r="C1472" i="9"/>
  <c r="N1471" i="9"/>
  <c r="O1471" i="9" s="1"/>
  <c r="L1471" i="9"/>
  <c r="M1471" i="9" s="1"/>
  <c r="J1471" i="9"/>
  <c r="H1471" i="9"/>
  <c r="I1471" i="9" s="1"/>
  <c r="F1471" i="9"/>
  <c r="G1471" i="9" s="1"/>
  <c r="D1471" i="9"/>
  <c r="E1471" i="9" s="1"/>
  <c r="C1471" i="9"/>
  <c r="N1470" i="9"/>
  <c r="O1470" i="9" s="1"/>
  <c r="L1470" i="9"/>
  <c r="M1470" i="9" s="1"/>
  <c r="J1470" i="9"/>
  <c r="H1470" i="9"/>
  <c r="I1470" i="9" s="1"/>
  <c r="F1470" i="9"/>
  <c r="G1470" i="9" s="1"/>
  <c r="D1470" i="9"/>
  <c r="E1470" i="9" s="1"/>
  <c r="C1470" i="9"/>
  <c r="N1469" i="9"/>
  <c r="O1469" i="9" s="1"/>
  <c r="L1469" i="9"/>
  <c r="M1469" i="9" s="1"/>
  <c r="J1469" i="9"/>
  <c r="H1469" i="9"/>
  <c r="I1469" i="9" s="1"/>
  <c r="F1469" i="9"/>
  <c r="G1469" i="9" s="1"/>
  <c r="D1469" i="9"/>
  <c r="E1469" i="9" s="1"/>
  <c r="C1469" i="9"/>
  <c r="N1468" i="9"/>
  <c r="O1468" i="9" s="1"/>
  <c r="L1468" i="9"/>
  <c r="M1468" i="9" s="1"/>
  <c r="J1468" i="9"/>
  <c r="H1468" i="9"/>
  <c r="I1468" i="9" s="1"/>
  <c r="F1468" i="9"/>
  <c r="G1468" i="9" s="1"/>
  <c r="D1468" i="9"/>
  <c r="E1468" i="9" s="1"/>
  <c r="C1468" i="9"/>
  <c r="N1467" i="9"/>
  <c r="O1467" i="9" s="1"/>
  <c r="L1467" i="9"/>
  <c r="M1467" i="9" s="1"/>
  <c r="J1467" i="9"/>
  <c r="H1467" i="9"/>
  <c r="I1467" i="9" s="1"/>
  <c r="F1467" i="9"/>
  <c r="G1467" i="9" s="1"/>
  <c r="D1467" i="9"/>
  <c r="E1467" i="9" s="1"/>
  <c r="C1467" i="9"/>
  <c r="N1466" i="9"/>
  <c r="O1466" i="9" s="1"/>
  <c r="L1466" i="9"/>
  <c r="M1466" i="9" s="1"/>
  <c r="J1466" i="9"/>
  <c r="H1466" i="9"/>
  <c r="I1466" i="9" s="1"/>
  <c r="F1466" i="9"/>
  <c r="G1466" i="9" s="1"/>
  <c r="D1466" i="9"/>
  <c r="E1466" i="9" s="1"/>
  <c r="C1466" i="9"/>
  <c r="N1465" i="9"/>
  <c r="O1465" i="9" s="1"/>
  <c r="L1465" i="9"/>
  <c r="M1465" i="9" s="1"/>
  <c r="J1465" i="9"/>
  <c r="H1465" i="9"/>
  <c r="I1465" i="9" s="1"/>
  <c r="F1465" i="9"/>
  <c r="G1465" i="9" s="1"/>
  <c r="D1465" i="9"/>
  <c r="E1465" i="9" s="1"/>
  <c r="C1465" i="9"/>
  <c r="N1464" i="9"/>
  <c r="O1464" i="9" s="1"/>
  <c r="L1464" i="9"/>
  <c r="M1464" i="9" s="1"/>
  <c r="J1464" i="9"/>
  <c r="H1464" i="9"/>
  <c r="I1464" i="9" s="1"/>
  <c r="F1464" i="9"/>
  <c r="G1464" i="9" s="1"/>
  <c r="D1464" i="9"/>
  <c r="E1464" i="9" s="1"/>
  <c r="C1464" i="9"/>
  <c r="N1463" i="9"/>
  <c r="O1463" i="9" s="1"/>
  <c r="L1463" i="9"/>
  <c r="M1463" i="9" s="1"/>
  <c r="J1463" i="9"/>
  <c r="H1463" i="9"/>
  <c r="I1463" i="9" s="1"/>
  <c r="F1463" i="9"/>
  <c r="G1463" i="9" s="1"/>
  <c r="D1463" i="9"/>
  <c r="E1463" i="9" s="1"/>
  <c r="C1463" i="9"/>
  <c r="N1462" i="9"/>
  <c r="O1462" i="9" s="1"/>
  <c r="L1462" i="9"/>
  <c r="M1462" i="9" s="1"/>
  <c r="J1462" i="9"/>
  <c r="H1462" i="9"/>
  <c r="I1462" i="9" s="1"/>
  <c r="F1462" i="9"/>
  <c r="G1462" i="9" s="1"/>
  <c r="D1462" i="9"/>
  <c r="E1462" i="9" s="1"/>
  <c r="C1462" i="9"/>
  <c r="N1461" i="9"/>
  <c r="O1461" i="9" s="1"/>
  <c r="L1461" i="9"/>
  <c r="M1461" i="9" s="1"/>
  <c r="J1461" i="9"/>
  <c r="H1461" i="9"/>
  <c r="I1461" i="9" s="1"/>
  <c r="F1461" i="9"/>
  <c r="G1461" i="9" s="1"/>
  <c r="D1461" i="9"/>
  <c r="E1461" i="9" s="1"/>
  <c r="C1461" i="9"/>
  <c r="N1460" i="9"/>
  <c r="O1460" i="9" s="1"/>
  <c r="L1460" i="9"/>
  <c r="M1460" i="9" s="1"/>
  <c r="J1460" i="9"/>
  <c r="H1460" i="9"/>
  <c r="I1460" i="9" s="1"/>
  <c r="F1460" i="9"/>
  <c r="G1460" i="9" s="1"/>
  <c r="D1460" i="9"/>
  <c r="E1460" i="9" s="1"/>
  <c r="C1460" i="9"/>
  <c r="N1459" i="9"/>
  <c r="O1459" i="9" s="1"/>
  <c r="L1459" i="9"/>
  <c r="M1459" i="9" s="1"/>
  <c r="J1459" i="9"/>
  <c r="H1459" i="9"/>
  <c r="I1459" i="9" s="1"/>
  <c r="F1459" i="9"/>
  <c r="G1459" i="9" s="1"/>
  <c r="D1459" i="9"/>
  <c r="E1459" i="9" s="1"/>
  <c r="C1459" i="9"/>
  <c r="N1458" i="9"/>
  <c r="O1458" i="9" s="1"/>
  <c r="L1458" i="9"/>
  <c r="M1458" i="9" s="1"/>
  <c r="J1458" i="9"/>
  <c r="H1458" i="9"/>
  <c r="I1458" i="9" s="1"/>
  <c r="F1458" i="9"/>
  <c r="G1458" i="9" s="1"/>
  <c r="D1458" i="9"/>
  <c r="E1458" i="9" s="1"/>
  <c r="C1458" i="9"/>
  <c r="N1457" i="9"/>
  <c r="O1457" i="9" s="1"/>
  <c r="L1457" i="9"/>
  <c r="M1457" i="9" s="1"/>
  <c r="J1457" i="9"/>
  <c r="H1457" i="9"/>
  <c r="I1457" i="9" s="1"/>
  <c r="F1457" i="9"/>
  <c r="G1457" i="9" s="1"/>
  <c r="D1457" i="9"/>
  <c r="E1457" i="9" s="1"/>
  <c r="C1457" i="9"/>
  <c r="N1456" i="9"/>
  <c r="O1456" i="9" s="1"/>
  <c r="L1456" i="9"/>
  <c r="M1456" i="9" s="1"/>
  <c r="J1456" i="9"/>
  <c r="H1456" i="9"/>
  <c r="I1456" i="9" s="1"/>
  <c r="F1456" i="9"/>
  <c r="G1456" i="9" s="1"/>
  <c r="D1456" i="9"/>
  <c r="E1456" i="9" s="1"/>
  <c r="C1456" i="9"/>
  <c r="N1455" i="9"/>
  <c r="O1455" i="9" s="1"/>
  <c r="L1455" i="9"/>
  <c r="M1455" i="9" s="1"/>
  <c r="J1455" i="9"/>
  <c r="H1455" i="9"/>
  <c r="I1455" i="9" s="1"/>
  <c r="F1455" i="9"/>
  <c r="G1455" i="9" s="1"/>
  <c r="D1455" i="9"/>
  <c r="E1455" i="9" s="1"/>
  <c r="C1455" i="9"/>
  <c r="N1454" i="9"/>
  <c r="O1454" i="9" s="1"/>
  <c r="L1454" i="9"/>
  <c r="M1454" i="9" s="1"/>
  <c r="J1454" i="9"/>
  <c r="H1454" i="9"/>
  <c r="I1454" i="9" s="1"/>
  <c r="F1454" i="9"/>
  <c r="G1454" i="9" s="1"/>
  <c r="D1454" i="9"/>
  <c r="E1454" i="9" s="1"/>
  <c r="C1454" i="9"/>
  <c r="N1453" i="9"/>
  <c r="O1453" i="9" s="1"/>
  <c r="L1453" i="9"/>
  <c r="M1453" i="9" s="1"/>
  <c r="J1453" i="9"/>
  <c r="H1453" i="9"/>
  <c r="I1453" i="9" s="1"/>
  <c r="F1453" i="9"/>
  <c r="G1453" i="9" s="1"/>
  <c r="D1453" i="9"/>
  <c r="E1453" i="9" s="1"/>
  <c r="C1453" i="9"/>
  <c r="N1452" i="9"/>
  <c r="O1452" i="9" s="1"/>
  <c r="L1452" i="9"/>
  <c r="M1452" i="9" s="1"/>
  <c r="J1452" i="9"/>
  <c r="H1452" i="9"/>
  <c r="I1452" i="9" s="1"/>
  <c r="F1452" i="9"/>
  <c r="G1452" i="9" s="1"/>
  <c r="D1452" i="9"/>
  <c r="E1452" i="9" s="1"/>
  <c r="C1452" i="9"/>
  <c r="N1451" i="9"/>
  <c r="O1451" i="9" s="1"/>
  <c r="L1451" i="9"/>
  <c r="M1451" i="9" s="1"/>
  <c r="J1451" i="9"/>
  <c r="H1451" i="9"/>
  <c r="I1451" i="9" s="1"/>
  <c r="F1451" i="9"/>
  <c r="G1451" i="9" s="1"/>
  <c r="D1451" i="9"/>
  <c r="E1451" i="9" s="1"/>
  <c r="C1451" i="9"/>
  <c r="N1450" i="9"/>
  <c r="O1450" i="9" s="1"/>
  <c r="L1450" i="9"/>
  <c r="M1450" i="9" s="1"/>
  <c r="J1450" i="9"/>
  <c r="H1450" i="9"/>
  <c r="I1450" i="9" s="1"/>
  <c r="F1450" i="9"/>
  <c r="G1450" i="9" s="1"/>
  <c r="D1450" i="9"/>
  <c r="E1450" i="9" s="1"/>
  <c r="C1450" i="9"/>
  <c r="N1449" i="9"/>
  <c r="O1449" i="9" s="1"/>
  <c r="L1449" i="9"/>
  <c r="M1449" i="9" s="1"/>
  <c r="J1449" i="9"/>
  <c r="H1449" i="9"/>
  <c r="I1449" i="9" s="1"/>
  <c r="F1449" i="9"/>
  <c r="G1449" i="9" s="1"/>
  <c r="D1449" i="9"/>
  <c r="E1449" i="9" s="1"/>
  <c r="C1449" i="9"/>
  <c r="N1448" i="9"/>
  <c r="O1448" i="9" s="1"/>
  <c r="L1448" i="9"/>
  <c r="M1448" i="9" s="1"/>
  <c r="J1448" i="9"/>
  <c r="H1448" i="9"/>
  <c r="I1448" i="9" s="1"/>
  <c r="F1448" i="9"/>
  <c r="G1448" i="9" s="1"/>
  <c r="D1448" i="9"/>
  <c r="E1448" i="9" s="1"/>
  <c r="C1448" i="9"/>
  <c r="N1447" i="9"/>
  <c r="O1447" i="9" s="1"/>
  <c r="L1447" i="9"/>
  <c r="M1447" i="9" s="1"/>
  <c r="J1447" i="9"/>
  <c r="H1447" i="9"/>
  <c r="I1447" i="9" s="1"/>
  <c r="F1447" i="9"/>
  <c r="G1447" i="9" s="1"/>
  <c r="D1447" i="9"/>
  <c r="E1447" i="9" s="1"/>
  <c r="C1447" i="9"/>
  <c r="N1446" i="9"/>
  <c r="O1446" i="9" s="1"/>
  <c r="L1446" i="9"/>
  <c r="M1446" i="9" s="1"/>
  <c r="J1446" i="9"/>
  <c r="H1446" i="9"/>
  <c r="I1446" i="9" s="1"/>
  <c r="F1446" i="9"/>
  <c r="G1446" i="9" s="1"/>
  <c r="D1446" i="9"/>
  <c r="E1446" i="9" s="1"/>
  <c r="C1446" i="9"/>
  <c r="N1445" i="9"/>
  <c r="O1445" i="9" s="1"/>
  <c r="L1445" i="9"/>
  <c r="M1445" i="9" s="1"/>
  <c r="J1445" i="9"/>
  <c r="H1445" i="9"/>
  <c r="I1445" i="9" s="1"/>
  <c r="F1445" i="9"/>
  <c r="G1445" i="9" s="1"/>
  <c r="D1445" i="9"/>
  <c r="E1445" i="9" s="1"/>
  <c r="C1445" i="9"/>
  <c r="N1444" i="9"/>
  <c r="O1444" i="9" s="1"/>
  <c r="L1444" i="9"/>
  <c r="M1444" i="9" s="1"/>
  <c r="J1444" i="9"/>
  <c r="H1444" i="9"/>
  <c r="I1444" i="9" s="1"/>
  <c r="F1444" i="9"/>
  <c r="G1444" i="9" s="1"/>
  <c r="D1444" i="9"/>
  <c r="E1444" i="9" s="1"/>
  <c r="C1444" i="9"/>
  <c r="N1443" i="9"/>
  <c r="O1443" i="9" s="1"/>
  <c r="L1443" i="9"/>
  <c r="M1443" i="9" s="1"/>
  <c r="J1443" i="9"/>
  <c r="H1443" i="9"/>
  <c r="I1443" i="9" s="1"/>
  <c r="F1443" i="9"/>
  <c r="G1443" i="9" s="1"/>
  <c r="D1443" i="9"/>
  <c r="E1443" i="9" s="1"/>
  <c r="C1443" i="9"/>
  <c r="N1442" i="9"/>
  <c r="O1442" i="9" s="1"/>
  <c r="L1442" i="9"/>
  <c r="M1442" i="9" s="1"/>
  <c r="J1442" i="9"/>
  <c r="H1442" i="9"/>
  <c r="I1442" i="9" s="1"/>
  <c r="F1442" i="9"/>
  <c r="G1442" i="9" s="1"/>
  <c r="D1442" i="9"/>
  <c r="E1442" i="9" s="1"/>
  <c r="C1442" i="9"/>
  <c r="N1441" i="9"/>
  <c r="O1441" i="9" s="1"/>
  <c r="L1441" i="9"/>
  <c r="M1441" i="9" s="1"/>
  <c r="J1441" i="9"/>
  <c r="H1441" i="9"/>
  <c r="I1441" i="9" s="1"/>
  <c r="F1441" i="9"/>
  <c r="G1441" i="9" s="1"/>
  <c r="D1441" i="9"/>
  <c r="E1441" i="9" s="1"/>
  <c r="C1441" i="9"/>
  <c r="N1440" i="9"/>
  <c r="O1440" i="9" s="1"/>
  <c r="L1440" i="9"/>
  <c r="M1440" i="9" s="1"/>
  <c r="J1440" i="9"/>
  <c r="H1440" i="9"/>
  <c r="I1440" i="9" s="1"/>
  <c r="F1440" i="9"/>
  <c r="G1440" i="9" s="1"/>
  <c r="D1440" i="9"/>
  <c r="E1440" i="9" s="1"/>
  <c r="C1440" i="9"/>
  <c r="N1439" i="9"/>
  <c r="O1439" i="9" s="1"/>
  <c r="L1439" i="9"/>
  <c r="M1439" i="9" s="1"/>
  <c r="J1439" i="9"/>
  <c r="H1439" i="9"/>
  <c r="I1439" i="9" s="1"/>
  <c r="F1439" i="9"/>
  <c r="G1439" i="9" s="1"/>
  <c r="D1439" i="9"/>
  <c r="E1439" i="9" s="1"/>
  <c r="C1439" i="9"/>
  <c r="N1438" i="9"/>
  <c r="O1438" i="9" s="1"/>
  <c r="L1438" i="9"/>
  <c r="M1438" i="9" s="1"/>
  <c r="J1438" i="9"/>
  <c r="H1438" i="9"/>
  <c r="I1438" i="9" s="1"/>
  <c r="F1438" i="9"/>
  <c r="G1438" i="9" s="1"/>
  <c r="D1438" i="9"/>
  <c r="E1438" i="9" s="1"/>
  <c r="C1438" i="9"/>
  <c r="N1437" i="9"/>
  <c r="O1437" i="9" s="1"/>
  <c r="L1437" i="9"/>
  <c r="M1437" i="9" s="1"/>
  <c r="J1437" i="9"/>
  <c r="H1437" i="9"/>
  <c r="I1437" i="9" s="1"/>
  <c r="F1437" i="9"/>
  <c r="G1437" i="9" s="1"/>
  <c r="D1437" i="9"/>
  <c r="E1437" i="9" s="1"/>
  <c r="C1437" i="9"/>
  <c r="N1436" i="9"/>
  <c r="O1436" i="9" s="1"/>
  <c r="L1436" i="9"/>
  <c r="M1436" i="9" s="1"/>
  <c r="J1436" i="9"/>
  <c r="H1436" i="9"/>
  <c r="I1436" i="9" s="1"/>
  <c r="F1436" i="9"/>
  <c r="G1436" i="9" s="1"/>
  <c r="D1436" i="9"/>
  <c r="E1436" i="9" s="1"/>
  <c r="C1436" i="9"/>
  <c r="N1435" i="9"/>
  <c r="O1435" i="9" s="1"/>
  <c r="L1435" i="9"/>
  <c r="M1435" i="9" s="1"/>
  <c r="J1435" i="9"/>
  <c r="H1435" i="9"/>
  <c r="I1435" i="9" s="1"/>
  <c r="F1435" i="9"/>
  <c r="G1435" i="9" s="1"/>
  <c r="D1435" i="9"/>
  <c r="E1435" i="9" s="1"/>
  <c r="C1435" i="9"/>
  <c r="N1434" i="9"/>
  <c r="O1434" i="9" s="1"/>
  <c r="L1434" i="9"/>
  <c r="M1434" i="9" s="1"/>
  <c r="J1434" i="9"/>
  <c r="H1434" i="9"/>
  <c r="I1434" i="9" s="1"/>
  <c r="F1434" i="9"/>
  <c r="G1434" i="9" s="1"/>
  <c r="D1434" i="9"/>
  <c r="E1434" i="9" s="1"/>
  <c r="C1434" i="9"/>
  <c r="N1433" i="9"/>
  <c r="O1433" i="9" s="1"/>
  <c r="L1433" i="9"/>
  <c r="M1433" i="9" s="1"/>
  <c r="J1433" i="9"/>
  <c r="H1433" i="9"/>
  <c r="I1433" i="9" s="1"/>
  <c r="F1433" i="9"/>
  <c r="G1433" i="9" s="1"/>
  <c r="D1433" i="9"/>
  <c r="E1433" i="9" s="1"/>
  <c r="C1433" i="9"/>
  <c r="N1432" i="9"/>
  <c r="O1432" i="9" s="1"/>
  <c r="L1432" i="9"/>
  <c r="M1432" i="9" s="1"/>
  <c r="J1432" i="9"/>
  <c r="H1432" i="9"/>
  <c r="I1432" i="9" s="1"/>
  <c r="F1432" i="9"/>
  <c r="G1432" i="9" s="1"/>
  <c r="D1432" i="9"/>
  <c r="E1432" i="9" s="1"/>
  <c r="C1432" i="9"/>
  <c r="N1431" i="9"/>
  <c r="O1431" i="9" s="1"/>
  <c r="L1431" i="9"/>
  <c r="M1431" i="9" s="1"/>
  <c r="J1431" i="9"/>
  <c r="H1431" i="9"/>
  <c r="I1431" i="9" s="1"/>
  <c r="F1431" i="9"/>
  <c r="G1431" i="9" s="1"/>
  <c r="D1431" i="9"/>
  <c r="E1431" i="9" s="1"/>
  <c r="C1431" i="9"/>
  <c r="N1430" i="9"/>
  <c r="O1430" i="9" s="1"/>
  <c r="L1430" i="9"/>
  <c r="M1430" i="9" s="1"/>
  <c r="J1430" i="9"/>
  <c r="H1430" i="9"/>
  <c r="I1430" i="9" s="1"/>
  <c r="F1430" i="9"/>
  <c r="G1430" i="9" s="1"/>
  <c r="D1430" i="9"/>
  <c r="E1430" i="9" s="1"/>
  <c r="C1430" i="9"/>
  <c r="N1429" i="9"/>
  <c r="O1429" i="9" s="1"/>
  <c r="L1429" i="9"/>
  <c r="M1429" i="9" s="1"/>
  <c r="J1429" i="9"/>
  <c r="H1429" i="9"/>
  <c r="I1429" i="9" s="1"/>
  <c r="F1429" i="9"/>
  <c r="G1429" i="9" s="1"/>
  <c r="D1429" i="9"/>
  <c r="E1429" i="9" s="1"/>
  <c r="C1429" i="9"/>
  <c r="N1428" i="9"/>
  <c r="O1428" i="9" s="1"/>
  <c r="L1428" i="9"/>
  <c r="M1428" i="9" s="1"/>
  <c r="J1428" i="9"/>
  <c r="H1428" i="9"/>
  <c r="I1428" i="9" s="1"/>
  <c r="F1428" i="9"/>
  <c r="G1428" i="9" s="1"/>
  <c r="D1428" i="9"/>
  <c r="E1428" i="9" s="1"/>
  <c r="C1428" i="9"/>
  <c r="N1427" i="9"/>
  <c r="O1427" i="9" s="1"/>
  <c r="L1427" i="9"/>
  <c r="M1427" i="9" s="1"/>
  <c r="J1427" i="9"/>
  <c r="H1427" i="9"/>
  <c r="I1427" i="9" s="1"/>
  <c r="F1427" i="9"/>
  <c r="G1427" i="9" s="1"/>
  <c r="D1427" i="9"/>
  <c r="E1427" i="9" s="1"/>
  <c r="C1427" i="9"/>
  <c r="N1426" i="9"/>
  <c r="O1426" i="9" s="1"/>
  <c r="L1426" i="9"/>
  <c r="M1426" i="9" s="1"/>
  <c r="J1426" i="9"/>
  <c r="H1426" i="9"/>
  <c r="I1426" i="9" s="1"/>
  <c r="F1426" i="9"/>
  <c r="G1426" i="9" s="1"/>
  <c r="D1426" i="9"/>
  <c r="E1426" i="9" s="1"/>
  <c r="C1426" i="9"/>
  <c r="N1425" i="9"/>
  <c r="O1425" i="9" s="1"/>
  <c r="L1425" i="9"/>
  <c r="M1425" i="9" s="1"/>
  <c r="J1425" i="9"/>
  <c r="H1425" i="9"/>
  <c r="I1425" i="9" s="1"/>
  <c r="F1425" i="9"/>
  <c r="G1425" i="9" s="1"/>
  <c r="D1425" i="9"/>
  <c r="E1425" i="9" s="1"/>
  <c r="C1425" i="9"/>
  <c r="N1424" i="9"/>
  <c r="O1424" i="9" s="1"/>
  <c r="L1424" i="9"/>
  <c r="M1424" i="9" s="1"/>
  <c r="J1424" i="9"/>
  <c r="H1424" i="9"/>
  <c r="I1424" i="9" s="1"/>
  <c r="F1424" i="9"/>
  <c r="G1424" i="9" s="1"/>
  <c r="D1424" i="9"/>
  <c r="E1424" i="9" s="1"/>
  <c r="C1424" i="9"/>
  <c r="N1423" i="9"/>
  <c r="O1423" i="9" s="1"/>
  <c r="L1423" i="9"/>
  <c r="M1423" i="9" s="1"/>
  <c r="J1423" i="9"/>
  <c r="H1423" i="9"/>
  <c r="I1423" i="9" s="1"/>
  <c r="F1423" i="9"/>
  <c r="G1423" i="9" s="1"/>
  <c r="D1423" i="9"/>
  <c r="E1423" i="9" s="1"/>
  <c r="C1423" i="9"/>
  <c r="N1422" i="9"/>
  <c r="O1422" i="9" s="1"/>
  <c r="L1422" i="9"/>
  <c r="M1422" i="9" s="1"/>
  <c r="J1422" i="9"/>
  <c r="H1422" i="9"/>
  <c r="I1422" i="9" s="1"/>
  <c r="F1422" i="9"/>
  <c r="G1422" i="9" s="1"/>
  <c r="D1422" i="9"/>
  <c r="E1422" i="9" s="1"/>
  <c r="C1422" i="9"/>
  <c r="N1421" i="9"/>
  <c r="O1421" i="9" s="1"/>
  <c r="L1421" i="9"/>
  <c r="M1421" i="9" s="1"/>
  <c r="J1421" i="9"/>
  <c r="H1421" i="9"/>
  <c r="I1421" i="9" s="1"/>
  <c r="F1421" i="9"/>
  <c r="G1421" i="9" s="1"/>
  <c r="D1421" i="9"/>
  <c r="E1421" i="9" s="1"/>
  <c r="C1421" i="9"/>
  <c r="N1420" i="9"/>
  <c r="O1420" i="9" s="1"/>
  <c r="L1420" i="9"/>
  <c r="M1420" i="9" s="1"/>
  <c r="J1420" i="9"/>
  <c r="H1420" i="9"/>
  <c r="I1420" i="9" s="1"/>
  <c r="F1420" i="9"/>
  <c r="G1420" i="9" s="1"/>
  <c r="D1420" i="9"/>
  <c r="E1420" i="9" s="1"/>
  <c r="C1420" i="9"/>
  <c r="N1419" i="9"/>
  <c r="O1419" i="9" s="1"/>
  <c r="L1419" i="9"/>
  <c r="M1419" i="9" s="1"/>
  <c r="J1419" i="9"/>
  <c r="H1419" i="9"/>
  <c r="I1419" i="9" s="1"/>
  <c r="F1419" i="9"/>
  <c r="G1419" i="9" s="1"/>
  <c r="D1419" i="9"/>
  <c r="E1419" i="9" s="1"/>
  <c r="C1419" i="9"/>
  <c r="N1418" i="9"/>
  <c r="O1418" i="9" s="1"/>
  <c r="L1418" i="9"/>
  <c r="M1418" i="9" s="1"/>
  <c r="J1418" i="9"/>
  <c r="H1418" i="9"/>
  <c r="I1418" i="9" s="1"/>
  <c r="F1418" i="9"/>
  <c r="G1418" i="9" s="1"/>
  <c r="D1418" i="9"/>
  <c r="E1418" i="9" s="1"/>
  <c r="C1418" i="9"/>
  <c r="N1417" i="9"/>
  <c r="O1417" i="9" s="1"/>
  <c r="L1417" i="9"/>
  <c r="M1417" i="9" s="1"/>
  <c r="J1417" i="9"/>
  <c r="H1417" i="9"/>
  <c r="I1417" i="9" s="1"/>
  <c r="F1417" i="9"/>
  <c r="G1417" i="9" s="1"/>
  <c r="D1417" i="9"/>
  <c r="E1417" i="9" s="1"/>
  <c r="C1417" i="9"/>
  <c r="N1416" i="9"/>
  <c r="O1416" i="9" s="1"/>
  <c r="L1416" i="9"/>
  <c r="M1416" i="9" s="1"/>
  <c r="J1416" i="9"/>
  <c r="H1416" i="9"/>
  <c r="I1416" i="9" s="1"/>
  <c r="F1416" i="9"/>
  <c r="G1416" i="9" s="1"/>
  <c r="D1416" i="9"/>
  <c r="E1416" i="9" s="1"/>
  <c r="C1416" i="9"/>
  <c r="N1415" i="9"/>
  <c r="O1415" i="9" s="1"/>
  <c r="L1415" i="9"/>
  <c r="M1415" i="9" s="1"/>
  <c r="J1415" i="9"/>
  <c r="H1415" i="9"/>
  <c r="I1415" i="9" s="1"/>
  <c r="F1415" i="9"/>
  <c r="G1415" i="9" s="1"/>
  <c r="D1415" i="9"/>
  <c r="E1415" i="9" s="1"/>
  <c r="C1415" i="9"/>
  <c r="N1414" i="9"/>
  <c r="O1414" i="9" s="1"/>
  <c r="L1414" i="9"/>
  <c r="M1414" i="9" s="1"/>
  <c r="J1414" i="9"/>
  <c r="H1414" i="9"/>
  <c r="I1414" i="9" s="1"/>
  <c r="F1414" i="9"/>
  <c r="G1414" i="9" s="1"/>
  <c r="D1414" i="9"/>
  <c r="E1414" i="9" s="1"/>
  <c r="C1414" i="9"/>
  <c r="N1413" i="9"/>
  <c r="O1413" i="9" s="1"/>
  <c r="L1413" i="9"/>
  <c r="M1413" i="9" s="1"/>
  <c r="J1413" i="9"/>
  <c r="H1413" i="9"/>
  <c r="I1413" i="9" s="1"/>
  <c r="F1413" i="9"/>
  <c r="G1413" i="9" s="1"/>
  <c r="D1413" i="9"/>
  <c r="E1413" i="9" s="1"/>
  <c r="C1413" i="9"/>
  <c r="N1412" i="9"/>
  <c r="O1412" i="9" s="1"/>
  <c r="L1412" i="9"/>
  <c r="M1412" i="9" s="1"/>
  <c r="J1412" i="9"/>
  <c r="H1412" i="9"/>
  <c r="I1412" i="9" s="1"/>
  <c r="F1412" i="9"/>
  <c r="G1412" i="9" s="1"/>
  <c r="D1412" i="9"/>
  <c r="E1412" i="9" s="1"/>
  <c r="C1412" i="9"/>
  <c r="N1411" i="9"/>
  <c r="O1411" i="9" s="1"/>
  <c r="L1411" i="9"/>
  <c r="M1411" i="9" s="1"/>
  <c r="J1411" i="9"/>
  <c r="H1411" i="9"/>
  <c r="I1411" i="9" s="1"/>
  <c r="F1411" i="9"/>
  <c r="G1411" i="9" s="1"/>
  <c r="D1411" i="9"/>
  <c r="E1411" i="9" s="1"/>
  <c r="C1411" i="9"/>
  <c r="N1410" i="9"/>
  <c r="O1410" i="9" s="1"/>
  <c r="L1410" i="9"/>
  <c r="M1410" i="9" s="1"/>
  <c r="J1410" i="9"/>
  <c r="H1410" i="9"/>
  <c r="I1410" i="9" s="1"/>
  <c r="F1410" i="9"/>
  <c r="G1410" i="9" s="1"/>
  <c r="D1410" i="9"/>
  <c r="E1410" i="9" s="1"/>
  <c r="C1410" i="9"/>
  <c r="N1409" i="9"/>
  <c r="O1409" i="9" s="1"/>
  <c r="L1409" i="9"/>
  <c r="M1409" i="9" s="1"/>
  <c r="J1409" i="9"/>
  <c r="H1409" i="9"/>
  <c r="I1409" i="9" s="1"/>
  <c r="F1409" i="9"/>
  <c r="G1409" i="9" s="1"/>
  <c r="D1409" i="9"/>
  <c r="E1409" i="9" s="1"/>
  <c r="C1409" i="9"/>
  <c r="N1408" i="9"/>
  <c r="O1408" i="9" s="1"/>
  <c r="L1408" i="9"/>
  <c r="M1408" i="9" s="1"/>
  <c r="J1408" i="9"/>
  <c r="H1408" i="9"/>
  <c r="I1408" i="9" s="1"/>
  <c r="F1408" i="9"/>
  <c r="G1408" i="9" s="1"/>
  <c r="D1408" i="9"/>
  <c r="E1408" i="9" s="1"/>
  <c r="C1408" i="9"/>
  <c r="N1407" i="9"/>
  <c r="O1407" i="9" s="1"/>
  <c r="L1407" i="9"/>
  <c r="M1407" i="9" s="1"/>
  <c r="J1407" i="9"/>
  <c r="H1407" i="9"/>
  <c r="I1407" i="9" s="1"/>
  <c r="F1407" i="9"/>
  <c r="G1407" i="9" s="1"/>
  <c r="D1407" i="9"/>
  <c r="E1407" i="9" s="1"/>
  <c r="C1407" i="9"/>
  <c r="N1406" i="9"/>
  <c r="O1406" i="9" s="1"/>
  <c r="L1406" i="9"/>
  <c r="M1406" i="9" s="1"/>
  <c r="J1406" i="9"/>
  <c r="H1406" i="9"/>
  <c r="I1406" i="9" s="1"/>
  <c r="F1406" i="9"/>
  <c r="G1406" i="9" s="1"/>
  <c r="D1406" i="9"/>
  <c r="E1406" i="9" s="1"/>
  <c r="C1406" i="9"/>
  <c r="N1405" i="9"/>
  <c r="O1405" i="9" s="1"/>
  <c r="L1405" i="9"/>
  <c r="M1405" i="9" s="1"/>
  <c r="J1405" i="9"/>
  <c r="H1405" i="9"/>
  <c r="I1405" i="9" s="1"/>
  <c r="F1405" i="9"/>
  <c r="G1405" i="9" s="1"/>
  <c r="D1405" i="9"/>
  <c r="E1405" i="9" s="1"/>
  <c r="C1405" i="9"/>
  <c r="N1404" i="9"/>
  <c r="O1404" i="9" s="1"/>
  <c r="L1404" i="9"/>
  <c r="M1404" i="9" s="1"/>
  <c r="J1404" i="9"/>
  <c r="H1404" i="9"/>
  <c r="I1404" i="9" s="1"/>
  <c r="F1404" i="9"/>
  <c r="G1404" i="9" s="1"/>
  <c r="D1404" i="9"/>
  <c r="E1404" i="9" s="1"/>
  <c r="C1404" i="9"/>
  <c r="N1403" i="9"/>
  <c r="O1403" i="9" s="1"/>
  <c r="L1403" i="9"/>
  <c r="M1403" i="9" s="1"/>
  <c r="J1403" i="9"/>
  <c r="H1403" i="9"/>
  <c r="I1403" i="9" s="1"/>
  <c r="F1403" i="9"/>
  <c r="G1403" i="9" s="1"/>
  <c r="D1403" i="9"/>
  <c r="E1403" i="9" s="1"/>
  <c r="C1403" i="9"/>
  <c r="N1402" i="9"/>
  <c r="O1402" i="9" s="1"/>
  <c r="L1402" i="9"/>
  <c r="M1402" i="9" s="1"/>
  <c r="J1402" i="9"/>
  <c r="H1402" i="9"/>
  <c r="I1402" i="9" s="1"/>
  <c r="F1402" i="9"/>
  <c r="G1402" i="9" s="1"/>
  <c r="D1402" i="9"/>
  <c r="E1402" i="9" s="1"/>
  <c r="C1402" i="9"/>
  <c r="N1401" i="9"/>
  <c r="O1401" i="9" s="1"/>
  <c r="L1401" i="9"/>
  <c r="M1401" i="9" s="1"/>
  <c r="J1401" i="9"/>
  <c r="H1401" i="9"/>
  <c r="I1401" i="9" s="1"/>
  <c r="F1401" i="9"/>
  <c r="G1401" i="9" s="1"/>
  <c r="D1401" i="9"/>
  <c r="E1401" i="9" s="1"/>
  <c r="C1401" i="9"/>
  <c r="N1400" i="9"/>
  <c r="O1400" i="9" s="1"/>
  <c r="L1400" i="9"/>
  <c r="M1400" i="9" s="1"/>
  <c r="J1400" i="9"/>
  <c r="H1400" i="9"/>
  <c r="I1400" i="9" s="1"/>
  <c r="F1400" i="9"/>
  <c r="G1400" i="9" s="1"/>
  <c r="D1400" i="9"/>
  <c r="E1400" i="9" s="1"/>
  <c r="C1400" i="9"/>
  <c r="N1399" i="9"/>
  <c r="O1399" i="9" s="1"/>
  <c r="L1399" i="9"/>
  <c r="M1399" i="9" s="1"/>
  <c r="J1399" i="9"/>
  <c r="H1399" i="9"/>
  <c r="I1399" i="9" s="1"/>
  <c r="F1399" i="9"/>
  <c r="G1399" i="9" s="1"/>
  <c r="D1399" i="9"/>
  <c r="E1399" i="9" s="1"/>
  <c r="C1399" i="9"/>
  <c r="N1398" i="9"/>
  <c r="O1398" i="9" s="1"/>
  <c r="L1398" i="9"/>
  <c r="M1398" i="9" s="1"/>
  <c r="J1398" i="9"/>
  <c r="H1398" i="9"/>
  <c r="I1398" i="9" s="1"/>
  <c r="F1398" i="9"/>
  <c r="G1398" i="9" s="1"/>
  <c r="D1398" i="9"/>
  <c r="E1398" i="9" s="1"/>
  <c r="C1398" i="9"/>
  <c r="N1397" i="9"/>
  <c r="O1397" i="9" s="1"/>
  <c r="L1397" i="9"/>
  <c r="M1397" i="9" s="1"/>
  <c r="J1397" i="9"/>
  <c r="H1397" i="9"/>
  <c r="I1397" i="9" s="1"/>
  <c r="F1397" i="9"/>
  <c r="G1397" i="9" s="1"/>
  <c r="D1397" i="9"/>
  <c r="E1397" i="9" s="1"/>
  <c r="C1397" i="9"/>
  <c r="N1396" i="9"/>
  <c r="O1396" i="9" s="1"/>
  <c r="L1396" i="9"/>
  <c r="M1396" i="9" s="1"/>
  <c r="J1396" i="9"/>
  <c r="H1396" i="9"/>
  <c r="I1396" i="9" s="1"/>
  <c r="F1396" i="9"/>
  <c r="G1396" i="9" s="1"/>
  <c r="D1396" i="9"/>
  <c r="E1396" i="9" s="1"/>
  <c r="C1396" i="9"/>
  <c r="N1395" i="9"/>
  <c r="O1395" i="9" s="1"/>
  <c r="L1395" i="9"/>
  <c r="M1395" i="9" s="1"/>
  <c r="J1395" i="9"/>
  <c r="H1395" i="9"/>
  <c r="I1395" i="9" s="1"/>
  <c r="F1395" i="9"/>
  <c r="G1395" i="9" s="1"/>
  <c r="D1395" i="9"/>
  <c r="E1395" i="9" s="1"/>
  <c r="C1395" i="9"/>
  <c r="N1394" i="9"/>
  <c r="O1394" i="9" s="1"/>
  <c r="L1394" i="9"/>
  <c r="M1394" i="9" s="1"/>
  <c r="J1394" i="9"/>
  <c r="H1394" i="9"/>
  <c r="I1394" i="9" s="1"/>
  <c r="F1394" i="9"/>
  <c r="G1394" i="9" s="1"/>
  <c r="D1394" i="9"/>
  <c r="E1394" i="9" s="1"/>
  <c r="C1394" i="9"/>
  <c r="N1393" i="9"/>
  <c r="O1393" i="9" s="1"/>
  <c r="L1393" i="9"/>
  <c r="M1393" i="9" s="1"/>
  <c r="J1393" i="9"/>
  <c r="H1393" i="9"/>
  <c r="I1393" i="9" s="1"/>
  <c r="F1393" i="9"/>
  <c r="G1393" i="9" s="1"/>
  <c r="D1393" i="9"/>
  <c r="E1393" i="9" s="1"/>
  <c r="C1393" i="9"/>
  <c r="N1392" i="9"/>
  <c r="O1392" i="9" s="1"/>
  <c r="L1392" i="9"/>
  <c r="M1392" i="9" s="1"/>
  <c r="J1392" i="9"/>
  <c r="H1392" i="9"/>
  <c r="I1392" i="9" s="1"/>
  <c r="F1392" i="9"/>
  <c r="G1392" i="9" s="1"/>
  <c r="D1392" i="9"/>
  <c r="E1392" i="9" s="1"/>
  <c r="C1392" i="9"/>
  <c r="N1391" i="9"/>
  <c r="O1391" i="9" s="1"/>
  <c r="L1391" i="9"/>
  <c r="M1391" i="9" s="1"/>
  <c r="J1391" i="9"/>
  <c r="H1391" i="9"/>
  <c r="I1391" i="9" s="1"/>
  <c r="F1391" i="9"/>
  <c r="G1391" i="9" s="1"/>
  <c r="D1391" i="9"/>
  <c r="E1391" i="9" s="1"/>
  <c r="C1391" i="9"/>
  <c r="N1390" i="9"/>
  <c r="O1390" i="9" s="1"/>
  <c r="L1390" i="9"/>
  <c r="M1390" i="9" s="1"/>
  <c r="J1390" i="9"/>
  <c r="H1390" i="9"/>
  <c r="I1390" i="9" s="1"/>
  <c r="F1390" i="9"/>
  <c r="G1390" i="9" s="1"/>
  <c r="D1390" i="9"/>
  <c r="E1390" i="9" s="1"/>
  <c r="C1390" i="9"/>
  <c r="N1389" i="9"/>
  <c r="O1389" i="9" s="1"/>
  <c r="L1389" i="9"/>
  <c r="M1389" i="9" s="1"/>
  <c r="J1389" i="9"/>
  <c r="H1389" i="9"/>
  <c r="I1389" i="9" s="1"/>
  <c r="F1389" i="9"/>
  <c r="G1389" i="9" s="1"/>
  <c r="D1389" i="9"/>
  <c r="E1389" i="9" s="1"/>
  <c r="C1389" i="9"/>
  <c r="N1388" i="9"/>
  <c r="O1388" i="9" s="1"/>
  <c r="L1388" i="9"/>
  <c r="M1388" i="9" s="1"/>
  <c r="J1388" i="9"/>
  <c r="H1388" i="9"/>
  <c r="I1388" i="9" s="1"/>
  <c r="F1388" i="9"/>
  <c r="G1388" i="9" s="1"/>
  <c r="D1388" i="9"/>
  <c r="E1388" i="9" s="1"/>
  <c r="C1388" i="9"/>
  <c r="N1387" i="9"/>
  <c r="O1387" i="9" s="1"/>
  <c r="L1387" i="9"/>
  <c r="M1387" i="9" s="1"/>
  <c r="J1387" i="9"/>
  <c r="H1387" i="9"/>
  <c r="I1387" i="9" s="1"/>
  <c r="F1387" i="9"/>
  <c r="G1387" i="9" s="1"/>
  <c r="D1387" i="9"/>
  <c r="E1387" i="9" s="1"/>
  <c r="C1387" i="9"/>
  <c r="N1386" i="9"/>
  <c r="O1386" i="9" s="1"/>
  <c r="L1386" i="9"/>
  <c r="M1386" i="9" s="1"/>
  <c r="J1386" i="9"/>
  <c r="H1386" i="9"/>
  <c r="I1386" i="9" s="1"/>
  <c r="F1386" i="9"/>
  <c r="G1386" i="9" s="1"/>
  <c r="D1386" i="9"/>
  <c r="E1386" i="9" s="1"/>
  <c r="C1386" i="9"/>
  <c r="N1385" i="9"/>
  <c r="O1385" i="9" s="1"/>
  <c r="L1385" i="9"/>
  <c r="M1385" i="9" s="1"/>
  <c r="J1385" i="9"/>
  <c r="H1385" i="9"/>
  <c r="I1385" i="9" s="1"/>
  <c r="F1385" i="9"/>
  <c r="G1385" i="9" s="1"/>
  <c r="D1385" i="9"/>
  <c r="E1385" i="9" s="1"/>
  <c r="C1385" i="9"/>
  <c r="N1384" i="9"/>
  <c r="O1384" i="9" s="1"/>
  <c r="L1384" i="9"/>
  <c r="M1384" i="9" s="1"/>
  <c r="J1384" i="9"/>
  <c r="H1384" i="9"/>
  <c r="I1384" i="9" s="1"/>
  <c r="F1384" i="9"/>
  <c r="G1384" i="9" s="1"/>
  <c r="D1384" i="9"/>
  <c r="E1384" i="9" s="1"/>
  <c r="C1384" i="9"/>
  <c r="N1383" i="9"/>
  <c r="O1383" i="9" s="1"/>
  <c r="L1383" i="9"/>
  <c r="M1383" i="9" s="1"/>
  <c r="J1383" i="9"/>
  <c r="H1383" i="9"/>
  <c r="I1383" i="9" s="1"/>
  <c r="F1383" i="9"/>
  <c r="G1383" i="9" s="1"/>
  <c r="D1383" i="9"/>
  <c r="E1383" i="9" s="1"/>
  <c r="C1383" i="9"/>
  <c r="N1382" i="9"/>
  <c r="O1382" i="9" s="1"/>
  <c r="L1382" i="9"/>
  <c r="M1382" i="9" s="1"/>
  <c r="J1382" i="9"/>
  <c r="H1382" i="9"/>
  <c r="I1382" i="9" s="1"/>
  <c r="F1382" i="9"/>
  <c r="G1382" i="9" s="1"/>
  <c r="D1382" i="9"/>
  <c r="E1382" i="9" s="1"/>
  <c r="C1382" i="9"/>
  <c r="N1381" i="9"/>
  <c r="O1381" i="9" s="1"/>
  <c r="L1381" i="9"/>
  <c r="M1381" i="9" s="1"/>
  <c r="J1381" i="9"/>
  <c r="H1381" i="9"/>
  <c r="I1381" i="9" s="1"/>
  <c r="F1381" i="9"/>
  <c r="G1381" i="9" s="1"/>
  <c r="D1381" i="9"/>
  <c r="E1381" i="9" s="1"/>
  <c r="C1381" i="9"/>
  <c r="N1380" i="9"/>
  <c r="O1380" i="9" s="1"/>
  <c r="L1380" i="9"/>
  <c r="M1380" i="9" s="1"/>
  <c r="J1380" i="9"/>
  <c r="H1380" i="9"/>
  <c r="I1380" i="9" s="1"/>
  <c r="F1380" i="9"/>
  <c r="G1380" i="9" s="1"/>
  <c r="D1380" i="9"/>
  <c r="E1380" i="9" s="1"/>
  <c r="C1380" i="9"/>
  <c r="N1379" i="9"/>
  <c r="O1379" i="9" s="1"/>
  <c r="L1379" i="9"/>
  <c r="M1379" i="9" s="1"/>
  <c r="J1379" i="9"/>
  <c r="H1379" i="9"/>
  <c r="I1379" i="9" s="1"/>
  <c r="F1379" i="9"/>
  <c r="G1379" i="9" s="1"/>
  <c r="D1379" i="9"/>
  <c r="E1379" i="9" s="1"/>
  <c r="C1379" i="9"/>
  <c r="N1378" i="9"/>
  <c r="O1378" i="9" s="1"/>
  <c r="L1378" i="9"/>
  <c r="M1378" i="9" s="1"/>
  <c r="J1378" i="9"/>
  <c r="H1378" i="9"/>
  <c r="I1378" i="9" s="1"/>
  <c r="F1378" i="9"/>
  <c r="G1378" i="9" s="1"/>
  <c r="D1378" i="9"/>
  <c r="E1378" i="9" s="1"/>
  <c r="C1378" i="9"/>
  <c r="N1377" i="9"/>
  <c r="O1377" i="9" s="1"/>
  <c r="L1377" i="9"/>
  <c r="M1377" i="9" s="1"/>
  <c r="J1377" i="9"/>
  <c r="H1377" i="9"/>
  <c r="I1377" i="9" s="1"/>
  <c r="F1377" i="9"/>
  <c r="G1377" i="9" s="1"/>
  <c r="D1377" i="9"/>
  <c r="E1377" i="9" s="1"/>
  <c r="C1377" i="9"/>
  <c r="N1376" i="9"/>
  <c r="O1376" i="9" s="1"/>
  <c r="L1376" i="9"/>
  <c r="M1376" i="9" s="1"/>
  <c r="J1376" i="9"/>
  <c r="H1376" i="9"/>
  <c r="I1376" i="9" s="1"/>
  <c r="F1376" i="9"/>
  <c r="G1376" i="9" s="1"/>
  <c r="D1376" i="9"/>
  <c r="E1376" i="9" s="1"/>
  <c r="C1376" i="9"/>
  <c r="N1375" i="9"/>
  <c r="O1375" i="9" s="1"/>
  <c r="L1375" i="9"/>
  <c r="M1375" i="9" s="1"/>
  <c r="J1375" i="9"/>
  <c r="H1375" i="9"/>
  <c r="I1375" i="9" s="1"/>
  <c r="F1375" i="9"/>
  <c r="G1375" i="9" s="1"/>
  <c r="D1375" i="9"/>
  <c r="E1375" i="9" s="1"/>
  <c r="C1375" i="9"/>
  <c r="N1374" i="9"/>
  <c r="O1374" i="9" s="1"/>
  <c r="L1374" i="9"/>
  <c r="M1374" i="9" s="1"/>
  <c r="J1374" i="9"/>
  <c r="H1374" i="9"/>
  <c r="I1374" i="9" s="1"/>
  <c r="F1374" i="9"/>
  <c r="G1374" i="9" s="1"/>
  <c r="D1374" i="9"/>
  <c r="E1374" i="9" s="1"/>
  <c r="C1374" i="9"/>
  <c r="N1373" i="9"/>
  <c r="O1373" i="9" s="1"/>
  <c r="L1373" i="9"/>
  <c r="M1373" i="9" s="1"/>
  <c r="J1373" i="9"/>
  <c r="H1373" i="9"/>
  <c r="I1373" i="9" s="1"/>
  <c r="F1373" i="9"/>
  <c r="G1373" i="9" s="1"/>
  <c r="D1373" i="9"/>
  <c r="E1373" i="9" s="1"/>
  <c r="C1373" i="9"/>
  <c r="N1372" i="9"/>
  <c r="O1372" i="9" s="1"/>
  <c r="L1372" i="9"/>
  <c r="M1372" i="9" s="1"/>
  <c r="J1372" i="9"/>
  <c r="H1372" i="9"/>
  <c r="I1372" i="9" s="1"/>
  <c r="F1372" i="9"/>
  <c r="G1372" i="9" s="1"/>
  <c r="D1372" i="9"/>
  <c r="E1372" i="9" s="1"/>
  <c r="C1372" i="9"/>
  <c r="N1371" i="9"/>
  <c r="O1371" i="9" s="1"/>
  <c r="L1371" i="9"/>
  <c r="M1371" i="9" s="1"/>
  <c r="J1371" i="9"/>
  <c r="H1371" i="9"/>
  <c r="I1371" i="9" s="1"/>
  <c r="F1371" i="9"/>
  <c r="G1371" i="9" s="1"/>
  <c r="D1371" i="9"/>
  <c r="E1371" i="9" s="1"/>
  <c r="C1371" i="9"/>
  <c r="N1370" i="9"/>
  <c r="O1370" i="9" s="1"/>
  <c r="L1370" i="9"/>
  <c r="M1370" i="9" s="1"/>
  <c r="J1370" i="9"/>
  <c r="H1370" i="9"/>
  <c r="I1370" i="9" s="1"/>
  <c r="F1370" i="9"/>
  <c r="G1370" i="9" s="1"/>
  <c r="D1370" i="9"/>
  <c r="E1370" i="9" s="1"/>
  <c r="C1370" i="9"/>
  <c r="N1369" i="9"/>
  <c r="O1369" i="9" s="1"/>
  <c r="L1369" i="9"/>
  <c r="M1369" i="9" s="1"/>
  <c r="J1369" i="9"/>
  <c r="H1369" i="9"/>
  <c r="I1369" i="9" s="1"/>
  <c r="F1369" i="9"/>
  <c r="G1369" i="9" s="1"/>
  <c r="D1369" i="9"/>
  <c r="E1369" i="9" s="1"/>
  <c r="C1369" i="9"/>
  <c r="N1368" i="9"/>
  <c r="O1368" i="9" s="1"/>
  <c r="L1368" i="9"/>
  <c r="M1368" i="9" s="1"/>
  <c r="J1368" i="9"/>
  <c r="H1368" i="9"/>
  <c r="I1368" i="9" s="1"/>
  <c r="F1368" i="9"/>
  <c r="G1368" i="9" s="1"/>
  <c r="D1368" i="9"/>
  <c r="E1368" i="9" s="1"/>
  <c r="C1368" i="9"/>
  <c r="N1367" i="9"/>
  <c r="O1367" i="9" s="1"/>
  <c r="L1367" i="9"/>
  <c r="M1367" i="9" s="1"/>
  <c r="J1367" i="9"/>
  <c r="H1367" i="9"/>
  <c r="I1367" i="9" s="1"/>
  <c r="F1367" i="9"/>
  <c r="G1367" i="9" s="1"/>
  <c r="D1367" i="9"/>
  <c r="E1367" i="9" s="1"/>
  <c r="C1367" i="9"/>
  <c r="N1366" i="9"/>
  <c r="O1366" i="9" s="1"/>
  <c r="L1366" i="9"/>
  <c r="M1366" i="9" s="1"/>
  <c r="J1366" i="9"/>
  <c r="H1366" i="9"/>
  <c r="I1366" i="9" s="1"/>
  <c r="F1366" i="9"/>
  <c r="G1366" i="9" s="1"/>
  <c r="D1366" i="9"/>
  <c r="E1366" i="9" s="1"/>
  <c r="C1366" i="9"/>
  <c r="N1365" i="9"/>
  <c r="O1365" i="9" s="1"/>
  <c r="L1365" i="9"/>
  <c r="M1365" i="9" s="1"/>
  <c r="J1365" i="9"/>
  <c r="H1365" i="9"/>
  <c r="I1365" i="9" s="1"/>
  <c r="F1365" i="9"/>
  <c r="G1365" i="9" s="1"/>
  <c r="D1365" i="9"/>
  <c r="E1365" i="9" s="1"/>
  <c r="C1365" i="9"/>
  <c r="N1364" i="9"/>
  <c r="O1364" i="9" s="1"/>
  <c r="L1364" i="9"/>
  <c r="M1364" i="9" s="1"/>
  <c r="J1364" i="9"/>
  <c r="H1364" i="9"/>
  <c r="I1364" i="9" s="1"/>
  <c r="F1364" i="9"/>
  <c r="G1364" i="9" s="1"/>
  <c r="D1364" i="9"/>
  <c r="E1364" i="9" s="1"/>
  <c r="C1364" i="9"/>
  <c r="N1363" i="9"/>
  <c r="O1363" i="9" s="1"/>
  <c r="L1363" i="9"/>
  <c r="M1363" i="9" s="1"/>
  <c r="J1363" i="9"/>
  <c r="H1363" i="9"/>
  <c r="I1363" i="9" s="1"/>
  <c r="F1363" i="9"/>
  <c r="G1363" i="9" s="1"/>
  <c r="D1363" i="9"/>
  <c r="E1363" i="9" s="1"/>
  <c r="C1363" i="9"/>
  <c r="N1362" i="9"/>
  <c r="O1362" i="9" s="1"/>
  <c r="L1362" i="9"/>
  <c r="M1362" i="9" s="1"/>
  <c r="J1362" i="9"/>
  <c r="H1362" i="9"/>
  <c r="I1362" i="9" s="1"/>
  <c r="F1362" i="9"/>
  <c r="G1362" i="9" s="1"/>
  <c r="D1362" i="9"/>
  <c r="E1362" i="9" s="1"/>
  <c r="C1362" i="9"/>
  <c r="N1361" i="9"/>
  <c r="O1361" i="9" s="1"/>
  <c r="L1361" i="9"/>
  <c r="M1361" i="9" s="1"/>
  <c r="J1361" i="9"/>
  <c r="H1361" i="9"/>
  <c r="I1361" i="9" s="1"/>
  <c r="F1361" i="9"/>
  <c r="G1361" i="9" s="1"/>
  <c r="D1361" i="9"/>
  <c r="E1361" i="9" s="1"/>
  <c r="C1361" i="9"/>
  <c r="N1360" i="9"/>
  <c r="O1360" i="9" s="1"/>
  <c r="L1360" i="9"/>
  <c r="M1360" i="9" s="1"/>
  <c r="J1360" i="9"/>
  <c r="H1360" i="9"/>
  <c r="I1360" i="9" s="1"/>
  <c r="F1360" i="9"/>
  <c r="G1360" i="9" s="1"/>
  <c r="D1360" i="9"/>
  <c r="E1360" i="9" s="1"/>
  <c r="C1360" i="9"/>
  <c r="N1359" i="9"/>
  <c r="O1359" i="9" s="1"/>
  <c r="L1359" i="9"/>
  <c r="M1359" i="9" s="1"/>
  <c r="J1359" i="9"/>
  <c r="H1359" i="9"/>
  <c r="I1359" i="9" s="1"/>
  <c r="F1359" i="9"/>
  <c r="G1359" i="9" s="1"/>
  <c r="D1359" i="9"/>
  <c r="E1359" i="9" s="1"/>
  <c r="C1359" i="9"/>
  <c r="N1358" i="9"/>
  <c r="O1358" i="9" s="1"/>
  <c r="L1358" i="9"/>
  <c r="M1358" i="9" s="1"/>
  <c r="J1358" i="9"/>
  <c r="H1358" i="9"/>
  <c r="I1358" i="9" s="1"/>
  <c r="F1358" i="9"/>
  <c r="G1358" i="9" s="1"/>
  <c r="D1358" i="9"/>
  <c r="E1358" i="9" s="1"/>
  <c r="C1358" i="9"/>
  <c r="N1357" i="9"/>
  <c r="O1357" i="9" s="1"/>
  <c r="L1357" i="9"/>
  <c r="M1357" i="9" s="1"/>
  <c r="J1357" i="9"/>
  <c r="H1357" i="9"/>
  <c r="I1357" i="9" s="1"/>
  <c r="F1357" i="9"/>
  <c r="G1357" i="9" s="1"/>
  <c r="D1357" i="9"/>
  <c r="E1357" i="9" s="1"/>
  <c r="C1357" i="9"/>
  <c r="N1356" i="9"/>
  <c r="O1356" i="9" s="1"/>
  <c r="L1356" i="9"/>
  <c r="M1356" i="9" s="1"/>
  <c r="J1356" i="9"/>
  <c r="H1356" i="9"/>
  <c r="I1356" i="9" s="1"/>
  <c r="F1356" i="9"/>
  <c r="G1356" i="9" s="1"/>
  <c r="D1356" i="9"/>
  <c r="E1356" i="9" s="1"/>
  <c r="C1356" i="9"/>
  <c r="N1355" i="9"/>
  <c r="O1355" i="9" s="1"/>
  <c r="L1355" i="9"/>
  <c r="M1355" i="9" s="1"/>
  <c r="J1355" i="9"/>
  <c r="H1355" i="9"/>
  <c r="I1355" i="9" s="1"/>
  <c r="F1355" i="9"/>
  <c r="G1355" i="9" s="1"/>
  <c r="D1355" i="9"/>
  <c r="E1355" i="9" s="1"/>
  <c r="C1355" i="9"/>
  <c r="N1354" i="9"/>
  <c r="O1354" i="9" s="1"/>
  <c r="L1354" i="9"/>
  <c r="M1354" i="9" s="1"/>
  <c r="J1354" i="9"/>
  <c r="H1354" i="9"/>
  <c r="I1354" i="9" s="1"/>
  <c r="F1354" i="9"/>
  <c r="G1354" i="9" s="1"/>
  <c r="D1354" i="9"/>
  <c r="E1354" i="9" s="1"/>
  <c r="C1354" i="9"/>
  <c r="N1353" i="9"/>
  <c r="O1353" i="9" s="1"/>
  <c r="L1353" i="9"/>
  <c r="M1353" i="9" s="1"/>
  <c r="J1353" i="9"/>
  <c r="H1353" i="9"/>
  <c r="I1353" i="9" s="1"/>
  <c r="F1353" i="9"/>
  <c r="G1353" i="9" s="1"/>
  <c r="D1353" i="9"/>
  <c r="E1353" i="9" s="1"/>
  <c r="C1353" i="9"/>
  <c r="N1352" i="9"/>
  <c r="O1352" i="9" s="1"/>
  <c r="L1352" i="9"/>
  <c r="M1352" i="9" s="1"/>
  <c r="J1352" i="9"/>
  <c r="H1352" i="9"/>
  <c r="I1352" i="9" s="1"/>
  <c r="F1352" i="9"/>
  <c r="G1352" i="9" s="1"/>
  <c r="D1352" i="9"/>
  <c r="E1352" i="9" s="1"/>
  <c r="C1352" i="9"/>
  <c r="N1351" i="9"/>
  <c r="O1351" i="9" s="1"/>
  <c r="L1351" i="9"/>
  <c r="M1351" i="9" s="1"/>
  <c r="J1351" i="9"/>
  <c r="H1351" i="9"/>
  <c r="I1351" i="9" s="1"/>
  <c r="F1351" i="9"/>
  <c r="G1351" i="9" s="1"/>
  <c r="D1351" i="9"/>
  <c r="E1351" i="9" s="1"/>
  <c r="C1351" i="9"/>
  <c r="N1350" i="9"/>
  <c r="O1350" i="9" s="1"/>
  <c r="L1350" i="9"/>
  <c r="M1350" i="9" s="1"/>
  <c r="J1350" i="9"/>
  <c r="H1350" i="9"/>
  <c r="I1350" i="9" s="1"/>
  <c r="F1350" i="9"/>
  <c r="G1350" i="9" s="1"/>
  <c r="D1350" i="9"/>
  <c r="E1350" i="9" s="1"/>
  <c r="C1350" i="9"/>
  <c r="N1349" i="9"/>
  <c r="O1349" i="9" s="1"/>
  <c r="L1349" i="9"/>
  <c r="M1349" i="9" s="1"/>
  <c r="J1349" i="9"/>
  <c r="H1349" i="9"/>
  <c r="I1349" i="9" s="1"/>
  <c r="F1349" i="9"/>
  <c r="G1349" i="9" s="1"/>
  <c r="D1349" i="9"/>
  <c r="E1349" i="9" s="1"/>
  <c r="C1349" i="9"/>
  <c r="N1348" i="9"/>
  <c r="O1348" i="9" s="1"/>
  <c r="L1348" i="9"/>
  <c r="M1348" i="9" s="1"/>
  <c r="J1348" i="9"/>
  <c r="H1348" i="9"/>
  <c r="I1348" i="9" s="1"/>
  <c r="F1348" i="9"/>
  <c r="G1348" i="9" s="1"/>
  <c r="D1348" i="9"/>
  <c r="E1348" i="9" s="1"/>
  <c r="C1348" i="9"/>
  <c r="N1347" i="9"/>
  <c r="O1347" i="9" s="1"/>
  <c r="L1347" i="9"/>
  <c r="M1347" i="9" s="1"/>
  <c r="J1347" i="9"/>
  <c r="H1347" i="9"/>
  <c r="I1347" i="9" s="1"/>
  <c r="F1347" i="9"/>
  <c r="G1347" i="9" s="1"/>
  <c r="D1347" i="9"/>
  <c r="E1347" i="9" s="1"/>
  <c r="C1347" i="9"/>
  <c r="N1346" i="9"/>
  <c r="O1346" i="9" s="1"/>
  <c r="L1346" i="9"/>
  <c r="M1346" i="9" s="1"/>
  <c r="J1346" i="9"/>
  <c r="H1346" i="9"/>
  <c r="I1346" i="9" s="1"/>
  <c r="F1346" i="9"/>
  <c r="G1346" i="9" s="1"/>
  <c r="D1346" i="9"/>
  <c r="E1346" i="9" s="1"/>
  <c r="C1346" i="9"/>
  <c r="N1345" i="9"/>
  <c r="O1345" i="9" s="1"/>
  <c r="L1345" i="9"/>
  <c r="M1345" i="9" s="1"/>
  <c r="J1345" i="9"/>
  <c r="H1345" i="9"/>
  <c r="I1345" i="9" s="1"/>
  <c r="F1345" i="9"/>
  <c r="G1345" i="9" s="1"/>
  <c r="D1345" i="9"/>
  <c r="E1345" i="9" s="1"/>
  <c r="C1345" i="9"/>
  <c r="N1344" i="9"/>
  <c r="O1344" i="9" s="1"/>
  <c r="L1344" i="9"/>
  <c r="M1344" i="9" s="1"/>
  <c r="J1344" i="9"/>
  <c r="H1344" i="9"/>
  <c r="I1344" i="9" s="1"/>
  <c r="F1344" i="9"/>
  <c r="G1344" i="9" s="1"/>
  <c r="D1344" i="9"/>
  <c r="E1344" i="9" s="1"/>
  <c r="C1344" i="9"/>
  <c r="N1343" i="9"/>
  <c r="O1343" i="9" s="1"/>
  <c r="L1343" i="9"/>
  <c r="M1343" i="9" s="1"/>
  <c r="J1343" i="9"/>
  <c r="H1343" i="9"/>
  <c r="I1343" i="9" s="1"/>
  <c r="F1343" i="9"/>
  <c r="G1343" i="9" s="1"/>
  <c r="D1343" i="9"/>
  <c r="E1343" i="9" s="1"/>
  <c r="C1343" i="9"/>
  <c r="N1342" i="9"/>
  <c r="O1342" i="9" s="1"/>
  <c r="L1342" i="9"/>
  <c r="M1342" i="9" s="1"/>
  <c r="J1342" i="9"/>
  <c r="H1342" i="9"/>
  <c r="I1342" i="9" s="1"/>
  <c r="F1342" i="9"/>
  <c r="G1342" i="9" s="1"/>
  <c r="D1342" i="9"/>
  <c r="E1342" i="9" s="1"/>
  <c r="C1342" i="9"/>
  <c r="N1341" i="9"/>
  <c r="O1341" i="9" s="1"/>
  <c r="L1341" i="9"/>
  <c r="M1341" i="9" s="1"/>
  <c r="J1341" i="9"/>
  <c r="H1341" i="9"/>
  <c r="I1341" i="9" s="1"/>
  <c r="F1341" i="9"/>
  <c r="G1341" i="9" s="1"/>
  <c r="D1341" i="9"/>
  <c r="E1341" i="9" s="1"/>
  <c r="C1341" i="9"/>
  <c r="N1340" i="9"/>
  <c r="O1340" i="9" s="1"/>
  <c r="L1340" i="9"/>
  <c r="M1340" i="9" s="1"/>
  <c r="J1340" i="9"/>
  <c r="H1340" i="9"/>
  <c r="I1340" i="9" s="1"/>
  <c r="F1340" i="9"/>
  <c r="G1340" i="9" s="1"/>
  <c r="D1340" i="9"/>
  <c r="E1340" i="9" s="1"/>
  <c r="C1340" i="9"/>
  <c r="N1339" i="9"/>
  <c r="O1339" i="9" s="1"/>
  <c r="L1339" i="9"/>
  <c r="M1339" i="9" s="1"/>
  <c r="J1339" i="9"/>
  <c r="H1339" i="9"/>
  <c r="I1339" i="9" s="1"/>
  <c r="F1339" i="9"/>
  <c r="G1339" i="9" s="1"/>
  <c r="D1339" i="9"/>
  <c r="E1339" i="9" s="1"/>
  <c r="C1339" i="9"/>
  <c r="N1338" i="9"/>
  <c r="O1338" i="9" s="1"/>
  <c r="L1338" i="9"/>
  <c r="M1338" i="9" s="1"/>
  <c r="J1338" i="9"/>
  <c r="H1338" i="9"/>
  <c r="I1338" i="9" s="1"/>
  <c r="F1338" i="9"/>
  <c r="G1338" i="9" s="1"/>
  <c r="D1338" i="9"/>
  <c r="E1338" i="9" s="1"/>
  <c r="C1338" i="9"/>
  <c r="N1337" i="9"/>
  <c r="O1337" i="9" s="1"/>
  <c r="L1337" i="9"/>
  <c r="M1337" i="9" s="1"/>
  <c r="J1337" i="9"/>
  <c r="H1337" i="9"/>
  <c r="I1337" i="9" s="1"/>
  <c r="F1337" i="9"/>
  <c r="G1337" i="9" s="1"/>
  <c r="D1337" i="9"/>
  <c r="E1337" i="9" s="1"/>
  <c r="C1337" i="9"/>
  <c r="N1336" i="9"/>
  <c r="O1336" i="9" s="1"/>
  <c r="L1336" i="9"/>
  <c r="M1336" i="9" s="1"/>
  <c r="J1336" i="9"/>
  <c r="H1336" i="9"/>
  <c r="I1336" i="9" s="1"/>
  <c r="F1336" i="9"/>
  <c r="G1336" i="9" s="1"/>
  <c r="D1336" i="9"/>
  <c r="E1336" i="9" s="1"/>
  <c r="C1336" i="9"/>
  <c r="N1335" i="9"/>
  <c r="O1335" i="9" s="1"/>
  <c r="L1335" i="9"/>
  <c r="M1335" i="9" s="1"/>
  <c r="J1335" i="9"/>
  <c r="H1335" i="9"/>
  <c r="I1335" i="9" s="1"/>
  <c r="F1335" i="9"/>
  <c r="G1335" i="9" s="1"/>
  <c r="D1335" i="9"/>
  <c r="E1335" i="9" s="1"/>
  <c r="C1335" i="9"/>
  <c r="N1334" i="9"/>
  <c r="O1334" i="9" s="1"/>
  <c r="L1334" i="9"/>
  <c r="M1334" i="9" s="1"/>
  <c r="J1334" i="9"/>
  <c r="H1334" i="9"/>
  <c r="I1334" i="9" s="1"/>
  <c r="F1334" i="9"/>
  <c r="G1334" i="9" s="1"/>
  <c r="D1334" i="9"/>
  <c r="E1334" i="9" s="1"/>
  <c r="C1334" i="9"/>
  <c r="N1333" i="9"/>
  <c r="O1333" i="9" s="1"/>
  <c r="L1333" i="9"/>
  <c r="M1333" i="9" s="1"/>
  <c r="J1333" i="9"/>
  <c r="H1333" i="9"/>
  <c r="I1333" i="9" s="1"/>
  <c r="F1333" i="9"/>
  <c r="G1333" i="9" s="1"/>
  <c r="D1333" i="9"/>
  <c r="E1333" i="9" s="1"/>
  <c r="C1333" i="9"/>
  <c r="N1332" i="9"/>
  <c r="O1332" i="9" s="1"/>
  <c r="L1332" i="9"/>
  <c r="M1332" i="9" s="1"/>
  <c r="J1332" i="9"/>
  <c r="H1332" i="9"/>
  <c r="I1332" i="9" s="1"/>
  <c r="F1332" i="9"/>
  <c r="G1332" i="9" s="1"/>
  <c r="D1332" i="9"/>
  <c r="E1332" i="9" s="1"/>
  <c r="C1332" i="9"/>
  <c r="N1331" i="9"/>
  <c r="O1331" i="9" s="1"/>
  <c r="L1331" i="9"/>
  <c r="M1331" i="9" s="1"/>
  <c r="J1331" i="9"/>
  <c r="H1331" i="9"/>
  <c r="I1331" i="9" s="1"/>
  <c r="F1331" i="9"/>
  <c r="G1331" i="9" s="1"/>
  <c r="D1331" i="9"/>
  <c r="E1331" i="9" s="1"/>
  <c r="C1331" i="9"/>
  <c r="N1330" i="9"/>
  <c r="O1330" i="9" s="1"/>
  <c r="L1330" i="9"/>
  <c r="M1330" i="9" s="1"/>
  <c r="J1330" i="9"/>
  <c r="H1330" i="9"/>
  <c r="I1330" i="9" s="1"/>
  <c r="F1330" i="9"/>
  <c r="G1330" i="9" s="1"/>
  <c r="D1330" i="9"/>
  <c r="E1330" i="9" s="1"/>
  <c r="C1330" i="9"/>
  <c r="N1329" i="9"/>
  <c r="O1329" i="9" s="1"/>
  <c r="L1329" i="9"/>
  <c r="M1329" i="9" s="1"/>
  <c r="J1329" i="9"/>
  <c r="H1329" i="9"/>
  <c r="I1329" i="9" s="1"/>
  <c r="F1329" i="9"/>
  <c r="G1329" i="9" s="1"/>
  <c r="D1329" i="9"/>
  <c r="E1329" i="9" s="1"/>
  <c r="C1329" i="9"/>
  <c r="N1328" i="9"/>
  <c r="O1328" i="9" s="1"/>
  <c r="L1328" i="9"/>
  <c r="M1328" i="9" s="1"/>
  <c r="J1328" i="9"/>
  <c r="H1328" i="9"/>
  <c r="I1328" i="9" s="1"/>
  <c r="F1328" i="9"/>
  <c r="G1328" i="9" s="1"/>
  <c r="D1328" i="9"/>
  <c r="E1328" i="9" s="1"/>
  <c r="C1328" i="9"/>
  <c r="N1327" i="9"/>
  <c r="O1327" i="9" s="1"/>
  <c r="L1327" i="9"/>
  <c r="M1327" i="9" s="1"/>
  <c r="J1327" i="9"/>
  <c r="H1327" i="9"/>
  <c r="I1327" i="9" s="1"/>
  <c r="F1327" i="9"/>
  <c r="G1327" i="9" s="1"/>
  <c r="D1327" i="9"/>
  <c r="E1327" i="9" s="1"/>
  <c r="C1327" i="9"/>
  <c r="N1326" i="9"/>
  <c r="O1326" i="9" s="1"/>
  <c r="L1326" i="9"/>
  <c r="M1326" i="9" s="1"/>
  <c r="J1326" i="9"/>
  <c r="H1326" i="9"/>
  <c r="I1326" i="9" s="1"/>
  <c r="F1326" i="9"/>
  <c r="G1326" i="9" s="1"/>
  <c r="D1326" i="9"/>
  <c r="E1326" i="9" s="1"/>
  <c r="C1326" i="9"/>
  <c r="N1325" i="9"/>
  <c r="O1325" i="9" s="1"/>
  <c r="L1325" i="9"/>
  <c r="M1325" i="9" s="1"/>
  <c r="J1325" i="9"/>
  <c r="H1325" i="9"/>
  <c r="I1325" i="9" s="1"/>
  <c r="F1325" i="9"/>
  <c r="G1325" i="9" s="1"/>
  <c r="D1325" i="9"/>
  <c r="E1325" i="9" s="1"/>
  <c r="C1325" i="9"/>
  <c r="N1324" i="9"/>
  <c r="O1324" i="9" s="1"/>
  <c r="L1324" i="9"/>
  <c r="M1324" i="9" s="1"/>
  <c r="J1324" i="9"/>
  <c r="H1324" i="9"/>
  <c r="I1324" i="9" s="1"/>
  <c r="F1324" i="9"/>
  <c r="G1324" i="9" s="1"/>
  <c r="D1324" i="9"/>
  <c r="E1324" i="9" s="1"/>
  <c r="C1324" i="9"/>
  <c r="N1323" i="9"/>
  <c r="O1323" i="9" s="1"/>
  <c r="L1323" i="9"/>
  <c r="M1323" i="9" s="1"/>
  <c r="J1323" i="9"/>
  <c r="H1323" i="9"/>
  <c r="I1323" i="9" s="1"/>
  <c r="F1323" i="9"/>
  <c r="G1323" i="9" s="1"/>
  <c r="D1323" i="9"/>
  <c r="E1323" i="9" s="1"/>
  <c r="C1323" i="9"/>
  <c r="N1322" i="9"/>
  <c r="O1322" i="9" s="1"/>
  <c r="L1322" i="9"/>
  <c r="M1322" i="9" s="1"/>
  <c r="J1322" i="9"/>
  <c r="H1322" i="9"/>
  <c r="I1322" i="9" s="1"/>
  <c r="F1322" i="9"/>
  <c r="G1322" i="9" s="1"/>
  <c r="D1322" i="9"/>
  <c r="E1322" i="9" s="1"/>
  <c r="C1322" i="9"/>
  <c r="N1321" i="9"/>
  <c r="O1321" i="9" s="1"/>
  <c r="L1321" i="9"/>
  <c r="M1321" i="9" s="1"/>
  <c r="J1321" i="9"/>
  <c r="H1321" i="9"/>
  <c r="I1321" i="9" s="1"/>
  <c r="F1321" i="9"/>
  <c r="G1321" i="9" s="1"/>
  <c r="D1321" i="9"/>
  <c r="E1321" i="9" s="1"/>
  <c r="C1321" i="9"/>
  <c r="N1320" i="9"/>
  <c r="O1320" i="9" s="1"/>
  <c r="L1320" i="9"/>
  <c r="M1320" i="9" s="1"/>
  <c r="J1320" i="9"/>
  <c r="H1320" i="9"/>
  <c r="I1320" i="9" s="1"/>
  <c r="F1320" i="9"/>
  <c r="G1320" i="9" s="1"/>
  <c r="D1320" i="9"/>
  <c r="E1320" i="9" s="1"/>
  <c r="C1320" i="9"/>
  <c r="N1319" i="9"/>
  <c r="O1319" i="9" s="1"/>
  <c r="L1319" i="9"/>
  <c r="M1319" i="9" s="1"/>
  <c r="J1319" i="9"/>
  <c r="H1319" i="9"/>
  <c r="I1319" i="9" s="1"/>
  <c r="F1319" i="9"/>
  <c r="G1319" i="9" s="1"/>
  <c r="D1319" i="9"/>
  <c r="E1319" i="9" s="1"/>
  <c r="C1319" i="9"/>
  <c r="N1318" i="9"/>
  <c r="O1318" i="9" s="1"/>
  <c r="L1318" i="9"/>
  <c r="M1318" i="9" s="1"/>
  <c r="J1318" i="9"/>
  <c r="H1318" i="9"/>
  <c r="I1318" i="9" s="1"/>
  <c r="F1318" i="9"/>
  <c r="G1318" i="9" s="1"/>
  <c r="D1318" i="9"/>
  <c r="E1318" i="9" s="1"/>
  <c r="C1318" i="9"/>
  <c r="N1317" i="9"/>
  <c r="O1317" i="9" s="1"/>
  <c r="L1317" i="9"/>
  <c r="M1317" i="9" s="1"/>
  <c r="J1317" i="9"/>
  <c r="H1317" i="9"/>
  <c r="I1317" i="9" s="1"/>
  <c r="F1317" i="9"/>
  <c r="G1317" i="9" s="1"/>
  <c r="D1317" i="9"/>
  <c r="E1317" i="9" s="1"/>
  <c r="C1317" i="9"/>
  <c r="N1316" i="9"/>
  <c r="O1316" i="9" s="1"/>
  <c r="L1316" i="9"/>
  <c r="M1316" i="9" s="1"/>
  <c r="J1316" i="9"/>
  <c r="H1316" i="9"/>
  <c r="I1316" i="9" s="1"/>
  <c r="F1316" i="9"/>
  <c r="G1316" i="9" s="1"/>
  <c r="D1316" i="9"/>
  <c r="E1316" i="9" s="1"/>
  <c r="C1316" i="9"/>
  <c r="N1315" i="9"/>
  <c r="O1315" i="9" s="1"/>
  <c r="L1315" i="9"/>
  <c r="M1315" i="9" s="1"/>
  <c r="J1315" i="9"/>
  <c r="H1315" i="9"/>
  <c r="I1315" i="9" s="1"/>
  <c r="F1315" i="9"/>
  <c r="G1315" i="9" s="1"/>
  <c r="D1315" i="9"/>
  <c r="E1315" i="9" s="1"/>
  <c r="C1315" i="9"/>
  <c r="N1314" i="9"/>
  <c r="O1314" i="9" s="1"/>
  <c r="L1314" i="9"/>
  <c r="M1314" i="9" s="1"/>
  <c r="J1314" i="9"/>
  <c r="H1314" i="9"/>
  <c r="I1314" i="9" s="1"/>
  <c r="F1314" i="9"/>
  <c r="G1314" i="9" s="1"/>
  <c r="D1314" i="9"/>
  <c r="E1314" i="9" s="1"/>
  <c r="C1314" i="9"/>
  <c r="N1313" i="9"/>
  <c r="O1313" i="9" s="1"/>
  <c r="L1313" i="9"/>
  <c r="M1313" i="9" s="1"/>
  <c r="J1313" i="9"/>
  <c r="H1313" i="9"/>
  <c r="I1313" i="9" s="1"/>
  <c r="F1313" i="9"/>
  <c r="G1313" i="9" s="1"/>
  <c r="D1313" i="9"/>
  <c r="E1313" i="9" s="1"/>
  <c r="C1313" i="9"/>
  <c r="N1312" i="9"/>
  <c r="O1312" i="9" s="1"/>
  <c r="L1312" i="9"/>
  <c r="M1312" i="9" s="1"/>
  <c r="J1312" i="9"/>
  <c r="H1312" i="9"/>
  <c r="I1312" i="9" s="1"/>
  <c r="F1312" i="9"/>
  <c r="G1312" i="9" s="1"/>
  <c r="D1312" i="9"/>
  <c r="E1312" i="9" s="1"/>
  <c r="C1312" i="9"/>
  <c r="N1311" i="9"/>
  <c r="O1311" i="9" s="1"/>
  <c r="L1311" i="9"/>
  <c r="M1311" i="9" s="1"/>
  <c r="J1311" i="9"/>
  <c r="H1311" i="9"/>
  <c r="I1311" i="9" s="1"/>
  <c r="F1311" i="9"/>
  <c r="G1311" i="9" s="1"/>
  <c r="D1311" i="9"/>
  <c r="E1311" i="9" s="1"/>
  <c r="C1311" i="9"/>
  <c r="N1310" i="9"/>
  <c r="O1310" i="9" s="1"/>
  <c r="L1310" i="9"/>
  <c r="M1310" i="9" s="1"/>
  <c r="J1310" i="9"/>
  <c r="H1310" i="9"/>
  <c r="I1310" i="9" s="1"/>
  <c r="F1310" i="9"/>
  <c r="G1310" i="9" s="1"/>
  <c r="D1310" i="9"/>
  <c r="E1310" i="9" s="1"/>
  <c r="C1310" i="9"/>
  <c r="N1309" i="9"/>
  <c r="O1309" i="9" s="1"/>
  <c r="L1309" i="9"/>
  <c r="M1309" i="9" s="1"/>
  <c r="J1309" i="9"/>
  <c r="H1309" i="9"/>
  <c r="I1309" i="9" s="1"/>
  <c r="F1309" i="9"/>
  <c r="G1309" i="9" s="1"/>
  <c r="D1309" i="9"/>
  <c r="E1309" i="9" s="1"/>
  <c r="C1309" i="9"/>
  <c r="N1308" i="9"/>
  <c r="O1308" i="9" s="1"/>
  <c r="L1308" i="9"/>
  <c r="M1308" i="9" s="1"/>
  <c r="J1308" i="9"/>
  <c r="H1308" i="9"/>
  <c r="I1308" i="9" s="1"/>
  <c r="F1308" i="9"/>
  <c r="G1308" i="9" s="1"/>
  <c r="D1308" i="9"/>
  <c r="E1308" i="9" s="1"/>
  <c r="C1308" i="9"/>
  <c r="N1307" i="9"/>
  <c r="O1307" i="9" s="1"/>
  <c r="L1307" i="9"/>
  <c r="M1307" i="9" s="1"/>
  <c r="J1307" i="9"/>
  <c r="H1307" i="9"/>
  <c r="I1307" i="9" s="1"/>
  <c r="F1307" i="9"/>
  <c r="G1307" i="9" s="1"/>
  <c r="D1307" i="9"/>
  <c r="E1307" i="9" s="1"/>
  <c r="C1307" i="9"/>
  <c r="N1306" i="9"/>
  <c r="O1306" i="9" s="1"/>
  <c r="L1306" i="9"/>
  <c r="M1306" i="9" s="1"/>
  <c r="J1306" i="9"/>
  <c r="H1306" i="9"/>
  <c r="I1306" i="9" s="1"/>
  <c r="F1306" i="9"/>
  <c r="G1306" i="9" s="1"/>
  <c r="D1306" i="9"/>
  <c r="E1306" i="9" s="1"/>
  <c r="C1306" i="9"/>
  <c r="N1305" i="9"/>
  <c r="O1305" i="9" s="1"/>
  <c r="L1305" i="9"/>
  <c r="M1305" i="9" s="1"/>
  <c r="J1305" i="9"/>
  <c r="H1305" i="9"/>
  <c r="I1305" i="9" s="1"/>
  <c r="F1305" i="9"/>
  <c r="G1305" i="9" s="1"/>
  <c r="D1305" i="9"/>
  <c r="E1305" i="9" s="1"/>
  <c r="C1305" i="9"/>
  <c r="N1304" i="9"/>
  <c r="O1304" i="9" s="1"/>
  <c r="L1304" i="9"/>
  <c r="M1304" i="9" s="1"/>
  <c r="J1304" i="9"/>
  <c r="H1304" i="9"/>
  <c r="I1304" i="9" s="1"/>
  <c r="F1304" i="9"/>
  <c r="G1304" i="9" s="1"/>
  <c r="D1304" i="9"/>
  <c r="E1304" i="9" s="1"/>
  <c r="C1304" i="9"/>
  <c r="N1303" i="9"/>
  <c r="O1303" i="9" s="1"/>
  <c r="L1303" i="9"/>
  <c r="M1303" i="9" s="1"/>
  <c r="J1303" i="9"/>
  <c r="H1303" i="9"/>
  <c r="I1303" i="9" s="1"/>
  <c r="F1303" i="9"/>
  <c r="G1303" i="9" s="1"/>
  <c r="D1303" i="9"/>
  <c r="E1303" i="9" s="1"/>
  <c r="C1303" i="9"/>
  <c r="N1302" i="9"/>
  <c r="O1302" i="9" s="1"/>
  <c r="L1302" i="9"/>
  <c r="M1302" i="9" s="1"/>
  <c r="J1302" i="9"/>
  <c r="H1302" i="9"/>
  <c r="I1302" i="9" s="1"/>
  <c r="F1302" i="9"/>
  <c r="G1302" i="9" s="1"/>
  <c r="D1302" i="9"/>
  <c r="E1302" i="9" s="1"/>
  <c r="C1302" i="9"/>
  <c r="N1301" i="9"/>
  <c r="O1301" i="9" s="1"/>
  <c r="L1301" i="9"/>
  <c r="M1301" i="9" s="1"/>
  <c r="J1301" i="9"/>
  <c r="H1301" i="9"/>
  <c r="I1301" i="9" s="1"/>
  <c r="F1301" i="9"/>
  <c r="G1301" i="9" s="1"/>
  <c r="D1301" i="9"/>
  <c r="E1301" i="9" s="1"/>
  <c r="C1301" i="9"/>
  <c r="N1300" i="9"/>
  <c r="O1300" i="9" s="1"/>
  <c r="L1300" i="9"/>
  <c r="M1300" i="9" s="1"/>
  <c r="J1300" i="9"/>
  <c r="H1300" i="9"/>
  <c r="I1300" i="9" s="1"/>
  <c r="F1300" i="9"/>
  <c r="G1300" i="9" s="1"/>
  <c r="D1300" i="9"/>
  <c r="E1300" i="9" s="1"/>
  <c r="C1300" i="9"/>
  <c r="N1299" i="9"/>
  <c r="O1299" i="9" s="1"/>
  <c r="L1299" i="9"/>
  <c r="M1299" i="9" s="1"/>
  <c r="J1299" i="9"/>
  <c r="H1299" i="9"/>
  <c r="I1299" i="9" s="1"/>
  <c r="F1299" i="9"/>
  <c r="G1299" i="9" s="1"/>
  <c r="D1299" i="9"/>
  <c r="E1299" i="9" s="1"/>
  <c r="C1299" i="9"/>
  <c r="N1298" i="9"/>
  <c r="O1298" i="9" s="1"/>
  <c r="L1298" i="9"/>
  <c r="M1298" i="9" s="1"/>
  <c r="J1298" i="9"/>
  <c r="H1298" i="9"/>
  <c r="I1298" i="9" s="1"/>
  <c r="F1298" i="9"/>
  <c r="G1298" i="9" s="1"/>
  <c r="D1298" i="9"/>
  <c r="E1298" i="9" s="1"/>
  <c r="C1298" i="9"/>
  <c r="N1297" i="9"/>
  <c r="O1297" i="9" s="1"/>
  <c r="L1297" i="9"/>
  <c r="M1297" i="9" s="1"/>
  <c r="J1297" i="9"/>
  <c r="H1297" i="9"/>
  <c r="I1297" i="9" s="1"/>
  <c r="F1297" i="9"/>
  <c r="G1297" i="9" s="1"/>
  <c r="D1297" i="9"/>
  <c r="E1297" i="9" s="1"/>
  <c r="C1297" i="9"/>
  <c r="N1296" i="9"/>
  <c r="O1296" i="9" s="1"/>
  <c r="L1296" i="9"/>
  <c r="M1296" i="9" s="1"/>
  <c r="J1296" i="9"/>
  <c r="H1296" i="9"/>
  <c r="I1296" i="9" s="1"/>
  <c r="F1296" i="9"/>
  <c r="G1296" i="9" s="1"/>
  <c r="D1296" i="9"/>
  <c r="E1296" i="9" s="1"/>
  <c r="C1296" i="9"/>
  <c r="N1295" i="9"/>
  <c r="O1295" i="9" s="1"/>
  <c r="L1295" i="9"/>
  <c r="M1295" i="9" s="1"/>
  <c r="J1295" i="9"/>
  <c r="H1295" i="9"/>
  <c r="I1295" i="9" s="1"/>
  <c r="F1295" i="9"/>
  <c r="G1295" i="9" s="1"/>
  <c r="D1295" i="9"/>
  <c r="E1295" i="9" s="1"/>
  <c r="C1295" i="9"/>
  <c r="N1294" i="9"/>
  <c r="O1294" i="9" s="1"/>
  <c r="L1294" i="9"/>
  <c r="M1294" i="9" s="1"/>
  <c r="J1294" i="9"/>
  <c r="H1294" i="9"/>
  <c r="I1294" i="9" s="1"/>
  <c r="F1294" i="9"/>
  <c r="G1294" i="9" s="1"/>
  <c r="D1294" i="9"/>
  <c r="E1294" i="9" s="1"/>
  <c r="C1294" i="9"/>
  <c r="N1293" i="9"/>
  <c r="O1293" i="9" s="1"/>
  <c r="L1293" i="9"/>
  <c r="M1293" i="9" s="1"/>
  <c r="J1293" i="9"/>
  <c r="H1293" i="9"/>
  <c r="I1293" i="9" s="1"/>
  <c r="F1293" i="9"/>
  <c r="G1293" i="9" s="1"/>
  <c r="D1293" i="9"/>
  <c r="E1293" i="9" s="1"/>
  <c r="C1293" i="9"/>
  <c r="N1292" i="9"/>
  <c r="O1292" i="9" s="1"/>
  <c r="L1292" i="9"/>
  <c r="M1292" i="9" s="1"/>
  <c r="J1292" i="9"/>
  <c r="H1292" i="9"/>
  <c r="I1292" i="9" s="1"/>
  <c r="F1292" i="9"/>
  <c r="G1292" i="9" s="1"/>
  <c r="D1292" i="9"/>
  <c r="E1292" i="9" s="1"/>
  <c r="C1292" i="9"/>
  <c r="N1291" i="9"/>
  <c r="O1291" i="9" s="1"/>
  <c r="L1291" i="9"/>
  <c r="M1291" i="9" s="1"/>
  <c r="J1291" i="9"/>
  <c r="H1291" i="9"/>
  <c r="I1291" i="9" s="1"/>
  <c r="F1291" i="9"/>
  <c r="G1291" i="9" s="1"/>
  <c r="D1291" i="9"/>
  <c r="E1291" i="9" s="1"/>
  <c r="C1291" i="9"/>
  <c r="N1290" i="9"/>
  <c r="O1290" i="9" s="1"/>
  <c r="L1290" i="9"/>
  <c r="M1290" i="9" s="1"/>
  <c r="J1290" i="9"/>
  <c r="H1290" i="9"/>
  <c r="I1290" i="9" s="1"/>
  <c r="F1290" i="9"/>
  <c r="G1290" i="9" s="1"/>
  <c r="D1290" i="9"/>
  <c r="E1290" i="9" s="1"/>
  <c r="C1290" i="9"/>
  <c r="N1289" i="9"/>
  <c r="O1289" i="9" s="1"/>
  <c r="L1289" i="9"/>
  <c r="M1289" i="9" s="1"/>
  <c r="J1289" i="9"/>
  <c r="H1289" i="9"/>
  <c r="I1289" i="9" s="1"/>
  <c r="F1289" i="9"/>
  <c r="G1289" i="9" s="1"/>
  <c r="D1289" i="9"/>
  <c r="E1289" i="9" s="1"/>
  <c r="C1289" i="9"/>
  <c r="N1288" i="9"/>
  <c r="O1288" i="9" s="1"/>
  <c r="L1288" i="9"/>
  <c r="M1288" i="9" s="1"/>
  <c r="J1288" i="9"/>
  <c r="H1288" i="9"/>
  <c r="I1288" i="9" s="1"/>
  <c r="F1288" i="9"/>
  <c r="G1288" i="9" s="1"/>
  <c r="D1288" i="9"/>
  <c r="E1288" i="9" s="1"/>
  <c r="C1288" i="9"/>
  <c r="N1287" i="9"/>
  <c r="O1287" i="9" s="1"/>
  <c r="L1287" i="9"/>
  <c r="M1287" i="9" s="1"/>
  <c r="J1287" i="9"/>
  <c r="H1287" i="9"/>
  <c r="I1287" i="9" s="1"/>
  <c r="F1287" i="9"/>
  <c r="G1287" i="9" s="1"/>
  <c r="D1287" i="9"/>
  <c r="E1287" i="9" s="1"/>
  <c r="C1287" i="9"/>
  <c r="N1286" i="9"/>
  <c r="O1286" i="9" s="1"/>
  <c r="L1286" i="9"/>
  <c r="M1286" i="9" s="1"/>
  <c r="J1286" i="9"/>
  <c r="H1286" i="9"/>
  <c r="I1286" i="9" s="1"/>
  <c r="F1286" i="9"/>
  <c r="G1286" i="9" s="1"/>
  <c r="D1286" i="9"/>
  <c r="E1286" i="9" s="1"/>
  <c r="C1286" i="9"/>
  <c r="N1285" i="9"/>
  <c r="O1285" i="9" s="1"/>
  <c r="L1285" i="9"/>
  <c r="M1285" i="9" s="1"/>
  <c r="J1285" i="9"/>
  <c r="H1285" i="9"/>
  <c r="I1285" i="9" s="1"/>
  <c r="F1285" i="9"/>
  <c r="G1285" i="9" s="1"/>
  <c r="D1285" i="9"/>
  <c r="E1285" i="9" s="1"/>
  <c r="C1285" i="9"/>
  <c r="N1284" i="9"/>
  <c r="O1284" i="9" s="1"/>
  <c r="L1284" i="9"/>
  <c r="M1284" i="9" s="1"/>
  <c r="J1284" i="9"/>
  <c r="H1284" i="9"/>
  <c r="I1284" i="9" s="1"/>
  <c r="F1284" i="9"/>
  <c r="G1284" i="9" s="1"/>
  <c r="D1284" i="9"/>
  <c r="E1284" i="9" s="1"/>
  <c r="C1284" i="9"/>
  <c r="N1283" i="9"/>
  <c r="O1283" i="9" s="1"/>
  <c r="L1283" i="9"/>
  <c r="M1283" i="9" s="1"/>
  <c r="J1283" i="9"/>
  <c r="H1283" i="9"/>
  <c r="I1283" i="9" s="1"/>
  <c r="F1283" i="9"/>
  <c r="G1283" i="9" s="1"/>
  <c r="D1283" i="9"/>
  <c r="E1283" i="9" s="1"/>
  <c r="C1283" i="9"/>
  <c r="N1282" i="9"/>
  <c r="O1282" i="9" s="1"/>
  <c r="L1282" i="9"/>
  <c r="M1282" i="9" s="1"/>
  <c r="J1282" i="9"/>
  <c r="H1282" i="9"/>
  <c r="I1282" i="9" s="1"/>
  <c r="F1282" i="9"/>
  <c r="G1282" i="9" s="1"/>
  <c r="D1282" i="9"/>
  <c r="E1282" i="9" s="1"/>
  <c r="C1282" i="9"/>
  <c r="N1281" i="9"/>
  <c r="O1281" i="9" s="1"/>
  <c r="L1281" i="9"/>
  <c r="M1281" i="9" s="1"/>
  <c r="J1281" i="9"/>
  <c r="H1281" i="9"/>
  <c r="I1281" i="9" s="1"/>
  <c r="F1281" i="9"/>
  <c r="G1281" i="9" s="1"/>
  <c r="D1281" i="9"/>
  <c r="E1281" i="9" s="1"/>
  <c r="C1281" i="9"/>
  <c r="N1280" i="9"/>
  <c r="O1280" i="9" s="1"/>
  <c r="L1280" i="9"/>
  <c r="M1280" i="9" s="1"/>
  <c r="J1280" i="9"/>
  <c r="H1280" i="9"/>
  <c r="I1280" i="9" s="1"/>
  <c r="F1280" i="9"/>
  <c r="G1280" i="9" s="1"/>
  <c r="D1280" i="9"/>
  <c r="E1280" i="9" s="1"/>
  <c r="C1280" i="9"/>
  <c r="N1279" i="9"/>
  <c r="O1279" i="9" s="1"/>
  <c r="L1279" i="9"/>
  <c r="M1279" i="9" s="1"/>
  <c r="J1279" i="9"/>
  <c r="H1279" i="9"/>
  <c r="I1279" i="9" s="1"/>
  <c r="F1279" i="9"/>
  <c r="G1279" i="9" s="1"/>
  <c r="D1279" i="9"/>
  <c r="E1279" i="9" s="1"/>
  <c r="C1279" i="9"/>
  <c r="N1278" i="9"/>
  <c r="O1278" i="9" s="1"/>
  <c r="L1278" i="9"/>
  <c r="M1278" i="9" s="1"/>
  <c r="J1278" i="9"/>
  <c r="H1278" i="9"/>
  <c r="I1278" i="9" s="1"/>
  <c r="F1278" i="9"/>
  <c r="G1278" i="9" s="1"/>
  <c r="D1278" i="9"/>
  <c r="E1278" i="9" s="1"/>
  <c r="C1278" i="9"/>
  <c r="N1277" i="9"/>
  <c r="O1277" i="9" s="1"/>
  <c r="L1277" i="9"/>
  <c r="M1277" i="9" s="1"/>
  <c r="J1277" i="9"/>
  <c r="H1277" i="9"/>
  <c r="I1277" i="9" s="1"/>
  <c r="F1277" i="9"/>
  <c r="G1277" i="9" s="1"/>
  <c r="D1277" i="9"/>
  <c r="E1277" i="9" s="1"/>
  <c r="C1277" i="9"/>
  <c r="N1276" i="9"/>
  <c r="O1276" i="9" s="1"/>
  <c r="L1276" i="9"/>
  <c r="M1276" i="9" s="1"/>
  <c r="J1276" i="9"/>
  <c r="H1276" i="9"/>
  <c r="I1276" i="9" s="1"/>
  <c r="F1276" i="9"/>
  <c r="G1276" i="9" s="1"/>
  <c r="D1276" i="9"/>
  <c r="E1276" i="9" s="1"/>
  <c r="C1276" i="9"/>
  <c r="N1275" i="9"/>
  <c r="O1275" i="9" s="1"/>
  <c r="L1275" i="9"/>
  <c r="M1275" i="9" s="1"/>
  <c r="J1275" i="9"/>
  <c r="H1275" i="9"/>
  <c r="I1275" i="9" s="1"/>
  <c r="F1275" i="9"/>
  <c r="G1275" i="9" s="1"/>
  <c r="D1275" i="9"/>
  <c r="E1275" i="9" s="1"/>
  <c r="C1275" i="9"/>
  <c r="N1274" i="9"/>
  <c r="O1274" i="9" s="1"/>
  <c r="L1274" i="9"/>
  <c r="M1274" i="9" s="1"/>
  <c r="J1274" i="9"/>
  <c r="H1274" i="9"/>
  <c r="I1274" i="9" s="1"/>
  <c r="F1274" i="9"/>
  <c r="G1274" i="9" s="1"/>
  <c r="D1274" i="9"/>
  <c r="E1274" i="9" s="1"/>
  <c r="C1274" i="9"/>
  <c r="N1273" i="9"/>
  <c r="O1273" i="9" s="1"/>
  <c r="L1273" i="9"/>
  <c r="M1273" i="9" s="1"/>
  <c r="J1273" i="9"/>
  <c r="H1273" i="9"/>
  <c r="I1273" i="9" s="1"/>
  <c r="F1273" i="9"/>
  <c r="G1273" i="9" s="1"/>
  <c r="D1273" i="9"/>
  <c r="E1273" i="9" s="1"/>
  <c r="C1273" i="9"/>
  <c r="N1272" i="9"/>
  <c r="O1272" i="9" s="1"/>
  <c r="L1272" i="9"/>
  <c r="M1272" i="9" s="1"/>
  <c r="J1272" i="9"/>
  <c r="H1272" i="9"/>
  <c r="I1272" i="9" s="1"/>
  <c r="F1272" i="9"/>
  <c r="G1272" i="9" s="1"/>
  <c r="D1272" i="9"/>
  <c r="E1272" i="9" s="1"/>
  <c r="C1272" i="9"/>
  <c r="N1271" i="9"/>
  <c r="O1271" i="9" s="1"/>
  <c r="L1271" i="9"/>
  <c r="M1271" i="9" s="1"/>
  <c r="J1271" i="9"/>
  <c r="H1271" i="9"/>
  <c r="I1271" i="9" s="1"/>
  <c r="F1271" i="9"/>
  <c r="G1271" i="9" s="1"/>
  <c r="D1271" i="9"/>
  <c r="E1271" i="9" s="1"/>
  <c r="C1271" i="9"/>
  <c r="N1270" i="9"/>
  <c r="O1270" i="9" s="1"/>
  <c r="L1270" i="9"/>
  <c r="M1270" i="9" s="1"/>
  <c r="J1270" i="9"/>
  <c r="H1270" i="9"/>
  <c r="I1270" i="9" s="1"/>
  <c r="F1270" i="9"/>
  <c r="G1270" i="9" s="1"/>
  <c r="D1270" i="9"/>
  <c r="E1270" i="9" s="1"/>
  <c r="C1270" i="9"/>
  <c r="N1269" i="9"/>
  <c r="O1269" i="9" s="1"/>
  <c r="L1269" i="9"/>
  <c r="M1269" i="9" s="1"/>
  <c r="J1269" i="9"/>
  <c r="H1269" i="9"/>
  <c r="I1269" i="9" s="1"/>
  <c r="F1269" i="9"/>
  <c r="G1269" i="9" s="1"/>
  <c r="D1269" i="9"/>
  <c r="E1269" i="9" s="1"/>
  <c r="C1269" i="9"/>
  <c r="N1268" i="9"/>
  <c r="O1268" i="9" s="1"/>
  <c r="L1268" i="9"/>
  <c r="M1268" i="9" s="1"/>
  <c r="J1268" i="9"/>
  <c r="H1268" i="9"/>
  <c r="I1268" i="9" s="1"/>
  <c r="F1268" i="9"/>
  <c r="G1268" i="9" s="1"/>
  <c r="D1268" i="9"/>
  <c r="E1268" i="9" s="1"/>
  <c r="C1268" i="9"/>
  <c r="N1267" i="9"/>
  <c r="O1267" i="9" s="1"/>
  <c r="L1267" i="9"/>
  <c r="M1267" i="9" s="1"/>
  <c r="J1267" i="9"/>
  <c r="H1267" i="9"/>
  <c r="I1267" i="9" s="1"/>
  <c r="F1267" i="9"/>
  <c r="G1267" i="9" s="1"/>
  <c r="D1267" i="9"/>
  <c r="E1267" i="9" s="1"/>
  <c r="C1267" i="9"/>
  <c r="N1266" i="9"/>
  <c r="O1266" i="9" s="1"/>
  <c r="L1266" i="9"/>
  <c r="M1266" i="9" s="1"/>
  <c r="J1266" i="9"/>
  <c r="H1266" i="9"/>
  <c r="I1266" i="9" s="1"/>
  <c r="F1266" i="9"/>
  <c r="G1266" i="9" s="1"/>
  <c r="D1266" i="9"/>
  <c r="E1266" i="9" s="1"/>
  <c r="C1266" i="9"/>
  <c r="N1265" i="9"/>
  <c r="O1265" i="9" s="1"/>
  <c r="L1265" i="9"/>
  <c r="M1265" i="9" s="1"/>
  <c r="J1265" i="9"/>
  <c r="H1265" i="9"/>
  <c r="I1265" i="9" s="1"/>
  <c r="F1265" i="9"/>
  <c r="G1265" i="9" s="1"/>
  <c r="D1265" i="9"/>
  <c r="E1265" i="9" s="1"/>
  <c r="C1265" i="9"/>
  <c r="N1264" i="9"/>
  <c r="O1264" i="9" s="1"/>
  <c r="L1264" i="9"/>
  <c r="M1264" i="9" s="1"/>
  <c r="J1264" i="9"/>
  <c r="H1264" i="9"/>
  <c r="I1264" i="9" s="1"/>
  <c r="F1264" i="9"/>
  <c r="G1264" i="9" s="1"/>
  <c r="D1264" i="9"/>
  <c r="E1264" i="9" s="1"/>
  <c r="C1264" i="9"/>
  <c r="N1263" i="9"/>
  <c r="O1263" i="9" s="1"/>
  <c r="L1263" i="9"/>
  <c r="M1263" i="9" s="1"/>
  <c r="J1263" i="9"/>
  <c r="H1263" i="9"/>
  <c r="I1263" i="9" s="1"/>
  <c r="F1263" i="9"/>
  <c r="G1263" i="9" s="1"/>
  <c r="D1263" i="9"/>
  <c r="E1263" i="9" s="1"/>
  <c r="C1263" i="9"/>
  <c r="N1262" i="9"/>
  <c r="O1262" i="9" s="1"/>
  <c r="L1262" i="9"/>
  <c r="M1262" i="9" s="1"/>
  <c r="J1262" i="9"/>
  <c r="H1262" i="9"/>
  <c r="I1262" i="9" s="1"/>
  <c r="F1262" i="9"/>
  <c r="G1262" i="9" s="1"/>
  <c r="D1262" i="9"/>
  <c r="E1262" i="9" s="1"/>
  <c r="C1262" i="9"/>
  <c r="N1261" i="9"/>
  <c r="O1261" i="9" s="1"/>
  <c r="L1261" i="9"/>
  <c r="M1261" i="9" s="1"/>
  <c r="J1261" i="9"/>
  <c r="H1261" i="9"/>
  <c r="I1261" i="9" s="1"/>
  <c r="F1261" i="9"/>
  <c r="G1261" i="9" s="1"/>
  <c r="D1261" i="9"/>
  <c r="E1261" i="9" s="1"/>
  <c r="C1261" i="9"/>
  <c r="N1260" i="9"/>
  <c r="O1260" i="9" s="1"/>
  <c r="L1260" i="9"/>
  <c r="M1260" i="9" s="1"/>
  <c r="J1260" i="9"/>
  <c r="H1260" i="9"/>
  <c r="I1260" i="9" s="1"/>
  <c r="F1260" i="9"/>
  <c r="G1260" i="9" s="1"/>
  <c r="D1260" i="9"/>
  <c r="E1260" i="9" s="1"/>
  <c r="C1260" i="9"/>
  <c r="N1259" i="9"/>
  <c r="O1259" i="9" s="1"/>
  <c r="L1259" i="9"/>
  <c r="M1259" i="9" s="1"/>
  <c r="J1259" i="9"/>
  <c r="H1259" i="9"/>
  <c r="I1259" i="9" s="1"/>
  <c r="F1259" i="9"/>
  <c r="G1259" i="9" s="1"/>
  <c r="D1259" i="9"/>
  <c r="E1259" i="9" s="1"/>
  <c r="C1259" i="9"/>
  <c r="N1258" i="9"/>
  <c r="O1258" i="9" s="1"/>
  <c r="L1258" i="9"/>
  <c r="M1258" i="9" s="1"/>
  <c r="J1258" i="9"/>
  <c r="H1258" i="9"/>
  <c r="I1258" i="9" s="1"/>
  <c r="F1258" i="9"/>
  <c r="G1258" i="9" s="1"/>
  <c r="D1258" i="9"/>
  <c r="E1258" i="9" s="1"/>
  <c r="C1258" i="9"/>
  <c r="N1257" i="9"/>
  <c r="O1257" i="9" s="1"/>
  <c r="L1257" i="9"/>
  <c r="M1257" i="9" s="1"/>
  <c r="J1257" i="9"/>
  <c r="H1257" i="9"/>
  <c r="I1257" i="9" s="1"/>
  <c r="F1257" i="9"/>
  <c r="G1257" i="9" s="1"/>
  <c r="D1257" i="9"/>
  <c r="E1257" i="9" s="1"/>
  <c r="C1257" i="9"/>
  <c r="N1256" i="9"/>
  <c r="O1256" i="9" s="1"/>
  <c r="L1256" i="9"/>
  <c r="M1256" i="9" s="1"/>
  <c r="J1256" i="9"/>
  <c r="H1256" i="9"/>
  <c r="I1256" i="9" s="1"/>
  <c r="F1256" i="9"/>
  <c r="G1256" i="9" s="1"/>
  <c r="D1256" i="9"/>
  <c r="E1256" i="9" s="1"/>
  <c r="C1256" i="9"/>
  <c r="N1255" i="9"/>
  <c r="O1255" i="9" s="1"/>
  <c r="L1255" i="9"/>
  <c r="M1255" i="9" s="1"/>
  <c r="J1255" i="9"/>
  <c r="H1255" i="9"/>
  <c r="I1255" i="9" s="1"/>
  <c r="F1255" i="9"/>
  <c r="G1255" i="9" s="1"/>
  <c r="D1255" i="9"/>
  <c r="E1255" i="9" s="1"/>
  <c r="C1255" i="9"/>
  <c r="N1254" i="9"/>
  <c r="O1254" i="9" s="1"/>
  <c r="L1254" i="9"/>
  <c r="M1254" i="9" s="1"/>
  <c r="J1254" i="9"/>
  <c r="H1254" i="9"/>
  <c r="I1254" i="9" s="1"/>
  <c r="F1254" i="9"/>
  <c r="G1254" i="9" s="1"/>
  <c r="D1254" i="9"/>
  <c r="E1254" i="9" s="1"/>
  <c r="C1254" i="9"/>
  <c r="N1253" i="9"/>
  <c r="O1253" i="9" s="1"/>
  <c r="L1253" i="9"/>
  <c r="M1253" i="9" s="1"/>
  <c r="J1253" i="9"/>
  <c r="H1253" i="9"/>
  <c r="I1253" i="9" s="1"/>
  <c r="F1253" i="9"/>
  <c r="G1253" i="9" s="1"/>
  <c r="D1253" i="9"/>
  <c r="E1253" i="9" s="1"/>
  <c r="C1253" i="9"/>
  <c r="N1252" i="9"/>
  <c r="O1252" i="9" s="1"/>
  <c r="L1252" i="9"/>
  <c r="M1252" i="9" s="1"/>
  <c r="J1252" i="9"/>
  <c r="H1252" i="9"/>
  <c r="I1252" i="9" s="1"/>
  <c r="F1252" i="9"/>
  <c r="G1252" i="9" s="1"/>
  <c r="D1252" i="9"/>
  <c r="E1252" i="9" s="1"/>
  <c r="C1252" i="9"/>
  <c r="N1251" i="9"/>
  <c r="O1251" i="9" s="1"/>
  <c r="L1251" i="9"/>
  <c r="M1251" i="9" s="1"/>
  <c r="J1251" i="9"/>
  <c r="H1251" i="9"/>
  <c r="I1251" i="9" s="1"/>
  <c r="F1251" i="9"/>
  <c r="G1251" i="9" s="1"/>
  <c r="D1251" i="9"/>
  <c r="E1251" i="9" s="1"/>
  <c r="C1251" i="9"/>
  <c r="N1250" i="9"/>
  <c r="O1250" i="9" s="1"/>
  <c r="L1250" i="9"/>
  <c r="M1250" i="9" s="1"/>
  <c r="J1250" i="9"/>
  <c r="H1250" i="9"/>
  <c r="I1250" i="9" s="1"/>
  <c r="F1250" i="9"/>
  <c r="G1250" i="9" s="1"/>
  <c r="D1250" i="9"/>
  <c r="E1250" i="9" s="1"/>
  <c r="C1250" i="9"/>
  <c r="N1249" i="9"/>
  <c r="O1249" i="9" s="1"/>
  <c r="L1249" i="9"/>
  <c r="M1249" i="9" s="1"/>
  <c r="J1249" i="9"/>
  <c r="H1249" i="9"/>
  <c r="I1249" i="9" s="1"/>
  <c r="F1249" i="9"/>
  <c r="G1249" i="9" s="1"/>
  <c r="D1249" i="9"/>
  <c r="E1249" i="9" s="1"/>
  <c r="C1249" i="9"/>
  <c r="N1248" i="9"/>
  <c r="O1248" i="9" s="1"/>
  <c r="L1248" i="9"/>
  <c r="M1248" i="9" s="1"/>
  <c r="J1248" i="9"/>
  <c r="H1248" i="9"/>
  <c r="I1248" i="9" s="1"/>
  <c r="F1248" i="9"/>
  <c r="G1248" i="9" s="1"/>
  <c r="D1248" i="9"/>
  <c r="E1248" i="9" s="1"/>
  <c r="C1248" i="9"/>
  <c r="N1247" i="9"/>
  <c r="O1247" i="9" s="1"/>
  <c r="L1247" i="9"/>
  <c r="M1247" i="9" s="1"/>
  <c r="J1247" i="9"/>
  <c r="H1247" i="9"/>
  <c r="I1247" i="9" s="1"/>
  <c r="F1247" i="9"/>
  <c r="G1247" i="9" s="1"/>
  <c r="D1247" i="9"/>
  <c r="E1247" i="9" s="1"/>
  <c r="C1247" i="9"/>
  <c r="N1246" i="9"/>
  <c r="O1246" i="9" s="1"/>
  <c r="L1246" i="9"/>
  <c r="M1246" i="9" s="1"/>
  <c r="J1246" i="9"/>
  <c r="H1246" i="9"/>
  <c r="I1246" i="9" s="1"/>
  <c r="F1246" i="9"/>
  <c r="G1246" i="9" s="1"/>
  <c r="D1246" i="9"/>
  <c r="E1246" i="9" s="1"/>
  <c r="C1246" i="9"/>
  <c r="N1245" i="9"/>
  <c r="O1245" i="9" s="1"/>
  <c r="L1245" i="9"/>
  <c r="M1245" i="9" s="1"/>
  <c r="J1245" i="9"/>
  <c r="H1245" i="9"/>
  <c r="I1245" i="9" s="1"/>
  <c r="F1245" i="9"/>
  <c r="G1245" i="9" s="1"/>
  <c r="D1245" i="9"/>
  <c r="E1245" i="9" s="1"/>
  <c r="C1245" i="9"/>
  <c r="N1244" i="9"/>
  <c r="O1244" i="9" s="1"/>
  <c r="L1244" i="9"/>
  <c r="M1244" i="9" s="1"/>
  <c r="J1244" i="9"/>
  <c r="H1244" i="9"/>
  <c r="I1244" i="9" s="1"/>
  <c r="F1244" i="9"/>
  <c r="G1244" i="9" s="1"/>
  <c r="D1244" i="9"/>
  <c r="E1244" i="9" s="1"/>
  <c r="C1244" i="9"/>
  <c r="N1243" i="9"/>
  <c r="O1243" i="9" s="1"/>
  <c r="L1243" i="9"/>
  <c r="M1243" i="9" s="1"/>
  <c r="J1243" i="9"/>
  <c r="H1243" i="9"/>
  <c r="I1243" i="9" s="1"/>
  <c r="F1243" i="9"/>
  <c r="G1243" i="9" s="1"/>
  <c r="D1243" i="9"/>
  <c r="E1243" i="9" s="1"/>
  <c r="C1243" i="9"/>
  <c r="N1242" i="9"/>
  <c r="O1242" i="9" s="1"/>
  <c r="L1242" i="9"/>
  <c r="M1242" i="9" s="1"/>
  <c r="J1242" i="9"/>
  <c r="H1242" i="9"/>
  <c r="I1242" i="9" s="1"/>
  <c r="F1242" i="9"/>
  <c r="G1242" i="9" s="1"/>
  <c r="D1242" i="9"/>
  <c r="E1242" i="9" s="1"/>
  <c r="C1242" i="9"/>
  <c r="N1241" i="9"/>
  <c r="O1241" i="9" s="1"/>
  <c r="L1241" i="9"/>
  <c r="M1241" i="9" s="1"/>
  <c r="J1241" i="9"/>
  <c r="H1241" i="9"/>
  <c r="I1241" i="9" s="1"/>
  <c r="F1241" i="9"/>
  <c r="G1241" i="9" s="1"/>
  <c r="D1241" i="9"/>
  <c r="E1241" i="9" s="1"/>
  <c r="C1241" i="9"/>
  <c r="N1240" i="9"/>
  <c r="O1240" i="9" s="1"/>
  <c r="L1240" i="9"/>
  <c r="M1240" i="9" s="1"/>
  <c r="J1240" i="9"/>
  <c r="H1240" i="9"/>
  <c r="I1240" i="9" s="1"/>
  <c r="F1240" i="9"/>
  <c r="G1240" i="9" s="1"/>
  <c r="D1240" i="9"/>
  <c r="E1240" i="9" s="1"/>
  <c r="C1240" i="9"/>
  <c r="N1239" i="9"/>
  <c r="O1239" i="9" s="1"/>
  <c r="L1239" i="9"/>
  <c r="M1239" i="9" s="1"/>
  <c r="J1239" i="9"/>
  <c r="H1239" i="9"/>
  <c r="I1239" i="9" s="1"/>
  <c r="F1239" i="9"/>
  <c r="G1239" i="9" s="1"/>
  <c r="D1239" i="9"/>
  <c r="E1239" i="9" s="1"/>
  <c r="C1239" i="9"/>
  <c r="N1238" i="9"/>
  <c r="O1238" i="9" s="1"/>
  <c r="L1238" i="9"/>
  <c r="M1238" i="9" s="1"/>
  <c r="J1238" i="9"/>
  <c r="H1238" i="9"/>
  <c r="I1238" i="9" s="1"/>
  <c r="F1238" i="9"/>
  <c r="G1238" i="9" s="1"/>
  <c r="D1238" i="9"/>
  <c r="E1238" i="9" s="1"/>
  <c r="C1238" i="9"/>
  <c r="N1237" i="9"/>
  <c r="O1237" i="9" s="1"/>
  <c r="L1237" i="9"/>
  <c r="M1237" i="9" s="1"/>
  <c r="J1237" i="9"/>
  <c r="H1237" i="9"/>
  <c r="I1237" i="9" s="1"/>
  <c r="F1237" i="9"/>
  <c r="G1237" i="9" s="1"/>
  <c r="D1237" i="9"/>
  <c r="E1237" i="9" s="1"/>
  <c r="C1237" i="9"/>
  <c r="N1236" i="9"/>
  <c r="O1236" i="9" s="1"/>
  <c r="L1236" i="9"/>
  <c r="M1236" i="9" s="1"/>
  <c r="J1236" i="9"/>
  <c r="H1236" i="9"/>
  <c r="I1236" i="9" s="1"/>
  <c r="F1236" i="9"/>
  <c r="G1236" i="9" s="1"/>
  <c r="D1236" i="9"/>
  <c r="E1236" i="9" s="1"/>
  <c r="C1236" i="9"/>
  <c r="N1235" i="9"/>
  <c r="O1235" i="9" s="1"/>
  <c r="L1235" i="9"/>
  <c r="M1235" i="9" s="1"/>
  <c r="J1235" i="9"/>
  <c r="H1235" i="9"/>
  <c r="I1235" i="9" s="1"/>
  <c r="F1235" i="9"/>
  <c r="G1235" i="9" s="1"/>
  <c r="D1235" i="9"/>
  <c r="E1235" i="9" s="1"/>
  <c r="C1235" i="9"/>
  <c r="N1234" i="9"/>
  <c r="O1234" i="9" s="1"/>
  <c r="L1234" i="9"/>
  <c r="M1234" i="9" s="1"/>
  <c r="J1234" i="9"/>
  <c r="H1234" i="9"/>
  <c r="I1234" i="9" s="1"/>
  <c r="F1234" i="9"/>
  <c r="G1234" i="9" s="1"/>
  <c r="D1234" i="9"/>
  <c r="E1234" i="9" s="1"/>
  <c r="C1234" i="9"/>
  <c r="N1233" i="9"/>
  <c r="O1233" i="9" s="1"/>
  <c r="L1233" i="9"/>
  <c r="M1233" i="9" s="1"/>
  <c r="J1233" i="9"/>
  <c r="H1233" i="9"/>
  <c r="I1233" i="9" s="1"/>
  <c r="F1233" i="9"/>
  <c r="G1233" i="9" s="1"/>
  <c r="D1233" i="9"/>
  <c r="E1233" i="9" s="1"/>
  <c r="C1233" i="9"/>
  <c r="N1232" i="9"/>
  <c r="O1232" i="9" s="1"/>
  <c r="L1232" i="9"/>
  <c r="M1232" i="9" s="1"/>
  <c r="J1232" i="9"/>
  <c r="H1232" i="9"/>
  <c r="I1232" i="9" s="1"/>
  <c r="F1232" i="9"/>
  <c r="G1232" i="9" s="1"/>
  <c r="D1232" i="9"/>
  <c r="E1232" i="9" s="1"/>
  <c r="C1232" i="9"/>
  <c r="N1231" i="9"/>
  <c r="O1231" i="9" s="1"/>
  <c r="L1231" i="9"/>
  <c r="M1231" i="9" s="1"/>
  <c r="J1231" i="9"/>
  <c r="H1231" i="9"/>
  <c r="I1231" i="9" s="1"/>
  <c r="F1231" i="9"/>
  <c r="G1231" i="9" s="1"/>
  <c r="D1231" i="9"/>
  <c r="E1231" i="9" s="1"/>
  <c r="C1231" i="9"/>
  <c r="N1230" i="9"/>
  <c r="O1230" i="9" s="1"/>
  <c r="L1230" i="9"/>
  <c r="M1230" i="9" s="1"/>
  <c r="J1230" i="9"/>
  <c r="H1230" i="9"/>
  <c r="I1230" i="9" s="1"/>
  <c r="F1230" i="9"/>
  <c r="G1230" i="9" s="1"/>
  <c r="D1230" i="9"/>
  <c r="E1230" i="9" s="1"/>
  <c r="C1230" i="9"/>
  <c r="N1229" i="9"/>
  <c r="O1229" i="9" s="1"/>
  <c r="L1229" i="9"/>
  <c r="M1229" i="9" s="1"/>
  <c r="J1229" i="9"/>
  <c r="H1229" i="9"/>
  <c r="I1229" i="9" s="1"/>
  <c r="F1229" i="9"/>
  <c r="G1229" i="9" s="1"/>
  <c r="D1229" i="9"/>
  <c r="E1229" i="9" s="1"/>
  <c r="C1229" i="9"/>
  <c r="N1228" i="9"/>
  <c r="O1228" i="9" s="1"/>
  <c r="L1228" i="9"/>
  <c r="M1228" i="9" s="1"/>
  <c r="J1228" i="9"/>
  <c r="H1228" i="9"/>
  <c r="I1228" i="9" s="1"/>
  <c r="F1228" i="9"/>
  <c r="G1228" i="9" s="1"/>
  <c r="D1228" i="9"/>
  <c r="E1228" i="9" s="1"/>
  <c r="C1228" i="9"/>
  <c r="N1227" i="9"/>
  <c r="O1227" i="9" s="1"/>
  <c r="L1227" i="9"/>
  <c r="M1227" i="9" s="1"/>
  <c r="J1227" i="9"/>
  <c r="H1227" i="9"/>
  <c r="I1227" i="9" s="1"/>
  <c r="F1227" i="9"/>
  <c r="G1227" i="9" s="1"/>
  <c r="D1227" i="9"/>
  <c r="E1227" i="9" s="1"/>
  <c r="C1227" i="9"/>
  <c r="N1226" i="9"/>
  <c r="O1226" i="9" s="1"/>
  <c r="L1226" i="9"/>
  <c r="M1226" i="9" s="1"/>
  <c r="J1226" i="9"/>
  <c r="H1226" i="9"/>
  <c r="I1226" i="9" s="1"/>
  <c r="F1226" i="9"/>
  <c r="G1226" i="9" s="1"/>
  <c r="D1226" i="9"/>
  <c r="E1226" i="9" s="1"/>
  <c r="C1226" i="9"/>
  <c r="N1225" i="9"/>
  <c r="O1225" i="9" s="1"/>
  <c r="L1225" i="9"/>
  <c r="M1225" i="9" s="1"/>
  <c r="J1225" i="9"/>
  <c r="H1225" i="9"/>
  <c r="I1225" i="9" s="1"/>
  <c r="F1225" i="9"/>
  <c r="G1225" i="9" s="1"/>
  <c r="D1225" i="9"/>
  <c r="E1225" i="9" s="1"/>
  <c r="C1225" i="9"/>
  <c r="N1224" i="9"/>
  <c r="O1224" i="9" s="1"/>
  <c r="L1224" i="9"/>
  <c r="M1224" i="9" s="1"/>
  <c r="J1224" i="9"/>
  <c r="H1224" i="9"/>
  <c r="I1224" i="9" s="1"/>
  <c r="F1224" i="9"/>
  <c r="G1224" i="9" s="1"/>
  <c r="D1224" i="9"/>
  <c r="E1224" i="9" s="1"/>
  <c r="C1224" i="9"/>
  <c r="N1223" i="9"/>
  <c r="O1223" i="9" s="1"/>
  <c r="L1223" i="9"/>
  <c r="M1223" i="9" s="1"/>
  <c r="J1223" i="9"/>
  <c r="H1223" i="9"/>
  <c r="I1223" i="9" s="1"/>
  <c r="F1223" i="9"/>
  <c r="G1223" i="9" s="1"/>
  <c r="D1223" i="9"/>
  <c r="E1223" i="9" s="1"/>
  <c r="C1223" i="9"/>
  <c r="N1222" i="9"/>
  <c r="O1222" i="9" s="1"/>
  <c r="L1222" i="9"/>
  <c r="M1222" i="9" s="1"/>
  <c r="J1222" i="9"/>
  <c r="H1222" i="9"/>
  <c r="I1222" i="9" s="1"/>
  <c r="F1222" i="9"/>
  <c r="G1222" i="9" s="1"/>
  <c r="D1222" i="9"/>
  <c r="E1222" i="9" s="1"/>
  <c r="C1222" i="9"/>
  <c r="N1221" i="9"/>
  <c r="O1221" i="9" s="1"/>
  <c r="L1221" i="9"/>
  <c r="M1221" i="9" s="1"/>
  <c r="J1221" i="9"/>
  <c r="H1221" i="9"/>
  <c r="I1221" i="9" s="1"/>
  <c r="F1221" i="9"/>
  <c r="G1221" i="9" s="1"/>
  <c r="D1221" i="9"/>
  <c r="E1221" i="9" s="1"/>
  <c r="C1221" i="9"/>
  <c r="N1220" i="9"/>
  <c r="O1220" i="9" s="1"/>
  <c r="L1220" i="9"/>
  <c r="M1220" i="9" s="1"/>
  <c r="J1220" i="9"/>
  <c r="H1220" i="9"/>
  <c r="I1220" i="9" s="1"/>
  <c r="F1220" i="9"/>
  <c r="G1220" i="9" s="1"/>
  <c r="D1220" i="9"/>
  <c r="E1220" i="9" s="1"/>
  <c r="C1220" i="9"/>
  <c r="N1219" i="9"/>
  <c r="O1219" i="9" s="1"/>
  <c r="L1219" i="9"/>
  <c r="M1219" i="9" s="1"/>
  <c r="J1219" i="9"/>
  <c r="H1219" i="9"/>
  <c r="I1219" i="9" s="1"/>
  <c r="F1219" i="9"/>
  <c r="G1219" i="9" s="1"/>
  <c r="D1219" i="9"/>
  <c r="E1219" i="9" s="1"/>
  <c r="C1219" i="9"/>
  <c r="N1218" i="9"/>
  <c r="O1218" i="9" s="1"/>
  <c r="L1218" i="9"/>
  <c r="M1218" i="9" s="1"/>
  <c r="J1218" i="9"/>
  <c r="H1218" i="9"/>
  <c r="I1218" i="9" s="1"/>
  <c r="F1218" i="9"/>
  <c r="G1218" i="9" s="1"/>
  <c r="D1218" i="9"/>
  <c r="E1218" i="9" s="1"/>
  <c r="C1218" i="9"/>
  <c r="N1217" i="9"/>
  <c r="O1217" i="9" s="1"/>
  <c r="L1217" i="9"/>
  <c r="M1217" i="9" s="1"/>
  <c r="J1217" i="9"/>
  <c r="H1217" i="9"/>
  <c r="I1217" i="9" s="1"/>
  <c r="F1217" i="9"/>
  <c r="G1217" i="9" s="1"/>
  <c r="D1217" i="9"/>
  <c r="E1217" i="9" s="1"/>
  <c r="C1217" i="9"/>
  <c r="N1216" i="9"/>
  <c r="O1216" i="9" s="1"/>
  <c r="L1216" i="9"/>
  <c r="M1216" i="9" s="1"/>
  <c r="J1216" i="9"/>
  <c r="H1216" i="9"/>
  <c r="I1216" i="9" s="1"/>
  <c r="F1216" i="9"/>
  <c r="G1216" i="9" s="1"/>
  <c r="D1216" i="9"/>
  <c r="E1216" i="9" s="1"/>
  <c r="C1216" i="9"/>
  <c r="N1215" i="9"/>
  <c r="O1215" i="9" s="1"/>
  <c r="L1215" i="9"/>
  <c r="M1215" i="9" s="1"/>
  <c r="J1215" i="9"/>
  <c r="H1215" i="9"/>
  <c r="I1215" i="9" s="1"/>
  <c r="F1215" i="9"/>
  <c r="G1215" i="9" s="1"/>
  <c r="D1215" i="9"/>
  <c r="E1215" i="9" s="1"/>
  <c r="C1215" i="9"/>
  <c r="N1214" i="9"/>
  <c r="O1214" i="9" s="1"/>
  <c r="L1214" i="9"/>
  <c r="M1214" i="9" s="1"/>
  <c r="J1214" i="9"/>
  <c r="H1214" i="9"/>
  <c r="I1214" i="9" s="1"/>
  <c r="F1214" i="9"/>
  <c r="G1214" i="9" s="1"/>
  <c r="D1214" i="9"/>
  <c r="E1214" i="9" s="1"/>
  <c r="C1214" i="9"/>
  <c r="N1213" i="9"/>
  <c r="O1213" i="9" s="1"/>
  <c r="L1213" i="9"/>
  <c r="M1213" i="9" s="1"/>
  <c r="J1213" i="9"/>
  <c r="H1213" i="9"/>
  <c r="I1213" i="9" s="1"/>
  <c r="F1213" i="9"/>
  <c r="G1213" i="9" s="1"/>
  <c r="D1213" i="9"/>
  <c r="E1213" i="9" s="1"/>
  <c r="C1213" i="9"/>
  <c r="N1212" i="9"/>
  <c r="O1212" i="9" s="1"/>
  <c r="L1212" i="9"/>
  <c r="M1212" i="9" s="1"/>
  <c r="J1212" i="9"/>
  <c r="H1212" i="9"/>
  <c r="I1212" i="9" s="1"/>
  <c r="F1212" i="9"/>
  <c r="G1212" i="9" s="1"/>
  <c r="D1212" i="9"/>
  <c r="E1212" i="9" s="1"/>
  <c r="C1212" i="9"/>
  <c r="N1211" i="9"/>
  <c r="O1211" i="9" s="1"/>
  <c r="L1211" i="9"/>
  <c r="M1211" i="9" s="1"/>
  <c r="J1211" i="9"/>
  <c r="H1211" i="9"/>
  <c r="I1211" i="9" s="1"/>
  <c r="F1211" i="9"/>
  <c r="G1211" i="9" s="1"/>
  <c r="D1211" i="9"/>
  <c r="E1211" i="9" s="1"/>
  <c r="C1211" i="9"/>
  <c r="N1210" i="9"/>
  <c r="O1210" i="9" s="1"/>
  <c r="L1210" i="9"/>
  <c r="M1210" i="9" s="1"/>
  <c r="J1210" i="9"/>
  <c r="H1210" i="9"/>
  <c r="I1210" i="9" s="1"/>
  <c r="F1210" i="9"/>
  <c r="G1210" i="9" s="1"/>
  <c r="D1210" i="9"/>
  <c r="E1210" i="9" s="1"/>
  <c r="C1210" i="9"/>
  <c r="N1209" i="9"/>
  <c r="O1209" i="9" s="1"/>
  <c r="L1209" i="9"/>
  <c r="M1209" i="9" s="1"/>
  <c r="J1209" i="9"/>
  <c r="H1209" i="9"/>
  <c r="I1209" i="9" s="1"/>
  <c r="F1209" i="9"/>
  <c r="G1209" i="9" s="1"/>
  <c r="D1209" i="9"/>
  <c r="E1209" i="9" s="1"/>
  <c r="C1209" i="9"/>
  <c r="N1208" i="9"/>
  <c r="O1208" i="9" s="1"/>
  <c r="L1208" i="9"/>
  <c r="M1208" i="9" s="1"/>
  <c r="J1208" i="9"/>
  <c r="H1208" i="9"/>
  <c r="I1208" i="9" s="1"/>
  <c r="F1208" i="9"/>
  <c r="G1208" i="9" s="1"/>
  <c r="D1208" i="9"/>
  <c r="E1208" i="9" s="1"/>
  <c r="C1208" i="9"/>
  <c r="N1207" i="9"/>
  <c r="O1207" i="9" s="1"/>
  <c r="L1207" i="9"/>
  <c r="M1207" i="9" s="1"/>
  <c r="J1207" i="9"/>
  <c r="H1207" i="9"/>
  <c r="I1207" i="9" s="1"/>
  <c r="F1207" i="9"/>
  <c r="G1207" i="9" s="1"/>
  <c r="D1207" i="9"/>
  <c r="E1207" i="9" s="1"/>
  <c r="C1207" i="9"/>
  <c r="N1206" i="9"/>
  <c r="O1206" i="9" s="1"/>
  <c r="L1206" i="9"/>
  <c r="M1206" i="9" s="1"/>
  <c r="J1206" i="9"/>
  <c r="H1206" i="9"/>
  <c r="I1206" i="9" s="1"/>
  <c r="F1206" i="9"/>
  <c r="G1206" i="9" s="1"/>
  <c r="D1206" i="9"/>
  <c r="E1206" i="9" s="1"/>
  <c r="C1206" i="9"/>
  <c r="N1205" i="9"/>
  <c r="O1205" i="9" s="1"/>
  <c r="L1205" i="9"/>
  <c r="M1205" i="9" s="1"/>
  <c r="J1205" i="9"/>
  <c r="H1205" i="9"/>
  <c r="I1205" i="9" s="1"/>
  <c r="F1205" i="9"/>
  <c r="G1205" i="9" s="1"/>
  <c r="D1205" i="9"/>
  <c r="E1205" i="9" s="1"/>
  <c r="C1205" i="9"/>
  <c r="N1204" i="9"/>
  <c r="O1204" i="9" s="1"/>
  <c r="L1204" i="9"/>
  <c r="M1204" i="9" s="1"/>
  <c r="J1204" i="9"/>
  <c r="H1204" i="9"/>
  <c r="I1204" i="9" s="1"/>
  <c r="F1204" i="9"/>
  <c r="G1204" i="9" s="1"/>
  <c r="D1204" i="9"/>
  <c r="E1204" i="9" s="1"/>
  <c r="C1204" i="9"/>
  <c r="N1203" i="9"/>
  <c r="O1203" i="9" s="1"/>
  <c r="L1203" i="9"/>
  <c r="M1203" i="9" s="1"/>
  <c r="J1203" i="9"/>
  <c r="H1203" i="9"/>
  <c r="I1203" i="9" s="1"/>
  <c r="F1203" i="9"/>
  <c r="G1203" i="9" s="1"/>
  <c r="D1203" i="9"/>
  <c r="E1203" i="9" s="1"/>
  <c r="C1203" i="9"/>
  <c r="N1202" i="9"/>
  <c r="O1202" i="9" s="1"/>
  <c r="L1202" i="9"/>
  <c r="M1202" i="9" s="1"/>
  <c r="J1202" i="9"/>
  <c r="H1202" i="9"/>
  <c r="I1202" i="9" s="1"/>
  <c r="F1202" i="9"/>
  <c r="G1202" i="9" s="1"/>
  <c r="D1202" i="9"/>
  <c r="E1202" i="9" s="1"/>
  <c r="C1202" i="9"/>
  <c r="N1201" i="9"/>
  <c r="O1201" i="9" s="1"/>
  <c r="L1201" i="9"/>
  <c r="M1201" i="9" s="1"/>
  <c r="J1201" i="9"/>
  <c r="H1201" i="9"/>
  <c r="I1201" i="9" s="1"/>
  <c r="F1201" i="9"/>
  <c r="G1201" i="9" s="1"/>
  <c r="D1201" i="9"/>
  <c r="E1201" i="9" s="1"/>
  <c r="C1201" i="9"/>
  <c r="N1200" i="9"/>
  <c r="O1200" i="9" s="1"/>
  <c r="L1200" i="9"/>
  <c r="M1200" i="9" s="1"/>
  <c r="J1200" i="9"/>
  <c r="H1200" i="9"/>
  <c r="I1200" i="9" s="1"/>
  <c r="F1200" i="9"/>
  <c r="G1200" i="9" s="1"/>
  <c r="D1200" i="9"/>
  <c r="E1200" i="9" s="1"/>
  <c r="C1200" i="9"/>
  <c r="N1199" i="9"/>
  <c r="O1199" i="9" s="1"/>
  <c r="L1199" i="9"/>
  <c r="M1199" i="9" s="1"/>
  <c r="J1199" i="9"/>
  <c r="H1199" i="9"/>
  <c r="I1199" i="9" s="1"/>
  <c r="F1199" i="9"/>
  <c r="G1199" i="9" s="1"/>
  <c r="D1199" i="9"/>
  <c r="E1199" i="9" s="1"/>
  <c r="C1199" i="9"/>
  <c r="N1198" i="9"/>
  <c r="O1198" i="9" s="1"/>
  <c r="L1198" i="9"/>
  <c r="M1198" i="9" s="1"/>
  <c r="J1198" i="9"/>
  <c r="H1198" i="9"/>
  <c r="I1198" i="9" s="1"/>
  <c r="F1198" i="9"/>
  <c r="G1198" i="9" s="1"/>
  <c r="D1198" i="9"/>
  <c r="E1198" i="9" s="1"/>
  <c r="C1198" i="9"/>
  <c r="N1197" i="9"/>
  <c r="O1197" i="9" s="1"/>
  <c r="L1197" i="9"/>
  <c r="M1197" i="9" s="1"/>
  <c r="J1197" i="9"/>
  <c r="H1197" i="9"/>
  <c r="I1197" i="9" s="1"/>
  <c r="F1197" i="9"/>
  <c r="G1197" i="9" s="1"/>
  <c r="D1197" i="9"/>
  <c r="E1197" i="9" s="1"/>
  <c r="C1197" i="9"/>
  <c r="N1196" i="9"/>
  <c r="O1196" i="9" s="1"/>
  <c r="L1196" i="9"/>
  <c r="M1196" i="9" s="1"/>
  <c r="J1196" i="9"/>
  <c r="H1196" i="9"/>
  <c r="I1196" i="9" s="1"/>
  <c r="F1196" i="9"/>
  <c r="G1196" i="9" s="1"/>
  <c r="D1196" i="9"/>
  <c r="E1196" i="9" s="1"/>
  <c r="C1196" i="9"/>
  <c r="N1195" i="9"/>
  <c r="O1195" i="9" s="1"/>
  <c r="L1195" i="9"/>
  <c r="M1195" i="9" s="1"/>
  <c r="J1195" i="9"/>
  <c r="H1195" i="9"/>
  <c r="I1195" i="9" s="1"/>
  <c r="F1195" i="9"/>
  <c r="G1195" i="9" s="1"/>
  <c r="D1195" i="9"/>
  <c r="E1195" i="9" s="1"/>
  <c r="C1195" i="9"/>
  <c r="N1194" i="9"/>
  <c r="O1194" i="9" s="1"/>
  <c r="L1194" i="9"/>
  <c r="M1194" i="9" s="1"/>
  <c r="J1194" i="9"/>
  <c r="H1194" i="9"/>
  <c r="I1194" i="9" s="1"/>
  <c r="F1194" i="9"/>
  <c r="G1194" i="9" s="1"/>
  <c r="D1194" i="9"/>
  <c r="E1194" i="9" s="1"/>
  <c r="C1194" i="9"/>
  <c r="N1193" i="9"/>
  <c r="O1193" i="9" s="1"/>
  <c r="L1193" i="9"/>
  <c r="M1193" i="9" s="1"/>
  <c r="J1193" i="9"/>
  <c r="H1193" i="9"/>
  <c r="I1193" i="9" s="1"/>
  <c r="F1193" i="9"/>
  <c r="G1193" i="9" s="1"/>
  <c r="D1193" i="9"/>
  <c r="E1193" i="9" s="1"/>
  <c r="C1193" i="9"/>
  <c r="N1192" i="9"/>
  <c r="O1192" i="9" s="1"/>
  <c r="L1192" i="9"/>
  <c r="M1192" i="9" s="1"/>
  <c r="J1192" i="9"/>
  <c r="H1192" i="9"/>
  <c r="I1192" i="9" s="1"/>
  <c r="F1192" i="9"/>
  <c r="G1192" i="9" s="1"/>
  <c r="D1192" i="9"/>
  <c r="E1192" i="9" s="1"/>
  <c r="C1192" i="9"/>
  <c r="N1191" i="9"/>
  <c r="O1191" i="9" s="1"/>
  <c r="L1191" i="9"/>
  <c r="M1191" i="9" s="1"/>
  <c r="J1191" i="9"/>
  <c r="H1191" i="9"/>
  <c r="I1191" i="9" s="1"/>
  <c r="F1191" i="9"/>
  <c r="G1191" i="9" s="1"/>
  <c r="D1191" i="9"/>
  <c r="E1191" i="9" s="1"/>
  <c r="C1191" i="9"/>
  <c r="N1190" i="9"/>
  <c r="O1190" i="9" s="1"/>
  <c r="L1190" i="9"/>
  <c r="M1190" i="9" s="1"/>
  <c r="J1190" i="9"/>
  <c r="H1190" i="9"/>
  <c r="I1190" i="9" s="1"/>
  <c r="F1190" i="9"/>
  <c r="G1190" i="9" s="1"/>
  <c r="D1190" i="9"/>
  <c r="E1190" i="9" s="1"/>
  <c r="C1190" i="9"/>
  <c r="N1189" i="9"/>
  <c r="O1189" i="9" s="1"/>
  <c r="L1189" i="9"/>
  <c r="M1189" i="9" s="1"/>
  <c r="J1189" i="9"/>
  <c r="H1189" i="9"/>
  <c r="I1189" i="9" s="1"/>
  <c r="F1189" i="9"/>
  <c r="G1189" i="9" s="1"/>
  <c r="D1189" i="9"/>
  <c r="E1189" i="9" s="1"/>
  <c r="C1189" i="9"/>
  <c r="N1188" i="9"/>
  <c r="O1188" i="9" s="1"/>
  <c r="L1188" i="9"/>
  <c r="M1188" i="9" s="1"/>
  <c r="J1188" i="9"/>
  <c r="H1188" i="9"/>
  <c r="I1188" i="9" s="1"/>
  <c r="F1188" i="9"/>
  <c r="G1188" i="9" s="1"/>
  <c r="D1188" i="9"/>
  <c r="E1188" i="9" s="1"/>
  <c r="C1188" i="9"/>
  <c r="N1187" i="9"/>
  <c r="O1187" i="9" s="1"/>
  <c r="L1187" i="9"/>
  <c r="M1187" i="9" s="1"/>
  <c r="J1187" i="9"/>
  <c r="H1187" i="9"/>
  <c r="I1187" i="9" s="1"/>
  <c r="F1187" i="9"/>
  <c r="G1187" i="9" s="1"/>
  <c r="D1187" i="9"/>
  <c r="E1187" i="9" s="1"/>
  <c r="C1187" i="9"/>
  <c r="N1186" i="9"/>
  <c r="O1186" i="9" s="1"/>
  <c r="L1186" i="9"/>
  <c r="M1186" i="9" s="1"/>
  <c r="J1186" i="9"/>
  <c r="H1186" i="9"/>
  <c r="I1186" i="9" s="1"/>
  <c r="F1186" i="9"/>
  <c r="G1186" i="9" s="1"/>
  <c r="D1186" i="9"/>
  <c r="E1186" i="9" s="1"/>
  <c r="C1186" i="9"/>
  <c r="N1185" i="9"/>
  <c r="O1185" i="9" s="1"/>
  <c r="L1185" i="9"/>
  <c r="M1185" i="9" s="1"/>
  <c r="J1185" i="9"/>
  <c r="H1185" i="9"/>
  <c r="I1185" i="9" s="1"/>
  <c r="F1185" i="9"/>
  <c r="G1185" i="9" s="1"/>
  <c r="D1185" i="9"/>
  <c r="E1185" i="9" s="1"/>
  <c r="C1185" i="9"/>
  <c r="N1184" i="9"/>
  <c r="O1184" i="9" s="1"/>
  <c r="L1184" i="9"/>
  <c r="M1184" i="9" s="1"/>
  <c r="J1184" i="9"/>
  <c r="H1184" i="9"/>
  <c r="I1184" i="9" s="1"/>
  <c r="F1184" i="9"/>
  <c r="G1184" i="9" s="1"/>
  <c r="D1184" i="9"/>
  <c r="E1184" i="9" s="1"/>
  <c r="C1184" i="9"/>
  <c r="N1183" i="9"/>
  <c r="O1183" i="9" s="1"/>
  <c r="L1183" i="9"/>
  <c r="M1183" i="9" s="1"/>
  <c r="J1183" i="9"/>
  <c r="H1183" i="9"/>
  <c r="I1183" i="9" s="1"/>
  <c r="F1183" i="9"/>
  <c r="G1183" i="9" s="1"/>
  <c r="D1183" i="9"/>
  <c r="E1183" i="9" s="1"/>
  <c r="C1183" i="9"/>
  <c r="N1182" i="9"/>
  <c r="O1182" i="9" s="1"/>
  <c r="L1182" i="9"/>
  <c r="M1182" i="9" s="1"/>
  <c r="J1182" i="9"/>
  <c r="H1182" i="9"/>
  <c r="I1182" i="9" s="1"/>
  <c r="F1182" i="9"/>
  <c r="G1182" i="9" s="1"/>
  <c r="D1182" i="9"/>
  <c r="E1182" i="9" s="1"/>
  <c r="C1182" i="9"/>
  <c r="N1181" i="9"/>
  <c r="O1181" i="9" s="1"/>
  <c r="L1181" i="9"/>
  <c r="M1181" i="9" s="1"/>
  <c r="J1181" i="9"/>
  <c r="H1181" i="9"/>
  <c r="I1181" i="9" s="1"/>
  <c r="F1181" i="9"/>
  <c r="G1181" i="9" s="1"/>
  <c r="D1181" i="9"/>
  <c r="E1181" i="9" s="1"/>
  <c r="C1181" i="9"/>
  <c r="N1180" i="9"/>
  <c r="O1180" i="9" s="1"/>
  <c r="L1180" i="9"/>
  <c r="M1180" i="9" s="1"/>
  <c r="J1180" i="9"/>
  <c r="H1180" i="9"/>
  <c r="I1180" i="9" s="1"/>
  <c r="F1180" i="9"/>
  <c r="G1180" i="9" s="1"/>
  <c r="D1180" i="9"/>
  <c r="E1180" i="9" s="1"/>
  <c r="C1180" i="9"/>
  <c r="N1179" i="9"/>
  <c r="O1179" i="9" s="1"/>
  <c r="L1179" i="9"/>
  <c r="M1179" i="9" s="1"/>
  <c r="J1179" i="9"/>
  <c r="H1179" i="9"/>
  <c r="I1179" i="9" s="1"/>
  <c r="F1179" i="9"/>
  <c r="G1179" i="9" s="1"/>
  <c r="D1179" i="9"/>
  <c r="E1179" i="9" s="1"/>
  <c r="C1179" i="9"/>
  <c r="N1178" i="9"/>
  <c r="O1178" i="9" s="1"/>
  <c r="L1178" i="9"/>
  <c r="M1178" i="9" s="1"/>
  <c r="J1178" i="9"/>
  <c r="H1178" i="9"/>
  <c r="I1178" i="9" s="1"/>
  <c r="F1178" i="9"/>
  <c r="G1178" i="9" s="1"/>
  <c r="D1178" i="9"/>
  <c r="E1178" i="9" s="1"/>
  <c r="C1178" i="9"/>
  <c r="N1177" i="9"/>
  <c r="O1177" i="9" s="1"/>
  <c r="L1177" i="9"/>
  <c r="M1177" i="9" s="1"/>
  <c r="J1177" i="9"/>
  <c r="H1177" i="9"/>
  <c r="I1177" i="9" s="1"/>
  <c r="F1177" i="9"/>
  <c r="G1177" i="9" s="1"/>
  <c r="D1177" i="9"/>
  <c r="E1177" i="9" s="1"/>
  <c r="C1177" i="9"/>
  <c r="N1176" i="9"/>
  <c r="O1176" i="9" s="1"/>
  <c r="L1176" i="9"/>
  <c r="M1176" i="9" s="1"/>
  <c r="J1176" i="9"/>
  <c r="H1176" i="9"/>
  <c r="I1176" i="9" s="1"/>
  <c r="F1176" i="9"/>
  <c r="G1176" i="9" s="1"/>
  <c r="D1176" i="9"/>
  <c r="E1176" i="9" s="1"/>
  <c r="C1176" i="9"/>
  <c r="N1175" i="9"/>
  <c r="O1175" i="9" s="1"/>
  <c r="L1175" i="9"/>
  <c r="M1175" i="9" s="1"/>
  <c r="J1175" i="9"/>
  <c r="H1175" i="9"/>
  <c r="I1175" i="9" s="1"/>
  <c r="F1175" i="9"/>
  <c r="G1175" i="9" s="1"/>
  <c r="D1175" i="9"/>
  <c r="E1175" i="9" s="1"/>
  <c r="C1175" i="9"/>
  <c r="N1174" i="9"/>
  <c r="O1174" i="9" s="1"/>
  <c r="L1174" i="9"/>
  <c r="M1174" i="9" s="1"/>
  <c r="J1174" i="9"/>
  <c r="H1174" i="9"/>
  <c r="I1174" i="9" s="1"/>
  <c r="F1174" i="9"/>
  <c r="G1174" i="9" s="1"/>
  <c r="D1174" i="9"/>
  <c r="E1174" i="9" s="1"/>
  <c r="C1174" i="9"/>
  <c r="N1173" i="9"/>
  <c r="O1173" i="9" s="1"/>
  <c r="L1173" i="9"/>
  <c r="M1173" i="9" s="1"/>
  <c r="J1173" i="9"/>
  <c r="H1173" i="9"/>
  <c r="I1173" i="9" s="1"/>
  <c r="F1173" i="9"/>
  <c r="G1173" i="9" s="1"/>
  <c r="D1173" i="9"/>
  <c r="E1173" i="9" s="1"/>
  <c r="C1173" i="9"/>
  <c r="N1172" i="9"/>
  <c r="O1172" i="9" s="1"/>
  <c r="L1172" i="9"/>
  <c r="M1172" i="9" s="1"/>
  <c r="J1172" i="9"/>
  <c r="H1172" i="9"/>
  <c r="I1172" i="9" s="1"/>
  <c r="F1172" i="9"/>
  <c r="G1172" i="9" s="1"/>
  <c r="D1172" i="9"/>
  <c r="E1172" i="9" s="1"/>
  <c r="C1172" i="9"/>
  <c r="N1171" i="9"/>
  <c r="O1171" i="9" s="1"/>
  <c r="L1171" i="9"/>
  <c r="M1171" i="9" s="1"/>
  <c r="J1171" i="9"/>
  <c r="H1171" i="9"/>
  <c r="I1171" i="9" s="1"/>
  <c r="F1171" i="9"/>
  <c r="G1171" i="9" s="1"/>
  <c r="D1171" i="9"/>
  <c r="E1171" i="9" s="1"/>
  <c r="C1171" i="9"/>
  <c r="N1170" i="9"/>
  <c r="O1170" i="9" s="1"/>
  <c r="L1170" i="9"/>
  <c r="M1170" i="9" s="1"/>
  <c r="J1170" i="9"/>
  <c r="H1170" i="9"/>
  <c r="I1170" i="9" s="1"/>
  <c r="F1170" i="9"/>
  <c r="G1170" i="9" s="1"/>
  <c r="D1170" i="9"/>
  <c r="E1170" i="9" s="1"/>
  <c r="C1170" i="9"/>
  <c r="N1169" i="9"/>
  <c r="O1169" i="9" s="1"/>
  <c r="L1169" i="9"/>
  <c r="M1169" i="9" s="1"/>
  <c r="J1169" i="9"/>
  <c r="H1169" i="9"/>
  <c r="I1169" i="9" s="1"/>
  <c r="F1169" i="9"/>
  <c r="G1169" i="9" s="1"/>
  <c r="D1169" i="9"/>
  <c r="E1169" i="9" s="1"/>
  <c r="C1169" i="9"/>
  <c r="N1168" i="9"/>
  <c r="O1168" i="9" s="1"/>
  <c r="L1168" i="9"/>
  <c r="M1168" i="9" s="1"/>
  <c r="J1168" i="9"/>
  <c r="H1168" i="9"/>
  <c r="I1168" i="9" s="1"/>
  <c r="F1168" i="9"/>
  <c r="G1168" i="9" s="1"/>
  <c r="D1168" i="9"/>
  <c r="E1168" i="9" s="1"/>
  <c r="C1168" i="9"/>
  <c r="N1167" i="9"/>
  <c r="O1167" i="9" s="1"/>
  <c r="L1167" i="9"/>
  <c r="M1167" i="9" s="1"/>
  <c r="J1167" i="9"/>
  <c r="H1167" i="9"/>
  <c r="I1167" i="9" s="1"/>
  <c r="F1167" i="9"/>
  <c r="G1167" i="9" s="1"/>
  <c r="D1167" i="9"/>
  <c r="E1167" i="9" s="1"/>
  <c r="C1167" i="9"/>
  <c r="N1166" i="9"/>
  <c r="O1166" i="9" s="1"/>
  <c r="L1166" i="9"/>
  <c r="M1166" i="9" s="1"/>
  <c r="J1166" i="9"/>
  <c r="H1166" i="9"/>
  <c r="I1166" i="9" s="1"/>
  <c r="F1166" i="9"/>
  <c r="G1166" i="9" s="1"/>
  <c r="D1166" i="9"/>
  <c r="E1166" i="9" s="1"/>
  <c r="C1166" i="9"/>
  <c r="N1165" i="9"/>
  <c r="O1165" i="9" s="1"/>
  <c r="L1165" i="9"/>
  <c r="M1165" i="9" s="1"/>
  <c r="J1165" i="9"/>
  <c r="H1165" i="9"/>
  <c r="I1165" i="9" s="1"/>
  <c r="F1165" i="9"/>
  <c r="G1165" i="9" s="1"/>
  <c r="D1165" i="9"/>
  <c r="E1165" i="9" s="1"/>
  <c r="C1165" i="9"/>
  <c r="N1164" i="9"/>
  <c r="O1164" i="9" s="1"/>
  <c r="L1164" i="9"/>
  <c r="M1164" i="9" s="1"/>
  <c r="J1164" i="9"/>
  <c r="H1164" i="9"/>
  <c r="I1164" i="9" s="1"/>
  <c r="F1164" i="9"/>
  <c r="G1164" i="9" s="1"/>
  <c r="D1164" i="9"/>
  <c r="E1164" i="9" s="1"/>
  <c r="C1164" i="9"/>
  <c r="N1163" i="9"/>
  <c r="O1163" i="9" s="1"/>
  <c r="L1163" i="9"/>
  <c r="M1163" i="9" s="1"/>
  <c r="J1163" i="9"/>
  <c r="H1163" i="9"/>
  <c r="I1163" i="9" s="1"/>
  <c r="F1163" i="9"/>
  <c r="G1163" i="9" s="1"/>
  <c r="D1163" i="9"/>
  <c r="E1163" i="9" s="1"/>
  <c r="C1163" i="9"/>
  <c r="N1162" i="9"/>
  <c r="O1162" i="9" s="1"/>
  <c r="L1162" i="9"/>
  <c r="M1162" i="9" s="1"/>
  <c r="J1162" i="9"/>
  <c r="H1162" i="9"/>
  <c r="I1162" i="9" s="1"/>
  <c r="F1162" i="9"/>
  <c r="G1162" i="9" s="1"/>
  <c r="D1162" i="9"/>
  <c r="E1162" i="9" s="1"/>
  <c r="C1162" i="9"/>
  <c r="N1161" i="9"/>
  <c r="O1161" i="9" s="1"/>
  <c r="L1161" i="9"/>
  <c r="M1161" i="9" s="1"/>
  <c r="J1161" i="9"/>
  <c r="H1161" i="9"/>
  <c r="I1161" i="9" s="1"/>
  <c r="F1161" i="9"/>
  <c r="G1161" i="9" s="1"/>
  <c r="D1161" i="9"/>
  <c r="E1161" i="9" s="1"/>
  <c r="C1161" i="9"/>
  <c r="N1160" i="9"/>
  <c r="O1160" i="9" s="1"/>
  <c r="L1160" i="9"/>
  <c r="M1160" i="9" s="1"/>
  <c r="J1160" i="9"/>
  <c r="H1160" i="9"/>
  <c r="I1160" i="9" s="1"/>
  <c r="F1160" i="9"/>
  <c r="G1160" i="9" s="1"/>
  <c r="D1160" i="9"/>
  <c r="E1160" i="9" s="1"/>
  <c r="C1160" i="9"/>
  <c r="N1159" i="9"/>
  <c r="O1159" i="9" s="1"/>
  <c r="L1159" i="9"/>
  <c r="M1159" i="9" s="1"/>
  <c r="J1159" i="9"/>
  <c r="H1159" i="9"/>
  <c r="I1159" i="9" s="1"/>
  <c r="F1159" i="9"/>
  <c r="G1159" i="9" s="1"/>
  <c r="D1159" i="9"/>
  <c r="E1159" i="9" s="1"/>
  <c r="C1159" i="9"/>
  <c r="N1158" i="9"/>
  <c r="O1158" i="9" s="1"/>
  <c r="L1158" i="9"/>
  <c r="M1158" i="9" s="1"/>
  <c r="J1158" i="9"/>
  <c r="H1158" i="9"/>
  <c r="I1158" i="9" s="1"/>
  <c r="F1158" i="9"/>
  <c r="G1158" i="9" s="1"/>
  <c r="D1158" i="9"/>
  <c r="E1158" i="9" s="1"/>
  <c r="C1158" i="9"/>
  <c r="N1157" i="9"/>
  <c r="O1157" i="9" s="1"/>
  <c r="L1157" i="9"/>
  <c r="M1157" i="9" s="1"/>
  <c r="J1157" i="9"/>
  <c r="H1157" i="9"/>
  <c r="I1157" i="9" s="1"/>
  <c r="F1157" i="9"/>
  <c r="G1157" i="9" s="1"/>
  <c r="D1157" i="9"/>
  <c r="E1157" i="9" s="1"/>
  <c r="C1157" i="9"/>
  <c r="N1156" i="9"/>
  <c r="O1156" i="9" s="1"/>
  <c r="L1156" i="9"/>
  <c r="M1156" i="9" s="1"/>
  <c r="J1156" i="9"/>
  <c r="H1156" i="9"/>
  <c r="I1156" i="9" s="1"/>
  <c r="F1156" i="9"/>
  <c r="G1156" i="9" s="1"/>
  <c r="D1156" i="9"/>
  <c r="E1156" i="9" s="1"/>
  <c r="C1156" i="9"/>
  <c r="N1155" i="9"/>
  <c r="O1155" i="9" s="1"/>
  <c r="L1155" i="9"/>
  <c r="M1155" i="9" s="1"/>
  <c r="J1155" i="9"/>
  <c r="H1155" i="9"/>
  <c r="I1155" i="9" s="1"/>
  <c r="F1155" i="9"/>
  <c r="G1155" i="9" s="1"/>
  <c r="D1155" i="9"/>
  <c r="E1155" i="9" s="1"/>
  <c r="C1155" i="9"/>
  <c r="N1154" i="9"/>
  <c r="O1154" i="9" s="1"/>
  <c r="L1154" i="9"/>
  <c r="M1154" i="9" s="1"/>
  <c r="J1154" i="9"/>
  <c r="H1154" i="9"/>
  <c r="I1154" i="9" s="1"/>
  <c r="F1154" i="9"/>
  <c r="G1154" i="9" s="1"/>
  <c r="D1154" i="9"/>
  <c r="E1154" i="9" s="1"/>
  <c r="C1154" i="9"/>
  <c r="N1153" i="9"/>
  <c r="O1153" i="9" s="1"/>
  <c r="L1153" i="9"/>
  <c r="M1153" i="9" s="1"/>
  <c r="J1153" i="9"/>
  <c r="H1153" i="9"/>
  <c r="I1153" i="9" s="1"/>
  <c r="F1153" i="9"/>
  <c r="G1153" i="9" s="1"/>
  <c r="D1153" i="9"/>
  <c r="E1153" i="9" s="1"/>
  <c r="C1153" i="9"/>
  <c r="N1152" i="9"/>
  <c r="O1152" i="9" s="1"/>
  <c r="L1152" i="9"/>
  <c r="M1152" i="9" s="1"/>
  <c r="J1152" i="9"/>
  <c r="H1152" i="9"/>
  <c r="I1152" i="9" s="1"/>
  <c r="F1152" i="9"/>
  <c r="G1152" i="9" s="1"/>
  <c r="D1152" i="9"/>
  <c r="E1152" i="9" s="1"/>
  <c r="C1152" i="9"/>
  <c r="N1151" i="9"/>
  <c r="O1151" i="9" s="1"/>
  <c r="L1151" i="9"/>
  <c r="M1151" i="9" s="1"/>
  <c r="J1151" i="9"/>
  <c r="H1151" i="9"/>
  <c r="I1151" i="9" s="1"/>
  <c r="F1151" i="9"/>
  <c r="G1151" i="9" s="1"/>
  <c r="D1151" i="9"/>
  <c r="E1151" i="9" s="1"/>
  <c r="C1151" i="9"/>
  <c r="N1150" i="9"/>
  <c r="O1150" i="9" s="1"/>
  <c r="L1150" i="9"/>
  <c r="M1150" i="9" s="1"/>
  <c r="J1150" i="9"/>
  <c r="H1150" i="9"/>
  <c r="I1150" i="9" s="1"/>
  <c r="F1150" i="9"/>
  <c r="G1150" i="9" s="1"/>
  <c r="D1150" i="9"/>
  <c r="E1150" i="9" s="1"/>
  <c r="C1150" i="9"/>
  <c r="N1149" i="9"/>
  <c r="O1149" i="9" s="1"/>
  <c r="L1149" i="9"/>
  <c r="M1149" i="9" s="1"/>
  <c r="J1149" i="9"/>
  <c r="H1149" i="9"/>
  <c r="I1149" i="9" s="1"/>
  <c r="F1149" i="9"/>
  <c r="G1149" i="9" s="1"/>
  <c r="D1149" i="9"/>
  <c r="E1149" i="9" s="1"/>
  <c r="C1149" i="9"/>
  <c r="N1148" i="9"/>
  <c r="O1148" i="9" s="1"/>
  <c r="L1148" i="9"/>
  <c r="M1148" i="9" s="1"/>
  <c r="J1148" i="9"/>
  <c r="H1148" i="9"/>
  <c r="I1148" i="9" s="1"/>
  <c r="F1148" i="9"/>
  <c r="G1148" i="9" s="1"/>
  <c r="D1148" i="9"/>
  <c r="E1148" i="9" s="1"/>
  <c r="C1148" i="9"/>
  <c r="N1147" i="9"/>
  <c r="O1147" i="9" s="1"/>
  <c r="L1147" i="9"/>
  <c r="M1147" i="9" s="1"/>
  <c r="J1147" i="9"/>
  <c r="H1147" i="9"/>
  <c r="I1147" i="9" s="1"/>
  <c r="F1147" i="9"/>
  <c r="G1147" i="9" s="1"/>
  <c r="D1147" i="9"/>
  <c r="E1147" i="9" s="1"/>
  <c r="C1147" i="9"/>
  <c r="N1146" i="9"/>
  <c r="O1146" i="9" s="1"/>
  <c r="L1146" i="9"/>
  <c r="M1146" i="9" s="1"/>
  <c r="J1146" i="9"/>
  <c r="H1146" i="9"/>
  <c r="I1146" i="9" s="1"/>
  <c r="F1146" i="9"/>
  <c r="G1146" i="9" s="1"/>
  <c r="D1146" i="9"/>
  <c r="E1146" i="9" s="1"/>
  <c r="C1146" i="9"/>
  <c r="N1145" i="9"/>
  <c r="O1145" i="9" s="1"/>
  <c r="L1145" i="9"/>
  <c r="M1145" i="9" s="1"/>
  <c r="J1145" i="9"/>
  <c r="H1145" i="9"/>
  <c r="I1145" i="9" s="1"/>
  <c r="F1145" i="9"/>
  <c r="G1145" i="9" s="1"/>
  <c r="D1145" i="9"/>
  <c r="E1145" i="9" s="1"/>
  <c r="C1145" i="9"/>
  <c r="N1144" i="9"/>
  <c r="O1144" i="9" s="1"/>
  <c r="L1144" i="9"/>
  <c r="M1144" i="9" s="1"/>
  <c r="J1144" i="9"/>
  <c r="H1144" i="9"/>
  <c r="I1144" i="9" s="1"/>
  <c r="F1144" i="9"/>
  <c r="G1144" i="9" s="1"/>
  <c r="D1144" i="9"/>
  <c r="E1144" i="9" s="1"/>
  <c r="C1144" i="9"/>
  <c r="N1143" i="9"/>
  <c r="O1143" i="9" s="1"/>
  <c r="L1143" i="9"/>
  <c r="M1143" i="9" s="1"/>
  <c r="J1143" i="9"/>
  <c r="H1143" i="9"/>
  <c r="I1143" i="9" s="1"/>
  <c r="F1143" i="9"/>
  <c r="G1143" i="9" s="1"/>
  <c r="D1143" i="9"/>
  <c r="E1143" i="9" s="1"/>
  <c r="C1143" i="9"/>
  <c r="N1142" i="9"/>
  <c r="O1142" i="9" s="1"/>
  <c r="L1142" i="9"/>
  <c r="M1142" i="9" s="1"/>
  <c r="J1142" i="9"/>
  <c r="H1142" i="9"/>
  <c r="I1142" i="9" s="1"/>
  <c r="F1142" i="9"/>
  <c r="G1142" i="9" s="1"/>
  <c r="D1142" i="9"/>
  <c r="E1142" i="9" s="1"/>
  <c r="C1142" i="9"/>
  <c r="N1141" i="9"/>
  <c r="O1141" i="9" s="1"/>
  <c r="L1141" i="9"/>
  <c r="M1141" i="9" s="1"/>
  <c r="J1141" i="9"/>
  <c r="H1141" i="9"/>
  <c r="I1141" i="9" s="1"/>
  <c r="F1141" i="9"/>
  <c r="G1141" i="9" s="1"/>
  <c r="D1141" i="9"/>
  <c r="E1141" i="9" s="1"/>
  <c r="C1141" i="9"/>
  <c r="N1140" i="9"/>
  <c r="O1140" i="9" s="1"/>
  <c r="L1140" i="9"/>
  <c r="M1140" i="9" s="1"/>
  <c r="J1140" i="9"/>
  <c r="H1140" i="9"/>
  <c r="I1140" i="9" s="1"/>
  <c r="F1140" i="9"/>
  <c r="G1140" i="9" s="1"/>
  <c r="D1140" i="9"/>
  <c r="E1140" i="9" s="1"/>
  <c r="C1140" i="9"/>
  <c r="N1139" i="9"/>
  <c r="O1139" i="9" s="1"/>
  <c r="L1139" i="9"/>
  <c r="M1139" i="9" s="1"/>
  <c r="J1139" i="9"/>
  <c r="H1139" i="9"/>
  <c r="I1139" i="9" s="1"/>
  <c r="F1139" i="9"/>
  <c r="G1139" i="9" s="1"/>
  <c r="D1139" i="9"/>
  <c r="E1139" i="9" s="1"/>
  <c r="C1139" i="9"/>
  <c r="N1138" i="9"/>
  <c r="O1138" i="9" s="1"/>
  <c r="L1138" i="9"/>
  <c r="M1138" i="9" s="1"/>
  <c r="J1138" i="9"/>
  <c r="H1138" i="9"/>
  <c r="I1138" i="9" s="1"/>
  <c r="F1138" i="9"/>
  <c r="G1138" i="9" s="1"/>
  <c r="D1138" i="9"/>
  <c r="E1138" i="9" s="1"/>
  <c r="C1138" i="9"/>
  <c r="N1137" i="9"/>
  <c r="O1137" i="9" s="1"/>
  <c r="L1137" i="9"/>
  <c r="M1137" i="9" s="1"/>
  <c r="J1137" i="9"/>
  <c r="H1137" i="9"/>
  <c r="I1137" i="9" s="1"/>
  <c r="F1137" i="9"/>
  <c r="G1137" i="9" s="1"/>
  <c r="D1137" i="9"/>
  <c r="E1137" i="9" s="1"/>
  <c r="C1137" i="9"/>
  <c r="N1136" i="9"/>
  <c r="O1136" i="9" s="1"/>
  <c r="L1136" i="9"/>
  <c r="M1136" i="9" s="1"/>
  <c r="J1136" i="9"/>
  <c r="H1136" i="9"/>
  <c r="I1136" i="9" s="1"/>
  <c r="F1136" i="9"/>
  <c r="G1136" i="9" s="1"/>
  <c r="D1136" i="9"/>
  <c r="E1136" i="9" s="1"/>
  <c r="C1136" i="9"/>
  <c r="N1135" i="9"/>
  <c r="O1135" i="9" s="1"/>
  <c r="L1135" i="9"/>
  <c r="M1135" i="9" s="1"/>
  <c r="J1135" i="9"/>
  <c r="H1135" i="9"/>
  <c r="I1135" i="9" s="1"/>
  <c r="F1135" i="9"/>
  <c r="G1135" i="9" s="1"/>
  <c r="D1135" i="9"/>
  <c r="E1135" i="9" s="1"/>
  <c r="C1135" i="9"/>
  <c r="N1134" i="9"/>
  <c r="O1134" i="9" s="1"/>
  <c r="L1134" i="9"/>
  <c r="M1134" i="9" s="1"/>
  <c r="J1134" i="9"/>
  <c r="H1134" i="9"/>
  <c r="I1134" i="9" s="1"/>
  <c r="F1134" i="9"/>
  <c r="G1134" i="9" s="1"/>
  <c r="D1134" i="9"/>
  <c r="E1134" i="9" s="1"/>
  <c r="C1134" i="9"/>
  <c r="N1133" i="9"/>
  <c r="O1133" i="9" s="1"/>
  <c r="L1133" i="9"/>
  <c r="M1133" i="9" s="1"/>
  <c r="J1133" i="9"/>
  <c r="H1133" i="9"/>
  <c r="I1133" i="9" s="1"/>
  <c r="F1133" i="9"/>
  <c r="G1133" i="9" s="1"/>
  <c r="D1133" i="9"/>
  <c r="E1133" i="9" s="1"/>
  <c r="C1133" i="9"/>
  <c r="N1132" i="9"/>
  <c r="O1132" i="9" s="1"/>
  <c r="L1132" i="9"/>
  <c r="M1132" i="9" s="1"/>
  <c r="J1132" i="9"/>
  <c r="H1132" i="9"/>
  <c r="I1132" i="9" s="1"/>
  <c r="F1132" i="9"/>
  <c r="G1132" i="9" s="1"/>
  <c r="D1132" i="9"/>
  <c r="E1132" i="9" s="1"/>
  <c r="C1132" i="9"/>
  <c r="N1131" i="9"/>
  <c r="O1131" i="9" s="1"/>
  <c r="L1131" i="9"/>
  <c r="M1131" i="9" s="1"/>
  <c r="J1131" i="9"/>
  <c r="H1131" i="9"/>
  <c r="I1131" i="9" s="1"/>
  <c r="F1131" i="9"/>
  <c r="G1131" i="9" s="1"/>
  <c r="D1131" i="9"/>
  <c r="E1131" i="9" s="1"/>
  <c r="C1131" i="9"/>
  <c r="N1130" i="9"/>
  <c r="O1130" i="9" s="1"/>
  <c r="L1130" i="9"/>
  <c r="M1130" i="9" s="1"/>
  <c r="J1130" i="9"/>
  <c r="H1130" i="9"/>
  <c r="I1130" i="9" s="1"/>
  <c r="F1130" i="9"/>
  <c r="G1130" i="9" s="1"/>
  <c r="D1130" i="9"/>
  <c r="E1130" i="9" s="1"/>
  <c r="C1130" i="9"/>
  <c r="N1129" i="9"/>
  <c r="O1129" i="9" s="1"/>
  <c r="L1129" i="9"/>
  <c r="M1129" i="9" s="1"/>
  <c r="J1129" i="9"/>
  <c r="H1129" i="9"/>
  <c r="I1129" i="9" s="1"/>
  <c r="F1129" i="9"/>
  <c r="G1129" i="9" s="1"/>
  <c r="D1129" i="9"/>
  <c r="E1129" i="9" s="1"/>
  <c r="C1129" i="9"/>
  <c r="N1128" i="9"/>
  <c r="O1128" i="9" s="1"/>
  <c r="L1128" i="9"/>
  <c r="M1128" i="9" s="1"/>
  <c r="J1128" i="9"/>
  <c r="H1128" i="9"/>
  <c r="I1128" i="9" s="1"/>
  <c r="F1128" i="9"/>
  <c r="G1128" i="9" s="1"/>
  <c r="D1128" i="9"/>
  <c r="E1128" i="9" s="1"/>
  <c r="C1128" i="9"/>
  <c r="N1127" i="9"/>
  <c r="O1127" i="9" s="1"/>
  <c r="L1127" i="9"/>
  <c r="M1127" i="9" s="1"/>
  <c r="J1127" i="9"/>
  <c r="H1127" i="9"/>
  <c r="I1127" i="9" s="1"/>
  <c r="F1127" i="9"/>
  <c r="G1127" i="9" s="1"/>
  <c r="D1127" i="9"/>
  <c r="E1127" i="9" s="1"/>
  <c r="C1127" i="9"/>
  <c r="N1126" i="9"/>
  <c r="O1126" i="9" s="1"/>
  <c r="L1126" i="9"/>
  <c r="M1126" i="9" s="1"/>
  <c r="J1126" i="9"/>
  <c r="H1126" i="9"/>
  <c r="I1126" i="9" s="1"/>
  <c r="F1126" i="9"/>
  <c r="G1126" i="9" s="1"/>
  <c r="D1126" i="9"/>
  <c r="E1126" i="9" s="1"/>
  <c r="C1126" i="9"/>
  <c r="N1125" i="9"/>
  <c r="O1125" i="9" s="1"/>
  <c r="L1125" i="9"/>
  <c r="M1125" i="9" s="1"/>
  <c r="J1125" i="9"/>
  <c r="H1125" i="9"/>
  <c r="I1125" i="9" s="1"/>
  <c r="F1125" i="9"/>
  <c r="G1125" i="9" s="1"/>
  <c r="D1125" i="9"/>
  <c r="E1125" i="9" s="1"/>
  <c r="C1125" i="9"/>
  <c r="N1124" i="9"/>
  <c r="O1124" i="9" s="1"/>
  <c r="L1124" i="9"/>
  <c r="M1124" i="9" s="1"/>
  <c r="J1124" i="9"/>
  <c r="H1124" i="9"/>
  <c r="I1124" i="9" s="1"/>
  <c r="F1124" i="9"/>
  <c r="G1124" i="9" s="1"/>
  <c r="D1124" i="9"/>
  <c r="E1124" i="9" s="1"/>
  <c r="C1124" i="9"/>
  <c r="N1123" i="9"/>
  <c r="O1123" i="9" s="1"/>
  <c r="L1123" i="9"/>
  <c r="M1123" i="9" s="1"/>
  <c r="J1123" i="9"/>
  <c r="H1123" i="9"/>
  <c r="I1123" i="9" s="1"/>
  <c r="F1123" i="9"/>
  <c r="G1123" i="9" s="1"/>
  <c r="D1123" i="9"/>
  <c r="E1123" i="9" s="1"/>
  <c r="C1123" i="9"/>
  <c r="N1122" i="9"/>
  <c r="O1122" i="9" s="1"/>
  <c r="L1122" i="9"/>
  <c r="M1122" i="9" s="1"/>
  <c r="J1122" i="9"/>
  <c r="H1122" i="9"/>
  <c r="I1122" i="9" s="1"/>
  <c r="F1122" i="9"/>
  <c r="G1122" i="9" s="1"/>
  <c r="D1122" i="9"/>
  <c r="E1122" i="9" s="1"/>
  <c r="C1122" i="9"/>
  <c r="N1121" i="9"/>
  <c r="O1121" i="9" s="1"/>
  <c r="L1121" i="9"/>
  <c r="M1121" i="9" s="1"/>
  <c r="J1121" i="9"/>
  <c r="H1121" i="9"/>
  <c r="I1121" i="9" s="1"/>
  <c r="F1121" i="9"/>
  <c r="G1121" i="9" s="1"/>
  <c r="D1121" i="9"/>
  <c r="E1121" i="9" s="1"/>
  <c r="C1121" i="9"/>
  <c r="N1120" i="9"/>
  <c r="O1120" i="9" s="1"/>
  <c r="L1120" i="9"/>
  <c r="M1120" i="9" s="1"/>
  <c r="J1120" i="9"/>
  <c r="H1120" i="9"/>
  <c r="I1120" i="9" s="1"/>
  <c r="F1120" i="9"/>
  <c r="G1120" i="9" s="1"/>
  <c r="D1120" i="9"/>
  <c r="E1120" i="9" s="1"/>
  <c r="C1120" i="9"/>
  <c r="N1119" i="9"/>
  <c r="O1119" i="9" s="1"/>
  <c r="L1119" i="9"/>
  <c r="M1119" i="9" s="1"/>
  <c r="J1119" i="9"/>
  <c r="H1119" i="9"/>
  <c r="I1119" i="9" s="1"/>
  <c r="F1119" i="9"/>
  <c r="G1119" i="9" s="1"/>
  <c r="D1119" i="9"/>
  <c r="E1119" i="9" s="1"/>
  <c r="C1119" i="9"/>
  <c r="N1118" i="9"/>
  <c r="O1118" i="9" s="1"/>
  <c r="L1118" i="9"/>
  <c r="M1118" i="9" s="1"/>
  <c r="J1118" i="9"/>
  <c r="H1118" i="9"/>
  <c r="I1118" i="9" s="1"/>
  <c r="F1118" i="9"/>
  <c r="G1118" i="9" s="1"/>
  <c r="D1118" i="9"/>
  <c r="E1118" i="9" s="1"/>
  <c r="C1118" i="9"/>
  <c r="N1117" i="9"/>
  <c r="O1117" i="9" s="1"/>
  <c r="L1117" i="9"/>
  <c r="M1117" i="9" s="1"/>
  <c r="J1117" i="9"/>
  <c r="H1117" i="9"/>
  <c r="I1117" i="9" s="1"/>
  <c r="F1117" i="9"/>
  <c r="G1117" i="9" s="1"/>
  <c r="D1117" i="9"/>
  <c r="E1117" i="9" s="1"/>
  <c r="C1117" i="9"/>
  <c r="N1116" i="9"/>
  <c r="O1116" i="9" s="1"/>
  <c r="L1116" i="9"/>
  <c r="M1116" i="9" s="1"/>
  <c r="J1116" i="9"/>
  <c r="H1116" i="9"/>
  <c r="I1116" i="9" s="1"/>
  <c r="F1116" i="9"/>
  <c r="G1116" i="9" s="1"/>
  <c r="D1116" i="9"/>
  <c r="E1116" i="9" s="1"/>
  <c r="C1116" i="9"/>
  <c r="N1115" i="9"/>
  <c r="O1115" i="9" s="1"/>
  <c r="L1115" i="9"/>
  <c r="M1115" i="9" s="1"/>
  <c r="J1115" i="9"/>
  <c r="H1115" i="9"/>
  <c r="I1115" i="9" s="1"/>
  <c r="F1115" i="9"/>
  <c r="G1115" i="9" s="1"/>
  <c r="D1115" i="9"/>
  <c r="E1115" i="9" s="1"/>
  <c r="C1115" i="9"/>
  <c r="N1114" i="9"/>
  <c r="O1114" i="9" s="1"/>
  <c r="L1114" i="9"/>
  <c r="M1114" i="9" s="1"/>
  <c r="J1114" i="9"/>
  <c r="H1114" i="9"/>
  <c r="I1114" i="9" s="1"/>
  <c r="F1114" i="9"/>
  <c r="G1114" i="9" s="1"/>
  <c r="D1114" i="9"/>
  <c r="E1114" i="9" s="1"/>
  <c r="C1114" i="9"/>
  <c r="N1113" i="9"/>
  <c r="O1113" i="9" s="1"/>
  <c r="L1113" i="9"/>
  <c r="M1113" i="9" s="1"/>
  <c r="J1113" i="9"/>
  <c r="H1113" i="9"/>
  <c r="I1113" i="9" s="1"/>
  <c r="F1113" i="9"/>
  <c r="G1113" i="9" s="1"/>
  <c r="D1113" i="9"/>
  <c r="E1113" i="9" s="1"/>
  <c r="C1113" i="9"/>
  <c r="N1112" i="9"/>
  <c r="O1112" i="9" s="1"/>
  <c r="L1112" i="9"/>
  <c r="M1112" i="9" s="1"/>
  <c r="J1112" i="9"/>
  <c r="H1112" i="9"/>
  <c r="I1112" i="9" s="1"/>
  <c r="F1112" i="9"/>
  <c r="G1112" i="9" s="1"/>
  <c r="D1112" i="9"/>
  <c r="E1112" i="9" s="1"/>
  <c r="C1112" i="9"/>
  <c r="N1111" i="9"/>
  <c r="O1111" i="9" s="1"/>
  <c r="L1111" i="9"/>
  <c r="M1111" i="9" s="1"/>
  <c r="J1111" i="9"/>
  <c r="H1111" i="9"/>
  <c r="I1111" i="9" s="1"/>
  <c r="F1111" i="9"/>
  <c r="G1111" i="9" s="1"/>
  <c r="D1111" i="9"/>
  <c r="E1111" i="9" s="1"/>
  <c r="C1111" i="9"/>
  <c r="N1110" i="9"/>
  <c r="O1110" i="9" s="1"/>
  <c r="L1110" i="9"/>
  <c r="M1110" i="9" s="1"/>
  <c r="J1110" i="9"/>
  <c r="H1110" i="9"/>
  <c r="I1110" i="9" s="1"/>
  <c r="F1110" i="9"/>
  <c r="G1110" i="9" s="1"/>
  <c r="D1110" i="9"/>
  <c r="E1110" i="9" s="1"/>
  <c r="C1110" i="9"/>
  <c r="N1109" i="9"/>
  <c r="O1109" i="9" s="1"/>
  <c r="L1109" i="9"/>
  <c r="M1109" i="9" s="1"/>
  <c r="J1109" i="9"/>
  <c r="H1109" i="9"/>
  <c r="I1109" i="9" s="1"/>
  <c r="F1109" i="9"/>
  <c r="G1109" i="9" s="1"/>
  <c r="D1109" i="9"/>
  <c r="E1109" i="9" s="1"/>
  <c r="C1109" i="9"/>
  <c r="N1108" i="9"/>
  <c r="O1108" i="9" s="1"/>
  <c r="L1108" i="9"/>
  <c r="M1108" i="9" s="1"/>
  <c r="J1108" i="9"/>
  <c r="H1108" i="9"/>
  <c r="I1108" i="9" s="1"/>
  <c r="F1108" i="9"/>
  <c r="G1108" i="9" s="1"/>
  <c r="D1108" i="9"/>
  <c r="E1108" i="9" s="1"/>
  <c r="C1108" i="9"/>
  <c r="N1107" i="9"/>
  <c r="O1107" i="9" s="1"/>
  <c r="L1107" i="9"/>
  <c r="M1107" i="9" s="1"/>
  <c r="J1107" i="9"/>
  <c r="H1107" i="9"/>
  <c r="I1107" i="9" s="1"/>
  <c r="F1107" i="9"/>
  <c r="G1107" i="9" s="1"/>
  <c r="D1107" i="9"/>
  <c r="E1107" i="9" s="1"/>
  <c r="C1107" i="9"/>
  <c r="N1106" i="9"/>
  <c r="O1106" i="9" s="1"/>
  <c r="L1106" i="9"/>
  <c r="M1106" i="9" s="1"/>
  <c r="J1106" i="9"/>
  <c r="H1106" i="9"/>
  <c r="I1106" i="9" s="1"/>
  <c r="F1106" i="9"/>
  <c r="G1106" i="9" s="1"/>
  <c r="D1106" i="9"/>
  <c r="E1106" i="9" s="1"/>
  <c r="C1106" i="9"/>
  <c r="N1105" i="9"/>
  <c r="O1105" i="9" s="1"/>
  <c r="L1105" i="9"/>
  <c r="M1105" i="9" s="1"/>
  <c r="J1105" i="9"/>
  <c r="H1105" i="9"/>
  <c r="I1105" i="9" s="1"/>
  <c r="F1105" i="9"/>
  <c r="G1105" i="9" s="1"/>
  <c r="D1105" i="9"/>
  <c r="E1105" i="9" s="1"/>
  <c r="C1105" i="9"/>
  <c r="N1104" i="9"/>
  <c r="O1104" i="9" s="1"/>
  <c r="L1104" i="9"/>
  <c r="M1104" i="9" s="1"/>
  <c r="J1104" i="9"/>
  <c r="H1104" i="9"/>
  <c r="I1104" i="9" s="1"/>
  <c r="F1104" i="9"/>
  <c r="G1104" i="9" s="1"/>
  <c r="D1104" i="9"/>
  <c r="E1104" i="9" s="1"/>
  <c r="C1104" i="9"/>
  <c r="N1103" i="9"/>
  <c r="O1103" i="9" s="1"/>
  <c r="L1103" i="9"/>
  <c r="M1103" i="9" s="1"/>
  <c r="J1103" i="9"/>
  <c r="H1103" i="9"/>
  <c r="I1103" i="9" s="1"/>
  <c r="F1103" i="9"/>
  <c r="G1103" i="9" s="1"/>
  <c r="D1103" i="9"/>
  <c r="E1103" i="9" s="1"/>
  <c r="C1103" i="9"/>
  <c r="N1102" i="9"/>
  <c r="O1102" i="9" s="1"/>
  <c r="L1102" i="9"/>
  <c r="M1102" i="9" s="1"/>
  <c r="J1102" i="9"/>
  <c r="H1102" i="9"/>
  <c r="I1102" i="9" s="1"/>
  <c r="F1102" i="9"/>
  <c r="G1102" i="9" s="1"/>
  <c r="D1102" i="9"/>
  <c r="E1102" i="9" s="1"/>
  <c r="C1102" i="9"/>
  <c r="N1101" i="9"/>
  <c r="O1101" i="9" s="1"/>
  <c r="L1101" i="9"/>
  <c r="M1101" i="9" s="1"/>
  <c r="J1101" i="9"/>
  <c r="H1101" i="9"/>
  <c r="I1101" i="9" s="1"/>
  <c r="F1101" i="9"/>
  <c r="G1101" i="9" s="1"/>
  <c r="D1101" i="9"/>
  <c r="E1101" i="9" s="1"/>
  <c r="C1101" i="9"/>
  <c r="N1100" i="9"/>
  <c r="O1100" i="9" s="1"/>
  <c r="L1100" i="9"/>
  <c r="M1100" i="9" s="1"/>
  <c r="J1100" i="9"/>
  <c r="H1100" i="9"/>
  <c r="I1100" i="9" s="1"/>
  <c r="F1100" i="9"/>
  <c r="G1100" i="9" s="1"/>
  <c r="D1100" i="9"/>
  <c r="E1100" i="9" s="1"/>
  <c r="C1100" i="9"/>
  <c r="N1099" i="9"/>
  <c r="O1099" i="9" s="1"/>
  <c r="L1099" i="9"/>
  <c r="M1099" i="9" s="1"/>
  <c r="J1099" i="9"/>
  <c r="H1099" i="9"/>
  <c r="I1099" i="9" s="1"/>
  <c r="F1099" i="9"/>
  <c r="G1099" i="9" s="1"/>
  <c r="D1099" i="9"/>
  <c r="E1099" i="9" s="1"/>
  <c r="C1099" i="9"/>
  <c r="N1098" i="9"/>
  <c r="O1098" i="9" s="1"/>
  <c r="L1098" i="9"/>
  <c r="M1098" i="9" s="1"/>
  <c r="J1098" i="9"/>
  <c r="H1098" i="9"/>
  <c r="I1098" i="9" s="1"/>
  <c r="F1098" i="9"/>
  <c r="G1098" i="9" s="1"/>
  <c r="D1098" i="9"/>
  <c r="E1098" i="9" s="1"/>
  <c r="C1098" i="9"/>
  <c r="N1097" i="9"/>
  <c r="O1097" i="9" s="1"/>
  <c r="L1097" i="9"/>
  <c r="M1097" i="9" s="1"/>
  <c r="J1097" i="9"/>
  <c r="H1097" i="9"/>
  <c r="I1097" i="9" s="1"/>
  <c r="F1097" i="9"/>
  <c r="G1097" i="9" s="1"/>
  <c r="D1097" i="9"/>
  <c r="E1097" i="9" s="1"/>
  <c r="C1097" i="9"/>
  <c r="N1096" i="9"/>
  <c r="O1096" i="9" s="1"/>
  <c r="L1096" i="9"/>
  <c r="M1096" i="9" s="1"/>
  <c r="J1096" i="9"/>
  <c r="H1096" i="9"/>
  <c r="I1096" i="9" s="1"/>
  <c r="F1096" i="9"/>
  <c r="G1096" i="9" s="1"/>
  <c r="D1096" i="9"/>
  <c r="E1096" i="9" s="1"/>
  <c r="C1096" i="9"/>
  <c r="N1095" i="9"/>
  <c r="O1095" i="9" s="1"/>
  <c r="L1095" i="9"/>
  <c r="M1095" i="9" s="1"/>
  <c r="J1095" i="9"/>
  <c r="H1095" i="9"/>
  <c r="I1095" i="9" s="1"/>
  <c r="F1095" i="9"/>
  <c r="G1095" i="9" s="1"/>
  <c r="D1095" i="9"/>
  <c r="E1095" i="9" s="1"/>
  <c r="C1095" i="9"/>
  <c r="N1094" i="9"/>
  <c r="O1094" i="9" s="1"/>
  <c r="L1094" i="9"/>
  <c r="M1094" i="9" s="1"/>
  <c r="J1094" i="9"/>
  <c r="H1094" i="9"/>
  <c r="I1094" i="9" s="1"/>
  <c r="F1094" i="9"/>
  <c r="G1094" i="9" s="1"/>
  <c r="D1094" i="9"/>
  <c r="E1094" i="9" s="1"/>
  <c r="C1094" i="9"/>
  <c r="N1093" i="9"/>
  <c r="O1093" i="9" s="1"/>
  <c r="L1093" i="9"/>
  <c r="M1093" i="9" s="1"/>
  <c r="J1093" i="9"/>
  <c r="H1093" i="9"/>
  <c r="I1093" i="9" s="1"/>
  <c r="F1093" i="9"/>
  <c r="G1093" i="9" s="1"/>
  <c r="D1093" i="9"/>
  <c r="E1093" i="9" s="1"/>
  <c r="C1093" i="9"/>
  <c r="N1092" i="9"/>
  <c r="O1092" i="9" s="1"/>
  <c r="L1092" i="9"/>
  <c r="M1092" i="9" s="1"/>
  <c r="J1092" i="9"/>
  <c r="H1092" i="9"/>
  <c r="I1092" i="9" s="1"/>
  <c r="F1092" i="9"/>
  <c r="G1092" i="9" s="1"/>
  <c r="D1092" i="9"/>
  <c r="E1092" i="9" s="1"/>
  <c r="C1092" i="9"/>
  <c r="N1091" i="9"/>
  <c r="O1091" i="9" s="1"/>
  <c r="L1091" i="9"/>
  <c r="M1091" i="9" s="1"/>
  <c r="J1091" i="9"/>
  <c r="H1091" i="9"/>
  <c r="I1091" i="9" s="1"/>
  <c r="F1091" i="9"/>
  <c r="G1091" i="9" s="1"/>
  <c r="D1091" i="9"/>
  <c r="E1091" i="9" s="1"/>
  <c r="C1091" i="9"/>
  <c r="N1090" i="9"/>
  <c r="O1090" i="9" s="1"/>
  <c r="L1090" i="9"/>
  <c r="M1090" i="9" s="1"/>
  <c r="J1090" i="9"/>
  <c r="H1090" i="9"/>
  <c r="I1090" i="9" s="1"/>
  <c r="F1090" i="9"/>
  <c r="G1090" i="9" s="1"/>
  <c r="D1090" i="9"/>
  <c r="E1090" i="9" s="1"/>
  <c r="C1090" i="9"/>
  <c r="N1089" i="9"/>
  <c r="O1089" i="9" s="1"/>
  <c r="L1089" i="9"/>
  <c r="M1089" i="9" s="1"/>
  <c r="J1089" i="9"/>
  <c r="H1089" i="9"/>
  <c r="I1089" i="9" s="1"/>
  <c r="F1089" i="9"/>
  <c r="G1089" i="9" s="1"/>
  <c r="D1089" i="9"/>
  <c r="E1089" i="9" s="1"/>
  <c r="C1089" i="9"/>
  <c r="N1088" i="9"/>
  <c r="O1088" i="9" s="1"/>
  <c r="L1088" i="9"/>
  <c r="M1088" i="9" s="1"/>
  <c r="J1088" i="9"/>
  <c r="H1088" i="9"/>
  <c r="I1088" i="9" s="1"/>
  <c r="F1088" i="9"/>
  <c r="G1088" i="9" s="1"/>
  <c r="D1088" i="9"/>
  <c r="E1088" i="9" s="1"/>
  <c r="C1088" i="9"/>
  <c r="N1087" i="9"/>
  <c r="O1087" i="9" s="1"/>
  <c r="L1087" i="9"/>
  <c r="M1087" i="9" s="1"/>
  <c r="J1087" i="9"/>
  <c r="H1087" i="9"/>
  <c r="I1087" i="9" s="1"/>
  <c r="F1087" i="9"/>
  <c r="G1087" i="9" s="1"/>
  <c r="D1087" i="9"/>
  <c r="E1087" i="9" s="1"/>
  <c r="C1087" i="9"/>
  <c r="N1086" i="9"/>
  <c r="O1086" i="9" s="1"/>
  <c r="L1086" i="9"/>
  <c r="M1086" i="9" s="1"/>
  <c r="J1086" i="9"/>
  <c r="H1086" i="9"/>
  <c r="I1086" i="9" s="1"/>
  <c r="F1086" i="9"/>
  <c r="G1086" i="9" s="1"/>
  <c r="D1086" i="9"/>
  <c r="E1086" i="9" s="1"/>
  <c r="C1086" i="9"/>
  <c r="N1085" i="9"/>
  <c r="O1085" i="9" s="1"/>
  <c r="L1085" i="9"/>
  <c r="M1085" i="9" s="1"/>
  <c r="J1085" i="9"/>
  <c r="H1085" i="9"/>
  <c r="I1085" i="9" s="1"/>
  <c r="F1085" i="9"/>
  <c r="G1085" i="9" s="1"/>
  <c r="D1085" i="9"/>
  <c r="E1085" i="9" s="1"/>
  <c r="C1085" i="9"/>
  <c r="N1084" i="9"/>
  <c r="O1084" i="9" s="1"/>
  <c r="L1084" i="9"/>
  <c r="M1084" i="9" s="1"/>
  <c r="J1084" i="9"/>
  <c r="H1084" i="9"/>
  <c r="I1084" i="9" s="1"/>
  <c r="F1084" i="9"/>
  <c r="G1084" i="9" s="1"/>
  <c r="D1084" i="9"/>
  <c r="E1084" i="9" s="1"/>
  <c r="C1084" i="9"/>
  <c r="N1083" i="9"/>
  <c r="O1083" i="9" s="1"/>
  <c r="L1083" i="9"/>
  <c r="M1083" i="9" s="1"/>
  <c r="J1083" i="9"/>
  <c r="H1083" i="9"/>
  <c r="I1083" i="9" s="1"/>
  <c r="F1083" i="9"/>
  <c r="G1083" i="9" s="1"/>
  <c r="D1083" i="9"/>
  <c r="E1083" i="9" s="1"/>
  <c r="C1083" i="9"/>
  <c r="N1082" i="9"/>
  <c r="O1082" i="9" s="1"/>
  <c r="L1082" i="9"/>
  <c r="M1082" i="9" s="1"/>
  <c r="J1082" i="9"/>
  <c r="H1082" i="9"/>
  <c r="I1082" i="9" s="1"/>
  <c r="F1082" i="9"/>
  <c r="G1082" i="9" s="1"/>
  <c r="D1082" i="9"/>
  <c r="E1082" i="9" s="1"/>
  <c r="C1082" i="9"/>
  <c r="N1081" i="9"/>
  <c r="O1081" i="9" s="1"/>
  <c r="L1081" i="9"/>
  <c r="M1081" i="9" s="1"/>
  <c r="J1081" i="9"/>
  <c r="H1081" i="9"/>
  <c r="I1081" i="9" s="1"/>
  <c r="F1081" i="9"/>
  <c r="G1081" i="9" s="1"/>
  <c r="D1081" i="9"/>
  <c r="E1081" i="9" s="1"/>
  <c r="C1081" i="9"/>
  <c r="N1080" i="9"/>
  <c r="O1080" i="9" s="1"/>
  <c r="L1080" i="9"/>
  <c r="M1080" i="9" s="1"/>
  <c r="J1080" i="9"/>
  <c r="H1080" i="9"/>
  <c r="I1080" i="9" s="1"/>
  <c r="F1080" i="9"/>
  <c r="G1080" i="9" s="1"/>
  <c r="D1080" i="9"/>
  <c r="E1080" i="9" s="1"/>
  <c r="C1080" i="9"/>
  <c r="N1079" i="9"/>
  <c r="O1079" i="9" s="1"/>
  <c r="L1079" i="9"/>
  <c r="M1079" i="9" s="1"/>
  <c r="J1079" i="9"/>
  <c r="H1079" i="9"/>
  <c r="I1079" i="9" s="1"/>
  <c r="F1079" i="9"/>
  <c r="G1079" i="9" s="1"/>
  <c r="D1079" i="9"/>
  <c r="E1079" i="9" s="1"/>
  <c r="C1079" i="9"/>
  <c r="N1078" i="9"/>
  <c r="O1078" i="9" s="1"/>
  <c r="L1078" i="9"/>
  <c r="M1078" i="9" s="1"/>
  <c r="J1078" i="9"/>
  <c r="H1078" i="9"/>
  <c r="I1078" i="9" s="1"/>
  <c r="F1078" i="9"/>
  <c r="G1078" i="9" s="1"/>
  <c r="D1078" i="9"/>
  <c r="E1078" i="9" s="1"/>
  <c r="C1078" i="9"/>
  <c r="N1077" i="9"/>
  <c r="O1077" i="9" s="1"/>
  <c r="L1077" i="9"/>
  <c r="M1077" i="9" s="1"/>
  <c r="J1077" i="9"/>
  <c r="H1077" i="9"/>
  <c r="I1077" i="9" s="1"/>
  <c r="F1077" i="9"/>
  <c r="G1077" i="9" s="1"/>
  <c r="D1077" i="9"/>
  <c r="E1077" i="9" s="1"/>
  <c r="C1077" i="9"/>
  <c r="N1076" i="9"/>
  <c r="O1076" i="9" s="1"/>
  <c r="L1076" i="9"/>
  <c r="M1076" i="9" s="1"/>
  <c r="J1076" i="9"/>
  <c r="H1076" i="9"/>
  <c r="I1076" i="9" s="1"/>
  <c r="F1076" i="9"/>
  <c r="G1076" i="9" s="1"/>
  <c r="D1076" i="9"/>
  <c r="E1076" i="9" s="1"/>
  <c r="C1076" i="9"/>
  <c r="N1075" i="9"/>
  <c r="O1075" i="9" s="1"/>
  <c r="L1075" i="9"/>
  <c r="M1075" i="9" s="1"/>
  <c r="J1075" i="9"/>
  <c r="H1075" i="9"/>
  <c r="I1075" i="9" s="1"/>
  <c r="F1075" i="9"/>
  <c r="G1075" i="9" s="1"/>
  <c r="D1075" i="9"/>
  <c r="E1075" i="9" s="1"/>
  <c r="C1075" i="9"/>
  <c r="N1074" i="9"/>
  <c r="O1074" i="9" s="1"/>
  <c r="L1074" i="9"/>
  <c r="M1074" i="9" s="1"/>
  <c r="J1074" i="9"/>
  <c r="H1074" i="9"/>
  <c r="I1074" i="9" s="1"/>
  <c r="F1074" i="9"/>
  <c r="G1074" i="9" s="1"/>
  <c r="D1074" i="9"/>
  <c r="E1074" i="9" s="1"/>
  <c r="C1074" i="9"/>
  <c r="N1073" i="9"/>
  <c r="O1073" i="9" s="1"/>
  <c r="L1073" i="9"/>
  <c r="M1073" i="9" s="1"/>
  <c r="J1073" i="9"/>
  <c r="H1073" i="9"/>
  <c r="I1073" i="9" s="1"/>
  <c r="F1073" i="9"/>
  <c r="G1073" i="9" s="1"/>
  <c r="D1073" i="9"/>
  <c r="E1073" i="9" s="1"/>
  <c r="C1073" i="9"/>
  <c r="N1072" i="9"/>
  <c r="O1072" i="9" s="1"/>
  <c r="L1072" i="9"/>
  <c r="M1072" i="9" s="1"/>
  <c r="J1072" i="9"/>
  <c r="H1072" i="9"/>
  <c r="I1072" i="9" s="1"/>
  <c r="F1072" i="9"/>
  <c r="G1072" i="9" s="1"/>
  <c r="D1072" i="9"/>
  <c r="E1072" i="9" s="1"/>
  <c r="C1072" i="9"/>
  <c r="N1071" i="9"/>
  <c r="O1071" i="9" s="1"/>
  <c r="L1071" i="9"/>
  <c r="M1071" i="9" s="1"/>
  <c r="J1071" i="9"/>
  <c r="H1071" i="9"/>
  <c r="I1071" i="9" s="1"/>
  <c r="F1071" i="9"/>
  <c r="G1071" i="9" s="1"/>
  <c r="D1071" i="9"/>
  <c r="E1071" i="9" s="1"/>
  <c r="C1071" i="9"/>
  <c r="N1070" i="9"/>
  <c r="O1070" i="9" s="1"/>
  <c r="L1070" i="9"/>
  <c r="M1070" i="9" s="1"/>
  <c r="J1070" i="9"/>
  <c r="H1070" i="9"/>
  <c r="I1070" i="9" s="1"/>
  <c r="F1070" i="9"/>
  <c r="G1070" i="9" s="1"/>
  <c r="D1070" i="9"/>
  <c r="E1070" i="9" s="1"/>
  <c r="C1070" i="9"/>
  <c r="N1069" i="9"/>
  <c r="O1069" i="9" s="1"/>
  <c r="L1069" i="9"/>
  <c r="M1069" i="9" s="1"/>
  <c r="J1069" i="9"/>
  <c r="H1069" i="9"/>
  <c r="I1069" i="9" s="1"/>
  <c r="F1069" i="9"/>
  <c r="G1069" i="9" s="1"/>
  <c r="D1069" i="9"/>
  <c r="E1069" i="9" s="1"/>
  <c r="C1069" i="9"/>
  <c r="N1068" i="9"/>
  <c r="O1068" i="9" s="1"/>
  <c r="L1068" i="9"/>
  <c r="M1068" i="9" s="1"/>
  <c r="J1068" i="9"/>
  <c r="H1068" i="9"/>
  <c r="I1068" i="9" s="1"/>
  <c r="F1068" i="9"/>
  <c r="G1068" i="9" s="1"/>
  <c r="D1068" i="9"/>
  <c r="E1068" i="9" s="1"/>
  <c r="C1068" i="9"/>
  <c r="N1067" i="9"/>
  <c r="O1067" i="9" s="1"/>
  <c r="L1067" i="9"/>
  <c r="M1067" i="9" s="1"/>
  <c r="J1067" i="9"/>
  <c r="H1067" i="9"/>
  <c r="I1067" i="9" s="1"/>
  <c r="F1067" i="9"/>
  <c r="G1067" i="9" s="1"/>
  <c r="D1067" i="9"/>
  <c r="E1067" i="9" s="1"/>
  <c r="C1067" i="9"/>
  <c r="N1066" i="9"/>
  <c r="O1066" i="9" s="1"/>
  <c r="L1066" i="9"/>
  <c r="M1066" i="9" s="1"/>
  <c r="J1066" i="9"/>
  <c r="H1066" i="9"/>
  <c r="I1066" i="9" s="1"/>
  <c r="F1066" i="9"/>
  <c r="G1066" i="9" s="1"/>
  <c r="D1066" i="9"/>
  <c r="E1066" i="9" s="1"/>
  <c r="C1066" i="9"/>
  <c r="N1065" i="9"/>
  <c r="O1065" i="9" s="1"/>
  <c r="L1065" i="9"/>
  <c r="M1065" i="9" s="1"/>
  <c r="J1065" i="9"/>
  <c r="H1065" i="9"/>
  <c r="I1065" i="9" s="1"/>
  <c r="F1065" i="9"/>
  <c r="G1065" i="9" s="1"/>
  <c r="D1065" i="9"/>
  <c r="E1065" i="9" s="1"/>
  <c r="C1065" i="9"/>
  <c r="N1064" i="9"/>
  <c r="O1064" i="9" s="1"/>
  <c r="L1064" i="9"/>
  <c r="M1064" i="9" s="1"/>
  <c r="J1064" i="9"/>
  <c r="H1064" i="9"/>
  <c r="I1064" i="9" s="1"/>
  <c r="F1064" i="9"/>
  <c r="G1064" i="9" s="1"/>
  <c r="D1064" i="9"/>
  <c r="E1064" i="9" s="1"/>
  <c r="C1064" i="9"/>
  <c r="N1063" i="9"/>
  <c r="O1063" i="9" s="1"/>
  <c r="L1063" i="9"/>
  <c r="M1063" i="9" s="1"/>
  <c r="J1063" i="9"/>
  <c r="H1063" i="9"/>
  <c r="I1063" i="9" s="1"/>
  <c r="F1063" i="9"/>
  <c r="G1063" i="9" s="1"/>
  <c r="D1063" i="9"/>
  <c r="E1063" i="9" s="1"/>
  <c r="C1063" i="9"/>
  <c r="N1062" i="9"/>
  <c r="O1062" i="9" s="1"/>
  <c r="L1062" i="9"/>
  <c r="M1062" i="9" s="1"/>
  <c r="J1062" i="9"/>
  <c r="H1062" i="9"/>
  <c r="I1062" i="9" s="1"/>
  <c r="F1062" i="9"/>
  <c r="G1062" i="9" s="1"/>
  <c r="D1062" i="9"/>
  <c r="E1062" i="9" s="1"/>
  <c r="C1062" i="9"/>
  <c r="N1061" i="9"/>
  <c r="O1061" i="9" s="1"/>
  <c r="L1061" i="9"/>
  <c r="M1061" i="9" s="1"/>
  <c r="J1061" i="9"/>
  <c r="H1061" i="9"/>
  <c r="I1061" i="9" s="1"/>
  <c r="F1061" i="9"/>
  <c r="G1061" i="9" s="1"/>
  <c r="D1061" i="9"/>
  <c r="E1061" i="9" s="1"/>
  <c r="C1061" i="9"/>
  <c r="N1060" i="9"/>
  <c r="O1060" i="9" s="1"/>
  <c r="L1060" i="9"/>
  <c r="M1060" i="9" s="1"/>
  <c r="J1060" i="9"/>
  <c r="H1060" i="9"/>
  <c r="I1060" i="9" s="1"/>
  <c r="F1060" i="9"/>
  <c r="G1060" i="9" s="1"/>
  <c r="D1060" i="9"/>
  <c r="E1060" i="9" s="1"/>
  <c r="C1060" i="9"/>
  <c r="N1059" i="9"/>
  <c r="O1059" i="9" s="1"/>
  <c r="L1059" i="9"/>
  <c r="M1059" i="9" s="1"/>
  <c r="J1059" i="9"/>
  <c r="H1059" i="9"/>
  <c r="I1059" i="9" s="1"/>
  <c r="F1059" i="9"/>
  <c r="G1059" i="9" s="1"/>
  <c r="D1059" i="9"/>
  <c r="E1059" i="9" s="1"/>
  <c r="C1059" i="9"/>
  <c r="N1058" i="9"/>
  <c r="O1058" i="9" s="1"/>
  <c r="L1058" i="9"/>
  <c r="M1058" i="9" s="1"/>
  <c r="J1058" i="9"/>
  <c r="H1058" i="9"/>
  <c r="I1058" i="9" s="1"/>
  <c r="F1058" i="9"/>
  <c r="G1058" i="9" s="1"/>
  <c r="D1058" i="9"/>
  <c r="E1058" i="9" s="1"/>
  <c r="C1058" i="9"/>
  <c r="N1057" i="9"/>
  <c r="O1057" i="9" s="1"/>
  <c r="L1057" i="9"/>
  <c r="M1057" i="9" s="1"/>
  <c r="J1057" i="9"/>
  <c r="H1057" i="9"/>
  <c r="I1057" i="9" s="1"/>
  <c r="F1057" i="9"/>
  <c r="G1057" i="9" s="1"/>
  <c r="D1057" i="9"/>
  <c r="E1057" i="9" s="1"/>
  <c r="C1057" i="9"/>
  <c r="N1056" i="9"/>
  <c r="O1056" i="9" s="1"/>
  <c r="L1056" i="9"/>
  <c r="M1056" i="9" s="1"/>
  <c r="J1056" i="9"/>
  <c r="H1056" i="9"/>
  <c r="I1056" i="9" s="1"/>
  <c r="F1056" i="9"/>
  <c r="G1056" i="9" s="1"/>
  <c r="D1056" i="9"/>
  <c r="E1056" i="9" s="1"/>
  <c r="C1056" i="9"/>
  <c r="N1055" i="9"/>
  <c r="O1055" i="9" s="1"/>
  <c r="L1055" i="9"/>
  <c r="M1055" i="9" s="1"/>
  <c r="J1055" i="9"/>
  <c r="H1055" i="9"/>
  <c r="I1055" i="9" s="1"/>
  <c r="F1055" i="9"/>
  <c r="G1055" i="9" s="1"/>
  <c r="D1055" i="9"/>
  <c r="E1055" i="9" s="1"/>
  <c r="C1055" i="9"/>
  <c r="N1054" i="9"/>
  <c r="O1054" i="9" s="1"/>
  <c r="L1054" i="9"/>
  <c r="M1054" i="9" s="1"/>
  <c r="J1054" i="9"/>
  <c r="H1054" i="9"/>
  <c r="I1054" i="9" s="1"/>
  <c r="F1054" i="9"/>
  <c r="G1054" i="9" s="1"/>
  <c r="D1054" i="9"/>
  <c r="E1054" i="9" s="1"/>
  <c r="C1054" i="9"/>
  <c r="N1053" i="9"/>
  <c r="O1053" i="9" s="1"/>
  <c r="L1053" i="9"/>
  <c r="M1053" i="9" s="1"/>
  <c r="J1053" i="9"/>
  <c r="H1053" i="9"/>
  <c r="I1053" i="9" s="1"/>
  <c r="F1053" i="9"/>
  <c r="G1053" i="9" s="1"/>
  <c r="D1053" i="9"/>
  <c r="E1053" i="9" s="1"/>
  <c r="C1053" i="9"/>
  <c r="N1052" i="9"/>
  <c r="O1052" i="9" s="1"/>
  <c r="L1052" i="9"/>
  <c r="M1052" i="9" s="1"/>
  <c r="J1052" i="9"/>
  <c r="H1052" i="9"/>
  <c r="I1052" i="9" s="1"/>
  <c r="F1052" i="9"/>
  <c r="G1052" i="9" s="1"/>
  <c r="D1052" i="9"/>
  <c r="E1052" i="9" s="1"/>
  <c r="C1052" i="9"/>
  <c r="N1051" i="9"/>
  <c r="O1051" i="9" s="1"/>
  <c r="L1051" i="9"/>
  <c r="M1051" i="9" s="1"/>
  <c r="J1051" i="9"/>
  <c r="H1051" i="9"/>
  <c r="I1051" i="9" s="1"/>
  <c r="F1051" i="9"/>
  <c r="G1051" i="9" s="1"/>
  <c r="D1051" i="9"/>
  <c r="E1051" i="9" s="1"/>
  <c r="C1051" i="9"/>
  <c r="N1050" i="9"/>
  <c r="O1050" i="9" s="1"/>
  <c r="L1050" i="9"/>
  <c r="M1050" i="9" s="1"/>
  <c r="J1050" i="9"/>
  <c r="H1050" i="9"/>
  <c r="I1050" i="9" s="1"/>
  <c r="F1050" i="9"/>
  <c r="G1050" i="9" s="1"/>
  <c r="D1050" i="9"/>
  <c r="E1050" i="9" s="1"/>
  <c r="C1050" i="9"/>
  <c r="N1049" i="9"/>
  <c r="O1049" i="9" s="1"/>
  <c r="L1049" i="9"/>
  <c r="M1049" i="9" s="1"/>
  <c r="J1049" i="9"/>
  <c r="H1049" i="9"/>
  <c r="I1049" i="9" s="1"/>
  <c r="F1049" i="9"/>
  <c r="G1049" i="9" s="1"/>
  <c r="D1049" i="9"/>
  <c r="E1049" i="9" s="1"/>
  <c r="C1049" i="9"/>
  <c r="N1048" i="9"/>
  <c r="O1048" i="9" s="1"/>
  <c r="L1048" i="9"/>
  <c r="M1048" i="9" s="1"/>
  <c r="J1048" i="9"/>
  <c r="H1048" i="9"/>
  <c r="I1048" i="9" s="1"/>
  <c r="F1048" i="9"/>
  <c r="G1048" i="9" s="1"/>
  <c r="D1048" i="9"/>
  <c r="E1048" i="9" s="1"/>
  <c r="C1048" i="9"/>
  <c r="N1047" i="9"/>
  <c r="O1047" i="9" s="1"/>
  <c r="L1047" i="9"/>
  <c r="M1047" i="9" s="1"/>
  <c r="J1047" i="9"/>
  <c r="H1047" i="9"/>
  <c r="I1047" i="9" s="1"/>
  <c r="F1047" i="9"/>
  <c r="G1047" i="9" s="1"/>
  <c r="D1047" i="9"/>
  <c r="E1047" i="9" s="1"/>
  <c r="C1047" i="9"/>
  <c r="N1046" i="9"/>
  <c r="O1046" i="9" s="1"/>
  <c r="L1046" i="9"/>
  <c r="M1046" i="9" s="1"/>
  <c r="J1046" i="9"/>
  <c r="H1046" i="9"/>
  <c r="I1046" i="9" s="1"/>
  <c r="F1046" i="9"/>
  <c r="G1046" i="9" s="1"/>
  <c r="D1046" i="9"/>
  <c r="E1046" i="9" s="1"/>
  <c r="C1046" i="9"/>
  <c r="N1045" i="9"/>
  <c r="O1045" i="9" s="1"/>
  <c r="L1045" i="9"/>
  <c r="M1045" i="9" s="1"/>
  <c r="J1045" i="9"/>
  <c r="H1045" i="9"/>
  <c r="I1045" i="9" s="1"/>
  <c r="F1045" i="9"/>
  <c r="G1045" i="9" s="1"/>
  <c r="D1045" i="9"/>
  <c r="E1045" i="9" s="1"/>
  <c r="C1045" i="9"/>
  <c r="N1044" i="9"/>
  <c r="O1044" i="9" s="1"/>
  <c r="L1044" i="9"/>
  <c r="M1044" i="9" s="1"/>
  <c r="J1044" i="9"/>
  <c r="H1044" i="9"/>
  <c r="I1044" i="9" s="1"/>
  <c r="F1044" i="9"/>
  <c r="G1044" i="9" s="1"/>
  <c r="D1044" i="9"/>
  <c r="E1044" i="9" s="1"/>
  <c r="C1044" i="9"/>
  <c r="N1043" i="9"/>
  <c r="O1043" i="9" s="1"/>
  <c r="L1043" i="9"/>
  <c r="M1043" i="9" s="1"/>
  <c r="J1043" i="9"/>
  <c r="H1043" i="9"/>
  <c r="I1043" i="9" s="1"/>
  <c r="F1043" i="9"/>
  <c r="G1043" i="9" s="1"/>
  <c r="D1043" i="9"/>
  <c r="E1043" i="9" s="1"/>
  <c r="C1043" i="9"/>
  <c r="N1042" i="9"/>
  <c r="O1042" i="9" s="1"/>
  <c r="L1042" i="9"/>
  <c r="M1042" i="9" s="1"/>
  <c r="J1042" i="9"/>
  <c r="H1042" i="9"/>
  <c r="I1042" i="9" s="1"/>
  <c r="F1042" i="9"/>
  <c r="G1042" i="9" s="1"/>
  <c r="D1042" i="9"/>
  <c r="E1042" i="9" s="1"/>
  <c r="C1042" i="9"/>
  <c r="N1041" i="9"/>
  <c r="O1041" i="9" s="1"/>
  <c r="L1041" i="9"/>
  <c r="M1041" i="9" s="1"/>
  <c r="J1041" i="9"/>
  <c r="H1041" i="9"/>
  <c r="I1041" i="9" s="1"/>
  <c r="F1041" i="9"/>
  <c r="G1041" i="9" s="1"/>
  <c r="D1041" i="9"/>
  <c r="E1041" i="9" s="1"/>
  <c r="C1041" i="9"/>
  <c r="N1040" i="9"/>
  <c r="O1040" i="9" s="1"/>
  <c r="L1040" i="9"/>
  <c r="M1040" i="9" s="1"/>
  <c r="J1040" i="9"/>
  <c r="H1040" i="9"/>
  <c r="I1040" i="9" s="1"/>
  <c r="F1040" i="9"/>
  <c r="G1040" i="9" s="1"/>
  <c r="D1040" i="9"/>
  <c r="E1040" i="9" s="1"/>
  <c r="C1040" i="9"/>
  <c r="N1039" i="9"/>
  <c r="O1039" i="9" s="1"/>
  <c r="L1039" i="9"/>
  <c r="M1039" i="9" s="1"/>
  <c r="J1039" i="9"/>
  <c r="H1039" i="9"/>
  <c r="I1039" i="9" s="1"/>
  <c r="F1039" i="9"/>
  <c r="G1039" i="9" s="1"/>
  <c r="D1039" i="9"/>
  <c r="E1039" i="9" s="1"/>
  <c r="C1039" i="9"/>
  <c r="N1038" i="9"/>
  <c r="O1038" i="9" s="1"/>
  <c r="L1038" i="9"/>
  <c r="M1038" i="9" s="1"/>
  <c r="J1038" i="9"/>
  <c r="H1038" i="9"/>
  <c r="I1038" i="9" s="1"/>
  <c r="F1038" i="9"/>
  <c r="G1038" i="9" s="1"/>
  <c r="D1038" i="9"/>
  <c r="E1038" i="9" s="1"/>
  <c r="C1038" i="9"/>
  <c r="N1037" i="9"/>
  <c r="O1037" i="9" s="1"/>
  <c r="L1037" i="9"/>
  <c r="M1037" i="9" s="1"/>
  <c r="J1037" i="9"/>
  <c r="H1037" i="9"/>
  <c r="I1037" i="9" s="1"/>
  <c r="F1037" i="9"/>
  <c r="G1037" i="9" s="1"/>
  <c r="D1037" i="9"/>
  <c r="E1037" i="9" s="1"/>
  <c r="C1037" i="9"/>
  <c r="N1036" i="9"/>
  <c r="O1036" i="9" s="1"/>
  <c r="L1036" i="9"/>
  <c r="M1036" i="9" s="1"/>
  <c r="J1036" i="9"/>
  <c r="H1036" i="9"/>
  <c r="I1036" i="9" s="1"/>
  <c r="F1036" i="9"/>
  <c r="G1036" i="9" s="1"/>
  <c r="D1036" i="9"/>
  <c r="E1036" i="9" s="1"/>
  <c r="C1036" i="9"/>
  <c r="N1035" i="9"/>
  <c r="O1035" i="9" s="1"/>
  <c r="L1035" i="9"/>
  <c r="M1035" i="9" s="1"/>
  <c r="J1035" i="9"/>
  <c r="H1035" i="9"/>
  <c r="I1035" i="9" s="1"/>
  <c r="F1035" i="9"/>
  <c r="G1035" i="9" s="1"/>
  <c r="D1035" i="9"/>
  <c r="E1035" i="9" s="1"/>
  <c r="C1035" i="9"/>
  <c r="N1034" i="9"/>
  <c r="O1034" i="9" s="1"/>
  <c r="L1034" i="9"/>
  <c r="M1034" i="9" s="1"/>
  <c r="J1034" i="9"/>
  <c r="H1034" i="9"/>
  <c r="I1034" i="9" s="1"/>
  <c r="F1034" i="9"/>
  <c r="G1034" i="9" s="1"/>
  <c r="D1034" i="9"/>
  <c r="E1034" i="9" s="1"/>
  <c r="C1034" i="9"/>
  <c r="N1033" i="9"/>
  <c r="O1033" i="9" s="1"/>
  <c r="L1033" i="9"/>
  <c r="M1033" i="9" s="1"/>
  <c r="J1033" i="9"/>
  <c r="H1033" i="9"/>
  <c r="I1033" i="9" s="1"/>
  <c r="F1033" i="9"/>
  <c r="G1033" i="9" s="1"/>
  <c r="D1033" i="9"/>
  <c r="E1033" i="9" s="1"/>
  <c r="C1033" i="9"/>
  <c r="N1032" i="9"/>
  <c r="O1032" i="9" s="1"/>
  <c r="L1032" i="9"/>
  <c r="M1032" i="9" s="1"/>
  <c r="J1032" i="9"/>
  <c r="H1032" i="9"/>
  <c r="I1032" i="9" s="1"/>
  <c r="F1032" i="9"/>
  <c r="G1032" i="9" s="1"/>
  <c r="D1032" i="9"/>
  <c r="E1032" i="9" s="1"/>
  <c r="C1032" i="9"/>
  <c r="N1031" i="9"/>
  <c r="O1031" i="9" s="1"/>
  <c r="L1031" i="9"/>
  <c r="M1031" i="9" s="1"/>
  <c r="J1031" i="9"/>
  <c r="H1031" i="9"/>
  <c r="I1031" i="9" s="1"/>
  <c r="F1031" i="9"/>
  <c r="G1031" i="9" s="1"/>
  <c r="D1031" i="9"/>
  <c r="E1031" i="9" s="1"/>
  <c r="C1031" i="9"/>
  <c r="N1030" i="9"/>
  <c r="O1030" i="9" s="1"/>
  <c r="L1030" i="9"/>
  <c r="M1030" i="9" s="1"/>
  <c r="J1030" i="9"/>
  <c r="H1030" i="9"/>
  <c r="I1030" i="9" s="1"/>
  <c r="F1030" i="9"/>
  <c r="G1030" i="9" s="1"/>
  <c r="D1030" i="9"/>
  <c r="E1030" i="9" s="1"/>
  <c r="C1030" i="9"/>
  <c r="N1029" i="9"/>
  <c r="O1029" i="9" s="1"/>
  <c r="L1029" i="9"/>
  <c r="M1029" i="9" s="1"/>
  <c r="J1029" i="9"/>
  <c r="H1029" i="9"/>
  <c r="I1029" i="9" s="1"/>
  <c r="F1029" i="9"/>
  <c r="G1029" i="9" s="1"/>
  <c r="D1029" i="9"/>
  <c r="E1029" i="9" s="1"/>
  <c r="C1029" i="9"/>
  <c r="N1028" i="9"/>
  <c r="O1028" i="9" s="1"/>
  <c r="L1028" i="9"/>
  <c r="M1028" i="9" s="1"/>
  <c r="J1028" i="9"/>
  <c r="H1028" i="9"/>
  <c r="I1028" i="9" s="1"/>
  <c r="F1028" i="9"/>
  <c r="G1028" i="9" s="1"/>
  <c r="D1028" i="9"/>
  <c r="E1028" i="9" s="1"/>
  <c r="C1028" i="9"/>
  <c r="N1027" i="9"/>
  <c r="O1027" i="9" s="1"/>
  <c r="L1027" i="9"/>
  <c r="M1027" i="9" s="1"/>
  <c r="J1027" i="9"/>
  <c r="H1027" i="9"/>
  <c r="I1027" i="9" s="1"/>
  <c r="F1027" i="9"/>
  <c r="G1027" i="9" s="1"/>
  <c r="D1027" i="9"/>
  <c r="E1027" i="9" s="1"/>
  <c r="C1027" i="9"/>
  <c r="N1026" i="9"/>
  <c r="O1026" i="9" s="1"/>
  <c r="L1026" i="9"/>
  <c r="M1026" i="9" s="1"/>
  <c r="J1026" i="9"/>
  <c r="H1026" i="9"/>
  <c r="I1026" i="9" s="1"/>
  <c r="F1026" i="9"/>
  <c r="G1026" i="9" s="1"/>
  <c r="D1026" i="9"/>
  <c r="E1026" i="9" s="1"/>
  <c r="C1026" i="9"/>
  <c r="N1025" i="9"/>
  <c r="O1025" i="9" s="1"/>
  <c r="L1025" i="9"/>
  <c r="M1025" i="9" s="1"/>
  <c r="J1025" i="9"/>
  <c r="H1025" i="9"/>
  <c r="I1025" i="9" s="1"/>
  <c r="F1025" i="9"/>
  <c r="G1025" i="9" s="1"/>
  <c r="D1025" i="9"/>
  <c r="E1025" i="9" s="1"/>
  <c r="C1025" i="9"/>
  <c r="N1024" i="9"/>
  <c r="O1024" i="9" s="1"/>
  <c r="L1024" i="9"/>
  <c r="M1024" i="9" s="1"/>
  <c r="J1024" i="9"/>
  <c r="H1024" i="9"/>
  <c r="I1024" i="9" s="1"/>
  <c r="F1024" i="9"/>
  <c r="G1024" i="9" s="1"/>
  <c r="D1024" i="9"/>
  <c r="E1024" i="9" s="1"/>
  <c r="C1024" i="9"/>
  <c r="N1023" i="9"/>
  <c r="O1023" i="9" s="1"/>
  <c r="L1023" i="9"/>
  <c r="M1023" i="9" s="1"/>
  <c r="J1023" i="9"/>
  <c r="H1023" i="9"/>
  <c r="I1023" i="9" s="1"/>
  <c r="F1023" i="9"/>
  <c r="G1023" i="9" s="1"/>
  <c r="D1023" i="9"/>
  <c r="E1023" i="9" s="1"/>
  <c r="C1023" i="9"/>
  <c r="N1022" i="9"/>
  <c r="O1022" i="9" s="1"/>
  <c r="L1022" i="9"/>
  <c r="M1022" i="9" s="1"/>
  <c r="J1022" i="9"/>
  <c r="H1022" i="9"/>
  <c r="I1022" i="9" s="1"/>
  <c r="F1022" i="9"/>
  <c r="G1022" i="9" s="1"/>
  <c r="D1022" i="9"/>
  <c r="E1022" i="9" s="1"/>
  <c r="C1022" i="9"/>
  <c r="N1021" i="9"/>
  <c r="O1021" i="9" s="1"/>
  <c r="L1021" i="9"/>
  <c r="M1021" i="9" s="1"/>
  <c r="J1021" i="9"/>
  <c r="H1021" i="9"/>
  <c r="I1021" i="9" s="1"/>
  <c r="F1021" i="9"/>
  <c r="G1021" i="9" s="1"/>
  <c r="D1021" i="9"/>
  <c r="E1021" i="9" s="1"/>
  <c r="C1021" i="9"/>
  <c r="N1020" i="9"/>
  <c r="O1020" i="9" s="1"/>
  <c r="L1020" i="9"/>
  <c r="M1020" i="9" s="1"/>
  <c r="J1020" i="9"/>
  <c r="H1020" i="9"/>
  <c r="I1020" i="9" s="1"/>
  <c r="F1020" i="9"/>
  <c r="G1020" i="9" s="1"/>
  <c r="D1020" i="9"/>
  <c r="E1020" i="9" s="1"/>
  <c r="C1020" i="9"/>
  <c r="N1019" i="9"/>
  <c r="O1019" i="9" s="1"/>
  <c r="L1019" i="9"/>
  <c r="M1019" i="9" s="1"/>
  <c r="J1019" i="9"/>
  <c r="H1019" i="9"/>
  <c r="I1019" i="9" s="1"/>
  <c r="F1019" i="9"/>
  <c r="G1019" i="9" s="1"/>
  <c r="D1019" i="9"/>
  <c r="E1019" i="9" s="1"/>
  <c r="C1019" i="9"/>
  <c r="N1018" i="9"/>
  <c r="O1018" i="9" s="1"/>
  <c r="L1018" i="9"/>
  <c r="M1018" i="9" s="1"/>
  <c r="J1018" i="9"/>
  <c r="H1018" i="9"/>
  <c r="I1018" i="9" s="1"/>
  <c r="F1018" i="9"/>
  <c r="G1018" i="9" s="1"/>
  <c r="D1018" i="9"/>
  <c r="E1018" i="9" s="1"/>
  <c r="C1018" i="9"/>
  <c r="N1017" i="9"/>
  <c r="O1017" i="9" s="1"/>
  <c r="L1017" i="9"/>
  <c r="M1017" i="9" s="1"/>
  <c r="J1017" i="9"/>
  <c r="H1017" i="9"/>
  <c r="I1017" i="9" s="1"/>
  <c r="F1017" i="9"/>
  <c r="G1017" i="9" s="1"/>
  <c r="D1017" i="9"/>
  <c r="E1017" i="9" s="1"/>
  <c r="C1017" i="9"/>
  <c r="N1016" i="9"/>
  <c r="O1016" i="9" s="1"/>
  <c r="L1016" i="9"/>
  <c r="M1016" i="9" s="1"/>
  <c r="J1016" i="9"/>
  <c r="H1016" i="9"/>
  <c r="I1016" i="9" s="1"/>
  <c r="F1016" i="9"/>
  <c r="G1016" i="9" s="1"/>
  <c r="D1016" i="9"/>
  <c r="E1016" i="9" s="1"/>
  <c r="C1016" i="9"/>
  <c r="N1015" i="9"/>
  <c r="O1015" i="9" s="1"/>
  <c r="L1015" i="9"/>
  <c r="M1015" i="9" s="1"/>
  <c r="J1015" i="9"/>
  <c r="H1015" i="9"/>
  <c r="I1015" i="9" s="1"/>
  <c r="F1015" i="9"/>
  <c r="G1015" i="9" s="1"/>
  <c r="D1015" i="9"/>
  <c r="E1015" i="9" s="1"/>
  <c r="C1015" i="9"/>
  <c r="N1014" i="9"/>
  <c r="O1014" i="9" s="1"/>
  <c r="L1014" i="9"/>
  <c r="M1014" i="9" s="1"/>
  <c r="J1014" i="9"/>
  <c r="H1014" i="9"/>
  <c r="I1014" i="9" s="1"/>
  <c r="F1014" i="9"/>
  <c r="G1014" i="9" s="1"/>
  <c r="D1014" i="9"/>
  <c r="E1014" i="9" s="1"/>
  <c r="C1014" i="9"/>
  <c r="N1013" i="9"/>
  <c r="O1013" i="9" s="1"/>
  <c r="L1013" i="9"/>
  <c r="M1013" i="9" s="1"/>
  <c r="J1013" i="9"/>
  <c r="H1013" i="9"/>
  <c r="I1013" i="9" s="1"/>
  <c r="F1013" i="9"/>
  <c r="G1013" i="9" s="1"/>
  <c r="D1013" i="9"/>
  <c r="E1013" i="9" s="1"/>
  <c r="C1013" i="9"/>
  <c r="N1012" i="9"/>
  <c r="O1012" i="9" s="1"/>
  <c r="L1012" i="9"/>
  <c r="M1012" i="9" s="1"/>
  <c r="J1012" i="9"/>
  <c r="H1012" i="9"/>
  <c r="I1012" i="9" s="1"/>
  <c r="F1012" i="9"/>
  <c r="G1012" i="9" s="1"/>
  <c r="D1012" i="9"/>
  <c r="E1012" i="9" s="1"/>
  <c r="C1012" i="9"/>
  <c r="N1011" i="9"/>
  <c r="O1011" i="9" s="1"/>
  <c r="L1011" i="9"/>
  <c r="M1011" i="9" s="1"/>
  <c r="J1011" i="9"/>
  <c r="H1011" i="9"/>
  <c r="I1011" i="9" s="1"/>
  <c r="F1011" i="9"/>
  <c r="G1011" i="9" s="1"/>
  <c r="D1011" i="9"/>
  <c r="E1011" i="9" s="1"/>
  <c r="C1011" i="9"/>
  <c r="N1010" i="9"/>
  <c r="O1010" i="9" s="1"/>
  <c r="L1010" i="9"/>
  <c r="M1010" i="9" s="1"/>
  <c r="J1010" i="9"/>
  <c r="H1010" i="9"/>
  <c r="I1010" i="9" s="1"/>
  <c r="F1010" i="9"/>
  <c r="G1010" i="9" s="1"/>
  <c r="D1010" i="9"/>
  <c r="E1010" i="9" s="1"/>
  <c r="C1010" i="9"/>
  <c r="N1009" i="9"/>
  <c r="O1009" i="9" s="1"/>
  <c r="L1009" i="9"/>
  <c r="M1009" i="9" s="1"/>
  <c r="J1009" i="9"/>
  <c r="H1009" i="9"/>
  <c r="I1009" i="9" s="1"/>
  <c r="F1009" i="9"/>
  <c r="G1009" i="9" s="1"/>
  <c r="D1009" i="9"/>
  <c r="E1009" i="9" s="1"/>
  <c r="C1009" i="9"/>
  <c r="N1008" i="9"/>
  <c r="O1008" i="9" s="1"/>
  <c r="L1008" i="9"/>
  <c r="M1008" i="9" s="1"/>
  <c r="J1008" i="9"/>
  <c r="H1008" i="9"/>
  <c r="I1008" i="9" s="1"/>
  <c r="F1008" i="9"/>
  <c r="G1008" i="9" s="1"/>
  <c r="D1008" i="9"/>
  <c r="E1008" i="9" s="1"/>
  <c r="C1008" i="9"/>
  <c r="N1007" i="9"/>
  <c r="O1007" i="9" s="1"/>
  <c r="L1007" i="9"/>
  <c r="M1007" i="9" s="1"/>
  <c r="J1007" i="9"/>
  <c r="H1007" i="9"/>
  <c r="I1007" i="9" s="1"/>
  <c r="F1007" i="9"/>
  <c r="G1007" i="9" s="1"/>
  <c r="D1007" i="9"/>
  <c r="E1007" i="9" s="1"/>
  <c r="C1007" i="9"/>
  <c r="N1006" i="9"/>
  <c r="O1006" i="9" s="1"/>
  <c r="L1006" i="9"/>
  <c r="M1006" i="9" s="1"/>
  <c r="J1006" i="9"/>
  <c r="H1006" i="9"/>
  <c r="I1006" i="9" s="1"/>
  <c r="F1006" i="9"/>
  <c r="G1006" i="9" s="1"/>
  <c r="D1006" i="9"/>
  <c r="E1006" i="9" s="1"/>
  <c r="C1006" i="9"/>
  <c r="N1005" i="9"/>
  <c r="O1005" i="9" s="1"/>
  <c r="L1005" i="9"/>
  <c r="M1005" i="9" s="1"/>
  <c r="J1005" i="9"/>
  <c r="H1005" i="9"/>
  <c r="I1005" i="9" s="1"/>
  <c r="F1005" i="9"/>
  <c r="G1005" i="9" s="1"/>
  <c r="D1005" i="9"/>
  <c r="E1005" i="9" s="1"/>
  <c r="C1005" i="9"/>
  <c r="N1004" i="9"/>
  <c r="O1004" i="9" s="1"/>
  <c r="L1004" i="9"/>
  <c r="M1004" i="9" s="1"/>
  <c r="J1004" i="9"/>
  <c r="H1004" i="9"/>
  <c r="I1004" i="9" s="1"/>
  <c r="F1004" i="9"/>
  <c r="G1004" i="9" s="1"/>
  <c r="D1004" i="9"/>
  <c r="E1004" i="9" s="1"/>
  <c r="C1004" i="9"/>
  <c r="N1003" i="9"/>
  <c r="O1003" i="9" s="1"/>
  <c r="L1003" i="9"/>
  <c r="M1003" i="9" s="1"/>
  <c r="J1003" i="9"/>
  <c r="H1003" i="9"/>
  <c r="I1003" i="9" s="1"/>
  <c r="F1003" i="9"/>
  <c r="G1003" i="9" s="1"/>
  <c r="D1003" i="9"/>
  <c r="E1003" i="9" s="1"/>
  <c r="C1003" i="9"/>
  <c r="N1002" i="9"/>
  <c r="O1002" i="9" s="1"/>
  <c r="L1002" i="9"/>
  <c r="M1002" i="9" s="1"/>
  <c r="J1002" i="9"/>
  <c r="H1002" i="9"/>
  <c r="I1002" i="9" s="1"/>
  <c r="F1002" i="9"/>
  <c r="G1002" i="9" s="1"/>
  <c r="D1002" i="9"/>
  <c r="E1002" i="9" s="1"/>
  <c r="C1002" i="9"/>
  <c r="N1001" i="9"/>
  <c r="O1001" i="9" s="1"/>
  <c r="L1001" i="9"/>
  <c r="M1001" i="9" s="1"/>
  <c r="J1001" i="9"/>
  <c r="H1001" i="9"/>
  <c r="I1001" i="9" s="1"/>
  <c r="F1001" i="9"/>
  <c r="G1001" i="9" s="1"/>
  <c r="D1001" i="9"/>
  <c r="E1001" i="9" s="1"/>
  <c r="C1001" i="9"/>
  <c r="N1000" i="9"/>
  <c r="O1000" i="9" s="1"/>
  <c r="L1000" i="9"/>
  <c r="M1000" i="9" s="1"/>
  <c r="J1000" i="9"/>
  <c r="H1000" i="9"/>
  <c r="I1000" i="9" s="1"/>
  <c r="F1000" i="9"/>
  <c r="G1000" i="9" s="1"/>
  <c r="D1000" i="9"/>
  <c r="E1000" i="9" s="1"/>
  <c r="C1000" i="9"/>
  <c r="N999" i="9"/>
  <c r="O999" i="9" s="1"/>
  <c r="L999" i="9"/>
  <c r="M999" i="9" s="1"/>
  <c r="J999" i="9"/>
  <c r="H999" i="9"/>
  <c r="I999" i="9" s="1"/>
  <c r="F999" i="9"/>
  <c r="G999" i="9" s="1"/>
  <c r="D999" i="9"/>
  <c r="E999" i="9" s="1"/>
  <c r="C999" i="9"/>
  <c r="N998" i="9"/>
  <c r="O998" i="9" s="1"/>
  <c r="L998" i="9"/>
  <c r="M998" i="9" s="1"/>
  <c r="J998" i="9"/>
  <c r="H998" i="9"/>
  <c r="I998" i="9" s="1"/>
  <c r="F998" i="9"/>
  <c r="G998" i="9" s="1"/>
  <c r="D998" i="9"/>
  <c r="E998" i="9" s="1"/>
  <c r="C998" i="9"/>
  <c r="N997" i="9"/>
  <c r="O997" i="9" s="1"/>
  <c r="L997" i="9"/>
  <c r="M997" i="9" s="1"/>
  <c r="J997" i="9"/>
  <c r="H997" i="9"/>
  <c r="I997" i="9" s="1"/>
  <c r="F997" i="9"/>
  <c r="G997" i="9" s="1"/>
  <c r="D997" i="9"/>
  <c r="E997" i="9" s="1"/>
  <c r="C997" i="9"/>
  <c r="N996" i="9"/>
  <c r="O996" i="9" s="1"/>
  <c r="L996" i="9"/>
  <c r="M996" i="9" s="1"/>
  <c r="J996" i="9"/>
  <c r="H996" i="9"/>
  <c r="I996" i="9" s="1"/>
  <c r="F996" i="9"/>
  <c r="G996" i="9" s="1"/>
  <c r="D996" i="9"/>
  <c r="E996" i="9" s="1"/>
  <c r="C996" i="9"/>
  <c r="N995" i="9"/>
  <c r="O995" i="9" s="1"/>
  <c r="L995" i="9"/>
  <c r="M995" i="9" s="1"/>
  <c r="J995" i="9"/>
  <c r="H995" i="9"/>
  <c r="I995" i="9" s="1"/>
  <c r="F995" i="9"/>
  <c r="G995" i="9" s="1"/>
  <c r="D995" i="9"/>
  <c r="E995" i="9" s="1"/>
  <c r="C995" i="9"/>
  <c r="N994" i="9"/>
  <c r="O994" i="9" s="1"/>
  <c r="L994" i="9"/>
  <c r="M994" i="9" s="1"/>
  <c r="J994" i="9"/>
  <c r="H994" i="9"/>
  <c r="I994" i="9" s="1"/>
  <c r="F994" i="9"/>
  <c r="G994" i="9" s="1"/>
  <c r="D994" i="9"/>
  <c r="E994" i="9" s="1"/>
  <c r="C994" i="9"/>
  <c r="N993" i="9"/>
  <c r="O993" i="9" s="1"/>
  <c r="L993" i="9"/>
  <c r="M993" i="9" s="1"/>
  <c r="J993" i="9"/>
  <c r="H993" i="9"/>
  <c r="I993" i="9" s="1"/>
  <c r="F993" i="9"/>
  <c r="G993" i="9" s="1"/>
  <c r="D993" i="9"/>
  <c r="E993" i="9" s="1"/>
  <c r="C993" i="9"/>
  <c r="N992" i="9"/>
  <c r="O992" i="9" s="1"/>
  <c r="L992" i="9"/>
  <c r="M992" i="9" s="1"/>
  <c r="J992" i="9"/>
  <c r="H992" i="9"/>
  <c r="I992" i="9" s="1"/>
  <c r="F992" i="9"/>
  <c r="G992" i="9" s="1"/>
  <c r="D992" i="9"/>
  <c r="E992" i="9" s="1"/>
  <c r="C992" i="9"/>
  <c r="N991" i="9"/>
  <c r="O991" i="9" s="1"/>
  <c r="L991" i="9"/>
  <c r="M991" i="9" s="1"/>
  <c r="J991" i="9"/>
  <c r="H991" i="9"/>
  <c r="I991" i="9" s="1"/>
  <c r="F991" i="9"/>
  <c r="G991" i="9" s="1"/>
  <c r="D991" i="9"/>
  <c r="E991" i="9" s="1"/>
  <c r="C991" i="9"/>
  <c r="N990" i="9"/>
  <c r="O990" i="9" s="1"/>
  <c r="L990" i="9"/>
  <c r="M990" i="9" s="1"/>
  <c r="J990" i="9"/>
  <c r="H990" i="9"/>
  <c r="I990" i="9" s="1"/>
  <c r="F990" i="9"/>
  <c r="G990" i="9" s="1"/>
  <c r="D990" i="9"/>
  <c r="E990" i="9" s="1"/>
  <c r="C990" i="9"/>
  <c r="N989" i="9"/>
  <c r="O989" i="9" s="1"/>
  <c r="L989" i="9"/>
  <c r="M989" i="9" s="1"/>
  <c r="J989" i="9"/>
  <c r="H989" i="9"/>
  <c r="I989" i="9" s="1"/>
  <c r="F989" i="9"/>
  <c r="G989" i="9" s="1"/>
  <c r="D989" i="9"/>
  <c r="E989" i="9" s="1"/>
  <c r="C989" i="9"/>
  <c r="N988" i="9"/>
  <c r="O988" i="9" s="1"/>
  <c r="L988" i="9"/>
  <c r="M988" i="9" s="1"/>
  <c r="J988" i="9"/>
  <c r="H988" i="9"/>
  <c r="I988" i="9" s="1"/>
  <c r="F988" i="9"/>
  <c r="G988" i="9" s="1"/>
  <c r="D988" i="9"/>
  <c r="E988" i="9" s="1"/>
  <c r="C988" i="9"/>
  <c r="N987" i="9"/>
  <c r="O987" i="9" s="1"/>
  <c r="L987" i="9"/>
  <c r="M987" i="9" s="1"/>
  <c r="J987" i="9"/>
  <c r="H987" i="9"/>
  <c r="I987" i="9" s="1"/>
  <c r="F987" i="9"/>
  <c r="G987" i="9" s="1"/>
  <c r="D987" i="9"/>
  <c r="E987" i="9" s="1"/>
  <c r="C987" i="9"/>
  <c r="N986" i="9"/>
  <c r="O986" i="9" s="1"/>
  <c r="L986" i="9"/>
  <c r="M986" i="9" s="1"/>
  <c r="J986" i="9"/>
  <c r="H986" i="9"/>
  <c r="I986" i="9" s="1"/>
  <c r="F986" i="9"/>
  <c r="G986" i="9" s="1"/>
  <c r="D986" i="9"/>
  <c r="E986" i="9" s="1"/>
  <c r="C986" i="9"/>
  <c r="N985" i="9"/>
  <c r="O985" i="9" s="1"/>
  <c r="L985" i="9"/>
  <c r="M985" i="9" s="1"/>
  <c r="J985" i="9"/>
  <c r="H985" i="9"/>
  <c r="I985" i="9" s="1"/>
  <c r="F985" i="9"/>
  <c r="G985" i="9" s="1"/>
  <c r="D985" i="9"/>
  <c r="E985" i="9" s="1"/>
  <c r="C985" i="9"/>
  <c r="N984" i="9"/>
  <c r="O984" i="9" s="1"/>
  <c r="L984" i="9"/>
  <c r="M984" i="9" s="1"/>
  <c r="J984" i="9"/>
  <c r="H984" i="9"/>
  <c r="I984" i="9" s="1"/>
  <c r="F984" i="9"/>
  <c r="G984" i="9" s="1"/>
  <c r="D984" i="9"/>
  <c r="E984" i="9" s="1"/>
  <c r="C984" i="9"/>
  <c r="N983" i="9"/>
  <c r="O983" i="9" s="1"/>
  <c r="L983" i="9"/>
  <c r="M983" i="9" s="1"/>
  <c r="J983" i="9"/>
  <c r="H983" i="9"/>
  <c r="I983" i="9" s="1"/>
  <c r="F983" i="9"/>
  <c r="G983" i="9" s="1"/>
  <c r="D983" i="9"/>
  <c r="E983" i="9" s="1"/>
  <c r="C983" i="9"/>
  <c r="N982" i="9"/>
  <c r="O982" i="9" s="1"/>
  <c r="L982" i="9"/>
  <c r="M982" i="9" s="1"/>
  <c r="J982" i="9"/>
  <c r="H982" i="9"/>
  <c r="I982" i="9" s="1"/>
  <c r="F982" i="9"/>
  <c r="G982" i="9" s="1"/>
  <c r="D982" i="9"/>
  <c r="E982" i="9" s="1"/>
  <c r="C982" i="9"/>
  <c r="N981" i="9"/>
  <c r="O981" i="9" s="1"/>
  <c r="L981" i="9"/>
  <c r="M981" i="9" s="1"/>
  <c r="J981" i="9"/>
  <c r="H981" i="9"/>
  <c r="I981" i="9" s="1"/>
  <c r="F981" i="9"/>
  <c r="G981" i="9" s="1"/>
  <c r="D981" i="9"/>
  <c r="E981" i="9" s="1"/>
  <c r="C981" i="9"/>
  <c r="N980" i="9"/>
  <c r="O980" i="9" s="1"/>
  <c r="L980" i="9"/>
  <c r="M980" i="9" s="1"/>
  <c r="J980" i="9"/>
  <c r="H980" i="9"/>
  <c r="I980" i="9" s="1"/>
  <c r="F980" i="9"/>
  <c r="G980" i="9" s="1"/>
  <c r="D980" i="9"/>
  <c r="E980" i="9" s="1"/>
  <c r="C980" i="9"/>
  <c r="N979" i="9"/>
  <c r="O979" i="9" s="1"/>
  <c r="L979" i="9"/>
  <c r="M979" i="9" s="1"/>
  <c r="J979" i="9"/>
  <c r="H979" i="9"/>
  <c r="I979" i="9" s="1"/>
  <c r="F979" i="9"/>
  <c r="G979" i="9" s="1"/>
  <c r="D979" i="9"/>
  <c r="E979" i="9" s="1"/>
  <c r="C979" i="9"/>
  <c r="N978" i="9"/>
  <c r="O978" i="9" s="1"/>
  <c r="L978" i="9"/>
  <c r="M978" i="9" s="1"/>
  <c r="J978" i="9"/>
  <c r="H978" i="9"/>
  <c r="I978" i="9" s="1"/>
  <c r="F978" i="9"/>
  <c r="G978" i="9" s="1"/>
  <c r="D978" i="9"/>
  <c r="E978" i="9" s="1"/>
  <c r="C978" i="9"/>
  <c r="N977" i="9"/>
  <c r="O977" i="9" s="1"/>
  <c r="L977" i="9"/>
  <c r="M977" i="9" s="1"/>
  <c r="J977" i="9"/>
  <c r="H977" i="9"/>
  <c r="I977" i="9" s="1"/>
  <c r="F977" i="9"/>
  <c r="G977" i="9" s="1"/>
  <c r="D977" i="9"/>
  <c r="E977" i="9" s="1"/>
  <c r="C977" i="9"/>
  <c r="N976" i="9"/>
  <c r="O976" i="9" s="1"/>
  <c r="L976" i="9"/>
  <c r="M976" i="9" s="1"/>
  <c r="J976" i="9"/>
  <c r="H976" i="9"/>
  <c r="I976" i="9" s="1"/>
  <c r="F976" i="9"/>
  <c r="G976" i="9" s="1"/>
  <c r="D976" i="9"/>
  <c r="E976" i="9" s="1"/>
  <c r="C976" i="9"/>
  <c r="N975" i="9"/>
  <c r="O975" i="9" s="1"/>
  <c r="L975" i="9"/>
  <c r="M975" i="9" s="1"/>
  <c r="J975" i="9"/>
  <c r="H975" i="9"/>
  <c r="I975" i="9" s="1"/>
  <c r="F975" i="9"/>
  <c r="G975" i="9" s="1"/>
  <c r="D975" i="9"/>
  <c r="E975" i="9" s="1"/>
  <c r="C975" i="9"/>
  <c r="N974" i="9"/>
  <c r="O974" i="9" s="1"/>
  <c r="L974" i="9"/>
  <c r="M974" i="9" s="1"/>
  <c r="J974" i="9"/>
  <c r="H974" i="9"/>
  <c r="I974" i="9" s="1"/>
  <c r="F974" i="9"/>
  <c r="G974" i="9" s="1"/>
  <c r="D974" i="9"/>
  <c r="E974" i="9" s="1"/>
  <c r="C974" i="9"/>
  <c r="N973" i="9"/>
  <c r="O973" i="9" s="1"/>
  <c r="L973" i="9"/>
  <c r="M973" i="9" s="1"/>
  <c r="J973" i="9"/>
  <c r="H973" i="9"/>
  <c r="I973" i="9" s="1"/>
  <c r="F973" i="9"/>
  <c r="G973" i="9" s="1"/>
  <c r="D973" i="9"/>
  <c r="E973" i="9" s="1"/>
  <c r="C973" i="9"/>
  <c r="N972" i="9"/>
  <c r="O972" i="9" s="1"/>
  <c r="L972" i="9"/>
  <c r="M972" i="9" s="1"/>
  <c r="J972" i="9"/>
  <c r="H972" i="9"/>
  <c r="I972" i="9" s="1"/>
  <c r="F972" i="9"/>
  <c r="G972" i="9" s="1"/>
  <c r="D972" i="9"/>
  <c r="E972" i="9" s="1"/>
  <c r="C972" i="9"/>
  <c r="N971" i="9"/>
  <c r="O971" i="9" s="1"/>
  <c r="L971" i="9"/>
  <c r="M971" i="9" s="1"/>
  <c r="J971" i="9"/>
  <c r="H971" i="9"/>
  <c r="I971" i="9" s="1"/>
  <c r="F971" i="9"/>
  <c r="G971" i="9" s="1"/>
  <c r="D971" i="9"/>
  <c r="E971" i="9" s="1"/>
  <c r="C971" i="9"/>
  <c r="N970" i="9"/>
  <c r="O970" i="9" s="1"/>
  <c r="L970" i="9"/>
  <c r="M970" i="9" s="1"/>
  <c r="J970" i="9"/>
  <c r="H970" i="9"/>
  <c r="I970" i="9" s="1"/>
  <c r="F970" i="9"/>
  <c r="G970" i="9" s="1"/>
  <c r="D970" i="9"/>
  <c r="E970" i="9" s="1"/>
  <c r="C970" i="9"/>
  <c r="N969" i="9"/>
  <c r="O969" i="9" s="1"/>
  <c r="L969" i="9"/>
  <c r="M969" i="9" s="1"/>
  <c r="J969" i="9"/>
  <c r="H969" i="9"/>
  <c r="I969" i="9" s="1"/>
  <c r="F969" i="9"/>
  <c r="G969" i="9" s="1"/>
  <c r="D969" i="9"/>
  <c r="E969" i="9" s="1"/>
  <c r="C969" i="9"/>
  <c r="N968" i="9"/>
  <c r="O968" i="9" s="1"/>
  <c r="L968" i="9"/>
  <c r="M968" i="9" s="1"/>
  <c r="J968" i="9"/>
  <c r="H968" i="9"/>
  <c r="I968" i="9" s="1"/>
  <c r="F968" i="9"/>
  <c r="G968" i="9" s="1"/>
  <c r="D968" i="9"/>
  <c r="E968" i="9" s="1"/>
  <c r="C968" i="9"/>
  <c r="N967" i="9"/>
  <c r="O967" i="9" s="1"/>
  <c r="L967" i="9"/>
  <c r="M967" i="9" s="1"/>
  <c r="J967" i="9"/>
  <c r="H967" i="9"/>
  <c r="I967" i="9" s="1"/>
  <c r="F967" i="9"/>
  <c r="G967" i="9" s="1"/>
  <c r="D967" i="9"/>
  <c r="E967" i="9" s="1"/>
  <c r="C967" i="9"/>
  <c r="N966" i="9"/>
  <c r="O966" i="9" s="1"/>
  <c r="L966" i="9"/>
  <c r="M966" i="9" s="1"/>
  <c r="J966" i="9"/>
  <c r="H966" i="9"/>
  <c r="I966" i="9" s="1"/>
  <c r="F966" i="9"/>
  <c r="G966" i="9" s="1"/>
  <c r="D966" i="9"/>
  <c r="E966" i="9" s="1"/>
  <c r="C966" i="9"/>
  <c r="N965" i="9"/>
  <c r="O965" i="9" s="1"/>
  <c r="L965" i="9"/>
  <c r="M965" i="9" s="1"/>
  <c r="J965" i="9"/>
  <c r="H965" i="9"/>
  <c r="I965" i="9" s="1"/>
  <c r="F965" i="9"/>
  <c r="G965" i="9" s="1"/>
  <c r="D965" i="9"/>
  <c r="E965" i="9" s="1"/>
  <c r="C965" i="9"/>
  <c r="N964" i="9"/>
  <c r="O964" i="9" s="1"/>
  <c r="L964" i="9"/>
  <c r="M964" i="9" s="1"/>
  <c r="J964" i="9"/>
  <c r="H964" i="9"/>
  <c r="I964" i="9" s="1"/>
  <c r="F964" i="9"/>
  <c r="G964" i="9" s="1"/>
  <c r="D964" i="9"/>
  <c r="E964" i="9" s="1"/>
  <c r="C964" i="9"/>
  <c r="N963" i="9"/>
  <c r="O963" i="9" s="1"/>
  <c r="L963" i="9"/>
  <c r="M963" i="9" s="1"/>
  <c r="J963" i="9"/>
  <c r="H963" i="9"/>
  <c r="I963" i="9" s="1"/>
  <c r="F963" i="9"/>
  <c r="G963" i="9" s="1"/>
  <c r="D963" i="9"/>
  <c r="E963" i="9" s="1"/>
  <c r="C963" i="9"/>
  <c r="N962" i="9"/>
  <c r="O962" i="9" s="1"/>
  <c r="L962" i="9"/>
  <c r="M962" i="9" s="1"/>
  <c r="J962" i="9"/>
  <c r="H962" i="9"/>
  <c r="I962" i="9" s="1"/>
  <c r="F962" i="9"/>
  <c r="G962" i="9" s="1"/>
  <c r="D962" i="9"/>
  <c r="E962" i="9" s="1"/>
  <c r="C962" i="9"/>
  <c r="N961" i="9"/>
  <c r="O961" i="9" s="1"/>
  <c r="L961" i="9"/>
  <c r="M961" i="9" s="1"/>
  <c r="J961" i="9"/>
  <c r="H961" i="9"/>
  <c r="I961" i="9" s="1"/>
  <c r="F961" i="9"/>
  <c r="G961" i="9" s="1"/>
  <c r="D961" i="9"/>
  <c r="E961" i="9" s="1"/>
  <c r="C961" i="9"/>
  <c r="N960" i="9"/>
  <c r="O960" i="9" s="1"/>
  <c r="L960" i="9"/>
  <c r="M960" i="9" s="1"/>
  <c r="J960" i="9"/>
  <c r="H960" i="9"/>
  <c r="I960" i="9" s="1"/>
  <c r="F960" i="9"/>
  <c r="G960" i="9" s="1"/>
  <c r="D960" i="9"/>
  <c r="E960" i="9" s="1"/>
  <c r="C960" i="9"/>
  <c r="N959" i="9"/>
  <c r="O959" i="9" s="1"/>
  <c r="L959" i="9"/>
  <c r="M959" i="9" s="1"/>
  <c r="J959" i="9"/>
  <c r="H959" i="9"/>
  <c r="I959" i="9" s="1"/>
  <c r="F959" i="9"/>
  <c r="G959" i="9" s="1"/>
  <c r="D959" i="9"/>
  <c r="E959" i="9" s="1"/>
  <c r="C959" i="9"/>
  <c r="N958" i="9"/>
  <c r="O958" i="9" s="1"/>
  <c r="L958" i="9"/>
  <c r="M958" i="9" s="1"/>
  <c r="J958" i="9"/>
  <c r="H958" i="9"/>
  <c r="I958" i="9" s="1"/>
  <c r="F958" i="9"/>
  <c r="G958" i="9" s="1"/>
  <c r="D958" i="9"/>
  <c r="E958" i="9" s="1"/>
  <c r="C958" i="9"/>
  <c r="N957" i="9"/>
  <c r="O957" i="9" s="1"/>
  <c r="L957" i="9"/>
  <c r="M957" i="9" s="1"/>
  <c r="J957" i="9"/>
  <c r="H957" i="9"/>
  <c r="I957" i="9" s="1"/>
  <c r="F957" i="9"/>
  <c r="G957" i="9" s="1"/>
  <c r="D957" i="9"/>
  <c r="E957" i="9" s="1"/>
  <c r="C957" i="9"/>
  <c r="N956" i="9"/>
  <c r="O956" i="9" s="1"/>
  <c r="L956" i="9"/>
  <c r="M956" i="9" s="1"/>
  <c r="J956" i="9"/>
  <c r="H956" i="9"/>
  <c r="I956" i="9" s="1"/>
  <c r="F956" i="9"/>
  <c r="G956" i="9" s="1"/>
  <c r="D956" i="9"/>
  <c r="E956" i="9" s="1"/>
  <c r="C956" i="9"/>
  <c r="N955" i="9"/>
  <c r="O955" i="9" s="1"/>
  <c r="L955" i="9"/>
  <c r="M955" i="9" s="1"/>
  <c r="J955" i="9"/>
  <c r="H955" i="9"/>
  <c r="I955" i="9" s="1"/>
  <c r="F955" i="9"/>
  <c r="G955" i="9" s="1"/>
  <c r="D955" i="9"/>
  <c r="E955" i="9" s="1"/>
  <c r="C955" i="9"/>
  <c r="N954" i="9"/>
  <c r="O954" i="9" s="1"/>
  <c r="L954" i="9"/>
  <c r="M954" i="9" s="1"/>
  <c r="J954" i="9"/>
  <c r="H954" i="9"/>
  <c r="I954" i="9" s="1"/>
  <c r="F954" i="9"/>
  <c r="G954" i="9" s="1"/>
  <c r="D954" i="9"/>
  <c r="E954" i="9" s="1"/>
  <c r="C954" i="9"/>
  <c r="N953" i="9"/>
  <c r="O953" i="9" s="1"/>
  <c r="L953" i="9"/>
  <c r="M953" i="9" s="1"/>
  <c r="J953" i="9"/>
  <c r="H953" i="9"/>
  <c r="I953" i="9" s="1"/>
  <c r="F953" i="9"/>
  <c r="G953" i="9" s="1"/>
  <c r="D953" i="9"/>
  <c r="E953" i="9" s="1"/>
  <c r="C953" i="9"/>
  <c r="N952" i="9"/>
  <c r="O952" i="9" s="1"/>
  <c r="L952" i="9"/>
  <c r="M952" i="9" s="1"/>
  <c r="J952" i="9"/>
  <c r="H952" i="9"/>
  <c r="I952" i="9" s="1"/>
  <c r="F952" i="9"/>
  <c r="G952" i="9" s="1"/>
  <c r="D952" i="9"/>
  <c r="E952" i="9" s="1"/>
  <c r="C952" i="9"/>
  <c r="N951" i="9"/>
  <c r="O951" i="9" s="1"/>
  <c r="L951" i="9"/>
  <c r="M951" i="9" s="1"/>
  <c r="J951" i="9"/>
  <c r="H951" i="9"/>
  <c r="I951" i="9" s="1"/>
  <c r="F951" i="9"/>
  <c r="G951" i="9" s="1"/>
  <c r="D951" i="9"/>
  <c r="E951" i="9" s="1"/>
  <c r="C951" i="9"/>
  <c r="N950" i="9"/>
  <c r="O950" i="9" s="1"/>
  <c r="L950" i="9"/>
  <c r="M950" i="9" s="1"/>
  <c r="J950" i="9"/>
  <c r="H950" i="9"/>
  <c r="I950" i="9" s="1"/>
  <c r="F950" i="9"/>
  <c r="G950" i="9" s="1"/>
  <c r="D950" i="9"/>
  <c r="E950" i="9" s="1"/>
  <c r="C950" i="9"/>
  <c r="N949" i="9"/>
  <c r="O949" i="9" s="1"/>
  <c r="L949" i="9"/>
  <c r="M949" i="9" s="1"/>
  <c r="J949" i="9"/>
  <c r="H949" i="9"/>
  <c r="I949" i="9" s="1"/>
  <c r="F949" i="9"/>
  <c r="G949" i="9" s="1"/>
  <c r="D949" i="9"/>
  <c r="E949" i="9" s="1"/>
  <c r="C949" i="9"/>
  <c r="N948" i="9"/>
  <c r="O948" i="9" s="1"/>
  <c r="L948" i="9"/>
  <c r="M948" i="9" s="1"/>
  <c r="J948" i="9"/>
  <c r="H948" i="9"/>
  <c r="I948" i="9" s="1"/>
  <c r="F948" i="9"/>
  <c r="G948" i="9" s="1"/>
  <c r="D948" i="9"/>
  <c r="E948" i="9" s="1"/>
  <c r="C948" i="9"/>
  <c r="N947" i="9"/>
  <c r="O947" i="9" s="1"/>
  <c r="L947" i="9"/>
  <c r="M947" i="9" s="1"/>
  <c r="J947" i="9"/>
  <c r="H947" i="9"/>
  <c r="I947" i="9" s="1"/>
  <c r="F947" i="9"/>
  <c r="G947" i="9" s="1"/>
  <c r="D947" i="9"/>
  <c r="E947" i="9" s="1"/>
  <c r="C947" i="9"/>
  <c r="N946" i="9"/>
  <c r="O946" i="9" s="1"/>
  <c r="L946" i="9"/>
  <c r="M946" i="9" s="1"/>
  <c r="J946" i="9"/>
  <c r="H946" i="9"/>
  <c r="I946" i="9" s="1"/>
  <c r="F946" i="9"/>
  <c r="G946" i="9" s="1"/>
  <c r="D946" i="9"/>
  <c r="E946" i="9" s="1"/>
  <c r="C946" i="9"/>
  <c r="N945" i="9"/>
  <c r="O945" i="9" s="1"/>
  <c r="L945" i="9"/>
  <c r="M945" i="9" s="1"/>
  <c r="J945" i="9"/>
  <c r="H945" i="9"/>
  <c r="I945" i="9" s="1"/>
  <c r="F945" i="9"/>
  <c r="G945" i="9" s="1"/>
  <c r="D945" i="9"/>
  <c r="E945" i="9" s="1"/>
  <c r="C945" i="9"/>
  <c r="N944" i="9"/>
  <c r="O944" i="9" s="1"/>
  <c r="L944" i="9"/>
  <c r="M944" i="9" s="1"/>
  <c r="J944" i="9"/>
  <c r="H944" i="9"/>
  <c r="I944" i="9" s="1"/>
  <c r="F944" i="9"/>
  <c r="G944" i="9" s="1"/>
  <c r="D944" i="9"/>
  <c r="E944" i="9" s="1"/>
  <c r="C944" i="9"/>
  <c r="N943" i="9"/>
  <c r="O943" i="9" s="1"/>
  <c r="L943" i="9"/>
  <c r="M943" i="9" s="1"/>
  <c r="J943" i="9"/>
  <c r="H943" i="9"/>
  <c r="I943" i="9" s="1"/>
  <c r="F943" i="9"/>
  <c r="G943" i="9" s="1"/>
  <c r="D943" i="9"/>
  <c r="E943" i="9" s="1"/>
  <c r="C943" i="9"/>
  <c r="N942" i="9"/>
  <c r="O942" i="9" s="1"/>
  <c r="L942" i="9"/>
  <c r="M942" i="9" s="1"/>
  <c r="J942" i="9"/>
  <c r="H942" i="9"/>
  <c r="I942" i="9" s="1"/>
  <c r="F942" i="9"/>
  <c r="G942" i="9" s="1"/>
  <c r="D942" i="9"/>
  <c r="E942" i="9" s="1"/>
  <c r="C942" i="9"/>
  <c r="N941" i="9"/>
  <c r="O941" i="9" s="1"/>
  <c r="L941" i="9"/>
  <c r="M941" i="9" s="1"/>
  <c r="J941" i="9"/>
  <c r="H941" i="9"/>
  <c r="I941" i="9" s="1"/>
  <c r="F941" i="9"/>
  <c r="G941" i="9" s="1"/>
  <c r="D941" i="9"/>
  <c r="E941" i="9" s="1"/>
  <c r="C941" i="9"/>
  <c r="N940" i="9"/>
  <c r="O940" i="9" s="1"/>
  <c r="L940" i="9"/>
  <c r="M940" i="9" s="1"/>
  <c r="J940" i="9"/>
  <c r="H940" i="9"/>
  <c r="I940" i="9" s="1"/>
  <c r="F940" i="9"/>
  <c r="G940" i="9" s="1"/>
  <c r="D940" i="9"/>
  <c r="E940" i="9" s="1"/>
  <c r="C940" i="9"/>
  <c r="N939" i="9"/>
  <c r="O939" i="9" s="1"/>
  <c r="L939" i="9"/>
  <c r="M939" i="9" s="1"/>
  <c r="J939" i="9"/>
  <c r="H939" i="9"/>
  <c r="I939" i="9" s="1"/>
  <c r="F939" i="9"/>
  <c r="G939" i="9" s="1"/>
  <c r="D939" i="9"/>
  <c r="E939" i="9" s="1"/>
  <c r="C939" i="9"/>
  <c r="N938" i="9"/>
  <c r="O938" i="9" s="1"/>
  <c r="L938" i="9"/>
  <c r="M938" i="9" s="1"/>
  <c r="J938" i="9"/>
  <c r="H938" i="9"/>
  <c r="I938" i="9" s="1"/>
  <c r="F938" i="9"/>
  <c r="G938" i="9" s="1"/>
  <c r="D938" i="9"/>
  <c r="E938" i="9" s="1"/>
  <c r="C938" i="9"/>
  <c r="N937" i="9"/>
  <c r="O937" i="9" s="1"/>
  <c r="L937" i="9"/>
  <c r="M937" i="9" s="1"/>
  <c r="J937" i="9"/>
  <c r="H937" i="9"/>
  <c r="I937" i="9" s="1"/>
  <c r="F937" i="9"/>
  <c r="G937" i="9" s="1"/>
  <c r="D937" i="9"/>
  <c r="E937" i="9" s="1"/>
  <c r="C937" i="9"/>
  <c r="N936" i="9"/>
  <c r="O936" i="9" s="1"/>
  <c r="L936" i="9"/>
  <c r="M936" i="9" s="1"/>
  <c r="J936" i="9"/>
  <c r="H936" i="9"/>
  <c r="I936" i="9" s="1"/>
  <c r="F936" i="9"/>
  <c r="G936" i="9" s="1"/>
  <c r="D936" i="9"/>
  <c r="E936" i="9" s="1"/>
  <c r="C936" i="9"/>
  <c r="N935" i="9"/>
  <c r="O935" i="9" s="1"/>
  <c r="L935" i="9"/>
  <c r="M935" i="9" s="1"/>
  <c r="J935" i="9"/>
  <c r="H935" i="9"/>
  <c r="I935" i="9" s="1"/>
  <c r="F935" i="9"/>
  <c r="G935" i="9" s="1"/>
  <c r="D935" i="9"/>
  <c r="E935" i="9" s="1"/>
  <c r="C935" i="9"/>
  <c r="N934" i="9"/>
  <c r="O934" i="9" s="1"/>
  <c r="L934" i="9"/>
  <c r="M934" i="9" s="1"/>
  <c r="J934" i="9"/>
  <c r="H934" i="9"/>
  <c r="I934" i="9" s="1"/>
  <c r="F934" i="9"/>
  <c r="G934" i="9" s="1"/>
  <c r="D934" i="9"/>
  <c r="E934" i="9" s="1"/>
  <c r="C934" i="9"/>
  <c r="N933" i="9"/>
  <c r="O933" i="9" s="1"/>
  <c r="L933" i="9"/>
  <c r="M933" i="9" s="1"/>
  <c r="J933" i="9"/>
  <c r="H933" i="9"/>
  <c r="I933" i="9" s="1"/>
  <c r="F933" i="9"/>
  <c r="G933" i="9" s="1"/>
  <c r="D933" i="9"/>
  <c r="E933" i="9" s="1"/>
  <c r="C933" i="9"/>
  <c r="N932" i="9"/>
  <c r="O932" i="9" s="1"/>
  <c r="L932" i="9"/>
  <c r="M932" i="9" s="1"/>
  <c r="J932" i="9"/>
  <c r="H932" i="9"/>
  <c r="I932" i="9" s="1"/>
  <c r="F932" i="9"/>
  <c r="G932" i="9" s="1"/>
  <c r="D932" i="9"/>
  <c r="E932" i="9" s="1"/>
  <c r="C932" i="9"/>
  <c r="N931" i="9"/>
  <c r="O931" i="9" s="1"/>
  <c r="L931" i="9"/>
  <c r="M931" i="9" s="1"/>
  <c r="J931" i="9"/>
  <c r="H931" i="9"/>
  <c r="I931" i="9" s="1"/>
  <c r="F931" i="9"/>
  <c r="G931" i="9" s="1"/>
  <c r="D931" i="9"/>
  <c r="E931" i="9" s="1"/>
  <c r="C931" i="9"/>
  <c r="N930" i="9"/>
  <c r="O930" i="9" s="1"/>
  <c r="L930" i="9"/>
  <c r="M930" i="9" s="1"/>
  <c r="J930" i="9"/>
  <c r="H930" i="9"/>
  <c r="I930" i="9" s="1"/>
  <c r="F930" i="9"/>
  <c r="G930" i="9" s="1"/>
  <c r="D930" i="9"/>
  <c r="E930" i="9" s="1"/>
  <c r="C930" i="9"/>
  <c r="N929" i="9"/>
  <c r="O929" i="9" s="1"/>
  <c r="L929" i="9"/>
  <c r="M929" i="9" s="1"/>
  <c r="J929" i="9"/>
  <c r="H929" i="9"/>
  <c r="I929" i="9" s="1"/>
  <c r="F929" i="9"/>
  <c r="G929" i="9" s="1"/>
  <c r="D929" i="9"/>
  <c r="E929" i="9" s="1"/>
  <c r="C929" i="9"/>
  <c r="N928" i="9"/>
  <c r="O928" i="9" s="1"/>
  <c r="L928" i="9"/>
  <c r="M928" i="9" s="1"/>
  <c r="J928" i="9"/>
  <c r="H928" i="9"/>
  <c r="I928" i="9" s="1"/>
  <c r="F928" i="9"/>
  <c r="G928" i="9" s="1"/>
  <c r="D928" i="9"/>
  <c r="E928" i="9" s="1"/>
  <c r="C928" i="9"/>
  <c r="N927" i="9"/>
  <c r="O927" i="9" s="1"/>
  <c r="L927" i="9"/>
  <c r="M927" i="9" s="1"/>
  <c r="J927" i="9"/>
  <c r="H927" i="9"/>
  <c r="I927" i="9" s="1"/>
  <c r="F927" i="9"/>
  <c r="G927" i="9" s="1"/>
  <c r="D927" i="9"/>
  <c r="E927" i="9" s="1"/>
  <c r="C927" i="9"/>
  <c r="N926" i="9"/>
  <c r="O926" i="9" s="1"/>
  <c r="L926" i="9"/>
  <c r="M926" i="9" s="1"/>
  <c r="J926" i="9"/>
  <c r="H926" i="9"/>
  <c r="I926" i="9" s="1"/>
  <c r="F926" i="9"/>
  <c r="G926" i="9" s="1"/>
  <c r="D926" i="9"/>
  <c r="E926" i="9" s="1"/>
  <c r="C926" i="9"/>
  <c r="N925" i="9"/>
  <c r="O925" i="9" s="1"/>
  <c r="L925" i="9"/>
  <c r="M925" i="9" s="1"/>
  <c r="J925" i="9"/>
  <c r="H925" i="9"/>
  <c r="I925" i="9" s="1"/>
  <c r="F925" i="9"/>
  <c r="G925" i="9" s="1"/>
  <c r="D925" i="9"/>
  <c r="E925" i="9" s="1"/>
  <c r="C925" i="9"/>
  <c r="N924" i="9"/>
  <c r="O924" i="9" s="1"/>
  <c r="L924" i="9"/>
  <c r="M924" i="9" s="1"/>
  <c r="J924" i="9"/>
  <c r="H924" i="9"/>
  <c r="I924" i="9" s="1"/>
  <c r="F924" i="9"/>
  <c r="G924" i="9" s="1"/>
  <c r="D924" i="9"/>
  <c r="E924" i="9" s="1"/>
  <c r="C924" i="9"/>
  <c r="N923" i="9"/>
  <c r="O923" i="9" s="1"/>
  <c r="L923" i="9"/>
  <c r="M923" i="9" s="1"/>
  <c r="J923" i="9"/>
  <c r="H923" i="9"/>
  <c r="I923" i="9" s="1"/>
  <c r="F923" i="9"/>
  <c r="G923" i="9" s="1"/>
  <c r="D923" i="9"/>
  <c r="E923" i="9" s="1"/>
  <c r="C923" i="9"/>
  <c r="N922" i="9"/>
  <c r="O922" i="9" s="1"/>
  <c r="L922" i="9"/>
  <c r="M922" i="9" s="1"/>
  <c r="J922" i="9"/>
  <c r="H922" i="9"/>
  <c r="I922" i="9" s="1"/>
  <c r="F922" i="9"/>
  <c r="G922" i="9" s="1"/>
  <c r="D922" i="9"/>
  <c r="E922" i="9" s="1"/>
  <c r="C922" i="9"/>
  <c r="N921" i="9"/>
  <c r="O921" i="9" s="1"/>
  <c r="L921" i="9"/>
  <c r="M921" i="9" s="1"/>
  <c r="J921" i="9"/>
  <c r="H921" i="9"/>
  <c r="I921" i="9" s="1"/>
  <c r="F921" i="9"/>
  <c r="G921" i="9" s="1"/>
  <c r="D921" i="9"/>
  <c r="E921" i="9" s="1"/>
  <c r="C921" i="9"/>
  <c r="N920" i="9"/>
  <c r="O920" i="9" s="1"/>
  <c r="L920" i="9"/>
  <c r="M920" i="9" s="1"/>
  <c r="J920" i="9"/>
  <c r="H920" i="9"/>
  <c r="I920" i="9" s="1"/>
  <c r="F920" i="9"/>
  <c r="G920" i="9" s="1"/>
  <c r="D920" i="9"/>
  <c r="E920" i="9" s="1"/>
  <c r="C920" i="9"/>
  <c r="N919" i="9"/>
  <c r="O919" i="9" s="1"/>
  <c r="L919" i="9"/>
  <c r="M919" i="9" s="1"/>
  <c r="J919" i="9"/>
  <c r="H919" i="9"/>
  <c r="I919" i="9" s="1"/>
  <c r="F919" i="9"/>
  <c r="G919" i="9" s="1"/>
  <c r="D919" i="9"/>
  <c r="E919" i="9" s="1"/>
  <c r="C919" i="9"/>
  <c r="N918" i="9"/>
  <c r="O918" i="9" s="1"/>
  <c r="L918" i="9"/>
  <c r="M918" i="9" s="1"/>
  <c r="J918" i="9"/>
  <c r="H918" i="9"/>
  <c r="I918" i="9" s="1"/>
  <c r="F918" i="9"/>
  <c r="G918" i="9" s="1"/>
  <c r="D918" i="9"/>
  <c r="E918" i="9" s="1"/>
  <c r="C918" i="9"/>
  <c r="N917" i="9"/>
  <c r="O917" i="9" s="1"/>
  <c r="L917" i="9"/>
  <c r="M917" i="9" s="1"/>
  <c r="J917" i="9"/>
  <c r="H917" i="9"/>
  <c r="I917" i="9" s="1"/>
  <c r="F917" i="9"/>
  <c r="G917" i="9" s="1"/>
  <c r="D917" i="9"/>
  <c r="E917" i="9" s="1"/>
  <c r="C917" i="9"/>
  <c r="N916" i="9"/>
  <c r="O916" i="9" s="1"/>
  <c r="L916" i="9"/>
  <c r="M916" i="9" s="1"/>
  <c r="J916" i="9"/>
  <c r="H916" i="9"/>
  <c r="I916" i="9" s="1"/>
  <c r="F916" i="9"/>
  <c r="G916" i="9" s="1"/>
  <c r="D916" i="9"/>
  <c r="E916" i="9" s="1"/>
  <c r="C916" i="9"/>
  <c r="N915" i="9"/>
  <c r="O915" i="9" s="1"/>
  <c r="L915" i="9"/>
  <c r="M915" i="9" s="1"/>
  <c r="J915" i="9"/>
  <c r="H915" i="9"/>
  <c r="I915" i="9" s="1"/>
  <c r="F915" i="9"/>
  <c r="G915" i="9" s="1"/>
  <c r="D915" i="9"/>
  <c r="E915" i="9" s="1"/>
  <c r="C915" i="9"/>
  <c r="N914" i="9"/>
  <c r="O914" i="9" s="1"/>
  <c r="L914" i="9"/>
  <c r="M914" i="9" s="1"/>
  <c r="J914" i="9"/>
  <c r="H914" i="9"/>
  <c r="I914" i="9" s="1"/>
  <c r="F914" i="9"/>
  <c r="G914" i="9" s="1"/>
  <c r="D914" i="9"/>
  <c r="E914" i="9" s="1"/>
  <c r="C914" i="9"/>
  <c r="N913" i="9"/>
  <c r="O913" i="9" s="1"/>
  <c r="L913" i="9"/>
  <c r="M913" i="9" s="1"/>
  <c r="J913" i="9"/>
  <c r="H913" i="9"/>
  <c r="I913" i="9" s="1"/>
  <c r="F913" i="9"/>
  <c r="G913" i="9" s="1"/>
  <c r="D913" i="9"/>
  <c r="E913" i="9" s="1"/>
  <c r="C913" i="9"/>
  <c r="N912" i="9"/>
  <c r="O912" i="9" s="1"/>
  <c r="L912" i="9"/>
  <c r="M912" i="9" s="1"/>
  <c r="J912" i="9"/>
  <c r="H912" i="9"/>
  <c r="I912" i="9" s="1"/>
  <c r="F912" i="9"/>
  <c r="G912" i="9" s="1"/>
  <c r="D912" i="9"/>
  <c r="E912" i="9" s="1"/>
  <c r="C912" i="9"/>
  <c r="N911" i="9"/>
  <c r="O911" i="9" s="1"/>
  <c r="L911" i="9"/>
  <c r="M911" i="9" s="1"/>
  <c r="J911" i="9"/>
  <c r="H911" i="9"/>
  <c r="I911" i="9" s="1"/>
  <c r="F911" i="9"/>
  <c r="G911" i="9" s="1"/>
  <c r="D911" i="9"/>
  <c r="E911" i="9" s="1"/>
  <c r="C911" i="9"/>
  <c r="N910" i="9"/>
  <c r="O910" i="9" s="1"/>
  <c r="L910" i="9"/>
  <c r="M910" i="9" s="1"/>
  <c r="J910" i="9"/>
  <c r="H910" i="9"/>
  <c r="I910" i="9" s="1"/>
  <c r="F910" i="9"/>
  <c r="G910" i="9" s="1"/>
  <c r="D910" i="9"/>
  <c r="E910" i="9" s="1"/>
  <c r="C910" i="9"/>
  <c r="N909" i="9"/>
  <c r="O909" i="9" s="1"/>
  <c r="L909" i="9"/>
  <c r="M909" i="9" s="1"/>
  <c r="J909" i="9"/>
  <c r="H909" i="9"/>
  <c r="I909" i="9" s="1"/>
  <c r="F909" i="9"/>
  <c r="G909" i="9" s="1"/>
  <c r="D909" i="9"/>
  <c r="E909" i="9" s="1"/>
  <c r="C909" i="9"/>
  <c r="N908" i="9"/>
  <c r="O908" i="9" s="1"/>
  <c r="L908" i="9"/>
  <c r="M908" i="9" s="1"/>
  <c r="J908" i="9"/>
  <c r="H908" i="9"/>
  <c r="I908" i="9" s="1"/>
  <c r="F908" i="9"/>
  <c r="G908" i="9" s="1"/>
  <c r="D908" i="9"/>
  <c r="E908" i="9" s="1"/>
  <c r="C908" i="9"/>
  <c r="N907" i="9"/>
  <c r="O907" i="9" s="1"/>
  <c r="L907" i="9"/>
  <c r="M907" i="9" s="1"/>
  <c r="J907" i="9"/>
  <c r="H907" i="9"/>
  <c r="I907" i="9" s="1"/>
  <c r="F907" i="9"/>
  <c r="G907" i="9" s="1"/>
  <c r="D907" i="9"/>
  <c r="E907" i="9" s="1"/>
  <c r="C907" i="9"/>
  <c r="N906" i="9"/>
  <c r="O906" i="9" s="1"/>
  <c r="L906" i="9"/>
  <c r="M906" i="9" s="1"/>
  <c r="J906" i="9"/>
  <c r="H906" i="9"/>
  <c r="I906" i="9" s="1"/>
  <c r="F906" i="9"/>
  <c r="G906" i="9" s="1"/>
  <c r="D906" i="9"/>
  <c r="E906" i="9" s="1"/>
  <c r="C906" i="9"/>
  <c r="N905" i="9"/>
  <c r="O905" i="9" s="1"/>
  <c r="L905" i="9"/>
  <c r="M905" i="9" s="1"/>
  <c r="J905" i="9"/>
  <c r="H905" i="9"/>
  <c r="I905" i="9" s="1"/>
  <c r="F905" i="9"/>
  <c r="G905" i="9" s="1"/>
  <c r="D905" i="9"/>
  <c r="E905" i="9" s="1"/>
  <c r="C905" i="9"/>
  <c r="N904" i="9"/>
  <c r="O904" i="9" s="1"/>
  <c r="L904" i="9"/>
  <c r="M904" i="9" s="1"/>
  <c r="J904" i="9"/>
  <c r="H904" i="9"/>
  <c r="I904" i="9" s="1"/>
  <c r="F904" i="9"/>
  <c r="G904" i="9" s="1"/>
  <c r="D904" i="9"/>
  <c r="E904" i="9" s="1"/>
  <c r="C904" i="9"/>
  <c r="N903" i="9"/>
  <c r="O903" i="9" s="1"/>
  <c r="L903" i="9"/>
  <c r="M903" i="9" s="1"/>
  <c r="J903" i="9"/>
  <c r="H903" i="9"/>
  <c r="I903" i="9" s="1"/>
  <c r="F903" i="9"/>
  <c r="G903" i="9" s="1"/>
  <c r="D903" i="9"/>
  <c r="E903" i="9" s="1"/>
  <c r="C903" i="9"/>
  <c r="N902" i="9"/>
  <c r="O902" i="9" s="1"/>
  <c r="L902" i="9"/>
  <c r="M902" i="9" s="1"/>
  <c r="J902" i="9"/>
  <c r="H902" i="9"/>
  <c r="I902" i="9" s="1"/>
  <c r="F902" i="9"/>
  <c r="G902" i="9" s="1"/>
  <c r="D902" i="9"/>
  <c r="E902" i="9" s="1"/>
  <c r="C902" i="9"/>
  <c r="N901" i="9"/>
  <c r="O901" i="9" s="1"/>
  <c r="L901" i="9"/>
  <c r="M901" i="9" s="1"/>
  <c r="J901" i="9"/>
  <c r="H901" i="9"/>
  <c r="I901" i="9" s="1"/>
  <c r="F901" i="9"/>
  <c r="G901" i="9" s="1"/>
  <c r="D901" i="9"/>
  <c r="E901" i="9" s="1"/>
  <c r="C901" i="9"/>
  <c r="N900" i="9"/>
  <c r="O900" i="9" s="1"/>
  <c r="L900" i="9"/>
  <c r="M900" i="9" s="1"/>
  <c r="J900" i="9"/>
  <c r="H900" i="9"/>
  <c r="I900" i="9" s="1"/>
  <c r="F900" i="9"/>
  <c r="G900" i="9" s="1"/>
  <c r="D900" i="9"/>
  <c r="E900" i="9" s="1"/>
  <c r="C900" i="9"/>
  <c r="N899" i="9"/>
  <c r="O899" i="9" s="1"/>
  <c r="L899" i="9"/>
  <c r="M899" i="9" s="1"/>
  <c r="J899" i="9"/>
  <c r="H899" i="9"/>
  <c r="I899" i="9" s="1"/>
  <c r="F899" i="9"/>
  <c r="G899" i="9" s="1"/>
  <c r="D899" i="9"/>
  <c r="E899" i="9" s="1"/>
  <c r="C899" i="9"/>
  <c r="N898" i="9"/>
  <c r="O898" i="9" s="1"/>
  <c r="L898" i="9"/>
  <c r="M898" i="9" s="1"/>
  <c r="J898" i="9"/>
  <c r="H898" i="9"/>
  <c r="I898" i="9" s="1"/>
  <c r="F898" i="9"/>
  <c r="G898" i="9" s="1"/>
  <c r="D898" i="9"/>
  <c r="E898" i="9" s="1"/>
  <c r="C898" i="9"/>
  <c r="N897" i="9"/>
  <c r="O897" i="9" s="1"/>
  <c r="L897" i="9"/>
  <c r="M897" i="9" s="1"/>
  <c r="J897" i="9"/>
  <c r="H897" i="9"/>
  <c r="I897" i="9" s="1"/>
  <c r="F897" i="9"/>
  <c r="G897" i="9" s="1"/>
  <c r="D897" i="9"/>
  <c r="E897" i="9" s="1"/>
  <c r="C897" i="9"/>
  <c r="N896" i="9"/>
  <c r="O896" i="9" s="1"/>
  <c r="L896" i="9"/>
  <c r="M896" i="9" s="1"/>
  <c r="J896" i="9"/>
  <c r="H896" i="9"/>
  <c r="I896" i="9" s="1"/>
  <c r="F896" i="9"/>
  <c r="G896" i="9" s="1"/>
  <c r="D896" i="9"/>
  <c r="E896" i="9" s="1"/>
  <c r="C896" i="9"/>
  <c r="N895" i="9"/>
  <c r="O895" i="9" s="1"/>
  <c r="L895" i="9"/>
  <c r="M895" i="9" s="1"/>
  <c r="J895" i="9"/>
  <c r="H895" i="9"/>
  <c r="I895" i="9" s="1"/>
  <c r="F895" i="9"/>
  <c r="G895" i="9" s="1"/>
  <c r="D895" i="9"/>
  <c r="E895" i="9" s="1"/>
  <c r="C895" i="9"/>
  <c r="N894" i="9"/>
  <c r="O894" i="9" s="1"/>
  <c r="L894" i="9"/>
  <c r="M894" i="9" s="1"/>
  <c r="J894" i="9"/>
  <c r="H894" i="9"/>
  <c r="I894" i="9" s="1"/>
  <c r="F894" i="9"/>
  <c r="G894" i="9" s="1"/>
  <c r="D894" i="9"/>
  <c r="E894" i="9" s="1"/>
  <c r="C894" i="9"/>
  <c r="N893" i="9"/>
  <c r="O893" i="9" s="1"/>
  <c r="L893" i="9"/>
  <c r="M893" i="9" s="1"/>
  <c r="J893" i="9"/>
  <c r="H893" i="9"/>
  <c r="I893" i="9" s="1"/>
  <c r="F893" i="9"/>
  <c r="G893" i="9" s="1"/>
  <c r="D893" i="9"/>
  <c r="E893" i="9" s="1"/>
  <c r="C893" i="9"/>
  <c r="N892" i="9"/>
  <c r="O892" i="9" s="1"/>
  <c r="L892" i="9"/>
  <c r="M892" i="9" s="1"/>
  <c r="J892" i="9"/>
  <c r="H892" i="9"/>
  <c r="I892" i="9" s="1"/>
  <c r="F892" i="9"/>
  <c r="G892" i="9" s="1"/>
  <c r="D892" i="9"/>
  <c r="E892" i="9" s="1"/>
  <c r="C892" i="9"/>
  <c r="N891" i="9"/>
  <c r="O891" i="9" s="1"/>
  <c r="L891" i="9"/>
  <c r="M891" i="9" s="1"/>
  <c r="J891" i="9"/>
  <c r="H891" i="9"/>
  <c r="I891" i="9" s="1"/>
  <c r="F891" i="9"/>
  <c r="G891" i="9" s="1"/>
  <c r="D891" i="9"/>
  <c r="E891" i="9" s="1"/>
  <c r="C891" i="9"/>
  <c r="N890" i="9"/>
  <c r="O890" i="9" s="1"/>
  <c r="L890" i="9"/>
  <c r="M890" i="9" s="1"/>
  <c r="J890" i="9"/>
  <c r="H890" i="9"/>
  <c r="I890" i="9" s="1"/>
  <c r="F890" i="9"/>
  <c r="G890" i="9" s="1"/>
  <c r="D890" i="9"/>
  <c r="E890" i="9" s="1"/>
  <c r="C890" i="9"/>
  <c r="N889" i="9"/>
  <c r="O889" i="9" s="1"/>
  <c r="L889" i="9"/>
  <c r="M889" i="9" s="1"/>
  <c r="J889" i="9"/>
  <c r="H889" i="9"/>
  <c r="I889" i="9" s="1"/>
  <c r="F889" i="9"/>
  <c r="G889" i="9" s="1"/>
  <c r="D889" i="9"/>
  <c r="E889" i="9" s="1"/>
  <c r="C889" i="9"/>
  <c r="N888" i="9"/>
  <c r="O888" i="9" s="1"/>
  <c r="L888" i="9"/>
  <c r="M888" i="9" s="1"/>
  <c r="J888" i="9"/>
  <c r="H888" i="9"/>
  <c r="I888" i="9" s="1"/>
  <c r="F888" i="9"/>
  <c r="G888" i="9" s="1"/>
  <c r="D888" i="9"/>
  <c r="E888" i="9" s="1"/>
  <c r="C888" i="9"/>
  <c r="N887" i="9"/>
  <c r="O887" i="9" s="1"/>
  <c r="L887" i="9"/>
  <c r="M887" i="9" s="1"/>
  <c r="J887" i="9"/>
  <c r="H887" i="9"/>
  <c r="I887" i="9" s="1"/>
  <c r="F887" i="9"/>
  <c r="G887" i="9" s="1"/>
  <c r="D887" i="9"/>
  <c r="E887" i="9" s="1"/>
  <c r="C887" i="9"/>
  <c r="N886" i="9"/>
  <c r="O886" i="9" s="1"/>
  <c r="L886" i="9"/>
  <c r="M886" i="9" s="1"/>
  <c r="J886" i="9"/>
  <c r="H886" i="9"/>
  <c r="I886" i="9" s="1"/>
  <c r="F886" i="9"/>
  <c r="G886" i="9" s="1"/>
  <c r="D886" i="9"/>
  <c r="E886" i="9" s="1"/>
  <c r="C886" i="9"/>
  <c r="N885" i="9"/>
  <c r="O885" i="9" s="1"/>
  <c r="L885" i="9"/>
  <c r="M885" i="9" s="1"/>
  <c r="J885" i="9"/>
  <c r="H885" i="9"/>
  <c r="I885" i="9" s="1"/>
  <c r="F885" i="9"/>
  <c r="G885" i="9" s="1"/>
  <c r="D885" i="9"/>
  <c r="E885" i="9" s="1"/>
  <c r="C885" i="9"/>
  <c r="N884" i="9"/>
  <c r="O884" i="9" s="1"/>
  <c r="L884" i="9"/>
  <c r="M884" i="9" s="1"/>
  <c r="J884" i="9"/>
  <c r="H884" i="9"/>
  <c r="I884" i="9" s="1"/>
  <c r="F884" i="9"/>
  <c r="G884" i="9" s="1"/>
  <c r="D884" i="9"/>
  <c r="E884" i="9" s="1"/>
  <c r="C884" i="9"/>
  <c r="N883" i="9"/>
  <c r="O883" i="9" s="1"/>
  <c r="L883" i="9"/>
  <c r="M883" i="9" s="1"/>
  <c r="J883" i="9"/>
  <c r="H883" i="9"/>
  <c r="I883" i="9" s="1"/>
  <c r="F883" i="9"/>
  <c r="G883" i="9" s="1"/>
  <c r="D883" i="9"/>
  <c r="E883" i="9" s="1"/>
  <c r="C883" i="9"/>
  <c r="N882" i="9"/>
  <c r="O882" i="9" s="1"/>
  <c r="L882" i="9"/>
  <c r="M882" i="9" s="1"/>
  <c r="J882" i="9"/>
  <c r="H882" i="9"/>
  <c r="I882" i="9" s="1"/>
  <c r="F882" i="9"/>
  <c r="G882" i="9" s="1"/>
  <c r="D882" i="9"/>
  <c r="E882" i="9" s="1"/>
  <c r="C882" i="9"/>
  <c r="N881" i="9"/>
  <c r="O881" i="9" s="1"/>
  <c r="L881" i="9"/>
  <c r="M881" i="9" s="1"/>
  <c r="J881" i="9"/>
  <c r="H881" i="9"/>
  <c r="I881" i="9" s="1"/>
  <c r="F881" i="9"/>
  <c r="G881" i="9" s="1"/>
  <c r="D881" i="9"/>
  <c r="E881" i="9" s="1"/>
  <c r="C881" i="9"/>
  <c r="N880" i="9"/>
  <c r="O880" i="9" s="1"/>
  <c r="L880" i="9"/>
  <c r="M880" i="9" s="1"/>
  <c r="J880" i="9"/>
  <c r="H880" i="9"/>
  <c r="I880" i="9" s="1"/>
  <c r="F880" i="9"/>
  <c r="G880" i="9" s="1"/>
  <c r="D880" i="9"/>
  <c r="E880" i="9" s="1"/>
  <c r="C880" i="9"/>
  <c r="N879" i="9"/>
  <c r="O879" i="9" s="1"/>
  <c r="L879" i="9"/>
  <c r="M879" i="9" s="1"/>
  <c r="J879" i="9"/>
  <c r="H879" i="9"/>
  <c r="I879" i="9" s="1"/>
  <c r="F879" i="9"/>
  <c r="G879" i="9" s="1"/>
  <c r="D879" i="9"/>
  <c r="E879" i="9" s="1"/>
  <c r="C879" i="9"/>
  <c r="N878" i="9"/>
  <c r="O878" i="9" s="1"/>
  <c r="L878" i="9"/>
  <c r="M878" i="9" s="1"/>
  <c r="J878" i="9"/>
  <c r="H878" i="9"/>
  <c r="I878" i="9" s="1"/>
  <c r="F878" i="9"/>
  <c r="G878" i="9" s="1"/>
  <c r="D878" i="9"/>
  <c r="E878" i="9" s="1"/>
  <c r="C878" i="9"/>
  <c r="N877" i="9"/>
  <c r="O877" i="9" s="1"/>
  <c r="L877" i="9"/>
  <c r="M877" i="9" s="1"/>
  <c r="J877" i="9"/>
  <c r="H877" i="9"/>
  <c r="I877" i="9" s="1"/>
  <c r="F877" i="9"/>
  <c r="G877" i="9" s="1"/>
  <c r="D877" i="9"/>
  <c r="E877" i="9" s="1"/>
  <c r="C877" i="9"/>
  <c r="N876" i="9"/>
  <c r="O876" i="9" s="1"/>
  <c r="L876" i="9"/>
  <c r="M876" i="9" s="1"/>
  <c r="J876" i="9"/>
  <c r="H876" i="9"/>
  <c r="I876" i="9" s="1"/>
  <c r="F876" i="9"/>
  <c r="G876" i="9" s="1"/>
  <c r="D876" i="9"/>
  <c r="E876" i="9" s="1"/>
  <c r="C876" i="9"/>
  <c r="N875" i="9"/>
  <c r="O875" i="9" s="1"/>
  <c r="L875" i="9"/>
  <c r="M875" i="9" s="1"/>
  <c r="J875" i="9"/>
  <c r="H875" i="9"/>
  <c r="I875" i="9" s="1"/>
  <c r="F875" i="9"/>
  <c r="G875" i="9" s="1"/>
  <c r="D875" i="9"/>
  <c r="E875" i="9" s="1"/>
  <c r="C875" i="9"/>
  <c r="N874" i="9"/>
  <c r="O874" i="9" s="1"/>
  <c r="L874" i="9"/>
  <c r="M874" i="9" s="1"/>
  <c r="J874" i="9"/>
  <c r="H874" i="9"/>
  <c r="I874" i="9" s="1"/>
  <c r="F874" i="9"/>
  <c r="G874" i="9" s="1"/>
  <c r="D874" i="9"/>
  <c r="E874" i="9" s="1"/>
  <c r="C874" i="9"/>
  <c r="N873" i="9"/>
  <c r="O873" i="9" s="1"/>
  <c r="L873" i="9"/>
  <c r="M873" i="9" s="1"/>
  <c r="J873" i="9"/>
  <c r="H873" i="9"/>
  <c r="I873" i="9" s="1"/>
  <c r="F873" i="9"/>
  <c r="G873" i="9" s="1"/>
  <c r="D873" i="9"/>
  <c r="E873" i="9" s="1"/>
  <c r="C873" i="9"/>
  <c r="N872" i="9"/>
  <c r="O872" i="9" s="1"/>
  <c r="L872" i="9"/>
  <c r="M872" i="9" s="1"/>
  <c r="J872" i="9"/>
  <c r="H872" i="9"/>
  <c r="I872" i="9" s="1"/>
  <c r="F872" i="9"/>
  <c r="G872" i="9" s="1"/>
  <c r="D872" i="9"/>
  <c r="E872" i="9" s="1"/>
  <c r="C872" i="9"/>
  <c r="N871" i="9"/>
  <c r="O871" i="9" s="1"/>
  <c r="L871" i="9"/>
  <c r="M871" i="9" s="1"/>
  <c r="J871" i="9"/>
  <c r="H871" i="9"/>
  <c r="I871" i="9" s="1"/>
  <c r="F871" i="9"/>
  <c r="G871" i="9" s="1"/>
  <c r="D871" i="9"/>
  <c r="E871" i="9" s="1"/>
  <c r="C871" i="9"/>
  <c r="N870" i="9"/>
  <c r="O870" i="9" s="1"/>
  <c r="L870" i="9"/>
  <c r="M870" i="9" s="1"/>
  <c r="J870" i="9"/>
  <c r="H870" i="9"/>
  <c r="I870" i="9" s="1"/>
  <c r="F870" i="9"/>
  <c r="G870" i="9" s="1"/>
  <c r="D870" i="9"/>
  <c r="E870" i="9" s="1"/>
  <c r="C870" i="9"/>
  <c r="N869" i="9"/>
  <c r="O869" i="9" s="1"/>
  <c r="L869" i="9"/>
  <c r="M869" i="9" s="1"/>
  <c r="J869" i="9"/>
  <c r="H869" i="9"/>
  <c r="I869" i="9" s="1"/>
  <c r="F869" i="9"/>
  <c r="G869" i="9" s="1"/>
  <c r="D869" i="9"/>
  <c r="E869" i="9" s="1"/>
  <c r="C869" i="9"/>
  <c r="N868" i="9"/>
  <c r="O868" i="9" s="1"/>
  <c r="L868" i="9"/>
  <c r="M868" i="9" s="1"/>
  <c r="J868" i="9"/>
  <c r="H868" i="9"/>
  <c r="I868" i="9" s="1"/>
  <c r="F868" i="9"/>
  <c r="G868" i="9" s="1"/>
  <c r="D868" i="9"/>
  <c r="E868" i="9" s="1"/>
  <c r="C868" i="9"/>
  <c r="N867" i="9"/>
  <c r="O867" i="9" s="1"/>
  <c r="L867" i="9"/>
  <c r="M867" i="9" s="1"/>
  <c r="J867" i="9"/>
  <c r="H867" i="9"/>
  <c r="I867" i="9" s="1"/>
  <c r="F867" i="9"/>
  <c r="G867" i="9" s="1"/>
  <c r="D867" i="9"/>
  <c r="E867" i="9" s="1"/>
  <c r="C867" i="9"/>
  <c r="N866" i="9"/>
  <c r="O866" i="9" s="1"/>
  <c r="L866" i="9"/>
  <c r="M866" i="9" s="1"/>
  <c r="J866" i="9"/>
  <c r="H866" i="9"/>
  <c r="I866" i="9" s="1"/>
  <c r="F866" i="9"/>
  <c r="G866" i="9" s="1"/>
  <c r="D866" i="9"/>
  <c r="E866" i="9" s="1"/>
  <c r="C866" i="9"/>
  <c r="N865" i="9"/>
  <c r="O865" i="9" s="1"/>
  <c r="L865" i="9"/>
  <c r="M865" i="9" s="1"/>
  <c r="J865" i="9"/>
  <c r="H865" i="9"/>
  <c r="I865" i="9" s="1"/>
  <c r="F865" i="9"/>
  <c r="G865" i="9" s="1"/>
  <c r="D865" i="9"/>
  <c r="E865" i="9" s="1"/>
  <c r="C865" i="9"/>
  <c r="N864" i="9"/>
  <c r="O864" i="9" s="1"/>
  <c r="L864" i="9"/>
  <c r="M864" i="9" s="1"/>
  <c r="J864" i="9"/>
  <c r="H864" i="9"/>
  <c r="I864" i="9" s="1"/>
  <c r="F864" i="9"/>
  <c r="G864" i="9" s="1"/>
  <c r="D864" i="9"/>
  <c r="E864" i="9" s="1"/>
  <c r="C864" i="9"/>
  <c r="N863" i="9"/>
  <c r="O863" i="9" s="1"/>
  <c r="L863" i="9"/>
  <c r="M863" i="9" s="1"/>
  <c r="J863" i="9"/>
  <c r="H863" i="9"/>
  <c r="I863" i="9" s="1"/>
  <c r="F863" i="9"/>
  <c r="G863" i="9" s="1"/>
  <c r="D863" i="9"/>
  <c r="E863" i="9" s="1"/>
  <c r="C863" i="9"/>
  <c r="N862" i="9"/>
  <c r="O862" i="9" s="1"/>
  <c r="L862" i="9"/>
  <c r="M862" i="9" s="1"/>
  <c r="J862" i="9"/>
  <c r="H862" i="9"/>
  <c r="I862" i="9" s="1"/>
  <c r="F862" i="9"/>
  <c r="G862" i="9" s="1"/>
  <c r="D862" i="9"/>
  <c r="E862" i="9" s="1"/>
  <c r="C862" i="9"/>
  <c r="N861" i="9"/>
  <c r="O861" i="9" s="1"/>
  <c r="L861" i="9"/>
  <c r="M861" i="9" s="1"/>
  <c r="J861" i="9"/>
  <c r="H861" i="9"/>
  <c r="I861" i="9" s="1"/>
  <c r="F861" i="9"/>
  <c r="G861" i="9" s="1"/>
  <c r="D861" i="9"/>
  <c r="E861" i="9" s="1"/>
  <c r="C861" i="9"/>
  <c r="N860" i="9"/>
  <c r="O860" i="9" s="1"/>
  <c r="L860" i="9"/>
  <c r="M860" i="9" s="1"/>
  <c r="J860" i="9"/>
  <c r="H860" i="9"/>
  <c r="I860" i="9" s="1"/>
  <c r="F860" i="9"/>
  <c r="G860" i="9" s="1"/>
  <c r="D860" i="9"/>
  <c r="E860" i="9" s="1"/>
  <c r="C860" i="9"/>
  <c r="N859" i="9"/>
  <c r="O859" i="9" s="1"/>
  <c r="L859" i="9"/>
  <c r="M859" i="9" s="1"/>
  <c r="J859" i="9"/>
  <c r="H859" i="9"/>
  <c r="I859" i="9" s="1"/>
  <c r="F859" i="9"/>
  <c r="G859" i="9" s="1"/>
  <c r="D859" i="9"/>
  <c r="E859" i="9" s="1"/>
  <c r="C859" i="9"/>
  <c r="N858" i="9"/>
  <c r="O858" i="9" s="1"/>
  <c r="L858" i="9"/>
  <c r="M858" i="9" s="1"/>
  <c r="J858" i="9"/>
  <c r="H858" i="9"/>
  <c r="I858" i="9" s="1"/>
  <c r="F858" i="9"/>
  <c r="G858" i="9" s="1"/>
  <c r="D858" i="9"/>
  <c r="E858" i="9" s="1"/>
  <c r="C858" i="9"/>
  <c r="N857" i="9"/>
  <c r="O857" i="9" s="1"/>
  <c r="L857" i="9"/>
  <c r="M857" i="9" s="1"/>
  <c r="J857" i="9"/>
  <c r="H857" i="9"/>
  <c r="I857" i="9" s="1"/>
  <c r="F857" i="9"/>
  <c r="G857" i="9" s="1"/>
  <c r="D857" i="9"/>
  <c r="E857" i="9" s="1"/>
  <c r="C857" i="9"/>
  <c r="N856" i="9"/>
  <c r="O856" i="9" s="1"/>
  <c r="L856" i="9"/>
  <c r="M856" i="9" s="1"/>
  <c r="J856" i="9"/>
  <c r="H856" i="9"/>
  <c r="I856" i="9" s="1"/>
  <c r="F856" i="9"/>
  <c r="G856" i="9" s="1"/>
  <c r="D856" i="9"/>
  <c r="E856" i="9" s="1"/>
  <c r="C856" i="9"/>
  <c r="N855" i="9"/>
  <c r="O855" i="9" s="1"/>
  <c r="L855" i="9"/>
  <c r="M855" i="9" s="1"/>
  <c r="J855" i="9"/>
  <c r="H855" i="9"/>
  <c r="I855" i="9" s="1"/>
  <c r="F855" i="9"/>
  <c r="G855" i="9" s="1"/>
  <c r="D855" i="9"/>
  <c r="E855" i="9" s="1"/>
  <c r="C855" i="9"/>
  <c r="N854" i="9"/>
  <c r="O854" i="9" s="1"/>
  <c r="L854" i="9"/>
  <c r="M854" i="9" s="1"/>
  <c r="J854" i="9"/>
  <c r="H854" i="9"/>
  <c r="I854" i="9" s="1"/>
  <c r="F854" i="9"/>
  <c r="G854" i="9" s="1"/>
  <c r="D854" i="9"/>
  <c r="E854" i="9" s="1"/>
  <c r="C854" i="9"/>
  <c r="N853" i="9"/>
  <c r="O853" i="9" s="1"/>
  <c r="L853" i="9"/>
  <c r="M853" i="9" s="1"/>
  <c r="J853" i="9"/>
  <c r="H853" i="9"/>
  <c r="I853" i="9" s="1"/>
  <c r="F853" i="9"/>
  <c r="G853" i="9" s="1"/>
  <c r="D853" i="9"/>
  <c r="E853" i="9" s="1"/>
  <c r="C853" i="9"/>
  <c r="N852" i="9"/>
  <c r="O852" i="9" s="1"/>
  <c r="L852" i="9"/>
  <c r="M852" i="9" s="1"/>
  <c r="J852" i="9"/>
  <c r="H852" i="9"/>
  <c r="I852" i="9" s="1"/>
  <c r="F852" i="9"/>
  <c r="G852" i="9" s="1"/>
  <c r="D852" i="9"/>
  <c r="E852" i="9" s="1"/>
  <c r="C852" i="9"/>
  <c r="N851" i="9"/>
  <c r="O851" i="9" s="1"/>
  <c r="L851" i="9"/>
  <c r="M851" i="9" s="1"/>
  <c r="J851" i="9"/>
  <c r="H851" i="9"/>
  <c r="I851" i="9" s="1"/>
  <c r="F851" i="9"/>
  <c r="G851" i="9" s="1"/>
  <c r="D851" i="9"/>
  <c r="E851" i="9" s="1"/>
  <c r="C851" i="9"/>
  <c r="N850" i="9"/>
  <c r="O850" i="9" s="1"/>
  <c r="L850" i="9"/>
  <c r="M850" i="9" s="1"/>
  <c r="J850" i="9"/>
  <c r="H850" i="9"/>
  <c r="I850" i="9" s="1"/>
  <c r="F850" i="9"/>
  <c r="G850" i="9" s="1"/>
  <c r="D850" i="9"/>
  <c r="E850" i="9" s="1"/>
  <c r="C850" i="9"/>
  <c r="N849" i="9"/>
  <c r="O849" i="9" s="1"/>
  <c r="L849" i="9"/>
  <c r="M849" i="9" s="1"/>
  <c r="J849" i="9"/>
  <c r="H849" i="9"/>
  <c r="I849" i="9" s="1"/>
  <c r="F849" i="9"/>
  <c r="G849" i="9" s="1"/>
  <c r="D849" i="9"/>
  <c r="E849" i="9" s="1"/>
  <c r="C849" i="9"/>
  <c r="N848" i="9"/>
  <c r="O848" i="9" s="1"/>
  <c r="L848" i="9"/>
  <c r="M848" i="9" s="1"/>
  <c r="J848" i="9"/>
  <c r="H848" i="9"/>
  <c r="I848" i="9" s="1"/>
  <c r="F848" i="9"/>
  <c r="G848" i="9" s="1"/>
  <c r="D848" i="9"/>
  <c r="E848" i="9" s="1"/>
  <c r="C848" i="9"/>
  <c r="N847" i="9"/>
  <c r="O847" i="9" s="1"/>
  <c r="L847" i="9"/>
  <c r="M847" i="9" s="1"/>
  <c r="J847" i="9"/>
  <c r="H847" i="9"/>
  <c r="I847" i="9" s="1"/>
  <c r="F847" i="9"/>
  <c r="G847" i="9" s="1"/>
  <c r="D847" i="9"/>
  <c r="E847" i="9" s="1"/>
  <c r="C847" i="9"/>
  <c r="N846" i="9"/>
  <c r="O846" i="9" s="1"/>
  <c r="L846" i="9"/>
  <c r="M846" i="9" s="1"/>
  <c r="J846" i="9"/>
  <c r="H846" i="9"/>
  <c r="I846" i="9" s="1"/>
  <c r="F846" i="9"/>
  <c r="G846" i="9" s="1"/>
  <c r="D846" i="9"/>
  <c r="E846" i="9" s="1"/>
  <c r="C846" i="9"/>
  <c r="N845" i="9"/>
  <c r="O845" i="9" s="1"/>
  <c r="L845" i="9"/>
  <c r="M845" i="9" s="1"/>
  <c r="J845" i="9"/>
  <c r="H845" i="9"/>
  <c r="I845" i="9" s="1"/>
  <c r="F845" i="9"/>
  <c r="G845" i="9" s="1"/>
  <c r="D845" i="9"/>
  <c r="E845" i="9" s="1"/>
  <c r="C845" i="9"/>
  <c r="N844" i="9"/>
  <c r="O844" i="9" s="1"/>
  <c r="L844" i="9"/>
  <c r="M844" i="9" s="1"/>
  <c r="J844" i="9"/>
  <c r="H844" i="9"/>
  <c r="I844" i="9" s="1"/>
  <c r="F844" i="9"/>
  <c r="G844" i="9" s="1"/>
  <c r="D844" i="9"/>
  <c r="E844" i="9" s="1"/>
  <c r="C844" i="9"/>
  <c r="N843" i="9"/>
  <c r="O843" i="9" s="1"/>
  <c r="L843" i="9"/>
  <c r="M843" i="9" s="1"/>
  <c r="J843" i="9"/>
  <c r="H843" i="9"/>
  <c r="I843" i="9" s="1"/>
  <c r="F843" i="9"/>
  <c r="G843" i="9" s="1"/>
  <c r="D843" i="9"/>
  <c r="E843" i="9" s="1"/>
  <c r="C843" i="9"/>
  <c r="N842" i="9"/>
  <c r="O842" i="9" s="1"/>
  <c r="L842" i="9"/>
  <c r="M842" i="9" s="1"/>
  <c r="J842" i="9"/>
  <c r="H842" i="9"/>
  <c r="I842" i="9" s="1"/>
  <c r="F842" i="9"/>
  <c r="G842" i="9" s="1"/>
  <c r="D842" i="9"/>
  <c r="E842" i="9" s="1"/>
  <c r="C842" i="9"/>
  <c r="N841" i="9"/>
  <c r="O841" i="9" s="1"/>
  <c r="L841" i="9"/>
  <c r="M841" i="9" s="1"/>
  <c r="J841" i="9"/>
  <c r="H841" i="9"/>
  <c r="I841" i="9" s="1"/>
  <c r="F841" i="9"/>
  <c r="G841" i="9" s="1"/>
  <c r="D841" i="9"/>
  <c r="E841" i="9" s="1"/>
  <c r="C841" i="9"/>
  <c r="N840" i="9"/>
  <c r="O840" i="9" s="1"/>
  <c r="L840" i="9"/>
  <c r="M840" i="9" s="1"/>
  <c r="J840" i="9"/>
  <c r="H840" i="9"/>
  <c r="I840" i="9" s="1"/>
  <c r="F840" i="9"/>
  <c r="G840" i="9" s="1"/>
  <c r="D840" i="9"/>
  <c r="E840" i="9" s="1"/>
  <c r="C840" i="9"/>
  <c r="N839" i="9"/>
  <c r="O839" i="9" s="1"/>
  <c r="L839" i="9"/>
  <c r="M839" i="9" s="1"/>
  <c r="J839" i="9"/>
  <c r="H839" i="9"/>
  <c r="I839" i="9" s="1"/>
  <c r="F839" i="9"/>
  <c r="G839" i="9" s="1"/>
  <c r="D839" i="9"/>
  <c r="E839" i="9" s="1"/>
  <c r="C839" i="9"/>
  <c r="N838" i="9"/>
  <c r="O838" i="9" s="1"/>
  <c r="L838" i="9"/>
  <c r="M838" i="9" s="1"/>
  <c r="J838" i="9"/>
  <c r="H838" i="9"/>
  <c r="I838" i="9" s="1"/>
  <c r="F838" i="9"/>
  <c r="G838" i="9" s="1"/>
  <c r="D838" i="9"/>
  <c r="E838" i="9" s="1"/>
  <c r="C838" i="9"/>
  <c r="N837" i="9"/>
  <c r="O837" i="9" s="1"/>
  <c r="L837" i="9"/>
  <c r="M837" i="9" s="1"/>
  <c r="J837" i="9"/>
  <c r="H837" i="9"/>
  <c r="I837" i="9" s="1"/>
  <c r="F837" i="9"/>
  <c r="G837" i="9" s="1"/>
  <c r="D837" i="9"/>
  <c r="E837" i="9" s="1"/>
  <c r="C837" i="9"/>
  <c r="N836" i="9"/>
  <c r="O836" i="9" s="1"/>
  <c r="L836" i="9"/>
  <c r="M836" i="9" s="1"/>
  <c r="J836" i="9"/>
  <c r="H836" i="9"/>
  <c r="I836" i="9" s="1"/>
  <c r="F836" i="9"/>
  <c r="G836" i="9" s="1"/>
  <c r="D836" i="9"/>
  <c r="E836" i="9" s="1"/>
  <c r="C836" i="9"/>
  <c r="N835" i="9"/>
  <c r="O835" i="9" s="1"/>
  <c r="L835" i="9"/>
  <c r="M835" i="9" s="1"/>
  <c r="J835" i="9"/>
  <c r="H835" i="9"/>
  <c r="I835" i="9" s="1"/>
  <c r="F835" i="9"/>
  <c r="G835" i="9" s="1"/>
  <c r="D835" i="9"/>
  <c r="E835" i="9" s="1"/>
  <c r="C835" i="9"/>
  <c r="N834" i="9"/>
  <c r="O834" i="9" s="1"/>
  <c r="L834" i="9"/>
  <c r="M834" i="9" s="1"/>
  <c r="J834" i="9"/>
  <c r="H834" i="9"/>
  <c r="I834" i="9" s="1"/>
  <c r="F834" i="9"/>
  <c r="G834" i="9" s="1"/>
  <c r="D834" i="9"/>
  <c r="E834" i="9" s="1"/>
  <c r="C834" i="9"/>
  <c r="N833" i="9"/>
  <c r="O833" i="9" s="1"/>
  <c r="L833" i="9"/>
  <c r="M833" i="9" s="1"/>
  <c r="J833" i="9"/>
  <c r="H833" i="9"/>
  <c r="I833" i="9" s="1"/>
  <c r="F833" i="9"/>
  <c r="G833" i="9" s="1"/>
  <c r="D833" i="9"/>
  <c r="E833" i="9" s="1"/>
  <c r="C833" i="9"/>
  <c r="N832" i="9"/>
  <c r="O832" i="9" s="1"/>
  <c r="L832" i="9"/>
  <c r="M832" i="9" s="1"/>
  <c r="J832" i="9"/>
  <c r="H832" i="9"/>
  <c r="I832" i="9" s="1"/>
  <c r="F832" i="9"/>
  <c r="G832" i="9" s="1"/>
  <c r="D832" i="9"/>
  <c r="E832" i="9" s="1"/>
  <c r="C832" i="9"/>
  <c r="N831" i="9"/>
  <c r="O831" i="9" s="1"/>
  <c r="L831" i="9"/>
  <c r="M831" i="9" s="1"/>
  <c r="J831" i="9"/>
  <c r="H831" i="9"/>
  <c r="I831" i="9" s="1"/>
  <c r="F831" i="9"/>
  <c r="G831" i="9" s="1"/>
  <c r="D831" i="9"/>
  <c r="E831" i="9" s="1"/>
  <c r="C831" i="9"/>
  <c r="N830" i="9"/>
  <c r="O830" i="9" s="1"/>
  <c r="L830" i="9"/>
  <c r="M830" i="9" s="1"/>
  <c r="J830" i="9"/>
  <c r="H830" i="9"/>
  <c r="I830" i="9" s="1"/>
  <c r="F830" i="9"/>
  <c r="G830" i="9" s="1"/>
  <c r="D830" i="9"/>
  <c r="E830" i="9" s="1"/>
  <c r="C830" i="9"/>
  <c r="N829" i="9"/>
  <c r="O829" i="9" s="1"/>
  <c r="L829" i="9"/>
  <c r="M829" i="9" s="1"/>
  <c r="J829" i="9"/>
  <c r="H829" i="9"/>
  <c r="I829" i="9" s="1"/>
  <c r="F829" i="9"/>
  <c r="G829" i="9" s="1"/>
  <c r="D829" i="9"/>
  <c r="E829" i="9" s="1"/>
  <c r="C829" i="9"/>
  <c r="N828" i="9"/>
  <c r="O828" i="9" s="1"/>
  <c r="L828" i="9"/>
  <c r="M828" i="9" s="1"/>
  <c r="J828" i="9"/>
  <c r="H828" i="9"/>
  <c r="I828" i="9" s="1"/>
  <c r="F828" i="9"/>
  <c r="G828" i="9" s="1"/>
  <c r="D828" i="9"/>
  <c r="E828" i="9" s="1"/>
  <c r="C828" i="9"/>
  <c r="N827" i="9"/>
  <c r="O827" i="9" s="1"/>
  <c r="L827" i="9"/>
  <c r="M827" i="9" s="1"/>
  <c r="J827" i="9"/>
  <c r="H827" i="9"/>
  <c r="I827" i="9" s="1"/>
  <c r="F827" i="9"/>
  <c r="G827" i="9" s="1"/>
  <c r="D827" i="9"/>
  <c r="E827" i="9" s="1"/>
  <c r="C827" i="9"/>
  <c r="N826" i="9"/>
  <c r="O826" i="9" s="1"/>
  <c r="L826" i="9"/>
  <c r="M826" i="9" s="1"/>
  <c r="J826" i="9"/>
  <c r="H826" i="9"/>
  <c r="I826" i="9" s="1"/>
  <c r="F826" i="9"/>
  <c r="G826" i="9" s="1"/>
  <c r="D826" i="9"/>
  <c r="E826" i="9" s="1"/>
  <c r="C826" i="9"/>
  <c r="N825" i="9"/>
  <c r="O825" i="9" s="1"/>
  <c r="L825" i="9"/>
  <c r="M825" i="9" s="1"/>
  <c r="J825" i="9"/>
  <c r="H825" i="9"/>
  <c r="I825" i="9" s="1"/>
  <c r="F825" i="9"/>
  <c r="G825" i="9" s="1"/>
  <c r="D825" i="9"/>
  <c r="E825" i="9" s="1"/>
  <c r="C825" i="9"/>
  <c r="N824" i="9"/>
  <c r="O824" i="9" s="1"/>
  <c r="L824" i="9"/>
  <c r="M824" i="9" s="1"/>
  <c r="J824" i="9"/>
  <c r="H824" i="9"/>
  <c r="I824" i="9" s="1"/>
  <c r="F824" i="9"/>
  <c r="G824" i="9" s="1"/>
  <c r="D824" i="9"/>
  <c r="E824" i="9" s="1"/>
  <c r="C824" i="9"/>
  <c r="N823" i="9"/>
  <c r="O823" i="9" s="1"/>
  <c r="L823" i="9"/>
  <c r="M823" i="9" s="1"/>
  <c r="J823" i="9"/>
  <c r="H823" i="9"/>
  <c r="I823" i="9" s="1"/>
  <c r="F823" i="9"/>
  <c r="G823" i="9" s="1"/>
  <c r="D823" i="9"/>
  <c r="E823" i="9" s="1"/>
  <c r="C823" i="9"/>
  <c r="N822" i="9"/>
  <c r="O822" i="9" s="1"/>
  <c r="L822" i="9"/>
  <c r="M822" i="9" s="1"/>
  <c r="J822" i="9"/>
  <c r="H822" i="9"/>
  <c r="I822" i="9" s="1"/>
  <c r="F822" i="9"/>
  <c r="G822" i="9" s="1"/>
  <c r="D822" i="9"/>
  <c r="E822" i="9" s="1"/>
  <c r="C822" i="9"/>
  <c r="N821" i="9"/>
  <c r="O821" i="9" s="1"/>
  <c r="L821" i="9"/>
  <c r="M821" i="9" s="1"/>
  <c r="J821" i="9"/>
  <c r="H821" i="9"/>
  <c r="I821" i="9" s="1"/>
  <c r="F821" i="9"/>
  <c r="G821" i="9" s="1"/>
  <c r="D821" i="9"/>
  <c r="E821" i="9" s="1"/>
  <c r="C821" i="9"/>
  <c r="N820" i="9"/>
  <c r="O820" i="9" s="1"/>
  <c r="L820" i="9"/>
  <c r="M820" i="9" s="1"/>
  <c r="J820" i="9"/>
  <c r="H820" i="9"/>
  <c r="I820" i="9" s="1"/>
  <c r="F820" i="9"/>
  <c r="G820" i="9" s="1"/>
  <c r="D820" i="9"/>
  <c r="E820" i="9" s="1"/>
  <c r="C820" i="9"/>
  <c r="N819" i="9"/>
  <c r="O819" i="9" s="1"/>
  <c r="L819" i="9"/>
  <c r="M819" i="9" s="1"/>
  <c r="J819" i="9"/>
  <c r="H819" i="9"/>
  <c r="I819" i="9" s="1"/>
  <c r="F819" i="9"/>
  <c r="G819" i="9" s="1"/>
  <c r="D819" i="9"/>
  <c r="E819" i="9" s="1"/>
  <c r="C819" i="9"/>
  <c r="N818" i="9"/>
  <c r="O818" i="9" s="1"/>
  <c r="L818" i="9"/>
  <c r="M818" i="9" s="1"/>
  <c r="J818" i="9"/>
  <c r="H818" i="9"/>
  <c r="I818" i="9" s="1"/>
  <c r="F818" i="9"/>
  <c r="G818" i="9" s="1"/>
  <c r="D818" i="9"/>
  <c r="E818" i="9" s="1"/>
  <c r="C818" i="9"/>
  <c r="N817" i="9"/>
  <c r="O817" i="9" s="1"/>
  <c r="L817" i="9"/>
  <c r="M817" i="9" s="1"/>
  <c r="J817" i="9"/>
  <c r="H817" i="9"/>
  <c r="I817" i="9" s="1"/>
  <c r="F817" i="9"/>
  <c r="G817" i="9" s="1"/>
  <c r="D817" i="9"/>
  <c r="E817" i="9" s="1"/>
  <c r="C817" i="9"/>
  <c r="N816" i="9"/>
  <c r="O816" i="9" s="1"/>
  <c r="L816" i="9"/>
  <c r="M816" i="9" s="1"/>
  <c r="J816" i="9"/>
  <c r="H816" i="9"/>
  <c r="I816" i="9" s="1"/>
  <c r="F816" i="9"/>
  <c r="G816" i="9" s="1"/>
  <c r="D816" i="9"/>
  <c r="E816" i="9" s="1"/>
  <c r="C816" i="9"/>
  <c r="N815" i="9"/>
  <c r="O815" i="9" s="1"/>
  <c r="L815" i="9"/>
  <c r="M815" i="9" s="1"/>
  <c r="J815" i="9"/>
  <c r="H815" i="9"/>
  <c r="I815" i="9" s="1"/>
  <c r="F815" i="9"/>
  <c r="G815" i="9" s="1"/>
  <c r="D815" i="9"/>
  <c r="E815" i="9" s="1"/>
  <c r="C815" i="9"/>
  <c r="N814" i="9"/>
  <c r="O814" i="9" s="1"/>
  <c r="L814" i="9"/>
  <c r="M814" i="9" s="1"/>
  <c r="J814" i="9"/>
  <c r="H814" i="9"/>
  <c r="I814" i="9" s="1"/>
  <c r="F814" i="9"/>
  <c r="G814" i="9" s="1"/>
  <c r="D814" i="9"/>
  <c r="E814" i="9" s="1"/>
  <c r="C814" i="9"/>
  <c r="N813" i="9"/>
  <c r="O813" i="9" s="1"/>
  <c r="L813" i="9"/>
  <c r="M813" i="9" s="1"/>
  <c r="J813" i="9"/>
  <c r="H813" i="9"/>
  <c r="I813" i="9" s="1"/>
  <c r="F813" i="9"/>
  <c r="G813" i="9" s="1"/>
  <c r="D813" i="9"/>
  <c r="E813" i="9" s="1"/>
  <c r="C813" i="9"/>
  <c r="N812" i="9"/>
  <c r="O812" i="9" s="1"/>
  <c r="L812" i="9"/>
  <c r="M812" i="9" s="1"/>
  <c r="J812" i="9"/>
  <c r="H812" i="9"/>
  <c r="I812" i="9" s="1"/>
  <c r="F812" i="9"/>
  <c r="G812" i="9" s="1"/>
  <c r="D812" i="9"/>
  <c r="E812" i="9" s="1"/>
  <c r="C812" i="9"/>
  <c r="N811" i="9"/>
  <c r="O811" i="9" s="1"/>
  <c r="L811" i="9"/>
  <c r="M811" i="9" s="1"/>
  <c r="J811" i="9"/>
  <c r="H811" i="9"/>
  <c r="I811" i="9" s="1"/>
  <c r="F811" i="9"/>
  <c r="G811" i="9" s="1"/>
  <c r="D811" i="9"/>
  <c r="E811" i="9" s="1"/>
  <c r="C811" i="9"/>
  <c r="N810" i="9"/>
  <c r="O810" i="9" s="1"/>
  <c r="L810" i="9"/>
  <c r="M810" i="9" s="1"/>
  <c r="J810" i="9"/>
  <c r="H810" i="9"/>
  <c r="I810" i="9" s="1"/>
  <c r="F810" i="9"/>
  <c r="G810" i="9" s="1"/>
  <c r="D810" i="9"/>
  <c r="E810" i="9" s="1"/>
  <c r="C810" i="9"/>
  <c r="N809" i="9"/>
  <c r="O809" i="9" s="1"/>
  <c r="L809" i="9"/>
  <c r="M809" i="9" s="1"/>
  <c r="J809" i="9"/>
  <c r="H809" i="9"/>
  <c r="I809" i="9" s="1"/>
  <c r="F809" i="9"/>
  <c r="G809" i="9" s="1"/>
  <c r="D809" i="9"/>
  <c r="E809" i="9" s="1"/>
  <c r="C809" i="9"/>
  <c r="N808" i="9"/>
  <c r="O808" i="9" s="1"/>
  <c r="L808" i="9"/>
  <c r="M808" i="9" s="1"/>
  <c r="J808" i="9"/>
  <c r="H808" i="9"/>
  <c r="I808" i="9" s="1"/>
  <c r="F808" i="9"/>
  <c r="G808" i="9" s="1"/>
  <c r="D808" i="9"/>
  <c r="E808" i="9" s="1"/>
  <c r="C808" i="9"/>
  <c r="N807" i="9"/>
  <c r="O807" i="9" s="1"/>
  <c r="L807" i="9"/>
  <c r="M807" i="9" s="1"/>
  <c r="J807" i="9"/>
  <c r="H807" i="9"/>
  <c r="I807" i="9" s="1"/>
  <c r="F807" i="9"/>
  <c r="G807" i="9" s="1"/>
  <c r="D807" i="9"/>
  <c r="E807" i="9" s="1"/>
  <c r="C807" i="9"/>
  <c r="N806" i="9"/>
  <c r="O806" i="9" s="1"/>
  <c r="L806" i="9"/>
  <c r="M806" i="9" s="1"/>
  <c r="J806" i="9"/>
  <c r="H806" i="9"/>
  <c r="I806" i="9" s="1"/>
  <c r="F806" i="9"/>
  <c r="G806" i="9" s="1"/>
  <c r="D806" i="9"/>
  <c r="E806" i="9" s="1"/>
  <c r="C806" i="9"/>
  <c r="N805" i="9"/>
  <c r="O805" i="9" s="1"/>
  <c r="L805" i="9"/>
  <c r="M805" i="9" s="1"/>
  <c r="J805" i="9"/>
  <c r="H805" i="9"/>
  <c r="I805" i="9" s="1"/>
  <c r="F805" i="9"/>
  <c r="G805" i="9" s="1"/>
  <c r="D805" i="9"/>
  <c r="E805" i="9" s="1"/>
  <c r="C805" i="9"/>
  <c r="N804" i="9"/>
  <c r="O804" i="9" s="1"/>
  <c r="L804" i="9"/>
  <c r="M804" i="9" s="1"/>
  <c r="J804" i="9"/>
  <c r="H804" i="9"/>
  <c r="I804" i="9" s="1"/>
  <c r="F804" i="9"/>
  <c r="G804" i="9" s="1"/>
  <c r="D804" i="9"/>
  <c r="E804" i="9" s="1"/>
  <c r="C804" i="9"/>
  <c r="N803" i="9"/>
  <c r="O803" i="9" s="1"/>
  <c r="L803" i="9"/>
  <c r="M803" i="9" s="1"/>
  <c r="J803" i="9"/>
  <c r="H803" i="9"/>
  <c r="I803" i="9" s="1"/>
  <c r="F803" i="9"/>
  <c r="G803" i="9" s="1"/>
  <c r="D803" i="9"/>
  <c r="E803" i="9" s="1"/>
  <c r="C803" i="9"/>
  <c r="N802" i="9"/>
  <c r="O802" i="9" s="1"/>
  <c r="L802" i="9"/>
  <c r="M802" i="9" s="1"/>
  <c r="J802" i="9"/>
  <c r="H802" i="9"/>
  <c r="I802" i="9" s="1"/>
  <c r="F802" i="9"/>
  <c r="G802" i="9" s="1"/>
  <c r="D802" i="9"/>
  <c r="E802" i="9" s="1"/>
  <c r="C802" i="9"/>
  <c r="N801" i="9"/>
  <c r="O801" i="9" s="1"/>
  <c r="L801" i="9"/>
  <c r="M801" i="9" s="1"/>
  <c r="J801" i="9"/>
  <c r="H801" i="9"/>
  <c r="I801" i="9" s="1"/>
  <c r="F801" i="9"/>
  <c r="G801" i="9" s="1"/>
  <c r="D801" i="9"/>
  <c r="E801" i="9" s="1"/>
  <c r="C801" i="9"/>
  <c r="N800" i="9"/>
  <c r="O800" i="9" s="1"/>
  <c r="L800" i="9"/>
  <c r="M800" i="9" s="1"/>
  <c r="J800" i="9"/>
  <c r="H800" i="9"/>
  <c r="I800" i="9" s="1"/>
  <c r="F800" i="9"/>
  <c r="G800" i="9" s="1"/>
  <c r="D800" i="9"/>
  <c r="E800" i="9" s="1"/>
  <c r="C800" i="9"/>
  <c r="N799" i="9"/>
  <c r="O799" i="9" s="1"/>
  <c r="L799" i="9"/>
  <c r="M799" i="9" s="1"/>
  <c r="J799" i="9"/>
  <c r="H799" i="9"/>
  <c r="I799" i="9" s="1"/>
  <c r="F799" i="9"/>
  <c r="G799" i="9" s="1"/>
  <c r="D799" i="9"/>
  <c r="E799" i="9" s="1"/>
  <c r="C799" i="9"/>
  <c r="N798" i="9"/>
  <c r="O798" i="9" s="1"/>
  <c r="L798" i="9"/>
  <c r="M798" i="9" s="1"/>
  <c r="J798" i="9"/>
  <c r="H798" i="9"/>
  <c r="I798" i="9" s="1"/>
  <c r="F798" i="9"/>
  <c r="G798" i="9" s="1"/>
  <c r="D798" i="9"/>
  <c r="E798" i="9" s="1"/>
  <c r="C798" i="9"/>
  <c r="N797" i="9"/>
  <c r="O797" i="9" s="1"/>
  <c r="L797" i="9"/>
  <c r="M797" i="9" s="1"/>
  <c r="J797" i="9"/>
  <c r="H797" i="9"/>
  <c r="I797" i="9" s="1"/>
  <c r="F797" i="9"/>
  <c r="G797" i="9" s="1"/>
  <c r="D797" i="9"/>
  <c r="E797" i="9" s="1"/>
  <c r="C797" i="9"/>
  <c r="N796" i="9"/>
  <c r="O796" i="9" s="1"/>
  <c r="L796" i="9"/>
  <c r="M796" i="9" s="1"/>
  <c r="J796" i="9"/>
  <c r="H796" i="9"/>
  <c r="I796" i="9" s="1"/>
  <c r="F796" i="9"/>
  <c r="G796" i="9" s="1"/>
  <c r="D796" i="9"/>
  <c r="E796" i="9" s="1"/>
  <c r="C796" i="9"/>
  <c r="N795" i="9"/>
  <c r="O795" i="9" s="1"/>
  <c r="L795" i="9"/>
  <c r="M795" i="9" s="1"/>
  <c r="J795" i="9"/>
  <c r="H795" i="9"/>
  <c r="I795" i="9" s="1"/>
  <c r="F795" i="9"/>
  <c r="G795" i="9" s="1"/>
  <c r="D795" i="9"/>
  <c r="E795" i="9" s="1"/>
  <c r="C795" i="9"/>
  <c r="N794" i="9"/>
  <c r="O794" i="9" s="1"/>
  <c r="L794" i="9"/>
  <c r="M794" i="9" s="1"/>
  <c r="J794" i="9"/>
  <c r="H794" i="9"/>
  <c r="I794" i="9" s="1"/>
  <c r="F794" i="9"/>
  <c r="G794" i="9" s="1"/>
  <c r="D794" i="9"/>
  <c r="E794" i="9" s="1"/>
  <c r="C794" i="9"/>
  <c r="N793" i="9"/>
  <c r="O793" i="9" s="1"/>
  <c r="L793" i="9"/>
  <c r="M793" i="9" s="1"/>
  <c r="J793" i="9"/>
  <c r="H793" i="9"/>
  <c r="I793" i="9" s="1"/>
  <c r="F793" i="9"/>
  <c r="G793" i="9" s="1"/>
  <c r="D793" i="9"/>
  <c r="E793" i="9" s="1"/>
  <c r="C793" i="9"/>
  <c r="N792" i="9"/>
  <c r="O792" i="9" s="1"/>
  <c r="L792" i="9"/>
  <c r="M792" i="9" s="1"/>
  <c r="J792" i="9"/>
  <c r="H792" i="9"/>
  <c r="I792" i="9" s="1"/>
  <c r="F792" i="9"/>
  <c r="G792" i="9" s="1"/>
  <c r="D792" i="9"/>
  <c r="E792" i="9" s="1"/>
  <c r="C792" i="9"/>
  <c r="N791" i="9"/>
  <c r="O791" i="9" s="1"/>
  <c r="L791" i="9"/>
  <c r="M791" i="9" s="1"/>
  <c r="J791" i="9"/>
  <c r="H791" i="9"/>
  <c r="I791" i="9" s="1"/>
  <c r="F791" i="9"/>
  <c r="G791" i="9" s="1"/>
  <c r="D791" i="9"/>
  <c r="E791" i="9" s="1"/>
  <c r="C791" i="9"/>
  <c r="N790" i="9"/>
  <c r="O790" i="9" s="1"/>
  <c r="L790" i="9"/>
  <c r="M790" i="9" s="1"/>
  <c r="J790" i="9"/>
  <c r="H790" i="9"/>
  <c r="I790" i="9" s="1"/>
  <c r="F790" i="9"/>
  <c r="G790" i="9" s="1"/>
  <c r="D790" i="9"/>
  <c r="E790" i="9" s="1"/>
  <c r="C790" i="9"/>
  <c r="N789" i="9"/>
  <c r="O789" i="9" s="1"/>
  <c r="L789" i="9"/>
  <c r="M789" i="9" s="1"/>
  <c r="J789" i="9"/>
  <c r="H789" i="9"/>
  <c r="I789" i="9" s="1"/>
  <c r="F789" i="9"/>
  <c r="G789" i="9" s="1"/>
  <c r="D789" i="9"/>
  <c r="E789" i="9" s="1"/>
  <c r="C789" i="9"/>
  <c r="N788" i="9"/>
  <c r="O788" i="9" s="1"/>
  <c r="L788" i="9"/>
  <c r="M788" i="9" s="1"/>
  <c r="J788" i="9"/>
  <c r="H788" i="9"/>
  <c r="I788" i="9" s="1"/>
  <c r="F788" i="9"/>
  <c r="G788" i="9" s="1"/>
  <c r="D788" i="9"/>
  <c r="E788" i="9" s="1"/>
  <c r="C788" i="9"/>
  <c r="N787" i="9"/>
  <c r="O787" i="9" s="1"/>
  <c r="L787" i="9"/>
  <c r="M787" i="9" s="1"/>
  <c r="J787" i="9"/>
  <c r="H787" i="9"/>
  <c r="I787" i="9" s="1"/>
  <c r="F787" i="9"/>
  <c r="G787" i="9" s="1"/>
  <c r="D787" i="9"/>
  <c r="E787" i="9" s="1"/>
  <c r="C787" i="9"/>
  <c r="N786" i="9"/>
  <c r="O786" i="9" s="1"/>
  <c r="L786" i="9"/>
  <c r="M786" i="9" s="1"/>
  <c r="J786" i="9"/>
  <c r="H786" i="9"/>
  <c r="I786" i="9" s="1"/>
  <c r="F786" i="9"/>
  <c r="G786" i="9" s="1"/>
  <c r="D786" i="9"/>
  <c r="E786" i="9" s="1"/>
  <c r="C786" i="9"/>
  <c r="N785" i="9"/>
  <c r="O785" i="9" s="1"/>
  <c r="L785" i="9"/>
  <c r="M785" i="9" s="1"/>
  <c r="J785" i="9"/>
  <c r="H785" i="9"/>
  <c r="I785" i="9" s="1"/>
  <c r="F785" i="9"/>
  <c r="G785" i="9" s="1"/>
  <c r="D785" i="9"/>
  <c r="E785" i="9" s="1"/>
  <c r="C785" i="9"/>
  <c r="N784" i="9"/>
  <c r="O784" i="9" s="1"/>
  <c r="L784" i="9"/>
  <c r="M784" i="9" s="1"/>
  <c r="J784" i="9"/>
  <c r="H784" i="9"/>
  <c r="I784" i="9" s="1"/>
  <c r="F784" i="9"/>
  <c r="G784" i="9" s="1"/>
  <c r="D784" i="9"/>
  <c r="E784" i="9" s="1"/>
  <c r="C784" i="9"/>
  <c r="N783" i="9"/>
  <c r="O783" i="9" s="1"/>
  <c r="L783" i="9"/>
  <c r="M783" i="9" s="1"/>
  <c r="J783" i="9"/>
  <c r="H783" i="9"/>
  <c r="I783" i="9" s="1"/>
  <c r="F783" i="9"/>
  <c r="G783" i="9" s="1"/>
  <c r="D783" i="9"/>
  <c r="E783" i="9" s="1"/>
  <c r="C783" i="9"/>
  <c r="N782" i="9"/>
  <c r="O782" i="9" s="1"/>
  <c r="L782" i="9"/>
  <c r="M782" i="9" s="1"/>
  <c r="J782" i="9"/>
  <c r="H782" i="9"/>
  <c r="I782" i="9" s="1"/>
  <c r="F782" i="9"/>
  <c r="G782" i="9" s="1"/>
  <c r="D782" i="9"/>
  <c r="E782" i="9" s="1"/>
  <c r="C782" i="9"/>
  <c r="N781" i="9"/>
  <c r="O781" i="9" s="1"/>
  <c r="L781" i="9"/>
  <c r="M781" i="9" s="1"/>
  <c r="J781" i="9"/>
  <c r="H781" i="9"/>
  <c r="I781" i="9" s="1"/>
  <c r="F781" i="9"/>
  <c r="G781" i="9" s="1"/>
  <c r="D781" i="9"/>
  <c r="E781" i="9" s="1"/>
  <c r="C781" i="9"/>
  <c r="N780" i="9"/>
  <c r="O780" i="9" s="1"/>
  <c r="L780" i="9"/>
  <c r="M780" i="9" s="1"/>
  <c r="J780" i="9"/>
  <c r="H780" i="9"/>
  <c r="I780" i="9" s="1"/>
  <c r="F780" i="9"/>
  <c r="G780" i="9" s="1"/>
  <c r="D780" i="9"/>
  <c r="E780" i="9" s="1"/>
  <c r="C780" i="9"/>
  <c r="N779" i="9"/>
  <c r="O779" i="9" s="1"/>
  <c r="L779" i="9"/>
  <c r="M779" i="9" s="1"/>
  <c r="J779" i="9"/>
  <c r="H779" i="9"/>
  <c r="I779" i="9" s="1"/>
  <c r="F779" i="9"/>
  <c r="G779" i="9" s="1"/>
  <c r="D779" i="9"/>
  <c r="E779" i="9" s="1"/>
  <c r="C779" i="9"/>
  <c r="N778" i="9"/>
  <c r="O778" i="9" s="1"/>
  <c r="L778" i="9"/>
  <c r="M778" i="9" s="1"/>
  <c r="J778" i="9"/>
  <c r="H778" i="9"/>
  <c r="I778" i="9" s="1"/>
  <c r="F778" i="9"/>
  <c r="G778" i="9" s="1"/>
  <c r="D778" i="9"/>
  <c r="E778" i="9" s="1"/>
  <c r="C778" i="9"/>
  <c r="N777" i="9"/>
  <c r="O777" i="9" s="1"/>
  <c r="L777" i="9"/>
  <c r="M777" i="9" s="1"/>
  <c r="J777" i="9"/>
  <c r="H777" i="9"/>
  <c r="I777" i="9" s="1"/>
  <c r="F777" i="9"/>
  <c r="G777" i="9" s="1"/>
  <c r="D777" i="9"/>
  <c r="E777" i="9" s="1"/>
  <c r="C777" i="9"/>
  <c r="N776" i="9"/>
  <c r="O776" i="9" s="1"/>
  <c r="L776" i="9"/>
  <c r="M776" i="9" s="1"/>
  <c r="J776" i="9"/>
  <c r="H776" i="9"/>
  <c r="I776" i="9" s="1"/>
  <c r="F776" i="9"/>
  <c r="G776" i="9" s="1"/>
  <c r="D776" i="9"/>
  <c r="E776" i="9" s="1"/>
  <c r="C776" i="9"/>
  <c r="N775" i="9"/>
  <c r="O775" i="9" s="1"/>
  <c r="L775" i="9"/>
  <c r="M775" i="9" s="1"/>
  <c r="J775" i="9"/>
  <c r="H775" i="9"/>
  <c r="I775" i="9" s="1"/>
  <c r="F775" i="9"/>
  <c r="G775" i="9" s="1"/>
  <c r="D775" i="9"/>
  <c r="E775" i="9" s="1"/>
  <c r="C775" i="9"/>
  <c r="N774" i="9"/>
  <c r="O774" i="9" s="1"/>
  <c r="L774" i="9"/>
  <c r="M774" i="9" s="1"/>
  <c r="J774" i="9"/>
  <c r="H774" i="9"/>
  <c r="I774" i="9" s="1"/>
  <c r="F774" i="9"/>
  <c r="G774" i="9" s="1"/>
  <c r="D774" i="9"/>
  <c r="E774" i="9" s="1"/>
  <c r="C774" i="9"/>
  <c r="N773" i="9"/>
  <c r="O773" i="9" s="1"/>
  <c r="L773" i="9"/>
  <c r="M773" i="9" s="1"/>
  <c r="J773" i="9"/>
  <c r="H773" i="9"/>
  <c r="I773" i="9" s="1"/>
  <c r="F773" i="9"/>
  <c r="G773" i="9" s="1"/>
  <c r="D773" i="9"/>
  <c r="E773" i="9" s="1"/>
  <c r="C773" i="9"/>
  <c r="N772" i="9"/>
  <c r="O772" i="9" s="1"/>
  <c r="L772" i="9"/>
  <c r="M772" i="9" s="1"/>
  <c r="J772" i="9"/>
  <c r="H772" i="9"/>
  <c r="I772" i="9" s="1"/>
  <c r="F772" i="9"/>
  <c r="G772" i="9" s="1"/>
  <c r="D772" i="9"/>
  <c r="E772" i="9" s="1"/>
  <c r="C772" i="9"/>
  <c r="N771" i="9"/>
  <c r="O771" i="9" s="1"/>
  <c r="L771" i="9"/>
  <c r="M771" i="9" s="1"/>
  <c r="J771" i="9"/>
  <c r="H771" i="9"/>
  <c r="I771" i="9" s="1"/>
  <c r="F771" i="9"/>
  <c r="G771" i="9" s="1"/>
  <c r="D771" i="9"/>
  <c r="E771" i="9" s="1"/>
  <c r="C771" i="9"/>
  <c r="N770" i="9"/>
  <c r="O770" i="9" s="1"/>
  <c r="L770" i="9"/>
  <c r="M770" i="9" s="1"/>
  <c r="J770" i="9"/>
  <c r="H770" i="9"/>
  <c r="I770" i="9" s="1"/>
  <c r="F770" i="9"/>
  <c r="G770" i="9" s="1"/>
  <c r="D770" i="9"/>
  <c r="E770" i="9" s="1"/>
  <c r="C770" i="9"/>
  <c r="N769" i="9"/>
  <c r="O769" i="9" s="1"/>
  <c r="L769" i="9"/>
  <c r="M769" i="9" s="1"/>
  <c r="J769" i="9"/>
  <c r="H769" i="9"/>
  <c r="I769" i="9" s="1"/>
  <c r="F769" i="9"/>
  <c r="G769" i="9" s="1"/>
  <c r="D769" i="9"/>
  <c r="E769" i="9" s="1"/>
  <c r="C769" i="9"/>
  <c r="N768" i="9"/>
  <c r="O768" i="9" s="1"/>
  <c r="L768" i="9"/>
  <c r="M768" i="9" s="1"/>
  <c r="J768" i="9"/>
  <c r="H768" i="9"/>
  <c r="I768" i="9" s="1"/>
  <c r="F768" i="9"/>
  <c r="G768" i="9" s="1"/>
  <c r="D768" i="9"/>
  <c r="E768" i="9" s="1"/>
  <c r="C768" i="9"/>
  <c r="N767" i="9"/>
  <c r="O767" i="9" s="1"/>
  <c r="L767" i="9"/>
  <c r="M767" i="9" s="1"/>
  <c r="J767" i="9"/>
  <c r="H767" i="9"/>
  <c r="I767" i="9" s="1"/>
  <c r="F767" i="9"/>
  <c r="G767" i="9" s="1"/>
  <c r="D767" i="9"/>
  <c r="E767" i="9" s="1"/>
  <c r="C767" i="9"/>
  <c r="N766" i="9"/>
  <c r="O766" i="9" s="1"/>
  <c r="L766" i="9"/>
  <c r="M766" i="9" s="1"/>
  <c r="J766" i="9"/>
  <c r="H766" i="9"/>
  <c r="I766" i="9" s="1"/>
  <c r="F766" i="9"/>
  <c r="G766" i="9" s="1"/>
  <c r="D766" i="9"/>
  <c r="E766" i="9" s="1"/>
  <c r="C766" i="9"/>
  <c r="N765" i="9"/>
  <c r="O765" i="9" s="1"/>
  <c r="L765" i="9"/>
  <c r="M765" i="9" s="1"/>
  <c r="J765" i="9"/>
  <c r="H765" i="9"/>
  <c r="I765" i="9" s="1"/>
  <c r="F765" i="9"/>
  <c r="G765" i="9" s="1"/>
  <c r="D765" i="9"/>
  <c r="E765" i="9" s="1"/>
  <c r="C765" i="9"/>
  <c r="N764" i="9"/>
  <c r="O764" i="9" s="1"/>
  <c r="L764" i="9"/>
  <c r="M764" i="9" s="1"/>
  <c r="J764" i="9"/>
  <c r="H764" i="9"/>
  <c r="I764" i="9" s="1"/>
  <c r="F764" i="9"/>
  <c r="G764" i="9" s="1"/>
  <c r="D764" i="9"/>
  <c r="E764" i="9" s="1"/>
  <c r="C764" i="9"/>
  <c r="N763" i="9"/>
  <c r="O763" i="9" s="1"/>
  <c r="L763" i="9"/>
  <c r="M763" i="9" s="1"/>
  <c r="J763" i="9"/>
  <c r="H763" i="9"/>
  <c r="I763" i="9" s="1"/>
  <c r="F763" i="9"/>
  <c r="G763" i="9" s="1"/>
  <c r="D763" i="9"/>
  <c r="E763" i="9" s="1"/>
  <c r="C763" i="9"/>
  <c r="N762" i="9"/>
  <c r="O762" i="9" s="1"/>
  <c r="L762" i="9"/>
  <c r="M762" i="9" s="1"/>
  <c r="J762" i="9"/>
  <c r="H762" i="9"/>
  <c r="I762" i="9" s="1"/>
  <c r="F762" i="9"/>
  <c r="G762" i="9" s="1"/>
  <c r="D762" i="9"/>
  <c r="E762" i="9" s="1"/>
  <c r="C762" i="9"/>
  <c r="N761" i="9"/>
  <c r="O761" i="9" s="1"/>
  <c r="L761" i="9"/>
  <c r="M761" i="9" s="1"/>
  <c r="J761" i="9"/>
  <c r="H761" i="9"/>
  <c r="I761" i="9" s="1"/>
  <c r="F761" i="9"/>
  <c r="G761" i="9" s="1"/>
  <c r="D761" i="9"/>
  <c r="E761" i="9" s="1"/>
  <c r="C761" i="9"/>
  <c r="N760" i="9"/>
  <c r="O760" i="9" s="1"/>
  <c r="L760" i="9"/>
  <c r="M760" i="9" s="1"/>
  <c r="J760" i="9"/>
  <c r="H760" i="9"/>
  <c r="I760" i="9" s="1"/>
  <c r="F760" i="9"/>
  <c r="G760" i="9" s="1"/>
  <c r="D760" i="9"/>
  <c r="E760" i="9" s="1"/>
  <c r="C760" i="9"/>
  <c r="N759" i="9"/>
  <c r="O759" i="9" s="1"/>
  <c r="L759" i="9"/>
  <c r="M759" i="9" s="1"/>
  <c r="J759" i="9"/>
  <c r="H759" i="9"/>
  <c r="I759" i="9" s="1"/>
  <c r="F759" i="9"/>
  <c r="G759" i="9" s="1"/>
  <c r="D759" i="9"/>
  <c r="E759" i="9" s="1"/>
  <c r="C759" i="9"/>
  <c r="N758" i="9"/>
  <c r="O758" i="9" s="1"/>
  <c r="L758" i="9"/>
  <c r="M758" i="9" s="1"/>
  <c r="J758" i="9"/>
  <c r="H758" i="9"/>
  <c r="I758" i="9" s="1"/>
  <c r="F758" i="9"/>
  <c r="G758" i="9" s="1"/>
  <c r="D758" i="9"/>
  <c r="E758" i="9" s="1"/>
  <c r="C758" i="9"/>
  <c r="N757" i="9"/>
  <c r="O757" i="9" s="1"/>
  <c r="L757" i="9"/>
  <c r="M757" i="9" s="1"/>
  <c r="J757" i="9"/>
  <c r="H757" i="9"/>
  <c r="I757" i="9" s="1"/>
  <c r="F757" i="9"/>
  <c r="G757" i="9" s="1"/>
  <c r="D757" i="9"/>
  <c r="E757" i="9" s="1"/>
  <c r="C757" i="9"/>
  <c r="N756" i="9"/>
  <c r="O756" i="9" s="1"/>
  <c r="L756" i="9"/>
  <c r="M756" i="9" s="1"/>
  <c r="J756" i="9"/>
  <c r="H756" i="9"/>
  <c r="I756" i="9" s="1"/>
  <c r="F756" i="9"/>
  <c r="G756" i="9" s="1"/>
  <c r="D756" i="9"/>
  <c r="E756" i="9" s="1"/>
  <c r="C756" i="9"/>
  <c r="N755" i="9"/>
  <c r="O755" i="9" s="1"/>
  <c r="L755" i="9"/>
  <c r="M755" i="9" s="1"/>
  <c r="J755" i="9"/>
  <c r="H755" i="9"/>
  <c r="I755" i="9" s="1"/>
  <c r="F755" i="9"/>
  <c r="G755" i="9" s="1"/>
  <c r="D755" i="9"/>
  <c r="E755" i="9" s="1"/>
  <c r="C755" i="9"/>
  <c r="N754" i="9"/>
  <c r="O754" i="9" s="1"/>
  <c r="L754" i="9"/>
  <c r="M754" i="9" s="1"/>
  <c r="J754" i="9"/>
  <c r="H754" i="9"/>
  <c r="I754" i="9" s="1"/>
  <c r="F754" i="9"/>
  <c r="G754" i="9" s="1"/>
  <c r="D754" i="9"/>
  <c r="E754" i="9" s="1"/>
  <c r="C754" i="9"/>
  <c r="N753" i="9"/>
  <c r="O753" i="9" s="1"/>
  <c r="L753" i="9"/>
  <c r="M753" i="9" s="1"/>
  <c r="J753" i="9"/>
  <c r="H753" i="9"/>
  <c r="I753" i="9" s="1"/>
  <c r="F753" i="9"/>
  <c r="G753" i="9" s="1"/>
  <c r="D753" i="9"/>
  <c r="E753" i="9" s="1"/>
  <c r="C753" i="9"/>
  <c r="N752" i="9"/>
  <c r="O752" i="9" s="1"/>
  <c r="L752" i="9"/>
  <c r="M752" i="9" s="1"/>
  <c r="J752" i="9"/>
  <c r="H752" i="9"/>
  <c r="I752" i="9" s="1"/>
  <c r="F752" i="9"/>
  <c r="G752" i="9" s="1"/>
  <c r="D752" i="9"/>
  <c r="E752" i="9" s="1"/>
  <c r="C752" i="9"/>
  <c r="N751" i="9"/>
  <c r="O751" i="9" s="1"/>
  <c r="L751" i="9"/>
  <c r="M751" i="9" s="1"/>
  <c r="J751" i="9"/>
  <c r="H751" i="9"/>
  <c r="I751" i="9" s="1"/>
  <c r="F751" i="9"/>
  <c r="G751" i="9" s="1"/>
  <c r="D751" i="9"/>
  <c r="E751" i="9" s="1"/>
  <c r="C751" i="9"/>
  <c r="N750" i="9"/>
  <c r="O750" i="9" s="1"/>
  <c r="L750" i="9"/>
  <c r="M750" i="9" s="1"/>
  <c r="J750" i="9"/>
  <c r="H750" i="9"/>
  <c r="I750" i="9" s="1"/>
  <c r="F750" i="9"/>
  <c r="G750" i="9" s="1"/>
  <c r="D750" i="9"/>
  <c r="E750" i="9" s="1"/>
  <c r="C750" i="9"/>
  <c r="N749" i="9"/>
  <c r="O749" i="9" s="1"/>
  <c r="L749" i="9"/>
  <c r="M749" i="9" s="1"/>
  <c r="J749" i="9"/>
  <c r="H749" i="9"/>
  <c r="I749" i="9" s="1"/>
  <c r="F749" i="9"/>
  <c r="G749" i="9" s="1"/>
  <c r="D749" i="9"/>
  <c r="E749" i="9" s="1"/>
  <c r="C749" i="9"/>
  <c r="N748" i="9"/>
  <c r="O748" i="9" s="1"/>
  <c r="L748" i="9"/>
  <c r="M748" i="9" s="1"/>
  <c r="J748" i="9"/>
  <c r="H748" i="9"/>
  <c r="I748" i="9" s="1"/>
  <c r="F748" i="9"/>
  <c r="G748" i="9" s="1"/>
  <c r="D748" i="9"/>
  <c r="E748" i="9" s="1"/>
  <c r="C748" i="9"/>
  <c r="N747" i="9"/>
  <c r="O747" i="9" s="1"/>
  <c r="L747" i="9"/>
  <c r="M747" i="9" s="1"/>
  <c r="J747" i="9"/>
  <c r="H747" i="9"/>
  <c r="I747" i="9" s="1"/>
  <c r="F747" i="9"/>
  <c r="G747" i="9" s="1"/>
  <c r="D747" i="9"/>
  <c r="E747" i="9" s="1"/>
  <c r="C747" i="9"/>
  <c r="N746" i="9"/>
  <c r="O746" i="9" s="1"/>
  <c r="L746" i="9"/>
  <c r="M746" i="9" s="1"/>
  <c r="J746" i="9"/>
  <c r="H746" i="9"/>
  <c r="I746" i="9" s="1"/>
  <c r="F746" i="9"/>
  <c r="G746" i="9" s="1"/>
  <c r="D746" i="9"/>
  <c r="E746" i="9" s="1"/>
  <c r="C746" i="9"/>
  <c r="N745" i="9"/>
  <c r="O745" i="9" s="1"/>
  <c r="L745" i="9"/>
  <c r="M745" i="9" s="1"/>
  <c r="J745" i="9"/>
  <c r="H745" i="9"/>
  <c r="I745" i="9" s="1"/>
  <c r="F745" i="9"/>
  <c r="G745" i="9" s="1"/>
  <c r="D745" i="9"/>
  <c r="E745" i="9" s="1"/>
  <c r="C745" i="9"/>
  <c r="N744" i="9"/>
  <c r="O744" i="9" s="1"/>
  <c r="L744" i="9"/>
  <c r="M744" i="9" s="1"/>
  <c r="J744" i="9"/>
  <c r="H744" i="9"/>
  <c r="I744" i="9" s="1"/>
  <c r="F744" i="9"/>
  <c r="G744" i="9" s="1"/>
  <c r="D744" i="9"/>
  <c r="E744" i="9" s="1"/>
  <c r="C744" i="9"/>
  <c r="N743" i="9"/>
  <c r="O743" i="9" s="1"/>
  <c r="L743" i="9"/>
  <c r="M743" i="9" s="1"/>
  <c r="J743" i="9"/>
  <c r="H743" i="9"/>
  <c r="I743" i="9" s="1"/>
  <c r="F743" i="9"/>
  <c r="G743" i="9" s="1"/>
  <c r="D743" i="9"/>
  <c r="E743" i="9" s="1"/>
  <c r="C743" i="9"/>
  <c r="N742" i="9"/>
  <c r="O742" i="9" s="1"/>
  <c r="L742" i="9"/>
  <c r="M742" i="9" s="1"/>
  <c r="J742" i="9"/>
  <c r="H742" i="9"/>
  <c r="I742" i="9" s="1"/>
  <c r="F742" i="9"/>
  <c r="G742" i="9" s="1"/>
  <c r="D742" i="9"/>
  <c r="E742" i="9" s="1"/>
  <c r="C742" i="9"/>
  <c r="N741" i="9"/>
  <c r="O741" i="9" s="1"/>
  <c r="L741" i="9"/>
  <c r="M741" i="9" s="1"/>
  <c r="J741" i="9"/>
  <c r="H741" i="9"/>
  <c r="I741" i="9" s="1"/>
  <c r="F741" i="9"/>
  <c r="G741" i="9" s="1"/>
  <c r="D741" i="9"/>
  <c r="E741" i="9" s="1"/>
  <c r="C741" i="9"/>
  <c r="N740" i="9"/>
  <c r="O740" i="9" s="1"/>
  <c r="L740" i="9"/>
  <c r="M740" i="9" s="1"/>
  <c r="J740" i="9"/>
  <c r="H740" i="9"/>
  <c r="I740" i="9" s="1"/>
  <c r="F740" i="9"/>
  <c r="G740" i="9" s="1"/>
  <c r="D740" i="9"/>
  <c r="E740" i="9" s="1"/>
  <c r="C740" i="9"/>
  <c r="N739" i="9"/>
  <c r="O739" i="9" s="1"/>
  <c r="L739" i="9"/>
  <c r="M739" i="9" s="1"/>
  <c r="J739" i="9"/>
  <c r="H739" i="9"/>
  <c r="I739" i="9" s="1"/>
  <c r="F739" i="9"/>
  <c r="G739" i="9" s="1"/>
  <c r="D739" i="9"/>
  <c r="E739" i="9" s="1"/>
  <c r="C739" i="9"/>
  <c r="N738" i="9"/>
  <c r="O738" i="9" s="1"/>
  <c r="L738" i="9"/>
  <c r="M738" i="9" s="1"/>
  <c r="J738" i="9"/>
  <c r="H738" i="9"/>
  <c r="I738" i="9" s="1"/>
  <c r="F738" i="9"/>
  <c r="G738" i="9" s="1"/>
  <c r="D738" i="9"/>
  <c r="E738" i="9" s="1"/>
  <c r="C738" i="9"/>
  <c r="N737" i="9"/>
  <c r="O737" i="9" s="1"/>
  <c r="L737" i="9"/>
  <c r="M737" i="9" s="1"/>
  <c r="J737" i="9"/>
  <c r="H737" i="9"/>
  <c r="I737" i="9" s="1"/>
  <c r="F737" i="9"/>
  <c r="G737" i="9" s="1"/>
  <c r="D737" i="9"/>
  <c r="E737" i="9" s="1"/>
  <c r="C737" i="9"/>
  <c r="N736" i="9"/>
  <c r="O736" i="9" s="1"/>
  <c r="L736" i="9"/>
  <c r="M736" i="9" s="1"/>
  <c r="J736" i="9"/>
  <c r="H736" i="9"/>
  <c r="I736" i="9" s="1"/>
  <c r="F736" i="9"/>
  <c r="G736" i="9" s="1"/>
  <c r="D736" i="9"/>
  <c r="E736" i="9" s="1"/>
  <c r="C736" i="9"/>
  <c r="N735" i="9"/>
  <c r="O735" i="9" s="1"/>
  <c r="L735" i="9"/>
  <c r="M735" i="9" s="1"/>
  <c r="J735" i="9"/>
  <c r="H735" i="9"/>
  <c r="I735" i="9" s="1"/>
  <c r="F735" i="9"/>
  <c r="G735" i="9" s="1"/>
  <c r="D735" i="9"/>
  <c r="E735" i="9" s="1"/>
  <c r="C735" i="9"/>
  <c r="N734" i="9"/>
  <c r="O734" i="9" s="1"/>
  <c r="L734" i="9"/>
  <c r="M734" i="9" s="1"/>
  <c r="J734" i="9"/>
  <c r="H734" i="9"/>
  <c r="I734" i="9" s="1"/>
  <c r="F734" i="9"/>
  <c r="G734" i="9" s="1"/>
  <c r="D734" i="9"/>
  <c r="E734" i="9" s="1"/>
  <c r="C734" i="9"/>
  <c r="N733" i="9"/>
  <c r="O733" i="9" s="1"/>
  <c r="L733" i="9"/>
  <c r="M733" i="9" s="1"/>
  <c r="J733" i="9"/>
  <c r="H733" i="9"/>
  <c r="I733" i="9" s="1"/>
  <c r="F733" i="9"/>
  <c r="G733" i="9" s="1"/>
  <c r="D733" i="9"/>
  <c r="E733" i="9" s="1"/>
  <c r="C733" i="9"/>
  <c r="N732" i="9"/>
  <c r="O732" i="9" s="1"/>
  <c r="L732" i="9"/>
  <c r="M732" i="9" s="1"/>
  <c r="J732" i="9"/>
  <c r="H732" i="9"/>
  <c r="I732" i="9" s="1"/>
  <c r="F732" i="9"/>
  <c r="G732" i="9" s="1"/>
  <c r="D732" i="9"/>
  <c r="E732" i="9" s="1"/>
  <c r="C732" i="9"/>
  <c r="N731" i="9"/>
  <c r="O731" i="9" s="1"/>
  <c r="L731" i="9"/>
  <c r="M731" i="9" s="1"/>
  <c r="J731" i="9"/>
  <c r="H731" i="9"/>
  <c r="I731" i="9" s="1"/>
  <c r="F731" i="9"/>
  <c r="G731" i="9" s="1"/>
  <c r="D731" i="9"/>
  <c r="E731" i="9" s="1"/>
  <c r="C731" i="9"/>
  <c r="N730" i="9"/>
  <c r="O730" i="9" s="1"/>
  <c r="L730" i="9"/>
  <c r="M730" i="9" s="1"/>
  <c r="J730" i="9"/>
  <c r="H730" i="9"/>
  <c r="I730" i="9" s="1"/>
  <c r="F730" i="9"/>
  <c r="G730" i="9" s="1"/>
  <c r="D730" i="9"/>
  <c r="E730" i="9" s="1"/>
  <c r="C730" i="9"/>
  <c r="N729" i="9"/>
  <c r="O729" i="9" s="1"/>
  <c r="L729" i="9"/>
  <c r="M729" i="9" s="1"/>
  <c r="J729" i="9"/>
  <c r="H729" i="9"/>
  <c r="I729" i="9" s="1"/>
  <c r="F729" i="9"/>
  <c r="G729" i="9" s="1"/>
  <c r="D729" i="9"/>
  <c r="E729" i="9" s="1"/>
  <c r="C729" i="9"/>
  <c r="N728" i="9"/>
  <c r="O728" i="9" s="1"/>
  <c r="L728" i="9"/>
  <c r="M728" i="9" s="1"/>
  <c r="J728" i="9"/>
  <c r="H728" i="9"/>
  <c r="I728" i="9" s="1"/>
  <c r="F728" i="9"/>
  <c r="G728" i="9" s="1"/>
  <c r="D728" i="9"/>
  <c r="E728" i="9" s="1"/>
  <c r="C728" i="9"/>
  <c r="N727" i="9"/>
  <c r="O727" i="9" s="1"/>
  <c r="L727" i="9"/>
  <c r="M727" i="9" s="1"/>
  <c r="J727" i="9"/>
  <c r="H727" i="9"/>
  <c r="I727" i="9" s="1"/>
  <c r="F727" i="9"/>
  <c r="G727" i="9" s="1"/>
  <c r="D727" i="9"/>
  <c r="E727" i="9" s="1"/>
  <c r="C727" i="9"/>
  <c r="N726" i="9"/>
  <c r="O726" i="9" s="1"/>
  <c r="L726" i="9"/>
  <c r="M726" i="9" s="1"/>
  <c r="J726" i="9"/>
  <c r="H726" i="9"/>
  <c r="I726" i="9" s="1"/>
  <c r="F726" i="9"/>
  <c r="G726" i="9" s="1"/>
  <c r="D726" i="9"/>
  <c r="E726" i="9" s="1"/>
  <c r="C726" i="9"/>
  <c r="N725" i="9"/>
  <c r="O725" i="9" s="1"/>
  <c r="L725" i="9"/>
  <c r="M725" i="9" s="1"/>
  <c r="J725" i="9"/>
  <c r="H725" i="9"/>
  <c r="I725" i="9" s="1"/>
  <c r="F725" i="9"/>
  <c r="G725" i="9" s="1"/>
  <c r="D725" i="9"/>
  <c r="E725" i="9" s="1"/>
  <c r="C725" i="9"/>
  <c r="N724" i="9"/>
  <c r="O724" i="9" s="1"/>
  <c r="L724" i="9"/>
  <c r="M724" i="9" s="1"/>
  <c r="J724" i="9"/>
  <c r="H724" i="9"/>
  <c r="I724" i="9" s="1"/>
  <c r="F724" i="9"/>
  <c r="G724" i="9" s="1"/>
  <c r="D724" i="9"/>
  <c r="E724" i="9" s="1"/>
  <c r="C724" i="9"/>
  <c r="N723" i="9"/>
  <c r="O723" i="9" s="1"/>
  <c r="L723" i="9"/>
  <c r="M723" i="9" s="1"/>
  <c r="J723" i="9"/>
  <c r="H723" i="9"/>
  <c r="I723" i="9" s="1"/>
  <c r="F723" i="9"/>
  <c r="G723" i="9" s="1"/>
  <c r="D723" i="9"/>
  <c r="E723" i="9" s="1"/>
  <c r="C723" i="9"/>
  <c r="N722" i="9"/>
  <c r="O722" i="9" s="1"/>
  <c r="L722" i="9"/>
  <c r="M722" i="9" s="1"/>
  <c r="J722" i="9"/>
  <c r="H722" i="9"/>
  <c r="I722" i="9" s="1"/>
  <c r="F722" i="9"/>
  <c r="G722" i="9" s="1"/>
  <c r="D722" i="9"/>
  <c r="E722" i="9" s="1"/>
  <c r="C722" i="9"/>
  <c r="N721" i="9"/>
  <c r="O721" i="9" s="1"/>
  <c r="L721" i="9"/>
  <c r="M721" i="9" s="1"/>
  <c r="J721" i="9"/>
  <c r="H721" i="9"/>
  <c r="I721" i="9" s="1"/>
  <c r="F721" i="9"/>
  <c r="G721" i="9" s="1"/>
  <c r="D721" i="9"/>
  <c r="E721" i="9" s="1"/>
  <c r="C721" i="9"/>
  <c r="N720" i="9"/>
  <c r="O720" i="9" s="1"/>
  <c r="L720" i="9"/>
  <c r="M720" i="9" s="1"/>
  <c r="J720" i="9"/>
  <c r="H720" i="9"/>
  <c r="I720" i="9" s="1"/>
  <c r="F720" i="9"/>
  <c r="G720" i="9" s="1"/>
  <c r="D720" i="9"/>
  <c r="E720" i="9" s="1"/>
  <c r="C720" i="9"/>
  <c r="N719" i="9"/>
  <c r="O719" i="9" s="1"/>
  <c r="L719" i="9"/>
  <c r="M719" i="9" s="1"/>
  <c r="J719" i="9"/>
  <c r="H719" i="9"/>
  <c r="I719" i="9" s="1"/>
  <c r="F719" i="9"/>
  <c r="G719" i="9" s="1"/>
  <c r="D719" i="9"/>
  <c r="E719" i="9" s="1"/>
  <c r="C719" i="9"/>
  <c r="N718" i="9"/>
  <c r="O718" i="9" s="1"/>
  <c r="L718" i="9"/>
  <c r="M718" i="9" s="1"/>
  <c r="J718" i="9"/>
  <c r="H718" i="9"/>
  <c r="I718" i="9" s="1"/>
  <c r="F718" i="9"/>
  <c r="G718" i="9" s="1"/>
  <c r="D718" i="9"/>
  <c r="E718" i="9" s="1"/>
  <c r="C718" i="9"/>
  <c r="N717" i="9"/>
  <c r="O717" i="9" s="1"/>
  <c r="L717" i="9"/>
  <c r="M717" i="9" s="1"/>
  <c r="J717" i="9"/>
  <c r="H717" i="9"/>
  <c r="I717" i="9" s="1"/>
  <c r="F717" i="9"/>
  <c r="G717" i="9" s="1"/>
  <c r="D717" i="9"/>
  <c r="E717" i="9" s="1"/>
  <c r="C717" i="9"/>
  <c r="N716" i="9"/>
  <c r="O716" i="9" s="1"/>
  <c r="L716" i="9"/>
  <c r="M716" i="9" s="1"/>
  <c r="J716" i="9"/>
  <c r="H716" i="9"/>
  <c r="I716" i="9" s="1"/>
  <c r="F716" i="9"/>
  <c r="G716" i="9" s="1"/>
  <c r="D716" i="9"/>
  <c r="E716" i="9" s="1"/>
  <c r="C716" i="9"/>
  <c r="N715" i="9"/>
  <c r="O715" i="9" s="1"/>
  <c r="L715" i="9"/>
  <c r="M715" i="9" s="1"/>
  <c r="J715" i="9"/>
  <c r="H715" i="9"/>
  <c r="I715" i="9" s="1"/>
  <c r="F715" i="9"/>
  <c r="G715" i="9" s="1"/>
  <c r="D715" i="9"/>
  <c r="E715" i="9" s="1"/>
  <c r="C715" i="9"/>
  <c r="N714" i="9"/>
  <c r="O714" i="9" s="1"/>
  <c r="L714" i="9"/>
  <c r="M714" i="9" s="1"/>
  <c r="J714" i="9"/>
  <c r="H714" i="9"/>
  <c r="I714" i="9" s="1"/>
  <c r="F714" i="9"/>
  <c r="G714" i="9" s="1"/>
  <c r="D714" i="9"/>
  <c r="E714" i="9" s="1"/>
  <c r="C714" i="9"/>
  <c r="N713" i="9"/>
  <c r="O713" i="9" s="1"/>
  <c r="L713" i="9"/>
  <c r="M713" i="9" s="1"/>
  <c r="J713" i="9"/>
  <c r="H713" i="9"/>
  <c r="I713" i="9" s="1"/>
  <c r="F713" i="9"/>
  <c r="G713" i="9" s="1"/>
  <c r="D713" i="9"/>
  <c r="E713" i="9" s="1"/>
  <c r="C713" i="9"/>
  <c r="N712" i="9"/>
  <c r="O712" i="9" s="1"/>
  <c r="L712" i="9"/>
  <c r="M712" i="9" s="1"/>
  <c r="J712" i="9"/>
  <c r="H712" i="9"/>
  <c r="I712" i="9" s="1"/>
  <c r="F712" i="9"/>
  <c r="G712" i="9" s="1"/>
  <c r="D712" i="9"/>
  <c r="E712" i="9" s="1"/>
  <c r="C712" i="9"/>
  <c r="N711" i="9"/>
  <c r="O711" i="9" s="1"/>
  <c r="L711" i="9"/>
  <c r="M711" i="9" s="1"/>
  <c r="J711" i="9"/>
  <c r="H711" i="9"/>
  <c r="I711" i="9" s="1"/>
  <c r="F711" i="9"/>
  <c r="G711" i="9" s="1"/>
  <c r="D711" i="9"/>
  <c r="E711" i="9" s="1"/>
  <c r="C711" i="9"/>
  <c r="N710" i="9"/>
  <c r="O710" i="9" s="1"/>
  <c r="L710" i="9"/>
  <c r="M710" i="9" s="1"/>
  <c r="J710" i="9"/>
  <c r="H710" i="9"/>
  <c r="I710" i="9" s="1"/>
  <c r="F710" i="9"/>
  <c r="G710" i="9" s="1"/>
  <c r="D710" i="9"/>
  <c r="E710" i="9" s="1"/>
  <c r="C710" i="9"/>
  <c r="N709" i="9"/>
  <c r="O709" i="9" s="1"/>
  <c r="L709" i="9"/>
  <c r="M709" i="9" s="1"/>
  <c r="J709" i="9"/>
  <c r="H709" i="9"/>
  <c r="I709" i="9" s="1"/>
  <c r="F709" i="9"/>
  <c r="G709" i="9" s="1"/>
  <c r="D709" i="9"/>
  <c r="E709" i="9" s="1"/>
  <c r="C709" i="9"/>
  <c r="N708" i="9"/>
  <c r="O708" i="9" s="1"/>
  <c r="L708" i="9"/>
  <c r="M708" i="9" s="1"/>
  <c r="J708" i="9"/>
  <c r="H708" i="9"/>
  <c r="I708" i="9" s="1"/>
  <c r="F708" i="9"/>
  <c r="G708" i="9" s="1"/>
  <c r="D708" i="9"/>
  <c r="E708" i="9" s="1"/>
  <c r="C708" i="9"/>
  <c r="N707" i="9"/>
  <c r="O707" i="9" s="1"/>
  <c r="L707" i="9"/>
  <c r="M707" i="9" s="1"/>
  <c r="J707" i="9"/>
  <c r="H707" i="9"/>
  <c r="I707" i="9" s="1"/>
  <c r="F707" i="9"/>
  <c r="G707" i="9" s="1"/>
  <c r="D707" i="9"/>
  <c r="E707" i="9" s="1"/>
  <c r="C707" i="9"/>
  <c r="N706" i="9"/>
  <c r="O706" i="9" s="1"/>
  <c r="L706" i="9"/>
  <c r="M706" i="9" s="1"/>
  <c r="J706" i="9"/>
  <c r="H706" i="9"/>
  <c r="I706" i="9" s="1"/>
  <c r="F706" i="9"/>
  <c r="G706" i="9" s="1"/>
  <c r="D706" i="9"/>
  <c r="E706" i="9" s="1"/>
  <c r="C706" i="9"/>
  <c r="N705" i="9"/>
  <c r="O705" i="9" s="1"/>
  <c r="L705" i="9"/>
  <c r="M705" i="9" s="1"/>
  <c r="J705" i="9"/>
  <c r="H705" i="9"/>
  <c r="I705" i="9" s="1"/>
  <c r="F705" i="9"/>
  <c r="G705" i="9" s="1"/>
  <c r="D705" i="9"/>
  <c r="E705" i="9" s="1"/>
  <c r="C705" i="9"/>
  <c r="N704" i="9"/>
  <c r="O704" i="9" s="1"/>
  <c r="L704" i="9"/>
  <c r="M704" i="9" s="1"/>
  <c r="J704" i="9"/>
  <c r="H704" i="9"/>
  <c r="I704" i="9" s="1"/>
  <c r="F704" i="9"/>
  <c r="G704" i="9" s="1"/>
  <c r="D704" i="9"/>
  <c r="E704" i="9" s="1"/>
  <c r="C704" i="9"/>
  <c r="N703" i="9"/>
  <c r="O703" i="9" s="1"/>
  <c r="L703" i="9"/>
  <c r="M703" i="9" s="1"/>
  <c r="J703" i="9"/>
  <c r="H703" i="9"/>
  <c r="I703" i="9" s="1"/>
  <c r="F703" i="9"/>
  <c r="G703" i="9" s="1"/>
  <c r="D703" i="9"/>
  <c r="E703" i="9" s="1"/>
  <c r="C703" i="9"/>
  <c r="N702" i="9"/>
  <c r="O702" i="9" s="1"/>
  <c r="L702" i="9"/>
  <c r="M702" i="9" s="1"/>
  <c r="J702" i="9"/>
  <c r="H702" i="9"/>
  <c r="I702" i="9" s="1"/>
  <c r="F702" i="9"/>
  <c r="G702" i="9" s="1"/>
  <c r="D702" i="9"/>
  <c r="E702" i="9" s="1"/>
  <c r="C702" i="9"/>
  <c r="N701" i="9"/>
  <c r="O701" i="9" s="1"/>
  <c r="L701" i="9"/>
  <c r="M701" i="9" s="1"/>
  <c r="J701" i="9"/>
  <c r="H701" i="9"/>
  <c r="I701" i="9" s="1"/>
  <c r="F701" i="9"/>
  <c r="G701" i="9" s="1"/>
  <c r="D701" i="9"/>
  <c r="E701" i="9" s="1"/>
  <c r="C701" i="9"/>
  <c r="N700" i="9"/>
  <c r="O700" i="9" s="1"/>
  <c r="L700" i="9"/>
  <c r="M700" i="9" s="1"/>
  <c r="J700" i="9"/>
  <c r="H700" i="9"/>
  <c r="I700" i="9" s="1"/>
  <c r="F700" i="9"/>
  <c r="G700" i="9" s="1"/>
  <c r="D700" i="9"/>
  <c r="E700" i="9" s="1"/>
  <c r="C700" i="9"/>
  <c r="N699" i="9"/>
  <c r="O699" i="9" s="1"/>
  <c r="L699" i="9"/>
  <c r="M699" i="9" s="1"/>
  <c r="J699" i="9"/>
  <c r="H699" i="9"/>
  <c r="I699" i="9" s="1"/>
  <c r="F699" i="9"/>
  <c r="G699" i="9" s="1"/>
  <c r="D699" i="9"/>
  <c r="E699" i="9" s="1"/>
  <c r="C699" i="9"/>
  <c r="N698" i="9"/>
  <c r="O698" i="9" s="1"/>
  <c r="L698" i="9"/>
  <c r="M698" i="9" s="1"/>
  <c r="J698" i="9"/>
  <c r="H698" i="9"/>
  <c r="I698" i="9" s="1"/>
  <c r="F698" i="9"/>
  <c r="G698" i="9" s="1"/>
  <c r="D698" i="9"/>
  <c r="E698" i="9" s="1"/>
  <c r="C698" i="9"/>
  <c r="N697" i="9"/>
  <c r="O697" i="9" s="1"/>
  <c r="L697" i="9"/>
  <c r="M697" i="9" s="1"/>
  <c r="J697" i="9"/>
  <c r="H697" i="9"/>
  <c r="I697" i="9" s="1"/>
  <c r="F697" i="9"/>
  <c r="G697" i="9" s="1"/>
  <c r="D697" i="9"/>
  <c r="E697" i="9" s="1"/>
  <c r="C697" i="9"/>
  <c r="N696" i="9"/>
  <c r="O696" i="9" s="1"/>
  <c r="L696" i="9"/>
  <c r="M696" i="9" s="1"/>
  <c r="J696" i="9"/>
  <c r="H696" i="9"/>
  <c r="I696" i="9" s="1"/>
  <c r="F696" i="9"/>
  <c r="G696" i="9" s="1"/>
  <c r="D696" i="9"/>
  <c r="E696" i="9" s="1"/>
  <c r="C696" i="9"/>
  <c r="N695" i="9"/>
  <c r="O695" i="9" s="1"/>
  <c r="L695" i="9"/>
  <c r="M695" i="9" s="1"/>
  <c r="J695" i="9"/>
  <c r="H695" i="9"/>
  <c r="I695" i="9" s="1"/>
  <c r="F695" i="9"/>
  <c r="G695" i="9" s="1"/>
  <c r="D695" i="9"/>
  <c r="E695" i="9" s="1"/>
  <c r="C695" i="9"/>
  <c r="N694" i="9"/>
  <c r="O694" i="9" s="1"/>
  <c r="L694" i="9"/>
  <c r="M694" i="9" s="1"/>
  <c r="J694" i="9"/>
  <c r="H694" i="9"/>
  <c r="I694" i="9" s="1"/>
  <c r="F694" i="9"/>
  <c r="G694" i="9" s="1"/>
  <c r="D694" i="9"/>
  <c r="E694" i="9" s="1"/>
  <c r="C694" i="9"/>
  <c r="N693" i="9"/>
  <c r="O693" i="9" s="1"/>
  <c r="L693" i="9"/>
  <c r="M693" i="9" s="1"/>
  <c r="J693" i="9"/>
  <c r="H693" i="9"/>
  <c r="I693" i="9" s="1"/>
  <c r="F693" i="9"/>
  <c r="G693" i="9" s="1"/>
  <c r="D693" i="9"/>
  <c r="E693" i="9" s="1"/>
  <c r="C693" i="9"/>
  <c r="N692" i="9"/>
  <c r="O692" i="9" s="1"/>
  <c r="L692" i="9"/>
  <c r="M692" i="9" s="1"/>
  <c r="J692" i="9"/>
  <c r="H692" i="9"/>
  <c r="I692" i="9" s="1"/>
  <c r="F692" i="9"/>
  <c r="G692" i="9" s="1"/>
  <c r="D692" i="9"/>
  <c r="E692" i="9" s="1"/>
  <c r="C692" i="9"/>
  <c r="N691" i="9"/>
  <c r="O691" i="9" s="1"/>
  <c r="L691" i="9"/>
  <c r="M691" i="9" s="1"/>
  <c r="J691" i="9"/>
  <c r="H691" i="9"/>
  <c r="I691" i="9" s="1"/>
  <c r="F691" i="9"/>
  <c r="G691" i="9" s="1"/>
  <c r="D691" i="9"/>
  <c r="E691" i="9" s="1"/>
  <c r="C691" i="9"/>
  <c r="N690" i="9"/>
  <c r="O690" i="9" s="1"/>
  <c r="L690" i="9"/>
  <c r="M690" i="9" s="1"/>
  <c r="J690" i="9"/>
  <c r="H690" i="9"/>
  <c r="I690" i="9" s="1"/>
  <c r="F690" i="9"/>
  <c r="G690" i="9" s="1"/>
  <c r="D690" i="9"/>
  <c r="E690" i="9" s="1"/>
  <c r="C690" i="9"/>
  <c r="N689" i="9"/>
  <c r="O689" i="9" s="1"/>
  <c r="L689" i="9"/>
  <c r="M689" i="9" s="1"/>
  <c r="J689" i="9"/>
  <c r="H689" i="9"/>
  <c r="I689" i="9" s="1"/>
  <c r="F689" i="9"/>
  <c r="G689" i="9" s="1"/>
  <c r="D689" i="9"/>
  <c r="E689" i="9" s="1"/>
  <c r="C689" i="9"/>
  <c r="N688" i="9"/>
  <c r="O688" i="9" s="1"/>
  <c r="L688" i="9"/>
  <c r="M688" i="9" s="1"/>
  <c r="J688" i="9"/>
  <c r="H688" i="9"/>
  <c r="I688" i="9" s="1"/>
  <c r="F688" i="9"/>
  <c r="G688" i="9" s="1"/>
  <c r="D688" i="9"/>
  <c r="E688" i="9" s="1"/>
  <c r="C688" i="9"/>
  <c r="N687" i="9"/>
  <c r="O687" i="9" s="1"/>
  <c r="L687" i="9"/>
  <c r="M687" i="9" s="1"/>
  <c r="J687" i="9"/>
  <c r="H687" i="9"/>
  <c r="I687" i="9" s="1"/>
  <c r="F687" i="9"/>
  <c r="G687" i="9" s="1"/>
  <c r="D687" i="9"/>
  <c r="E687" i="9" s="1"/>
  <c r="C687" i="9"/>
  <c r="N686" i="9"/>
  <c r="O686" i="9" s="1"/>
  <c r="L686" i="9"/>
  <c r="M686" i="9" s="1"/>
  <c r="J686" i="9"/>
  <c r="H686" i="9"/>
  <c r="I686" i="9" s="1"/>
  <c r="F686" i="9"/>
  <c r="G686" i="9" s="1"/>
  <c r="D686" i="9"/>
  <c r="E686" i="9" s="1"/>
  <c r="C686" i="9"/>
  <c r="N685" i="9"/>
  <c r="O685" i="9" s="1"/>
  <c r="L685" i="9"/>
  <c r="M685" i="9" s="1"/>
  <c r="J685" i="9"/>
  <c r="H685" i="9"/>
  <c r="I685" i="9" s="1"/>
  <c r="F685" i="9"/>
  <c r="G685" i="9" s="1"/>
  <c r="D685" i="9"/>
  <c r="E685" i="9" s="1"/>
  <c r="C685" i="9"/>
  <c r="N684" i="9"/>
  <c r="O684" i="9" s="1"/>
  <c r="L684" i="9"/>
  <c r="M684" i="9" s="1"/>
  <c r="J684" i="9"/>
  <c r="H684" i="9"/>
  <c r="I684" i="9" s="1"/>
  <c r="F684" i="9"/>
  <c r="G684" i="9" s="1"/>
  <c r="D684" i="9"/>
  <c r="E684" i="9" s="1"/>
  <c r="C684" i="9"/>
  <c r="N683" i="9"/>
  <c r="O683" i="9" s="1"/>
  <c r="L683" i="9"/>
  <c r="M683" i="9" s="1"/>
  <c r="J683" i="9"/>
  <c r="H683" i="9"/>
  <c r="I683" i="9" s="1"/>
  <c r="F683" i="9"/>
  <c r="G683" i="9" s="1"/>
  <c r="D683" i="9"/>
  <c r="E683" i="9" s="1"/>
  <c r="C683" i="9"/>
  <c r="N682" i="9"/>
  <c r="O682" i="9" s="1"/>
  <c r="L682" i="9"/>
  <c r="M682" i="9" s="1"/>
  <c r="J682" i="9"/>
  <c r="H682" i="9"/>
  <c r="I682" i="9" s="1"/>
  <c r="F682" i="9"/>
  <c r="G682" i="9" s="1"/>
  <c r="D682" i="9"/>
  <c r="E682" i="9" s="1"/>
  <c r="C682" i="9"/>
  <c r="N681" i="9"/>
  <c r="O681" i="9" s="1"/>
  <c r="L681" i="9"/>
  <c r="M681" i="9" s="1"/>
  <c r="J681" i="9"/>
  <c r="H681" i="9"/>
  <c r="I681" i="9" s="1"/>
  <c r="F681" i="9"/>
  <c r="G681" i="9" s="1"/>
  <c r="D681" i="9"/>
  <c r="E681" i="9" s="1"/>
  <c r="C681" i="9"/>
  <c r="N680" i="9"/>
  <c r="O680" i="9" s="1"/>
  <c r="L680" i="9"/>
  <c r="M680" i="9" s="1"/>
  <c r="J680" i="9"/>
  <c r="H680" i="9"/>
  <c r="I680" i="9" s="1"/>
  <c r="F680" i="9"/>
  <c r="G680" i="9" s="1"/>
  <c r="D680" i="9"/>
  <c r="E680" i="9" s="1"/>
  <c r="C680" i="9"/>
  <c r="N679" i="9"/>
  <c r="O679" i="9" s="1"/>
  <c r="L679" i="9"/>
  <c r="M679" i="9" s="1"/>
  <c r="J679" i="9"/>
  <c r="H679" i="9"/>
  <c r="I679" i="9" s="1"/>
  <c r="F679" i="9"/>
  <c r="G679" i="9" s="1"/>
  <c r="D679" i="9"/>
  <c r="E679" i="9" s="1"/>
  <c r="C679" i="9"/>
  <c r="N678" i="9"/>
  <c r="O678" i="9" s="1"/>
  <c r="L678" i="9"/>
  <c r="M678" i="9" s="1"/>
  <c r="J678" i="9"/>
  <c r="H678" i="9"/>
  <c r="I678" i="9" s="1"/>
  <c r="F678" i="9"/>
  <c r="G678" i="9" s="1"/>
  <c r="D678" i="9"/>
  <c r="E678" i="9" s="1"/>
  <c r="C678" i="9"/>
  <c r="N677" i="9"/>
  <c r="O677" i="9" s="1"/>
  <c r="L677" i="9"/>
  <c r="M677" i="9" s="1"/>
  <c r="J677" i="9"/>
  <c r="H677" i="9"/>
  <c r="I677" i="9" s="1"/>
  <c r="F677" i="9"/>
  <c r="G677" i="9" s="1"/>
  <c r="D677" i="9"/>
  <c r="E677" i="9" s="1"/>
  <c r="C677" i="9"/>
  <c r="N676" i="9"/>
  <c r="O676" i="9" s="1"/>
  <c r="L676" i="9"/>
  <c r="M676" i="9" s="1"/>
  <c r="J676" i="9"/>
  <c r="H676" i="9"/>
  <c r="I676" i="9" s="1"/>
  <c r="F676" i="9"/>
  <c r="G676" i="9" s="1"/>
  <c r="D676" i="9"/>
  <c r="E676" i="9" s="1"/>
  <c r="C676" i="9"/>
  <c r="N675" i="9"/>
  <c r="O675" i="9" s="1"/>
  <c r="L675" i="9"/>
  <c r="M675" i="9" s="1"/>
  <c r="J675" i="9"/>
  <c r="H675" i="9"/>
  <c r="I675" i="9" s="1"/>
  <c r="F675" i="9"/>
  <c r="G675" i="9" s="1"/>
  <c r="D675" i="9"/>
  <c r="E675" i="9" s="1"/>
  <c r="C675" i="9"/>
  <c r="N674" i="9"/>
  <c r="O674" i="9" s="1"/>
  <c r="L674" i="9"/>
  <c r="M674" i="9" s="1"/>
  <c r="J674" i="9"/>
  <c r="H674" i="9"/>
  <c r="I674" i="9" s="1"/>
  <c r="F674" i="9"/>
  <c r="G674" i="9" s="1"/>
  <c r="D674" i="9"/>
  <c r="E674" i="9" s="1"/>
  <c r="C674" i="9"/>
  <c r="N673" i="9"/>
  <c r="O673" i="9" s="1"/>
  <c r="L673" i="9"/>
  <c r="M673" i="9" s="1"/>
  <c r="J673" i="9"/>
  <c r="H673" i="9"/>
  <c r="I673" i="9" s="1"/>
  <c r="F673" i="9"/>
  <c r="G673" i="9" s="1"/>
  <c r="D673" i="9"/>
  <c r="E673" i="9" s="1"/>
  <c r="C673" i="9"/>
  <c r="N672" i="9"/>
  <c r="O672" i="9" s="1"/>
  <c r="L672" i="9"/>
  <c r="M672" i="9" s="1"/>
  <c r="J672" i="9"/>
  <c r="H672" i="9"/>
  <c r="I672" i="9" s="1"/>
  <c r="F672" i="9"/>
  <c r="G672" i="9" s="1"/>
  <c r="D672" i="9"/>
  <c r="E672" i="9" s="1"/>
  <c r="C672" i="9"/>
  <c r="N671" i="9"/>
  <c r="O671" i="9" s="1"/>
  <c r="L671" i="9"/>
  <c r="M671" i="9" s="1"/>
  <c r="J671" i="9"/>
  <c r="H671" i="9"/>
  <c r="I671" i="9" s="1"/>
  <c r="F671" i="9"/>
  <c r="G671" i="9" s="1"/>
  <c r="D671" i="9"/>
  <c r="E671" i="9" s="1"/>
  <c r="C671" i="9"/>
  <c r="N670" i="9"/>
  <c r="O670" i="9" s="1"/>
  <c r="L670" i="9"/>
  <c r="M670" i="9" s="1"/>
  <c r="J670" i="9"/>
  <c r="H670" i="9"/>
  <c r="I670" i="9" s="1"/>
  <c r="F670" i="9"/>
  <c r="G670" i="9" s="1"/>
  <c r="D670" i="9"/>
  <c r="E670" i="9" s="1"/>
  <c r="C670" i="9"/>
  <c r="N669" i="9"/>
  <c r="O669" i="9" s="1"/>
  <c r="L669" i="9"/>
  <c r="M669" i="9" s="1"/>
  <c r="J669" i="9"/>
  <c r="H669" i="9"/>
  <c r="I669" i="9" s="1"/>
  <c r="F669" i="9"/>
  <c r="G669" i="9" s="1"/>
  <c r="D669" i="9"/>
  <c r="E669" i="9" s="1"/>
  <c r="C669" i="9"/>
  <c r="N668" i="9"/>
  <c r="O668" i="9" s="1"/>
  <c r="L668" i="9"/>
  <c r="M668" i="9" s="1"/>
  <c r="J668" i="9"/>
  <c r="H668" i="9"/>
  <c r="I668" i="9" s="1"/>
  <c r="F668" i="9"/>
  <c r="G668" i="9" s="1"/>
  <c r="D668" i="9"/>
  <c r="E668" i="9" s="1"/>
  <c r="C668" i="9"/>
  <c r="N667" i="9"/>
  <c r="O667" i="9" s="1"/>
  <c r="L667" i="9"/>
  <c r="M667" i="9" s="1"/>
  <c r="J667" i="9"/>
  <c r="H667" i="9"/>
  <c r="I667" i="9" s="1"/>
  <c r="F667" i="9"/>
  <c r="G667" i="9" s="1"/>
  <c r="D667" i="9"/>
  <c r="E667" i="9" s="1"/>
  <c r="C667" i="9"/>
  <c r="N666" i="9"/>
  <c r="O666" i="9" s="1"/>
  <c r="L666" i="9"/>
  <c r="M666" i="9" s="1"/>
  <c r="J666" i="9"/>
  <c r="H666" i="9"/>
  <c r="I666" i="9" s="1"/>
  <c r="F666" i="9"/>
  <c r="G666" i="9" s="1"/>
  <c r="D666" i="9"/>
  <c r="E666" i="9" s="1"/>
  <c r="C666" i="9"/>
  <c r="N665" i="9"/>
  <c r="O665" i="9" s="1"/>
  <c r="L665" i="9"/>
  <c r="M665" i="9" s="1"/>
  <c r="J665" i="9"/>
  <c r="H665" i="9"/>
  <c r="I665" i="9" s="1"/>
  <c r="F665" i="9"/>
  <c r="G665" i="9" s="1"/>
  <c r="D665" i="9"/>
  <c r="E665" i="9" s="1"/>
  <c r="C665" i="9"/>
  <c r="N664" i="9"/>
  <c r="O664" i="9" s="1"/>
  <c r="L664" i="9"/>
  <c r="M664" i="9" s="1"/>
  <c r="J664" i="9"/>
  <c r="H664" i="9"/>
  <c r="I664" i="9" s="1"/>
  <c r="F664" i="9"/>
  <c r="G664" i="9" s="1"/>
  <c r="D664" i="9"/>
  <c r="E664" i="9" s="1"/>
  <c r="C664" i="9"/>
  <c r="N663" i="9"/>
  <c r="O663" i="9" s="1"/>
  <c r="L663" i="9"/>
  <c r="M663" i="9" s="1"/>
  <c r="J663" i="9"/>
  <c r="H663" i="9"/>
  <c r="I663" i="9" s="1"/>
  <c r="F663" i="9"/>
  <c r="G663" i="9" s="1"/>
  <c r="D663" i="9"/>
  <c r="E663" i="9" s="1"/>
  <c r="C663" i="9"/>
  <c r="N662" i="9"/>
  <c r="O662" i="9" s="1"/>
  <c r="L662" i="9"/>
  <c r="M662" i="9" s="1"/>
  <c r="J662" i="9"/>
  <c r="H662" i="9"/>
  <c r="I662" i="9" s="1"/>
  <c r="F662" i="9"/>
  <c r="G662" i="9" s="1"/>
  <c r="D662" i="9"/>
  <c r="E662" i="9" s="1"/>
  <c r="C662" i="9"/>
  <c r="N661" i="9"/>
  <c r="O661" i="9" s="1"/>
  <c r="L661" i="9"/>
  <c r="M661" i="9" s="1"/>
  <c r="J661" i="9"/>
  <c r="H661" i="9"/>
  <c r="I661" i="9" s="1"/>
  <c r="F661" i="9"/>
  <c r="G661" i="9" s="1"/>
  <c r="D661" i="9"/>
  <c r="E661" i="9" s="1"/>
  <c r="C661" i="9"/>
  <c r="N660" i="9"/>
  <c r="O660" i="9" s="1"/>
  <c r="L660" i="9"/>
  <c r="M660" i="9" s="1"/>
  <c r="J660" i="9"/>
  <c r="H660" i="9"/>
  <c r="I660" i="9" s="1"/>
  <c r="F660" i="9"/>
  <c r="G660" i="9" s="1"/>
  <c r="D660" i="9"/>
  <c r="E660" i="9" s="1"/>
  <c r="C660" i="9"/>
  <c r="N659" i="9"/>
  <c r="O659" i="9" s="1"/>
  <c r="L659" i="9"/>
  <c r="M659" i="9" s="1"/>
  <c r="J659" i="9"/>
  <c r="H659" i="9"/>
  <c r="I659" i="9" s="1"/>
  <c r="F659" i="9"/>
  <c r="G659" i="9" s="1"/>
  <c r="D659" i="9"/>
  <c r="E659" i="9" s="1"/>
  <c r="C659" i="9"/>
  <c r="N658" i="9"/>
  <c r="O658" i="9" s="1"/>
  <c r="L658" i="9"/>
  <c r="M658" i="9" s="1"/>
  <c r="J658" i="9"/>
  <c r="H658" i="9"/>
  <c r="I658" i="9" s="1"/>
  <c r="F658" i="9"/>
  <c r="G658" i="9" s="1"/>
  <c r="D658" i="9"/>
  <c r="E658" i="9" s="1"/>
  <c r="C658" i="9"/>
  <c r="N657" i="9"/>
  <c r="O657" i="9" s="1"/>
  <c r="L657" i="9"/>
  <c r="M657" i="9" s="1"/>
  <c r="J657" i="9"/>
  <c r="H657" i="9"/>
  <c r="I657" i="9" s="1"/>
  <c r="F657" i="9"/>
  <c r="G657" i="9" s="1"/>
  <c r="D657" i="9"/>
  <c r="E657" i="9" s="1"/>
  <c r="C657" i="9"/>
  <c r="N656" i="9"/>
  <c r="O656" i="9" s="1"/>
  <c r="L656" i="9"/>
  <c r="M656" i="9" s="1"/>
  <c r="J656" i="9"/>
  <c r="H656" i="9"/>
  <c r="I656" i="9" s="1"/>
  <c r="F656" i="9"/>
  <c r="G656" i="9" s="1"/>
  <c r="D656" i="9"/>
  <c r="E656" i="9" s="1"/>
  <c r="C656" i="9"/>
  <c r="N655" i="9"/>
  <c r="O655" i="9" s="1"/>
  <c r="L655" i="9"/>
  <c r="M655" i="9" s="1"/>
  <c r="J655" i="9"/>
  <c r="H655" i="9"/>
  <c r="I655" i="9" s="1"/>
  <c r="F655" i="9"/>
  <c r="G655" i="9" s="1"/>
  <c r="D655" i="9"/>
  <c r="E655" i="9" s="1"/>
  <c r="C655" i="9"/>
  <c r="N654" i="9"/>
  <c r="O654" i="9" s="1"/>
  <c r="L654" i="9"/>
  <c r="M654" i="9" s="1"/>
  <c r="J654" i="9"/>
  <c r="H654" i="9"/>
  <c r="I654" i="9" s="1"/>
  <c r="F654" i="9"/>
  <c r="G654" i="9" s="1"/>
  <c r="D654" i="9"/>
  <c r="E654" i="9" s="1"/>
  <c r="C654" i="9"/>
  <c r="N653" i="9"/>
  <c r="O653" i="9" s="1"/>
  <c r="L653" i="9"/>
  <c r="M653" i="9" s="1"/>
  <c r="J653" i="9"/>
  <c r="H653" i="9"/>
  <c r="I653" i="9" s="1"/>
  <c r="F653" i="9"/>
  <c r="G653" i="9" s="1"/>
  <c r="D653" i="9"/>
  <c r="E653" i="9" s="1"/>
  <c r="C653" i="9"/>
  <c r="N652" i="9"/>
  <c r="O652" i="9" s="1"/>
  <c r="L652" i="9"/>
  <c r="M652" i="9" s="1"/>
  <c r="J652" i="9"/>
  <c r="H652" i="9"/>
  <c r="I652" i="9" s="1"/>
  <c r="F652" i="9"/>
  <c r="G652" i="9" s="1"/>
  <c r="D652" i="9"/>
  <c r="E652" i="9" s="1"/>
  <c r="C652" i="9"/>
  <c r="N651" i="9"/>
  <c r="O651" i="9" s="1"/>
  <c r="L651" i="9"/>
  <c r="M651" i="9" s="1"/>
  <c r="J651" i="9"/>
  <c r="H651" i="9"/>
  <c r="I651" i="9" s="1"/>
  <c r="F651" i="9"/>
  <c r="G651" i="9" s="1"/>
  <c r="D651" i="9"/>
  <c r="E651" i="9" s="1"/>
  <c r="C651" i="9"/>
  <c r="N650" i="9"/>
  <c r="O650" i="9" s="1"/>
  <c r="L650" i="9"/>
  <c r="M650" i="9" s="1"/>
  <c r="J650" i="9"/>
  <c r="H650" i="9"/>
  <c r="I650" i="9" s="1"/>
  <c r="F650" i="9"/>
  <c r="G650" i="9" s="1"/>
  <c r="D650" i="9"/>
  <c r="E650" i="9" s="1"/>
  <c r="C650" i="9"/>
  <c r="N649" i="9"/>
  <c r="O649" i="9" s="1"/>
  <c r="L649" i="9"/>
  <c r="M649" i="9" s="1"/>
  <c r="J649" i="9"/>
  <c r="H649" i="9"/>
  <c r="I649" i="9" s="1"/>
  <c r="F649" i="9"/>
  <c r="G649" i="9" s="1"/>
  <c r="D649" i="9"/>
  <c r="E649" i="9" s="1"/>
  <c r="C649" i="9"/>
  <c r="N648" i="9"/>
  <c r="O648" i="9" s="1"/>
  <c r="L648" i="9"/>
  <c r="M648" i="9" s="1"/>
  <c r="J648" i="9"/>
  <c r="H648" i="9"/>
  <c r="I648" i="9" s="1"/>
  <c r="F648" i="9"/>
  <c r="G648" i="9" s="1"/>
  <c r="D648" i="9"/>
  <c r="E648" i="9" s="1"/>
  <c r="C648" i="9"/>
  <c r="N647" i="9"/>
  <c r="O647" i="9" s="1"/>
  <c r="L647" i="9"/>
  <c r="M647" i="9" s="1"/>
  <c r="J647" i="9"/>
  <c r="H647" i="9"/>
  <c r="I647" i="9" s="1"/>
  <c r="F647" i="9"/>
  <c r="G647" i="9" s="1"/>
  <c r="D647" i="9"/>
  <c r="E647" i="9" s="1"/>
  <c r="C647" i="9"/>
  <c r="N646" i="9"/>
  <c r="O646" i="9" s="1"/>
  <c r="L646" i="9"/>
  <c r="M646" i="9" s="1"/>
  <c r="J646" i="9"/>
  <c r="H646" i="9"/>
  <c r="I646" i="9" s="1"/>
  <c r="F646" i="9"/>
  <c r="G646" i="9" s="1"/>
  <c r="D646" i="9"/>
  <c r="E646" i="9" s="1"/>
  <c r="C646" i="9"/>
  <c r="N645" i="9"/>
  <c r="O645" i="9" s="1"/>
  <c r="L645" i="9"/>
  <c r="M645" i="9" s="1"/>
  <c r="J645" i="9"/>
  <c r="H645" i="9"/>
  <c r="I645" i="9" s="1"/>
  <c r="F645" i="9"/>
  <c r="G645" i="9" s="1"/>
  <c r="D645" i="9"/>
  <c r="E645" i="9" s="1"/>
  <c r="C645" i="9"/>
  <c r="N644" i="9"/>
  <c r="O644" i="9" s="1"/>
  <c r="L644" i="9"/>
  <c r="M644" i="9" s="1"/>
  <c r="J644" i="9"/>
  <c r="H644" i="9"/>
  <c r="I644" i="9" s="1"/>
  <c r="F644" i="9"/>
  <c r="G644" i="9" s="1"/>
  <c r="D644" i="9"/>
  <c r="E644" i="9" s="1"/>
  <c r="C644" i="9"/>
  <c r="N643" i="9"/>
  <c r="O643" i="9" s="1"/>
  <c r="L643" i="9"/>
  <c r="M643" i="9" s="1"/>
  <c r="J643" i="9"/>
  <c r="H643" i="9"/>
  <c r="I643" i="9" s="1"/>
  <c r="F643" i="9"/>
  <c r="G643" i="9" s="1"/>
  <c r="D643" i="9"/>
  <c r="E643" i="9" s="1"/>
  <c r="C643" i="9"/>
  <c r="N642" i="9"/>
  <c r="O642" i="9" s="1"/>
  <c r="L642" i="9"/>
  <c r="M642" i="9" s="1"/>
  <c r="J642" i="9"/>
  <c r="H642" i="9"/>
  <c r="I642" i="9" s="1"/>
  <c r="F642" i="9"/>
  <c r="G642" i="9" s="1"/>
  <c r="D642" i="9"/>
  <c r="E642" i="9" s="1"/>
  <c r="C642" i="9"/>
  <c r="N641" i="9"/>
  <c r="O641" i="9" s="1"/>
  <c r="L641" i="9"/>
  <c r="M641" i="9" s="1"/>
  <c r="J641" i="9"/>
  <c r="H641" i="9"/>
  <c r="I641" i="9" s="1"/>
  <c r="F641" i="9"/>
  <c r="G641" i="9" s="1"/>
  <c r="D641" i="9"/>
  <c r="E641" i="9" s="1"/>
  <c r="C641" i="9"/>
  <c r="N640" i="9"/>
  <c r="O640" i="9" s="1"/>
  <c r="L640" i="9"/>
  <c r="M640" i="9" s="1"/>
  <c r="J640" i="9"/>
  <c r="H640" i="9"/>
  <c r="I640" i="9" s="1"/>
  <c r="F640" i="9"/>
  <c r="G640" i="9" s="1"/>
  <c r="D640" i="9"/>
  <c r="E640" i="9" s="1"/>
  <c r="C640" i="9"/>
  <c r="N639" i="9"/>
  <c r="O639" i="9" s="1"/>
  <c r="L639" i="9"/>
  <c r="M639" i="9" s="1"/>
  <c r="J639" i="9"/>
  <c r="H639" i="9"/>
  <c r="I639" i="9" s="1"/>
  <c r="F639" i="9"/>
  <c r="G639" i="9" s="1"/>
  <c r="D639" i="9"/>
  <c r="E639" i="9" s="1"/>
  <c r="C639" i="9"/>
  <c r="N638" i="9"/>
  <c r="O638" i="9" s="1"/>
  <c r="L638" i="9"/>
  <c r="M638" i="9" s="1"/>
  <c r="J638" i="9"/>
  <c r="H638" i="9"/>
  <c r="I638" i="9" s="1"/>
  <c r="F638" i="9"/>
  <c r="G638" i="9" s="1"/>
  <c r="D638" i="9"/>
  <c r="E638" i="9" s="1"/>
  <c r="C638" i="9"/>
  <c r="N637" i="9"/>
  <c r="O637" i="9" s="1"/>
  <c r="L637" i="9"/>
  <c r="M637" i="9" s="1"/>
  <c r="J637" i="9"/>
  <c r="H637" i="9"/>
  <c r="I637" i="9" s="1"/>
  <c r="F637" i="9"/>
  <c r="G637" i="9" s="1"/>
  <c r="D637" i="9"/>
  <c r="E637" i="9" s="1"/>
  <c r="C637" i="9"/>
  <c r="N636" i="9"/>
  <c r="O636" i="9" s="1"/>
  <c r="L636" i="9"/>
  <c r="M636" i="9" s="1"/>
  <c r="J636" i="9"/>
  <c r="H636" i="9"/>
  <c r="I636" i="9" s="1"/>
  <c r="F636" i="9"/>
  <c r="G636" i="9" s="1"/>
  <c r="D636" i="9"/>
  <c r="E636" i="9" s="1"/>
  <c r="C636" i="9"/>
  <c r="N635" i="9"/>
  <c r="O635" i="9" s="1"/>
  <c r="L635" i="9"/>
  <c r="M635" i="9" s="1"/>
  <c r="J635" i="9"/>
  <c r="H635" i="9"/>
  <c r="I635" i="9" s="1"/>
  <c r="F635" i="9"/>
  <c r="G635" i="9" s="1"/>
  <c r="D635" i="9"/>
  <c r="E635" i="9" s="1"/>
  <c r="C635" i="9"/>
  <c r="N634" i="9"/>
  <c r="O634" i="9" s="1"/>
  <c r="L634" i="9"/>
  <c r="M634" i="9" s="1"/>
  <c r="J634" i="9"/>
  <c r="H634" i="9"/>
  <c r="I634" i="9" s="1"/>
  <c r="F634" i="9"/>
  <c r="G634" i="9" s="1"/>
  <c r="D634" i="9"/>
  <c r="E634" i="9" s="1"/>
  <c r="C634" i="9"/>
  <c r="N633" i="9"/>
  <c r="O633" i="9" s="1"/>
  <c r="L633" i="9"/>
  <c r="M633" i="9" s="1"/>
  <c r="J633" i="9"/>
  <c r="H633" i="9"/>
  <c r="I633" i="9" s="1"/>
  <c r="F633" i="9"/>
  <c r="G633" i="9" s="1"/>
  <c r="D633" i="9"/>
  <c r="E633" i="9" s="1"/>
  <c r="C633" i="9"/>
  <c r="N632" i="9"/>
  <c r="O632" i="9" s="1"/>
  <c r="L632" i="9"/>
  <c r="M632" i="9" s="1"/>
  <c r="J632" i="9"/>
  <c r="H632" i="9"/>
  <c r="I632" i="9" s="1"/>
  <c r="F632" i="9"/>
  <c r="G632" i="9" s="1"/>
  <c r="D632" i="9"/>
  <c r="E632" i="9" s="1"/>
  <c r="C632" i="9"/>
  <c r="N631" i="9"/>
  <c r="O631" i="9" s="1"/>
  <c r="L631" i="9"/>
  <c r="M631" i="9" s="1"/>
  <c r="J631" i="9"/>
  <c r="H631" i="9"/>
  <c r="I631" i="9" s="1"/>
  <c r="F631" i="9"/>
  <c r="G631" i="9" s="1"/>
  <c r="D631" i="9"/>
  <c r="E631" i="9" s="1"/>
  <c r="C631" i="9"/>
  <c r="N630" i="9"/>
  <c r="O630" i="9" s="1"/>
  <c r="L630" i="9"/>
  <c r="M630" i="9" s="1"/>
  <c r="J630" i="9"/>
  <c r="H630" i="9"/>
  <c r="I630" i="9" s="1"/>
  <c r="F630" i="9"/>
  <c r="G630" i="9" s="1"/>
  <c r="D630" i="9"/>
  <c r="E630" i="9" s="1"/>
  <c r="C630" i="9"/>
  <c r="N629" i="9"/>
  <c r="O629" i="9" s="1"/>
  <c r="L629" i="9"/>
  <c r="M629" i="9" s="1"/>
  <c r="J629" i="9"/>
  <c r="H629" i="9"/>
  <c r="I629" i="9" s="1"/>
  <c r="F629" i="9"/>
  <c r="G629" i="9" s="1"/>
  <c r="D629" i="9"/>
  <c r="E629" i="9" s="1"/>
  <c r="C629" i="9"/>
  <c r="N628" i="9"/>
  <c r="O628" i="9" s="1"/>
  <c r="L628" i="9"/>
  <c r="M628" i="9" s="1"/>
  <c r="J628" i="9"/>
  <c r="H628" i="9"/>
  <c r="I628" i="9" s="1"/>
  <c r="F628" i="9"/>
  <c r="G628" i="9" s="1"/>
  <c r="D628" i="9"/>
  <c r="E628" i="9" s="1"/>
  <c r="C628" i="9"/>
  <c r="N627" i="9"/>
  <c r="O627" i="9" s="1"/>
  <c r="L627" i="9"/>
  <c r="M627" i="9" s="1"/>
  <c r="J627" i="9"/>
  <c r="H627" i="9"/>
  <c r="I627" i="9" s="1"/>
  <c r="F627" i="9"/>
  <c r="G627" i="9" s="1"/>
  <c r="D627" i="9"/>
  <c r="E627" i="9" s="1"/>
  <c r="C627" i="9"/>
  <c r="N626" i="9"/>
  <c r="O626" i="9" s="1"/>
  <c r="L626" i="9"/>
  <c r="M626" i="9" s="1"/>
  <c r="J626" i="9"/>
  <c r="H626" i="9"/>
  <c r="I626" i="9" s="1"/>
  <c r="F626" i="9"/>
  <c r="G626" i="9" s="1"/>
  <c r="D626" i="9"/>
  <c r="E626" i="9" s="1"/>
  <c r="C626" i="9"/>
  <c r="N625" i="9"/>
  <c r="O625" i="9" s="1"/>
  <c r="L625" i="9"/>
  <c r="M625" i="9" s="1"/>
  <c r="J625" i="9"/>
  <c r="H625" i="9"/>
  <c r="I625" i="9" s="1"/>
  <c r="F625" i="9"/>
  <c r="G625" i="9" s="1"/>
  <c r="D625" i="9"/>
  <c r="E625" i="9" s="1"/>
  <c r="C625" i="9"/>
  <c r="N624" i="9"/>
  <c r="O624" i="9" s="1"/>
  <c r="L624" i="9"/>
  <c r="M624" i="9" s="1"/>
  <c r="J624" i="9"/>
  <c r="H624" i="9"/>
  <c r="I624" i="9" s="1"/>
  <c r="F624" i="9"/>
  <c r="G624" i="9" s="1"/>
  <c r="D624" i="9"/>
  <c r="E624" i="9" s="1"/>
  <c r="C624" i="9"/>
  <c r="N623" i="9"/>
  <c r="O623" i="9" s="1"/>
  <c r="L623" i="9"/>
  <c r="M623" i="9" s="1"/>
  <c r="J623" i="9"/>
  <c r="H623" i="9"/>
  <c r="I623" i="9" s="1"/>
  <c r="F623" i="9"/>
  <c r="G623" i="9" s="1"/>
  <c r="D623" i="9"/>
  <c r="E623" i="9" s="1"/>
  <c r="C623" i="9"/>
  <c r="N622" i="9"/>
  <c r="O622" i="9" s="1"/>
  <c r="L622" i="9"/>
  <c r="M622" i="9" s="1"/>
  <c r="J622" i="9"/>
  <c r="H622" i="9"/>
  <c r="I622" i="9" s="1"/>
  <c r="F622" i="9"/>
  <c r="G622" i="9" s="1"/>
  <c r="D622" i="9"/>
  <c r="E622" i="9" s="1"/>
  <c r="C622" i="9"/>
  <c r="N621" i="9"/>
  <c r="O621" i="9" s="1"/>
  <c r="L621" i="9"/>
  <c r="M621" i="9" s="1"/>
  <c r="J621" i="9"/>
  <c r="H621" i="9"/>
  <c r="I621" i="9" s="1"/>
  <c r="F621" i="9"/>
  <c r="G621" i="9" s="1"/>
  <c r="D621" i="9"/>
  <c r="E621" i="9" s="1"/>
  <c r="C621" i="9"/>
  <c r="N620" i="9"/>
  <c r="O620" i="9" s="1"/>
  <c r="L620" i="9"/>
  <c r="M620" i="9" s="1"/>
  <c r="J620" i="9"/>
  <c r="H620" i="9"/>
  <c r="I620" i="9" s="1"/>
  <c r="F620" i="9"/>
  <c r="G620" i="9" s="1"/>
  <c r="D620" i="9"/>
  <c r="E620" i="9" s="1"/>
  <c r="C620" i="9"/>
  <c r="N619" i="9"/>
  <c r="O619" i="9" s="1"/>
  <c r="L619" i="9"/>
  <c r="M619" i="9" s="1"/>
  <c r="J619" i="9"/>
  <c r="H619" i="9"/>
  <c r="I619" i="9" s="1"/>
  <c r="F619" i="9"/>
  <c r="G619" i="9" s="1"/>
  <c r="D619" i="9"/>
  <c r="E619" i="9" s="1"/>
  <c r="C619" i="9"/>
  <c r="N618" i="9"/>
  <c r="O618" i="9" s="1"/>
  <c r="L618" i="9"/>
  <c r="M618" i="9" s="1"/>
  <c r="J618" i="9"/>
  <c r="H618" i="9"/>
  <c r="I618" i="9" s="1"/>
  <c r="F618" i="9"/>
  <c r="G618" i="9" s="1"/>
  <c r="D618" i="9"/>
  <c r="E618" i="9" s="1"/>
  <c r="C618" i="9"/>
  <c r="N617" i="9"/>
  <c r="O617" i="9" s="1"/>
  <c r="L617" i="9"/>
  <c r="M617" i="9" s="1"/>
  <c r="J617" i="9"/>
  <c r="H617" i="9"/>
  <c r="I617" i="9" s="1"/>
  <c r="F617" i="9"/>
  <c r="G617" i="9" s="1"/>
  <c r="D617" i="9"/>
  <c r="E617" i="9" s="1"/>
  <c r="C617" i="9"/>
  <c r="N616" i="9"/>
  <c r="O616" i="9" s="1"/>
  <c r="L616" i="9"/>
  <c r="M616" i="9" s="1"/>
  <c r="J616" i="9"/>
  <c r="H616" i="9"/>
  <c r="I616" i="9" s="1"/>
  <c r="F616" i="9"/>
  <c r="G616" i="9" s="1"/>
  <c r="D616" i="9"/>
  <c r="E616" i="9" s="1"/>
  <c r="C616" i="9"/>
  <c r="N615" i="9"/>
  <c r="O615" i="9" s="1"/>
  <c r="L615" i="9"/>
  <c r="M615" i="9" s="1"/>
  <c r="J615" i="9"/>
  <c r="H615" i="9"/>
  <c r="I615" i="9" s="1"/>
  <c r="F615" i="9"/>
  <c r="G615" i="9" s="1"/>
  <c r="D615" i="9"/>
  <c r="E615" i="9" s="1"/>
  <c r="C615" i="9"/>
  <c r="N614" i="9"/>
  <c r="O614" i="9" s="1"/>
  <c r="L614" i="9"/>
  <c r="M614" i="9" s="1"/>
  <c r="J614" i="9"/>
  <c r="H614" i="9"/>
  <c r="I614" i="9" s="1"/>
  <c r="F614" i="9"/>
  <c r="G614" i="9" s="1"/>
  <c r="D614" i="9"/>
  <c r="E614" i="9" s="1"/>
  <c r="C614" i="9"/>
  <c r="N613" i="9"/>
  <c r="O613" i="9" s="1"/>
  <c r="L613" i="9"/>
  <c r="M613" i="9" s="1"/>
  <c r="J613" i="9"/>
  <c r="H613" i="9"/>
  <c r="I613" i="9" s="1"/>
  <c r="F613" i="9"/>
  <c r="G613" i="9" s="1"/>
  <c r="D613" i="9"/>
  <c r="E613" i="9" s="1"/>
  <c r="C613" i="9"/>
  <c r="N612" i="9"/>
  <c r="O612" i="9" s="1"/>
  <c r="L612" i="9"/>
  <c r="M612" i="9" s="1"/>
  <c r="J612" i="9"/>
  <c r="H612" i="9"/>
  <c r="I612" i="9" s="1"/>
  <c r="F612" i="9"/>
  <c r="G612" i="9" s="1"/>
  <c r="D612" i="9"/>
  <c r="E612" i="9" s="1"/>
  <c r="C612" i="9"/>
  <c r="N611" i="9"/>
  <c r="O611" i="9" s="1"/>
  <c r="L611" i="9"/>
  <c r="M611" i="9" s="1"/>
  <c r="J611" i="9"/>
  <c r="H611" i="9"/>
  <c r="I611" i="9" s="1"/>
  <c r="F611" i="9"/>
  <c r="G611" i="9" s="1"/>
  <c r="D611" i="9"/>
  <c r="E611" i="9" s="1"/>
  <c r="C611" i="9"/>
  <c r="N610" i="9"/>
  <c r="O610" i="9" s="1"/>
  <c r="L610" i="9"/>
  <c r="M610" i="9" s="1"/>
  <c r="J610" i="9"/>
  <c r="H610" i="9"/>
  <c r="I610" i="9" s="1"/>
  <c r="F610" i="9"/>
  <c r="G610" i="9" s="1"/>
  <c r="D610" i="9"/>
  <c r="E610" i="9" s="1"/>
  <c r="C610" i="9"/>
  <c r="N609" i="9"/>
  <c r="O609" i="9" s="1"/>
  <c r="L609" i="9"/>
  <c r="M609" i="9" s="1"/>
  <c r="J609" i="9"/>
  <c r="H609" i="9"/>
  <c r="I609" i="9" s="1"/>
  <c r="F609" i="9"/>
  <c r="G609" i="9" s="1"/>
  <c r="D609" i="9"/>
  <c r="E609" i="9" s="1"/>
  <c r="C609" i="9"/>
  <c r="N608" i="9"/>
  <c r="O608" i="9" s="1"/>
  <c r="L608" i="9"/>
  <c r="M608" i="9" s="1"/>
  <c r="J608" i="9"/>
  <c r="H608" i="9"/>
  <c r="I608" i="9" s="1"/>
  <c r="F608" i="9"/>
  <c r="G608" i="9" s="1"/>
  <c r="D608" i="9"/>
  <c r="E608" i="9" s="1"/>
  <c r="C608" i="9"/>
  <c r="N607" i="9"/>
  <c r="O607" i="9" s="1"/>
  <c r="L607" i="9"/>
  <c r="M607" i="9" s="1"/>
  <c r="J607" i="9"/>
  <c r="H607" i="9"/>
  <c r="I607" i="9" s="1"/>
  <c r="F607" i="9"/>
  <c r="G607" i="9" s="1"/>
  <c r="D607" i="9"/>
  <c r="E607" i="9" s="1"/>
  <c r="C607" i="9"/>
  <c r="N606" i="9"/>
  <c r="O606" i="9" s="1"/>
  <c r="L606" i="9"/>
  <c r="M606" i="9" s="1"/>
  <c r="J606" i="9"/>
  <c r="H606" i="9"/>
  <c r="I606" i="9" s="1"/>
  <c r="F606" i="9"/>
  <c r="G606" i="9" s="1"/>
  <c r="D606" i="9"/>
  <c r="E606" i="9" s="1"/>
  <c r="C606" i="9"/>
  <c r="N605" i="9"/>
  <c r="O605" i="9" s="1"/>
  <c r="L605" i="9"/>
  <c r="M605" i="9" s="1"/>
  <c r="J605" i="9"/>
  <c r="H605" i="9"/>
  <c r="I605" i="9" s="1"/>
  <c r="F605" i="9"/>
  <c r="G605" i="9" s="1"/>
  <c r="D605" i="9"/>
  <c r="E605" i="9" s="1"/>
  <c r="C605" i="9"/>
  <c r="N604" i="9"/>
  <c r="O604" i="9" s="1"/>
  <c r="L604" i="9"/>
  <c r="M604" i="9" s="1"/>
  <c r="J604" i="9"/>
  <c r="H604" i="9"/>
  <c r="I604" i="9" s="1"/>
  <c r="F604" i="9"/>
  <c r="G604" i="9" s="1"/>
  <c r="D604" i="9"/>
  <c r="E604" i="9" s="1"/>
  <c r="C604" i="9"/>
  <c r="N603" i="9"/>
  <c r="O603" i="9" s="1"/>
  <c r="L603" i="9"/>
  <c r="M603" i="9" s="1"/>
  <c r="J603" i="9"/>
  <c r="H603" i="9"/>
  <c r="I603" i="9" s="1"/>
  <c r="F603" i="9"/>
  <c r="G603" i="9" s="1"/>
  <c r="D603" i="9"/>
  <c r="E603" i="9" s="1"/>
  <c r="C603" i="9"/>
  <c r="N602" i="9"/>
  <c r="O602" i="9" s="1"/>
  <c r="L602" i="9"/>
  <c r="M602" i="9" s="1"/>
  <c r="J602" i="9"/>
  <c r="H602" i="9"/>
  <c r="I602" i="9" s="1"/>
  <c r="F602" i="9"/>
  <c r="G602" i="9" s="1"/>
  <c r="D602" i="9"/>
  <c r="E602" i="9" s="1"/>
  <c r="C602" i="9"/>
  <c r="N601" i="9"/>
  <c r="O601" i="9" s="1"/>
  <c r="L601" i="9"/>
  <c r="M601" i="9" s="1"/>
  <c r="J601" i="9"/>
  <c r="H601" i="9"/>
  <c r="I601" i="9" s="1"/>
  <c r="F601" i="9"/>
  <c r="G601" i="9" s="1"/>
  <c r="D601" i="9"/>
  <c r="E601" i="9" s="1"/>
  <c r="C601" i="9"/>
  <c r="N600" i="9"/>
  <c r="O600" i="9" s="1"/>
  <c r="L600" i="9"/>
  <c r="M600" i="9" s="1"/>
  <c r="J600" i="9"/>
  <c r="H600" i="9"/>
  <c r="I600" i="9" s="1"/>
  <c r="F600" i="9"/>
  <c r="G600" i="9" s="1"/>
  <c r="D600" i="9"/>
  <c r="E600" i="9" s="1"/>
  <c r="C600" i="9"/>
  <c r="N599" i="9"/>
  <c r="O599" i="9" s="1"/>
  <c r="L599" i="9"/>
  <c r="M599" i="9" s="1"/>
  <c r="J599" i="9"/>
  <c r="H599" i="9"/>
  <c r="I599" i="9" s="1"/>
  <c r="F599" i="9"/>
  <c r="G599" i="9" s="1"/>
  <c r="D599" i="9"/>
  <c r="E599" i="9" s="1"/>
  <c r="C599" i="9"/>
  <c r="N598" i="9"/>
  <c r="O598" i="9" s="1"/>
  <c r="L598" i="9"/>
  <c r="M598" i="9" s="1"/>
  <c r="J598" i="9"/>
  <c r="H598" i="9"/>
  <c r="I598" i="9" s="1"/>
  <c r="F598" i="9"/>
  <c r="G598" i="9" s="1"/>
  <c r="D598" i="9"/>
  <c r="E598" i="9" s="1"/>
  <c r="C598" i="9"/>
  <c r="N597" i="9"/>
  <c r="O597" i="9" s="1"/>
  <c r="L597" i="9"/>
  <c r="M597" i="9" s="1"/>
  <c r="J597" i="9"/>
  <c r="H597" i="9"/>
  <c r="I597" i="9" s="1"/>
  <c r="F597" i="9"/>
  <c r="G597" i="9" s="1"/>
  <c r="D597" i="9"/>
  <c r="E597" i="9" s="1"/>
  <c r="C597" i="9"/>
  <c r="N596" i="9"/>
  <c r="O596" i="9" s="1"/>
  <c r="L596" i="9"/>
  <c r="M596" i="9" s="1"/>
  <c r="J596" i="9"/>
  <c r="H596" i="9"/>
  <c r="I596" i="9" s="1"/>
  <c r="F596" i="9"/>
  <c r="G596" i="9" s="1"/>
  <c r="D596" i="9"/>
  <c r="E596" i="9" s="1"/>
  <c r="C596" i="9"/>
  <c r="N595" i="9"/>
  <c r="O595" i="9" s="1"/>
  <c r="L595" i="9"/>
  <c r="M595" i="9" s="1"/>
  <c r="J595" i="9"/>
  <c r="H595" i="9"/>
  <c r="I595" i="9" s="1"/>
  <c r="F595" i="9"/>
  <c r="G595" i="9" s="1"/>
  <c r="D595" i="9"/>
  <c r="E595" i="9" s="1"/>
  <c r="C595" i="9"/>
  <c r="N594" i="9"/>
  <c r="O594" i="9" s="1"/>
  <c r="L594" i="9"/>
  <c r="M594" i="9" s="1"/>
  <c r="J594" i="9"/>
  <c r="H594" i="9"/>
  <c r="I594" i="9" s="1"/>
  <c r="F594" i="9"/>
  <c r="G594" i="9" s="1"/>
  <c r="D594" i="9"/>
  <c r="E594" i="9" s="1"/>
  <c r="C594" i="9"/>
  <c r="N593" i="9"/>
  <c r="O593" i="9" s="1"/>
  <c r="L593" i="9"/>
  <c r="M593" i="9" s="1"/>
  <c r="J593" i="9"/>
  <c r="H593" i="9"/>
  <c r="I593" i="9" s="1"/>
  <c r="F593" i="9"/>
  <c r="G593" i="9" s="1"/>
  <c r="D593" i="9"/>
  <c r="E593" i="9" s="1"/>
  <c r="C593" i="9"/>
  <c r="N592" i="9"/>
  <c r="O592" i="9" s="1"/>
  <c r="L592" i="9"/>
  <c r="M592" i="9" s="1"/>
  <c r="J592" i="9"/>
  <c r="H592" i="9"/>
  <c r="I592" i="9" s="1"/>
  <c r="F592" i="9"/>
  <c r="G592" i="9" s="1"/>
  <c r="D592" i="9"/>
  <c r="E592" i="9" s="1"/>
  <c r="C592" i="9"/>
  <c r="N591" i="9"/>
  <c r="O591" i="9" s="1"/>
  <c r="L591" i="9"/>
  <c r="M591" i="9" s="1"/>
  <c r="J591" i="9"/>
  <c r="H591" i="9"/>
  <c r="I591" i="9" s="1"/>
  <c r="F591" i="9"/>
  <c r="G591" i="9" s="1"/>
  <c r="D591" i="9"/>
  <c r="E591" i="9" s="1"/>
  <c r="C591" i="9"/>
  <c r="N590" i="9"/>
  <c r="O590" i="9" s="1"/>
  <c r="L590" i="9"/>
  <c r="M590" i="9" s="1"/>
  <c r="J590" i="9"/>
  <c r="H590" i="9"/>
  <c r="I590" i="9" s="1"/>
  <c r="F590" i="9"/>
  <c r="G590" i="9" s="1"/>
  <c r="D590" i="9"/>
  <c r="E590" i="9" s="1"/>
  <c r="C590" i="9"/>
  <c r="N589" i="9"/>
  <c r="O589" i="9" s="1"/>
  <c r="L589" i="9"/>
  <c r="M589" i="9" s="1"/>
  <c r="J589" i="9"/>
  <c r="H589" i="9"/>
  <c r="I589" i="9" s="1"/>
  <c r="F589" i="9"/>
  <c r="G589" i="9" s="1"/>
  <c r="D589" i="9"/>
  <c r="E589" i="9" s="1"/>
  <c r="C589" i="9"/>
  <c r="N588" i="9"/>
  <c r="O588" i="9" s="1"/>
  <c r="L588" i="9"/>
  <c r="M588" i="9" s="1"/>
  <c r="J588" i="9"/>
  <c r="H588" i="9"/>
  <c r="I588" i="9" s="1"/>
  <c r="F588" i="9"/>
  <c r="G588" i="9" s="1"/>
  <c r="D588" i="9"/>
  <c r="E588" i="9" s="1"/>
  <c r="C588" i="9"/>
  <c r="N587" i="9"/>
  <c r="O587" i="9" s="1"/>
  <c r="L587" i="9"/>
  <c r="M587" i="9" s="1"/>
  <c r="J587" i="9"/>
  <c r="H587" i="9"/>
  <c r="I587" i="9" s="1"/>
  <c r="F587" i="9"/>
  <c r="G587" i="9" s="1"/>
  <c r="D587" i="9"/>
  <c r="E587" i="9" s="1"/>
  <c r="C587" i="9"/>
  <c r="N586" i="9"/>
  <c r="O586" i="9" s="1"/>
  <c r="L586" i="9"/>
  <c r="M586" i="9" s="1"/>
  <c r="J586" i="9"/>
  <c r="H586" i="9"/>
  <c r="I586" i="9" s="1"/>
  <c r="F586" i="9"/>
  <c r="G586" i="9" s="1"/>
  <c r="D586" i="9"/>
  <c r="E586" i="9" s="1"/>
  <c r="C586" i="9"/>
  <c r="N585" i="9"/>
  <c r="O585" i="9" s="1"/>
  <c r="L585" i="9"/>
  <c r="M585" i="9" s="1"/>
  <c r="J585" i="9"/>
  <c r="H585" i="9"/>
  <c r="I585" i="9" s="1"/>
  <c r="F585" i="9"/>
  <c r="G585" i="9" s="1"/>
  <c r="D585" i="9"/>
  <c r="E585" i="9" s="1"/>
  <c r="C585" i="9"/>
  <c r="N584" i="9"/>
  <c r="O584" i="9" s="1"/>
  <c r="L584" i="9"/>
  <c r="M584" i="9" s="1"/>
  <c r="J584" i="9"/>
  <c r="H584" i="9"/>
  <c r="I584" i="9" s="1"/>
  <c r="F584" i="9"/>
  <c r="G584" i="9" s="1"/>
  <c r="D584" i="9"/>
  <c r="E584" i="9" s="1"/>
  <c r="C584" i="9"/>
  <c r="N583" i="9"/>
  <c r="O583" i="9" s="1"/>
  <c r="L583" i="9"/>
  <c r="M583" i="9" s="1"/>
  <c r="J583" i="9"/>
  <c r="H583" i="9"/>
  <c r="I583" i="9" s="1"/>
  <c r="F583" i="9"/>
  <c r="G583" i="9" s="1"/>
  <c r="D583" i="9"/>
  <c r="E583" i="9" s="1"/>
  <c r="C583" i="9"/>
  <c r="N582" i="9"/>
  <c r="O582" i="9" s="1"/>
  <c r="L582" i="9"/>
  <c r="M582" i="9" s="1"/>
  <c r="J582" i="9"/>
  <c r="H582" i="9"/>
  <c r="I582" i="9" s="1"/>
  <c r="F582" i="9"/>
  <c r="G582" i="9" s="1"/>
  <c r="D582" i="9"/>
  <c r="E582" i="9" s="1"/>
  <c r="C582" i="9"/>
  <c r="N581" i="9"/>
  <c r="O581" i="9" s="1"/>
  <c r="L581" i="9"/>
  <c r="M581" i="9" s="1"/>
  <c r="J581" i="9"/>
  <c r="H581" i="9"/>
  <c r="I581" i="9" s="1"/>
  <c r="F581" i="9"/>
  <c r="G581" i="9" s="1"/>
  <c r="D581" i="9"/>
  <c r="E581" i="9" s="1"/>
  <c r="C581" i="9"/>
  <c r="N580" i="9"/>
  <c r="O580" i="9" s="1"/>
  <c r="L580" i="9"/>
  <c r="M580" i="9" s="1"/>
  <c r="J580" i="9"/>
  <c r="H580" i="9"/>
  <c r="I580" i="9" s="1"/>
  <c r="F580" i="9"/>
  <c r="G580" i="9" s="1"/>
  <c r="D580" i="9"/>
  <c r="E580" i="9" s="1"/>
  <c r="C580" i="9"/>
  <c r="N579" i="9"/>
  <c r="O579" i="9" s="1"/>
  <c r="L579" i="9"/>
  <c r="M579" i="9" s="1"/>
  <c r="J579" i="9"/>
  <c r="H579" i="9"/>
  <c r="I579" i="9" s="1"/>
  <c r="F579" i="9"/>
  <c r="G579" i="9" s="1"/>
  <c r="D579" i="9"/>
  <c r="E579" i="9" s="1"/>
  <c r="C579" i="9"/>
  <c r="N578" i="9"/>
  <c r="O578" i="9" s="1"/>
  <c r="L578" i="9"/>
  <c r="M578" i="9" s="1"/>
  <c r="J578" i="9"/>
  <c r="H578" i="9"/>
  <c r="I578" i="9" s="1"/>
  <c r="F578" i="9"/>
  <c r="G578" i="9" s="1"/>
  <c r="D578" i="9"/>
  <c r="E578" i="9" s="1"/>
  <c r="C578" i="9"/>
  <c r="N577" i="9"/>
  <c r="O577" i="9" s="1"/>
  <c r="L577" i="9"/>
  <c r="M577" i="9" s="1"/>
  <c r="J577" i="9"/>
  <c r="H577" i="9"/>
  <c r="I577" i="9" s="1"/>
  <c r="F577" i="9"/>
  <c r="G577" i="9" s="1"/>
  <c r="D577" i="9"/>
  <c r="E577" i="9" s="1"/>
  <c r="C577" i="9"/>
  <c r="N576" i="9"/>
  <c r="O576" i="9" s="1"/>
  <c r="L576" i="9"/>
  <c r="M576" i="9" s="1"/>
  <c r="J576" i="9"/>
  <c r="H576" i="9"/>
  <c r="I576" i="9" s="1"/>
  <c r="F576" i="9"/>
  <c r="G576" i="9" s="1"/>
  <c r="D576" i="9"/>
  <c r="E576" i="9" s="1"/>
  <c r="C576" i="9"/>
  <c r="N575" i="9"/>
  <c r="O575" i="9" s="1"/>
  <c r="L575" i="9"/>
  <c r="M575" i="9" s="1"/>
  <c r="J575" i="9"/>
  <c r="H575" i="9"/>
  <c r="I575" i="9" s="1"/>
  <c r="F575" i="9"/>
  <c r="G575" i="9" s="1"/>
  <c r="D575" i="9"/>
  <c r="E575" i="9" s="1"/>
  <c r="C575" i="9"/>
  <c r="N574" i="9"/>
  <c r="O574" i="9" s="1"/>
  <c r="L574" i="9"/>
  <c r="M574" i="9" s="1"/>
  <c r="J574" i="9"/>
  <c r="H574" i="9"/>
  <c r="I574" i="9" s="1"/>
  <c r="F574" i="9"/>
  <c r="G574" i="9" s="1"/>
  <c r="D574" i="9"/>
  <c r="E574" i="9" s="1"/>
  <c r="C574" i="9"/>
  <c r="N573" i="9"/>
  <c r="O573" i="9" s="1"/>
  <c r="L573" i="9"/>
  <c r="M573" i="9" s="1"/>
  <c r="J573" i="9"/>
  <c r="H573" i="9"/>
  <c r="I573" i="9" s="1"/>
  <c r="F573" i="9"/>
  <c r="G573" i="9" s="1"/>
  <c r="D573" i="9"/>
  <c r="E573" i="9" s="1"/>
  <c r="C573" i="9"/>
  <c r="N572" i="9"/>
  <c r="O572" i="9" s="1"/>
  <c r="L572" i="9"/>
  <c r="M572" i="9" s="1"/>
  <c r="J572" i="9"/>
  <c r="H572" i="9"/>
  <c r="I572" i="9" s="1"/>
  <c r="F572" i="9"/>
  <c r="G572" i="9" s="1"/>
  <c r="D572" i="9"/>
  <c r="E572" i="9" s="1"/>
  <c r="C572" i="9"/>
  <c r="N571" i="9"/>
  <c r="O571" i="9" s="1"/>
  <c r="L571" i="9"/>
  <c r="M571" i="9" s="1"/>
  <c r="J571" i="9"/>
  <c r="H571" i="9"/>
  <c r="I571" i="9" s="1"/>
  <c r="F571" i="9"/>
  <c r="G571" i="9" s="1"/>
  <c r="D571" i="9"/>
  <c r="E571" i="9" s="1"/>
  <c r="C571" i="9"/>
  <c r="N570" i="9"/>
  <c r="O570" i="9" s="1"/>
  <c r="L570" i="9"/>
  <c r="M570" i="9" s="1"/>
  <c r="J570" i="9"/>
  <c r="H570" i="9"/>
  <c r="I570" i="9" s="1"/>
  <c r="F570" i="9"/>
  <c r="G570" i="9" s="1"/>
  <c r="D570" i="9"/>
  <c r="E570" i="9" s="1"/>
  <c r="C570" i="9"/>
  <c r="N569" i="9"/>
  <c r="O569" i="9" s="1"/>
  <c r="L569" i="9"/>
  <c r="M569" i="9" s="1"/>
  <c r="J569" i="9"/>
  <c r="H569" i="9"/>
  <c r="I569" i="9" s="1"/>
  <c r="F569" i="9"/>
  <c r="G569" i="9" s="1"/>
  <c r="D569" i="9"/>
  <c r="E569" i="9" s="1"/>
  <c r="C569" i="9"/>
  <c r="N568" i="9"/>
  <c r="O568" i="9" s="1"/>
  <c r="L568" i="9"/>
  <c r="M568" i="9" s="1"/>
  <c r="J568" i="9"/>
  <c r="H568" i="9"/>
  <c r="I568" i="9" s="1"/>
  <c r="F568" i="9"/>
  <c r="G568" i="9" s="1"/>
  <c r="D568" i="9"/>
  <c r="E568" i="9" s="1"/>
  <c r="C568" i="9"/>
  <c r="N567" i="9"/>
  <c r="O567" i="9" s="1"/>
  <c r="L567" i="9"/>
  <c r="M567" i="9" s="1"/>
  <c r="J567" i="9"/>
  <c r="H567" i="9"/>
  <c r="I567" i="9" s="1"/>
  <c r="F567" i="9"/>
  <c r="G567" i="9" s="1"/>
  <c r="D567" i="9"/>
  <c r="E567" i="9" s="1"/>
  <c r="C567" i="9"/>
  <c r="N566" i="9"/>
  <c r="O566" i="9" s="1"/>
  <c r="L566" i="9"/>
  <c r="M566" i="9" s="1"/>
  <c r="J566" i="9"/>
  <c r="H566" i="9"/>
  <c r="I566" i="9" s="1"/>
  <c r="F566" i="9"/>
  <c r="G566" i="9" s="1"/>
  <c r="D566" i="9"/>
  <c r="E566" i="9" s="1"/>
  <c r="C566" i="9"/>
  <c r="N565" i="9"/>
  <c r="O565" i="9" s="1"/>
  <c r="L565" i="9"/>
  <c r="M565" i="9" s="1"/>
  <c r="J565" i="9"/>
  <c r="H565" i="9"/>
  <c r="I565" i="9" s="1"/>
  <c r="F565" i="9"/>
  <c r="G565" i="9" s="1"/>
  <c r="D565" i="9"/>
  <c r="E565" i="9" s="1"/>
  <c r="C565" i="9"/>
  <c r="N564" i="9"/>
  <c r="O564" i="9" s="1"/>
  <c r="L564" i="9"/>
  <c r="M564" i="9" s="1"/>
  <c r="J564" i="9"/>
  <c r="H564" i="9"/>
  <c r="I564" i="9" s="1"/>
  <c r="F564" i="9"/>
  <c r="G564" i="9" s="1"/>
  <c r="D564" i="9"/>
  <c r="E564" i="9" s="1"/>
  <c r="C564" i="9"/>
  <c r="N563" i="9"/>
  <c r="O563" i="9" s="1"/>
  <c r="L563" i="9"/>
  <c r="M563" i="9" s="1"/>
  <c r="J563" i="9"/>
  <c r="H563" i="9"/>
  <c r="I563" i="9" s="1"/>
  <c r="F563" i="9"/>
  <c r="G563" i="9" s="1"/>
  <c r="D563" i="9"/>
  <c r="E563" i="9" s="1"/>
  <c r="C563" i="9"/>
  <c r="N562" i="9"/>
  <c r="O562" i="9" s="1"/>
  <c r="L562" i="9"/>
  <c r="M562" i="9" s="1"/>
  <c r="J562" i="9"/>
  <c r="H562" i="9"/>
  <c r="I562" i="9" s="1"/>
  <c r="F562" i="9"/>
  <c r="G562" i="9" s="1"/>
  <c r="D562" i="9"/>
  <c r="E562" i="9" s="1"/>
  <c r="C562" i="9"/>
  <c r="N561" i="9"/>
  <c r="O561" i="9" s="1"/>
  <c r="L561" i="9"/>
  <c r="M561" i="9" s="1"/>
  <c r="J561" i="9"/>
  <c r="H561" i="9"/>
  <c r="I561" i="9" s="1"/>
  <c r="F561" i="9"/>
  <c r="G561" i="9" s="1"/>
  <c r="D561" i="9"/>
  <c r="E561" i="9" s="1"/>
  <c r="C561" i="9"/>
  <c r="N560" i="9"/>
  <c r="O560" i="9" s="1"/>
  <c r="L560" i="9"/>
  <c r="M560" i="9" s="1"/>
  <c r="J560" i="9"/>
  <c r="H560" i="9"/>
  <c r="I560" i="9" s="1"/>
  <c r="F560" i="9"/>
  <c r="G560" i="9" s="1"/>
  <c r="D560" i="9"/>
  <c r="E560" i="9" s="1"/>
  <c r="C560" i="9"/>
  <c r="N559" i="9"/>
  <c r="O559" i="9" s="1"/>
  <c r="L559" i="9"/>
  <c r="M559" i="9" s="1"/>
  <c r="J559" i="9"/>
  <c r="H559" i="9"/>
  <c r="I559" i="9" s="1"/>
  <c r="F559" i="9"/>
  <c r="G559" i="9" s="1"/>
  <c r="D559" i="9"/>
  <c r="E559" i="9" s="1"/>
  <c r="C559" i="9"/>
  <c r="N558" i="9"/>
  <c r="O558" i="9" s="1"/>
  <c r="L558" i="9"/>
  <c r="M558" i="9" s="1"/>
  <c r="J558" i="9"/>
  <c r="H558" i="9"/>
  <c r="I558" i="9" s="1"/>
  <c r="F558" i="9"/>
  <c r="G558" i="9" s="1"/>
  <c r="D558" i="9"/>
  <c r="E558" i="9" s="1"/>
  <c r="C558" i="9"/>
  <c r="N557" i="9"/>
  <c r="O557" i="9" s="1"/>
  <c r="L557" i="9"/>
  <c r="M557" i="9" s="1"/>
  <c r="J557" i="9"/>
  <c r="H557" i="9"/>
  <c r="I557" i="9" s="1"/>
  <c r="F557" i="9"/>
  <c r="G557" i="9" s="1"/>
  <c r="D557" i="9"/>
  <c r="E557" i="9" s="1"/>
  <c r="C557" i="9"/>
  <c r="N556" i="9"/>
  <c r="O556" i="9" s="1"/>
  <c r="L556" i="9"/>
  <c r="M556" i="9" s="1"/>
  <c r="J556" i="9"/>
  <c r="H556" i="9"/>
  <c r="I556" i="9" s="1"/>
  <c r="F556" i="9"/>
  <c r="G556" i="9" s="1"/>
  <c r="D556" i="9"/>
  <c r="E556" i="9" s="1"/>
  <c r="C556" i="9"/>
  <c r="N555" i="9"/>
  <c r="O555" i="9" s="1"/>
  <c r="L555" i="9"/>
  <c r="M555" i="9" s="1"/>
  <c r="J555" i="9"/>
  <c r="H555" i="9"/>
  <c r="I555" i="9" s="1"/>
  <c r="F555" i="9"/>
  <c r="G555" i="9" s="1"/>
  <c r="D555" i="9"/>
  <c r="E555" i="9" s="1"/>
  <c r="C555" i="9"/>
  <c r="N554" i="9"/>
  <c r="O554" i="9" s="1"/>
  <c r="L554" i="9"/>
  <c r="M554" i="9" s="1"/>
  <c r="J554" i="9"/>
  <c r="H554" i="9"/>
  <c r="I554" i="9" s="1"/>
  <c r="F554" i="9"/>
  <c r="G554" i="9" s="1"/>
  <c r="D554" i="9"/>
  <c r="E554" i="9" s="1"/>
  <c r="C554" i="9"/>
  <c r="N553" i="9"/>
  <c r="O553" i="9" s="1"/>
  <c r="L553" i="9"/>
  <c r="M553" i="9" s="1"/>
  <c r="J553" i="9"/>
  <c r="H553" i="9"/>
  <c r="I553" i="9" s="1"/>
  <c r="F553" i="9"/>
  <c r="G553" i="9" s="1"/>
  <c r="D553" i="9"/>
  <c r="E553" i="9" s="1"/>
  <c r="C553" i="9"/>
  <c r="N552" i="9"/>
  <c r="O552" i="9" s="1"/>
  <c r="L552" i="9"/>
  <c r="M552" i="9" s="1"/>
  <c r="J552" i="9"/>
  <c r="H552" i="9"/>
  <c r="I552" i="9" s="1"/>
  <c r="F552" i="9"/>
  <c r="G552" i="9" s="1"/>
  <c r="D552" i="9"/>
  <c r="E552" i="9" s="1"/>
  <c r="C552" i="9"/>
  <c r="N551" i="9"/>
  <c r="O551" i="9" s="1"/>
  <c r="L551" i="9"/>
  <c r="M551" i="9" s="1"/>
  <c r="J551" i="9"/>
  <c r="H551" i="9"/>
  <c r="I551" i="9" s="1"/>
  <c r="F551" i="9"/>
  <c r="G551" i="9" s="1"/>
  <c r="D551" i="9"/>
  <c r="E551" i="9" s="1"/>
  <c r="C551" i="9"/>
  <c r="N550" i="9"/>
  <c r="O550" i="9" s="1"/>
  <c r="L550" i="9"/>
  <c r="M550" i="9" s="1"/>
  <c r="J550" i="9"/>
  <c r="H550" i="9"/>
  <c r="I550" i="9" s="1"/>
  <c r="F550" i="9"/>
  <c r="G550" i="9" s="1"/>
  <c r="D550" i="9"/>
  <c r="E550" i="9" s="1"/>
  <c r="C550" i="9"/>
  <c r="N549" i="9"/>
  <c r="O549" i="9" s="1"/>
  <c r="L549" i="9"/>
  <c r="M549" i="9" s="1"/>
  <c r="J549" i="9"/>
  <c r="H549" i="9"/>
  <c r="I549" i="9" s="1"/>
  <c r="F549" i="9"/>
  <c r="G549" i="9" s="1"/>
  <c r="D549" i="9"/>
  <c r="E549" i="9" s="1"/>
  <c r="C549" i="9"/>
  <c r="N548" i="9"/>
  <c r="O548" i="9" s="1"/>
  <c r="L548" i="9"/>
  <c r="M548" i="9" s="1"/>
  <c r="J548" i="9"/>
  <c r="H548" i="9"/>
  <c r="I548" i="9" s="1"/>
  <c r="F548" i="9"/>
  <c r="G548" i="9" s="1"/>
  <c r="D548" i="9"/>
  <c r="E548" i="9" s="1"/>
  <c r="C548" i="9"/>
  <c r="N547" i="9"/>
  <c r="O547" i="9" s="1"/>
  <c r="L547" i="9"/>
  <c r="M547" i="9" s="1"/>
  <c r="J547" i="9"/>
  <c r="H547" i="9"/>
  <c r="I547" i="9" s="1"/>
  <c r="F547" i="9"/>
  <c r="G547" i="9" s="1"/>
  <c r="D547" i="9"/>
  <c r="E547" i="9" s="1"/>
  <c r="C547" i="9"/>
  <c r="N546" i="9"/>
  <c r="O546" i="9" s="1"/>
  <c r="L546" i="9"/>
  <c r="M546" i="9" s="1"/>
  <c r="J546" i="9"/>
  <c r="H546" i="9"/>
  <c r="I546" i="9" s="1"/>
  <c r="F546" i="9"/>
  <c r="G546" i="9" s="1"/>
  <c r="D546" i="9"/>
  <c r="E546" i="9" s="1"/>
  <c r="C546" i="9"/>
  <c r="N545" i="9"/>
  <c r="O545" i="9" s="1"/>
  <c r="L545" i="9"/>
  <c r="M545" i="9" s="1"/>
  <c r="J545" i="9"/>
  <c r="H545" i="9"/>
  <c r="I545" i="9" s="1"/>
  <c r="F545" i="9"/>
  <c r="G545" i="9" s="1"/>
  <c r="D545" i="9"/>
  <c r="E545" i="9" s="1"/>
  <c r="C545" i="9"/>
  <c r="N544" i="9"/>
  <c r="O544" i="9" s="1"/>
  <c r="L544" i="9"/>
  <c r="M544" i="9" s="1"/>
  <c r="J544" i="9"/>
  <c r="H544" i="9"/>
  <c r="I544" i="9" s="1"/>
  <c r="F544" i="9"/>
  <c r="G544" i="9" s="1"/>
  <c r="D544" i="9"/>
  <c r="E544" i="9" s="1"/>
  <c r="C544" i="9"/>
  <c r="N543" i="9"/>
  <c r="O543" i="9" s="1"/>
  <c r="L543" i="9"/>
  <c r="M543" i="9" s="1"/>
  <c r="J543" i="9"/>
  <c r="H543" i="9"/>
  <c r="I543" i="9" s="1"/>
  <c r="F543" i="9"/>
  <c r="G543" i="9" s="1"/>
  <c r="D543" i="9"/>
  <c r="E543" i="9" s="1"/>
  <c r="C543" i="9"/>
  <c r="N542" i="9"/>
  <c r="O542" i="9" s="1"/>
  <c r="L542" i="9"/>
  <c r="M542" i="9" s="1"/>
  <c r="J542" i="9"/>
  <c r="H542" i="9"/>
  <c r="I542" i="9" s="1"/>
  <c r="F542" i="9"/>
  <c r="G542" i="9" s="1"/>
  <c r="D542" i="9"/>
  <c r="E542" i="9" s="1"/>
  <c r="C542" i="9"/>
  <c r="N541" i="9"/>
  <c r="O541" i="9" s="1"/>
  <c r="L541" i="9"/>
  <c r="M541" i="9" s="1"/>
  <c r="J541" i="9"/>
  <c r="H541" i="9"/>
  <c r="I541" i="9" s="1"/>
  <c r="F541" i="9"/>
  <c r="G541" i="9" s="1"/>
  <c r="D541" i="9"/>
  <c r="E541" i="9" s="1"/>
  <c r="C541" i="9"/>
  <c r="N540" i="9"/>
  <c r="O540" i="9" s="1"/>
  <c r="L540" i="9"/>
  <c r="M540" i="9" s="1"/>
  <c r="J540" i="9"/>
  <c r="H540" i="9"/>
  <c r="I540" i="9" s="1"/>
  <c r="F540" i="9"/>
  <c r="G540" i="9" s="1"/>
  <c r="D540" i="9"/>
  <c r="E540" i="9" s="1"/>
  <c r="C540" i="9"/>
  <c r="N539" i="9"/>
  <c r="O539" i="9" s="1"/>
  <c r="L539" i="9"/>
  <c r="M539" i="9" s="1"/>
  <c r="J539" i="9"/>
  <c r="H539" i="9"/>
  <c r="I539" i="9" s="1"/>
  <c r="F539" i="9"/>
  <c r="G539" i="9" s="1"/>
  <c r="D539" i="9"/>
  <c r="E539" i="9" s="1"/>
  <c r="C539" i="9"/>
  <c r="N538" i="9"/>
  <c r="O538" i="9" s="1"/>
  <c r="L538" i="9"/>
  <c r="M538" i="9" s="1"/>
  <c r="J538" i="9"/>
  <c r="H538" i="9"/>
  <c r="I538" i="9" s="1"/>
  <c r="F538" i="9"/>
  <c r="G538" i="9" s="1"/>
  <c r="D538" i="9"/>
  <c r="E538" i="9" s="1"/>
  <c r="C538" i="9"/>
  <c r="N537" i="9"/>
  <c r="O537" i="9" s="1"/>
  <c r="L537" i="9"/>
  <c r="M537" i="9" s="1"/>
  <c r="J537" i="9"/>
  <c r="H537" i="9"/>
  <c r="I537" i="9" s="1"/>
  <c r="F537" i="9"/>
  <c r="G537" i="9" s="1"/>
  <c r="D537" i="9"/>
  <c r="E537" i="9" s="1"/>
  <c r="C537" i="9"/>
  <c r="N536" i="9"/>
  <c r="O536" i="9" s="1"/>
  <c r="L536" i="9"/>
  <c r="M536" i="9" s="1"/>
  <c r="J536" i="9"/>
  <c r="H536" i="9"/>
  <c r="I536" i="9" s="1"/>
  <c r="F536" i="9"/>
  <c r="G536" i="9" s="1"/>
  <c r="D536" i="9"/>
  <c r="E536" i="9" s="1"/>
  <c r="C536" i="9"/>
  <c r="N535" i="9"/>
  <c r="O535" i="9" s="1"/>
  <c r="L535" i="9"/>
  <c r="M535" i="9" s="1"/>
  <c r="J535" i="9"/>
  <c r="H535" i="9"/>
  <c r="I535" i="9" s="1"/>
  <c r="F535" i="9"/>
  <c r="G535" i="9" s="1"/>
  <c r="D535" i="9"/>
  <c r="E535" i="9" s="1"/>
  <c r="C535" i="9"/>
  <c r="N534" i="9"/>
  <c r="O534" i="9" s="1"/>
  <c r="L534" i="9"/>
  <c r="M534" i="9" s="1"/>
  <c r="J534" i="9"/>
  <c r="H534" i="9"/>
  <c r="I534" i="9" s="1"/>
  <c r="F534" i="9"/>
  <c r="G534" i="9" s="1"/>
  <c r="D534" i="9"/>
  <c r="E534" i="9" s="1"/>
  <c r="C534" i="9"/>
  <c r="N533" i="9"/>
  <c r="O533" i="9" s="1"/>
  <c r="L533" i="9"/>
  <c r="M533" i="9" s="1"/>
  <c r="J533" i="9"/>
  <c r="H533" i="9"/>
  <c r="I533" i="9" s="1"/>
  <c r="F533" i="9"/>
  <c r="G533" i="9" s="1"/>
  <c r="D533" i="9"/>
  <c r="E533" i="9" s="1"/>
  <c r="C533" i="9"/>
  <c r="N532" i="9"/>
  <c r="O532" i="9" s="1"/>
  <c r="L532" i="9"/>
  <c r="M532" i="9" s="1"/>
  <c r="J532" i="9"/>
  <c r="H532" i="9"/>
  <c r="I532" i="9" s="1"/>
  <c r="F532" i="9"/>
  <c r="G532" i="9" s="1"/>
  <c r="D532" i="9"/>
  <c r="E532" i="9" s="1"/>
  <c r="C532" i="9"/>
  <c r="N531" i="9"/>
  <c r="O531" i="9" s="1"/>
  <c r="L531" i="9"/>
  <c r="M531" i="9" s="1"/>
  <c r="J531" i="9"/>
  <c r="H531" i="9"/>
  <c r="I531" i="9" s="1"/>
  <c r="F531" i="9"/>
  <c r="G531" i="9" s="1"/>
  <c r="D531" i="9"/>
  <c r="E531" i="9" s="1"/>
  <c r="C531" i="9"/>
  <c r="N530" i="9"/>
  <c r="O530" i="9" s="1"/>
  <c r="L530" i="9"/>
  <c r="M530" i="9" s="1"/>
  <c r="J530" i="9"/>
  <c r="H530" i="9"/>
  <c r="I530" i="9" s="1"/>
  <c r="F530" i="9"/>
  <c r="G530" i="9" s="1"/>
  <c r="D530" i="9"/>
  <c r="E530" i="9" s="1"/>
  <c r="C530" i="9"/>
  <c r="N529" i="9"/>
  <c r="O529" i="9" s="1"/>
  <c r="L529" i="9"/>
  <c r="M529" i="9" s="1"/>
  <c r="J529" i="9"/>
  <c r="H529" i="9"/>
  <c r="I529" i="9" s="1"/>
  <c r="F529" i="9"/>
  <c r="G529" i="9" s="1"/>
  <c r="D529" i="9"/>
  <c r="E529" i="9" s="1"/>
  <c r="C529" i="9"/>
  <c r="N528" i="9"/>
  <c r="O528" i="9" s="1"/>
  <c r="L528" i="9"/>
  <c r="M528" i="9" s="1"/>
  <c r="J528" i="9"/>
  <c r="H528" i="9"/>
  <c r="I528" i="9" s="1"/>
  <c r="F528" i="9"/>
  <c r="G528" i="9" s="1"/>
  <c r="D528" i="9"/>
  <c r="E528" i="9" s="1"/>
  <c r="C528" i="9"/>
  <c r="N527" i="9"/>
  <c r="O527" i="9" s="1"/>
  <c r="L527" i="9"/>
  <c r="M527" i="9" s="1"/>
  <c r="J527" i="9"/>
  <c r="H527" i="9"/>
  <c r="I527" i="9" s="1"/>
  <c r="F527" i="9"/>
  <c r="G527" i="9" s="1"/>
  <c r="D527" i="9"/>
  <c r="E527" i="9" s="1"/>
  <c r="C527" i="9"/>
  <c r="N526" i="9"/>
  <c r="O526" i="9" s="1"/>
  <c r="L526" i="9"/>
  <c r="M526" i="9" s="1"/>
  <c r="J526" i="9"/>
  <c r="H526" i="9"/>
  <c r="I526" i="9" s="1"/>
  <c r="F526" i="9"/>
  <c r="G526" i="9" s="1"/>
  <c r="D526" i="9"/>
  <c r="E526" i="9" s="1"/>
  <c r="C526" i="9"/>
  <c r="N525" i="9"/>
  <c r="O525" i="9" s="1"/>
  <c r="L525" i="9"/>
  <c r="M525" i="9" s="1"/>
  <c r="J525" i="9"/>
  <c r="H525" i="9"/>
  <c r="I525" i="9" s="1"/>
  <c r="F525" i="9"/>
  <c r="G525" i="9" s="1"/>
  <c r="D525" i="9"/>
  <c r="E525" i="9" s="1"/>
  <c r="C525" i="9"/>
  <c r="N524" i="9"/>
  <c r="O524" i="9" s="1"/>
  <c r="L524" i="9"/>
  <c r="M524" i="9" s="1"/>
  <c r="J524" i="9"/>
  <c r="H524" i="9"/>
  <c r="I524" i="9" s="1"/>
  <c r="F524" i="9"/>
  <c r="G524" i="9" s="1"/>
  <c r="D524" i="9"/>
  <c r="E524" i="9" s="1"/>
  <c r="C524" i="9"/>
  <c r="N523" i="9"/>
  <c r="O523" i="9" s="1"/>
  <c r="L523" i="9"/>
  <c r="M523" i="9" s="1"/>
  <c r="J523" i="9"/>
  <c r="H523" i="9"/>
  <c r="I523" i="9" s="1"/>
  <c r="F523" i="9"/>
  <c r="G523" i="9" s="1"/>
  <c r="D523" i="9"/>
  <c r="E523" i="9" s="1"/>
  <c r="C523" i="9"/>
  <c r="N522" i="9"/>
  <c r="O522" i="9" s="1"/>
  <c r="L522" i="9"/>
  <c r="M522" i="9" s="1"/>
  <c r="J522" i="9"/>
  <c r="H522" i="9"/>
  <c r="I522" i="9" s="1"/>
  <c r="F522" i="9"/>
  <c r="G522" i="9" s="1"/>
  <c r="D522" i="9"/>
  <c r="E522" i="9" s="1"/>
  <c r="C522" i="9"/>
  <c r="N521" i="9"/>
  <c r="O521" i="9" s="1"/>
  <c r="L521" i="9"/>
  <c r="M521" i="9" s="1"/>
  <c r="J521" i="9"/>
  <c r="H521" i="9"/>
  <c r="I521" i="9" s="1"/>
  <c r="F521" i="9"/>
  <c r="G521" i="9" s="1"/>
  <c r="D521" i="9"/>
  <c r="E521" i="9" s="1"/>
  <c r="C521" i="9"/>
  <c r="N520" i="9"/>
  <c r="O520" i="9" s="1"/>
  <c r="L520" i="9"/>
  <c r="M520" i="9" s="1"/>
  <c r="J520" i="9"/>
  <c r="H520" i="9"/>
  <c r="I520" i="9" s="1"/>
  <c r="F520" i="9"/>
  <c r="G520" i="9" s="1"/>
  <c r="D520" i="9"/>
  <c r="E520" i="9" s="1"/>
  <c r="C520" i="9"/>
  <c r="N519" i="9"/>
  <c r="O519" i="9" s="1"/>
  <c r="L519" i="9"/>
  <c r="M519" i="9" s="1"/>
  <c r="J519" i="9"/>
  <c r="H519" i="9"/>
  <c r="I519" i="9" s="1"/>
  <c r="F519" i="9"/>
  <c r="G519" i="9" s="1"/>
  <c r="D519" i="9"/>
  <c r="E519" i="9" s="1"/>
  <c r="C519" i="9"/>
  <c r="N518" i="9"/>
  <c r="O518" i="9" s="1"/>
  <c r="L518" i="9"/>
  <c r="M518" i="9" s="1"/>
  <c r="J518" i="9"/>
  <c r="H518" i="9"/>
  <c r="I518" i="9" s="1"/>
  <c r="F518" i="9"/>
  <c r="G518" i="9" s="1"/>
  <c r="D518" i="9"/>
  <c r="E518" i="9" s="1"/>
  <c r="C518" i="9"/>
  <c r="N517" i="9"/>
  <c r="O517" i="9" s="1"/>
  <c r="L517" i="9"/>
  <c r="M517" i="9" s="1"/>
  <c r="J517" i="9"/>
  <c r="H517" i="9"/>
  <c r="I517" i="9" s="1"/>
  <c r="F517" i="9"/>
  <c r="G517" i="9" s="1"/>
  <c r="D517" i="9"/>
  <c r="E517" i="9" s="1"/>
  <c r="C517" i="9"/>
  <c r="N516" i="9"/>
  <c r="O516" i="9" s="1"/>
  <c r="L516" i="9"/>
  <c r="M516" i="9" s="1"/>
  <c r="J516" i="9"/>
  <c r="H516" i="9"/>
  <c r="I516" i="9" s="1"/>
  <c r="F516" i="9"/>
  <c r="G516" i="9" s="1"/>
  <c r="D516" i="9"/>
  <c r="E516" i="9" s="1"/>
  <c r="C516" i="9"/>
  <c r="N515" i="9"/>
  <c r="O515" i="9" s="1"/>
  <c r="L515" i="9"/>
  <c r="M515" i="9" s="1"/>
  <c r="J515" i="9"/>
  <c r="H515" i="9"/>
  <c r="I515" i="9" s="1"/>
  <c r="F515" i="9"/>
  <c r="G515" i="9" s="1"/>
  <c r="D515" i="9"/>
  <c r="E515" i="9" s="1"/>
  <c r="C515" i="9"/>
  <c r="N514" i="9"/>
  <c r="O514" i="9" s="1"/>
  <c r="L514" i="9"/>
  <c r="M514" i="9" s="1"/>
  <c r="J514" i="9"/>
  <c r="H514" i="9"/>
  <c r="I514" i="9" s="1"/>
  <c r="F514" i="9"/>
  <c r="G514" i="9" s="1"/>
  <c r="D514" i="9"/>
  <c r="E514" i="9" s="1"/>
  <c r="C514" i="9"/>
  <c r="N513" i="9"/>
  <c r="O513" i="9" s="1"/>
  <c r="L513" i="9"/>
  <c r="M513" i="9" s="1"/>
  <c r="J513" i="9"/>
  <c r="H513" i="9"/>
  <c r="I513" i="9" s="1"/>
  <c r="F513" i="9"/>
  <c r="G513" i="9" s="1"/>
  <c r="D513" i="9"/>
  <c r="E513" i="9" s="1"/>
  <c r="C513" i="9"/>
  <c r="N512" i="9"/>
  <c r="O512" i="9" s="1"/>
  <c r="L512" i="9"/>
  <c r="M512" i="9" s="1"/>
  <c r="J512" i="9"/>
  <c r="H512" i="9"/>
  <c r="I512" i="9" s="1"/>
  <c r="F512" i="9"/>
  <c r="G512" i="9" s="1"/>
  <c r="D512" i="9"/>
  <c r="E512" i="9" s="1"/>
  <c r="C512" i="9"/>
  <c r="N511" i="9"/>
  <c r="O511" i="9" s="1"/>
  <c r="L511" i="9"/>
  <c r="M511" i="9" s="1"/>
  <c r="J511" i="9"/>
  <c r="H511" i="9"/>
  <c r="I511" i="9" s="1"/>
  <c r="F511" i="9"/>
  <c r="G511" i="9" s="1"/>
  <c r="D511" i="9"/>
  <c r="E511" i="9" s="1"/>
  <c r="C511" i="9"/>
  <c r="N510" i="9"/>
  <c r="O510" i="9" s="1"/>
  <c r="L510" i="9"/>
  <c r="M510" i="9" s="1"/>
  <c r="J510" i="9"/>
  <c r="H510" i="9"/>
  <c r="I510" i="9" s="1"/>
  <c r="F510" i="9"/>
  <c r="G510" i="9" s="1"/>
  <c r="D510" i="9"/>
  <c r="E510" i="9" s="1"/>
  <c r="C510" i="9"/>
  <c r="N509" i="9"/>
  <c r="O509" i="9" s="1"/>
  <c r="L509" i="9"/>
  <c r="M509" i="9" s="1"/>
  <c r="J509" i="9"/>
  <c r="H509" i="9"/>
  <c r="I509" i="9" s="1"/>
  <c r="F509" i="9"/>
  <c r="G509" i="9" s="1"/>
  <c r="D509" i="9"/>
  <c r="E509" i="9" s="1"/>
  <c r="C509" i="9"/>
  <c r="N508" i="9"/>
  <c r="O508" i="9" s="1"/>
  <c r="L508" i="9"/>
  <c r="M508" i="9" s="1"/>
  <c r="J508" i="9"/>
  <c r="H508" i="9"/>
  <c r="I508" i="9" s="1"/>
  <c r="F508" i="9"/>
  <c r="G508" i="9" s="1"/>
  <c r="D508" i="9"/>
  <c r="E508" i="9" s="1"/>
  <c r="C508" i="9"/>
  <c r="N507" i="9"/>
  <c r="O507" i="9" s="1"/>
  <c r="L507" i="9"/>
  <c r="M507" i="9" s="1"/>
  <c r="J507" i="9"/>
  <c r="H507" i="9"/>
  <c r="I507" i="9" s="1"/>
  <c r="F507" i="9"/>
  <c r="G507" i="9" s="1"/>
  <c r="D507" i="9"/>
  <c r="E507" i="9" s="1"/>
  <c r="C507" i="9"/>
  <c r="N506" i="9"/>
  <c r="O506" i="9" s="1"/>
  <c r="L506" i="9"/>
  <c r="M506" i="9" s="1"/>
  <c r="J506" i="9"/>
  <c r="H506" i="9"/>
  <c r="I506" i="9" s="1"/>
  <c r="F506" i="9"/>
  <c r="G506" i="9" s="1"/>
  <c r="D506" i="9"/>
  <c r="E506" i="9" s="1"/>
  <c r="C506" i="9"/>
  <c r="N505" i="9"/>
  <c r="O505" i="9" s="1"/>
  <c r="L505" i="9"/>
  <c r="M505" i="9" s="1"/>
  <c r="J505" i="9"/>
  <c r="H505" i="9"/>
  <c r="I505" i="9" s="1"/>
  <c r="F505" i="9"/>
  <c r="G505" i="9" s="1"/>
  <c r="D505" i="9"/>
  <c r="E505" i="9" s="1"/>
  <c r="C505" i="9"/>
  <c r="N504" i="9"/>
  <c r="O504" i="9" s="1"/>
  <c r="L504" i="9"/>
  <c r="M504" i="9" s="1"/>
  <c r="J504" i="9"/>
  <c r="H504" i="9"/>
  <c r="I504" i="9" s="1"/>
  <c r="F504" i="9"/>
  <c r="G504" i="9" s="1"/>
  <c r="D504" i="9"/>
  <c r="E504" i="9" s="1"/>
  <c r="C504" i="9"/>
  <c r="N503" i="9"/>
  <c r="O503" i="9" s="1"/>
  <c r="L503" i="9"/>
  <c r="M503" i="9" s="1"/>
  <c r="J503" i="9"/>
  <c r="H503" i="9"/>
  <c r="I503" i="9" s="1"/>
  <c r="F503" i="9"/>
  <c r="G503" i="9" s="1"/>
  <c r="D503" i="9"/>
  <c r="E503" i="9" s="1"/>
  <c r="C503" i="9"/>
  <c r="N502" i="9"/>
  <c r="O502" i="9" s="1"/>
  <c r="L502" i="9"/>
  <c r="M502" i="9" s="1"/>
  <c r="J502" i="9"/>
  <c r="H502" i="9"/>
  <c r="I502" i="9" s="1"/>
  <c r="F502" i="9"/>
  <c r="G502" i="9" s="1"/>
  <c r="D502" i="9"/>
  <c r="E502" i="9" s="1"/>
  <c r="C502" i="9"/>
  <c r="N501" i="9"/>
  <c r="O501" i="9" s="1"/>
  <c r="L501" i="9"/>
  <c r="M501" i="9" s="1"/>
  <c r="J501" i="9"/>
  <c r="H501" i="9"/>
  <c r="I501" i="9" s="1"/>
  <c r="F501" i="9"/>
  <c r="G501" i="9" s="1"/>
  <c r="D501" i="9"/>
  <c r="E501" i="9" s="1"/>
  <c r="C501" i="9"/>
  <c r="N500" i="9"/>
  <c r="O500" i="9" s="1"/>
  <c r="L500" i="9"/>
  <c r="M500" i="9" s="1"/>
  <c r="J500" i="9"/>
  <c r="H500" i="9"/>
  <c r="I500" i="9" s="1"/>
  <c r="F500" i="9"/>
  <c r="G500" i="9" s="1"/>
  <c r="D500" i="9"/>
  <c r="E500" i="9" s="1"/>
  <c r="C500" i="9"/>
  <c r="N499" i="9"/>
  <c r="O499" i="9" s="1"/>
  <c r="L499" i="9"/>
  <c r="M499" i="9" s="1"/>
  <c r="J499" i="9"/>
  <c r="H499" i="9"/>
  <c r="I499" i="9" s="1"/>
  <c r="F499" i="9"/>
  <c r="G499" i="9" s="1"/>
  <c r="D499" i="9"/>
  <c r="E499" i="9" s="1"/>
  <c r="C499" i="9"/>
  <c r="N498" i="9"/>
  <c r="O498" i="9" s="1"/>
  <c r="L498" i="9"/>
  <c r="M498" i="9" s="1"/>
  <c r="J498" i="9"/>
  <c r="H498" i="9"/>
  <c r="I498" i="9" s="1"/>
  <c r="F498" i="9"/>
  <c r="G498" i="9" s="1"/>
  <c r="D498" i="9"/>
  <c r="E498" i="9" s="1"/>
  <c r="C498" i="9"/>
  <c r="N497" i="9"/>
  <c r="O497" i="9" s="1"/>
  <c r="L497" i="9"/>
  <c r="M497" i="9" s="1"/>
  <c r="J497" i="9"/>
  <c r="H497" i="9"/>
  <c r="I497" i="9" s="1"/>
  <c r="F497" i="9"/>
  <c r="G497" i="9" s="1"/>
  <c r="D497" i="9"/>
  <c r="E497" i="9" s="1"/>
  <c r="C497" i="9"/>
  <c r="N496" i="9"/>
  <c r="O496" i="9" s="1"/>
  <c r="L496" i="9"/>
  <c r="M496" i="9" s="1"/>
  <c r="J496" i="9"/>
  <c r="H496" i="9"/>
  <c r="I496" i="9" s="1"/>
  <c r="F496" i="9"/>
  <c r="G496" i="9" s="1"/>
  <c r="D496" i="9"/>
  <c r="E496" i="9" s="1"/>
  <c r="C496" i="9"/>
  <c r="N495" i="9"/>
  <c r="O495" i="9" s="1"/>
  <c r="L495" i="9"/>
  <c r="M495" i="9" s="1"/>
  <c r="J495" i="9"/>
  <c r="H495" i="9"/>
  <c r="I495" i="9" s="1"/>
  <c r="F495" i="9"/>
  <c r="G495" i="9" s="1"/>
  <c r="D495" i="9"/>
  <c r="E495" i="9" s="1"/>
  <c r="C495" i="9"/>
  <c r="N494" i="9"/>
  <c r="O494" i="9" s="1"/>
  <c r="L494" i="9"/>
  <c r="M494" i="9" s="1"/>
  <c r="J494" i="9"/>
  <c r="H494" i="9"/>
  <c r="I494" i="9" s="1"/>
  <c r="F494" i="9"/>
  <c r="G494" i="9" s="1"/>
  <c r="D494" i="9"/>
  <c r="E494" i="9" s="1"/>
  <c r="C494" i="9"/>
  <c r="N493" i="9"/>
  <c r="O493" i="9" s="1"/>
  <c r="L493" i="9"/>
  <c r="M493" i="9" s="1"/>
  <c r="J493" i="9"/>
  <c r="H493" i="9"/>
  <c r="I493" i="9" s="1"/>
  <c r="F493" i="9"/>
  <c r="G493" i="9" s="1"/>
  <c r="D493" i="9"/>
  <c r="E493" i="9" s="1"/>
  <c r="C493" i="9"/>
  <c r="N492" i="9"/>
  <c r="O492" i="9" s="1"/>
  <c r="L492" i="9"/>
  <c r="M492" i="9" s="1"/>
  <c r="J492" i="9"/>
  <c r="H492" i="9"/>
  <c r="I492" i="9" s="1"/>
  <c r="F492" i="9"/>
  <c r="G492" i="9" s="1"/>
  <c r="D492" i="9"/>
  <c r="E492" i="9" s="1"/>
  <c r="C492" i="9"/>
  <c r="N491" i="9"/>
  <c r="O491" i="9" s="1"/>
  <c r="L491" i="9"/>
  <c r="M491" i="9" s="1"/>
  <c r="J491" i="9"/>
  <c r="H491" i="9"/>
  <c r="I491" i="9" s="1"/>
  <c r="F491" i="9"/>
  <c r="G491" i="9" s="1"/>
  <c r="D491" i="9"/>
  <c r="E491" i="9" s="1"/>
  <c r="C491" i="9"/>
  <c r="N490" i="9"/>
  <c r="O490" i="9" s="1"/>
  <c r="L490" i="9"/>
  <c r="M490" i="9" s="1"/>
  <c r="J490" i="9"/>
  <c r="H490" i="9"/>
  <c r="I490" i="9" s="1"/>
  <c r="F490" i="9"/>
  <c r="G490" i="9" s="1"/>
  <c r="D490" i="9"/>
  <c r="E490" i="9" s="1"/>
  <c r="C490" i="9"/>
  <c r="N489" i="9"/>
  <c r="O489" i="9" s="1"/>
  <c r="L489" i="9"/>
  <c r="M489" i="9" s="1"/>
  <c r="J489" i="9"/>
  <c r="H489" i="9"/>
  <c r="I489" i="9" s="1"/>
  <c r="F489" i="9"/>
  <c r="G489" i="9" s="1"/>
  <c r="D489" i="9"/>
  <c r="E489" i="9" s="1"/>
  <c r="C489" i="9"/>
  <c r="N488" i="9"/>
  <c r="O488" i="9" s="1"/>
  <c r="L488" i="9"/>
  <c r="M488" i="9" s="1"/>
  <c r="J488" i="9"/>
  <c r="H488" i="9"/>
  <c r="I488" i="9" s="1"/>
  <c r="F488" i="9"/>
  <c r="G488" i="9" s="1"/>
  <c r="D488" i="9"/>
  <c r="E488" i="9" s="1"/>
  <c r="C488" i="9"/>
  <c r="N487" i="9"/>
  <c r="O487" i="9" s="1"/>
  <c r="L487" i="9"/>
  <c r="M487" i="9" s="1"/>
  <c r="J487" i="9"/>
  <c r="H487" i="9"/>
  <c r="I487" i="9" s="1"/>
  <c r="F487" i="9"/>
  <c r="G487" i="9" s="1"/>
  <c r="D487" i="9"/>
  <c r="E487" i="9" s="1"/>
  <c r="C487" i="9"/>
  <c r="N486" i="9"/>
  <c r="O486" i="9" s="1"/>
  <c r="L486" i="9"/>
  <c r="M486" i="9" s="1"/>
  <c r="J486" i="9"/>
  <c r="H486" i="9"/>
  <c r="I486" i="9" s="1"/>
  <c r="F486" i="9"/>
  <c r="G486" i="9" s="1"/>
  <c r="D486" i="9"/>
  <c r="E486" i="9" s="1"/>
  <c r="C486" i="9"/>
  <c r="N485" i="9"/>
  <c r="O485" i="9" s="1"/>
  <c r="L485" i="9"/>
  <c r="M485" i="9" s="1"/>
  <c r="J485" i="9"/>
  <c r="H485" i="9"/>
  <c r="I485" i="9" s="1"/>
  <c r="F485" i="9"/>
  <c r="G485" i="9" s="1"/>
  <c r="D485" i="9"/>
  <c r="E485" i="9" s="1"/>
  <c r="C485" i="9"/>
  <c r="N484" i="9"/>
  <c r="O484" i="9" s="1"/>
  <c r="L484" i="9"/>
  <c r="M484" i="9" s="1"/>
  <c r="J484" i="9"/>
  <c r="H484" i="9"/>
  <c r="I484" i="9" s="1"/>
  <c r="F484" i="9"/>
  <c r="G484" i="9" s="1"/>
  <c r="D484" i="9"/>
  <c r="E484" i="9" s="1"/>
  <c r="C484" i="9"/>
  <c r="N483" i="9"/>
  <c r="O483" i="9" s="1"/>
  <c r="L483" i="9"/>
  <c r="M483" i="9" s="1"/>
  <c r="J483" i="9"/>
  <c r="H483" i="9"/>
  <c r="I483" i="9" s="1"/>
  <c r="F483" i="9"/>
  <c r="G483" i="9" s="1"/>
  <c r="D483" i="9"/>
  <c r="E483" i="9" s="1"/>
  <c r="C483" i="9"/>
  <c r="N482" i="9"/>
  <c r="O482" i="9" s="1"/>
  <c r="L482" i="9"/>
  <c r="M482" i="9" s="1"/>
  <c r="J482" i="9"/>
  <c r="H482" i="9"/>
  <c r="I482" i="9" s="1"/>
  <c r="F482" i="9"/>
  <c r="G482" i="9" s="1"/>
  <c r="D482" i="9"/>
  <c r="E482" i="9" s="1"/>
  <c r="C482" i="9"/>
  <c r="N481" i="9"/>
  <c r="O481" i="9" s="1"/>
  <c r="L481" i="9"/>
  <c r="M481" i="9" s="1"/>
  <c r="J481" i="9"/>
  <c r="H481" i="9"/>
  <c r="I481" i="9" s="1"/>
  <c r="F481" i="9"/>
  <c r="G481" i="9" s="1"/>
  <c r="D481" i="9"/>
  <c r="E481" i="9" s="1"/>
  <c r="C481" i="9"/>
  <c r="N480" i="9"/>
  <c r="O480" i="9" s="1"/>
  <c r="L480" i="9"/>
  <c r="M480" i="9" s="1"/>
  <c r="J480" i="9"/>
  <c r="H480" i="9"/>
  <c r="I480" i="9" s="1"/>
  <c r="F480" i="9"/>
  <c r="G480" i="9" s="1"/>
  <c r="D480" i="9"/>
  <c r="E480" i="9" s="1"/>
  <c r="C480" i="9"/>
  <c r="N479" i="9"/>
  <c r="O479" i="9" s="1"/>
  <c r="L479" i="9"/>
  <c r="M479" i="9" s="1"/>
  <c r="J479" i="9"/>
  <c r="H479" i="9"/>
  <c r="I479" i="9" s="1"/>
  <c r="F479" i="9"/>
  <c r="G479" i="9" s="1"/>
  <c r="D479" i="9"/>
  <c r="E479" i="9" s="1"/>
  <c r="C479" i="9"/>
  <c r="N478" i="9"/>
  <c r="O478" i="9" s="1"/>
  <c r="L478" i="9"/>
  <c r="M478" i="9" s="1"/>
  <c r="J478" i="9"/>
  <c r="H478" i="9"/>
  <c r="I478" i="9" s="1"/>
  <c r="F478" i="9"/>
  <c r="G478" i="9" s="1"/>
  <c r="D478" i="9"/>
  <c r="E478" i="9" s="1"/>
  <c r="C478" i="9"/>
  <c r="N477" i="9"/>
  <c r="O477" i="9" s="1"/>
  <c r="L477" i="9"/>
  <c r="M477" i="9" s="1"/>
  <c r="J477" i="9"/>
  <c r="H477" i="9"/>
  <c r="I477" i="9" s="1"/>
  <c r="F477" i="9"/>
  <c r="G477" i="9" s="1"/>
  <c r="D477" i="9"/>
  <c r="E477" i="9" s="1"/>
  <c r="C477" i="9"/>
  <c r="N476" i="9"/>
  <c r="O476" i="9" s="1"/>
  <c r="L476" i="9"/>
  <c r="M476" i="9" s="1"/>
  <c r="J476" i="9"/>
  <c r="H476" i="9"/>
  <c r="I476" i="9" s="1"/>
  <c r="F476" i="9"/>
  <c r="G476" i="9" s="1"/>
  <c r="D476" i="9"/>
  <c r="E476" i="9" s="1"/>
  <c r="C476" i="9"/>
  <c r="N475" i="9"/>
  <c r="O475" i="9" s="1"/>
  <c r="L475" i="9"/>
  <c r="M475" i="9" s="1"/>
  <c r="J475" i="9"/>
  <c r="H475" i="9"/>
  <c r="I475" i="9" s="1"/>
  <c r="F475" i="9"/>
  <c r="G475" i="9" s="1"/>
  <c r="D475" i="9"/>
  <c r="E475" i="9" s="1"/>
  <c r="C475" i="9"/>
  <c r="N474" i="9"/>
  <c r="O474" i="9" s="1"/>
  <c r="L474" i="9"/>
  <c r="M474" i="9" s="1"/>
  <c r="J474" i="9"/>
  <c r="H474" i="9"/>
  <c r="I474" i="9" s="1"/>
  <c r="F474" i="9"/>
  <c r="G474" i="9" s="1"/>
  <c r="D474" i="9"/>
  <c r="E474" i="9" s="1"/>
  <c r="C474" i="9"/>
  <c r="N473" i="9"/>
  <c r="O473" i="9" s="1"/>
  <c r="L473" i="9"/>
  <c r="M473" i="9" s="1"/>
  <c r="J473" i="9"/>
  <c r="H473" i="9"/>
  <c r="I473" i="9" s="1"/>
  <c r="F473" i="9"/>
  <c r="G473" i="9" s="1"/>
  <c r="D473" i="9"/>
  <c r="E473" i="9" s="1"/>
  <c r="C473" i="9"/>
  <c r="N472" i="9"/>
  <c r="O472" i="9" s="1"/>
  <c r="L472" i="9"/>
  <c r="M472" i="9" s="1"/>
  <c r="J472" i="9"/>
  <c r="H472" i="9"/>
  <c r="I472" i="9" s="1"/>
  <c r="F472" i="9"/>
  <c r="G472" i="9" s="1"/>
  <c r="D472" i="9"/>
  <c r="E472" i="9" s="1"/>
  <c r="C472" i="9"/>
  <c r="N471" i="9"/>
  <c r="O471" i="9" s="1"/>
  <c r="L471" i="9"/>
  <c r="M471" i="9" s="1"/>
  <c r="J471" i="9"/>
  <c r="H471" i="9"/>
  <c r="I471" i="9" s="1"/>
  <c r="F471" i="9"/>
  <c r="G471" i="9" s="1"/>
  <c r="D471" i="9"/>
  <c r="E471" i="9" s="1"/>
  <c r="C471" i="9"/>
  <c r="N470" i="9"/>
  <c r="O470" i="9" s="1"/>
  <c r="L470" i="9"/>
  <c r="M470" i="9" s="1"/>
  <c r="J470" i="9"/>
  <c r="H470" i="9"/>
  <c r="I470" i="9" s="1"/>
  <c r="F470" i="9"/>
  <c r="G470" i="9" s="1"/>
  <c r="D470" i="9"/>
  <c r="E470" i="9" s="1"/>
  <c r="C470" i="9"/>
  <c r="N469" i="9"/>
  <c r="O469" i="9" s="1"/>
  <c r="L469" i="9"/>
  <c r="M469" i="9" s="1"/>
  <c r="J469" i="9"/>
  <c r="H469" i="9"/>
  <c r="I469" i="9" s="1"/>
  <c r="F469" i="9"/>
  <c r="G469" i="9" s="1"/>
  <c r="D469" i="9"/>
  <c r="E469" i="9" s="1"/>
  <c r="C469" i="9"/>
  <c r="N468" i="9"/>
  <c r="O468" i="9" s="1"/>
  <c r="L468" i="9"/>
  <c r="M468" i="9" s="1"/>
  <c r="J468" i="9"/>
  <c r="H468" i="9"/>
  <c r="I468" i="9" s="1"/>
  <c r="F468" i="9"/>
  <c r="G468" i="9" s="1"/>
  <c r="D468" i="9"/>
  <c r="E468" i="9" s="1"/>
  <c r="C468" i="9"/>
  <c r="N467" i="9"/>
  <c r="O467" i="9" s="1"/>
  <c r="L467" i="9"/>
  <c r="M467" i="9" s="1"/>
  <c r="J467" i="9"/>
  <c r="H467" i="9"/>
  <c r="I467" i="9" s="1"/>
  <c r="F467" i="9"/>
  <c r="G467" i="9" s="1"/>
  <c r="D467" i="9"/>
  <c r="E467" i="9" s="1"/>
  <c r="C467" i="9"/>
  <c r="N466" i="9"/>
  <c r="O466" i="9" s="1"/>
  <c r="L466" i="9"/>
  <c r="M466" i="9" s="1"/>
  <c r="J466" i="9"/>
  <c r="H466" i="9"/>
  <c r="I466" i="9" s="1"/>
  <c r="F466" i="9"/>
  <c r="G466" i="9" s="1"/>
  <c r="D466" i="9"/>
  <c r="E466" i="9" s="1"/>
  <c r="C466" i="9"/>
  <c r="N465" i="9"/>
  <c r="O465" i="9" s="1"/>
  <c r="L465" i="9"/>
  <c r="M465" i="9" s="1"/>
  <c r="J465" i="9"/>
  <c r="H465" i="9"/>
  <c r="I465" i="9" s="1"/>
  <c r="F465" i="9"/>
  <c r="G465" i="9" s="1"/>
  <c r="D465" i="9"/>
  <c r="E465" i="9" s="1"/>
  <c r="C465" i="9"/>
  <c r="N464" i="9"/>
  <c r="O464" i="9" s="1"/>
  <c r="L464" i="9"/>
  <c r="M464" i="9" s="1"/>
  <c r="J464" i="9"/>
  <c r="H464" i="9"/>
  <c r="I464" i="9" s="1"/>
  <c r="F464" i="9"/>
  <c r="G464" i="9" s="1"/>
  <c r="D464" i="9"/>
  <c r="E464" i="9" s="1"/>
  <c r="C464" i="9"/>
  <c r="N463" i="9"/>
  <c r="O463" i="9" s="1"/>
  <c r="L463" i="9"/>
  <c r="M463" i="9" s="1"/>
  <c r="J463" i="9"/>
  <c r="H463" i="9"/>
  <c r="I463" i="9" s="1"/>
  <c r="F463" i="9"/>
  <c r="G463" i="9" s="1"/>
  <c r="D463" i="9"/>
  <c r="E463" i="9" s="1"/>
  <c r="C463" i="9"/>
  <c r="N462" i="9"/>
  <c r="O462" i="9" s="1"/>
  <c r="L462" i="9"/>
  <c r="M462" i="9" s="1"/>
  <c r="J462" i="9"/>
  <c r="H462" i="9"/>
  <c r="I462" i="9" s="1"/>
  <c r="F462" i="9"/>
  <c r="G462" i="9" s="1"/>
  <c r="D462" i="9"/>
  <c r="E462" i="9" s="1"/>
  <c r="C462" i="9"/>
  <c r="N461" i="9"/>
  <c r="O461" i="9" s="1"/>
  <c r="L461" i="9"/>
  <c r="M461" i="9" s="1"/>
  <c r="J461" i="9"/>
  <c r="H461" i="9"/>
  <c r="I461" i="9" s="1"/>
  <c r="F461" i="9"/>
  <c r="G461" i="9" s="1"/>
  <c r="D461" i="9"/>
  <c r="E461" i="9" s="1"/>
  <c r="C461" i="9"/>
  <c r="N460" i="9"/>
  <c r="O460" i="9" s="1"/>
  <c r="L460" i="9"/>
  <c r="M460" i="9" s="1"/>
  <c r="J460" i="9"/>
  <c r="H460" i="9"/>
  <c r="I460" i="9" s="1"/>
  <c r="F460" i="9"/>
  <c r="G460" i="9" s="1"/>
  <c r="D460" i="9"/>
  <c r="E460" i="9" s="1"/>
  <c r="C460" i="9"/>
  <c r="N459" i="9"/>
  <c r="O459" i="9" s="1"/>
  <c r="L459" i="9"/>
  <c r="M459" i="9" s="1"/>
  <c r="J459" i="9"/>
  <c r="H459" i="9"/>
  <c r="I459" i="9" s="1"/>
  <c r="F459" i="9"/>
  <c r="G459" i="9" s="1"/>
  <c r="D459" i="9"/>
  <c r="E459" i="9" s="1"/>
  <c r="C459" i="9"/>
  <c r="N458" i="9"/>
  <c r="O458" i="9" s="1"/>
  <c r="L458" i="9"/>
  <c r="M458" i="9" s="1"/>
  <c r="J458" i="9"/>
  <c r="H458" i="9"/>
  <c r="I458" i="9" s="1"/>
  <c r="F458" i="9"/>
  <c r="G458" i="9" s="1"/>
  <c r="D458" i="9"/>
  <c r="E458" i="9" s="1"/>
  <c r="C458" i="9"/>
  <c r="N457" i="9"/>
  <c r="O457" i="9" s="1"/>
  <c r="L457" i="9"/>
  <c r="M457" i="9" s="1"/>
  <c r="J457" i="9"/>
  <c r="H457" i="9"/>
  <c r="I457" i="9" s="1"/>
  <c r="F457" i="9"/>
  <c r="G457" i="9" s="1"/>
  <c r="D457" i="9"/>
  <c r="E457" i="9" s="1"/>
  <c r="C457" i="9"/>
  <c r="N456" i="9"/>
  <c r="O456" i="9" s="1"/>
  <c r="L456" i="9"/>
  <c r="M456" i="9" s="1"/>
  <c r="J456" i="9"/>
  <c r="H456" i="9"/>
  <c r="I456" i="9" s="1"/>
  <c r="F456" i="9"/>
  <c r="G456" i="9" s="1"/>
  <c r="D456" i="9"/>
  <c r="E456" i="9" s="1"/>
  <c r="C456" i="9"/>
  <c r="N455" i="9"/>
  <c r="O455" i="9" s="1"/>
  <c r="L455" i="9"/>
  <c r="M455" i="9" s="1"/>
  <c r="J455" i="9"/>
  <c r="H455" i="9"/>
  <c r="I455" i="9" s="1"/>
  <c r="F455" i="9"/>
  <c r="G455" i="9" s="1"/>
  <c r="D455" i="9"/>
  <c r="E455" i="9" s="1"/>
  <c r="C455" i="9"/>
  <c r="N454" i="9"/>
  <c r="O454" i="9" s="1"/>
  <c r="L454" i="9"/>
  <c r="M454" i="9" s="1"/>
  <c r="J454" i="9"/>
  <c r="H454" i="9"/>
  <c r="I454" i="9" s="1"/>
  <c r="F454" i="9"/>
  <c r="G454" i="9" s="1"/>
  <c r="D454" i="9"/>
  <c r="E454" i="9" s="1"/>
  <c r="C454" i="9"/>
  <c r="N453" i="9"/>
  <c r="O453" i="9" s="1"/>
  <c r="L453" i="9"/>
  <c r="M453" i="9" s="1"/>
  <c r="J453" i="9"/>
  <c r="H453" i="9"/>
  <c r="I453" i="9" s="1"/>
  <c r="F453" i="9"/>
  <c r="G453" i="9" s="1"/>
  <c r="D453" i="9"/>
  <c r="E453" i="9" s="1"/>
  <c r="C453" i="9"/>
  <c r="N452" i="9"/>
  <c r="O452" i="9" s="1"/>
  <c r="L452" i="9"/>
  <c r="M452" i="9" s="1"/>
  <c r="J452" i="9"/>
  <c r="H452" i="9"/>
  <c r="I452" i="9" s="1"/>
  <c r="F452" i="9"/>
  <c r="G452" i="9" s="1"/>
  <c r="D452" i="9"/>
  <c r="E452" i="9" s="1"/>
  <c r="C452" i="9"/>
  <c r="N451" i="9"/>
  <c r="O451" i="9" s="1"/>
  <c r="L451" i="9"/>
  <c r="M451" i="9" s="1"/>
  <c r="J451" i="9"/>
  <c r="H451" i="9"/>
  <c r="I451" i="9" s="1"/>
  <c r="F451" i="9"/>
  <c r="G451" i="9" s="1"/>
  <c r="D451" i="9"/>
  <c r="E451" i="9" s="1"/>
  <c r="C451" i="9"/>
  <c r="N450" i="9"/>
  <c r="O450" i="9" s="1"/>
  <c r="L450" i="9"/>
  <c r="M450" i="9" s="1"/>
  <c r="J450" i="9"/>
  <c r="H450" i="9"/>
  <c r="I450" i="9" s="1"/>
  <c r="F450" i="9"/>
  <c r="G450" i="9" s="1"/>
  <c r="D450" i="9"/>
  <c r="E450" i="9" s="1"/>
  <c r="C450" i="9"/>
  <c r="N449" i="9"/>
  <c r="O449" i="9" s="1"/>
  <c r="L449" i="9"/>
  <c r="M449" i="9" s="1"/>
  <c r="J449" i="9"/>
  <c r="H449" i="9"/>
  <c r="I449" i="9" s="1"/>
  <c r="F449" i="9"/>
  <c r="G449" i="9" s="1"/>
  <c r="D449" i="9"/>
  <c r="E449" i="9" s="1"/>
  <c r="C449" i="9"/>
  <c r="N448" i="9"/>
  <c r="O448" i="9" s="1"/>
  <c r="L448" i="9"/>
  <c r="M448" i="9" s="1"/>
  <c r="J448" i="9"/>
  <c r="H448" i="9"/>
  <c r="I448" i="9" s="1"/>
  <c r="F448" i="9"/>
  <c r="G448" i="9" s="1"/>
  <c r="D448" i="9"/>
  <c r="E448" i="9" s="1"/>
  <c r="C448" i="9"/>
  <c r="N447" i="9"/>
  <c r="O447" i="9" s="1"/>
  <c r="L447" i="9"/>
  <c r="M447" i="9" s="1"/>
  <c r="J447" i="9"/>
  <c r="H447" i="9"/>
  <c r="I447" i="9" s="1"/>
  <c r="F447" i="9"/>
  <c r="G447" i="9" s="1"/>
  <c r="D447" i="9"/>
  <c r="E447" i="9" s="1"/>
  <c r="C447" i="9"/>
  <c r="N446" i="9"/>
  <c r="O446" i="9" s="1"/>
  <c r="L446" i="9"/>
  <c r="M446" i="9" s="1"/>
  <c r="J446" i="9"/>
  <c r="H446" i="9"/>
  <c r="I446" i="9" s="1"/>
  <c r="F446" i="9"/>
  <c r="G446" i="9" s="1"/>
  <c r="D446" i="9"/>
  <c r="E446" i="9" s="1"/>
  <c r="C446" i="9"/>
  <c r="N445" i="9"/>
  <c r="O445" i="9" s="1"/>
  <c r="L445" i="9"/>
  <c r="M445" i="9" s="1"/>
  <c r="J445" i="9"/>
  <c r="H445" i="9"/>
  <c r="I445" i="9" s="1"/>
  <c r="F445" i="9"/>
  <c r="G445" i="9" s="1"/>
  <c r="D445" i="9"/>
  <c r="E445" i="9" s="1"/>
  <c r="C445" i="9"/>
  <c r="N444" i="9"/>
  <c r="O444" i="9" s="1"/>
  <c r="L444" i="9"/>
  <c r="M444" i="9" s="1"/>
  <c r="J444" i="9"/>
  <c r="H444" i="9"/>
  <c r="I444" i="9" s="1"/>
  <c r="F444" i="9"/>
  <c r="G444" i="9" s="1"/>
  <c r="D444" i="9"/>
  <c r="E444" i="9" s="1"/>
  <c r="C444" i="9"/>
  <c r="N443" i="9"/>
  <c r="O443" i="9" s="1"/>
  <c r="L443" i="9"/>
  <c r="M443" i="9" s="1"/>
  <c r="J443" i="9"/>
  <c r="H443" i="9"/>
  <c r="I443" i="9" s="1"/>
  <c r="F443" i="9"/>
  <c r="G443" i="9" s="1"/>
  <c r="D443" i="9"/>
  <c r="E443" i="9" s="1"/>
  <c r="C443" i="9"/>
  <c r="N442" i="9"/>
  <c r="O442" i="9" s="1"/>
  <c r="L442" i="9"/>
  <c r="M442" i="9" s="1"/>
  <c r="J442" i="9"/>
  <c r="H442" i="9"/>
  <c r="I442" i="9" s="1"/>
  <c r="F442" i="9"/>
  <c r="G442" i="9" s="1"/>
  <c r="D442" i="9"/>
  <c r="E442" i="9" s="1"/>
  <c r="C442" i="9"/>
  <c r="N441" i="9"/>
  <c r="O441" i="9" s="1"/>
  <c r="L441" i="9"/>
  <c r="M441" i="9" s="1"/>
  <c r="J441" i="9"/>
  <c r="H441" i="9"/>
  <c r="I441" i="9" s="1"/>
  <c r="F441" i="9"/>
  <c r="G441" i="9" s="1"/>
  <c r="D441" i="9"/>
  <c r="E441" i="9" s="1"/>
  <c r="C441" i="9"/>
  <c r="N440" i="9"/>
  <c r="O440" i="9" s="1"/>
  <c r="L440" i="9"/>
  <c r="M440" i="9" s="1"/>
  <c r="J440" i="9"/>
  <c r="H440" i="9"/>
  <c r="I440" i="9" s="1"/>
  <c r="F440" i="9"/>
  <c r="G440" i="9" s="1"/>
  <c r="D440" i="9"/>
  <c r="E440" i="9" s="1"/>
  <c r="C440" i="9"/>
  <c r="N439" i="9"/>
  <c r="O439" i="9" s="1"/>
  <c r="L439" i="9"/>
  <c r="M439" i="9" s="1"/>
  <c r="J439" i="9"/>
  <c r="H439" i="9"/>
  <c r="I439" i="9" s="1"/>
  <c r="F439" i="9"/>
  <c r="G439" i="9" s="1"/>
  <c r="D439" i="9"/>
  <c r="E439" i="9" s="1"/>
  <c r="C439" i="9"/>
  <c r="N438" i="9"/>
  <c r="O438" i="9" s="1"/>
  <c r="L438" i="9"/>
  <c r="M438" i="9" s="1"/>
  <c r="J438" i="9"/>
  <c r="H438" i="9"/>
  <c r="I438" i="9" s="1"/>
  <c r="F438" i="9"/>
  <c r="G438" i="9" s="1"/>
  <c r="D438" i="9"/>
  <c r="E438" i="9" s="1"/>
  <c r="C438" i="9"/>
  <c r="N437" i="9"/>
  <c r="O437" i="9" s="1"/>
  <c r="L437" i="9"/>
  <c r="M437" i="9" s="1"/>
  <c r="J437" i="9"/>
  <c r="H437" i="9"/>
  <c r="I437" i="9" s="1"/>
  <c r="F437" i="9"/>
  <c r="G437" i="9" s="1"/>
  <c r="D437" i="9"/>
  <c r="E437" i="9" s="1"/>
  <c r="C437" i="9"/>
  <c r="N436" i="9"/>
  <c r="O436" i="9" s="1"/>
  <c r="L436" i="9"/>
  <c r="M436" i="9" s="1"/>
  <c r="J436" i="9"/>
  <c r="H436" i="9"/>
  <c r="I436" i="9" s="1"/>
  <c r="F436" i="9"/>
  <c r="G436" i="9" s="1"/>
  <c r="D436" i="9"/>
  <c r="E436" i="9" s="1"/>
  <c r="C436" i="9"/>
  <c r="N435" i="9"/>
  <c r="O435" i="9" s="1"/>
  <c r="L435" i="9"/>
  <c r="M435" i="9" s="1"/>
  <c r="J435" i="9"/>
  <c r="H435" i="9"/>
  <c r="I435" i="9" s="1"/>
  <c r="F435" i="9"/>
  <c r="G435" i="9" s="1"/>
  <c r="D435" i="9"/>
  <c r="E435" i="9" s="1"/>
  <c r="C435" i="9"/>
  <c r="N434" i="9"/>
  <c r="O434" i="9" s="1"/>
  <c r="L434" i="9"/>
  <c r="M434" i="9" s="1"/>
  <c r="J434" i="9"/>
  <c r="H434" i="9"/>
  <c r="I434" i="9" s="1"/>
  <c r="F434" i="9"/>
  <c r="G434" i="9" s="1"/>
  <c r="D434" i="9"/>
  <c r="E434" i="9" s="1"/>
  <c r="C434" i="9"/>
  <c r="N433" i="9"/>
  <c r="O433" i="9" s="1"/>
  <c r="L433" i="9"/>
  <c r="M433" i="9" s="1"/>
  <c r="J433" i="9"/>
  <c r="H433" i="9"/>
  <c r="I433" i="9" s="1"/>
  <c r="F433" i="9"/>
  <c r="G433" i="9" s="1"/>
  <c r="D433" i="9"/>
  <c r="E433" i="9" s="1"/>
  <c r="C433" i="9"/>
  <c r="N432" i="9"/>
  <c r="O432" i="9" s="1"/>
  <c r="L432" i="9"/>
  <c r="M432" i="9" s="1"/>
  <c r="J432" i="9"/>
  <c r="H432" i="9"/>
  <c r="I432" i="9" s="1"/>
  <c r="F432" i="9"/>
  <c r="G432" i="9" s="1"/>
  <c r="D432" i="9"/>
  <c r="E432" i="9" s="1"/>
  <c r="C432" i="9"/>
  <c r="N431" i="9"/>
  <c r="O431" i="9" s="1"/>
  <c r="L431" i="9"/>
  <c r="M431" i="9" s="1"/>
  <c r="J431" i="9"/>
  <c r="H431" i="9"/>
  <c r="I431" i="9" s="1"/>
  <c r="F431" i="9"/>
  <c r="G431" i="9" s="1"/>
  <c r="D431" i="9"/>
  <c r="E431" i="9" s="1"/>
  <c r="C431" i="9"/>
  <c r="N430" i="9"/>
  <c r="O430" i="9" s="1"/>
  <c r="L430" i="9"/>
  <c r="M430" i="9" s="1"/>
  <c r="J430" i="9"/>
  <c r="H430" i="9"/>
  <c r="I430" i="9" s="1"/>
  <c r="F430" i="9"/>
  <c r="G430" i="9" s="1"/>
  <c r="D430" i="9"/>
  <c r="E430" i="9" s="1"/>
  <c r="C430" i="9"/>
  <c r="N429" i="9"/>
  <c r="O429" i="9" s="1"/>
  <c r="L429" i="9"/>
  <c r="M429" i="9" s="1"/>
  <c r="J429" i="9"/>
  <c r="H429" i="9"/>
  <c r="I429" i="9" s="1"/>
  <c r="F429" i="9"/>
  <c r="G429" i="9" s="1"/>
  <c r="D429" i="9"/>
  <c r="E429" i="9" s="1"/>
  <c r="C429" i="9"/>
  <c r="N428" i="9"/>
  <c r="O428" i="9" s="1"/>
  <c r="L428" i="9"/>
  <c r="M428" i="9" s="1"/>
  <c r="J428" i="9"/>
  <c r="H428" i="9"/>
  <c r="I428" i="9" s="1"/>
  <c r="F428" i="9"/>
  <c r="G428" i="9" s="1"/>
  <c r="D428" i="9"/>
  <c r="E428" i="9" s="1"/>
  <c r="C428" i="9"/>
  <c r="N427" i="9"/>
  <c r="O427" i="9" s="1"/>
  <c r="L427" i="9"/>
  <c r="M427" i="9" s="1"/>
  <c r="J427" i="9"/>
  <c r="H427" i="9"/>
  <c r="I427" i="9" s="1"/>
  <c r="F427" i="9"/>
  <c r="G427" i="9" s="1"/>
  <c r="D427" i="9"/>
  <c r="E427" i="9" s="1"/>
  <c r="C427" i="9"/>
  <c r="N426" i="9"/>
  <c r="O426" i="9" s="1"/>
  <c r="L426" i="9"/>
  <c r="M426" i="9" s="1"/>
  <c r="J426" i="9"/>
  <c r="H426" i="9"/>
  <c r="I426" i="9" s="1"/>
  <c r="F426" i="9"/>
  <c r="G426" i="9" s="1"/>
  <c r="D426" i="9"/>
  <c r="E426" i="9" s="1"/>
  <c r="C426" i="9"/>
  <c r="N425" i="9"/>
  <c r="O425" i="9" s="1"/>
  <c r="L425" i="9"/>
  <c r="M425" i="9" s="1"/>
  <c r="J425" i="9"/>
  <c r="H425" i="9"/>
  <c r="I425" i="9" s="1"/>
  <c r="F425" i="9"/>
  <c r="G425" i="9" s="1"/>
  <c r="D425" i="9"/>
  <c r="E425" i="9" s="1"/>
  <c r="C425" i="9"/>
  <c r="N424" i="9"/>
  <c r="O424" i="9" s="1"/>
  <c r="L424" i="9"/>
  <c r="M424" i="9" s="1"/>
  <c r="J424" i="9"/>
  <c r="H424" i="9"/>
  <c r="I424" i="9" s="1"/>
  <c r="F424" i="9"/>
  <c r="G424" i="9" s="1"/>
  <c r="D424" i="9"/>
  <c r="E424" i="9" s="1"/>
  <c r="C424" i="9"/>
  <c r="N423" i="9"/>
  <c r="O423" i="9" s="1"/>
  <c r="L423" i="9"/>
  <c r="M423" i="9" s="1"/>
  <c r="J423" i="9"/>
  <c r="H423" i="9"/>
  <c r="I423" i="9" s="1"/>
  <c r="F423" i="9"/>
  <c r="G423" i="9" s="1"/>
  <c r="D423" i="9"/>
  <c r="E423" i="9" s="1"/>
  <c r="C423" i="9"/>
  <c r="N422" i="9"/>
  <c r="O422" i="9" s="1"/>
  <c r="L422" i="9"/>
  <c r="M422" i="9" s="1"/>
  <c r="J422" i="9"/>
  <c r="H422" i="9"/>
  <c r="I422" i="9" s="1"/>
  <c r="F422" i="9"/>
  <c r="G422" i="9" s="1"/>
  <c r="D422" i="9"/>
  <c r="E422" i="9" s="1"/>
  <c r="C422" i="9"/>
  <c r="N421" i="9"/>
  <c r="O421" i="9" s="1"/>
  <c r="L421" i="9"/>
  <c r="M421" i="9" s="1"/>
  <c r="J421" i="9"/>
  <c r="H421" i="9"/>
  <c r="I421" i="9" s="1"/>
  <c r="F421" i="9"/>
  <c r="G421" i="9" s="1"/>
  <c r="D421" i="9"/>
  <c r="E421" i="9" s="1"/>
  <c r="C421" i="9"/>
  <c r="N420" i="9"/>
  <c r="O420" i="9" s="1"/>
  <c r="L420" i="9"/>
  <c r="M420" i="9" s="1"/>
  <c r="J420" i="9"/>
  <c r="H420" i="9"/>
  <c r="I420" i="9" s="1"/>
  <c r="F420" i="9"/>
  <c r="G420" i="9" s="1"/>
  <c r="D420" i="9"/>
  <c r="E420" i="9" s="1"/>
  <c r="C420" i="9"/>
  <c r="N419" i="9"/>
  <c r="O419" i="9" s="1"/>
  <c r="L419" i="9"/>
  <c r="M419" i="9" s="1"/>
  <c r="J419" i="9"/>
  <c r="H419" i="9"/>
  <c r="I419" i="9" s="1"/>
  <c r="F419" i="9"/>
  <c r="G419" i="9" s="1"/>
  <c r="D419" i="9"/>
  <c r="E419" i="9" s="1"/>
  <c r="C419" i="9"/>
  <c r="N418" i="9"/>
  <c r="O418" i="9" s="1"/>
  <c r="L418" i="9"/>
  <c r="M418" i="9" s="1"/>
  <c r="J418" i="9"/>
  <c r="H418" i="9"/>
  <c r="I418" i="9" s="1"/>
  <c r="F418" i="9"/>
  <c r="G418" i="9" s="1"/>
  <c r="D418" i="9"/>
  <c r="E418" i="9" s="1"/>
  <c r="C418" i="9"/>
  <c r="N417" i="9"/>
  <c r="O417" i="9" s="1"/>
  <c r="L417" i="9"/>
  <c r="M417" i="9" s="1"/>
  <c r="J417" i="9"/>
  <c r="H417" i="9"/>
  <c r="I417" i="9" s="1"/>
  <c r="F417" i="9"/>
  <c r="G417" i="9" s="1"/>
  <c r="D417" i="9"/>
  <c r="E417" i="9" s="1"/>
  <c r="C417" i="9"/>
  <c r="N416" i="9"/>
  <c r="O416" i="9" s="1"/>
  <c r="L416" i="9"/>
  <c r="M416" i="9" s="1"/>
  <c r="J416" i="9"/>
  <c r="H416" i="9"/>
  <c r="I416" i="9" s="1"/>
  <c r="F416" i="9"/>
  <c r="G416" i="9" s="1"/>
  <c r="D416" i="9"/>
  <c r="E416" i="9" s="1"/>
  <c r="C416" i="9"/>
  <c r="N415" i="9"/>
  <c r="O415" i="9" s="1"/>
  <c r="L415" i="9"/>
  <c r="M415" i="9" s="1"/>
  <c r="J415" i="9"/>
  <c r="H415" i="9"/>
  <c r="I415" i="9" s="1"/>
  <c r="F415" i="9"/>
  <c r="G415" i="9" s="1"/>
  <c r="D415" i="9"/>
  <c r="E415" i="9" s="1"/>
  <c r="C415" i="9"/>
  <c r="N414" i="9"/>
  <c r="O414" i="9" s="1"/>
  <c r="L414" i="9"/>
  <c r="M414" i="9" s="1"/>
  <c r="J414" i="9"/>
  <c r="H414" i="9"/>
  <c r="I414" i="9" s="1"/>
  <c r="F414" i="9"/>
  <c r="G414" i="9" s="1"/>
  <c r="D414" i="9"/>
  <c r="E414" i="9" s="1"/>
  <c r="C414" i="9"/>
  <c r="N413" i="9"/>
  <c r="O413" i="9" s="1"/>
  <c r="L413" i="9"/>
  <c r="M413" i="9" s="1"/>
  <c r="J413" i="9"/>
  <c r="H413" i="9"/>
  <c r="I413" i="9" s="1"/>
  <c r="F413" i="9"/>
  <c r="G413" i="9" s="1"/>
  <c r="D413" i="9"/>
  <c r="E413" i="9" s="1"/>
  <c r="C413" i="9"/>
  <c r="N412" i="9"/>
  <c r="O412" i="9" s="1"/>
  <c r="L412" i="9"/>
  <c r="M412" i="9" s="1"/>
  <c r="J412" i="9"/>
  <c r="H412" i="9"/>
  <c r="I412" i="9" s="1"/>
  <c r="F412" i="9"/>
  <c r="G412" i="9" s="1"/>
  <c r="D412" i="9"/>
  <c r="E412" i="9" s="1"/>
  <c r="C412" i="9"/>
  <c r="N411" i="9"/>
  <c r="O411" i="9" s="1"/>
  <c r="L411" i="9"/>
  <c r="M411" i="9" s="1"/>
  <c r="J411" i="9"/>
  <c r="H411" i="9"/>
  <c r="I411" i="9" s="1"/>
  <c r="F411" i="9"/>
  <c r="G411" i="9" s="1"/>
  <c r="D411" i="9"/>
  <c r="E411" i="9" s="1"/>
  <c r="C411" i="9"/>
  <c r="N410" i="9"/>
  <c r="O410" i="9" s="1"/>
  <c r="L410" i="9"/>
  <c r="M410" i="9" s="1"/>
  <c r="J410" i="9"/>
  <c r="H410" i="9"/>
  <c r="I410" i="9" s="1"/>
  <c r="F410" i="9"/>
  <c r="G410" i="9" s="1"/>
  <c r="D410" i="9"/>
  <c r="E410" i="9" s="1"/>
  <c r="C410" i="9"/>
  <c r="N409" i="9"/>
  <c r="O409" i="9" s="1"/>
  <c r="L409" i="9"/>
  <c r="M409" i="9" s="1"/>
  <c r="J409" i="9"/>
  <c r="H409" i="9"/>
  <c r="I409" i="9" s="1"/>
  <c r="F409" i="9"/>
  <c r="G409" i="9" s="1"/>
  <c r="D409" i="9"/>
  <c r="E409" i="9" s="1"/>
  <c r="C409" i="9"/>
  <c r="N408" i="9"/>
  <c r="O408" i="9" s="1"/>
  <c r="L408" i="9"/>
  <c r="M408" i="9" s="1"/>
  <c r="J408" i="9"/>
  <c r="H408" i="9"/>
  <c r="I408" i="9" s="1"/>
  <c r="F408" i="9"/>
  <c r="G408" i="9" s="1"/>
  <c r="D408" i="9"/>
  <c r="E408" i="9" s="1"/>
  <c r="C408" i="9"/>
  <c r="N407" i="9"/>
  <c r="O407" i="9" s="1"/>
  <c r="L407" i="9"/>
  <c r="M407" i="9" s="1"/>
  <c r="J407" i="9"/>
  <c r="H407" i="9"/>
  <c r="I407" i="9" s="1"/>
  <c r="F407" i="9"/>
  <c r="G407" i="9" s="1"/>
  <c r="D407" i="9"/>
  <c r="E407" i="9" s="1"/>
  <c r="C407" i="9"/>
  <c r="N406" i="9"/>
  <c r="O406" i="9" s="1"/>
  <c r="L406" i="9"/>
  <c r="M406" i="9" s="1"/>
  <c r="J406" i="9"/>
  <c r="H406" i="9"/>
  <c r="I406" i="9" s="1"/>
  <c r="F406" i="9"/>
  <c r="G406" i="9" s="1"/>
  <c r="D406" i="9"/>
  <c r="E406" i="9" s="1"/>
  <c r="C406" i="9"/>
  <c r="N405" i="9"/>
  <c r="O405" i="9" s="1"/>
  <c r="L405" i="9"/>
  <c r="M405" i="9" s="1"/>
  <c r="J405" i="9"/>
  <c r="H405" i="9"/>
  <c r="I405" i="9" s="1"/>
  <c r="F405" i="9"/>
  <c r="G405" i="9" s="1"/>
  <c r="D405" i="9"/>
  <c r="E405" i="9" s="1"/>
  <c r="C405" i="9"/>
  <c r="N404" i="9"/>
  <c r="O404" i="9" s="1"/>
  <c r="L404" i="9"/>
  <c r="M404" i="9" s="1"/>
  <c r="J404" i="9"/>
  <c r="H404" i="9"/>
  <c r="I404" i="9" s="1"/>
  <c r="F404" i="9"/>
  <c r="G404" i="9" s="1"/>
  <c r="D404" i="9"/>
  <c r="E404" i="9" s="1"/>
  <c r="C404" i="9"/>
  <c r="N403" i="9"/>
  <c r="O403" i="9" s="1"/>
  <c r="L403" i="9"/>
  <c r="M403" i="9" s="1"/>
  <c r="J403" i="9"/>
  <c r="H403" i="9"/>
  <c r="I403" i="9" s="1"/>
  <c r="F403" i="9"/>
  <c r="G403" i="9" s="1"/>
  <c r="D403" i="9"/>
  <c r="E403" i="9" s="1"/>
  <c r="C403" i="9"/>
  <c r="N402" i="9"/>
  <c r="O402" i="9" s="1"/>
  <c r="L402" i="9"/>
  <c r="M402" i="9" s="1"/>
  <c r="J402" i="9"/>
  <c r="H402" i="9"/>
  <c r="I402" i="9" s="1"/>
  <c r="F402" i="9"/>
  <c r="G402" i="9" s="1"/>
  <c r="D402" i="9"/>
  <c r="E402" i="9" s="1"/>
  <c r="C402" i="9"/>
  <c r="N401" i="9"/>
  <c r="O401" i="9" s="1"/>
  <c r="L401" i="9"/>
  <c r="M401" i="9" s="1"/>
  <c r="J401" i="9"/>
  <c r="H401" i="9"/>
  <c r="I401" i="9" s="1"/>
  <c r="F401" i="9"/>
  <c r="G401" i="9" s="1"/>
  <c r="D401" i="9"/>
  <c r="E401" i="9" s="1"/>
  <c r="C401" i="9"/>
  <c r="N400" i="9"/>
  <c r="O400" i="9" s="1"/>
  <c r="L400" i="9"/>
  <c r="M400" i="9" s="1"/>
  <c r="J400" i="9"/>
  <c r="H400" i="9"/>
  <c r="I400" i="9" s="1"/>
  <c r="F400" i="9"/>
  <c r="G400" i="9" s="1"/>
  <c r="D400" i="9"/>
  <c r="E400" i="9" s="1"/>
  <c r="C400" i="9"/>
  <c r="N399" i="9"/>
  <c r="O399" i="9" s="1"/>
  <c r="L399" i="9"/>
  <c r="M399" i="9" s="1"/>
  <c r="J399" i="9"/>
  <c r="H399" i="9"/>
  <c r="I399" i="9" s="1"/>
  <c r="F399" i="9"/>
  <c r="G399" i="9" s="1"/>
  <c r="D399" i="9"/>
  <c r="E399" i="9" s="1"/>
  <c r="C399" i="9"/>
  <c r="N398" i="9"/>
  <c r="O398" i="9" s="1"/>
  <c r="L398" i="9"/>
  <c r="M398" i="9" s="1"/>
  <c r="J398" i="9"/>
  <c r="H398" i="9"/>
  <c r="I398" i="9" s="1"/>
  <c r="F398" i="9"/>
  <c r="G398" i="9" s="1"/>
  <c r="D398" i="9"/>
  <c r="E398" i="9" s="1"/>
  <c r="C398" i="9"/>
  <c r="N397" i="9"/>
  <c r="O397" i="9" s="1"/>
  <c r="L397" i="9"/>
  <c r="M397" i="9" s="1"/>
  <c r="J397" i="9"/>
  <c r="H397" i="9"/>
  <c r="I397" i="9" s="1"/>
  <c r="F397" i="9"/>
  <c r="G397" i="9" s="1"/>
  <c r="D397" i="9"/>
  <c r="E397" i="9" s="1"/>
  <c r="C397" i="9"/>
  <c r="N396" i="9"/>
  <c r="O396" i="9" s="1"/>
  <c r="L396" i="9"/>
  <c r="M396" i="9" s="1"/>
  <c r="J396" i="9"/>
  <c r="H396" i="9"/>
  <c r="I396" i="9" s="1"/>
  <c r="F396" i="9"/>
  <c r="G396" i="9" s="1"/>
  <c r="D396" i="9"/>
  <c r="E396" i="9" s="1"/>
  <c r="C396" i="9"/>
  <c r="N395" i="9"/>
  <c r="O395" i="9" s="1"/>
  <c r="L395" i="9"/>
  <c r="M395" i="9" s="1"/>
  <c r="J395" i="9"/>
  <c r="H395" i="9"/>
  <c r="I395" i="9" s="1"/>
  <c r="F395" i="9"/>
  <c r="G395" i="9" s="1"/>
  <c r="D395" i="9"/>
  <c r="E395" i="9" s="1"/>
  <c r="C395" i="9"/>
  <c r="N394" i="9"/>
  <c r="O394" i="9" s="1"/>
  <c r="L394" i="9"/>
  <c r="M394" i="9" s="1"/>
  <c r="J394" i="9"/>
  <c r="H394" i="9"/>
  <c r="I394" i="9" s="1"/>
  <c r="F394" i="9"/>
  <c r="G394" i="9" s="1"/>
  <c r="D394" i="9"/>
  <c r="E394" i="9" s="1"/>
  <c r="C394" i="9"/>
  <c r="N393" i="9"/>
  <c r="O393" i="9" s="1"/>
  <c r="L393" i="9"/>
  <c r="M393" i="9" s="1"/>
  <c r="J393" i="9"/>
  <c r="H393" i="9"/>
  <c r="I393" i="9" s="1"/>
  <c r="F393" i="9"/>
  <c r="G393" i="9" s="1"/>
  <c r="D393" i="9"/>
  <c r="E393" i="9" s="1"/>
  <c r="C393" i="9"/>
  <c r="N392" i="9"/>
  <c r="O392" i="9" s="1"/>
  <c r="L392" i="9"/>
  <c r="M392" i="9" s="1"/>
  <c r="J392" i="9"/>
  <c r="H392" i="9"/>
  <c r="I392" i="9" s="1"/>
  <c r="F392" i="9"/>
  <c r="G392" i="9" s="1"/>
  <c r="D392" i="9"/>
  <c r="E392" i="9" s="1"/>
  <c r="C392" i="9"/>
  <c r="N391" i="9"/>
  <c r="O391" i="9" s="1"/>
  <c r="L391" i="9"/>
  <c r="M391" i="9" s="1"/>
  <c r="J391" i="9"/>
  <c r="H391" i="9"/>
  <c r="I391" i="9" s="1"/>
  <c r="F391" i="9"/>
  <c r="G391" i="9" s="1"/>
  <c r="D391" i="9"/>
  <c r="E391" i="9" s="1"/>
  <c r="C391" i="9"/>
  <c r="N390" i="9"/>
  <c r="O390" i="9" s="1"/>
  <c r="L390" i="9"/>
  <c r="M390" i="9" s="1"/>
  <c r="J390" i="9"/>
  <c r="H390" i="9"/>
  <c r="I390" i="9" s="1"/>
  <c r="F390" i="9"/>
  <c r="G390" i="9" s="1"/>
  <c r="D390" i="9"/>
  <c r="E390" i="9" s="1"/>
  <c r="C390" i="9"/>
  <c r="N389" i="9"/>
  <c r="O389" i="9" s="1"/>
  <c r="L389" i="9"/>
  <c r="M389" i="9" s="1"/>
  <c r="J389" i="9"/>
  <c r="H389" i="9"/>
  <c r="I389" i="9" s="1"/>
  <c r="F389" i="9"/>
  <c r="G389" i="9" s="1"/>
  <c r="D389" i="9"/>
  <c r="E389" i="9" s="1"/>
  <c r="C389" i="9"/>
  <c r="N388" i="9"/>
  <c r="O388" i="9" s="1"/>
  <c r="L388" i="9"/>
  <c r="M388" i="9" s="1"/>
  <c r="J388" i="9"/>
  <c r="H388" i="9"/>
  <c r="I388" i="9" s="1"/>
  <c r="F388" i="9"/>
  <c r="G388" i="9" s="1"/>
  <c r="D388" i="9"/>
  <c r="E388" i="9" s="1"/>
  <c r="C388" i="9"/>
  <c r="N387" i="9"/>
  <c r="O387" i="9" s="1"/>
  <c r="L387" i="9"/>
  <c r="M387" i="9" s="1"/>
  <c r="J387" i="9"/>
  <c r="H387" i="9"/>
  <c r="I387" i="9" s="1"/>
  <c r="F387" i="9"/>
  <c r="G387" i="9" s="1"/>
  <c r="D387" i="9"/>
  <c r="E387" i="9" s="1"/>
  <c r="C387" i="9"/>
  <c r="N386" i="9"/>
  <c r="O386" i="9" s="1"/>
  <c r="L386" i="9"/>
  <c r="M386" i="9" s="1"/>
  <c r="J386" i="9"/>
  <c r="H386" i="9"/>
  <c r="I386" i="9" s="1"/>
  <c r="F386" i="9"/>
  <c r="G386" i="9" s="1"/>
  <c r="D386" i="9"/>
  <c r="E386" i="9" s="1"/>
  <c r="C386" i="9"/>
  <c r="N385" i="9"/>
  <c r="O385" i="9" s="1"/>
  <c r="L385" i="9"/>
  <c r="M385" i="9" s="1"/>
  <c r="J385" i="9"/>
  <c r="H385" i="9"/>
  <c r="I385" i="9" s="1"/>
  <c r="F385" i="9"/>
  <c r="G385" i="9" s="1"/>
  <c r="D385" i="9"/>
  <c r="E385" i="9" s="1"/>
  <c r="C385" i="9"/>
  <c r="N384" i="9"/>
  <c r="O384" i="9" s="1"/>
  <c r="L384" i="9"/>
  <c r="M384" i="9" s="1"/>
  <c r="J384" i="9"/>
  <c r="H384" i="9"/>
  <c r="I384" i="9" s="1"/>
  <c r="F384" i="9"/>
  <c r="G384" i="9" s="1"/>
  <c r="D384" i="9"/>
  <c r="E384" i="9" s="1"/>
  <c r="C384" i="9"/>
  <c r="N383" i="9"/>
  <c r="O383" i="9" s="1"/>
  <c r="L383" i="9"/>
  <c r="M383" i="9" s="1"/>
  <c r="J383" i="9"/>
  <c r="H383" i="9"/>
  <c r="I383" i="9" s="1"/>
  <c r="F383" i="9"/>
  <c r="G383" i="9" s="1"/>
  <c r="D383" i="9"/>
  <c r="E383" i="9" s="1"/>
  <c r="C383" i="9"/>
  <c r="N382" i="9"/>
  <c r="O382" i="9" s="1"/>
  <c r="L382" i="9"/>
  <c r="M382" i="9" s="1"/>
  <c r="J382" i="9"/>
  <c r="H382" i="9"/>
  <c r="I382" i="9" s="1"/>
  <c r="F382" i="9"/>
  <c r="G382" i="9" s="1"/>
  <c r="D382" i="9"/>
  <c r="E382" i="9" s="1"/>
  <c r="C382" i="9"/>
  <c r="N381" i="9"/>
  <c r="O381" i="9" s="1"/>
  <c r="L381" i="9"/>
  <c r="M381" i="9" s="1"/>
  <c r="J381" i="9"/>
  <c r="H381" i="9"/>
  <c r="I381" i="9" s="1"/>
  <c r="F381" i="9"/>
  <c r="G381" i="9" s="1"/>
  <c r="D381" i="9"/>
  <c r="E381" i="9" s="1"/>
  <c r="C381" i="9"/>
  <c r="N380" i="9"/>
  <c r="O380" i="9" s="1"/>
  <c r="L380" i="9"/>
  <c r="M380" i="9" s="1"/>
  <c r="J380" i="9"/>
  <c r="H380" i="9"/>
  <c r="I380" i="9" s="1"/>
  <c r="F380" i="9"/>
  <c r="G380" i="9" s="1"/>
  <c r="D380" i="9"/>
  <c r="E380" i="9" s="1"/>
  <c r="C380" i="9"/>
  <c r="N379" i="9"/>
  <c r="O379" i="9" s="1"/>
  <c r="L379" i="9"/>
  <c r="M379" i="9" s="1"/>
  <c r="J379" i="9"/>
  <c r="H379" i="9"/>
  <c r="I379" i="9" s="1"/>
  <c r="F379" i="9"/>
  <c r="G379" i="9" s="1"/>
  <c r="D379" i="9"/>
  <c r="E379" i="9" s="1"/>
  <c r="C379" i="9"/>
  <c r="N378" i="9"/>
  <c r="O378" i="9" s="1"/>
  <c r="L378" i="9"/>
  <c r="M378" i="9" s="1"/>
  <c r="J378" i="9"/>
  <c r="H378" i="9"/>
  <c r="I378" i="9" s="1"/>
  <c r="F378" i="9"/>
  <c r="G378" i="9" s="1"/>
  <c r="D378" i="9"/>
  <c r="E378" i="9" s="1"/>
  <c r="C378" i="9"/>
  <c r="N377" i="9"/>
  <c r="O377" i="9" s="1"/>
  <c r="L377" i="9"/>
  <c r="M377" i="9" s="1"/>
  <c r="J377" i="9"/>
  <c r="H377" i="9"/>
  <c r="I377" i="9" s="1"/>
  <c r="F377" i="9"/>
  <c r="G377" i="9" s="1"/>
  <c r="D377" i="9"/>
  <c r="E377" i="9" s="1"/>
  <c r="C377" i="9"/>
  <c r="N376" i="9"/>
  <c r="O376" i="9" s="1"/>
  <c r="L376" i="9"/>
  <c r="M376" i="9" s="1"/>
  <c r="J376" i="9"/>
  <c r="H376" i="9"/>
  <c r="I376" i="9" s="1"/>
  <c r="F376" i="9"/>
  <c r="G376" i="9" s="1"/>
  <c r="D376" i="9"/>
  <c r="E376" i="9" s="1"/>
  <c r="C376" i="9"/>
  <c r="N375" i="9"/>
  <c r="O375" i="9" s="1"/>
  <c r="L375" i="9"/>
  <c r="M375" i="9" s="1"/>
  <c r="J375" i="9"/>
  <c r="H375" i="9"/>
  <c r="I375" i="9" s="1"/>
  <c r="F375" i="9"/>
  <c r="G375" i="9" s="1"/>
  <c r="D375" i="9"/>
  <c r="E375" i="9" s="1"/>
  <c r="C375" i="9"/>
  <c r="N374" i="9"/>
  <c r="O374" i="9" s="1"/>
  <c r="L374" i="9"/>
  <c r="M374" i="9" s="1"/>
  <c r="J374" i="9"/>
  <c r="H374" i="9"/>
  <c r="I374" i="9" s="1"/>
  <c r="F374" i="9"/>
  <c r="G374" i="9" s="1"/>
  <c r="D374" i="9"/>
  <c r="E374" i="9" s="1"/>
  <c r="C374" i="9"/>
  <c r="N373" i="9"/>
  <c r="O373" i="9" s="1"/>
  <c r="L373" i="9"/>
  <c r="M373" i="9" s="1"/>
  <c r="J373" i="9"/>
  <c r="H373" i="9"/>
  <c r="I373" i="9" s="1"/>
  <c r="F373" i="9"/>
  <c r="G373" i="9" s="1"/>
  <c r="D373" i="9"/>
  <c r="E373" i="9" s="1"/>
  <c r="C373" i="9"/>
  <c r="N372" i="9"/>
  <c r="O372" i="9" s="1"/>
  <c r="L372" i="9"/>
  <c r="M372" i="9" s="1"/>
  <c r="J372" i="9"/>
  <c r="H372" i="9"/>
  <c r="I372" i="9" s="1"/>
  <c r="F372" i="9"/>
  <c r="G372" i="9" s="1"/>
  <c r="D372" i="9"/>
  <c r="E372" i="9" s="1"/>
  <c r="C372" i="9"/>
  <c r="N371" i="9"/>
  <c r="O371" i="9" s="1"/>
  <c r="L371" i="9"/>
  <c r="M371" i="9" s="1"/>
  <c r="J371" i="9"/>
  <c r="H371" i="9"/>
  <c r="I371" i="9" s="1"/>
  <c r="F371" i="9"/>
  <c r="G371" i="9" s="1"/>
  <c r="D371" i="9"/>
  <c r="E371" i="9" s="1"/>
  <c r="C371" i="9"/>
  <c r="N370" i="9"/>
  <c r="O370" i="9" s="1"/>
  <c r="L370" i="9"/>
  <c r="M370" i="9" s="1"/>
  <c r="J370" i="9"/>
  <c r="H370" i="9"/>
  <c r="I370" i="9" s="1"/>
  <c r="F370" i="9"/>
  <c r="G370" i="9" s="1"/>
  <c r="D370" i="9"/>
  <c r="E370" i="9" s="1"/>
  <c r="C370" i="9"/>
  <c r="N369" i="9"/>
  <c r="O369" i="9" s="1"/>
  <c r="L369" i="9"/>
  <c r="M369" i="9" s="1"/>
  <c r="J369" i="9"/>
  <c r="H369" i="9"/>
  <c r="I369" i="9" s="1"/>
  <c r="F369" i="9"/>
  <c r="G369" i="9" s="1"/>
  <c r="D369" i="9"/>
  <c r="E369" i="9" s="1"/>
  <c r="C369" i="9"/>
  <c r="N368" i="9"/>
  <c r="O368" i="9" s="1"/>
  <c r="L368" i="9"/>
  <c r="M368" i="9" s="1"/>
  <c r="J368" i="9"/>
  <c r="H368" i="9"/>
  <c r="I368" i="9" s="1"/>
  <c r="F368" i="9"/>
  <c r="G368" i="9" s="1"/>
  <c r="D368" i="9"/>
  <c r="E368" i="9" s="1"/>
  <c r="C368" i="9"/>
  <c r="N367" i="9"/>
  <c r="O367" i="9" s="1"/>
  <c r="L367" i="9"/>
  <c r="M367" i="9" s="1"/>
  <c r="J367" i="9"/>
  <c r="H367" i="9"/>
  <c r="I367" i="9" s="1"/>
  <c r="F367" i="9"/>
  <c r="G367" i="9" s="1"/>
  <c r="D367" i="9"/>
  <c r="E367" i="9" s="1"/>
  <c r="C367" i="9"/>
  <c r="N366" i="9"/>
  <c r="O366" i="9" s="1"/>
  <c r="L366" i="9"/>
  <c r="M366" i="9" s="1"/>
  <c r="J366" i="9"/>
  <c r="H366" i="9"/>
  <c r="I366" i="9" s="1"/>
  <c r="F366" i="9"/>
  <c r="G366" i="9" s="1"/>
  <c r="D366" i="9"/>
  <c r="E366" i="9" s="1"/>
  <c r="C366" i="9"/>
  <c r="N365" i="9"/>
  <c r="O365" i="9" s="1"/>
  <c r="L365" i="9"/>
  <c r="M365" i="9" s="1"/>
  <c r="J365" i="9"/>
  <c r="H365" i="9"/>
  <c r="I365" i="9" s="1"/>
  <c r="F365" i="9"/>
  <c r="G365" i="9" s="1"/>
  <c r="D365" i="9"/>
  <c r="E365" i="9" s="1"/>
  <c r="C365" i="9"/>
  <c r="N364" i="9"/>
  <c r="O364" i="9" s="1"/>
  <c r="L364" i="9"/>
  <c r="M364" i="9" s="1"/>
  <c r="J364" i="9"/>
  <c r="H364" i="9"/>
  <c r="I364" i="9" s="1"/>
  <c r="F364" i="9"/>
  <c r="G364" i="9" s="1"/>
  <c r="D364" i="9"/>
  <c r="E364" i="9" s="1"/>
  <c r="C364" i="9"/>
  <c r="N363" i="9"/>
  <c r="O363" i="9" s="1"/>
  <c r="L363" i="9"/>
  <c r="M363" i="9" s="1"/>
  <c r="J363" i="9"/>
  <c r="H363" i="9"/>
  <c r="I363" i="9" s="1"/>
  <c r="F363" i="9"/>
  <c r="G363" i="9" s="1"/>
  <c r="D363" i="9"/>
  <c r="E363" i="9" s="1"/>
  <c r="C363" i="9"/>
  <c r="N362" i="9"/>
  <c r="O362" i="9" s="1"/>
  <c r="L362" i="9"/>
  <c r="M362" i="9" s="1"/>
  <c r="J362" i="9"/>
  <c r="H362" i="9"/>
  <c r="I362" i="9" s="1"/>
  <c r="F362" i="9"/>
  <c r="G362" i="9" s="1"/>
  <c r="D362" i="9"/>
  <c r="E362" i="9" s="1"/>
  <c r="C362" i="9"/>
  <c r="N361" i="9"/>
  <c r="O361" i="9" s="1"/>
  <c r="L361" i="9"/>
  <c r="M361" i="9" s="1"/>
  <c r="J361" i="9"/>
  <c r="H361" i="9"/>
  <c r="I361" i="9" s="1"/>
  <c r="F361" i="9"/>
  <c r="G361" i="9" s="1"/>
  <c r="D361" i="9"/>
  <c r="E361" i="9" s="1"/>
  <c r="C361" i="9"/>
  <c r="N360" i="9"/>
  <c r="O360" i="9" s="1"/>
  <c r="L360" i="9"/>
  <c r="M360" i="9" s="1"/>
  <c r="J360" i="9"/>
  <c r="H360" i="9"/>
  <c r="I360" i="9" s="1"/>
  <c r="F360" i="9"/>
  <c r="G360" i="9" s="1"/>
  <c r="D360" i="9"/>
  <c r="E360" i="9" s="1"/>
  <c r="C360" i="9"/>
  <c r="N359" i="9"/>
  <c r="O359" i="9" s="1"/>
  <c r="L359" i="9"/>
  <c r="M359" i="9" s="1"/>
  <c r="J359" i="9"/>
  <c r="H359" i="9"/>
  <c r="I359" i="9" s="1"/>
  <c r="F359" i="9"/>
  <c r="G359" i="9" s="1"/>
  <c r="D359" i="9"/>
  <c r="E359" i="9" s="1"/>
  <c r="C359" i="9"/>
  <c r="N358" i="9"/>
  <c r="O358" i="9" s="1"/>
  <c r="L358" i="9"/>
  <c r="M358" i="9" s="1"/>
  <c r="J358" i="9"/>
  <c r="H358" i="9"/>
  <c r="I358" i="9" s="1"/>
  <c r="F358" i="9"/>
  <c r="G358" i="9" s="1"/>
  <c r="D358" i="9"/>
  <c r="E358" i="9" s="1"/>
  <c r="C358" i="9"/>
  <c r="N357" i="9"/>
  <c r="O357" i="9" s="1"/>
  <c r="L357" i="9"/>
  <c r="M357" i="9" s="1"/>
  <c r="J357" i="9"/>
  <c r="H357" i="9"/>
  <c r="I357" i="9" s="1"/>
  <c r="F357" i="9"/>
  <c r="G357" i="9" s="1"/>
  <c r="D357" i="9"/>
  <c r="E357" i="9" s="1"/>
  <c r="C357" i="9"/>
  <c r="N356" i="9"/>
  <c r="O356" i="9" s="1"/>
  <c r="L356" i="9"/>
  <c r="M356" i="9" s="1"/>
  <c r="J356" i="9"/>
  <c r="H356" i="9"/>
  <c r="I356" i="9" s="1"/>
  <c r="F356" i="9"/>
  <c r="G356" i="9" s="1"/>
  <c r="D356" i="9"/>
  <c r="E356" i="9" s="1"/>
  <c r="C356" i="9"/>
  <c r="N355" i="9"/>
  <c r="O355" i="9" s="1"/>
  <c r="L355" i="9"/>
  <c r="M355" i="9" s="1"/>
  <c r="J355" i="9"/>
  <c r="H355" i="9"/>
  <c r="I355" i="9" s="1"/>
  <c r="F355" i="9"/>
  <c r="G355" i="9" s="1"/>
  <c r="D355" i="9"/>
  <c r="E355" i="9" s="1"/>
  <c r="C355" i="9"/>
  <c r="N354" i="9"/>
  <c r="O354" i="9" s="1"/>
  <c r="L354" i="9"/>
  <c r="M354" i="9" s="1"/>
  <c r="J354" i="9"/>
  <c r="H354" i="9"/>
  <c r="I354" i="9" s="1"/>
  <c r="F354" i="9"/>
  <c r="G354" i="9" s="1"/>
  <c r="D354" i="9"/>
  <c r="E354" i="9" s="1"/>
  <c r="C354" i="9"/>
  <c r="N353" i="9"/>
  <c r="O353" i="9" s="1"/>
  <c r="L353" i="9"/>
  <c r="M353" i="9" s="1"/>
  <c r="J353" i="9"/>
  <c r="H353" i="9"/>
  <c r="I353" i="9" s="1"/>
  <c r="F353" i="9"/>
  <c r="G353" i="9" s="1"/>
  <c r="D353" i="9"/>
  <c r="E353" i="9" s="1"/>
  <c r="C353" i="9"/>
  <c r="N352" i="9"/>
  <c r="O352" i="9" s="1"/>
  <c r="L352" i="9"/>
  <c r="M352" i="9" s="1"/>
  <c r="J352" i="9"/>
  <c r="H352" i="9"/>
  <c r="I352" i="9" s="1"/>
  <c r="F352" i="9"/>
  <c r="G352" i="9" s="1"/>
  <c r="D352" i="9"/>
  <c r="E352" i="9" s="1"/>
  <c r="C352" i="9"/>
  <c r="N351" i="9"/>
  <c r="O351" i="9" s="1"/>
  <c r="L351" i="9"/>
  <c r="M351" i="9" s="1"/>
  <c r="J351" i="9"/>
  <c r="H351" i="9"/>
  <c r="I351" i="9" s="1"/>
  <c r="F351" i="9"/>
  <c r="G351" i="9" s="1"/>
  <c r="D351" i="9"/>
  <c r="E351" i="9" s="1"/>
  <c r="C351" i="9"/>
  <c r="N350" i="9"/>
  <c r="O350" i="9" s="1"/>
  <c r="L350" i="9"/>
  <c r="M350" i="9" s="1"/>
  <c r="J350" i="9"/>
  <c r="H350" i="9"/>
  <c r="I350" i="9" s="1"/>
  <c r="F350" i="9"/>
  <c r="G350" i="9" s="1"/>
  <c r="D350" i="9"/>
  <c r="E350" i="9" s="1"/>
  <c r="C350" i="9"/>
  <c r="N349" i="9"/>
  <c r="O349" i="9" s="1"/>
  <c r="L349" i="9"/>
  <c r="M349" i="9" s="1"/>
  <c r="J349" i="9"/>
  <c r="H349" i="9"/>
  <c r="I349" i="9" s="1"/>
  <c r="F349" i="9"/>
  <c r="G349" i="9" s="1"/>
  <c r="D349" i="9"/>
  <c r="E349" i="9" s="1"/>
  <c r="C349" i="9"/>
  <c r="N348" i="9"/>
  <c r="O348" i="9" s="1"/>
  <c r="L348" i="9"/>
  <c r="M348" i="9" s="1"/>
  <c r="J348" i="9"/>
  <c r="H348" i="9"/>
  <c r="I348" i="9" s="1"/>
  <c r="F348" i="9"/>
  <c r="G348" i="9" s="1"/>
  <c r="D348" i="9"/>
  <c r="E348" i="9" s="1"/>
  <c r="C348" i="9"/>
  <c r="N347" i="9"/>
  <c r="O347" i="9" s="1"/>
  <c r="L347" i="9"/>
  <c r="M347" i="9" s="1"/>
  <c r="J347" i="9"/>
  <c r="H347" i="9"/>
  <c r="I347" i="9" s="1"/>
  <c r="F347" i="9"/>
  <c r="G347" i="9" s="1"/>
  <c r="D347" i="9"/>
  <c r="E347" i="9" s="1"/>
  <c r="C347" i="9"/>
  <c r="N346" i="9"/>
  <c r="O346" i="9" s="1"/>
  <c r="L346" i="9"/>
  <c r="M346" i="9" s="1"/>
  <c r="J346" i="9"/>
  <c r="H346" i="9"/>
  <c r="I346" i="9" s="1"/>
  <c r="F346" i="9"/>
  <c r="G346" i="9" s="1"/>
  <c r="D346" i="9"/>
  <c r="E346" i="9" s="1"/>
  <c r="C346" i="9"/>
  <c r="N345" i="9"/>
  <c r="O345" i="9" s="1"/>
  <c r="L345" i="9"/>
  <c r="M345" i="9" s="1"/>
  <c r="J345" i="9"/>
  <c r="H345" i="9"/>
  <c r="I345" i="9" s="1"/>
  <c r="F345" i="9"/>
  <c r="G345" i="9" s="1"/>
  <c r="D345" i="9"/>
  <c r="E345" i="9" s="1"/>
  <c r="C345" i="9"/>
  <c r="N344" i="9"/>
  <c r="O344" i="9" s="1"/>
  <c r="L344" i="9"/>
  <c r="M344" i="9" s="1"/>
  <c r="J344" i="9"/>
  <c r="H344" i="9"/>
  <c r="I344" i="9" s="1"/>
  <c r="F344" i="9"/>
  <c r="G344" i="9" s="1"/>
  <c r="D344" i="9"/>
  <c r="E344" i="9" s="1"/>
  <c r="C344" i="9"/>
  <c r="N343" i="9"/>
  <c r="O343" i="9" s="1"/>
  <c r="L343" i="9"/>
  <c r="M343" i="9" s="1"/>
  <c r="J343" i="9"/>
  <c r="H343" i="9"/>
  <c r="I343" i="9" s="1"/>
  <c r="F343" i="9"/>
  <c r="G343" i="9" s="1"/>
  <c r="D343" i="9"/>
  <c r="E343" i="9" s="1"/>
  <c r="C343" i="9"/>
  <c r="N342" i="9"/>
  <c r="O342" i="9" s="1"/>
  <c r="L342" i="9"/>
  <c r="M342" i="9" s="1"/>
  <c r="J342" i="9"/>
  <c r="H342" i="9"/>
  <c r="I342" i="9" s="1"/>
  <c r="F342" i="9"/>
  <c r="G342" i="9" s="1"/>
  <c r="D342" i="9"/>
  <c r="E342" i="9" s="1"/>
  <c r="C342" i="9"/>
  <c r="N341" i="9"/>
  <c r="O341" i="9" s="1"/>
  <c r="L341" i="9"/>
  <c r="M341" i="9" s="1"/>
  <c r="J341" i="9"/>
  <c r="H341" i="9"/>
  <c r="I341" i="9" s="1"/>
  <c r="F341" i="9"/>
  <c r="G341" i="9" s="1"/>
  <c r="D341" i="9"/>
  <c r="E341" i="9" s="1"/>
  <c r="C341" i="9"/>
  <c r="N340" i="9"/>
  <c r="O340" i="9" s="1"/>
  <c r="L340" i="9"/>
  <c r="M340" i="9" s="1"/>
  <c r="J340" i="9"/>
  <c r="H340" i="9"/>
  <c r="I340" i="9" s="1"/>
  <c r="F340" i="9"/>
  <c r="G340" i="9" s="1"/>
  <c r="D340" i="9"/>
  <c r="E340" i="9" s="1"/>
  <c r="C340" i="9"/>
  <c r="N339" i="9"/>
  <c r="O339" i="9" s="1"/>
  <c r="L339" i="9"/>
  <c r="M339" i="9" s="1"/>
  <c r="J339" i="9"/>
  <c r="H339" i="9"/>
  <c r="I339" i="9" s="1"/>
  <c r="F339" i="9"/>
  <c r="G339" i="9" s="1"/>
  <c r="D339" i="9"/>
  <c r="E339" i="9" s="1"/>
  <c r="C339" i="9"/>
  <c r="N338" i="9"/>
  <c r="O338" i="9" s="1"/>
  <c r="L338" i="9"/>
  <c r="M338" i="9" s="1"/>
  <c r="J338" i="9"/>
  <c r="H338" i="9"/>
  <c r="I338" i="9" s="1"/>
  <c r="F338" i="9"/>
  <c r="G338" i="9" s="1"/>
  <c r="D338" i="9"/>
  <c r="E338" i="9" s="1"/>
  <c r="C338" i="9"/>
  <c r="N337" i="9"/>
  <c r="O337" i="9" s="1"/>
  <c r="L337" i="9"/>
  <c r="M337" i="9" s="1"/>
  <c r="J337" i="9"/>
  <c r="H337" i="9"/>
  <c r="I337" i="9" s="1"/>
  <c r="F337" i="9"/>
  <c r="G337" i="9" s="1"/>
  <c r="D337" i="9"/>
  <c r="E337" i="9" s="1"/>
  <c r="C337" i="9"/>
  <c r="N336" i="9"/>
  <c r="O336" i="9" s="1"/>
  <c r="L336" i="9"/>
  <c r="M336" i="9" s="1"/>
  <c r="J336" i="9"/>
  <c r="H336" i="9"/>
  <c r="I336" i="9" s="1"/>
  <c r="F336" i="9"/>
  <c r="G336" i="9" s="1"/>
  <c r="D336" i="9"/>
  <c r="E336" i="9" s="1"/>
  <c r="C336" i="9"/>
  <c r="N335" i="9"/>
  <c r="O335" i="9" s="1"/>
  <c r="L335" i="9"/>
  <c r="M335" i="9" s="1"/>
  <c r="J335" i="9"/>
  <c r="H335" i="9"/>
  <c r="I335" i="9" s="1"/>
  <c r="F335" i="9"/>
  <c r="G335" i="9" s="1"/>
  <c r="D335" i="9"/>
  <c r="E335" i="9" s="1"/>
  <c r="C335" i="9"/>
  <c r="N334" i="9"/>
  <c r="O334" i="9" s="1"/>
  <c r="L334" i="9"/>
  <c r="M334" i="9" s="1"/>
  <c r="J334" i="9"/>
  <c r="H334" i="9"/>
  <c r="I334" i="9" s="1"/>
  <c r="F334" i="9"/>
  <c r="G334" i="9" s="1"/>
  <c r="D334" i="9"/>
  <c r="E334" i="9" s="1"/>
  <c r="C334" i="9"/>
  <c r="N333" i="9"/>
  <c r="O333" i="9" s="1"/>
  <c r="L333" i="9"/>
  <c r="M333" i="9" s="1"/>
  <c r="J333" i="9"/>
  <c r="H333" i="9"/>
  <c r="I333" i="9" s="1"/>
  <c r="F333" i="9"/>
  <c r="G333" i="9" s="1"/>
  <c r="D333" i="9"/>
  <c r="E333" i="9" s="1"/>
  <c r="C333" i="9"/>
  <c r="N332" i="9"/>
  <c r="O332" i="9" s="1"/>
  <c r="L332" i="9"/>
  <c r="M332" i="9" s="1"/>
  <c r="J332" i="9"/>
  <c r="H332" i="9"/>
  <c r="I332" i="9" s="1"/>
  <c r="F332" i="9"/>
  <c r="G332" i="9" s="1"/>
  <c r="D332" i="9"/>
  <c r="E332" i="9" s="1"/>
  <c r="C332" i="9"/>
  <c r="N331" i="9"/>
  <c r="O331" i="9" s="1"/>
  <c r="L331" i="9"/>
  <c r="M331" i="9" s="1"/>
  <c r="J331" i="9"/>
  <c r="H331" i="9"/>
  <c r="I331" i="9" s="1"/>
  <c r="F331" i="9"/>
  <c r="G331" i="9" s="1"/>
  <c r="D331" i="9"/>
  <c r="E331" i="9" s="1"/>
  <c r="C331" i="9"/>
  <c r="N330" i="9"/>
  <c r="O330" i="9" s="1"/>
  <c r="L330" i="9"/>
  <c r="M330" i="9" s="1"/>
  <c r="J330" i="9"/>
  <c r="H330" i="9"/>
  <c r="I330" i="9" s="1"/>
  <c r="F330" i="9"/>
  <c r="G330" i="9" s="1"/>
  <c r="D330" i="9"/>
  <c r="E330" i="9" s="1"/>
  <c r="C330" i="9"/>
  <c r="N329" i="9"/>
  <c r="O329" i="9" s="1"/>
  <c r="L329" i="9"/>
  <c r="M329" i="9" s="1"/>
  <c r="J329" i="9"/>
  <c r="H329" i="9"/>
  <c r="I329" i="9" s="1"/>
  <c r="F329" i="9"/>
  <c r="G329" i="9" s="1"/>
  <c r="D329" i="9"/>
  <c r="E329" i="9" s="1"/>
  <c r="C329" i="9"/>
  <c r="N328" i="9"/>
  <c r="O328" i="9" s="1"/>
  <c r="L328" i="9"/>
  <c r="M328" i="9" s="1"/>
  <c r="J328" i="9"/>
  <c r="H328" i="9"/>
  <c r="I328" i="9" s="1"/>
  <c r="F328" i="9"/>
  <c r="G328" i="9" s="1"/>
  <c r="D328" i="9"/>
  <c r="E328" i="9" s="1"/>
  <c r="C328" i="9"/>
  <c r="N327" i="9"/>
  <c r="O327" i="9" s="1"/>
  <c r="L327" i="9"/>
  <c r="M327" i="9" s="1"/>
  <c r="J327" i="9"/>
  <c r="H327" i="9"/>
  <c r="I327" i="9" s="1"/>
  <c r="F327" i="9"/>
  <c r="G327" i="9" s="1"/>
  <c r="D327" i="9"/>
  <c r="E327" i="9" s="1"/>
  <c r="C327" i="9"/>
  <c r="N326" i="9"/>
  <c r="O326" i="9" s="1"/>
  <c r="L326" i="9"/>
  <c r="M326" i="9" s="1"/>
  <c r="J326" i="9"/>
  <c r="H326" i="9"/>
  <c r="I326" i="9" s="1"/>
  <c r="F326" i="9"/>
  <c r="G326" i="9" s="1"/>
  <c r="D326" i="9"/>
  <c r="E326" i="9" s="1"/>
  <c r="C326" i="9"/>
  <c r="N325" i="9"/>
  <c r="O325" i="9" s="1"/>
  <c r="L325" i="9"/>
  <c r="M325" i="9" s="1"/>
  <c r="J325" i="9"/>
  <c r="H325" i="9"/>
  <c r="I325" i="9" s="1"/>
  <c r="F325" i="9"/>
  <c r="G325" i="9" s="1"/>
  <c r="D325" i="9"/>
  <c r="E325" i="9" s="1"/>
  <c r="C325" i="9"/>
  <c r="N324" i="9"/>
  <c r="O324" i="9" s="1"/>
  <c r="L324" i="9"/>
  <c r="M324" i="9" s="1"/>
  <c r="J324" i="9"/>
  <c r="H324" i="9"/>
  <c r="I324" i="9" s="1"/>
  <c r="F324" i="9"/>
  <c r="G324" i="9" s="1"/>
  <c r="D324" i="9"/>
  <c r="E324" i="9" s="1"/>
  <c r="C324" i="9"/>
  <c r="N323" i="9"/>
  <c r="O323" i="9" s="1"/>
  <c r="L323" i="9"/>
  <c r="M323" i="9" s="1"/>
  <c r="J323" i="9"/>
  <c r="H323" i="9"/>
  <c r="I323" i="9" s="1"/>
  <c r="F323" i="9"/>
  <c r="G323" i="9" s="1"/>
  <c r="D323" i="9"/>
  <c r="E323" i="9" s="1"/>
  <c r="C323" i="9"/>
  <c r="N322" i="9"/>
  <c r="O322" i="9" s="1"/>
  <c r="L322" i="9"/>
  <c r="M322" i="9" s="1"/>
  <c r="J322" i="9"/>
  <c r="H322" i="9"/>
  <c r="I322" i="9" s="1"/>
  <c r="F322" i="9"/>
  <c r="G322" i="9" s="1"/>
  <c r="D322" i="9"/>
  <c r="E322" i="9" s="1"/>
  <c r="C322" i="9"/>
  <c r="N321" i="9"/>
  <c r="O321" i="9" s="1"/>
  <c r="L321" i="9"/>
  <c r="M321" i="9" s="1"/>
  <c r="J321" i="9"/>
  <c r="H321" i="9"/>
  <c r="I321" i="9" s="1"/>
  <c r="F321" i="9"/>
  <c r="G321" i="9" s="1"/>
  <c r="D321" i="9"/>
  <c r="E321" i="9" s="1"/>
  <c r="C321" i="9"/>
  <c r="N320" i="9"/>
  <c r="O320" i="9" s="1"/>
  <c r="L320" i="9"/>
  <c r="M320" i="9" s="1"/>
  <c r="J320" i="9"/>
  <c r="H320" i="9"/>
  <c r="I320" i="9" s="1"/>
  <c r="F320" i="9"/>
  <c r="G320" i="9" s="1"/>
  <c r="D320" i="9"/>
  <c r="E320" i="9" s="1"/>
  <c r="C320" i="9"/>
  <c r="N319" i="9"/>
  <c r="O319" i="9" s="1"/>
  <c r="L319" i="9"/>
  <c r="M319" i="9" s="1"/>
  <c r="J319" i="9"/>
  <c r="H319" i="9"/>
  <c r="I319" i="9" s="1"/>
  <c r="F319" i="9"/>
  <c r="G319" i="9" s="1"/>
  <c r="D319" i="9"/>
  <c r="E319" i="9" s="1"/>
  <c r="C319" i="9"/>
  <c r="N318" i="9"/>
  <c r="O318" i="9" s="1"/>
  <c r="L318" i="9"/>
  <c r="M318" i="9" s="1"/>
  <c r="J318" i="9"/>
  <c r="H318" i="9"/>
  <c r="I318" i="9" s="1"/>
  <c r="F318" i="9"/>
  <c r="G318" i="9" s="1"/>
  <c r="D318" i="9"/>
  <c r="E318" i="9" s="1"/>
  <c r="C318" i="9"/>
  <c r="N317" i="9"/>
  <c r="O317" i="9" s="1"/>
  <c r="L317" i="9"/>
  <c r="M317" i="9" s="1"/>
  <c r="J317" i="9"/>
  <c r="H317" i="9"/>
  <c r="I317" i="9" s="1"/>
  <c r="F317" i="9"/>
  <c r="G317" i="9" s="1"/>
  <c r="D317" i="9"/>
  <c r="E317" i="9" s="1"/>
  <c r="C317" i="9"/>
  <c r="N316" i="9"/>
  <c r="O316" i="9" s="1"/>
  <c r="L316" i="9"/>
  <c r="M316" i="9" s="1"/>
  <c r="J316" i="9"/>
  <c r="H316" i="9"/>
  <c r="I316" i="9" s="1"/>
  <c r="F316" i="9"/>
  <c r="G316" i="9" s="1"/>
  <c r="D316" i="9"/>
  <c r="E316" i="9" s="1"/>
  <c r="C316" i="9"/>
  <c r="N315" i="9"/>
  <c r="O315" i="9" s="1"/>
  <c r="L315" i="9"/>
  <c r="M315" i="9" s="1"/>
  <c r="J315" i="9"/>
  <c r="H315" i="9"/>
  <c r="I315" i="9" s="1"/>
  <c r="F315" i="9"/>
  <c r="G315" i="9" s="1"/>
  <c r="D315" i="9"/>
  <c r="E315" i="9" s="1"/>
  <c r="C315" i="9"/>
  <c r="N314" i="9"/>
  <c r="O314" i="9" s="1"/>
  <c r="L314" i="9"/>
  <c r="M314" i="9" s="1"/>
  <c r="J314" i="9"/>
  <c r="H314" i="9"/>
  <c r="I314" i="9" s="1"/>
  <c r="F314" i="9"/>
  <c r="G314" i="9" s="1"/>
  <c r="D314" i="9"/>
  <c r="E314" i="9" s="1"/>
  <c r="C314" i="9"/>
  <c r="N313" i="9"/>
  <c r="O313" i="9" s="1"/>
  <c r="L313" i="9"/>
  <c r="M313" i="9" s="1"/>
  <c r="J313" i="9"/>
  <c r="H313" i="9"/>
  <c r="I313" i="9" s="1"/>
  <c r="F313" i="9"/>
  <c r="G313" i="9" s="1"/>
  <c r="D313" i="9"/>
  <c r="E313" i="9" s="1"/>
  <c r="C313" i="9"/>
  <c r="N312" i="9"/>
  <c r="O312" i="9" s="1"/>
  <c r="L312" i="9"/>
  <c r="M312" i="9" s="1"/>
  <c r="J312" i="9"/>
  <c r="H312" i="9"/>
  <c r="I312" i="9" s="1"/>
  <c r="F312" i="9"/>
  <c r="G312" i="9" s="1"/>
  <c r="D312" i="9"/>
  <c r="E312" i="9" s="1"/>
  <c r="C312" i="9"/>
  <c r="N311" i="9"/>
  <c r="O311" i="9" s="1"/>
  <c r="L311" i="9"/>
  <c r="M311" i="9" s="1"/>
  <c r="J311" i="9"/>
  <c r="H311" i="9"/>
  <c r="I311" i="9" s="1"/>
  <c r="F311" i="9"/>
  <c r="G311" i="9" s="1"/>
  <c r="D311" i="9"/>
  <c r="E311" i="9" s="1"/>
  <c r="C311" i="9"/>
  <c r="N310" i="9"/>
  <c r="O310" i="9" s="1"/>
  <c r="L310" i="9"/>
  <c r="M310" i="9" s="1"/>
  <c r="J310" i="9"/>
  <c r="H310" i="9"/>
  <c r="I310" i="9" s="1"/>
  <c r="F310" i="9"/>
  <c r="G310" i="9" s="1"/>
  <c r="D310" i="9"/>
  <c r="E310" i="9" s="1"/>
  <c r="C310" i="9"/>
  <c r="N309" i="9"/>
  <c r="O309" i="9" s="1"/>
  <c r="L309" i="9"/>
  <c r="M309" i="9" s="1"/>
  <c r="J309" i="9"/>
  <c r="H309" i="9"/>
  <c r="I309" i="9" s="1"/>
  <c r="F309" i="9"/>
  <c r="G309" i="9" s="1"/>
  <c r="D309" i="9"/>
  <c r="E309" i="9" s="1"/>
  <c r="C309" i="9"/>
  <c r="N308" i="9"/>
  <c r="O308" i="9" s="1"/>
  <c r="L308" i="9"/>
  <c r="M308" i="9" s="1"/>
  <c r="J308" i="9"/>
  <c r="H308" i="9"/>
  <c r="I308" i="9" s="1"/>
  <c r="F308" i="9"/>
  <c r="G308" i="9" s="1"/>
  <c r="D308" i="9"/>
  <c r="E308" i="9" s="1"/>
  <c r="C308" i="9"/>
  <c r="N307" i="9"/>
  <c r="O307" i="9" s="1"/>
  <c r="L307" i="9"/>
  <c r="M307" i="9" s="1"/>
  <c r="J307" i="9"/>
  <c r="H307" i="9"/>
  <c r="I307" i="9" s="1"/>
  <c r="F307" i="9"/>
  <c r="G307" i="9" s="1"/>
  <c r="D307" i="9"/>
  <c r="E307" i="9" s="1"/>
  <c r="C307" i="9"/>
  <c r="N306" i="9"/>
  <c r="O306" i="9" s="1"/>
  <c r="L306" i="9"/>
  <c r="M306" i="9" s="1"/>
  <c r="J306" i="9"/>
  <c r="H306" i="9"/>
  <c r="I306" i="9" s="1"/>
  <c r="F306" i="9"/>
  <c r="G306" i="9" s="1"/>
  <c r="D306" i="9"/>
  <c r="E306" i="9" s="1"/>
  <c r="C306" i="9"/>
  <c r="N305" i="9"/>
  <c r="O305" i="9" s="1"/>
  <c r="L305" i="9"/>
  <c r="M305" i="9" s="1"/>
  <c r="J305" i="9"/>
  <c r="H305" i="9"/>
  <c r="I305" i="9" s="1"/>
  <c r="F305" i="9"/>
  <c r="G305" i="9" s="1"/>
  <c r="D305" i="9"/>
  <c r="E305" i="9" s="1"/>
  <c r="C305" i="9"/>
  <c r="N304" i="9"/>
  <c r="O304" i="9" s="1"/>
  <c r="L304" i="9"/>
  <c r="M304" i="9" s="1"/>
  <c r="J304" i="9"/>
  <c r="H304" i="9"/>
  <c r="I304" i="9" s="1"/>
  <c r="F304" i="9"/>
  <c r="G304" i="9" s="1"/>
  <c r="D304" i="9"/>
  <c r="E304" i="9" s="1"/>
  <c r="C304" i="9"/>
  <c r="N303" i="9"/>
  <c r="O303" i="9" s="1"/>
  <c r="L303" i="9"/>
  <c r="M303" i="9" s="1"/>
  <c r="J303" i="9"/>
  <c r="H303" i="9"/>
  <c r="I303" i="9" s="1"/>
  <c r="F303" i="9"/>
  <c r="G303" i="9" s="1"/>
  <c r="D303" i="9"/>
  <c r="E303" i="9" s="1"/>
  <c r="C303" i="9"/>
  <c r="N302" i="9"/>
  <c r="O302" i="9" s="1"/>
  <c r="L302" i="9"/>
  <c r="M302" i="9" s="1"/>
  <c r="J302" i="9"/>
  <c r="H302" i="9"/>
  <c r="I302" i="9" s="1"/>
  <c r="F302" i="9"/>
  <c r="G302" i="9" s="1"/>
  <c r="D302" i="9"/>
  <c r="E302" i="9" s="1"/>
  <c r="C302" i="9"/>
  <c r="N301" i="9"/>
  <c r="O301" i="9" s="1"/>
  <c r="L301" i="9"/>
  <c r="M301" i="9" s="1"/>
  <c r="J301" i="9"/>
  <c r="H301" i="9"/>
  <c r="I301" i="9" s="1"/>
  <c r="F301" i="9"/>
  <c r="G301" i="9" s="1"/>
  <c r="D301" i="9"/>
  <c r="E301" i="9" s="1"/>
  <c r="C301" i="9"/>
  <c r="N300" i="9"/>
  <c r="O300" i="9" s="1"/>
  <c r="L300" i="9"/>
  <c r="M300" i="9" s="1"/>
  <c r="J300" i="9"/>
  <c r="H300" i="9"/>
  <c r="I300" i="9" s="1"/>
  <c r="F300" i="9"/>
  <c r="G300" i="9" s="1"/>
  <c r="D300" i="9"/>
  <c r="E300" i="9" s="1"/>
  <c r="C300" i="9"/>
  <c r="N299" i="9"/>
  <c r="O299" i="9" s="1"/>
  <c r="L299" i="9"/>
  <c r="M299" i="9" s="1"/>
  <c r="J299" i="9"/>
  <c r="H299" i="9"/>
  <c r="I299" i="9" s="1"/>
  <c r="F299" i="9"/>
  <c r="G299" i="9" s="1"/>
  <c r="D299" i="9"/>
  <c r="E299" i="9" s="1"/>
  <c r="C299" i="9"/>
  <c r="N298" i="9"/>
  <c r="O298" i="9" s="1"/>
  <c r="L298" i="9"/>
  <c r="M298" i="9" s="1"/>
  <c r="J298" i="9"/>
  <c r="H298" i="9"/>
  <c r="I298" i="9" s="1"/>
  <c r="F298" i="9"/>
  <c r="G298" i="9" s="1"/>
  <c r="D298" i="9"/>
  <c r="E298" i="9" s="1"/>
  <c r="C298" i="9"/>
  <c r="N297" i="9"/>
  <c r="O297" i="9" s="1"/>
  <c r="L297" i="9"/>
  <c r="M297" i="9" s="1"/>
  <c r="J297" i="9"/>
  <c r="H297" i="9"/>
  <c r="I297" i="9" s="1"/>
  <c r="F297" i="9"/>
  <c r="G297" i="9" s="1"/>
  <c r="D297" i="9"/>
  <c r="E297" i="9" s="1"/>
  <c r="C297" i="9"/>
  <c r="N296" i="9"/>
  <c r="O296" i="9" s="1"/>
  <c r="L296" i="9"/>
  <c r="M296" i="9" s="1"/>
  <c r="J296" i="9"/>
  <c r="H296" i="9"/>
  <c r="I296" i="9" s="1"/>
  <c r="F296" i="9"/>
  <c r="G296" i="9" s="1"/>
  <c r="D296" i="9"/>
  <c r="E296" i="9" s="1"/>
  <c r="C296" i="9"/>
  <c r="N295" i="9"/>
  <c r="O295" i="9" s="1"/>
  <c r="L295" i="9"/>
  <c r="M295" i="9" s="1"/>
  <c r="J295" i="9"/>
  <c r="H295" i="9"/>
  <c r="I295" i="9" s="1"/>
  <c r="F295" i="9"/>
  <c r="G295" i="9" s="1"/>
  <c r="D295" i="9"/>
  <c r="E295" i="9" s="1"/>
  <c r="C295" i="9"/>
  <c r="N294" i="9"/>
  <c r="O294" i="9" s="1"/>
  <c r="L294" i="9"/>
  <c r="M294" i="9" s="1"/>
  <c r="J294" i="9"/>
  <c r="H294" i="9"/>
  <c r="I294" i="9" s="1"/>
  <c r="F294" i="9"/>
  <c r="G294" i="9" s="1"/>
  <c r="D294" i="9"/>
  <c r="E294" i="9" s="1"/>
  <c r="C294" i="9"/>
  <c r="N293" i="9"/>
  <c r="O293" i="9" s="1"/>
  <c r="L293" i="9"/>
  <c r="M293" i="9" s="1"/>
  <c r="J293" i="9"/>
  <c r="H293" i="9"/>
  <c r="I293" i="9" s="1"/>
  <c r="F293" i="9"/>
  <c r="G293" i="9" s="1"/>
  <c r="D293" i="9"/>
  <c r="E293" i="9" s="1"/>
  <c r="C293" i="9"/>
  <c r="N292" i="9"/>
  <c r="O292" i="9" s="1"/>
  <c r="L292" i="9"/>
  <c r="M292" i="9" s="1"/>
  <c r="J292" i="9"/>
  <c r="H292" i="9"/>
  <c r="I292" i="9" s="1"/>
  <c r="F292" i="9"/>
  <c r="G292" i="9" s="1"/>
  <c r="D292" i="9"/>
  <c r="E292" i="9" s="1"/>
  <c r="C292" i="9"/>
  <c r="N291" i="9"/>
  <c r="O291" i="9" s="1"/>
  <c r="L291" i="9"/>
  <c r="M291" i="9" s="1"/>
  <c r="J291" i="9"/>
  <c r="H291" i="9"/>
  <c r="I291" i="9" s="1"/>
  <c r="F291" i="9"/>
  <c r="G291" i="9" s="1"/>
  <c r="D291" i="9"/>
  <c r="E291" i="9" s="1"/>
  <c r="C291" i="9"/>
  <c r="N290" i="9"/>
  <c r="O290" i="9" s="1"/>
  <c r="L290" i="9"/>
  <c r="M290" i="9" s="1"/>
  <c r="J290" i="9"/>
  <c r="H290" i="9"/>
  <c r="I290" i="9" s="1"/>
  <c r="F290" i="9"/>
  <c r="G290" i="9" s="1"/>
  <c r="D290" i="9"/>
  <c r="E290" i="9" s="1"/>
  <c r="C290" i="9"/>
  <c r="N289" i="9"/>
  <c r="O289" i="9" s="1"/>
  <c r="L289" i="9"/>
  <c r="M289" i="9" s="1"/>
  <c r="J289" i="9"/>
  <c r="H289" i="9"/>
  <c r="I289" i="9" s="1"/>
  <c r="F289" i="9"/>
  <c r="G289" i="9" s="1"/>
  <c r="D289" i="9"/>
  <c r="E289" i="9" s="1"/>
  <c r="C289" i="9"/>
  <c r="N288" i="9"/>
  <c r="O288" i="9" s="1"/>
  <c r="L288" i="9"/>
  <c r="M288" i="9" s="1"/>
  <c r="J288" i="9"/>
  <c r="H288" i="9"/>
  <c r="I288" i="9" s="1"/>
  <c r="F288" i="9"/>
  <c r="G288" i="9" s="1"/>
  <c r="D288" i="9"/>
  <c r="E288" i="9" s="1"/>
  <c r="C288" i="9"/>
  <c r="N287" i="9"/>
  <c r="O287" i="9" s="1"/>
  <c r="L287" i="9"/>
  <c r="M287" i="9" s="1"/>
  <c r="J287" i="9"/>
  <c r="H287" i="9"/>
  <c r="I287" i="9" s="1"/>
  <c r="F287" i="9"/>
  <c r="G287" i="9" s="1"/>
  <c r="D287" i="9"/>
  <c r="E287" i="9" s="1"/>
  <c r="C287" i="9"/>
  <c r="N286" i="9"/>
  <c r="O286" i="9" s="1"/>
  <c r="L286" i="9"/>
  <c r="M286" i="9" s="1"/>
  <c r="J286" i="9"/>
  <c r="H286" i="9"/>
  <c r="I286" i="9" s="1"/>
  <c r="F286" i="9"/>
  <c r="G286" i="9" s="1"/>
  <c r="D286" i="9"/>
  <c r="E286" i="9" s="1"/>
  <c r="C286" i="9"/>
  <c r="N285" i="9"/>
  <c r="O285" i="9" s="1"/>
  <c r="L285" i="9"/>
  <c r="M285" i="9" s="1"/>
  <c r="J285" i="9"/>
  <c r="H285" i="9"/>
  <c r="I285" i="9" s="1"/>
  <c r="F285" i="9"/>
  <c r="G285" i="9" s="1"/>
  <c r="D285" i="9"/>
  <c r="E285" i="9" s="1"/>
  <c r="C285" i="9"/>
  <c r="N284" i="9"/>
  <c r="O284" i="9" s="1"/>
  <c r="L284" i="9"/>
  <c r="M284" i="9" s="1"/>
  <c r="J284" i="9"/>
  <c r="H284" i="9"/>
  <c r="I284" i="9" s="1"/>
  <c r="F284" i="9"/>
  <c r="G284" i="9" s="1"/>
  <c r="D284" i="9"/>
  <c r="E284" i="9" s="1"/>
  <c r="C284" i="9"/>
  <c r="N283" i="9"/>
  <c r="O283" i="9" s="1"/>
  <c r="L283" i="9"/>
  <c r="M283" i="9" s="1"/>
  <c r="J283" i="9"/>
  <c r="H283" i="9"/>
  <c r="I283" i="9" s="1"/>
  <c r="F283" i="9"/>
  <c r="G283" i="9" s="1"/>
  <c r="D283" i="9"/>
  <c r="E283" i="9" s="1"/>
  <c r="C283" i="9"/>
  <c r="N282" i="9"/>
  <c r="O282" i="9" s="1"/>
  <c r="L282" i="9"/>
  <c r="M282" i="9" s="1"/>
  <c r="J282" i="9"/>
  <c r="H282" i="9"/>
  <c r="I282" i="9" s="1"/>
  <c r="F282" i="9"/>
  <c r="G282" i="9" s="1"/>
  <c r="D282" i="9"/>
  <c r="E282" i="9" s="1"/>
  <c r="C282" i="9"/>
  <c r="N281" i="9"/>
  <c r="O281" i="9" s="1"/>
  <c r="L281" i="9"/>
  <c r="M281" i="9" s="1"/>
  <c r="J281" i="9"/>
  <c r="H281" i="9"/>
  <c r="I281" i="9" s="1"/>
  <c r="F281" i="9"/>
  <c r="G281" i="9" s="1"/>
  <c r="D281" i="9"/>
  <c r="E281" i="9" s="1"/>
  <c r="C281" i="9"/>
  <c r="N280" i="9"/>
  <c r="O280" i="9" s="1"/>
  <c r="L280" i="9"/>
  <c r="M280" i="9" s="1"/>
  <c r="J280" i="9"/>
  <c r="H280" i="9"/>
  <c r="I280" i="9" s="1"/>
  <c r="F280" i="9"/>
  <c r="G280" i="9" s="1"/>
  <c r="D280" i="9"/>
  <c r="E280" i="9" s="1"/>
  <c r="C280" i="9"/>
  <c r="N279" i="9"/>
  <c r="O279" i="9" s="1"/>
  <c r="L279" i="9"/>
  <c r="M279" i="9" s="1"/>
  <c r="J279" i="9"/>
  <c r="H279" i="9"/>
  <c r="I279" i="9" s="1"/>
  <c r="F279" i="9"/>
  <c r="G279" i="9" s="1"/>
  <c r="D279" i="9"/>
  <c r="E279" i="9" s="1"/>
  <c r="C279" i="9"/>
  <c r="N278" i="9"/>
  <c r="O278" i="9" s="1"/>
  <c r="L278" i="9"/>
  <c r="M278" i="9" s="1"/>
  <c r="J278" i="9"/>
  <c r="H278" i="9"/>
  <c r="I278" i="9" s="1"/>
  <c r="F278" i="9"/>
  <c r="G278" i="9" s="1"/>
  <c r="D278" i="9"/>
  <c r="E278" i="9" s="1"/>
  <c r="C278" i="9"/>
  <c r="N277" i="9"/>
  <c r="O277" i="9" s="1"/>
  <c r="L277" i="9"/>
  <c r="M277" i="9" s="1"/>
  <c r="J277" i="9"/>
  <c r="H277" i="9"/>
  <c r="I277" i="9" s="1"/>
  <c r="F277" i="9"/>
  <c r="G277" i="9" s="1"/>
  <c r="D277" i="9"/>
  <c r="E277" i="9" s="1"/>
  <c r="C277" i="9"/>
  <c r="N276" i="9"/>
  <c r="O276" i="9" s="1"/>
  <c r="L276" i="9"/>
  <c r="M276" i="9" s="1"/>
  <c r="J276" i="9"/>
  <c r="H276" i="9"/>
  <c r="I276" i="9" s="1"/>
  <c r="F276" i="9"/>
  <c r="G276" i="9" s="1"/>
  <c r="D276" i="9"/>
  <c r="E276" i="9" s="1"/>
  <c r="C276" i="9"/>
  <c r="N275" i="9"/>
  <c r="O275" i="9" s="1"/>
  <c r="L275" i="9"/>
  <c r="M275" i="9" s="1"/>
  <c r="J275" i="9"/>
  <c r="H275" i="9"/>
  <c r="I275" i="9" s="1"/>
  <c r="F275" i="9"/>
  <c r="G275" i="9" s="1"/>
  <c r="D275" i="9"/>
  <c r="E275" i="9" s="1"/>
  <c r="C275" i="9"/>
  <c r="N274" i="9"/>
  <c r="O274" i="9" s="1"/>
  <c r="L274" i="9"/>
  <c r="M274" i="9" s="1"/>
  <c r="J274" i="9"/>
  <c r="H274" i="9"/>
  <c r="I274" i="9" s="1"/>
  <c r="F274" i="9"/>
  <c r="G274" i="9" s="1"/>
  <c r="D274" i="9"/>
  <c r="E274" i="9" s="1"/>
  <c r="C274" i="9"/>
  <c r="N273" i="9"/>
  <c r="O273" i="9" s="1"/>
  <c r="L273" i="9"/>
  <c r="M273" i="9" s="1"/>
  <c r="J273" i="9"/>
  <c r="H273" i="9"/>
  <c r="I273" i="9" s="1"/>
  <c r="F273" i="9"/>
  <c r="G273" i="9" s="1"/>
  <c r="D273" i="9"/>
  <c r="E273" i="9" s="1"/>
  <c r="C273" i="9"/>
  <c r="N272" i="9"/>
  <c r="O272" i="9" s="1"/>
  <c r="L272" i="9"/>
  <c r="M272" i="9" s="1"/>
  <c r="J272" i="9"/>
  <c r="H272" i="9"/>
  <c r="I272" i="9" s="1"/>
  <c r="F272" i="9"/>
  <c r="G272" i="9" s="1"/>
  <c r="D272" i="9"/>
  <c r="E272" i="9" s="1"/>
  <c r="C272" i="9"/>
  <c r="N271" i="9"/>
  <c r="O271" i="9" s="1"/>
  <c r="L271" i="9"/>
  <c r="M271" i="9" s="1"/>
  <c r="J271" i="9"/>
  <c r="H271" i="9"/>
  <c r="I271" i="9" s="1"/>
  <c r="F271" i="9"/>
  <c r="G271" i="9" s="1"/>
  <c r="D271" i="9"/>
  <c r="E271" i="9" s="1"/>
  <c r="C271" i="9"/>
  <c r="N270" i="9"/>
  <c r="O270" i="9" s="1"/>
  <c r="L270" i="9"/>
  <c r="M270" i="9" s="1"/>
  <c r="J270" i="9"/>
  <c r="H270" i="9"/>
  <c r="I270" i="9" s="1"/>
  <c r="F270" i="9"/>
  <c r="G270" i="9" s="1"/>
  <c r="D270" i="9"/>
  <c r="E270" i="9" s="1"/>
  <c r="C270" i="9"/>
  <c r="N269" i="9"/>
  <c r="O269" i="9" s="1"/>
  <c r="L269" i="9"/>
  <c r="M269" i="9" s="1"/>
  <c r="J269" i="9"/>
  <c r="H269" i="9"/>
  <c r="I269" i="9" s="1"/>
  <c r="F269" i="9"/>
  <c r="G269" i="9" s="1"/>
  <c r="D269" i="9"/>
  <c r="E269" i="9" s="1"/>
  <c r="C269" i="9"/>
  <c r="N268" i="9"/>
  <c r="O268" i="9" s="1"/>
  <c r="L268" i="9"/>
  <c r="M268" i="9" s="1"/>
  <c r="J268" i="9"/>
  <c r="H268" i="9"/>
  <c r="I268" i="9" s="1"/>
  <c r="F268" i="9"/>
  <c r="G268" i="9" s="1"/>
  <c r="D268" i="9"/>
  <c r="E268" i="9" s="1"/>
  <c r="C268" i="9"/>
  <c r="N267" i="9"/>
  <c r="O267" i="9" s="1"/>
  <c r="L267" i="9"/>
  <c r="M267" i="9" s="1"/>
  <c r="J267" i="9"/>
  <c r="H267" i="9"/>
  <c r="I267" i="9" s="1"/>
  <c r="F267" i="9"/>
  <c r="G267" i="9" s="1"/>
  <c r="D267" i="9"/>
  <c r="E267" i="9" s="1"/>
  <c r="C267" i="9"/>
  <c r="N266" i="9"/>
  <c r="O266" i="9" s="1"/>
  <c r="L266" i="9"/>
  <c r="M266" i="9" s="1"/>
  <c r="J266" i="9"/>
  <c r="H266" i="9"/>
  <c r="I266" i="9" s="1"/>
  <c r="F266" i="9"/>
  <c r="G266" i="9" s="1"/>
  <c r="D266" i="9"/>
  <c r="E266" i="9" s="1"/>
  <c r="C266" i="9"/>
  <c r="N265" i="9"/>
  <c r="O265" i="9" s="1"/>
  <c r="L265" i="9"/>
  <c r="M265" i="9" s="1"/>
  <c r="J265" i="9"/>
  <c r="H265" i="9"/>
  <c r="I265" i="9" s="1"/>
  <c r="F265" i="9"/>
  <c r="G265" i="9" s="1"/>
  <c r="D265" i="9"/>
  <c r="E265" i="9" s="1"/>
  <c r="C265" i="9"/>
  <c r="N264" i="9"/>
  <c r="O264" i="9" s="1"/>
  <c r="L264" i="9"/>
  <c r="M264" i="9" s="1"/>
  <c r="J264" i="9"/>
  <c r="H264" i="9"/>
  <c r="I264" i="9" s="1"/>
  <c r="F264" i="9"/>
  <c r="G264" i="9" s="1"/>
  <c r="D264" i="9"/>
  <c r="E264" i="9" s="1"/>
  <c r="C264" i="9"/>
  <c r="N263" i="9"/>
  <c r="O263" i="9" s="1"/>
  <c r="L263" i="9"/>
  <c r="M263" i="9" s="1"/>
  <c r="J263" i="9"/>
  <c r="H263" i="9"/>
  <c r="I263" i="9" s="1"/>
  <c r="F263" i="9"/>
  <c r="G263" i="9" s="1"/>
  <c r="D263" i="9"/>
  <c r="E263" i="9" s="1"/>
  <c r="C263" i="9"/>
  <c r="N262" i="9"/>
  <c r="O262" i="9" s="1"/>
  <c r="L262" i="9"/>
  <c r="M262" i="9" s="1"/>
  <c r="J262" i="9"/>
  <c r="H262" i="9"/>
  <c r="I262" i="9" s="1"/>
  <c r="F262" i="9"/>
  <c r="G262" i="9" s="1"/>
  <c r="D262" i="9"/>
  <c r="E262" i="9" s="1"/>
  <c r="C262" i="9"/>
  <c r="N261" i="9"/>
  <c r="O261" i="9" s="1"/>
  <c r="L261" i="9"/>
  <c r="M261" i="9" s="1"/>
  <c r="J261" i="9"/>
  <c r="H261" i="9"/>
  <c r="I261" i="9" s="1"/>
  <c r="F261" i="9"/>
  <c r="G261" i="9" s="1"/>
  <c r="D261" i="9"/>
  <c r="E261" i="9" s="1"/>
  <c r="C261" i="9"/>
  <c r="N260" i="9"/>
  <c r="O260" i="9" s="1"/>
  <c r="L260" i="9"/>
  <c r="M260" i="9" s="1"/>
  <c r="J260" i="9"/>
  <c r="H260" i="9"/>
  <c r="I260" i="9" s="1"/>
  <c r="F260" i="9"/>
  <c r="G260" i="9" s="1"/>
  <c r="D260" i="9"/>
  <c r="E260" i="9" s="1"/>
  <c r="C260" i="9"/>
  <c r="N259" i="9"/>
  <c r="O259" i="9" s="1"/>
  <c r="L259" i="9"/>
  <c r="M259" i="9" s="1"/>
  <c r="J259" i="9"/>
  <c r="H259" i="9"/>
  <c r="I259" i="9" s="1"/>
  <c r="F259" i="9"/>
  <c r="G259" i="9" s="1"/>
  <c r="D259" i="9"/>
  <c r="E259" i="9" s="1"/>
  <c r="C259" i="9"/>
  <c r="N258" i="9"/>
  <c r="O258" i="9" s="1"/>
  <c r="L258" i="9"/>
  <c r="M258" i="9" s="1"/>
  <c r="J258" i="9"/>
  <c r="H258" i="9"/>
  <c r="I258" i="9" s="1"/>
  <c r="F258" i="9"/>
  <c r="G258" i="9" s="1"/>
  <c r="D258" i="9"/>
  <c r="E258" i="9" s="1"/>
  <c r="C258" i="9"/>
  <c r="N257" i="9"/>
  <c r="O257" i="9" s="1"/>
  <c r="L257" i="9"/>
  <c r="M257" i="9" s="1"/>
  <c r="J257" i="9"/>
  <c r="H257" i="9"/>
  <c r="I257" i="9" s="1"/>
  <c r="F257" i="9"/>
  <c r="G257" i="9" s="1"/>
  <c r="D257" i="9"/>
  <c r="E257" i="9" s="1"/>
  <c r="C257" i="9"/>
  <c r="N256" i="9"/>
  <c r="O256" i="9" s="1"/>
  <c r="L256" i="9"/>
  <c r="M256" i="9" s="1"/>
  <c r="J256" i="9"/>
  <c r="H256" i="9"/>
  <c r="I256" i="9" s="1"/>
  <c r="F256" i="9"/>
  <c r="G256" i="9" s="1"/>
  <c r="D256" i="9"/>
  <c r="E256" i="9" s="1"/>
  <c r="C256" i="9"/>
  <c r="N255" i="9"/>
  <c r="O255" i="9" s="1"/>
  <c r="L255" i="9"/>
  <c r="M255" i="9" s="1"/>
  <c r="J255" i="9"/>
  <c r="H255" i="9"/>
  <c r="I255" i="9" s="1"/>
  <c r="F255" i="9"/>
  <c r="G255" i="9" s="1"/>
  <c r="D255" i="9"/>
  <c r="E255" i="9" s="1"/>
  <c r="C255" i="9"/>
  <c r="N254" i="9"/>
  <c r="O254" i="9" s="1"/>
  <c r="L254" i="9"/>
  <c r="M254" i="9" s="1"/>
  <c r="J254" i="9"/>
  <c r="H254" i="9"/>
  <c r="I254" i="9" s="1"/>
  <c r="F254" i="9"/>
  <c r="G254" i="9" s="1"/>
  <c r="D254" i="9"/>
  <c r="E254" i="9" s="1"/>
  <c r="C254" i="9"/>
  <c r="N253" i="9"/>
  <c r="O253" i="9" s="1"/>
  <c r="L253" i="9"/>
  <c r="M253" i="9" s="1"/>
  <c r="J253" i="9"/>
  <c r="H253" i="9"/>
  <c r="I253" i="9" s="1"/>
  <c r="F253" i="9"/>
  <c r="G253" i="9" s="1"/>
  <c r="D253" i="9"/>
  <c r="E253" i="9" s="1"/>
  <c r="C253" i="9"/>
  <c r="N252" i="9"/>
  <c r="O252" i="9" s="1"/>
  <c r="L252" i="9"/>
  <c r="M252" i="9" s="1"/>
  <c r="J252" i="9"/>
  <c r="H252" i="9"/>
  <c r="I252" i="9" s="1"/>
  <c r="F252" i="9"/>
  <c r="G252" i="9" s="1"/>
  <c r="D252" i="9"/>
  <c r="E252" i="9" s="1"/>
  <c r="C252" i="9"/>
  <c r="N251" i="9"/>
  <c r="O251" i="9" s="1"/>
  <c r="L251" i="9"/>
  <c r="M251" i="9" s="1"/>
  <c r="J251" i="9"/>
  <c r="H251" i="9"/>
  <c r="I251" i="9" s="1"/>
  <c r="F251" i="9"/>
  <c r="G251" i="9" s="1"/>
  <c r="D251" i="9"/>
  <c r="E251" i="9" s="1"/>
  <c r="C251" i="9"/>
  <c r="N250" i="9"/>
  <c r="O250" i="9" s="1"/>
  <c r="L250" i="9"/>
  <c r="M250" i="9" s="1"/>
  <c r="J250" i="9"/>
  <c r="H250" i="9"/>
  <c r="I250" i="9" s="1"/>
  <c r="F250" i="9"/>
  <c r="G250" i="9" s="1"/>
  <c r="D250" i="9"/>
  <c r="E250" i="9" s="1"/>
  <c r="C250" i="9"/>
  <c r="N249" i="9"/>
  <c r="O249" i="9" s="1"/>
  <c r="L249" i="9"/>
  <c r="M249" i="9" s="1"/>
  <c r="J249" i="9"/>
  <c r="H249" i="9"/>
  <c r="I249" i="9" s="1"/>
  <c r="F249" i="9"/>
  <c r="G249" i="9" s="1"/>
  <c r="D249" i="9"/>
  <c r="E249" i="9" s="1"/>
  <c r="C249" i="9"/>
  <c r="N248" i="9"/>
  <c r="O248" i="9" s="1"/>
  <c r="L248" i="9"/>
  <c r="M248" i="9" s="1"/>
  <c r="J248" i="9"/>
  <c r="H248" i="9"/>
  <c r="I248" i="9" s="1"/>
  <c r="F248" i="9"/>
  <c r="G248" i="9" s="1"/>
  <c r="D248" i="9"/>
  <c r="E248" i="9" s="1"/>
  <c r="C248" i="9"/>
  <c r="N247" i="9"/>
  <c r="O247" i="9" s="1"/>
  <c r="L247" i="9"/>
  <c r="M247" i="9" s="1"/>
  <c r="J247" i="9"/>
  <c r="H247" i="9"/>
  <c r="I247" i="9" s="1"/>
  <c r="F247" i="9"/>
  <c r="G247" i="9" s="1"/>
  <c r="D247" i="9"/>
  <c r="E247" i="9" s="1"/>
  <c r="C247" i="9"/>
  <c r="N246" i="9"/>
  <c r="O246" i="9" s="1"/>
  <c r="L246" i="9"/>
  <c r="M246" i="9" s="1"/>
  <c r="J246" i="9"/>
  <c r="H246" i="9"/>
  <c r="I246" i="9" s="1"/>
  <c r="F246" i="9"/>
  <c r="G246" i="9" s="1"/>
  <c r="D246" i="9"/>
  <c r="E246" i="9" s="1"/>
  <c r="C246" i="9"/>
  <c r="N245" i="9"/>
  <c r="O245" i="9" s="1"/>
  <c r="L245" i="9"/>
  <c r="M245" i="9" s="1"/>
  <c r="J245" i="9"/>
  <c r="H245" i="9"/>
  <c r="I245" i="9" s="1"/>
  <c r="F245" i="9"/>
  <c r="G245" i="9" s="1"/>
  <c r="D245" i="9"/>
  <c r="E245" i="9" s="1"/>
  <c r="C245" i="9"/>
  <c r="N244" i="9"/>
  <c r="O244" i="9" s="1"/>
  <c r="L244" i="9"/>
  <c r="M244" i="9" s="1"/>
  <c r="J244" i="9"/>
  <c r="H244" i="9"/>
  <c r="I244" i="9" s="1"/>
  <c r="F244" i="9"/>
  <c r="G244" i="9" s="1"/>
  <c r="D244" i="9"/>
  <c r="E244" i="9" s="1"/>
  <c r="C244" i="9"/>
  <c r="N243" i="9"/>
  <c r="O243" i="9" s="1"/>
  <c r="L243" i="9"/>
  <c r="M243" i="9" s="1"/>
  <c r="J243" i="9"/>
  <c r="H243" i="9"/>
  <c r="I243" i="9" s="1"/>
  <c r="F243" i="9"/>
  <c r="G243" i="9" s="1"/>
  <c r="D243" i="9"/>
  <c r="E243" i="9" s="1"/>
  <c r="C243" i="9"/>
  <c r="N242" i="9"/>
  <c r="O242" i="9" s="1"/>
  <c r="L242" i="9"/>
  <c r="M242" i="9" s="1"/>
  <c r="J242" i="9"/>
  <c r="H242" i="9"/>
  <c r="I242" i="9" s="1"/>
  <c r="F242" i="9"/>
  <c r="G242" i="9" s="1"/>
  <c r="D242" i="9"/>
  <c r="E242" i="9" s="1"/>
  <c r="C242" i="9"/>
  <c r="N241" i="9"/>
  <c r="O241" i="9" s="1"/>
  <c r="L241" i="9"/>
  <c r="M241" i="9" s="1"/>
  <c r="J241" i="9"/>
  <c r="H241" i="9"/>
  <c r="I241" i="9" s="1"/>
  <c r="F241" i="9"/>
  <c r="G241" i="9" s="1"/>
  <c r="D241" i="9"/>
  <c r="E241" i="9" s="1"/>
  <c r="C241" i="9"/>
  <c r="N240" i="9"/>
  <c r="O240" i="9" s="1"/>
  <c r="L240" i="9"/>
  <c r="M240" i="9" s="1"/>
  <c r="J240" i="9"/>
  <c r="H240" i="9"/>
  <c r="I240" i="9" s="1"/>
  <c r="F240" i="9"/>
  <c r="G240" i="9" s="1"/>
  <c r="D240" i="9"/>
  <c r="E240" i="9" s="1"/>
  <c r="C240" i="9"/>
  <c r="N239" i="9"/>
  <c r="O239" i="9" s="1"/>
  <c r="L239" i="9"/>
  <c r="M239" i="9" s="1"/>
  <c r="J239" i="9"/>
  <c r="H239" i="9"/>
  <c r="I239" i="9" s="1"/>
  <c r="F239" i="9"/>
  <c r="G239" i="9" s="1"/>
  <c r="D239" i="9"/>
  <c r="E239" i="9" s="1"/>
  <c r="C239" i="9"/>
  <c r="N238" i="9"/>
  <c r="O238" i="9" s="1"/>
  <c r="L238" i="9"/>
  <c r="M238" i="9" s="1"/>
  <c r="J238" i="9"/>
  <c r="H238" i="9"/>
  <c r="I238" i="9" s="1"/>
  <c r="F238" i="9"/>
  <c r="G238" i="9" s="1"/>
  <c r="D238" i="9"/>
  <c r="E238" i="9" s="1"/>
  <c r="C238" i="9"/>
  <c r="N237" i="9"/>
  <c r="O237" i="9" s="1"/>
  <c r="L237" i="9"/>
  <c r="M237" i="9" s="1"/>
  <c r="J237" i="9"/>
  <c r="H237" i="9"/>
  <c r="I237" i="9" s="1"/>
  <c r="F237" i="9"/>
  <c r="G237" i="9" s="1"/>
  <c r="D237" i="9"/>
  <c r="E237" i="9" s="1"/>
  <c r="C237" i="9"/>
  <c r="N236" i="9"/>
  <c r="O236" i="9" s="1"/>
  <c r="L236" i="9"/>
  <c r="M236" i="9" s="1"/>
  <c r="J236" i="9"/>
  <c r="H236" i="9"/>
  <c r="I236" i="9" s="1"/>
  <c r="F236" i="9"/>
  <c r="G236" i="9" s="1"/>
  <c r="D236" i="9"/>
  <c r="E236" i="9" s="1"/>
  <c r="C236" i="9"/>
  <c r="N235" i="9"/>
  <c r="O235" i="9" s="1"/>
  <c r="L235" i="9"/>
  <c r="M235" i="9" s="1"/>
  <c r="J235" i="9"/>
  <c r="H235" i="9"/>
  <c r="I235" i="9" s="1"/>
  <c r="F235" i="9"/>
  <c r="G235" i="9" s="1"/>
  <c r="D235" i="9"/>
  <c r="E235" i="9" s="1"/>
  <c r="C235" i="9"/>
  <c r="N234" i="9"/>
  <c r="O234" i="9" s="1"/>
  <c r="L234" i="9"/>
  <c r="M234" i="9" s="1"/>
  <c r="J234" i="9"/>
  <c r="H234" i="9"/>
  <c r="I234" i="9" s="1"/>
  <c r="F234" i="9"/>
  <c r="G234" i="9" s="1"/>
  <c r="D234" i="9"/>
  <c r="E234" i="9" s="1"/>
  <c r="C234" i="9"/>
  <c r="N233" i="9"/>
  <c r="O233" i="9" s="1"/>
  <c r="L233" i="9"/>
  <c r="M233" i="9" s="1"/>
  <c r="J233" i="9"/>
  <c r="H233" i="9"/>
  <c r="I233" i="9" s="1"/>
  <c r="F233" i="9"/>
  <c r="G233" i="9" s="1"/>
  <c r="D233" i="9"/>
  <c r="E233" i="9" s="1"/>
  <c r="C233" i="9"/>
  <c r="N232" i="9"/>
  <c r="O232" i="9" s="1"/>
  <c r="L232" i="9"/>
  <c r="M232" i="9" s="1"/>
  <c r="J232" i="9"/>
  <c r="H232" i="9"/>
  <c r="I232" i="9" s="1"/>
  <c r="F232" i="9"/>
  <c r="G232" i="9" s="1"/>
  <c r="D232" i="9"/>
  <c r="E232" i="9" s="1"/>
  <c r="C232" i="9"/>
  <c r="N231" i="9"/>
  <c r="O231" i="9" s="1"/>
  <c r="L231" i="9"/>
  <c r="M231" i="9" s="1"/>
  <c r="J231" i="9"/>
  <c r="H231" i="9"/>
  <c r="I231" i="9" s="1"/>
  <c r="F231" i="9"/>
  <c r="G231" i="9" s="1"/>
  <c r="D231" i="9"/>
  <c r="E231" i="9" s="1"/>
  <c r="C231" i="9"/>
  <c r="N230" i="9"/>
  <c r="O230" i="9" s="1"/>
  <c r="L230" i="9"/>
  <c r="M230" i="9" s="1"/>
  <c r="J230" i="9"/>
  <c r="H230" i="9"/>
  <c r="I230" i="9" s="1"/>
  <c r="F230" i="9"/>
  <c r="G230" i="9" s="1"/>
  <c r="D230" i="9"/>
  <c r="E230" i="9" s="1"/>
  <c r="C230" i="9"/>
  <c r="N229" i="9"/>
  <c r="O229" i="9" s="1"/>
  <c r="L229" i="9"/>
  <c r="M229" i="9" s="1"/>
  <c r="J229" i="9"/>
  <c r="H229" i="9"/>
  <c r="I229" i="9" s="1"/>
  <c r="F229" i="9"/>
  <c r="G229" i="9" s="1"/>
  <c r="D229" i="9"/>
  <c r="E229" i="9" s="1"/>
  <c r="C229" i="9"/>
  <c r="N228" i="9"/>
  <c r="O228" i="9" s="1"/>
  <c r="L228" i="9"/>
  <c r="M228" i="9" s="1"/>
  <c r="J228" i="9"/>
  <c r="H228" i="9"/>
  <c r="I228" i="9" s="1"/>
  <c r="F228" i="9"/>
  <c r="G228" i="9" s="1"/>
  <c r="D228" i="9"/>
  <c r="E228" i="9" s="1"/>
  <c r="C228" i="9"/>
  <c r="N227" i="9"/>
  <c r="O227" i="9" s="1"/>
  <c r="L227" i="9"/>
  <c r="M227" i="9" s="1"/>
  <c r="J227" i="9"/>
  <c r="H227" i="9"/>
  <c r="I227" i="9" s="1"/>
  <c r="F227" i="9"/>
  <c r="G227" i="9" s="1"/>
  <c r="D227" i="9"/>
  <c r="E227" i="9" s="1"/>
  <c r="C227" i="9"/>
  <c r="N226" i="9"/>
  <c r="O226" i="9" s="1"/>
  <c r="L226" i="9"/>
  <c r="M226" i="9" s="1"/>
  <c r="J226" i="9"/>
  <c r="H226" i="9"/>
  <c r="I226" i="9" s="1"/>
  <c r="F226" i="9"/>
  <c r="G226" i="9" s="1"/>
  <c r="D226" i="9"/>
  <c r="E226" i="9" s="1"/>
  <c r="C226" i="9"/>
  <c r="N225" i="9"/>
  <c r="O225" i="9" s="1"/>
  <c r="L225" i="9"/>
  <c r="M225" i="9" s="1"/>
  <c r="J225" i="9"/>
  <c r="H225" i="9"/>
  <c r="I225" i="9" s="1"/>
  <c r="F225" i="9"/>
  <c r="G225" i="9" s="1"/>
  <c r="D225" i="9"/>
  <c r="E225" i="9" s="1"/>
  <c r="C225" i="9"/>
  <c r="N224" i="9"/>
  <c r="O224" i="9" s="1"/>
  <c r="L224" i="9"/>
  <c r="M224" i="9" s="1"/>
  <c r="J224" i="9"/>
  <c r="H224" i="9"/>
  <c r="I224" i="9" s="1"/>
  <c r="F224" i="9"/>
  <c r="G224" i="9" s="1"/>
  <c r="D224" i="9"/>
  <c r="E224" i="9" s="1"/>
  <c r="C224" i="9"/>
  <c r="N223" i="9"/>
  <c r="O223" i="9" s="1"/>
  <c r="L223" i="9"/>
  <c r="M223" i="9" s="1"/>
  <c r="J223" i="9"/>
  <c r="H223" i="9"/>
  <c r="I223" i="9" s="1"/>
  <c r="F223" i="9"/>
  <c r="G223" i="9" s="1"/>
  <c r="D223" i="9"/>
  <c r="E223" i="9" s="1"/>
  <c r="C223" i="9"/>
  <c r="N222" i="9"/>
  <c r="O222" i="9" s="1"/>
  <c r="L222" i="9"/>
  <c r="M222" i="9" s="1"/>
  <c r="J222" i="9"/>
  <c r="H222" i="9"/>
  <c r="I222" i="9" s="1"/>
  <c r="F222" i="9"/>
  <c r="G222" i="9" s="1"/>
  <c r="D222" i="9"/>
  <c r="E222" i="9" s="1"/>
  <c r="C222" i="9"/>
  <c r="N221" i="9"/>
  <c r="O221" i="9" s="1"/>
  <c r="L221" i="9"/>
  <c r="M221" i="9" s="1"/>
  <c r="J221" i="9"/>
  <c r="H221" i="9"/>
  <c r="I221" i="9" s="1"/>
  <c r="F221" i="9"/>
  <c r="G221" i="9" s="1"/>
  <c r="D221" i="9"/>
  <c r="E221" i="9" s="1"/>
  <c r="C221" i="9"/>
  <c r="N220" i="9"/>
  <c r="O220" i="9" s="1"/>
  <c r="L220" i="9"/>
  <c r="M220" i="9" s="1"/>
  <c r="J220" i="9"/>
  <c r="H220" i="9"/>
  <c r="I220" i="9" s="1"/>
  <c r="F220" i="9"/>
  <c r="G220" i="9" s="1"/>
  <c r="D220" i="9"/>
  <c r="E220" i="9" s="1"/>
  <c r="C220" i="9"/>
  <c r="N219" i="9"/>
  <c r="O219" i="9" s="1"/>
  <c r="L219" i="9"/>
  <c r="M219" i="9" s="1"/>
  <c r="J219" i="9"/>
  <c r="H219" i="9"/>
  <c r="I219" i="9" s="1"/>
  <c r="F219" i="9"/>
  <c r="G219" i="9" s="1"/>
  <c r="D219" i="9"/>
  <c r="E219" i="9" s="1"/>
  <c r="C219" i="9"/>
  <c r="N218" i="9"/>
  <c r="O218" i="9" s="1"/>
  <c r="L218" i="9"/>
  <c r="M218" i="9" s="1"/>
  <c r="J218" i="9"/>
  <c r="H218" i="9"/>
  <c r="I218" i="9" s="1"/>
  <c r="F218" i="9"/>
  <c r="G218" i="9" s="1"/>
  <c r="D218" i="9"/>
  <c r="E218" i="9" s="1"/>
  <c r="C218" i="9"/>
  <c r="N217" i="9"/>
  <c r="O217" i="9" s="1"/>
  <c r="L217" i="9"/>
  <c r="M217" i="9" s="1"/>
  <c r="J217" i="9"/>
  <c r="H217" i="9"/>
  <c r="I217" i="9" s="1"/>
  <c r="F217" i="9"/>
  <c r="G217" i="9" s="1"/>
  <c r="D217" i="9"/>
  <c r="E217" i="9" s="1"/>
  <c r="C217" i="9"/>
  <c r="N216" i="9"/>
  <c r="O216" i="9" s="1"/>
  <c r="L216" i="9"/>
  <c r="M216" i="9" s="1"/>
  <c r="J216" i="9"/>
  <c r="H216" i="9"/>
  <c r="I216" i="9" s="1"/>
  <c r="F216" i="9"/>
  <c r="G216" i="9" s="1"/>
  <c r="D216" i="9"/>
  <c r="E216" i="9" s="1"/>
  <c r="C216" i="9"/>
  <c r="N215" i="9"/>
  <c r="O215" i="9" s="1"/>
  <c r="L215" i="9"/>
  <c r="M215" i="9" s="1"/>
  <c r="J215" i="9"/>
  <c r="H215" i="9"/>
  <c r="I215" i="9" s="1"/>
  <c r="F215" i="9"/>
  <c r="G215" i="9" s="1"/>
  <c r="D215" i="9"/>
  <c r="E215" i="9" s="1"/>
  <c r="C215" i="9"/>
  <c r="N214" i="9"/>
  <c r="O214" i="9" s="1"/>
  <c r="L214" i="9"/>
  <c r="M214" i="9" s="1"/>
  <c r="J214" i="9"/>
  <c r="H214" i="9"/>
  <c r="I214" i="9" s="1"/>
  <c r="F214" i="9"/>
  <c r="G214" i="9" s="1"/>
  <c r="D214" i="9"/>
  <c r="E214" i="9" s="1"/>
  <c r="C214" i="9"/>
  <c r="N213" i="9"/>
  <c r="O213" i="9" s="1"/>
  <c r="L213" i="9"/>
  <c r="M213" i="9" s="1"/>
  <c r="J213" i="9"/>
  <c r="H213" i="9"/>
  <c r="I213" i="9" s="1"/>
  <c r="F213" i="9"/>
  <c r="G213" i="9" s="1"/>
  <c r="D213" i="9"/>
  <c r="E213" i="9" s="1"/>
  <c r="C213" i="9"/>
  <c r="N212" i="9"/>
  <c r="O212" i="9" s="1"/>
  <c r="L212" i="9"/>
  <c r="M212" i="9" s="1"/>
  <c r="J212" i="9"/>
  <c r="H212" i="9"/>
  <c r="I212" i="9" s="1"/>
  <c r="F212" i="9"/>
  <c r="G212" i="9" s="1"/>
  <c r="D212" i="9"/>
  <c r="E212" i="9" s="1"/>
  <c r="C212" i="9"/>
  <c r="N211" i="9"/>
  <c r="O211" i="9" s="1"/>
  <c r="L211" i="9"/>
  <c r="M211" i="9" s="1"/>
  <c r="J211" i="9"/>
  <c r="H211" i="9"/>
  <c r="I211" i="9" s="1"/>
  <c r="F211" i="9"/>
  <c r="G211" i="9" s="1"/>
  <c r="D211" i="9"/>
  <c r="E211" i="9" s="1"/>
  <c r="C211" i="9"/>
  <c r="N210" i="9"/>
  <c r="O210" i="9" s="1"/>
  <c r="L210" i="9"/>
  <c r="M210" i="9" s="1"/>
  <c r="J210" i="9"/>
  <c r="H210" i="9"/>
  <c r="I210" i="9" s="1"/>
  <c r="F210" i="9"/>
  <c r="G210" i="9" s="1"/>
  <c r="D210" i="9"/>
  <c r="E210" i="9" s="1"/>
  <c r="C210" i="9"/>
  <c r="N209" i="9"/>
  <c r="O209" i="9" s="1"/>
  <c r="L209" i="9"/>
  <c r="M209" i="9" s="1"/>
  <c r="J209" i="9"/>
  <c r="H209" i="9"/>
  <c r="I209" i="9" s="1"/>
  <c r="F209" i="9"/>
  <c r="G209" i="9" s="1"/>
  <c r="D209" i="9"/>
  <c r="E209" i="9" s="1"/>
  <c r="C209" i="9"/>
  <c r="N208" i="9"/>
  <c r="O208" i="9" s="1"/>
  <c r="L208" i="9"/>
  <c r="M208" i="9" s="1"/>
  <c r="J208" i="9"/>
  <c r="H208" i="9"/>
  <c r="I208" i="9" s="1"/>
  <c r="F208" i="9"/>
  <c r="G208" i="9" s="1"/>
  <c r="D208" i="9"/>
  <c r="E208" i="9" s="1"/>
  <c r="C208" i="9"/>
  <c r="N207" i="9"/>
  <c r="O207" i="9" s="1"/>
  <c r="L207" i="9"/>
  <c r="M207" i="9" s="1"/>
  <c r="J207" i="9"/>
  <c r="H207" i="9"/>
  <c r="I207" i="9" s="1"/>
  <c r="F207" i="9"/>
  <c r="G207" i="9" s="1"/>
  <c r="D207" i="9"/>
  <c r="E207" i="9" s="1"/>
  <c r="C207" i="9"/>
  <c r="N206" i="9"/>
  <c r="O206" i="9" s="1"/>
  <c r="L206" i="9"/>
  <c r="M206" i="9" s="1"/>
  <c r="J206" i="9"/>
  <c r="H206" i="9"/>
  <c r="I206" i="9" s="1"/>
  <c r="F206" i="9"/>
  <c r="G206" i="9" s="1"/>
  <c r="D206" i="9"/>
  <c r="E206" i="9" s="1"/>
  <c r="C206" i="9"/>
  <c r="N205" i="9"/>
  <c r="O205" i="9" s="1"/>
  <c r="L205" i="9"/>
  <c r="M205" i="9" s="1"/>
  <c r="J205" i="9"/>
  <c r="H205" i="9"/>
  <c r="I205" i="9" s="1"/>
  <c r="F205" i="9"/>
  <c r="G205" i="9" s="1"/>
  <c r="D205" i="9"/>
  <c r="E205" i="9" s="1"/>
  <c r="C205" i="9"/>
  <c r="N204" i="9"/>
  <c r="O204" i="9" s="1"/>
  <c r="L204" i="9"/>
  <c r="M204" i="9" s="1"/>
  <c r="J204" i="9"/>
  <c r="H204" i="9"/>
  <c r="I204" i="9" s="1"/>
  <c r="F204" i="9"/>
  <c r="G204" i="9" s="1"/>
  <c r="D204" i="9"/>
  <c r="E204" i="9" s="1"/>
  <c r="C204" i="9"/>
  <c r="N203" i="9"/>
  <c r="O203" i="9" s="1"/>
  <c r="L203" i="9"/>
  <c r="M203" i="9" s="1"/>
  <c r="J203" i="9"/>
  <c r="H203" i="9"/>
  <c r="I203" i="9" s="1"/>
  <c r="F203" i="9"/>
  <c r="G203" i="9" s="1"/>
  <c r="D203" i="9"/>
  <c r="E203" i="9" s="1"/>
  <c r="C203" i="9"/>
  <c r="N202" i="9"/>
  <c r="O202" i="9" s="1"/>
  <c r="L202" i="9"/>
  <c r="M202" i="9" s="1"/>
  <c r="J202" i="9"/>
  <c r="H202" i="9"/>
  <c r="I202" i="9" s="1"/>
  <c r="F202" i="9"/>
  <c r="G202" i="9" s="1"/>
  <c r="D202" i="9"/>
  <c r="E202" i="9" s="1"/>
  <c r="C202" i="9"/>
  <c r="N201" i="9"/>
  <c r="O201" i="9" s="1"/>
  <c r="L201" i="9"/>
  <c r="M201" i="9" s="1"/>
  <c r="J201" i="9"/>
  <c r="H201" i="9"/>
  <c r="I201" i="9" s="1"/>
  <c r="F201" i="9"/>
  <c r="G201" i="9" s="1"/>
  <c r="D201" i="9"/>
  <c r="E201" i="9" s="1"/>
  <c r="C201" i="9"/>
  <c r="N200" i="9"/>
  <c r="O200" i="9" s="1"/>
  <c r="L200" i="9"/>
  <c r="M200" i="9" s="1"/>
  <c r="J200" i="9"/>
  <c r="H200" i="9"/>
  <c r="I200" i="9" s="1"/>
  <c r="F200" i="9"/>
  <c r="G200" i="9" s="1"/>
  <c r="D200" i="9"/>
  <c r="E200" i="9" s="1"/>
  <c r="C200" i="9"/>
  <c r="N199" i="9"/>
  <c r="O199" i="9" s="1"/>
  <c r="L199" i="9"/>
  <c r="M199" i="9" s="1"/>
  <c r="J199" i="9"/>
  <c r="H199" i="9"/>
  <c r="I199" i="9" s="1"/>
  <c r="F199" i="9"/>
  <c r="G199" i="9" s="1"/>
  <c r="D199" i="9"/>
  <c r="E199" i="9" s="1"/>
  <c r="C199" i="9"/>
  <c r="N198" i="9"/>
  <c r="O198" i="9" s="1"/>
  <c r="L198" i="9"/>
  <c r="M198" i="9" s="1"/>
  <c r="J198" i="9"/>
  <c r="H198" i="9"/>
  <c r="I198" i="9" s="1"/>
  <c r="F198" i="9"/>
  <c r="G198" i="9" s="1"/>
  <c r="D198" i="9"/>
  <c r="E198" i="9" s="1"/>
  <c r="C198" i="9"/>
  <c r="N197" i="9"/>
  <c r="O197" i="9" s="1"/>
  <c r="L197" i="9"/>
  <c r="M197" i="9" s="1"/>
  <c r="J197" i="9"/>
  <c r="H197" i="9"/>
  <c r="I197" i="9" s="1"/>
  <c r="F197" i="9"/>
  <c r="G197" i="9" s="1"/>
  <c r="D197" i="9"/>
  <c r="E197" i="9" s="1"/>
  <c r="C197" i="9"/>
  <c r="N196" i="9"/>
  <c r="O196" i="9" s="1"/>
  <c r="L196" i="9"/>
  <c r="M196" i="9" s="1"/>
  <c r="J196" i="9"/>
  <c r="H196" i="9"/>
  <c r="I196" i="9" s="1"/>
  <c r="F196" i="9"/>
  <c r="G196" i="9" s="1"/>
  <c r="D196" i="9"/>
  <c r="E196" i="9" s="1"/>
  <c r="C196" i="9"/>
  <c r="N195" i="9"/>
  <c r="O195" i="9" s="1"/>
  <c r="L195" i="9"/>
  <c r="M195" i="9" s="1"/>
  <c r="J195" i="9"/>
  <c r="H195" i="9"/>
  <c r="I195" i="9" s="1"/>
  <c r="F195" i="9"/>
  <c r="G195" i="9" s="1"/>
  <c r="D195" i="9"/>
  <c r="E195" i="9" s="1"/>
  <c r="C195" i="9"/>
  <c r="N194" i="9"/>
  <c r="O194" i="9" s="1"/>
  <c r="L194" i="9"/>
  <c r="M194" i="9" s="1"/>
  <c r="J194" i="9"/>
  <c r="H194" i="9"/>
  <c r="I194" i="9" s="1"/>
  <c r="F194" i="9"/>
  <c r="G194" i="9" s="1"/>
  <c r="D194" i="9"/>
  <c r="E194" i="9" s="1"/>
  <c r="C194" i="9"/>
  <c r="N193" i="9"/>
  <c r="O193" i="9" s="1"/>
  <c r="L193" i="9"/>
  <c r="M193" i="9" s="1"/>
  <c r="J193" i="9"/>
  <c r="H193" i="9"/>
  <c r="I193" i="9" s="1"/>
  <c r="F193" i="9"/>
  <c r="G193" i="9" s="1"/>
  <c r="D193" i="9"/>
  <c r="E193" i="9" s="1"/>
  <c r="C193" i="9"/>
  <c r="N192" i="9"/>
  <c r="O192" i="9" s="1"/>
  <c r="L192" i="9"/>
  <c r="M192" i="9" s="1"/>
  <c r="J192" i="9"/>
  <c r="H192" i="9"/>
  <c r="I192" i="9" s="1"/>
  <c r="F192" i="9"/>
  <c r="G192" i="9" s="1"/>
  <c r="D192" i="9"/>
  <c r="E192" i="9" s="1"/>
  <c r="C192" i="9"/>
  <c r="N191" i="9"/>
  <c r="O191" i="9" s="1"/>
  <c r="L191" i="9"/>
  <c r="M191" i="9" s="1"/>
  <c r="J191" i="9"/>
  <c r="H191" i="9"/>
  <c r="I191" i="9" s="1"/>
  <c r="F191" i="9"/>
  <c r="G191" i="9" s="1"/>
  <c r="D191" i="9"/>
  <c r="E191" i="9" s="1"/>
  <c r="C191" i="9"/>
  <c r="N190" i="9"/>
  <c r="O190" i="9" s="1"/>
  <c r="L190" i="9"/>
  <c r="M190" i="9" s="1"/>
  <c r="J190" i="9"/>
  <c r="H190" i="9"/>
  <c r="I190" i="9" s="1"/>
  <c r="F190" i="9"/>
  <c r="G190" i="9" s="1"/>
  <c r="D190" i="9"/>
  <c r="E190" i="9" s="1"/>
  <c r="C190" i="9"/>
  <c r="N189" i="9"/>
  <c r="O189" i="9" s="1"/>
  <c r="L189" i="9"/>
  <c r="M189" i="9" s="1"/>
  <c r="J189" i="9"/>
  <c r="H189" i="9"/>
  <c r="I189" i="9" s="1"/>
  <c r="F189" i="9"/>
  <c r="G189" i="9" s="1"/>
  <c r="D189" i="9"/>
  <c r="E189" i="9" s="1"/>
  <c r="C189" i="9"/>
  <c r="N188" i="9"/>
  <c r="O188" i="9" s="1"/>
  <c r="L188" i="9"/>
  <c r="M188" i="9" s="1"/>
  <c r="J188" i="9"/>
  <c r="H188" i="9"/>
  <c r="I188" i="9" s="1"/>
  <c r="F188" i="9"/>
  <c r="G188" i="9" s="1"/>
  <c r="D188" i="9"/>
  <c r="E188" i="9" s="1"/>
  <c r="C188" i="9"/>
  <c r="N187" i="9"/>
  <c r="O187" i="9" s="1"/>
  <c r="L187" i="9"/>
  <c r="M187" i="9" s="1"/>
  <c r="J187" i="9"/>
  <c r="H187" i="9"/>
  <c r="I187" i="9" s="1"/>
  <c r="F187" i="9"/>
  <c r="G187" i="9" s="1"/>
  <c r="D187" i="9"/>
  <c r="E187" i="9" s="1"/>
  <c r="C187" i="9"/>
  <c r="N186" i="9"/>
  <c r="O186" i="9" s="1"/>
  <c r="L186" i="9"/>
  <c r="M186" i="9" s="1"/>
  <c r="J186" i="9"/>
  <c r="H186" i="9"/>
  <c r="I186" i="9" s="1"/>
  <c r="F186" i="9"/>
  <c r="G186" i="9" s="1"/>
  <c r="D186" i="9"/>
  <c r="E186" i="9" s="1"/>
  <c r="C186" i="9"/>
  <c r="N185" i="9"/>
  <c r="O185" i="9" s="1"/>
  <c r="L185" i="9"/>
  <c r="M185" i="9" s="1"/>
  <c r="J185" i="9"/>
  <c r="H185" i="9"/>
  <c r="I185" i="9" s="1"/>
  <c r="F185" i="9"/>
  <c r="G185" i="9" s="1"/>
  <c r="D185" i="9"/>
  <c r="E185" i="9" s="1"/>
  <c r="C185" i="9"/>
  <c r="N184" i="9"/>
  <c r="O184" i="9" s="1"/>
  <c r="L184" i="9"/>
  <c r="M184" i="9" s="1"/>
  <c r="J184" i="9"/>
  <c r="H184" i="9"/>
  <c r="I184" i="9" s="1"/>
  <c r="F184" i="9"/>
  <c r="G184" i="9" s="1"/>
  <c r="D184" i="9"/>
  <c r="E184" i="9" s="1"/>
  <c r="C184" i="9"/>
  <c r="N183" i="9"/>
  <c r="O183" i="9" s="1"/>
  <c r="L183" i="9"/>
  <c r="M183" i="9" s="1"/>
  <c r="J183" i="9"/>
  <c r="H183" i="9"/>
  <c r="I183" i="9" s="1"/>
  <c r="F183" i="9"/>
  <c r="G183" i="9" s="1"/>
  <c r="D183" i="9"/>
  <c r="E183" i="9" s="1"/>
  <c r="C183" i="9"/>
  <c r="N182" i="9"/>
  <c r="O182" i="9" s="1"/>
  <c r="L182" i="9"/>
  <c r="M182" i="9" s="1"/>
  <c r="J182" i="9"/>
  <c r="H182" i="9"/>
  <c r="I182" i="9" s="1"/>
  <c r="F182" i="9"/>
  <c r="G182" i="9" s="1"/>
  <c r="D182" i="9"/>
  <c r="E182" i="9" s="1"/>
  <c r="C182" i="9"/>
  <c r="N181" i="9"/>
  <c r="O181" i="9" s="1"/>
  <c r="L181" i="9"/>
  <c r="M181" i="9" s="1"/>
  <c r="J181" i="9"/>
  <c r="H181" i="9"/>
  <c r="I181" i="9" s="1"/>
  <c r="F181" i="9"/>
  <c r="G181" i="9" s="1"/>
  <c r="D181" i="9"/>
  <c r="E181" i="9" s="1"/>
  <c r="C181" i="9"/>
  <c r="N180" i="9"/>
  <c r="O180" i="9" s="1"/>
  <c r="L180" i="9"/>
  <c r="M180" i="9" s="1"/>
  <c r="J180" i="9"/>
  <c r="H180" i="9"/>
  <c r="I180" i="9" s="1"/>
  <c r="F180" i="9"/>
  <c r="G180" i="9" s="1"/>
  <c r="D180" i="9"/>
  <c r="E180" i="9" s="1"/>
  <c r="C180" i="9"/>
  <c r="N179" i="9"/>
  <c r="O179" i="9" s="1"/>
  <c r="L179" i="9"/>
  <c r="M179" i="9" s="1"/>
  <c r="J179" i="9"/>
  <c r="H179" i="9"/>
  <c r="I179" i="9" s="1"/>
  <c r="F179" i="9"/>
  <c r="G179" i="9" s="1"/>
  <c r="D179" i="9"/>
  <c r="E179" i="9" s="1"/>
  <c r="C179" i="9"/>
  <c r="N178" i="9"/>
  <c r="O178" i="9" s="1"/>
  <c r="L178" i="9"/>
  <c r="M178" i="9" s="1"/>
  <c r="J178" i="9"/>
  <c r="H178" i="9"/>
  <c r="I178" i="9" s="1"/>
  <c r="F178" i="9"/>
  <c r="G178" i="9" s="1"/>
  <c r="D178" i="9"/>
  <c r="E178" i="9" s="1"/>
  <c r="C178" i="9"/>
  <c r="N177" i="9"/>
  <c r="O177" i="9" s="1"/>
  <c r="L177" i="9"/>
  <c r="M177" i="9" s="1"/>
  <c r="J177" i="9"/>
  <c r="H177" i="9"/>
  <c r="I177" i="9" s="1"/>
  <c r="F177" i="9"/>
  <c r="G177" i="9" s="1"/>
  <c r="D177" i="9"/>
  <c r="E177" i="9" s="1"/>
  <c r="C177" i="9"/>
  <c r="N176" i="9"/>
  <c r="O176" i="9" s="1"/>
  <c r="L176" i="9"/>
  <c r="M176" i="9" s="1"/>
  <c r="J176" i="9"/>
  <c r="H176" i="9"/>
  <c r="I176" i="9" s="1"/>
  <c r="F176" i="9"/>
  <c r="G176" i="9" s="1"/>
  <c r="D176" i="9"/>
  <c r="E176" i="9" s="1"/>
  <c r="C176" i="9"/>
  <c r="N175" i="9"/>
  <c r="O175" i="9" s="1"/>
  <c r="L175" i="9"/>
  <c r="M175" i="9" s="1"/>
  <c r="J175" i="9"/>
  <c r="H175" i="9"/>
  <c r="I175" i="9" s="1"/>
  <c r="F175" i="9"/>
  <c r="G175" i="9" s="1"/>
  <c r="D175" i="9"/>
  <c r="E175" i="9" s="1"/>
  <c r="C175" i="9"/>
  <c r="N174" i="9"/>
  <c r="O174" i="9" s="1"/>
  <c r="L174" i="9"/>
  <c r="M174" i="9" s="1"/>
  <c r="J174" i="9"/>
  <c r="H174" i="9"/>
  <c r="I174" i="9" s="1"/>
  <c r="F174" i="9"/>
  <c r="G174" i="9" s="1"/>
  <c r="D174" i="9"/>
  <c r="E174" i="9" s="1"/>
  <c r="C174" i="9"/>
  <c r="N173" i="9"/>
  <c r="O173" i="9" s="1"/>
  <c r="L173" i="9"/>
  <c r="M173" i="9" s="1"/>
  <c r="J173" i="9"/>
  <c r="H173" i="9"/>
  <c r="I173" i="9" s="1"/>
  <c r="F173" i="9"/>
  <c r="G173" i="9" s="1"/>
  <c r="D173" i="9"/>
  <c r="E173" i="9" s="1"/>
  <c r="C173" i="9"/>
  <c r="N172" i="9"/>
  <c r="O172" i="9" s="1"/>
  <c r="L172" i="9"/>
  <c r="M172" i="9" s="1"/>
  <c r="J172" i="9"/>
  <c r="H172" i="9"/>
  <c r="I172" i="9" s="1"/>
  <c r="F172" i="9"/>
  <c r="G172" i="9" s="1"/>
  <c r="D172" i="9"/>
  <c r="E172" i="9" s="1"/>
  <c r="C172" i="9"/>
  <c r="N171" i="9"/>
  <c r="O171" i="9" s="1"/>
  <c r="L171" i="9"/>
  <c r="M171" i="9" s="1"/>
  <c r="J171" i="9"/>
  <c r="H171" i="9"/>
  <c r="I171" i="9" s="1"/>
  <c r="F171" i="9"/>
  <c r="G171" i="9" s="1"/>
  <c r="D171" i="9"/>
  <c r="E171" i="9" s="1"/>
  <c r="C171" i="9"/>
  <c r="N170" i="9"/>
  <c r="O170" i="9" s="1"/>
  <c r="L170" i="9"/>
  <c r="M170" i="9" s="1"/>
  <c r="J170" i="9"/>
  <c r="H170" i="9"/>
  <c r="I170" i="9" s="1"/>
  <c r="F170" i="9"/>
  <c r="G170" i="9" s="1"/>
  <c r="D170" i="9"/>
  <c r="E170" i="9" s="1"/>
  <c r="C170" i="9"/>
  <c r="N169" i="9"/>
  <c r="O169" i="9" s="1"/>
  <c r="L169" i="9"/>
  <c r="M169" i="9" s="1"/>
  <c r="J169" i="9"/>
  <c r="H169" i="9"/>
  <c r="I169" i="9" s="1"/>
  <c r="F169" i="9"/>
  <c r="G169" i="9" s="1"/>
  <c r="D169" i="9"/>
  <c r="E169" i="9" s="1"/>
  <c r="C169" i="9"/>
  <c r="N168" i="9"/>
  <c r="O168" i="9" s="1"/>
  <c r="L168" i="9"/>
  <c r="M168" i="9" s="1"/>
  <c r="J168" i="9"/>
  <c r="H168" i="9"/>
  <c r="I168" i="9" s="1"/>
  <c r="F168" i="9"/>
  <c r="G168" i="9" s="1"/>
  <c r="D168" i="9"/>
  <c r="E168" i="9" s="1"/>
  <c r="C168" i="9"/>
  <c r="N167" i="9"/>
  <c r="O167" i="9" s="1"/>
  <c r="L167" i="9"/>
  <c r="M167" i="9" s="1"/>
  <c r="J167" i="9"/>
  <c r="H167" i="9"/>
  <c r="I167" i="9" s="1"/>
  <c r="F167" i="9"/>
  <c r="G167" i="9" s="1"/>
  <c r="D167" i="9"/>
  <c r="E167" i="9" s="1"/>
  <c r="C167" i="9"/>
  <c r="N166" i="9"/>
  <c r="O166" i="9" s="1"/>
  <c r="L166" i="9"/>
  <c r="M166" i="9" s="1"/>
  <c r="J166" i="9"/>
  <c r="H166" i="9"/>
  <c r="I166" i="9" s="1"/>
  <c r="F166" i="9"/>
  <c r="G166" i="9" s="1"/>
  <c r="D166" i="9"/>
  <c r="E166" i="9" s="1"/>
  <c r="C166" i="9"/>
  <c r="N165" i="9"/>
  <c r="O165" i="9" s="1"/>
  <c r="L165" i="9"/>
  <c r="M165" i="9" s="1"/>
  <c r="J165" i="9"/>
  <c r="H165" i="9"/>
  <c r="I165" i="9" s="1"/>
  <c r="F165" i="9"/>
  <c r="G165" i="9" s="1"/>
  <c r="D165" i="9"/>
  <c r="E165" i="9" s="1"/>
  <c r="C165" i="9"/>
  <c r="N164" i="9"/>
  <c r="O164" i="9" s="1"/>
  <c r="L164" i="9"/>
  <c r="M164" i="9" s="1"/>
  <c r="J164" i="9"/>
  <c r="H164" i="9"/>
  <c r="I164" i="9" s="1"/>
  <c r="F164" i="9"/>
  <c r="G164" i="9" s="1"/>
  <c r="D164" i="9"/>
  <c r="E164" i="9" s="1"/>
  <c r="C164" i="9"/>
  <c r="N163" i="9"/>
  <c r="O163" i="9" s="1"/>
  <c r="L163" i="9"/>
  <c r="M163" i="9" s="1"/>
  <c r="J163" i="9"/>
  <c r="H163" i="9"/>
  <c r="I163" i="9" s="1"/>
  <c r="F163" i="9"/>
  <c r="G163" i="9" s="1"/>
  <c r="D163" i="9"/>
  <c r="E163" i="9" s="1"/>
  <c r="C163" i="9"/>
  <c r="N162" i="9"/>
  <c r="O162" i="9" s="1"/>
  <c r="L162" i="9"/>
  <c r="M162" i="9" s="1"/>
  <c r="J162" i="9"/>
  <c r="H162" i="9"/>
  <c r="I162" i="9" s="1"/>
  <c r="F162" i="9"/>
  <c r="G162" i="9" s="1"/>
  <c r="D162" i="9"/>
  <c r="E162" i="9" s="1"/>
  <c r="C162" i="9"/>
  <c r="N161" i="9"/>
  <c r="O161" i="9" s="1"/>
  <c r="L161" i="9"/>
  <c r="M161" i="9" s="1"/>
  <c r="J161" i="9"/>
  <c r="H161" i="9"/>
  <c r="I161" i="9" s="1"/>
  <c r="F161" i="9"/>
  <c r="G161" i="9" s="1"/>
  <c r="D161" i="9"/>
  <c r="E161" i="9" s="1"/>
  <c r="C161" i="9"/>
  <c r="N160" i="9"/>
  <c r="O160" i="9" s="1"/>
  <c r="L160" i="9"/>
  <c r="M160" i="9" s="1"/>
  <c r="J160" i="9"/>
  <c r="H160" i="9"/>
  <c r="I160" i="9" s="1"/>
  <c r="F160" i="9"/>
  <c r="G160" i="9" s="1"/>
  <c r="D160" i="9"/>
  <c r="E160" i="9" s="1"/>
  <c r="C160" i="9"/>
  <c r="N159" i="9"/>
  <c r="O159" i="9" s="1"/>
  <c r="L159" i="9"/>
  <c r="M159" i="9" s="1"/>
  <c r="J159" i="9"/>
  <c r="H159" i="9"/>
  <c r="I159" i="9" s="1"/>
  <c r="F159" i="9"/>
  <c r="G159" i="9" s="1"/>
  <c r="D159" i="9"/>
  <c r="E159" i="9" s="1"/>
  <c r="C159" i="9"/>
  <c r="N158" i="9"/>
  <c r="O158" i="9" s="1"/>
  <c r="L158" i="9"/>
  <c r="M158" i="9" s="1"/>
  <c r="J158" i="9"/>
  <c r="H158" i="9"/>
  <c r="I158" i="9" s="1"/>
  <c r="F158" i="9"/>
  <c r="G158" i="9" s="1"/>
  <c r="D158" i="9"/>
  <c r="E158" i="9" s="1"/>
  <c r="C158" i="9"/>
  <c r="N157" i="9"/>
  <c r="O157" i="9" s="1"/>
  <c r="L157" i="9"/>
  <c r="M157" i="9" s="1"/>
  <c r="J157" i="9"/>
  <c r="H157" i="9"/>
  <c r="I157" i="9" s="1"/>
  <c r="F157" i="9"/>
  <c r="G157" i="9" s="1"/>
  <c r="D157" i="9"/>
  <c r="E157" i="9" s="1"/>
  <c r="C157" i="9"/>
  <c r="N156" i="9"/>
  <c r="O156" i="9" s="1"/>
  <c r="L156" i="9"/>
  <c r="M156" i="9" s="1"/>
  <c r="J156" i="9"/>
  <c r="H156" i="9"/>
  <c r="I156" i="9" s="1"/>
  <c r="F156" i="9"/>
  <c r="G156" i="9" s="1"/>
  <c r="D156" i="9"/>
  <c r="E156" i="9" s="1"/>
  <c r="C156" i="9"/>
  <c r="N155" i="9"/>
  <c r="O155" i="9" s="1"/>
  <c r="L155" i="9"/>
  <c r="M155" i="9" s="1"/>
  <c r="J155" i="9"/>
  <c r="H155" i="9"/>
  <c r="I155" i="9" s="1"/>
  <c r="F155" i="9"/>
  <c r="G155" i="9" s="1"/>
  <c r="D155" i="9"/>
  <c r="E155" i="9" s="1"/>
  <c r="C155" i="9"/>
  <c r="N154" i="9"/>
  <c r="O154" i="9" s="1"/>
  <c r="L154" i="9"/>
  <c r="M154" i="9" s="1"/>
  <c r="J154" i="9"/>
  <c r="H154" i="9"/>
  <c r="I154" i="9" s="1"/>
  <c r="F154" i="9"/>
  <c r="G154" i="9" s="1"/>
  <c r="D154" i="9"/>
  <c r="E154" i="9" s="1"/>
  <c r="C154" i="9"/>
  <c r="N153" i="9"/>
  <c r="O153" i="9" s="1"/>
  <c r="L153" i="9"/>
  <c r="M153" i="9" s="1"/>
  <c r="J153" i="9"/>
  <c r="H153" i="9"/>
  <c r="I153" i="9" s="1"/>
  <c r="F153" i="9"/>
  <c r="G153" i="9" s="1"/>
  <c r="D153" i="9"/>
  <c r="E153" i="9" s="1"/>
  <c r="C153" i="9"/>
  <c r="N152" i="9"/>
  <c r="O152" i="9" s="1"/>
  <c r="L152" i="9"/>
  <c r="M152" i="9" s="1"/>
  <c r="J152" i="9"/>
  <c r="H152" i="9"/>
  <c r="I152" i="9" s="1"/>
  <c r="F152" i="9"/>
  <c r="G152" i="9" s="1"/>
  <c r="D152" i="9"/>
  <c r="E152" i="9" s="1"/>
  <c r="C152" i="9"/>
  <c r="N151" i="9"/>
  <c r="O151" i="9" s="1"/>
  <c r="L151" i="9"/>
  <c r="M151" i="9" s="1"/>
  <c r="J151" i="9"/>
  <c r="H151" i="9"/>
  <c r="I151" i="9" s="1"/>
  <c r="F151" i="9"/>
  <c r="G151" i="9" s="1"/>
  <c r="D151" i="9"/>
  <c r="E151" i="9" s="1"/>
  <c r="C151" i="9"/>
  <c r="N150" i="9"/>
  <c r="O150" i="9" s="1"/>
  <c r="L150" i="9"/>
  <c r="M150" i="9" s="1"/>
  <c r="J150" i="9"/>
  <c r="H150" i="9"/>
  <c r="I150" i="9" s="1"/>
  <c r="F150" i="9"/>
  <c r="G150" i="9" s="1"/>
  <c r="D150" i="9"/>
  <c r="E150" i="9" s="1"/>
  <c r="C150" i="9"/>
  <c r="N149" i="9"/>
  <c r="O149" i="9" s="1"/>
  <c r="L149" i="9"/>
  <c r="M149" i="9" s="1"/>
  <c r="J149" i="9"/>
  <c r="H149" i="9"/>
  <c r="I149" i="9" s="1"/>
  <c r="F149" i="9"/>
  <c r="G149" i="9" s="1"/>
  <c r="D149" i="9"/>
  <c r="E149" i="9" s="1"/>
  <c r="C149" i="9"/>
  <c r="N148" i="9"/>
  <c r="O148" i="9" s="1"/>
  <c r="L148" i="9"/>
  <c r="M148" i="9" s="1"/>
  <c r="J148" i="9"/>
  <c r="H148" i="9"/>
  <c r="I148" i="9" s="1"/>
  <c r="F148" i="9"/>
  <c r="G148" i="9" s="1"/>
  <c r="D148" i="9"/>
  <c r="E148" i="9" s="1"/>
  <c r="C148" i="9"/>
  <c r="N147" i="9"/>
  <c r="O147" i="9" s="1"/>
  <c r="L147" i="9"/>
  <c r="M147" i="9" s="1"/>
  <c r="J147" i="9"/>
  <c r="H147" i="9"/>
  <c r="I147" i="9" s="1"/>
  <c r="F147" i="9"/>
  <c r="G147" i="9" s="1"/>
  <c r="D147" i="9"/>
  <c r="E147" i="9" s="1"/>
  <c r="C147" i="9"/>
  <c r="N146" i="9"/>
  <c r="O146" i="9" s="1"/>
  <c r="L146" i="9"/>
  <c r="M146" i="9" s="1"/>
  <c r="J146" i="9"/>
  <c r="H146" i="9"/>
  <c r="I146" i="9" s="1"/>
  <c r="F146" i="9"/>
  <c r="G146" i="9" s="1"/>
  <c r="D146" i="9"/>
  <c r="E146" i="9" s="1"/>
  <c r="C146" i="9"/>
  <c r="N145" i="9"/>
  <c r="O145" i="9" s="1"/>
  <c r="L145" i="9"/>
  <c r="M145" i="9" s="1"/>
  <c r="J145" i="9"/>
  <c r="H145" i="9"/>
  <c r="I145" i="9" s="1"/>
  <c r="F145" i="9"/>
  <c r="G145" i="9" s="1"/>
  <c r="D145" i="9"/>
  <c r="E145" i="9" s="1"/>
  <c r="C145" i="9"/>
  <c r="N144" i="9"/>
  <c r="O144" i="9" s="1"/>
  <c r="L144" i="9"/>
  <c r="M144" i="9" s="1"/>
  <c r="J144" i="9"/>
  <c r="H144" i="9"/>
  <c r="I144" i="9" s="1"/>
  <c r="F144" i="9"/>
  <c r="G144" i="9" s="1"/>
  <c r="D144" i="9"/>
  <c r="E144" i="9" s="1"/>
  <c r="C144" i="9"/>
  <c r="N143" i="9"/>
  <c r="O143" i="9" s="1"/>
  <c r="L143" i="9"/>
  <c r="M143" i="9" s="1"/>
  <c r="J143" i="9"/>
  <c r="H143" i="9"/>
  <c r="I143" i="9" s="1"/>
  <c r="F143" i="9"/>
  <c r="G143" i="9" s="1"/>
  <c r="D143" i="9"/>
  <c r="E143" i="9" s="1"/>
  <c r="C143" i="9"/>
  <c r="N142" i="9"/>
  <c r="O142" i="9" s="1"/>
  <c r="L142" i="9"/>
  <c r="M142" i="9" s="1"/>
  <c r="J142" i="9"/>
  <c r="H142" i="9"/>
  <c r="I142" i="9" s="1"/>
  <c r="F142" i="9"/>
  <c r="G142" i="9" s="1"/>
  <c r="D142" i="9"/>
  <c r="E142" i="9" s="1"/>
  <c r="C142" i="9"/>
  <c r="N141" i="9"/>
  <c r="O141" i="9" s="1"/>
  <c r="L141" i="9"/>
  <c r="M141" i="9" s="1"/>
  <c r="J141" i="9"/>
  <c r="H141" i="9"/>
  <c r="I141" i="9" s="1"/>
  <c r="F141" i="9"/>
  <c r="G141" i="9" s="1"/>
  <c r="D141" i="9"/>
  <c r="E141" i="9" s="1"/>
  <c r="C141" i="9"/>
  <c r="N140" i="9"/>
  <c r="O140" i="9" s="1"/>
  <c r="L140" i="9"/>
  <c r="M140" i="9" s="1"/>
  <c r="J140" i="9"/>
  <c r="H140" i="9"/>
  <c r="I140" i="9" s="1"/>
  <c r="F140" i="9"/>
  <c r="G140" i="9" s="1"/>
  <c r="D140" i="9"/>
  <c r="E140" i="9" s="1"/>
  <c r="C140" i="9"/>
  <c r="N139" i="9"/>
  <c r="O139" i="9" s="1"/>
  <c r="L139" i="9"/>
  <c r="M139" i="9" s="1"/>
  <c r="J139" i="9"/>
  <c r="H139" i="9"/>
  <c r="I139" i="9" s="1"/>
  <c r="F139" i="9"/>
  <c r="G139" i="9" s="1"/>
  <c r="D139" i="9"/>
  <c r="E139" i="9" s="1"/>
  <c r="C139" i="9"/>
  <c r="N138" i="9"/>
  <c r="O138" i="9" s="1"/>
  <c r="L138" i="9"/>
  <c r="M138" i="9" s="1"/>
  <c r="J138" i="9"/>
  <c r="H138" i="9"/>
  <c r="I138" i="9" s="1"/>
  <c r="F138" i="9"/>
  <c r="G138" i="9" s="1"/>
  <c r="D138" i="9"/>
  <c r="E138" i="9" s="1"/>
  <c r="C138" i="9"/>
  <c r="N137" i="9"/>
  <c r="O137" i="9" s="1"/>
  <c r="L137" i="9"/>
  <c r="M137" i="9" s="1"/>
  <c r="J137" i="9"/>
  <c r="H137" i="9"/>
  <c r="I137" i="9" s="1"/>
  <c r="F137" i="9"/>
  <c r="G137" i="9" s="1"/>
  <c r="D137" i="9"/>
  <c r="E137" i="9" s="1"/>
  <c r="C137" i="9"/>
  <c r="N136" i="9"/>
  <c r="O136" i="9" s="1"/>
  <c r="L136" i="9"/>
  <c r="M136" i="9" s="1"/>
  <c r="J136" i="9"/>
  <c r="H136" i="9"/>
  <c r="I136" i="9" s="1"/>
  <c r="F136" i="9"/>
  <c r="G136" i="9" s="1"/>
  <c r="D136" i="9"/>
  <c r="E136" i="9" s="1"/>
  <c r="C136" i="9"/>
  <c r="N135" i="9"/>
  <c r="O135" i="9" s="1"/>
  <c r="L135" i="9"/>
  <c r="M135" i="9" s="1"/>
  <c r="J135" i="9"/>
  <c r="H135" i="9"/>
  <c r="I135" i="9" s="1"/>
  <c r="F135" i="9"/>
  <c r="G135" i="9" s="1"/>
  <c r="D135" i="9"/>
  <c r="E135" i="9" s="1"/>
  <c r="C135" i="9"/>
  <c r="N134" i="9"/>
  <c r="O134" i="9" s="1"/>
  <c r="L134" i="9"/>
  <c r="M134" i="9" s="1"/>
  <c r="J134" i="9"/>
  <c r="H134" i="9"/>
  <c r="I134" i="9" s="1"/>
  <c r="F134" i="9"/>
  <c r="G134" i="9" s="1"/>
  <c r="D134" i="9"/>
  <c r="E134" i="9" s="1"/>
  <c r="C134" i="9"/>
  <c r="N133" i="9"/>
  <c r="O133" i="9" s="1"/>
  <c r="L133" i="9"/>
  <c r="M133" i="9" s="1"/>
  <c r="J133" i="9"/>
  <c r="H133" i="9"/>
  <c r="I133" i="9" s="1"/>
  <c r="F133" i="9"/>
  <c r="G133" i="9" s="1"/>
  <c r="D133" i="9"/>
  <c r="E133" i="9" s="1"/>
  <c r="C133" i="9"/>
  <c r="N132" i="9"/>
  <c r="O132" i="9" s="1"/>
  <c r="L132" i="9"/>
  <c r="M132" i="9" s="1"/>
  <c r="J132" i="9"/>
  <c r="H132" i="9"/>
  <c r="I132" i="9" s="1"/>
  <c r="F132" i="9"/>
  <c r="G132" i="9" s="1"/>
  <c r="D132" i="9"/>
  <c r="E132" i="9" s="1"/>
  <c r="C132" i="9"/>
  <c r="N131" i="9"/>
  <c r="O131" i="9" s="1"/>
  <c r="L131" i="9"/>
  <c r="M131" i="9" s="1"/>
  <c r="J131" i="9"/>
  <c r="H131" i="9"/>
  <c r="I131" i="9" s="1"/>
  <c r="F131" i="9"/>
  <c r="G131" i="9" s="1"/>
  <c r="D131" i="9"/>
  <c r="E131" i="9" s="1"/>
  <c r="C131" i="9"/>
  <c r="N130" i="9"/>
  <c r="O130" i="9" s="1"/>
  <c r="L130" i="9"/>
  <c r="M130" i="9" s="1"/>
  <c r="J130" i="9"/>
  <c r="H130" i="9"/>
  <c r="I130" i="9" s="1"/>
  <c r="F130" i="9"/>
  <c r="G130" i="9" s="1"/>
  <c r="D130" i="9"/>
  <c r="E130" i="9" s="1"/>
  <c r="C130" i="9"/>
  <c r="N129" i="9"/>
  <c r="O129" i="9" s="1"/>
  <c r="L129" i="9"/>
  <c r="M129" i="9" s="1"/>
  <c r="J129" i="9"/>
  <c r="H129" i="9"/>
  <c r="I129" i="9" s="1"/>
  <c r="F129" i="9"/>
  <c r="G129" i="9" s="1"/>
  <c r="D129" i="9"/>
  <c r="E129" i="9" s="1"/>
  <c r="C129" i="9"/>
  <c r="N128" i="9"/>
  <c r="O128" i="9" s="1"/>
  <c r="L128" i="9"/>
  <c r="M128" i="9" s="1"/>
  <c r="J128" i="9"/>
  <c r="H128" i="9"/>
  <c r="I128" i="9" s="1"/>
  <c r="F128" i="9"/>
  <c r="G128" i="9" s="1"/>
  <c r="D128" i="9"/>
  <c r="E128" i="9" s="1"/>
  <c r="C128" i="9"/>
  <c r="N127" i="9"/>
  <c r="O127" i="9" s="1"/>
  <c r="L127" i="9"/>
  <c r="M127" i="9" s="1"/>
  <c r="J127" i="9"/>
  <c r="H127" i="9"/>
  <c r="I127" i="9" s="1"/>
  <c r="F127" i="9"/>
  <c r="G127" i="9" s="1"/>
  <c r="D127" i="9"/>
  <c r="E127" i="9" s="1"/>
  <c r="C127" i="9"/>
  <c r="N126" i="9"/>
  <c r="O126" i="9" s="1"/>
  <c r="L126" i="9"/>
  <c r="M126" i="9" s="1"/>
  <c r="J126" i="9"/>
  <c r="H126" i="9"/>
  <c r="I126" i="9" s="1"/>
  <c r="F126" i="9"/>
  <c r="G126" i="9" s="1"/>
  <c r="D126" i="9"/>
  <c r="E126" i="9" s="1"/>
  <c r="C126" i="9"/>
  <c r="N125" i="9"/>
  <c r="O125" i="9" s="1"/>
  <c r="L125" i="9"/>
  <c r="M125" i="9" s="1"/>
  <c r="J125" i="9"/>
  <c r="H125" i="9"/>
  <c r="I125" i="9" s="1"/>
  <c r="F125" i="9"/>
  <c r="G125" i="9" s="1"/>
  <c r="D125" i="9"/>
  <c r="E125" i="9" s="1"/>
  <c r="C125" i="9"/>
  <c r="N124" i="9"/>
  <c r="O124" i="9" s="1"/>
  <c r="L124" i="9"/>
  <c r="M124" i="9" s="1"/>
  <c r="J124" i="9"/>
  <c r="H124" i="9"/>
  <c r="I124" i="9" s="1"/>
  <c r="F124" i="9"/>
  <c r="G124" i="9" s="1"/>
  <c r="D124" i="9"/>
  <c r="E124" i="9" s="1"/>
  <c r="C124" i="9"/>
  <c r="N123" i="9"/>
  <c r="O123" i="9" s="1"/>
  <c r="L123" i="9"/>
  <c r="M123" i="9" s="1"/>
  <c r="J123" i="9"/>
  <c r="H123" i="9"/>
  <c r="I123" i="9" s="1"/>
  <c r="F123" i="9"/>
  <c r="G123" i="9" s="1"/>
  <c r="D123" i="9"/>
  <c r="E123" i="9" s="1"/>
  <c r="C123" i="9"/>
  <c r="N122" i="9"/>
  <c r="O122" i="9" s="1"/>
  <c r="L122" i="9"/>
  <c r="M122" i="9" s="1"/>
  <c r="J122" i="9"/>
  <c r="H122" i="9"/>
  <c r="I122" i="9" s="1"/>
  <c r="F122" i="9"/>
  <c r="G122" i="9" s="1"/>
  <c r="D122" i="9"/>
  <c r="E122" i="9" s="1"/>
  <c r="C122" i="9"/>
  <c r="N121" i="9"/>
  <c r="O121" i="9" s="1"/>
  <c r="L121" i="9"/>
  <c r="M121" i="9" s="1"/>
  <c r="J121" i="9"/>
  <c r="H121" i="9"/>
  <c r="I121" i="9" s="1"/>
  <c r="F121" i="9"/>
  <c r="G121" i="9" s="1"/>
  <c r="D121" i="9"/>
  <c r="E121" i="9" s="1"/>
  <c r="C121" i="9"/>
  <c r="N120" i="9"/>
  <c r="O120" i="9" s="1"/>
  <c r="L120" i="9"/>
  <c r="M120" i="9" s="1"/>
  <c r="J120" i="9"/>
  <c r="H120" i="9"/>
  <c r="I120" i="9" s="1"/>
  <c r="F120" i="9"/>
  <c r="G120" i="9" s="1"/>
  <c r="D120" i="9"/>
  <c r="E120" i="9" s="1"/>
  <c r="C120" i="9"/>
  <c r="N119" i="9"/>
  <c r="O119" i="9" s="1"/>
  <c r="L119" i="9"/>
  <c r="M119" i="9" s="1"/>
  <c r="J119" i="9"/>
  <c r="H119" i="9"/>
  <c r="I119" i="9" s="1"/>
  <c r="F119" i="9"/>
  <c r="G119" i="9" s="1"/>
  <c r="D119" i="9"/>
  <c r="E119" i="9" s="1"/>
  <c r="C119" i="9"/>
  <c r="N118" i="9"/>
  <c r="O118" i="9" s="1"/>
  <c r="L118" i="9"/>
  <c r="M118" i="9" s="1"/>
  <c r="J118" i="9"/>
  <c r="H118" i="9"/>
  <c r="I118" i="9" s="1"/>
  <c r="F118" i="9"/>
  <c r="G118" i="9" s="1"/>
  <c r="D118" i="9"/>
  <c r="E118" i="9" s="1"/>
  <c r="C118" i="9"/>
  <c r="N117" i="9"/>
  <c r="O117" i="9" s="1"/>
  <c r="L117" i="9"/>
  <c r="M117" i="9" s="1"/>
  <c r="J117" i="9"/>
  <c r="H117" i="9"/>
  <c r="I117" i="9" s="1"/>
  <c r="F117" i="9"/>
  <c r="G117" i="9" s="1"/>
  <c r="D117" i="9"/>
  <c r="E117" i="9" s="1"/>
  <c r="C117" i="9"/>
  <c r="N116" i="9"/>
  <c r="O116" i="9" s="1"/>
  <c r="L116" i="9"/>
  <c r="M116" i="9" s="1"/>
  <c r="J116" i="9"/>
  <c r="H116" i="9"/>
  <c r="I116" i="9" s="1"/>
  <c r="F116" i="9"/>
  <c r="G116" i="9" s="1"/>
  <c r="D116" i="9"/>
  <c r="E116" i="9" s="1"/>
  <c r="C116" i="9"/>
  <c r="N115" i="9"/>
  <c r="O115" i="9" s="1"/>
  <c r="L115" i="9"/>
  <c r="M115" i="9" s="1"/>
  <c r="J115" i="9"/>
  <c r="H115" i="9"/>
  <c r="I115" i="9" s="1"/>
  <c r="F115" i="9"/>
  <c r="G115" i="9" s="1"/>
  <c r="D115" i="9"/>
  <c r="E115" i="9" s="1"/>
  <c r="C115" i="9"/>
  <c r="N114" i="9"/>
  <c r="O114" i="9" s="1"/>
  <c r="L114" i="9"/>
  <c r="M114" i="9" s="1"/>
  <c r="J114" i="9"/>
  <c r="H114" i="9"/>
  <c r="I114" i="9" s="1"/>
  <c r="F114" i="9"/>
  <c r="G114" i="9" s="1"/>
  <c r="D114" i="9"/>
  <c r="E114" i="9" s="1"/>
  <c r="C114" i="9"/>
  <c r="N113" i="9"/>
  <c r="O113" i="9" s="1"/>
  <c r="L113" i="9"/>
  <c r="M113" i="9" s="1"/>
  <c r="J113" i="9"/>
  <c r="H113" i="9"/>
  <c r="I113" i="9" s="1"/>
  <c r="F113" i="9"/>
  <c r="G113" i="9" s="1"/>
  <c r="D113" i="9"/>
  <c r="E113" i="9" s="1"/>
  <c r="C113" i="9"/>
  <c r="N112" i="9"/>
  <c r="O112" i="9" s="1"/>
  <c r="L112" i="9"/>
  <c r="M112" i="9" s="1"/>
  <c r="J112" i="9"/>
  <c r="H112" i="9"/>
  <c r="I112" i="9" s="1"/>
  <c r="F112" i="9"/>
  <c r="G112" i="9" s="1"/>
  <c r="D112" i="9"/>
  <c r="E112" i="9" s="1"/>
  <c r="C112" i="9"/>
  <c r="N111" i="9"/>
  <c r="O111" i="9" s="1"/>
  <c r="L111" i="9"/>
  <c r="M111" i="9" s="1"/>
  <c r="J111" i="9"/>
  <c r="H111" i="9"/>
  <c r="I111" i="9" s="1"/>
  <c r="F111" i="9"/>
  <c r="G111" i="9" s="1"/>
  <c r="D111" i="9"/>
  <c r="E111" i="9" s="1"/>
  <c r="C111" i="9"/>
  <c r="N110" i="9"/>
  <c r="O110" i="9" s="1"/>
  <c r="L110" i="9"/>
  <c r="M110" i="9" s="1"/>
  <c r="J110" i="9"/>
  <c r="H110" i="9"/>
  <c r="I110" i="9" s="1"/>
  <c r="F110" i="9"/>
  <c r="G110" i="9" s="1"/>
  <c r="D110" i="9"/>
  <c r="E110" i="9" s="1"/>
  <c r="C110" i="9"/>
  <c r="N109" i="9"/>
  <c r="O109" i="9" s="1"/>
  <c r="L109" i="9"/>
  <c r="M109" i="9" s="1"/>
  <c r="J109" i="9"/>
  <c r="H109" i="9"/>
  <c r="I109" i="9" s="1"/>
  <c r="F109" i="9"/>
  <c r="G109" i="9" s="1"/>
  <c r="D109" i="9"/>
  <c r="E109" i="9" s="1"/>
  <c r="C109" i="9"/>
  <c r="N108" i="9"/>
  <c r="O108" i="9" s="1"/>
  <c r="L108" i="9"/>
  <c r="M108" i="9" s="1"/>
  <c r="J108" i="9"/>
  <c r="H108" i="9"/>
  <c r="I108" i="9" s="1"/>
  <c r="F108" i="9"/>
  <c r="G108" i="9" s="1"/>
  <c r="D108" i="9"/>
  <c r="E108" i="9" s="1"/>
  <c r="C108" i="9"/>
  <c r="N107" i="9"/>
  <c r="O107" i="9" s="1"/>
  <c r="L107" i="9"/>
  <c r="M107" i="9" s="1"/>
  <c r="J107" i="9"/>
  <c r="H107" i="9"/>
  <c r="I107" i="9" s="1"/>
  <c r="F107" i="9"/>
  <c r="G107" i="9" s="1"/>
  <c r="D107" i="9"/>
  <c r="E107" i="9" s="1"/>
  <c r="C107" i="9"/>
  <c r="N106" i="9"/>
  <c r="O106" i="9" s="1"/>
  <c r="L106" i="9"/>
  <c r="M106" i="9" s="1"/>
  <c r="J106" i="9"/>
  <c r="H106" i="9"/>
  <c r="I106" i="9" s="1"/>
  <c r="F106" i="9"/>
  <c r="G106" i="9" s="1"/>
  <c r="D106" i="9"/>
  <c r="E106" i="9" s="1"/>
  <c r="C106" i="9"/>
  <c r="N105" i="9"/>
  <c r="O105" i="9" s="1"/>
  <c r="L105" i="9"/>
  <c r="M105" i="9" s="1"/>
  <c r="J105" i="9"/>
  <c r="H105" i="9"/>
  <c r="I105" i="9" s="1"/>
  <c r="F105" i="9"/>
  <c r="G105" i="9" s="1"/>
  <c r="D105" i="9"/>
  <c r="E105" i="9" s="1"/>
  <c r="C105" i="9"/>
  <c r="N104" i="9"/>
  <c r="O104" i="9" s="1"/>
  <c r="L104" i="9"/>
  <c r="M104" i="9" s="1"/>
  <c r="J104" i="9"/>
  <c r="H104" i="9"/>
  <c r="I104" i="9" s="1"/>
  <c r="F104" i="9"/>
  <c r="G104" i="9" s="1"/>
  <c r="D104" i="9"/>
  <c r="E104" i="9" s="1"/>
  <c r="C104" i="9"/>
  <c r="N103" i="9"/>
  <c r="O103" i="9" s="1"/>
  <c r="L103" i="9"/>
  <c r="M103" i="9" s="1"/>
  <c r="J103" i="9"/>
  <c r="H103" i="9"/>
  <c r="I103" i="9" s="1"/>
  <c r="F103" i="9"/>
  <c r="G103" i="9" s="1"/>
  <c r="D103" i="9"/>
  <c r="E103" i="9" s="1"/>
  <c r="C103" i="9"/>
  <c r="N102" i="9"/>
  <c r="O102" i="9" s="1"/>
  <c r="L102" i="9"/>
  <c r="M102" i="9" s="1"/>
  <c r="J102" i="9"/>
  <c r="H102" i="9"/>
  <c r="I102" i="9" s="1"/>
  <c r="F102" i="9"/>
  <c r="G102" i="9" s="1"/>
  <c r="D102" i="9"/>
  <c r="E102" i="9" s="1"/>
  <c r="C102" i="9"/>
  <c r="N101" i="9"/>
  <c r="O101" i="9" s="1"/>
  <c r="L101" i="9"/>
  <c r="M101" i="9" s="1"/>
  <c r="J101" i="9"/>
  <c r="H101" i="9"/>
  <c r="I101" i="9" s="1"/>
  <c r="F101" i="9"/>
  <c r="G101" i="9" s="1"/>
  <c r="D101" i="9"/>
  <c r="E101" i="9" s="1"/>
  <c r="C101" i="9"/>
  <c r="N100" i="9"/>
  <c r="O100" i="9" s="1"/>
  <c r="L100" i="9"/>
  <c r="M100" i="9" s="1"/>
  <c r="J100" i="9"/>
  <c r="H100" i="9"/>
  <c r="I100" i="9" s="1"/>
  <c r="F100" i="9"/>
  <c r="G100" i="9" s="1"/>
  <c r="D100" i="9"/>
  <c r="E100" i="9" s="1"/>
  <c r="C100" i="9"/>
  <c r="N99" i="9"/>
  <c r="O99" i="9" s="1"/>
  <c r="L99" i="9"/>
  <c r="M99" i="9" s="1"/>
  <c r="J99" i="9"/>
  <c r="H99" i="9"/>
  <c r="I99" i="9" s="1"/>
  <c r="F99" i="9"/>
  <c r="G99" i="9" s="1"/>
  <c r="D99" i="9"/>
  <c r="E99" i="9" s="1"/>
  <c r="C99" i="9"/>
  <c r="N98" i="9"/>
  <c r="O98" i="9" s="1"/>
  <c r="L98" i="9"/>
  <c r="M98" i="9" s="1"/>
  <c r="J98" i="9"/>
  <c r="H98" i="9"/>
  <c r="I98" i="9" s="1"/>
  <c r="F98" i="9"/>
  <c r="G98" i="9" s="1"/>
  <c r="D98" i="9"/>
  <c r="E98" i="9" s="1"/>
  <c r="C98" i="9"/>
  <c r="N97" i="9"/>
  <c r="O97" i="9" s="1"/>
  <c r="L97" i="9"/>
  <c r="M97" i="9" s="1"/>
  <c r="J97" i="9"/>
  <c r="H97" i="9"/>
  <c r="I97" i="9" s="1"/>
  <c r="F97" i="9"/>
  <c r="G97" i="9" s="1"/>
  <c r="D97" i="9"/>
  <c r="E97" i="9" s="1"/>
  <c r="C97" i="9"/>
  <c r="N96" i="9"/>
  <c r="O96" i="9" s="1"/>
  <c r="L96" i="9"/>
  <c r="M96" i="9" s="1"/>
  <c r="J96" i="9"/>
  <c r="H96" i="9"/>
  <c r="I96" i="9" s="1"/>
  <c r="F96" i="9"/>
  <c r="G96" i="9" s="1"/>
  <c r="D96" i="9"/>
  <c r="E96" i="9" s="1"/>
  <c r="C96" i="9"/>
  <c r="N95" i="9"/>
  <c r="O95" i="9" s="1"/>
  <c r="L95" i="9"/>
  <c r="M95" i="9" s="1"/>
  <c r="J95" i="9"/>
  <c r="H95" i="9"/>
  <c r="I95" i="9" s="1"/>
  <c r="F95" i="9"/>
  <c r="G95" i="9" s="1"/>
  <c r="D95" i="9"/>
  <c r="E95" i="9" s="1"/>
  <c r="C95" i="9"/>
  <c r="N94" i="9"/>
  <c r="O94" i="9" s="1"/>
  <c r="L94" i="9"/>
  <c r="M94" i="9" s="1"/>
  <c r="J94" i="9"/>
  <c r="H94" i="9"/>
  <c r="I94" i="9" s="1"/>
  <c r="F94" i="9"/>
  <c r="G94" i="9" s="1"/>
  <c r="D94" i="9"/>
  <c r="E94" i="9" s="1"/>
  <c r="C94" i="9"/>
  <c r="N93" i="9"/>
  <c r="O93" i="9" s="1"/>
  <c r="L93" i="9"/>
  <c r="M93" i="9" s="1"/>
  <c r="J93" i="9"/>
  <c r="H93" i="9"/>
  <c r="I93" i="9" s="1"/>
  <c r="F93" i="9"/>
  <c r="G93" i="9" s="1"/>
  <c r="D93" i="9"/>
  <c r="E93" i="9" s="1"/>
  <c r="C93" i="9"/>
  <c r="N92" i="9"/>
  <c r="O92" i="9" s="1"/>
  <c r="L92" i="9"/>
  <c r="M92" i="9" s="1"/>
  <c r="J92" i="9"/>
  <c r="H92" i="9"/>
  <c r="I92" i="9" s="1"/>
  <c r="F92" i="9"/>
  <c r="G92" i="9" s="1"/>
  <c r="D92" i="9"/>
  <c r="E92" i="9" s="1"/>
  <c r="C92" i="9"/>
  <c r="N91" i="9"/>
  <c r="O91" i="9" s="1"/>
  <c r="L91" i="9"/>
  <c r="M91" i="9" s="1"/>
  <c r="J91" i="9"/>
  <c r="H91" i="9"/>
  <c r="I91" i="9" s="1"/>
  <c r="F91" i="9"/>
  <c r="G91" i="9" s="1"/>
  <c r="D91" i="9"/>
  <c r="E91" i="9" s="1"/>
  <c r="C91" i="9"/>
  <c r="N90" i="9"/>
  <c r="O90" i="9" s="1"/>
  <c r="L90" i="9"/>
  <c r="M90" i="9" s="1"/>
  <c r="J90" i="9"/>
  <c r="H90" i="9"/>
  <c r="I90" i="9" s="1"/>
  <c r="F90" i="9"/>
  <c r="G90" i="9" s="1"/>
  <c r="D90" i="9"/>
  <c r="E90" i="9" s="1"/>
  <c r="C90" i="9"/>
  <c r="N89" i="9"/>
  <c r="O89" i="9" s="1"/>
  <c r="L89" i="9"/>
  <c r="M89" i="9" s="1"/>
  <c r="J89" i="9"/>
  <c r="H89" i="9"/>
  <c r="I89" i="9" s="1"/>
  <c r="F89" i="9"/>
  <c r="G89" i="9" s="1"/>
  <c r="D89" i="9"/>
  <c r="E89" i="9" s="1"/>
  <c r="C89" i="9"/>
  <c r="N88" i="9"/>
  <c r="O88" i="9" s="1"/>
  <c r="L88" i="9"/>
  <c r="M88" i="9" s="1"/>
  <c r="J88" i="9"/>
  <c r="H88" i="9"/>
  <c r="I88" i="9" s="1"/>
  <c r="F88" i="9"/>
  <c r="G88" i="9" s="1"/>
  <c r="D88" i="9"/>
  <c r="E88" i="9" s="1"/>
  <c r="C88" i="9"/>
  <c r="N87" i="9"/>
  <c r="O87" i="9" s="1"/>
  <c r="L87" i="9"/>
  <c r="M87" i="9" s="1"/>
  <c r="J87" i="9"/>
  <c r="H87" i="9"/>
  <c r="I87" i="9" s="1"/>
  <c r="F87" i="9"/>
  <c r="G87" i="9" s="1"/>
  <c r="D87" i="9"/>
  <c r="E87" i="9" s="1"/>
  <c r="C87" i="9"/>
  <c r="N86" i="9"/>
  <c r="O86" i="9" s="1"/>
  <c r="L86" i="9"/>
  <c r="M86" i="9" s="1"/>
  <c r="J86" i="9"/>
  <c r="H86" i="9"/>
  <c r="I86" i="9" s="1"/>
  <c r="F86" i="9"/>
  <c r="G86" i="9" s="1"/>
  <c r="D86" i="9"/>
  <c r="E86" i="9" s="1"/>
  <c r="C86" i="9"/>
  <c r="N85" i="9"/>
  <c r="O85" i="9" s="1"/>
  <c r="L85" i="9"/>
  <c r="M85" i="9" s="1"/>
  <c r="J85" i="9"/>
  <c r="H85" i="9"/>
  <c r="I85" i="9" s="1"/>
  <c r="F85" i="9"/>
  <c r="G85" i="9" s="1"/>
  <c r="D85" i="9"/>
  <c r="E85" i="9" s="1"/>
  <c r="C85" i="9"/>
  <c r="N84" i="9"/>
  <c r="O84" i="9" s="1"/>
  <c r="L84" i="9"/>
  <c r="M84" i="9" s="1"/>
  <c r="J84" i="9"/>
  <c r="H84" i="9"/>
  <c r="I84" i="9" s="1"/>
  <c r="F84" i="9"/>
  <c r="G84" i="9" s="1"/>
  <c r="D84" i="9"/>
  <c r="E84" i="9" s="1"/>
  <c r="C84" i="9"/>
  <c r="N83" i="9"/>
  <c r="O83" i="9" s="1"/>
  <c r="L83" i="9"/>
  <c r="M83" i="9" s="1"/>
  <c r="J83" i="9"/>
  <c r="H83" i="9"/>
  <c r="I83" i="9" s="1"/>
  <c r="F83" i="9"/>
  <c r="G83" i="9" s="1"/>
  <c r="D83" i="9"/>
  <c r="E83" i="9" s="1"/>
  <c r="C83" i="9"/>
  <c r="N82" i="9"/>
  <c r="O82" i="9" s="1"/>
  <c r="L82" i="9"/>
  <c r="M82" i="9" s="1"/>
  <c r="J82" i="9"/>
  <c r="H82" i="9"/>
  <c r="I82" i="9" s="1"/>
  <c r="F82" i="9"/>
  <c r="G82" i="9" s="1"/>
  <c r="D82" i="9"/>
  <c r="E82" i="9" s="1"/>
  <c r="C82" i="9"/>
  <c r="N81" i="9"/>
  <c r="O81" i="9" s="1"/>
  <c r="L81" i="9"/>
  <c r="M81" i="9" s="1"/>
  <c r="J81" i="9"/>
  <c r="H81" i="9"/>
  <c r="I81" i="9" s="1"/>
  <c r="F81" i="9"/>
  <c r="G81" i="9" s="1"/>
  <c r="D81" i="9"/>
  <c r="E81" i="9" s="1"/>
  <c r="C81" i="9"/>
  <c r="N80" i="9"/>
  <c r="O80" i="9" s="1"/>
  <c r="L80" i="9"/>
  <c r="M80" i="9" s="1"/>
  <c r="J80" i="9"/>
  <c r="H80" i="9"/>
  <c r="I80" i="9" s="1"/>
  <c r="F80" i="9"/>
  <c r="G80" i="9" s="1"/>
  <c r="D80" i="9"/>
  <c r="E80" i="9" s="1"/>
  <c r="C80" i="9"/>
  <c r="N79" i="9"/>
  <c r="O79" i="9" s="1"/>
  <c r="L79" i="9"/>
  <c r="M79" i="9" s="1"/>
  <c r="J79" i="9"/>
  <c r="H79" i="9"/>
  <c r="I79" i="9" s="1"/>
  <c r="F79" i="9"/>
  <c r="G79" i="9" s="1"/>
  <c r="D79" i="9"/>
  <c r="E79" i="9" s="1"/>
  <c r="C79" i="9"/>
  <c r="N78" i="9"/>
  <c r="O78" i="9" s="1"/>
  <c r="L78" i="9"/>
  <c r="M78" i="9" s="1"/>
  <c r="J78" i="9"/>
  <c r="H78" i="9"/>
  <c r="I78" i="9" s="1"/>
  <c r="F78" i="9"/>
  <c r="G78" i="9" s="1"/>
  <c r="D78" i="9"/>
  <c r="E78" i="9" s="1"/>
  <c r="C78" i="9"/>
  <c r="N77" i="9"/>
  <c r="O77" i="9" s="1"/>
  <c r="L77" i="9"/>
  <c r="M77" i="9" s="1"/>
  <c r="J77" i="9"/>
  <c r="H77" i="9"/>
  <c r="I77" i="9" s="1"/>
  <c r="F77" i="9"/>
  <c r="G77" i="9" s="1"/>
  <c r="D77" i="9"/>
  <c r="E77" i="9" s="1"/>
  <c r="C77" i="9"/>
  <c r="N76" i="9"/>
  <c r="O76" i="9" s="1"/>
  <c r="L76" i="9"/>
  <c r="M76" i="9" s="1"/>
  <c r="J76" i="9"/>
  <c r="H76" i="9"/>
  <c r="I76" i="9" s="1"/>
  <c r="F76" i="9"/>
  <c r="G76" i="9" s="1"/>
  <c r="D76" i="9"/>
  <c r="E76" i="9" s="1"/>
  <c r="C76" i="9"/>
  <c r="N75" i="9"/>
  <c r="O75" i="9" s="1"/>
  <c r="L75" i="9"/>
  <c r="M75" i="9" s="1"/>
  <c r="J75" i="9"/>
  <c r="H75" i="9"/>
  <c r="I75" i="9" s="1"/>
  <c r="F75" i="9"/>
  <c r="G75" i="9" s="1"/>
  <c r="D75" i="9"/>
  <c r="E75" i="9" s="1"/>
  <c r="C75" i="9"/>
  <c r="N74" i="9"/>
  <c r="O74" i="9" s="1"/>
  <c r="L74" i="9"/>
  <c r="M74" i="9" s="1"/>
  <c r="J74" i="9"/>
  <c r="H74" i="9"/>
  <c r="I74" i="9" s="1"/>
  <c r="F74" i="9"/>
  <c r="G74" i="9" s="1"/>
  <c r="D74" i="9"/>
  <c r="E74" i="9" s="1"/>
  <c r="C74" i="9"/>
  <c r="N73" i="9"/>
  <c r="O73" i="9" s="1"/>
  <c r="L73" i="9"/>
  <c r="M73" i="9" s="1"/>
  <c r="J73" i="9"/>
  <c r="H73" i="9"/>
  <c r="I73" i="9" s="1"/>
  <c r="F73" i="9"/>
  <c r="G73" i="9" s="1"/>
  <c r="D73" i="9"/>
  <c r="E73" i="9" s="1"/>
  <c r="C73" i="9"/>
  <c r="N72" i="9"/>
  <c r="O72" i="9" s="1"/>
  <c r="L72" i="9"/>
  <c r="M72" i="9" s="1"/>
  <c r="J72" i="9"/>
  <c r="H72" i="9"/>
  <c r="I72" i="9" s="1"/>
  <c r="F72" i="9"/>
  <c r="G72" i="9" s="1"/>
  <c r="D72" i="9"/>
  <c r="E72" i="9" s="1"/>
  <c r="C72" i="9"/>
  <c r="N71" i="9"/>
  <c r="O71" i="9" s="1"/>
  <c r="L71" i="9"/>
  <c r="M71" i="9" s="1"/>
  <c r="J71" i="9"/>
  <c r="H71" i="9"/>
  <c r="I71" i="9" s="1"/>
  <c r="F71" i="9"/>
  <c r="G71" i="9" s="1"/>
  <c r="D71" i="9"/>
  <c r="E71" i="9" s="1"/>
  <c r="C71" i="9"/>
  <c r="N70" i="9"/>
  <c r="O70" i="9" s="1"/>
  <c r="L70" i="9"/>
  <c r="M70" i="9" s="1"/>
  <c r="J70" i="9"/>
  <c r="H70" i="9"/>
  <c r="I70" i="9" s="1"/>
  <c r="F70" i="9"/>
  <c r="G70" i="9" s="1"/>
  <c r="D70" i="9"/>
  <c r="E70" i="9" s="1"/>
  <c r="C70" i="9"/>
  <c r="N69" i="9"/>
  <c r="O69" i="9" s="1"/>
  <c r="L69" i="9"/>
  <c r="M69" i="9" s="1"/>
  <c r="J69" i="9"/>
  <c r="H69" i="9"/>
  <c r="I69" i="9" s="1"/>
  <c r="F69" i="9"/>
  <c r="G69" i="9" s="1"/>
  <c r="D69" i="9"/>
  <c r="E69" i="9" s="1"/>
  <c r="C69" i="9"/>
  <c r="N68" i="9"/>
  <c r="O68" i="9" s="1"/>
  <c r="L68" i="9"/>
  <c r="M68" i="9" s="1"/>
  <c r="J68" i="9"/>
  <c r="H68" i="9"/>
  <c r="I68" i="9" s="1"/>
  <c r="F68" i="9"/>
  <c r="G68" i="9" s="1"/>
  <c r="D68" i="9"/>
  <c r="E68" i="9" s="1"/>
  <c r="C68" i="9"/>
  <c r="N67" i="9"/>
  <c r="O67" i="9" s="1"/>
  <c r="L67" i="9"/>
  <c r="M67" i="9" s="1"/>
  <c r="J67" i="9"/>
  <c r="H67" i="9"/>
  <c r="I67" i="9" s="1"/>
  <c r="F67" i="9"/>
  <c r="G67" i="9" s="1"/>
  <c r="D67" i="9"/>
  <c r="E67" i="9" s="1"/>
  <c r="C67" i="9"/>
  <c r="N66" i="9"/>
  <c r="O66" i="9" s="1"/>
  <c r="L66" i="9"/>
  <c r="M66" i="9" s="1"/>
  <c r="J66" i="9"/>
  <c r="H66" i="9"/>
  <c r="I66" i="9" s="1"/>
  <c r="F66" i="9"/>
  <c r="G66" i="9" s="1"/>
  <c r="D66" i="9"/>
  <c r="E66" i="9" s="1"/>
  <c r="C66" i="9"/>
  <c r="N65" i="9"/>
  <c r="O65" i="9" s="1"/>
  <c r="L65" i="9"/>
  <c r="M65" i="9" s="1"/>
  <c r="J65" i="9"/>
  <c r="H65" i="9"/>
  <c r="I65" i="9" s="1"/>
  <c r="F65" i="9"/>
  <c r="G65" i="9" s="1"/>
  <c r="D65" i="9"/>
  <c r="E65" i="9" s="1"/>
  <c r="C65" i="9"/>
  <c r="N64" i="9"/>
  <c r="O64" i="9" s="1"/>
  <c r="L64" i="9"/>
  <c r="M64" i="9" s="1"/>
  <c r="J64" i="9"/>
  <c r="H64" i="9"/>
  <c r="I64" i="9" s="1"/>
  <c r="F64" i="9"/>
  <c r="G64" i="9" s="1"/>
  <c r="D64" i="9"/>
  <c r="E64" i="9" s="1"/>
  <c r="C64" i="9"/>
  <c r="N63" i="9"/>
  <c r="O63" i="9" s="1"/>
  <c r="L63" i="9"/>
  <c r="M63" i="9" s="1"/>
  <c r="J63" i="9"/>
  <c r="H63" i="9"/>
  <c r="I63" i="9" s="1"/>
  <c r="F63" i="9"/>
  <c r="G63" i="9" s="1"/>
  <c r="D63" i="9"/>
  <c r="E63" i="9" s="1"/>
  <c r="C63" i="9"/>
  <c r="N62" i="9"/>
  <c r="O62" i="9" s="1"/>
  <c r="L62" i="9"/>
  <c r="M62" i="9" s="1"/>
  <c r="J62" i="9"/>
  <c r="H62" i="9"/>
  <c r="I62" i="9" s="1"/>
  <c r="F62" i="9"/>
  <c r="G62" i="9" s="1"/>
  <c r="D62" i="9"/>
  <c r="E62" i="9" s="1"/>
  <c r="C62" i="9"/>
  <c r="N61" i="9"/>
  <c r="O61" i="9" s="1"/>
  <c r="L61" i="9"/>
  <c r="M61" i="9" s="1"/>
  <c r="J61" i="9"/>
  <c r="H61" i="9"/>
  <c r="I61" i="9" s="1"/>
  <c r="F61" i="9"/>
  <c r="G61" i="9" s="1"/>
  <c r="D61" i="9"/>
  <c r="E61" i="9" s="1"/>
  <c r="C61" i="9"/>
  <c r="N60" i="9"/>
  <c r="O60" i="9" s="1"/>
  <c r="L60" i="9"/>
  <c r="M60" i="9" s="1"/>
  <c r="J60" i="9"/>
  <c r="H60" i="9"/>
  <c r="I60" i="9" s="1"/>
  <c r="F60" i="9"/>
  <c r="G60" i="9" s="1"/>
  <c r="D60" i="9"/>
  <c r="E60" i="9" s="1"/>
  <c r="C60" i="9"/>
  <c r="N59" i="9"/>
  <c r="O59" i="9" s="1"/>
  <c r="L59" i="9"/>
  <c r="M59" i="9" s="1"/>
  <c r="J59" i="9"/>
  <c r="H59" i="9"/>
  <c r="I59" i="9" s="1"/>
  <c r="F59" i="9"/>
  <c r="G59" i="9" s="1"/>
  <c r="D59" i="9"/>
  <c r="E59" i="9" s="1"/>
  <c r="C59" i="9"/>
  <c r="N58" i="9"/>
  <c r="O58" i="9" s="1"/>
  <c r="L58" i="9"/>
  <c r="M58" i="9" s="1"/>
  <c r="J58" i="9"/>
  <c r="H58" i="9"/>
  <c r="I58" i="9" s="1"/>
  <c r="F58" i="9"/>
  <c r="G58" i="9" s="1"/>
  <c r="D58" i="9"/>
  <c r="E58" i="9" s="1"/>
  <c r="C58" i="9"/>
  <c r="N57" i="9"/>
  <c r="O57" i="9" s="1"/>
  <c r="L57" i="9"/>
  <c r="M57" i="9" s="1"/>
  <c r="J57" i="9"/>
  <c r="H57" i="9"/>
  <c r="I57" i="9" s="1"/>
  <c r="F57" i="9"/>
  <c r="G57" i="9" s="1"/>
  <c r="D57" i="9"/>
  <c r="E57" i="9" s="1"/>
  <c r="C57" i="9"/>
  <c r="N56" i="9"/>
  <c r="O56" i="9" s="1"/>
  <c r="L56" i="9"/>
  <c r="M56" i="9" s="1"/>
  <c r="J56" i="9"/>
  <c r="H56" i="9"/>
  <c r="I56" i="9" s="1"/>
  <c r="F56" i="9"/>
  <c r="G56" i="9" s="1"/>
  <c r="D56" i="9"/>
  <c r="E56" i="9" s="1"/>
  <c r="C56" i="9"/>
  <c r="N55" i="9"/>
  <c r="O55" i="9" s="1"/>
  <c r="L55" i="9"/>
  <c r="M55" i="9" s="1"/>
  <c r="J55" i="9"/>
  <c r="H55" i="9"/>
  <c r="I55" i="9" s="1"/>
  <c r="F55" i="9"/>
  <c r="G55" i="9" s="1"/>
  <c r="D55" i="9"/>
  <c r="E55" i="9" s="1"/>
  <c r="C55" i="9"/>
  <c r="N54" i="9"/>
  <c r="O54" i="9" s="1"/>
  <c r="L54" i="9"/>
  <c r="M54" i="9" s="1"/>
  <c r="J54" i="9"/>
  <c r="H54" i="9"/>
  <c r="I54" i="9" s="1"/>
  <c r="F54" i="9"/>
  <c r="G54" i="9" s="1"/>
  <c r="D54" i="9"/>
  <c r="E54" i="9" s="1"/>
  <c r="C54" i="9"/>
  <c r="N53" i="9"/>
  <c r="O53" i="9" s="1"/>
  <c r="L53" i="9"/>
  <c r="M53" i="9" s="1"/>
  <c r="J53" i="9"/>
  <c r="H53" i="9"/>
  <c r="I53" i="9" s="1"/>
  <c r="F53" i="9"/>
  <c r="G53" i="9" s="1"/>
  <c r="D53" i="9"/>
  <c r="E53" i="9" s="1"/>
  <c r="C53" i="9"/>
  <c r="N52" i="9"/>
  <c r="O52" i="9" s="1"/>
  <c r="L52" i="9"/>
  <c r="M52" i="9" s="1"/>
  <c r="J52" i="9"/>
  <c r="H52" i="9"/>
  <c r="I52" i="9" s="1"/>
  <c r="F52" i="9"/>
  <c r="G52" i="9" s="1"/>
  <c r="D52" i="9"/>
  <c r="E52" i="9" s="1"/>
  <c r="C52" i="9"/>
  <c r="N51" i="9"/>
  <c r="O51" i="9" s="1"/>
  <c r="L51" i="9"/>
  <c r="M51" i="9" s="1"/>
  <c r="J51" i="9"/>
  <c r="H51" i="9"/>
  <c r="I51" i="9" s="1"/>
  <c r="F51" i="9"/>
  <c r="G51" i="9" s="1"/>
  <c r="D51" i="9"/>
  <c r="E51" i="9" s="1"/>
  <c r="C51" i="9"/>
  <c r="N50" i="9"/>
  <c r="O50" i="9" s="1"/>
  <c r="L50" i="9"/>
  <c r="M50" i="9" s="1"/>
  <c r="J50" i="9"/>
  <c r="H50" i="9"/>
  <c r="I50" i="9" s="1"/>
  <c r="F50" i="9"/>
  <c r="G50" i="9" s="1"/>
  <c r="D50" i="9"/>
  <c r="E50" i="9" s="1"/>
  <c r="C50" i="9"/>
  <c r="N49" i="9"/>
  <c r="O49" i="9" s="1"/>
  <c r="L49" i="9"/>
  <c r="M49" i="9" s="1"/>
  <c r="J49" i="9"/>
  <c r="H49" i="9"/>
  <c r="I49" i="9" s="1"/>
  <c r="F49" i="9"/>
  <c r="G49" i="9" s="1"/>
  <c r="D49" i="9"/>
  <c r="E49" i="9" s="1"/>
  <c r="C49" i="9"/>
  <c r="N48" i="9"/>
  <c r="O48" i="9" s="1"/>
  <c r="L48" i="9"/>
  <c r="M48" i="9" s="1"/>
  <c r="J48" i="9"/>
  <c r="H48" i="9"/>
  <c r="I48" i="9" s="1"/>
  <c r="F48" i="9"/>
  <c r="G48" i="9" s="1"/>
  <c r="D48" i="9"/>
  <c r="E48" i="9" s="1"/>
  <c r="C48" i="9"/>
  <c r="N47" i="9"/>
  <c r="O47" i="9" s="1"/>
  <c r="L47" i="9"/>
  <c r="M47" i="9" s="1"/>
  <c r="J47" i="9"/>
  <c r="H47" i="9"/>
  <c r="I47" i="9" s="1"/>
  <c r="F47" i="9"/>
  <c r="G47" i="9" s="1"/>
  <c r="D47" i="9"/>
  <c r="E47" i="9" s="1"/>
  <c r="C47" i="9"/>
  <c r="N46" i="9"/>
  <c r="O46" i="9" s="1"/>
  <c r="L46" i="9"/>
  <c r="M46" i="9" s="1"/>
  <c r="J46" i="9"/>
  <c r="H46" i="9"/>
  <c r="I46" i="9" s="1"/>
  <c r="F46" i="9"/>
  <c r="G46" i="9" s="1"/>
  <c r="D46" i="9"/>
  <c r="E46" i="9" s="1"/>
  <c r="C46" i="9"/>
  <c r="N45" i="9"/>
  <c r="O45" i="9" s="1"/>
  <c r="L45" i="9"/>
  <c r="M45" i="9" s="1"/>
  <c r="J45" i="9"/>
  <c r="H45" i="9"/>
  <c r="I45" i="9" s="1"/>
  <c r="F45" i="9"/>
  <c r="G45" i="9" s="1"/>
  <c r="D45" i="9"/>
  <c r="E45" i="9" s="1"/>
  <c r="C45" i="9"/>
  <c r="N44" i="9"/>
  <c r="O44" i="9" s="1"/>
  <c r="L44" i="9"/>
  <c r="M44" i="9" s="1"/>
  <c r="J44" i="9"/>
  <c r="H44" i="9"/>
  <c r="I44" i="9" s="1"/>
  <c r="F44" i="9"/>
  <c r="G44" i="9" s="1"/>
  <c r="D44" i="9"/>
  <c r="E44" i="9" s="1"/>
  <c r="C44" i="9"/>
  <c r="N43" i="9"/>
  <c r="O43" i="9" s="1"/>
  <c r="L43" i="9"/>
  <c r="M43" i="9" s="1"/>
  <c r="J43" i="9"/>
  <c r="H43" i="9"/>
  <c r="I43" i="9" s="1"/>
  <c r="F43" i="9"/>
  <c r="G43" i="9" s="1"/>
  <c r="D43" i="9"/>
  <c r="E43" i="9" s="1"/>
  <c r="C43" i="9"/>
  <c r="N42" i="9"/>
  <c r="O42" i="9" s="1"/>
  <c r="L42" i="9"/>
  <c r="M42" i="9" s="1"/>
  <c r="J42" i="9"/>
  <c r="H42" i="9"/>
  <c r="I42" i="9" s="1"/>
  <c r="F42" i="9"/>
  <c r="G42" i="9" s="1"/>
  <c r="D42" i="9"/>
  <c r="E42" i="9" s="1"/>
  <c r="C42" i="9"/>
  <c r="N41" i="9"/>
  <c r="O41" i="9" s="1"/>
  <c r="L41" i="9"/>
  <c r="M41" i="9" s="1"/>
  <c r="J41" i="9"/>
  <c r="H41" i="9"/>
  <c r="I41" i="9" s="1"/>
  <c r="F41" i="9"/>
  <c r="G41" i="9" s="1"/>
  <c r="D41" i="9"/>
  <c r="E41" i="9" s="1"/>
  <c r="C41" i="9"/>
  <c r="N40" i="9"/>
  <c r="O40" i="9" s="1"/>
  <c r="L40" i="9"/>
  <c r="M40" i="9" s="1"/>
  <c r="J40" i="9"/>
  <c r="H40" i="9"/>
  <c r="I40" i="9" s="1"/>
  <c r="F40" i="9"/>
  <c r="G40" i="9" s="1"/>
  <c r="D40" i="9"/>
  <c r="E40" i="9" s="1"/>
  <c r="C40" i="9"/>
  <c r="N39" i="9"/>
  <c r="O39" i="9" s="1"/>
  <c r="L39" i="9"/>
  <c r="M39" i="9" s="1"/>
  <c r="J39" i="9"/>
  <c r="H39" i="9"/>
  <c r="I39" i="9" s="1"/>
  <c r="F39" i="9"/>
  <c r="G39" i="9" s="1"/>
  <c r="D39" i="9"/>
  <c r="E39" i="9" s="1"/>
  <c r="C39" i="9"/>
  <c r="N38" i="9"/>
  <c r="O38" i="9" s="1"/>
  <c r="L38" i="9"/>
  <c r="M38" i="9" s="1"/>
  <c r="J38" i="9"/>
  <c r="H38" i="9"/>
  <c r="I38" i="9" s="1"/>
  <c r="F38" i="9"/>
  <c r="G38" i="9" s="1"/>
  <c r="D38" i="9"/>
  <c r="E38" i="9" s="1"/>
  <c r="C38" i="9"/>
  <c r="N37" i="9"/>
  <c r="O37" i="9" s="1"/>
  <c r="L37" i="9"/>
  <c r="M37" i="9" s="1"/>
  <c r="J37" i="9"/>
  <c r="H37" i="9"/>
  <c r="I37" i="9" s="1"/>
  <c r="F37" i="9"/>
  <c r="G37" i="9" s="1"/>
  <c r="D37" i="9"/>
  <c r="E37" i="9" s="1"/>
  <c r="C37" i="9"/>
  <c r="N36" i="9"/>
  <c r="O36" i="9" s="1"/>
  <c r="L36" i="9"/>
  <c r="M36" i="9" s="1"/>
  <c r="J36" i="9"/>
  <c r="H36" i="9"/>
  <c r="I36" i="9" s="1"/>
  <c r="F36" i="9"/>
  <c r="G36" i="9" s="1"/>
  <c r="D36" i="9"/>
  <c r="E36" i="9" s="1"/>
  <c r="C36" i="9"/>
  <c r="N35" i="9"/>
  <c r="O35" i="9" s="1"/>
  <c r="L35" i="9"/>
  <c r="M35" i="9" s="1"/>
  <c r="J35" i="9"/>
  <c r="H35" i="9"/>
  <c r="I35" i="9" s="1"/>
  <c r="F35" i="9"/>
  <c r="G35" i="9" s="1"/>
  <c r="D35" i="9"/>
  <c r="E35" i="9" s="1"/>
  <c r="C35" i="9"/>
  <c r="N34" i="9"/>
  <c r="O34" i="9" s="1"/>
  <c r="L34" i="9"/>
  <c r="M34" i="9" s="1"/>
  <c r="J34" i="9"/>
  <c r="H34" i="9"/>
  <c r="I34" i="9" s="1"/>
  <c r="F34" i="9"/>
  <c r="G34" i="9" s="1"/>
  <c r="D34" i="9"/>
  <c r="E34" i="9" s="1"/>
  <c r="C34" i="9"/>
  <c r="N33" i="9"/>
  <c r="O33" i="9" s="1"/>
  <c r="L33" i="9"/>
  <c r="M33" i="9" s="1"/>
  <c r="J33" i="9"/>
  <c r="H33" i="9"/>
  <c r="I33" i="9" s="1"/>
  <c r="F33" i="9"/>
  <c r="G33" i="9" s="1"/>
  <c r="D33" i="9"/>
  <c r="E33" i="9" s="1"/>
  <c r="C33" i="9"/>
  <c r="N32" i="9"/>
  <c r="O32" i="9" s="1"/>
  <c r="L32" i="9"/>
  <c r="M32" i="9" s="1"/>
  <c r="J32" i="9"/>
  <c r="H32" i="9"/>
  <c r="I32" i="9" s="1"/>
  <c r="F32" i="9"/>
  <c r="G32" i="9" s="1"/>
  <c r="D32" i="9"/>
  <c r="E32" i="9" s="1"/>
  <c r="C32" i="9"/>
  <c r="N31" i="9"/>
  <c r="O31" i="9" s="1"/>
  <c r="L31" i="9"/>
  <c r="M31" i="9" s="1"/>
  <c r="J31" i="9"/>
  <c r="H31" i="9"/>
  <c r="I31" i="9" s="1"/>
  <c r="F31" i="9"/>
  <c r="G31" i="9" s="1"/>
  <c r="D31" i="9"/>
  <c r="E31" i="9" s="1"/>
  <c r="C31" i="9"/>
  <c r="N30" i="9"/>
  <c r="O30" i="9" s="1"/>
  <c r="L30" i="9"/>
  <c r="M30" i="9" s="1"/>
  <c r="J30" i="9"/>
  <c r="H30" i="9"/>
  <c r="I30" i="9" s="1"/>
  <c r="F30" i="9"/>
  <c r="G30" i="9" s="1"/>
  <c r="D30" i="9"/>
  <c r="E30" i="9" s="1"/>
  <c r="C30" i="9"/>
  <c r="N29" i="9"/>
  <c r="O29" i="9" s="1"/>
  <c r="L29" i="9"/>
  <c r="M29" i="9" s="1"/>
  <c r="J29" i="9"/>
  <c r="H29" i="9"/>
  <c r="I29" i="9" s="1"/>
  <c r="F29" i="9"/>
  <c r="G29" i="9" s="1"/>
  <c r="D29" i="9"/>
  <c r="E29" i="9" s="1"/>
  <c r="C29" i="9"/>
  <c r="N28" i="9"/>
  <c r="O28" i="9" s="1"/>
  <c r="L28" i="9"/>
  <c r="M28" i="9" s="1"/>
  <c r="J28" i="9"/>
  <c r="H28" i="9"/>
  <c r="I28" i="9" s="1"/>
  <c r="F28" i="9"/>
  <c r="G28" i="9" s="1"/>
  <c r="D28" i="9"/>
  <c r="E28" i="9" s="1"/>
  <c r="C28" i="9"/>
  <c r="N27" i="9"/>
  <c r="O27" i="9" s="1"/>
  <c r="L27" i="9"/>
  <c r="M27" i="9" s="1"/>
  <c r="J27" i="9"/>
  <c r="H27" i="9"/>
  <c r="I27" i="9" s="1"/>
  <c r="F27" i="9"/>
  <c r="G27" i="9" s="1"/>
  <c r="D27" i="9"/>
  <c r="E27" i="9" s="1"/>
  <c r="C27" i="9"/>
  <c r="N26" i="9"/>
  <c r="O26" i="9" s="1"/>
  <c r="L26" i="9"/>
  <c r="M26" i="9" s="1"/>
  <c r="J26" i="9"/>
  <c r="H26" i="9"/>
  <c r="I26" i="9" s="1"/>
  <c r="F26" i="9"/>
  <c r="G26" i="9" s="1"/>
  <c r="D26" i="9"/>
  <c r="E26" i="9" s="1"/>
  <c r="C26" i="9"/>
  <c r="N25" i="9"/>
  <c r="O25" i="9" s="1"/>
  <c r="L25" i="9"/>
  <c r="M25" i="9" s="1"/>
  <c r="J25" i="9"/>
  <c r="H25" i="9"/>
  <c r="I25" i="9" s="1"/>
  <c r="F25" i="9"/>
  <c r="G25" i="9" s="1"/>
  <c r="D25" i="9"/>
  <c r="E25" i="9" s="1"/>
  <c r="C25" i="9"/>
  <c r="N24" i="9"/>
  <c r="O24" i="9" s="1"/>
  <c r="L24" i="9"/>
  <c r="M24" i="9" s="1"/>
  <c r="J24" i="9"/>
  <c r="H24" i="9"/>
  <c r="I24" i="9" s="1"/>
  <c r="F24" i="9"/>
  <c r="G24" i="9" s="1"/>
  <c r="D24" i="9"/>
  <c r="E24" i="9" s="1"/>
  <c r="C24" i="9"/>
  <c r="N23" i="9"/>
  <c r="O23" i="9" s="1"/>
  <c r="L23" i="9"/>
  <c r="M23" i="9" s="1"/>
  <c r="J23" i="9"/>
  <c r="H23" i="9"/>
  <c r="I23" i="9" s="1"/>
  <c r="F23" i="9"/>
  <c r="G23" i="9" s="1"/>
  <c r="D23" i="9"/>
  <c r="E23" i="9" s="1"/>
  <c r="C23" i="9"/>
  <c r="N22" i="9"/>
  <c r="O22" i="9" s="1"/>
  <c r="L22" i="9"/>
  <c r="M22" i="9" s="1"/>
  <c r="J22" i="9"/>
  <c r="H22" i="9"/>
  <c r="I22" i="9" s="1"/>
  <c r="F22" i="9"/>
  <c r="G22" i="9" s="1"/>
  <c r="D22" i="9"/>
  <c r="E22" i="9" s="1"/>
  <c r="C22" i="9"/>
  <c r="N21" i="9"/>
  <c r="O21" i="9" s="1"/>
  <c r="L21" i="9"/>
  <c r="M21" i="9" s="1"/>
  <c r="J21" i="9"/>
  <c r="H21" i="9"/>
  <c r="I21" i="9" s="1"/>
  <c r="F21" i="9"/>
  <c r="G21" i="9" s="1"/>
  <c r="D21" i="9"/>
  <c r="E21" i="9" s="1"/>
  <c r="C21" i="9"/>
  <c r="N20" i="9"/>
  <c r="O20" i="9" s="1"/>
  <c r="L20" i="9"/>
  <c r="M20" i="9" s="1"/>
  <c r="J20" i="9"/>
  <c r="H20" i="9"/>
  <c r="I20" i="9" s="1"/>
  <c r="F20" i="9"/>
  <c r="G20" i="9" s="1"/>
  <c r="D20" i="9"/>
  <c r="E20" i="9" s="1"/>
  <c r="C20" i="9"/>
  <c r="N19" i="9"/>
  <c r="O19" i="9" s="1"/>
  <c r="L19" i="9"/>
  <c r="M19" i="9" s="1"/>
  <c r="J19" i="9"/>
  <c r="H19" i="9"/>
  <c r="I19" i="9" s="1"/>
  <c r="F19" i="9"/>
  <c r="G19" i="9" s="1"/>
  <c r="D19" i="9"/>
  <c r="E19" i="9" s="1"/>
  <c r="C19" i="9"/>
  <c r="N18" i="9"/>
  <c r="O18" i="9" s="1"/>
  <c r="L18" i="9"/>
  <c r="M18" i="9" s="1"/>
  <c r="J18" i="9"/>
  <c r="H18" i="9"/>
  <c r="I18" i="9" s="1"/>
  <c r="F18" i="9"/>
  <c r="G18" i="9" s="1"/>
  <c r="D18" i="9"/>
  <c r="E18" i="9" s="1"/>
  <c r="C18" i="9"/>
  <c r="N17" i="9"/>
  <c r="O17" i="9" s="1"/>
  <c r="L17" i="9"/>
  <c r="M17" i="9" s="1"/>
  <c r="J17" i="9"/>
  <c r="H17" i="9"/>
  <c r="I17" i="9" s="1"/>
  <c r="F17" i="9"/>
  <c r="G17" i="9" s="1"/>
  <c r="D17" i="9"/>
  <c r="E17" i="9" s="1"/>
  <c r="C17" i="9"/>
  <c r="N16" i="9"/>
  <c r="O16" i="9" s="1"/>
  <c r="L16" i="9"/>
  <c r="M16" i="9" s="1"/>
  <c r="J16" i="9"/>
  <c r="H16" i="9"/>
  <c r="I16" i="9" s="1"/>
  <c r="F16" i="9"/>
  <c r="G16" i="9" s="1"/>
  <c r="D16" i="9"/>
  <c r="E16" i="9" s="1"/>
  <c r="C16" i="9"/>
  <c r="N15" i="9"/>
  <c r="O15" i="9" s="1"/>
  <c r="L15" i="9"/>
  <c r="M15" i="9" s="1"/>
  <c r="J15" i="9"/>
  <c r="H15" i="9"/>
  <c r="I15" i="9" s="1"/>
  <c r="F15" i="9"/>
  <c r="G15" i="9" s="1"/>
  <c r="D15" i="9"/>
  <c r="E15" i="9" s="1"/>
  <c r="C15" i="9"/>
  <c r="N14" i="9"/>
  <c r="O14" i="9" s="1"/>
  <c r="L14" i="9"/>
  <c r="M14" i="9" s="1"/>
  <c r="J14" i="9"/>
  <c r="H14" i="9"/>
  <c r="I14" i="9" s="1"/>
  <c r="F14" i="9"/>
  <c r="G14" i="9" s="1"/>
  <c r="D14" i="9"/>
  <c r="E14" i="9" s="1"/>
  <c r="C14" i="9"/>
  <c r="N13" i="9"/>
  <c r="O13" i="9" s="1"/>
  <c r="L13" i="9"/>
  <c r="M13" i="9" s="1"/>
  <c r="J13" i="9"/>
  <c r="H13" i="9"/>
  <c r="I13" i="9" s="1"/>
  <c r="F13" i="9"/>
  <c r="G13" i="9" s="1"/>
  <c r="D13" i="9"/>
  <c r="E13" i="9" s="1"/>
  <c r="C13" i="9"/>
  <c r="N12" i="9"/>
  <c r="O12" i="9" s="1"/>
  <c r="L12" i="9"/>
  <c r="M12" i="9" s="1"/>
  <c r="J12" i="9"/>
  <c r="H12" i="9"/>
  <c r="I12" i="9" s="1"/>
  <c r="F12" i="9"/>
  <c r="G12" i="9" s="1"/>
  <c r="D12" i="9"/>
  <c r="E12" i="9" s="1"/>
  <c r="C12" i="9"/>
  <c r="N11" i="9"/>
  <c r="O11" i="9" s="1"/>
  <c r="L11" i="9"/>
  <c r="M11" i="9" s="1"/>
  <c r="J11" i="9"/>
  <c r="H11" i="9"/>
  <c r="I11" i="9" s="1"/>
  <c r="F11" i="9"/>
  <c r="G11" i="9" s="1"/>
  <c r="D11" i="9"/>
  <c r="E11" i="9" s="1"/>
  <c r="C11" i="9"/>
  <c r="N10" i="9"/>
  <c r="O10" i="9" s="1"/>
  <c r="L10" i="9"/>
  <c r="M10" i="9" s="1"/>
  <c r="J10" i="9"/>
  <c r="H10" i="9"/>
  <c r="I10" i="9" s="1"/>
  <c r="F10" i="9"/>
  <c r="G10" i="9" s="1"/>
  <c r="D10" i="9"/>
  <c r="E10" i="9" s="1"/>
  <c r="C10" i="9"/>
  <c r="N9" i="9"/>
  <c r="O9" i="9" s="1"/>
  <c r="L9" i="9"/>
  <c r="M9" i="9" s="1"/>
  <c r="J9" i="9"/>
  <c r="H9" i="9"/>
  <c r="I9" i="9" s="1"/>
  <c r="F9" i="9"/>
  <c r="G9" i="9" s="1"/>
  <c r="D9" i="9"/>
  <c r="E9" i="9" s="1"/>
  <c r="C9" i="9"/>
  <c r="N8" i="9"/>
  <c r="O8" i="9" s="1"/>
  <c r="L8" i="9"/>
  <c r="M8" i="9" s="1"/>
  <c r="J8" i="9"/>
  <c r="H8" i="9"/>
  <c r="I8" i="9" s="1"/>
  <c r="D8" i="9"/>
  <c r="E8" i="9" s="1"/>
  <c r="C8" i="9"/>
  <c r="K16" i="9" l="1"/>
  <c r="Y16" i="9" s="1"/>
  <c r="X16" i="9"/>
  <c r="K20" i="9"/>
  <c r="Y20" i="9" s="1"/>
  <c r="X20" i="9"/>
  <c r="K24" i="9"/>
  <c r="Y24" i="9" s="1"/>
  <c r="X24" i="9"/>
  <c r="K36" i="9"/>
  <c r="Y36" i="9" s="1"/>
  <c r="X36" i="9"/>
  <c r="K60" i="9"/>
  <c r="Y60" i="9" s="1"/>
  <c r="X60" i="9"/>
  <c r="K84" i="9"/>
  <c r="Y84" i="9" s="1"/>
  <c r="X84" i="9"/>
  <c r="K88" i="9"/>
  <c r="Y88" i="9" s="1"/>
  <c r="X88" i="9"/>
  <c r="K148" i="9"/>
  <c r="Y148" i="9" s="1"/>
  <c r="X148" i="9"/>
  <c r="K156" i="9"/>
  <c r="Y156" i="9" s="1"/>
  <c r="X156" i="9"/>
  <c r="K184" i="9"/>
  <c r="Y184" i="9" s="1"/>
  <c r="X184" i="9"/>
  <c r="K208" i="9"/>
  <c r="Y208" i="9" s="1"/>
  <c r="X208" i="9"/>
  <c r="K220" i="9"/>
  <c r="Y220" i="9" s="1"/>
  <c r="X220" i="9"/>
  <c r="K228" i="9"/>
  <c r="Y228" i="9" s="1"/>
  <c r="X228" i="9"/>
  <c r="K232" i="9"/>
  <c r="Y232" i="9" s="1"/>
  <c r="X232" i="9"/>
  <c r="K272" i="9"/>
  <c r="Y272" i="9" s="1"/>
  <c r="X272" i="9"/>
  <c r="K280" i="9"/>
  <c r="Y280" i="9" s="1"/>
  <c r="X280" i="9"/>
  <c r="K292" i="9"/>
  <c r="Y292" i="9" s="1"/>
  <c r="X292" i="9"/>
  <c r="K296" i="9"/>
  <c r="Y296" i="9" s="1"/>
  <c r="X296" i="9"/>
  <c r="K320" i="9"/>
  <c r="Y320" i="9" s="1"/>
  <c r="X320" i="9"/>
  <c r="K336" i="9"/>
  <c r="Y336" i="9" s="1"/>
  <c r="X336" i="9"/>
  <c r="K360" i="9"/>
  <c r="Y360" i="9" s="1"/>
  <c r="X360" i="9"/>
  <c r="K364" i="9"/>
  <c r="Y364" i="9" s="1"/>
  <c r="X364" i="9"/>
  <c r="K384" i="9"/>
  <c r="Y384" i="9" s="1"/>
  <c r="X384" i="9"/>
  <c r="K456" i="9"/>
  <c r="Y456" i="9" s="1"/>
  <c r="X456" i="9"/>
  <c r="K464" i="9"/>
  <c r="Y464" i="9" s="1"/>
  <c r="X464" i="9"/>
  <c r="K472" i="9"/>
  <c r="Y472" i="9" s="1"/>
  <c r="X472" i="9"/>
  <c r="K484" i="9"/>
  <c r="Y484" i="9" s="1"/>
  <c r="X484" i="9"/>
  <c r="K492" i="9"/>
  <c r="Y492" i="9" s="1"/>
  <c r="X492" i="9"/>
  <c r="K500" i="9"/>
  <c r="Y500" i="9" s="1"/>
  <c r="X500" i="9"/>
  <c r="K536" i="9"/>
  <c r="Y536" i="9" s="1"/>
  <c r="X536" i="9"/>
  <c r="K540" i="9"/>
  <c r="Y540" i="9" s="1"/>
  <c r="X540" i="9"/>
  <c r="K544" i="9"/>
  <c r="Y544" i="9" s="1"/>
  <c r="X544" i="9"/>
  <c r="K548" i="9"/>
  <c r="Y548" i="9" s="1"/>
  <c r="X548" i="9"/>
  <c r="K564" i="9"/>
  <c r="Y564" i="9" s="1"/>
  <c r="X564" i="9"/>
  <c r="K568" i="9"/>
  <c r="Y568" i="9" s="1"/>
  <c r="X568" i="9"/>
  <c r="K576" i="9"/>
  <c r="Y576" i="9" s="1"/>
  <c r="X576" i="9"/>
  <c r="K596" i="9"/>
  <c r="Y596" i="9" s="1"/>
  <c r="X596" i="9"/>
  <c r="K620" i="9"/>
  <c r="Y620" i="9" s="1"/>
  <c r="X620" i="9"/>
  <c r="K644" i="9"/>
  <c r="Y644" i="9" s="1"/>
  <c r="X644" i="9"/>
  <c r="K648" i="9"/>
  <c r="Y648" i="9" s="1"/>
  <c r="X648" i="9"/>
  <c r="K656" i="9"/>
  <c r="Y656" i="9" s="1"/>
  <c r="X656" i="9"/>
  <c r="K684" i="9"/>
  <c r="Y684" i="9" s="1"/>
  <c r="X684" i="9"/>
  <c r="K688" i="9"/>
  <c r="Y688" i="9" s="1"/>
  <c r="X688" i="9"/>
  <c r="K692" i="9"/>
  <c r="Y692" i="9" s="1"/>
  <c r="X692" i="9"/>
  <c r="K696" i="9"/>
  <c r="Y696" i="9" s="1"/>
  <c r="X696" i="9"/>
  <c r="K700" i="9"/>
  <c r="Y700" i="9" s="1"/>
  <c r="X700" i="9"/>
  <c r="K704" i="9"/>
  <c r="Y704" i="9" s="1"/>
  <c r="X704" i="9"/>
  <c r="K708" i="9"/>
  <c r="Y708" i="9" s="1"/>
  <c r="X708" i="9"/>
  <c r="K712" i="9"/>
  <c r="Y712" i="9" s="1"/>
  <c r="X712" i="9"/>
  <c r="K716" i="9"/>
  <c r="Y716" i="9" s="1"/>
  <c r="X716" i="9"/>
  <c r="K720" i="9"/>
  <c r="Y720" i="9" s="1"/>
  <c r="X720" i="9"/>
  <c r="K724" i="9"/>
  <c r="Y724" i="9" s="1"/>
  <c r="X724" i="9"/>
  <c r="K728" i="9"/>
  <c r="Y728" i="9" s="1"/>
  <c r="X728" i="9"/>
  <c r="K732" i="9"/>
  <c r="Y732" i="9" s="1"/>
  <c r="X732" i="9"/>
  <c r="K736" i="9"/>
  <c r="Y736" i="9" s="1"/>
  <c r="X736" i="9"/>
  <c r="K740" i="9"/>
  <c r="Y740" i="9" s="1"/>
  <c r="X740" i="9"/>
  <c r="K744" i="9"/>
  <c r="Y744" i="9" s="1"/>
  <c r="X744" i="9"/>
  <c r="K748" i="9"/>
  <c r="Y748" i="9" s="1"/>
  <c r="X748" i="9"/>
  <c r="K752" i="9"/>
  <c r="Y752" i="9" s="1"/>
  <c r="X752" i="9"/>
  <c r="K756" i="9"/>
  <c r="Y756" i="9" s="1"/>
  <c r="X756" i="9"/>
  <c r="K760" i="9"/>
  <c r="Y760" i="9" s="1"/>
  <c r="X760" i="9"/>
  <c r="K764" i="9"/>
  <c r="Y764" i="9" s="1"/>
  <c r="X764" i="9"/>
  <c r="K768" i="9"/>
  <c r="Y768" i="9" s="1"/>
  <c r="X768" i="9"/>
  <c r="K772" i="9"/>
  <c r="Y772" i="9" s="1"/>
  <c r="X772" i="9"/>
  <c r="K776" i="9"/>
  <c r="Y776" i="9" s="1"/>
  <c r="X776" i="9"/>
  <c r="K780" i="9"/>
  <c r="Y780" i="9" s="1"/>
  <c r="X780" i="9"/>
  <c r="K784" i="9"/>
  <c r="Y784" i="9" s="1"/>
  <c r="X784" i="9"/>
  <c r="K788" i="9"/>
  <c r="Y788" i="9" s="1"/>
  <c r="X788" i="9"/>
  <c r="K792" i="9"/>
  <c r="Y792" i="9" s="1"/>
  <c r="X792" i="9"/>
  <c r="K796" i="9"/>
  <c r="Y796" i="9" s="1"/>
  <c r="X796" i="9"/>
  <c r="K800" i="9"/>
  <c r="Y800" i="9" s="1"/>
  <c r="X800" i="9"/>
  <c r="K804" i="9"/>
  <c r="Y804" i="9" s="1"/>
  <c r="X804" i="9"/>
  <c r="K808" i="9"/>
  <c r="Y808" i="9" s="1"/>
  <c r="X808" i="9"/>
  <c r="K812" i="9"/>
  <c r="Y812" i="9" s="1"/>
  <c r="X812" i="9"/>
  <c r="K816" i="9"/>
  <c r="Y816" i="9" s="1"/>
  <c r="X816" i="9"/>
  <c r="K820" i="9"/>
  <c r="Y820" i="9" s="1"/>
  <c r="X820" i="9"/>
  <c r="K824" i="9"/>
  <c r="Y824" i="9" s="1"/>
  <c r="X824" i="9"/>
  <c r="K828" i="9"/>
  <c r="Y828" i="9" s="1"/>
  <c r="X828" i="9"/>
  <c r="K832" i="9"/>
  <c r="Y832" i="9" s="1"/>
  <c r="X832" i="9"/>
  <c r="K836" i="9"/>
  <c r="Y836" i="9" s="1"/>
  <c r="X836" i="9"/>
  <c r="K840" i="9"/>
  <c r="Y840" i="9" s="1"/>
  <c r="X840" i="9"/>
  <c r="K844" i="9"/>
  <c r="Y844" i="9" s="1"/>
  <c r="X844" i="9"/>
  <c r="K848" i="9"/>
  <c r="Y848" i="9" s="1"/>
  <c r="X848" i="9"/>
  <c r="K852" i="9"/>
  <c r="Y852" i="9" s="1"/>
  <c r="X852" i="9"/>
  <c r="K856" i="9"/>
  <c r="Y856" i="9" s="1"/>
  <c r="X856" i="9"/>
  <c r="K860" i="9"/>
  <c r="Y860" i="9" s="1"/>
  <c r="X860" i="9"/>
  <c r="K864" i="9"/>
  <c r="Y864" i="9" s="1"/>
  <c r="X864" i="9"/>
  <c r="K868" i="9"/>
  <c r="Y868" i="9" s="1"/>
  <c r="X868" i="9"/>
  <c r="K872" i="9"/>
  <c r="Y872" i="9" s="1"/>
  <c r="X872" i="9"/>
  <c r="K876" i="9"/>
  <c r="Y876" i="9" s="1"/>
  <c r="X876" i="9"/>
  <c r="K880" i="9"/>
  <c r="Y880" i="9" s="1"/>
  <c r="X880" i="9"/>
  <c r="K884" i="9"/>
  <c r="Y884" i="9" s="1"/>
  <c r="X884" i="9"/>
  <c r="K888" i="9"/>
  <c r="Y888" i="9" s="1"/>
  <c r="X888" i="9"/>
  <c r="K892" i="9"/>
  <c r="Y892" i="9" s="1"/>
  <c r="X892" i="9"/>
  <c r="K896" i="9"/>
  <c r="Y896" i="9" s="1"/>
  <c r="X896" i="9"/>
  <c r="K900" i="9"/>
  <c r="Y900" i="9" s="1"/>
  <c r="X900" i="9"/>
  <c r="K904" i="9"/>
  <c r="Y904" i="9" s="1"/>
  <c r="X904" i="9"/>
  <c r="K908" i="9"/>
  <c r="Y908" i="9" s="1"/>
  <c r="X908" i="9"/>
  <c r="K912" i="9"/>
  <c r="Y912" i="9" s="1"/>
  <c r="X912" i="9"/>
  <c r="K916" i="9"/>
  <c r="Y916" i="9" s="1"/>
  <c r="X916" i="9"/>
  <c r="K920" i="9"/>
  <c r="Y920" i="9" s="1"/>
  <c r="X920" i="9"/>
  <c r="K924" i="9"/>
  <c r="Y924" i="9" s="1"/>
  <c r="X924" i="9"/>
  <c r="K928" i="9"/>
  <c r="Y928" i="9" s="1"/>
  <c r="X928" i="9"/>
  <c r="K932" i="9"/>
  <c r="Y932" i="9" s="1"/>
  <c r="X932" i="9"/>
  <c r="K936" i="9"/>
  <c r="Y936" i="9" s="1"/>
  <c r="X936" i="9"/>
  <c r="K940" i="9"/>
  <c r="Y940" i="9" s="1"/>
  <c r="X940" i="9"/>
  <c r="K944" i="9"/>
  <c r="Y944" i="9" s="1"/>
  <c r="X944" i="9"/>
  <c r="K948" i="9"/>
  <c r="Y948" i="9" s="1"/>
  <c r="X948" i="9"/>
  <c r="K952" i="9"/>
  <c r="Y952" i="9" s="1"/>
  <c r="X952" i="9"/>
  <c r="K956" i="9"/>
  <c r="Y956" i="9" s="1"/>
  <c r="X956" i="9"/>
  <c r="K960" i="9"/>
  <c r="Y960" i="9" s="1"/>
  <c r="X960" i="9"/>
  <c r="K964" i="9"/>
  <c r="Y964" i="9" s="1"/>
  <c r="X964" i="9"/>
  <c r="K968" i="9"/>
  <c r="Y968" i="9" s="1"/>
  <c r="X968" i="9"/>
  <c r="K972" i="9"/>
  <c r="Y972" i="9" s="1"/>
  <c r="X972" i="9"/>
  <c r="K976" i="9"/>
  <c r="Y976" i="9" s="1"/>
  <c r="X976" i="9"/>
  <c r="K980" i="9"/>
  <c r="Y980" i="9" s="1"/>
  <c r="X980" i="9"/>
  <c r="K984" i="9"/>
  <c r="Y984" i="9" s="1"/>
  <c r="X984" i="9"/>
  <c r="K988" i="9"/>
  <c r="Y988" i="9" s="1"/>
  <c r="X988" i="9"/>
  <c r="K992" i="9"/>
  <c r="Y992" i="9" s="1"/>
  <c r="X992" i="9"/>
  <c r="K996" i="9"/>
  <c r="Y996" i="9" s="1"/>
  <c r="X996" i="9"/>
  <c r="K1000" i="9"/>
  <c r="Y1000" i="9" s="1"/>
  <c r="X1000" i="9"/>
  <c r="K1004" i="9"/>
  <c r="Y1004" i="9" s="1"/>
  <c r="X1004" i="9"/>
  <c r="K1008" i="9"/>
  <c r="Y1008" i="9" s="1"/>
  <c r="X1008" i="9"/>
  <c r="K1012" i="9"/>
  <c r="Y1012" i="9" s="1"/>
  <c r="X1012" i="9"/>
  <c r="K1016" i="9"/>
  <c r="Y1016" i="9" s="1"/>
  <c r="X1016" i="9"/>
  <c r="K1020" i="9"/>
  <c r="Y1020" i="9" s="1"/>
  <c r="X1020" i="9"/>
  <c r="K1024" i="9"/>
  <c r="Y1024" i="9" s="1"/>
  <c r="X1024" i="9"/>
  <c r="K1028" i="9"/>
  <c r="Y1028" i="9" s="1"/>
  <c r="X1028" i="9"/>
  <c r="K1032" i="9"/>
  <c r="Y1032" i="9" s="1"/>
  <c r="X1032" i="9"/>
  <c r="K1036" i="9"/>
  <c r="Y1036" i="9" s="1"/>
  <c r="X1036" i="9"/>
  <c r="K1040" i="9"/>
  <c r="Y1040" i="9" s="1"/>
  <c r="X1040" i="9"/>
  <c r="K1044" i="9"/>
  <c r="Y1044" i="9" s="1"/>
  <c r="X1044" i="9"/>
  <c r="K1048" i="9"/>
  <c r="Y1048" i="9" s="1"/>
  <c r="X1048" i="9"/>
  <c r="K1052" i="9"/>
  <c r="Y1052" i="9" s="1"/>
  <c r="X1052" i="9"/>
  <c r="K1056" i="9"/>
  <c r="Y1056" i="9" s="1"/>
  <c r="X1056" i="9"/>
  <c r="K1060" i="9"/>
  <c r="Y1060" i="9" s="1"/>
  <c r="X1060" i="9"/>
  <c r="K1064" i="9"/>
  <c r="Y1064" i="9" s="1"/>
  <c r="X1064" i="9"/>
  <c r="K1068" i="9"/>
  <c r="Y1068" i="9" s="1"/>
  <c r="X1068" i="9"/>
  <c r="K1072" i="9"/>
  <c r="Y1072" i="9" s="1"/>
  <c r="X1072" i="9"/>
  <c r="K1076" i="9"/>
  <c r="Y1076" i="9" s="1"/>
  <c r="X1076" i="9"/>
  <c r="K1080" i="9"/>
  <c r="Y1080" i="9" s="1"/>
  <c r="X1080" i="9"/>
  <c r="K1084" i="9"/>
  <c r="Y1084" i="9" s="1"/>
  <c r="X1084" i="9"/>
  <c r="K1088" i="9"/>
  <c r="Y1088" i="9" s="1"/>
  <c r="X1088" i="9"/>
  <c r="K1092" i="9"/>
  <c r="Y1092" i="9" s="1"/>
  <c r="X1092" i="9"/>
  <c r="K1096" i="9"/>
  <c r="Y1096" i="9" s="1"/>
  <c r="X1096" i="9"/>
  <c r="K1100" i="9"/>
  <c r="Y1100" i="9" s="1"/>
  <c r="X1100" i="9"/>
  <c r="K1104" i="9"/>
  <c r="Y1104" i="9" s="1"/>
  <c r="X1104" i="9"/>
  <c r="K1108" i="9"/>
  <c r="Y1108" i="9" s="1"/>
  <c r="X1108" i="9"/>
  <c r="K1112" i="9"/>
  <c r="Y1112" i="9" s="1"/>
  <c r="X1112" i="9"/>
  <c r="K1116" i="9"/>
  <c r="Y1116" i="9" s="1"/>
  <c r="X1116" i="9"/>
  <c r="K1120" i="9"/>
  <c r="Y1120" i="9" s="1"/>
  <c r="X1120" i="9"/>
  <c r="K1124" i="9"/>
  <c r="Y1124" i="9" s="1"/>
  <c r="X1124" i="9"/>
  <c r="K1128" i="9"/>
  <c r="Y1128" i="9" s="1"/>
  <c r="X1128" i="9"/>
  <c r="K1132" i="9"/>
  <c r="Y1132" i="9" s="1"/>
  <c r="X1132" i="9"/>
  <c r="K1136" i="9"/>
  <c r="Y1136" i="9" s="1"/>
  <c r="X1136" i="9"/>
  <c r="K1140" i="9"/>
  <c r="Y1140" i="9" s="1"/>
  <c r="X1140" i="9"/>
  <c r="K1144" i="9"/>
  <c r="Y1144" i="9" s="1"/>
  <c r="X1144" i="9"/>
  <c r="K1148" i="9"/>
  <c r="Y1148" i="9" s="1"/>
  <c r="X1148" i="9"/>
  <c r="K1152" i="9"/>
  <c r="Y1152" i="9" s="1"/>
  <c r="X1152" i="9"/>
  <c r="K1156" i="9"/>
  <c r="Y1156" i="9" s="1"/>
  <c r="X1156" i="9"/>
  <c r="K1160" i="9"/>
  <c r="Y1160" i="9" s="1"/>
  <c r="X1160" i="9"/>
  <c r="K1164" i="9"/>
  <c r="Y1164" i="9" s="1"/>
  <c r="X1164" i="9"/>
  <c r="K1168" i="9"/>
  <c r="Y1168" i="9" s="1"/>
  <c r="X1168" i="9"/>
  <c r="K1172" i="9"/>
  <c r="Y1172" i="9" s="1"/>
  <c r="X1172" i="9"/>
  <c r="K1176" i="9"/>
  <c r="Y1176" i="9" s="1"/>
  <c r="X1176" i="9"/>
  <c r="K1180" i="9"/>
  <c r="Y1180" i="9" s="1"/>
  <c r="X1180" i="9"/>
  <c r="K1184" i="9"/>
  <c r="Y1184" i="9" s="1"/>
  <c r="X1184" i="9"/>
  <c r="K1188" i="9"/>
  <c r="Y1188" i="9" s="1"/>
  <c r="X1188" i="9"/>
  <c r="K1192" i="9"/>
  <c r="Y1192" i="9" s="1"/>
  <c r="X1192" i="9"/>
  <c r="K1196" i="9"/>
  <c r="Y1196" i="9" s="1"/>
  <c r="X1196" i="9"/>
  <c r="K1200" i="9"/>
  <c r="Y1200" i="9" s="1"/>
  <c r="X1200" i="9"/>
  <c r="K1204" i="9"/>
  <c r="Y1204" i="9" s="1"/>
  <c r="X1204" i="9"/>
  <c r="K1208" i="9"/>
  <c r="Y1208" i="9" s="1"/>
  <c r="X1208" i="9"/>
  <c r="K1212" i="9"/>
  <c r="Y1212" i="9" s="1"/>
  <c r="X1212" i="9"/>
  <c r="K1216" i="9"/>
  <c r="Y1216" i="9" s="1"/>
  <c r="X1216" i="9"/>
  <c r="K1220" i="9"/>
  <c r="Y1220" i="9" s="1"/>
  <c r="X1220" i="9"/>
  <c r="K1224" i="9"/>
  <c r="Y1224" i="9" s="1"/>
  <c r="X1224" i="9"/>
  <c r="K1228" i="9"/>
  <c r="Y1228" i="9" s="1"/>
  <c r="X1228" i="9"/>
  <c r="K1232" i="9"/>
  <c r="Y1232" i="9" s="1"/>
  <c r="X1232" i="9"/>
  <c r="K1236" i="9"/>
  <c r="Y1236" i="9" s="1"/>
  <c r="X1236" i="9"/>
  <c r="K1240" i="9"/>
  <c r="Y1240" i="9" s="1"/>
  <c r="X1240" i="9"/>
  <c r="K1244" i="9"/>
  <c r="Y1244" i="9" s="1"/>
  <c r="X1244" i="9"/>
  <c r="K1248" i="9"/>
  <c r="Y1248" i="9" s="1"/>
  <c r="X1248" i="9"/>
  <c r="K1252" i="9"/>
  <c r="Y1252" i="9" s="1"/>
  <c r="X1252" i="9"/>
  <c r="K1256" i="9"/>
  <c r="Y1256" i="9" s="1"/>
  <c r="X1256" i="9"/>
  <c r="K1260" i="9"/>
  <c r="Y1260" i="9" s="1"/>
  <c r="X1260" i="9"/>
  <c r="K1264" i="9"/>
  <c r="Y1264" i="9" s="1"/>
  <c r="X1264" i="9"/>
  <c r="K1268" i="9"/>
  <c r="Y1268" i="9" s="1"/>
  <c r="X1268" i="9"/>
  <c r="K1272" i="9"/>
  <c r="Y1272" i="9" s="1"/>
  <c r="X1272" i="9"/>
  <c r="K1276" i="9"/>
  <c r="Y1276" i="9" s="1"/>
  <c r="X1276" i="9"/>
  <c r="K1280" i="9"/>
  <c r="Y1280" i="9" s="1"/>
  <c r="X1280" i="9"/>
  <c r="K1284" i="9"/>
  <c r="Y1284" i="9" s="1"/>
  <c r="X1284" i="9"/>
  <c r="K1288" i="9"/>
  <c r="Y1288" i="9" s="1"/>
  <c r="X1288" i="9"/>
  <c r="K1292" i="9"/>
  <c r="Y1292" i="9" s="1"/>
  <c r="X1292" i="9"/>
  <c r="K1296" i="9"/>
  <c r="Y1296" i="9" s="1"/>
  <c r="X1296" i="9"/>
  <c r="K1300" i="9"/>
  <c r="Y1300" i="9" s="1"/>
  <c r="X1300" i="9"/>
  <c r="K1304" i="9"/>
  <c r="Y1304" i="9" s="1"/>
  <c r="X1304" i="9"/>
  <c r="K1308" i="9"/>
  <c r="Y1308" i="9" s="1"/>
  <c r="X1308" i="9"/>
  <c r="K1312" i="9"/>
  <c r="Y1312" i="9" s="1"/>
  <c r="X1312" i="9"/>
  <c r="K1316" i="9"/>
  <c r="Y1316" i="9" s="1"/>
  <c r="X1316" i="9"/>
  <c r="K1320" i="9"/>
  <c r="Y1320" i="9" s="1"/>
  <c r="X1320" i="9"/>
  <c r="K1324" i="9"/>
  <c r="Y1324" i="9" s="1"/>
  <c r="X1324" i="9"/>
  <c r="K1328" i="9"/>
  <c r="Y1328" i="9" s="1"/>
  <c r="X1328" i="9"/>
  <c r="K1332" i="9"/>
  <c r="Y1332" i="9" s="1"/>
  <c r="X1332" i="9"/>
  <c r="K1336" i="9"/>
  <c r="Y1336" i="9" s="1"/>
  <c r="X1336" i="9"/>
  <c r="K1340" i="9"/>
  <c r="Y1340" i="9" s="1"/>
  <c r="X1340" i="9"/>
  <c r="K1344" i="9"/>
  <c r="Y1344" i="9" s="1"/>
  <c r="X1344" i="9"/>
  <c r="K1348" i="9"/>
  <c r="Y1348" i="9" s="1"/>
  <c r="X1348" i="9"/>
  <c r="K1352" i="9"/>
  <c r="Y1352" i="9" s="1"/>
  <c r="X1352" i="9"/>
  <c r="K1356" i="9"/>
  <c r="Y1356" i="9" s="1"/>
  <c r="X1356" i="9"/>
  <c r="K1360" i="9"/>
  <c r="Y1360" i="9" s="1"/>
  <c r="X1360" i="9"/>
  <c r="K1364" i="9"/>
  <c r="Y1364" i="9" s="1"/>
  <c r="X1364" i="9"/>
  <c r="K1368" i="9"/>
  <c r="Y1368" i="9" s="1"/>
  <c r="X1368" i="9"/>
  <c r="K1372" i="9"/>
  <c r="Y1372" i="9" s="1"/>
  <c r="X1372" i="9"/>
  <c r="K1376" i="9"/>
  <c r="Y1376" i="9" s="1"/>
  <c r="X1376" i="9"/>
  <c r="K1380" i="9"/>
  <c r="Y1380" i="9" s="1"/>
  <c r="X1380" i="9"/>
  <c r="K1384" i="9"/>
  <c r="Y1384" i="9" s="1"/>
  <c r="X1384" i="9"/>
  <c r="K1388" i="9"/>
  <c r="Y1388" i="9" s="1"/>
  <c r="X1388" i="9"/>
  <c r="K1392" i="9"/>
  <c r="Y1392" i="9" s="1"/>
  <c r="X1392" i="9"/>
  <c r="K1396" i="9"/>
  <c r="Y1396" i="9" s="1"/>
  <c r="X1396" i="9"/>
  <c r="K1400" i="9"/>
  <c r="Y1400" i="9" s="1"/>
  <c r="X1400" i="9"/>
  <c r="K1404" i="9"/>
  <c r="Y1404" i="9" s="1"/>
  <c r="X1404" i="9"/>
  <c r="K1408" i="9"/>
  <c r="Y1408" i="9" s="1"/>
  <c r="X1408" i="9"/>
  <c r="K1412" i="9"/>
  <c r="Y1412" i="9" s="1"/>
  <c r="X1412" i="9"/>
  <c r="K1416" i="9"/>
  <c r="Y1416" i="9" s="1"/>
  <c r="X1416" i="9"/>
  <c r="K1420" i="9"/>
  <c r="Y1420" i="9" s="1"/>
  <c r="X1420" i="9"/>
  <c r="K1424" i="9"/>
  <c r="Y1424" i="9" s="1"/>
  <c r="X1424" i="9"/>
  <c r="K1428" i="9"/>
  <c r="Y1428" i="9" s="1"/>
  <c r="X1428" i="9"/>
  <c r="K1432" i="9"/>
  <c r="Y1432" i="9" s="1"/>
  <c r="X1432" i="9"/>
  <c r="K1436" i="9"/>
  <c r="Y1436" i="9" s="1"/>
  <c r="X1436" i="9"/>
  <c r="K1440" i="9"/>
  <c r="Y1440" i="9" s="1"/>
  <c r="X1440" i="9"/>
  <c r="K1444" i="9"/>
  <c r="Y1444" i="9" s="1"/>
  <c r="X1444" i="9"/>
  <c r="K1448" i="9"/>
  <c r="Y1448" i="9" s="1"/>
  <c r="X1448" i="9"/>
  <c r="K1452" i="9"/>
  <c r="Y1452" i="9" s="1"/>
  <c r="X1452" i="9"/>
  <c r="K1456" i="9"/>
  <c r="Y1456" i="9" s="1"/>
  <c r="X1456" i="9"/>
  <c r="K1460" i="9"/>
  <c r="Y1460" i="9" s="1"/>
  <c r="X1460" i="9"/>
  <c r="K1464" i="9"/>
  <c r="Y1464" i="9" s="1"/>
  <c r="X1464" i="9"/>
  <c r="K1468" i="9"/>
  <c r="Y1468" i="9" s="1"/>
  <c r="X1468" i="9"/>
  <c r="K1472" i="9"/>
  <c r="Y1472" i="9" s="1"/>
  <c r="X1472" i="9"/>
  <c r="K1476" i="9"/>
  <c r="Y1476" i="9" s="1"/>
  <c r="X1476" i="9"/>
  <c r="K1480" i="9"/>
  <c r="Y1480" i="9" s="1"/>
  <c r="X1480" i="9"/>
  <c r="K1484" i="9"/>
  <c r="Y1484" i="9" s="1"/>
  <c r="X1484" i="9"/>
  <c r="K1488" i="9"/>
  <c r="Y1488" i="9" s="1"/>
  <c r="X1488" i="9"/>
  <c r="K1492" i="9"/>
  <c r="Y1492" i="9" s="1"/>
  <c r="X1492" i="9"/>
  <c r="K1496" i="9"/>
  <c r="Y1496" i="9" s="1"/>
  <c r="X1496" i="9"/>
  <c r="K1500" i="9"/>
  <c r="Y1500" i="9" s="1"/>
  <c r="X1500" i="9"/>
  <c r="K1504" i="9"/>
  <c r="Y1504" i="9" s="1"/>
  <c r="X1504" i="9"/>
  <c r="K1508" i="9"/>
  <c r="Y1508" i="9" s="1"/>
  <c r="X1508" i="9"/>
  <c r="K1512" i="9"/>
  <c r="Y1512" i="9" s="1"/>
  <c r="X1512" i="9"/>
  <c r="K1516" i="9"/>
  <c r="Y1516" i="9" s="1"/>
  <c r="X1516" i="9"/>
  <c r="K1520" i="9"/>
  <c r="Y1520" i="9" s="1"/>
  <c r="X1520" i="9"/>
  <c r="K1524" i="9"/>
  <c r="Y1524" i="9" s="1"/>
  <c r="X1524" i="9"/>
  <c r="K1528" i="9"/>
  <c r="Y1528" i="9" s="1"/>
  <c r="X1528" i="9"/>
  <c r="K1532" i="9"/>
  <c r="Y1532" i="9" s="1"/>
  <c r="X1532" i="9"/>
  <c r="K1536" i="9"/>
  <c r="Y1536" i="9" s="1"/>
  <c r="X1536" i="9"/>
  <c r="K1540" i="9"/>
  <c r="Y1540" i="9" s="1"/>
  <c r="X1540" i="9"/>
  <c r="K1544" i="9"/>
  <c r="Y1544" i="9" s="1"/>
  <c r="X1544" i="9"/>
  <c r="K1548" i="9"/>
  <c r="Y1548" i="9" s="1"/>
  <c r="X1548" i="9"/>
  <c r="K1552" i="9"/>
  <c r="Y1552" i="9" s="1"/>
  <c r="X1552" i="9"/>
  <c r="K1556" i="9"/>
  <c r="Y1556" i="9" s="1"/>
  <c r="X1556" i="9"/>
  <c r="K1560" i="9"/>
  <c r="Y1560" i="9" s="1"/>
  <c r="X1560" i="9"/>
  <c r="K1564" i="9"/>
  <c r="Y1564" i="9" s="1"/>
  <c r="X1564" i="9"/>
  <c r="K1568" i="9"/>
  <c r="Y1568" i="9" s="1"/>
  <c r="X1568" i="9"/>
  <c r="K1572" i="9"/>
  <c r="Y1572" i="9" s="1"/>
  <c r="X1572" i="9"/>
  <c r="K1576" i="9"/>
  <c r="Y1576" i="9" s="1"/>
  <c r="X1576" i="9"/>
  <c r="K1580" i="9"/>
  <c r="Y1580" i="9" s="1"/>
  <c r="X1580" i="9"/>
  <c r="K1584" i="9"/>
  <c r="Y1584" i="9" s="1"/>
  <c r="X1584" i="9"/>
  <c r="K1588" i="9"/>
  <c r="Y1588" i="9" s="1"/>
  <c r="X1588" i="9"/>
  <c r="K1592" i="9"/>
  <c r="Y1592" i="9" s="1"/>
  <c r="X1592" i="9"/>
  <c r="K1596" i="9"/>
  <c r="Y1596" i="9" s="1"/>
  <c r="X1596" i="9"/>
  <c r="K1600" i="9"/>
  <c r="Y1600" i="9" s="1"/>
  <c r="X1600" i="9"/>
  <c r="K1604" i="9"/>
  <c r="Y1604" i="9" s="1"/>
  <c r="X1604" i="9"/>
  <c r="K1608" i="9"/>
  <c r="Y1608" i="9" s="1"/>
  <c r="X1608" i="9"/>
  <c r="K1612" i="9"/>
  <c r="Y1612" i="9" s="1"/>
  <c r="X1612" i="9"/>
  <c r="K1616" i="9"/>
  <c r="Y1616" i="9" s="1"/>
  <c r="X1616" i="9"/>
  <c r="K1620" i="9"/>
  <c r="Y1620" i="9" s="1"/>
  <c r="X1620" i="9"/>
  <c r="K1624" i="9"/>
  <c r="Y1624" i="9" s="1"/>
  <c r="X1624" i="9"/>
  <c r="K1628" i="9"/>
  <c r="Y1628" i="9" s="1"/>
  <c r="X1628" i="9"/>
  <c r="K1632" i="9"/>
  <c r="Y1632" i="9" s="1"/>
  <c r="X1632" i="9"/>
  <c r="K1636" i="9"/>
  <c r="Y1636" i="9" s="1"/>
  <c r="X1636" i="9"/>
  <c r="K1640" i="9"/>
  <c r="Y1640" i="9" s="1"/>
  <c r="X1640" i="9"/>
  <c r="K1644" i="9"/>
  <c r="Y1644" i="9" s="1"/>
  <c r="X1644" i="9"/>
  <c r="K1648" i="9"/>
  <c r="Y1648" i="9" s="1"/>
  <c r="X1648" i="9"/>
  <c r="K1652" i="9"/>
  <c r="Y1652" i="9" s="1"/>
  <c r="X1652" i="9"/>
  <c r="K1656" i="9"/>
  <c r="Y1656" i="9" s="1"/>
  <c r="X1656" i="9"/>
  <c r="K1660" i="9"/>
  <c r="Y1660" i="9" s="1"/>
  <c r="X1660" i="9"/>
  <c r="K1664" i="9"/>
  <c r="Y1664" i="9" s="1"/>
  <c r="X1664" i="9"/>
  <c r="K1668" i="9"/>
  <c r="Y1668" i="9" s="1"/>
  <c r="X1668" i="9"/>
  <c r="K1672" i="9"/>
  <c r="Y1672" i="9" s="1"/>
  <c r="X1672" i="9"/>
  <c r="K1676" i="9"/>
  <c r="Y1676" i="9" s="1"/>
  <c r="X1676" i="9"/>
  <c r="K1680" i="9"/>
  <c r="Y1680" i="9" s="1"/>
  <c r="X1680" i="9"/>
  <c r="K1684" i="9"/>
  <c r="Y1684" i="9" s="1"/>
  <c r="X1684" i="9"/>
  <c r="K1688" i="9"/>
  <c r="Y1688" i="9" s="1"/>
  <c r="X1688" i="9"/>
  <c r="K1692" i="9"/>
  <c r="Y1692" i="9" s="1"/>
  <c r="X1692" i="9"/>
  <c r="K1696" i="9"/>
  <c r="Y1696" i="9" s="1"/>
  <c r="X1696" i="9"/>
  <c r="K1700" i="9"/>
  <c r="Y1700" i="9" s="1"/>
  <c r="X1700" i="9"/>
  <c r="K1704" i="9"/>
  <c r="Y1704" i="9" s="1"/>
  <c r="X1704" i="9"/>
  <c r="K1708" i="9"/>
  <c r="Y1708" i="9" s="1"/>
  <c r="X1708" i="9"/>
  <c r="K1712" i="9"/>
  <c r="Y1712" i="9" s="1"/>
  <c r="X1712" i="9"/>
  <c r="K1716" i="9"/>
  <c r="Y1716" i="9" s="1"/>
  <c r="X1716" i="9"/>
  <c r="K1720" i="9"/>
  <c r="Y1720" i="9" s="1"/>
  <c r="X1720" i="9"/>
  <c r="K1724" i="9"/>
  <c r="Y1724" i="9" s="1"/>
  <c r="X1724" i="9"/>
  <c r="K1728" i="9"/>
  <c r="Y1728" i="9" s="1"/>
  <c r="X1728" i="9"/>
  <c r="K1732" i="9"/>
  <c r="Y1732" i="9" s="1"/>
  <c r="X1732" i="9"/>
  <c r="K1736" i="9"/>
  <c r="Y1736" i="9" s="1"/>
  <c r="X1736" i="9"/>
  <c r="K1740" i="9"/>
  <c r="Y1740" i="9" s="1"/>
  <c r="X1740" i="9"/>
  <c r="K1744" i="9"/>
  <c r="Y1744" i="9" s="1"/>
  <c r="X1744" i="9"/>
  <c r="K1748" i="9"/>
  <c r="Y1748" i="9" s="1"/>
  <c r="X1748" i="9"/>
  <c r="K1752" i="9"/>
  <c r="Y1752" i="9" s="1"/>
  <c r="X1752" i="9"/>
  <c r="K1756" i="9"/>
  <c r="Y1756" i="9" s="1"/>
  <c r="X1756" i="9"/>
  <c r="K1760" i="9"/>
  <c r="Y1760" i="9" s="1"/>
  <c r="X1760" i="9"/>
  <c r="K1764" i="9"/>
  <c r="Y1764" i="9" s="1"/>
  <c r="X1764" i="9"/>
  <c r="K1768" i="9"/>
  <c r="Y1768" i="9" s="1"/>
  <c r="X1768" i="9"/>
  <c r="K1772" i="9"/>
  <c r="Y1772" i="9" s="1"/>
  <c r="X1772" i="9"/>
  <c r="K1776" i="9"/>
  <c r="Y1776" i="9" s="1"/>
  <c r="X1776" i="9"/>
  <c r="K1780" i="9"/>
  <c r="Y1780" i="9" s="1"/>
  <c r="X1780" i="9"/>
  <c r="K1784" i="9"/>
  <c r="Y1784" i="9" s="1"/>
  <c r="X1784" i="9"/>
  <c r="K1788" i="9"/>
  <c r="Y1788" i="9" s="1"/>
  <c r="X1788" i="9"/>
  <c r="K1792" i="9"/>
  <c r="Y1792" i="9" s="1"/>
  <c r="X1792" i="9"/>
  <c r="K1796" i="9"/>
  <c r="Y1796" i="9" s="1"/>
  <c r="X1796" i="9"/>
  <c r="K1800" i="9"/>
  <c r="Y1800" i="9" s="1"/>
  <c r="X1800" i="9"/>
  <c r="K1804" i="9"/>
  <c r="Y1804" i="9" s="1"/>
  <c r="X1804" i="9"/>
  <c r="K1808" i="9"/>
  <c r="Y1808" i="9" s="1"/>
  <c r="X1808" i="9"/>
  <c r="K1812" i="9"/>
  <c r="Y1812" i="9" s="1"/>
  <c r="X1812" i="9"/>
  <c r="K1816" i="9"/>
  <c r="Y1816" i="9" s="1"/>
  <c r="X1816" i="9"/>
  <c r="K1820" i="9"/>
  <c r="Y1820" i="9" s="1"/>
  <c r="X1820" i="9"/>
  <c r="K1824" i="9"/>
  <c r="Y1824" i="9" s="1"/>
  <c r="X1824" i="9"/>
  <c r="K1828" i="9"/>
  <c r="Y1828" i="9" s="1"/>
  <c r="X1828" i="9"/>
  <c r="K1832" i="9"/>
  <c r="Y1832" i="9" s="1"/>
  <c r="X1832" i="9"/>
  <c r="K1836" i="9"/>
  <c r="Y1836" i="9" s="1"/>
  <c r="X1836" i="9"/>
  <c r="K1840" i="9"/>
  <c r="Y1840" i="9" s="1"/>
  <c r="X1840" i="9"/>
  <c r="K1844" i="9"/>
  <c r="Y1844" i="9" s="1"/>
  <c r="X1844" i="9"/>
  <c r="K1848" i="9"/>
  <c r="Y1848" i="9" s="1"/>
  <c r="X1848" i="9"/>
  <c r="K1852" i="9"/>
  <c r="Y1852" i="9" s="1"/>
  <c r="X1852" i="9"/>
  <c r="K1856" i="9"/>
  <c r="Y1856" i="9" s="1"/>
  <c r="X1856" i="9"/>
  <c r="K1860" i="9"/>
  <c r="Y1860" i="9" s="1"/>
  <c r="X1860" i="9"/>
  <c r="K1864" i="9"/>
  <c r="Y1864" i="9" s="1"/>
  <c r="X1864" i="9"/>
  <c r="K1868" i="9"/>
  <c r="Y1868" i="9" s="1"/>
  <c r="X1868" i="9"/>
  <c r="K1872" i="9"/>
  <c r="Y1872" i="9" s="1"/>
  <c r="X1872" i="9"/>
  <c r="K1876" i="9"/>
  <c r="Y1876" i="9" s="1"/>
  <c r="X1876" i="9"/>
  <c r="K1880" i="9"/>
  <c r="Y1880" i="9" s="1"/>
  <c r="X1880" i="9"/>
  <c r="K1884" i="9"/>
  <c r="Y1884" i="9" s="1"/>
  <c r="X1884" i="9"/>
  <c r="K1888" i="9"/>
  <c r="Y1888" i="9" s="1"/>
  <c r="X1888" i="9"/>
  <c r="K1892" i="9"/>
  <c r="Y1892" i="9" s="1"/>
  <c r="X1892" i="9"/>
  <c r="K1896" i="9"/>
  <c r="Y1896" i="9" s="1"/>
  <c r="X1896" i="9"/>
  <c r="K1900" i="9"/>
  <c r="Y1900" i="9" s="1"/>
  <c r="X1900" i="9"/>
  <c r="K1904" i="9"/>
  <c r="Y1904" i="9" s="1"/>
  <c r="X1904" i="9"/>
  <c r="K1908" i="9"/>
  <c r="Y1908" i="9" s="1"/>
  <c r="X1908" i="9"/>
  <c r="K1912" i="9"/>
  <c r="Y1912" i="9" s="1"/>
  <c r="X1912" i="9"/>
  <c r="K1916" i="9"/>
  <c r="Y1916" i="9" s="1"/>
  <c r="X1916" i="9"/>
  <c r="K1920" i="9"/>
  <c r="Y1920" i="9" s="1"/>
  <c r="X1920" i="9"/>
  <c r="K1924" i="9"/>
  <c r="Y1924" i="9" s="1"/>
  <c r="X1924" i="9"/>
  <c r="K1928" i="9"/>
  <c r="Y1928" i="9" s="1"/>
  <c r="X1928" i="9"/>
  <c r="K1932" i="9"/>
  <c r="Y1932" i="9" s="1"/>
  <c r="X1932" i="9"/>
  <c r="K1936" i="9"/>
  <c r="Y1936" i="9" s="1"/>
  <c r="X1936" i="9"/>
  <c r="K1940" i="9"/>
  <c r="Y1940" i="9" s="1"/>
  <c r="X1940" i="9"/>
  <c r="K1944" i="9"/>
  <c r="Y1944" i="9" s="1"/>
  <c r="X1944" i="9"/>
  <c r="K1948" i="9"/>
  <c r="Y1948" i="9" s="1"/>
  <c r="X1948" i="9"/>
  <c r="K1952" i="9"/>
  <c r="Y1952" i="9" s="1"/>
  <c r="X1952" i="9"/>
  <c r="K1956" i="9"/>
  <c r="Y1956" i="9" s="1"/>
  <c r="X1956" i="9"/>
  <c r="K1960" i="9"/>
  <c r="Y1960" i="9" s="1"/>
  <c r="X1960" i="9"/>
  <c r="K1964" i="9"/>
  <c r="Y1964" i="9" s="1"/>
  <c r="X1964" i="9"/>
  <c r="K1968" i="9"/>
  <c r="Y1968" i="9" s="1"/>
  <c r="X1968" i="9"/>
  <c r="K1972" i="9"/>
  <c r="Y1972" i="9" s="1"/>
  <c r="X1972" i="9"/>
  <c r="K1976" i="9"/>
  <c r="Y1976" i="9" s="1"/>
  <c r="X1976" i="9"/>
  <c r="K1980" i="9"/>
  <c r="Y1980" i="9" s="1"/>
  <c r="X1980" i="9"/>
  <c r="K1984" i="9"/>
  <c r="Y1984" i="9" s="1"/>
  <c r="X1984" i="9"/>
  <c r="K1988" i="9"/>
  <c r="Y1988" i="9" s="1"/>
  <c r="X1988" i="9"/>
  <c r="K1992" i="9"/>
  <c r="Y1992" i="9" s="1"/>
  <c r="X1992" i="9"/>
  <c r="K1996" i="9"/>
  <c r="Y1996" i="9" s="1"/>
  <c r="X1996" i="9"/>
  <c r="K2000" i="9"/>
  <c r="Y2000" i="9" s="1"/>
  <c r="X2000" i="9"/>
  <c r="K2004" i="9"/>
  <c r="Y2004" i="9" s="1"/>
  <c r="X2004" i="9"/>
  <c r="K2008" i="9"/>
  <c r="Y2008" i="9" s="1"/>
  <c r="X2008" i="9"/>
  <c r="K2012" i="9"/>
  <c r="Y2012" i="9" s="1"/>
  <c r="X2012" i="9"/>
  <c r="K2016" i="9"/>
  <c r="Y2016" i="9" s="1"/>
  <c r="X2016" i="9"/>
  <c r="K2020" i="9"/>
  <c r="Y2020" i="9" s="1"/>
  <c r="X2020" i="9"/>
  <c r="K2024" i="9"/>
  <c r="Y2024" i="9" s="1"/>
  <c r="X2024" i="9"/>
  <c r="K2028" i="9"/>
  <c r="Y2028" i="9" s="1"/>
  <c r="X2028" i="9"/>
  <c r="K2032" i="9"/>
  <c r="Y2032" i="9" s="1"/>
  <c r="X2032" i="9"/>
  <c r="K2036" i="9"/>
  <c r="Y2036" i="9" s="1"/>
  <c r="X2036" i="9"/>
  <c r="K2040" i="9"/>
  <c r="Y2040" i="9" s="1"/>
  <c r="X2040" i="9"/>
  <c r="K2044" i="9"/>
  <c r="Y2044" i="9" s="1"/>
  <c r="X2044" i="9"/>
  <c r="K2048" i="9"/>
  <c r="Y2048" i="9" s="1"/>
  <c r="X2048" i="9"/>
  <c r="K2052" i="9"/>
  <c r="Y2052" i="9" s="1"/>
  <c r="X2052" i="9"/>
  <c r="K2056" i="9"/>
  <c r="Y2056" i="9" s="1"/>
  <c r="X2056" i="9"/>
  <c r="K2060" i="9"/>
  <c r="Y2060" i="9" s="1"/>
  <c r="X2060" i="9"/>
  <c r="K2064" i="9"/>
  <c r="Y2064" i="9" s="1"/>
  <c r="X2064" i="9"/>
  <c r="K2068" i="9"/>
  <c r="Y2068" i="9" s="1"/>
  <c r="X2068" i="9"/>
  <c r="K2072" i="9"/>
  <c r="Y2072" i="9" s="1"/>
  <c r="X2072" i="9"/>
  <c r="K2076" i="9"/>
  <c r="Y2076" i="9" s="1"/>
  <c r="X2076" i="9"/>
  <c r="K2080" i="9"/>
  <c r="Y2080" i="9" s="1"/>
  <c r="X2080" i="9"/>
  <c r="K2084" i="9"/>
  <c r="Y2084" i="9" s="1"/>
  <c r="X2084" i="9"/>
  <c r="K2088" i="9"/>
  <c r="Y2088" i="9" s="1"/>
  <c r="X2088" i="9"/>
  <c r="K2092" i="9"/>
  <c r="Y2092" i="9" s="1"/>
  <c r="X2092" i="9"/>
  <c r="K2096" i="9"/>
  <c r="Y2096" i="9" s="1"/>
  <c r="X2096" i="9"/>
  <c r="K2100" i="9"/>
  <c r="Y2100" i="9" s="1"/>
  <c r="X2100" i="9"/>
  <c r="K2104" i="9"/>
  <c r="Y2104" i="9" s="1"/>
  <c r="X2104" i="9"/>
  <c r="K2108" i="9"/>
  <c r="Y2108" i="9" s="1"/>
  <c r="X2108" i="9"/>
  <c r="K2112" i="9"/>
  <c r="Y2112" i="9" s="1"/>
  <c r="X2112" i="9"/>
  <c r="K2116" i="9"/>
  <c r="Y2116" i="9" s="1"/>
  <c r="X2116" i="9"/>
  <c r="K2120" i="9"/>
  <c r="Y2120" i="9" s="1"/>
  <c r="X2120" i="9"/>
  <c r="K2124" i="9"/>
  <c r="Y2124" i="9" s="1"/>
  <c r="X2124" i="9"/>
  <c r="K2128" i="9"/>
  <c r="Y2128" i="9" s="1"/>
  <c r="X2128" i="9"/>
  <c r="K2132" i="9"/>
  <c r="Y2132" i="9" s="1"/>
  <c r="X2132" i="9"/>
  <c r="K2136" i="9"/>
  <c r="Y2136" i="9" s="1"/>
  <c r="X2136" i="9"/>
  <c r="K2140" i="9"/>
  <c r="Y2140" i="9" s="1"/>
  <c r="X2140" i="9"/>
  <c r="K2144" i="9"/>
  <c r="Y2144" i="9" s="1"/>
  <c r="X2144" i="9"/>
  <c r="K2148" i="9"/>
  <c r="Y2148" i="9" s="1"/>
  <c r="X2148" i="9"/>
  <c r="K2152" i="9"/>
  <c r="Y2152" i="9" s="1"/>
  <c r="X2152" i="9"/>
  <c r="K2156" i="9"/>
  <c r="Y2156" i="9" s="1"/>
  <c r="X2156" i="9"/>
  <c r="K2160" i="9"/>
  <c r="Y2160" i="9" s="1"/>
  <c r="X2160" i="9"/>
  <c r="K2164" i="9"/>
  <c r="Y2164" i="9" s="1"/>
  <c r="X2164" i="9"/>
  <c r="K2168" i="9"/>
  <c r="Y2168" i="9" s="1"/>
  <c r="X2168" i="9"/>
  <c r="K12" i="9"/>
  <c r="Y12" i="9" s="1"/>
  <c r="X12" i="9"/>
  <c r="K48" i="9"/>
  <c r="Y48" i="9" s="1"/>
  <c r="X48" i="9"/>
  <c r="K68" i="9"/>
  <c r="Y68" i="9" s="1"/>
  <c r="X68" i="9"/>
  <c r="K76" i="9"/>
  <c r="Y76" i="9" s="1"/>
  <c r="X76" i="9"/>
  <c r="K92" i="9"/>
  <c r="Y92" i="9" s="1"/>
  <c r="X92" i="9"/>
  <c r="K100" i="9"/>
  <c r="Y100" i="9" s="1"/>
  <c r="X100" i="9"/>
  <c r="K104" i="9"/>
  <c r="Y104" i="9" s="1"/>
  <c r="X104" i="9"/>
  <c r="K112" i="9"/>
  <c r="Y112" i="9" s="1"/>
  <c r="X112" i="9"/>
  <c r="K124" i="9"/>
  <c r="Y124" i="9" s="1"/>
  <c r="X124" i="9"/>
  <c r="K140" i="9"/>
  <c r="Y140" i="9" s="1"/>
  <c r="X140" i="9"/>
  <c r="K144" i="9"/>
  <c r="Y144" i="9" s="1"/>
  <c r="X144" i="9"/>
  <c r="K164" i="9"/>
  <c r="Y164" i="9" s="1"/>
  <c r="X164" i="9"/>
  <c r="K180" i="9"/>
  <c r="Y180" i="9" s="1"/>
  <c r="X180" i="9"/>
  <c r="K196" i="9"/>
  <c r="Y196" i="9" s="1"/>
  <c r="X196" i="9"/>
  <c r="K204" i="9"/>
  <c r="Y204" i="9" s="1"/>
  <c r="X204" i="9"/>
  <c r="K212" i="9"/>
  <c r="Y212" i="9" s="1"/>
  <c r="X212" i="9"/>
  <c r="K224" i="9"/>
  <c r="Y224" i="9" s="1"/>
  <c r="X224" i="9"/>
  <c r="K236" i="9"/>
  <c r="Y236" i="9" s="1"/>
  <c r="X236" i="9"/>
  <c r="K248" i="9"/>
  <c r="Y248" i="9" s="1"/>
  <c r="X248" i="9"/>
  <c r="K260" i="9"/>
  <c r="Y260" i="9" s="1"/>
  <c r="X260" i="9"/>
  <c r="K308" i="9"/>
  <c r="Y308" i="9" s="1"/>
  <c r="X308" i="9"/>
  <c r="K316" i="9"/>
  <c r="Y316" i="9" s="1"/>
  <c r="X316" i="9"/>
  <c r="K328" i="9"/>
  <c r="Y328" i="9" s="1"/>
  <c r="X328" i="9"/>
  <c r="K340" i="9"/>
  <c r="Y340" i="9" s="1"/>
  <c r="X340" i="9"/>
  <c r="K368" i="9"/>
  <c r="Y368" i="9" s="1"/>
  <c r="X368" i="9"/>
  <c r="K376" i="9"/>
  <c r="Y376" i="9" s="1"/>
  <c r="X376" i="9"/>
  <c r="K392" i="9"/>
  <c r="Y392" i="9" s="1"/>
  <c r="X392" i="9"/>
  <c r="K404" i="9"/>
  <c r="Y404" i="9" s="1"/>
  <c r="X404" i="9"/>
  <c r="K412" i="9"/>
  <c r="Y412" i="9" s="1"/>
  <c r="X412" i="9"/>
  <c r="K420" i="9"/>
  <c r="Y420" i="9" s="1"/>
  <c r="X420" i="9"/>
  <c r="K440" i="9"/>
  <c r="Y440" i="9" s="1"/>
  <c r="X440" i="9"/>
  <c r="K480" i="9"/>
  <c r="Y480" i="9" s="1"/>
  <c r="X480" i="9"/>
  <c r="K520" i="9"/>
  <c r="Y520" i="9" s="1"/>
  <c r="X520" i="9"/>
  <c r="K528" i="9"/>
  <c r="Y528" i="9" s="1"/>
  <c r="X528" i="9"/>
  <c r="K532" i="9"/>
  <c r="Y532" i="9" s="1"/>
  <c r="X532" i="9"/>
  <c r="K552" i="9"/>
  <c r="Y552" i="9" s="1"/>
  <c r="X552" i="9"/>
  <c r="K584" i="9"/>
  <c r="Y584" i="9" s="1"/>
  <c r="X584" i="9"/>
  <c r="K588" i="9"/>
  <c r="Y588" i="9" s="1"/>
  <c r="X588" i="9"/>
  <c r="K600" i="9"/>
  <c r="Y600" i="9" s="1"/>
  <c r="X600" i="9"/>
  <c r="K604" i="9"/>
  <c r="Y604" i="9" s="1"/>
  <c r="X604" i="9"/>
  <c r="K608" i="9"/>
  <c r="Y608" i="9" s="1"/>
  <c r="X608" i="9"/>
  <c r="K652" i="9"/>
  <c r="Y652" i="9" s="1"/>
  <c r="X652" i="9"/>
  <c r="K668" i="9"/>
  <c r="Y668" i="9" s="1"/>
  <c r="X668" i="9"/>
  <c r="K676" i="9"/>
  <c r="Y676" i="9" s="1"/>
  <c r="X676" i="9"/>
  <c r="K31" i="9"/>
  <c r="Y31" i="9" s="1"/>
  <c r="X31" i="9"/>
  <c r="K39" i="9"/>
  <c r="Y39" i="9" s="1"/>
  <c r="X39" i="9"/>
  <c r="K47" i="9"/>
  <c r="Y47" i="9" s="1"/>
  <c r="X47" i="9"/>
  <c r="K59" i="9"/>
  <c r="Y59" i="9" s="1"/>
  <c r="X59" i="9"/>
  <c r="K67" i="9"/>
  <c r="Y67" i="9" s="1"/>
  <c r="X67" i="9"/>
  <c r="K71" i="9"/>
  <c r="Y71" i="9" s="1"/>
  <c r="X71" i="9"/>
  <c r="K79" i="9"/>
  <c r="Y79" i="9" s="1"/>
  <c r="X79" i="9"/>
  <c r="K91" i="9"/>
  <c r="Y91" i="9" s="1"/>
  <c r="X91" i="9"/>
  <c r="K95" i="9"/>
  <c r="Y95" i="9" s="1"/>
  <c r="X95" i="9"/>
  <c r="K107" i="9"/>
  <c r="Y107" i="9" s="1"/>
  <c r="X107" i="9"/>
  <c r="K119" i="9"/>
  <c r="Y119" i="9" s="1"/>
  <c r="X119" i="9"/>
  <c r="K131" i="9"/>
  <c r="Y131" i="9" s="1"/>
  <c r="X131" i="9"/>
  <c r="K139" i="9"/>
  <c r="Y139" i="9" s="1"/>
  <c r="X139" i="9"/>
  <c r="K147" i="9"/>
  <c r="Y147" i="9" s="1"/>
  <c r="X147" i="9"/>
  <c r="K155" i="9"/>
  <c r="Y155" i="9" s="1"/>
  <c r="X155" i="9"/>
  <c r="K171" i="9"/>
  <c r="Y171" i="9" s="1"/>
  <c r="X171" i="9"/>
  <c r="K175" i="9"/>
  <c r="Y175" i="9" s="1"/>
  <c r="X175" i="9"/>
  <c r="K203" i="9"/>
  <c r="Y203" i="9" s="1"/>
  <c r="X203" i="9"/>
  <c r="K223" i="9"/>
  <c r="Y223" i="9" s="1"/>
  <c r="X223" i="9"/>
  <c r="K235" i="9"/>
  <c r="Y235" i="9" s="1"/>
  <c r="X235" i="9"/>
  <c r="K247" i="9"/>
  <c r="Y247" i="9" s="1"/>
  <c r="X247" i="9"/>
  <c r="K255" i="9"/>
  <c r="Y255" i="9" s="1"/>
  <c r="X255" i="9"/>
  <c r="K259" i="9"/>
  <c r="Y259" i="9" s="1"/>
  <c r="X259" i="9"/>
  <c r="K267" i="9"/>
  <c r="Y267" i="9" s="1"/>
  <c r="X267" i="9"/>
  <c r="K279" i="9"/>
  <c r="Y279" i="9" s="1"/>
  <c r="X279" i="9"/>
  <c r="K283" i="9"/>
  <c r="Y283" i="9" s="1"/>
  <c r="X283" i="9"/>
  <c r="K287" i="9"/>
  <c r="Y287" i="9" s="1"/>
  <c r="X287" i="9"/>
  <c r="K299" i="9"/>
  <c r="Y299" i="9" s="1"/>
  <c r="X299" i="9"/>
  <c r="K307" i="9"/>
  <c r="Y307" i="9" s="1"/>
  <c r="X307" i="9"/>
  <c r="K315" i="9"/>
  <c r="Y315" i="9" s="1"/>
  <c r="X315" i="9"/>
  <c r="K323" i="9"/>
  <c r="Y323" i="9" s="1"/>
  <c r="X323" i="9"/>
  <c r="K331" i="9"/>
  <c r="Y331" i="9" s="1"/>
  <c r="X331" i="9"/>
  <c r="K339" i="9"/>
  <c r="Y339" i="9" s="1"/>
  <c r="X339" i="9"/>
  <c r="K359" i="9"/>
  <c r="Y359" i="9" s="1"/>
  <c r="X359" i="9"/>
  <c r="K371" i="9"/>
  <c r="Y371" i="9" s="1"/>
  <c r="X371" i="9"/>
  <c r="K375" i="9"/>
  <c r="Y375" i="9" s="1"/>
  <c r="X375" i="9"/>
  <c r="K383" i="9"/>
  <c r="Y383" i="9" s="1"/>
  <c r="X383" i="9"/>
  <c r="K387" i="9"/>
  <c r="Y387" i="9" s="1"/>
  <c r="X387" i="9"/>
  <c r="K391" i="9"/>
  <c r="Y391" i="9" s="1"/>
  <c r="X391" i="9"/>
  <c r="K403" i="9"/>
  <c r="Y403" i="9" s="1"/>
  <c r="X403" i="9"/>
  <c r="K419" i="9"/>
  <c r="Y419" i="9" s="1"/>
  <c r="X419" i="9"/>
  <c r="K427" i="9"/>
  <c r="Y427" i="9" s="1"/>
  <c r="X427" i="9"/>
  <c r="K443" i="9"/>
  <c r="Y443" i="9" s="1"/>
  <c r="X443" i="9"/>
  <c r="K447" i="9"/>
  <c r="Y447" i="9" s="1"/>
  <c r="X447" i="9"/>
  <c r="K463" i="9"/>
  <c r="Y463" i="9" s="1"/>
  <c r="X463" i="9"/>
  <c r="K475" i="9"/>
  <c r="Y475" i="9" s="1"/>
  <c r="X475" i="9"/>
  <c r="K483" i="9"/>
  <c r="Y483" i="9" s="1"/>
  <c r="X483" i="9"/>
  <c r="K495" i="9"/>
  <c r="Y495" i="9" s="1"/>
  <c r="X495" i="9"/>
  <c r="K503" i="9"/>
  <c r="Y503" i="9" s="1"/>
  <c r="X503" i="9"/>
  <c r="K515" i="9"/>
  <c r="Y515" i="9" s="1"/>
  <c r="X515" i="9"/>
  <c r="K519" i="9"/>
  <c r="Y519" i="9" s="1"/>
  <c r="X519" i="9"/>
  <c r="K523" i="9"/>
  <c r="Y523" i="9" s="1"/>
  <c r="X523" i="9"/>
  <c r="K527" i="9"/>
  <c r="Y527" i="9" s="1"/>
  <c r="X527" i="9"/>
  <c r="K531" i="9"/>
  <c r="Y531" i="9" s="1"/>
  <c r="X531" i="9"/>
  <c r="K535" i="9"/>
  <c r="Y535" i="9" s="1"/>
  <c r="X535" i="9"/>
  <c r="K539" i="9"/>
  <c r="Y539" i="9" s="1"/>
  <c r="X539" i="9"/>
  <c r="K543" i="9"/>
  <c r="Y543" i="9" s="1"/>
  <c r="X543" i="9"/>
  <c r="K547" i="9"/>
  <c r="Y547" i="9" s="1"/>
  <c r="X547" i="9"/>
  <c r="K551" i="9"/>
  <c r="Y551" i="9" s="1"/>
  <c r="X551" i="9"/>
  <c r="K555" i="9"/>
  <c r="Y555" i="9" s="1"/>
  <c r="X555" i="9"/>
  <c r="K559" i="9"/>
  <c r="Y559" i="9" s="1"/>
  <c r="X559" i="9"/>
  <c r="K563" i="9"/>
  <c r="Y563" i="9" s="1"/>
  <c r="X563" i="9"/>
  <c r="K567" i="9"/>
  <c r="Y567" i="9" s="1"/>
  <c r="X567" i="9"/>
  <c r="K571" i="9"/>
  <c r="Y571" i="9" s="1"/>
  <c r="X571" i="9"/>
  <c r="K575" i="9"/>
  <c r="Y575" i="9" s="1"/>
  <c r="X575" i="9"/>
  <c r="K579" i="9"/>
  <c r="Y579" i="9" s="1"/>
  <c r="X579" i="9"/>
  <c r="K583" i="9"/>
  <c r="Y583" i="9" s="1"/>
  <c r="X583" i="9"/>
  <c r="K587" i="9"/>
  <c r="Y587" i="9" s="1"/>
  <c r="X587" i="9"/>
  <c r="K591" i="9"/>
  <c r="Y591" i="9" s="1"/>
  <c r="X591" i="9"/>
  <c r="K595" i="9"/>
  <c r="Y595" i="9" s="1"/>
  <c r="X595" i="9"/>
  <c r="K599" i="9"/>
  <c r="Y599" i="9" s="1"/>
  <c r="X599" i="9"/>
  <c r="K603" i="9"/>
  <c r="Y603" i="9" s="1"/>
  <c r="X603" i="9"/>
  <c r="K607" i="9"/>
  <c r="Y607" i="9" s="1"/>
  <c r="X607" i="9"/>
  <c r="K611" i="9"/>
  <c r="Y611" i="9" s="1"/>
  <c r="X611" i="9"/>
  <c r="K615" i="9"/>
  <c r="Y615" i="9" s="1"/>
  <c r="X615" i="9"/>
  <c r="K619" i="9"/>
  <c r="Y619" i="9" s="1"/>
  <c r="X619" i="9"/>
  <c r="K623" i="9"/>
  <c r="Y623" i="9" s="1"/>
  <c r="X623" i="9"/>
  <c r="K627" i="9"/>
  <c r="Y627" i="9" s="1"/>
  <c r="X627" i="9"/>
  <c r="K631" i="9"/>
  <c r="Y631" i="9" s="1"/>
  <c r="X631" i="9"/>
  <c r="K635" i="9"/>
  <c r="Y635" i="9" s="1"/>
  <c r="X635" i="9"/>
  <c r="K639" i="9"/>
  <c r="Y639" i="9" s="1"/>
  <c r="X639" i="9"/>
  <c r="K643" i="9"/>
  <c r="Y643" i="9" s="1"/>
  <c r="X643" i="9"/>
  <c r="K647" i="9"/>
  <c r="Y647" i="9" s="1"/>
  <c r="X647" i="9"/>
  <c r="K651" i="9"/>
  <c r="Y651" i="9" s="1"/>
  <c r="X651" i="9"/>
  <c r="K655" i="9"/>
  <c r="Y655" i="9" s="1"/>
  <c r="X655" i="9"/>
  <c r="K659" i="9"/>
  <c r="Y659" i="9" s="1"/>
  <c r="X659" i="9"/>
  <c r="K663" i="9"/>
  <c r="Y663" i="9" s="1"/>
  <c r="X663" i="9"/>
  <c r="K667" i="9"/>
  <c r="Y667" i="9" s="1"/>
  <c r="X667" i="9"/>
  <c r="K671" i="9"/>
  <c r="Y671" i="9" s="1"/>
  <c r="X671" i="9"/>
  <c r="K675" i="9"/>
  <c r="Y675" i="9" s="1"/>
  <c r="X675" i="9"/>
  <c r="K679" i="9"/>
  <c r="Y679" i="9" s="1"/>
  <c r="X679" i="9"/>
  <c r="K683" i="9"/>
  <c r="Y683" i="9" s="1"/>
  <c r="X683" i="9"/>
  <c r="K687" i="9"/>
  <c r="Y687" i="9" s="1"/>
  <c r="X687" i="9"/>
  <c r="K691" i="9"/>
  <c r="Y691" i="9" s="1"/>
  <c r="X691" i="9"/>
  <c r="K695" i="9"/>
  <c r="Y695" i="9" s="1"/>
  <c r="X695" i="9"/>
  <c r="K699" i="9"/>
  <c r="Y699" i="9" s="1"/>
  <c r="X699" i="9"/>
  <c r="K703" i="9"/>
  <c r="Y703" i="9" s="1"/>
  <c r="X703" i="9"/>
  <c r="K707" i="9"/>
  <c r="Y707" i="9" s="1"/>
  <c r="X707" i="9"/>
  <c r="K711" i="9"/>
  <c r="Y711" i="9" s="1"/>
  <c r="X711" i="9"/>
  <c r="K715" i="9"/>
  <c r="Y715" i="9" s="1"/>
  <c r="X715" i="9"/>
  <c r="K719" i="9"/>
  <c r="Y719" i="9" s="1"/>
  <c r="X719" i="9"/>
  <c r="K723" i="9"/>
  <c r="Y723" i="9" s="1"/>
  <c r="X723" i="9"/>
  <c r="K727" i="9"/>
  <c r="Y727" i="9" s="1"/>
  <c r="X727" i="9"/>
  <c r="K731" i="9"/>
  <c r="Y731" i="9" s="1"/>
  <c r="X731" i="9"/>
  <c r="K735" i="9"/>
  <c r="Y735" i="9" s="1"/>
  <c r="X735" i="9"/>
  <c r="K739" i="9"/>
  <c r="Y739" i="9" s="1"/>
  <c r="X739" i="9"/>
  <c r="K743" i="9"/>
  <c r="Y743" i="9" s="1"/>
  <c r="X743" i="9"/>
  <c r="K747" i="9"/>
  <c r="Y747" i="9" s="1"/>
  <c r="X747" i="9"/>
  <c r="K751" i="9"/>
  <c r="Y751" i="9" s="1"/>
  <c r="X751" i="9"/>
  <c r="K755" i="9"/>
  <c r="Y755" i="9" s="1"/>
  <c r="X755" i="9"/>
  <c r="K759" i="9"/>
  <c r="Y759" i="9" s="1"/>
  <c r="X759" i="9"/>
  <c r="K763" i="9"/>
  <c r="Y763" i="9" s="1"/>
  <c r="X763" i="9"/>
  <c r="K767" i="9"/>
  <c r="Y767" i="9" s="1"/>
  <c r="X767" i="9"/>
  <c r="K771" i="9"/>
  <c r="Y771" i="9" s="1"/>
  <c r="X771" i="9"/>
  <c r="K775" i="9"/>
  <c r="Y775" i="9" s="1"/>
  <c r="X775" i="9"/>
  <c r="K779" i="9"/>
  <c r="Y779" i="9" s="1"/>
  <c r="X779" i="9"/>
  <c r="K783" i="9"/>
  <c r="Y783" i="9" s="1"/>
  <c r="X783" i="9"/>
  <c r="K787" i="9"/>
  <c r="Y787" i="9" s="1"/>
  <c r="X787" i="9"/>
  <c r="K791" i="9"/>
  <c r="Y791" i="9" s="1"/>
  <c r="X791" i="9"/>
  <c r="K795" i="9"/>
  <c r="Y795" i="9" s="1"/>
  <c r="X795" i="9"/>
  <c r="K799" i="9"/>
  <c r="Y799" i="9" s="1"/>
  <c r="X799" i="9"/>
  <c r="K803" i="9"/>
  <c r="Y803" i="9" s="1"/>
  <c r="X803" i="9"/>
  <c r="K807" i="9"/>
  <c r="Y807" i="9" s="1"/>
  <c r="X807" i="9"/>
  <c r="K811" i="9"/>
  <c r="Y811" i="9" s="1"/>
  <c r="X811" i="9"/>
  <c r="K815" i="9"/>
  <c r="Y815" i="9" s="1"/>
  <c r="X815" i="9"/>
  <c r="K819" i="9"/>
  <c r="Y819" i="9" s="1"/>
  <c r="X819" i="9"/>
  <c r="K823" i="9"/>
  <c r="Y823" i="9" s="1"/>
  <c r="X823" i="9"/>
  <c r="K827" i="9"/>
  <c r="Y827" i="9" s="1"/>
  <c r="X827" i="9"/>
  <c r="K831" i="9"/>
  <c r="Y831" i="9" s="1"/>
  <c r="X831" i="9"/>
  <c r="K835" i="9"/>
  <c r="Y835" i="9" s="1"/>
  <c r="X835" i="9"/>
  <c r="K839" i="9"/>
  <c r="Y839" i="9" s="1"/>
  <c r="X839" i="9"/>
  <c r="K843" i="9"/>
  <c r="Y843" i="9" s="1"/>
  <c r="X843" i="9"/>
  <c r="K847" i="9"/>
  <c r="Y847" i="9" s="1"/>
  <c r="X847" i="9"/>
  <c r="K851" i="9"/>
  <c r="Y851" i="9" s="1"/>
  <c r="X851" i="9"/>
  <c r="K855" i="9"/>
  <c r="Y855" i="9" s="1"/>
  <c r="X855" i="9"/>
  <c r="K859" i="9"/>
  <c r="Y859" i="9" s="1"/>
  <c r="X859" i="9"/>
  <c r="K863" i="9"/>
  <c r="Y863" i="9" s="1"/>
  <c r="X863" i="9"/>
  <c r="K867" i="9"/>
  <c r="Y867" i="9" s="1"/>
  <c r="X867" i="9"/>
  <c r="K871" i="9"/>
  <c r="Y871" i="9" s="1"/>
  <c r="X871" i="9"/>
  <c r="K875" i="9"/>
  <c r="Y875" i="9" s="1"/>
  <c r="X875" i="9"/>
  <c r="K879" i="9"/>
  <c r="Y879" i="9" s="1"/>
  <c r="X879" i="9"/>
  <c r="K883" i="9"/>
  <c r="Y883" i="9" s="1"/>
  <c r="X883" i="9"/>
  <c r="K887" i="9"/>
  <c r="Y887" i="9" s="1"/>
  <c r="X887" i="9"/>
  <c r="K891" i="9"/>
  <c r="Y891" i="9" s="1"/>
  <c r="X891" i="9"/>
  <c r="K895" i="9"/>
  <c r="Y895" i="9" s="1"/>
  <c r="X895" i="9"/>
  <c r="K899" i="9"/>
  <c r="Y899" i="9" s="1"/>
  <c r="X899" i="9"/>
  <c r="K903" i="9"/>
  <c r="Y903" i="9" s="1"/>
  <c r="X903" i="9"/>
  <c r="K907" i="9"/>
  <c r="Y907" i="9" s="1"/>
  <c r="X907" i="9"/>
  <c r="K911" i="9"/>
  <c r="Y911" i="9" s="1"/>
  <c r="X911" i="9"/>
  <c r="K915" i="9"/>
  <c r="Y915" i="9" s="1"/>
  <c r="X915" i="9"/>
  <c r="K919" i="9"/>
  <c r="Y919" i="9" s="1"/>
  <c r="X919" i="9"/>
  <c r="K923" i="9"/>
  <c r="Y923" i="9" s="1"/>
  <c r="X923" i="9"/>
  <c r="K927" i="9"/>
  <c r="Y927" i="9" s="1"/>
  <c r="X927" i="9"/>
  <c r="K931" i="9"/>
  <c r="Y931" i="9" s="1"/>
  <c r="X931" i="9"/>
  <c r="K935" i="9"/>
  <c r="Y935" i="9" s="1"/>
  <c r="X935" i="9"/>
  <c r="K939" i="9"/>
  <c r="Y939" i="9" s="1"/>
  <c r="X939" i="9"/>
  <c r="K943" i="9"/>
  <c r="Y943" i="9" s="1"/>
  <c r="X943" i="9"/>
  <c r="K947" i="9"/>
  <c r="Y947" i="9" s="1"/>
  <c r="X947" i="9"/>
  <c r="K951" i="9"/>
  <c r="Y951" i="9" s="1"/>
  <c r="X951" i="9"/>
  <c r="K955" i="9"/>
  <c r="Y955" i="9" s="1"/>
  <c r="X955" i="9"/>
  <c r="K959" i="9"/>
  <c r="Y959" i="9" s="1"/>
  <c r="X959" i="9"/>
  <c r="K963" i="9"/>
  <c r="Y963" i="9" s="1"/>
  <c r="X963" i="9"/>
  <c r="K967" i="9"/>
  <c r="Y967" i="9" s="1"/>
  <c r="X967" i="9"/>
  <c r="K971" i="9"/>
  <c r="Y971" i="9" s="1"/>
  <c r="X971" i="9"/>
  <c r="K975" i="9"/>
  <c r="Y975" i="9" s="1"/>
  <c r="X975" i="9"/>
  <c r="K979" i="9"/>
  <c r="Y979" i="9" s="1"/>
  <c r="X979" i="9"/>
  <c r="K983" i="9"/>
  <c r="Y983" i="9" s="1"/>
  <c r="X983" i="9"/>
  <c r="K987" i="9"/>
  <c r="Y987" i="9" s="1"/>
  <c r="X987" i="9"/>
  <c r="K991" i="9"/>
  <c r="Y991" i="9" s="1"/>
  <c r="X991" i="9"/>
  <c r="K995" i="9"/>
  <c r="Y995" i="9" s="1"/>
  <c r="X995" i="9"/>
  <c r="K999" i="9"/>
  <c r="Y999" i="9" s="1"/>
  <c r="X999" i="9"/>
  <c r="K1003" i="9"/>
  <c r="Y1003" i="9" s="1"/>
  <c r="X1003" i="9"/>
  <c r="K1007" i="9"/>
  <c r="Y1007" i="9" s="1"/>
  <c r="X1007" i="9"/>
  <c r="K1011" i="9"/>
  <c r="Y1011" i="9" s="1"/>
  <c r="X1011" i="9"/>
  <c r="K1015" i="9"/>
  <c r="Y1015" i="9" s="1"/>
  <c r="X1015" i="9"/>
  <c r="K1019" i="9"/>
  <c r="Y1019" i="9" s="1"/>
  <c r="X1019" i="9"/>
  <c r="K1023" i="9"/>
  <c r="Y1023" i="9" s="1"/>
  <c r="X1023" i="9"/>
  <c r="K1027" i="9"/>
  <c r="Y1027" i="9" s="1"/>
  <c r="X1027" i="9"/>
  <c r="K1031" i="9"/>
  <c r="Y1031" i="9" s="1"/>
  <c r="X1031" i="9"/>
  <c r="K1035" i="9"/>
  <c r="Y1035" i="9" s="1"/>
  <c r="X1035" i="9"/>
  <c r="K1039" i="9"/>
  <c r="Y1039" i="9" s="1"/>
  <c r="X1039" i="9"/>
  <c r="K1043" i="9"/>
  <c r="Y1043" i="9" s="1"/>
  <c r="X1043" i="9"/>
  <c r="K1047" i="9"/>
  <c r="Y1047" i="9" s="1"/>
  <c r="X1047" i="9"/>
  <c r="K1051" i="9"/>
  <c r="Y1051" i="9" s="1"/>
  <c r="X1051" i="9"/>
  <c r="K1055" i="9"/>
  <c r="Y1055" i="9" s="1"/>
  <c r="X1055" i="9"/>
  <c r="K1059" i="9"/>
  <c r="Y1059" i="9" s="1"/>
  <c r="X1059" i="9"/>
  <c r="K1063" i="9"/>
  <c r="Y1063" i="9" s="1"/>
  <c r="X1063" i="9"/>
  <c r="K1067" i="9"/>
  <c r="Y1067" i="9" s="1"/>
  <c r="X1067" i="9"/>
  <c r="K1071" i="9"/>
  <c r="Y1071" i="9" s="1"/>
  <c r="X1071" i="9"/>
  <c r="K1075" i="9"/>
  <c r="Y1075" i="9" s="1"/>
  <c r="X1075" i="9"/>
  <c r="K1079" i="9"/>
  <c r="Y1079" i="9" s="1"/>
  <c r="X1079" i="9"/>
  <c r="K1083" i="9"/>
  <c r="Y1083" i="9" s="1"/>
  <c r="X1083" i="9"/>
  <c r="K1087" i="9"/>
  <c r="Y1087" i="9" s="1"/>
  <c r="X1087" i="9"/>
  <c r="K1091" i="9"/>
  <c r="Y1091" i="9" s="1"/>
  <c r="X1091" i="9"/>
  <c r="K1095" i="9"/>
  <c r="Y1095" i="9" s="1"/>
  <c r="X1095" i="9"/>
  <c r="K1099" i="9"/>
  <c r="Y1099" i="9" s="1"/>
  <c r="X1099" i="9"/>
  <c r="K1103" i="9"/>
  <c r="Y1103" i="9" s="1"/>
  <c r="X1103" i="9"/>
  <c r="K1107" i="9"/>
  <c r="Y1107" i="9" s="1"/>
  <c r="X1107" i="9"/>
  <c r="K1111" i="9"/>
  <c r="Y1111" i="9" s="1"/>
  <c r="X1111" i="9"/>
  <c r="K1115" i="9"/>
  <c r="Y1115" i="9" s="1"/>
  <c r="X1115" i="9"/>
  <c r="K1119" i="9"/>
  <c r="Y1119" i="9" s="1"/>
  <c r="X1119" i="9"/>
  <c r="K1123" i="9"/>
  <c r="Y1123" i="9" s="1"/>
  <c r="X1123" i="9"/>
  <c r="K1127" i="9"/>
  <c r="Y1127" i="9" s="1"/>
  <c r="X1127" i="9"/>
  <c r="K1131" i="9"/>
  <c r="Y1131" i="9" s="1"/>
  <c r="X1131" i="9"/>
  <c r="K1135" i="9"/>
  <c r="Y1135" i="9" s="1"/>
  <c r="X1135" i="9"/>
  <c r="K1139" i="9"/>
  <c r="Y1139" i="9" s="1"/>
  <c r="X1139" i="9"/>
  <c r="K1143" i="9"/>
  <c r="Y1143" i="9" s="1"/>
  <c r="X1143" i="9"/>
  <c r="K1147" i="9"/>
  <c r="Y1147" i="9" s="1"/>
  <c r="X1147" i="9"/>
  <c r="K1151" i="9"/>
  <c r="Y1151" i="9" s="1"/>
  <c r="X1151" i="9"/>
  <c r="K1155" i="9"/>
  <c r="Y1155" i="9" s="1"/>
  <c r="X1155" i="9"/>
  <c r="K1159" i="9"/>
  <c r="Y1159" i="9" s="1"/>
  <c r="X1159" i="9"/>
  <c r="K1163" i="9"/>
  <c r="Y1163" i="9" s="1"/>
  <c r="X1163" i="9"/>
  <c r="K1167" i="9"/>
  <c r="Y1167" i="9" s="1"/>
  <c r="X1167" i="9"/>
  <c r="K1171" i="9"/>
  <c r="Y1171" i="9" s="1"/>
  <c r="X1171" i="9"/>
  <c r="K1175" i="9"/>
  <c r="Y1175" i="9" s="1"/>
  <c r="X1175" i="9"/>
  <c r="K1179" i="9"/>
  <c r="Y1179" i="9" s="1"/>
  <c r="X1179" i="9"/>
  <c r="K1183" i="9"/>
  <c r="Y1183" i="9" s="1"/>
  <c r="X1183" i="9"/>
  <c r="K1187" i="9"/>
  <c r="Y1187" i="9" s="1"/>
  <c r="X1187" i="9"/>
  <c r="K1191" i="9"/>
  <c r="Y1191" i="9" s="1"/>
  <c r="X1191" i="9"/>
  <c r="K1195" i="9"/>
  <c r="Y1195" i="9" s="1"/>
  <c r="X1195" i="9"/>
  <c r="K1199" i="9"/>
  <c r="Y1199" i="9" s="1"/>
  <c r="X1199" i="9"/>
  <c r="K1203" i="9"/>
  <c r="Y1203" i="9" s="1"/>
  <c r="X1203" i="9"/>
  <c r="K1207" i="9"/>
  <c r="Y1207" i="9" s="1"/>
  <c r="X1207" i="9"/>
  <c r="K1211" i="9"/>
  <c r="Y1211" i="9" s="1"/>
  <c r="X1211" i="9"/>
  <c r="K1215" i="9"/>
  <c r="Y1215" i="9" s="1"/>
  <c r="X1215" i="9"/>
  <c r="K1219" i="9"/>
  <c r="Y1219" i="9" s="1"/>
  <c r="X1219" i="9"/>
  <c r="K1223" i="9"/>
  <c r="Y1223" i="9" s="1"/>
  <c r="X1223" i="9"/>
  <c r="K1227" i="9"/>
  <c r="Y1227" i="9" s="1"/>
  <c r="X1227" i="9"/>
  <c r="K1231" i="9"/>
  <c r="Y1231" i="9" s="1"/>
  <c r="X1231" i="9"/>
  <c r="K1235" i="9"/>
  <c r="Y1235" i="9" s="1"/>
  <c r="X1235" i="9"/>
  <c r="K1239" i="9"/>
  <c r="Y1239" i="9" s="1"/>
  <c r="X1239" i="9"/>
  <c r="K1243" i="9"/>
  <c r="Y1243" i="9" s="1"/>
  <c r="X1243" i="9"/>
  <c r="K1247" i="9"/>
  <c r="Y1247" i="9" s="1"/>
  <c r="X1247" i="9"/>
  <c r="K1251" i="9"/>
  <c r="Y1251" i="9" s="1"/>
  <c r="X1251" i="9"/>
  <c r="K1255" i="9"/>
  <c r="Y1255" i="9" s="1"/>
  <c r="X1255" i="9"/>
  <c r="K1259" i="9"/>
  <c r="Y1259" i="9" s="1"/>
  <c r="X1259" i="9"/>
  <c r="K1263" i="9"/>
  <c r="Y1263" i="9" s="1"/>
  <c r="X1263" i="9"/>
  <c r="K1267" i="9"/>
  <c r="Y1267" i="9" s="1"/>
  <c r="X1267" i="9"/>
  <c r="K1271" i="9"/>
  <c r="Y1271" i="9" s="1"/>
  <c r="X1271" i="9"/>
  <c r="K1275" i="9"/>
  <c r="Y1275" i="9" s="1"/>
  <c r="X1275" i="9"/>
  <c r="K1279" i="9"/>
  <c r="Y1279" i="9" s="1"/>
  <c r="X1279" i="9"/>
  <c r="K1283" i="9"/>
  <c r="Y1283" i="9" s="1"/>
  <c r="X1283" i="9"/>
  <c r="K1287" i="9"/>
  <c r="Y1287" i="9" s="1"/>
  <c r="X1287" i="9"/>
  <c r="K1291" i="9"/>
  <c r="Y1291" i="9" s="1"/>
  <c r="X1291" i="9"/>
  <c r="K1295" i="9"/>
  <c r="Y1295" i="9" s="1"/>
  <c r="X1295" i="9"/>
  <c r="K1299" i="9"/>
  <c r="Y1299" i="9" s="1"/>
  <c r="X1299" i="9"/>
  <c r="K1303" i="9"/>
  <c r="Y1303" i="9" s="1"/>
  <c r="X1303" i="9"/>
  <c r="K1307" i="9"/>
  <c r="Y1307" i="9" s="1"/>
  <c r="X1307" i="9"/>
  <c r="K1311" i="9"/>
  <c r="Y1311" i="9" s="1"/>
  <c r="X1311" i="9"/>
  <c r="K1315" i="9"/>
  <c r="Y1315" i="9" s="1"/>
  <c r="X1315" i="9"/>
  <c r="K1319" i="9"/>
  <c r="Y1319" i="9" s="1"/>
  <c r="X1319" i="9"/>
  <c r="K1323" i="9"/>
  <c r="Y1323" i="9" s="1"/>
  <c r="X1323" i="9"/>
  <c r="K1327" i="9"/>
  <c r="Y1327" i="9" s="1"/>
  <c r="X1327" i="9"/>
  <c r="K1331" i="9"/>
  <c r="Y1331" i="9" s="1"/>
  <c r="X1331" i="9"/>
  <c r="K1335" i="9"/>
  <c r="Y1335" i="9" s="1"/>
  <c r="X1335" i="9"/>
  <c r="K1339" i="9"/>
  <c r="Y1339" i="9" s="1"/>
  <c r="X1339" i="9"/>
  <c r="K1343" i="9"/>
  <c r="Y1343" i="9" s="1"/>
  <c r="X1343" i="9"/>
  <c r="K1347" i="9"/>
  <c r="Y1347" i="9" s="1"/>
  <c r="X1347" i="9"/>
  <c r="K1351" i="9"/>
  <c r="Y1351" i="9" s="1"/>
  <c r="X1351" i="9"/>
  <c r="K1355" i="9"/>
  <c r="Y1355" i="9" s="1"/>
  <c r="X1355" i="9"/>
  <c r="K1359" i="9"/>
  <c r="Y1359" i="9" s="1"/>
  <c r="X1359" i="9"/>
  <c r="K1363" i="9"/>
  <c r="Y1363" i="9" s="1"/>
  <c r="X1363" i="9"/>
  <c r="K1367" i="9"/>
  <c r="Y1367" i="9" s="1"/>
  <c r="X1367" i="9"/>
  <c r="K1371" i="9"/>
  <c r="Y1371" i="9" s="1"/>
  <c r="X1371" i="9"/>
  <c r="K1375" i="9"/>
  <c r="Y1375" i="9" s="1"/>
  <c r="X1375" i="9"/>
  <c r="K1379" i="9"/>
  <c r="Y1379" i="9" s="1"/>
  <c r="X1379" i="9"/>
  <c r="K1383" i="9"/>
  <c r="Y1383" i="9" s="1"/>
  <c r="X1383" i="9"/>
  <c r="K1387" i="9"/>
  <c r="Y1387" i="9" s="1"/>
  <c r="X1387" i="9"/>
  <c r="K1391" i="9"/>
  <c r="Y1391" i="9" s="1"/>
  <c r="X1391" i="9"/>
  <c r="K1395" i="9"/>
  <c r="Y1395" i="9" s="1"/>
  <c r="X1395" i="9"/>
  <c r="K1399" i="9"/>
  <c r="Y1399" i="9" s="1"/>
  <c r="X1399" i="9"/>
  <c r="K1403" i="9"/>
  <c r="Y1403" i="9" s="1"/>
  <c r="X1403" i="9"/>
  <c r="K1407" i="9"/>
  <c r="Y1407" i="9" s="1"/>
  <c r="X1407" i="9"/>
  <c r="K1411" i="9"/>
  <c r="Y1411" i="9" s="1"/>
  <c r="X1411" i="9"/>
  <c r="K1415" i="9"/>
  <c r="Y1415" i="9" s="1"/>
  <c r="X1415" i="9"/>
  <c r="K1419" i="9"/>
  <c r="Y1419" i="9" s="1"/>
  <c r="X1419" i="9"/>
  <c r="K1423" i="9"/>
  <c r="Y1423" i="9" s="1"/>
  <c r="X1423" i="9"/>
  <c r="K1427" i="9"/>
  <c r="Y1427" i="9" s="1"/>
  <c r="X1427" i="9"/>
  <c r="K1431" i="9"/>
  <c r="Y1431" i="9" s="1"/>
  <c r="X1431" i="9"/>
  <c r="K1435" i="9"/>
  <c r="Y1435" i="9" s="1"/>
  <c r="X1435" i="9"/>
  <c r="K1439" i="9"/>
  <c r="Y1439" i="9" s="1"/>
  <c r="X1439" i="9"/>
  <c r="K1443" i="9"/>
  <c r="Y1443" i="9" s="1"/>
  <c r="X1443" i="9"/>
  <c r="K1447" i="9"/>
  <c r="Y1447" i="9" s="1"/>
  <c r="X1447" i="9"/>
  <c r="K1451" i="9"/>
  <c r="Y1451" i="9" s="1"/>
  <c r="X1451" i="9"/>
  <c r="K1455" i="9"/>
  <c r="Y1455" i="9" s="1"/>
  <c r="X1455" i="9"/>
  <c r="K1459" i="9"/>
  <c r="Y1459" i="9" s="1"/>
  <c r="X1459" i="9"/>
  <c r="K1463" i="9"/>
  <c r="Y1463" i="9" s="1"/>
  <c r="X1463" i="9"/>
  <c r="K1467" i="9"/>
  <c r="Y1467" i="9" s="1"/>
  <c r="X1467" i="9"/>
  <c r="K1471" i="9"/>
  <c r="Y1471" i="9" s="1"/>
  <c r="X1471" i="9"/>
  <c r="K1475" i="9"/>
  <c r="Y1475" i="9" s="1"/>
  <c r="X1475" i="9"/>
  <c r="K1479" i="9"/>
  <c r="Y1479" i="9" s="1"/>
  <c r="X1479" i="9"/>
  <c r="K1483" i="9"/>
  <c r="Y1483" i="9" s="1"/>
  <c r="X1483" i="9"/>
  <c r="K1487" i="9"/>
  <c r="Y1487" i="9" s="1"/>
  <c r="X1487" i="9"/>
  <c r="K1491" i="9"/>
  <c r="Y1491" i="9" s="1"/>
  <c r="X1491" i="9"/>
  <c r="K1495" i="9"/>
  <c r="Y1495" i="9" s="1"/>
  <c r="X1495" i="9"/>
  <c r="K1499" i="9"/>
  <c r="Y1499" i="9" s="1"/>
  <c r="X1499" i="9"/>
  <c r="K1503" i="9"/>
  <c r="Y1503" i="9" s="1"/>
  <c r="X1503" i="9"/>
  <c r="K1507" i="9"/>
  <c r="Y1507" i="9" s="1"/>
  <c r="X1507" i="9"/>
  <c r="K1511" i="9"/>
  <c r="Y1511" i="9" s="1"/>
  <c r="X1511" i="9"/>
  <c r="K1515" i="9"/>
  <c r="Y1515" i="9" s="1"/>
  <c r="X1515" i="9"/>
  <c r="K1519" i="9"/>
  <c r="Y1519" i="9" s="1"/>
  <c r="X1519" i="9"/>
  <c r="K1523" i="9"/>
  <c r="Y1523" i="9" s="1"/>
  <c r="X1523" i="9"/>
  <c r="K1527" i="9"/>
  <c r="Y1527" i="9" s="1"/>
  <c r="X1527" i="9"/>
  <c r="K1531" i="9"/>
  <c r="Y1531" i="9" s="1"/>
  <c r="X1531" i="9"/>
  <c r="K1535" i="9"/>
  <c r="Y1535" i="9" s="1"/>
  <c r="X1535" i="9"/>
  <c r="K1539" i="9"/>
  <c r="Y1539" i="9" s="1"/>
  <c r="X1539" i="9"/>
  <c r="K1543" i="9"/>
  <c r="Y1543" i="9" s="1"/>
  <c r="X1543" i="9"/>
  <c r="K1547" i="9"/>
  <c r="Y1547" i="9" s="1"/>
  <c r="X1547" i="9"/>
  <c r="K1551" i="9"/>
  <c r="Y1551" i="9" s="1"/>
  <c r="X1551" i="9"/>
  <c r="K1555" i="9"/>
  <c r="Y1555" i="9" s="1"/>
  <c r="X1555" i="9"/>
  <c r="K1559" i="9"/>
  <c r="Y1559" i="9" s="1"/>
  <c r="X1559" i="9"/>
  <c r="K1563" i="9"/>
  <c r="Y1563" i="9" s="1"/>
  <c r="X1563" i="9"/>
  <c r="K1567" i="9"/>
  <c r="Y1567" i="9" s="1"/>
  <c r="X1567" i="9"/>
  <c r="K1571" i="9"/>
  <c r="Y1571" i="9" s="1"/>
  <c r="X1571" i="9"/>
  <c r="K1575" i="9"/>
  <c r="Y1575" i="9" s="1"/>
  <c r="X1575" i="9"/>
  <c r="K1579" i="9"/>
  <c r="Y1579" i="9" s="1"/>
  <c r="X1579" i="9"/>
  <c r="K1583" i="9"/>
  <c r="Y1583" i="9" s="1"/>
  <c r="X1583" i="9"/>
  <c r="K1587" i="9"/>
  <c r="Y1587" i="9" s="1"/>
  <c r="X1587" i="9"/>
  <c r="K1591" i="9"/>
  <c r="Y1591" i="9" s="1"/>
  <c r="X1591" i="9"/>
  <c r="K1595" i="9"/>
  <c r="Y1595" i="9" s="1"/>
  <c r="X1595" i="9"/>
  <c r="K1599" i="9"/>
  <c r="Y1599" i="9" s="1"/>
  <c r="X1599" i="9"/>
  <c r="K1603" i="9"/>
  <c r="Y1603" i="9" s="1"/>
  <c r="X1603" i="9"/>
  <c r="K1607" i="9"/>
  <c r="Y1607" i="9" s="1"/>
  <c r="X1607" i="9"/>
  <c r="K1611" i="9"/>
  <c r="Y1611" i="9" s="1"/>
  <c r="X1611" i="9"/>
  <c r="K1615" i="9"/>
  <c r="Y1615" i="9" s="1"/>
  <c r="X1615" i="9"/>
  <c r="K1619" i="9"/>
  <c r="Y1619" i="9" s="1"/>
  <c r="X1619" i="9"/>
  <c r="K1623" i="9"/>
  <c r="Y1623" i="9" s="1"/>
  <c r="X1623" i="9"/>
  <c r="K1627" i="9"/>
  <c r="Y1627" i="9" s="1"/>
  <c r="X1627" i="9"/>
  <c r="K1631" i="9"/>
  <c r="Y1631" i="9" s="1"/>
  <c r="X1631" i="9"/>
  <c r="K1635" i="9"/>
  <c r="Y1635" i="9" s="1"/>
  <c r="X1635" i="9"/>
  <c r="K1639" i="9"/>
  <c r="Y1639" i="9" s="1"/>
  <c r="X1639" i="9"/>
  <c r="K1643" i="9"/>
  <c r="Y1643" i="9" s="1"/>
  <c r="X1643" i="9"/>
  <c r="K1647" i="9"/>
  <c r="Y1647" i="9" s="1"/>
  <c r="X1647" i="9"/>
  <c r="K1651" i="9"/>
  <c r="Y1651" i="9" s="1"/>
  <c r="X1651" i="9"/>
  <c r="K1655" i="9"/>
  <c r="Y1655" i="9" s="1"/>
  <c r="X1655" i="9"/>
  <c r="K1659" i="9"/>
  <c r="Y1659" i="9" s="1"/>
  <c r="X1659" i="9"/>
  <c r="K1663" i="9"/>
  <c r="Y1663" i="9" s="1"/>
  <c r="X1663" i="9"/>
  <c r="K1667" i="9"/>
  <c r="Y1667" i="9" s="1"/>
  <c r="X1667" i="9"/>
  <c r="K1671" i="9"/>
  <c r="Y1671" i="9" s="1"/>
  <c r="X1671" i="9"/>
  <c r="K1675" i="9"/>
  <c r="Y1675" i="9" s="1"/>
  <c r="X1675" i="9"/>
  <c r="K1679" i="9"/>
  <c r="Y1679" i="9" s="1"/>
  <c r="X1679" i="9"/>
  <c r="K1683" i="9"/>
  <c r="Y1683" i="9" s="1"/>
  <c r="X1683" i="9"/>
  <c r="K1687" i="9"/>
  <c r="Y1687" i="9" s="1"/>
  <c r="X1687" i="9"/>
  <c r="K1691" i="9"/>
  <c r="Y1691" i="9" s="1"/>
  <c r="X1691" i="9"/>
  <c r="K1695" i="9"/>
  <c r="Y1695" i="9" s="1"/>
  <c r="X1695" i="9"/>
  <c r="K1699" i="9"/>
  <c r="Y1699" i="9" s="1"/>
  <c r="X1699" i="9"/>
  <c r="K1703" i="9"/>
  <c r="Y1703" i="9" s="1"/>
  <c r="X1703" i="9"/>
  <c r="K1707" i="9"/>
  <c r="Y1707" i="9" s="1"/>
  <c r="X1707" i="9"/>
  <c r="K1711" i="9"/>
  <c r="Y1711" i="9" s="1"/>
  <c r="X1711" i="9"/>
  <c r="K1715" i="9"/>
  <c r="Y1715" i="9" s="1"/>
  <c r="X1715" i="9"/>
  <c r="K1719" i="9"/>
  <c r="Y1719" i="9" s="1"/>
  <c r="X1719" i="9"/>
  <c r="K1723" i="9"/>
  <c r="Y1723" i="9" s="1"/>
  <c r="X1723" i="9"/>
  <c r="K1727" i="9"/>
  <c r="Y1727" i="9" s="1"/>
  <c r="X1727" i="9"/>
  <c r="K1731" i="9"/>
  <c r="Y1731" i="9" s="1"/>
  <c r="X1731" i="9"/>
  <c r="K1735" i="9"/>
  <c r="Y1735" i="9" s="1"/>
  <c r="X1735" i="9"/>
  <c r="K1739" i="9"/>
  <c r="Y1739" i="9" s="1"/>
  <c r="X1739" i="9"/>
  <c r="K1743" i="9"/>
  <c r="Y1743" i="9" s="1"/>
  <c r="X1743" i="9"/>
  <c r="K1747" i="9"/>
  <c r="Y1747" i="9" s="1"/>
  <c r="X1747" i="9"/>
  <c r="K1751" i="9"/>
  <c r="Y1751" i="9" s="1"/>
  <c r="X1751" i="9"/>
  <c r="K1755" i="9"/>
  <c r="Y1755" i="9" s="1"/>
  <c r="X1755" i="9"/>
  <c r="K1759" i="9"/>
  <c r="Y1759" i="9" s="1"/>
  <c r="X1759" i="9"/>
  <c r="K1763" i="9"/>
  <c r="Y1763" i="9" s="1"/>
  <c r="X1763" i="9"/>
  <c r="K1767" i="9"/>
  <c r="Y1767" i="9" s="1"/>
  <c r="X1767" i="9"/>
  <c r="K1771" i="9"/>
  <c r="Y1771" i="9" s="1"/>
  <c r="X1771" i="9"/>
  <c r="K1775" i="9"/>
  <c r="Y1775" i="9" s="1"/>
  <c r="X1775" i="9"/>
  <c r="K8" i="9"/>
  <c r="Y8" i="9" s="1"/>
  <c r="X8" i="9"/>
  <c r="K40" i="9"/>
  <c r="Y40" i="9" s="1"/>
  <c r="X40" i="9"/>
  <c r="K56" i="9"/>
  <c r="Y56" i="9" s="1"/>
  <c r="X56" i="9"/>
  <c r="K64" i="9"/>
  <c r="Y64" i="9" s="1"/>
  <c r="X64" i="9"/>
  <c r="K72" i="9"/>
  <c r="Y72" i="9" s="1"/>
  <c r="X72" i="9"/>
  <c r="K96" i="9"/>
  <c r="Y96" i="9" s="1"/>
  <c r="X96" i="9"/>
  <c r="K108" i="9"/>
  <c r="Y108" i="9" s="1"/>
  <c r="X108" i="9"/>
  <c r="K120" i="9"/>
  <c r="Y120" i="9" s="1"/>
  <c r="X120" i="9"/>
  <c r="K128" i="9"/>
  <c r="Y128" i="9" s="1"/>
  <c r="X128" i="9"/>
  <c r="K172" i="9"/>
  <c r="Y172" i="9" s="1"/>
  <c r="X172" i="9"/>
  <c r="K176" i="9"/>
  <c r="Y176" i="9" s="1"/>
  <c r="X176" i="9"/>
  <c r="K188" i="9"/>
  <c r="Y188" i="9" s="1"/>
  <c r="X188" i="9"/>
  <c r="K200" i="9"/>
  <c r="Y200" i="9" s="1"/>
  <c r="X200" i="9"/>
  <c r="K216" i="9"/>
  <c r="Y216" i="9" s="1"/>
  <c r="X216" i="9"/>
  <c r="K240" i="9"/>
  <c r="Y240" i="9" s="1"/>
  <c r="X240" i="9"/>
  <c r="K252" i="9"/>
  <c r="Y252" i="9" s="1"/>
  <c r="X252" i="9"/>
  <c r="K264" i="9"/>
  <c r="Y264" i="9" s="1"/>
  <c r="X264" i="9"/>
  <c r="K284" i="9"/>
  <c r="Y284" i="9" s="1"/>
  <c r="X284" i="9"/>
  <c r="K304" i="9"/>
  <c r="Y304" i="9" s="1"/>
  <c r="X304" i="9"/>
  <c r="K324" i="9"/>
  <c r="Y324" i="9" s="1"/>
  <c r="X324" i="9"/>
  <c r="K332" i="9"/>
  <c r="Y332" i="9" s="1"/>
  <c r="X332" i="9"/>
  <c r="K348" i="9"/>
  <c r="Y348" i="9" s="1"/>
  <c r="X348" i="9"/>
  <c r="K388" i="9"/>
  <c r="Y388" i="9" s="1"/>
  <c r="X388" i="9"/>
  <c r="K396" i="9"/>
  <c r="Y396" i="9" s="1"/>
  <c r="X396" i="9"/>
  <c r="K400" i="9"/>
  <c r="Y400" i="9" s="1"/>
  <c r="X400" i="9"/>
  <c r="K408" i="9"/>
  <c r="Y408" i="9" s="1"/>
  <c r="X408" i="9"/>
  <c r="K424" i="9"/>
  <c r="Y424" i="9" s="1"/>
  <c r="X424" i="9"/>
  <c r="K432" i="9"/>
  <c r="Y432" i="9" s="1"/>
  <c r="X432" i="9"/>
  <c r="K460" i="9"/>
  <c r="Y460" i="9" s="1"/>
  <c r="X460" i="9"/>
  <c r="K496" i="9"/>
  <c r="Y496" i="9" s="1"/>
  <c r="X496" i="9"/>
  <c r="K504" i="9"/>
  <c r="Y504" i="9" s="1"/>
  <c r="X504" i="9"/>
  <c r="K512" i="9"/>
  <c r="Y512" i="9" s="1"/>
  <c r="X512" i="9"/>
  <c r="K556" i="9"/>
  <c r="Y556" i="9" s="1"/>
  <c r="X556" i="9"/>
  <c r="K560" i="9"/>
  <c r="Y560" i="9" s="1"/>
  <c r="X560" i="9"/>
  <c r="K580" i="9"/>
  <c r="Y580" i="9" s="1"/>
  <c r="X580" i="9"/>
  <c r="K592" i="9"/>
  <c r="Y592" i="9" s="1"/>
  <c r="X592" i="9"/>
  <c r="K612" i="9"/>
  <c r="Y612" i="9" s="1"/>
  <c r="X612" i="9"/>
  <c r="K616" i="9"/>
  <c r="Y616" i="9" s="1"/>
  <c r="X616" i="9"/>
  <c r="K632" i="9"/>
  <c r="Y632" i="9" s="1"/>
  <c r="X632" i="9"/>
  <c r="K636" i="9"/>
  <c r="Y636" i="9" s="1"/>
  <c r="X636" i="9"/>
  <c r="K660" i="9"/>
  <c r="Y660" i="9" s="1"/>
  <c r="X660" i="9"/>
  <c r="K664" i="9"/>
  <c r="Y664" i="9" s="1"/>
  <c r="X664" i="9"/>
  <c r="K680" i="9"/>
  <c r="Y680" i="9" s="1"/>
  <c r="X680" i="9"/>
  <c r="K11" i="9"/>
  <c r="Y11" i="9" s="1"/>
  <c r="X11" i="9"/>
  <c r="K19" i="9"/>
  <c r="Y19" i="9" s="1"/>
  <c r="X19" i="9"/>
  <c r="K23" i="9"/>
  <c r="Y23" i="9" s="1"/>
  <c r="X23" i="9"/>
  <c r="K51" i="9"/>
  <c r="Y51" i="9" s="1"/>
  <c r="X51" i="9"/>
  <c r="K55" i="9"/>
  <c r="Y55" i="9" s="1"/>
  <c r="X55" i="9"/>
  <c r="K63" i="9"/>
  <c r="Y63" i="9" s="1"/>
  <c r="X63" i="9"/>
  <c r="K75" i="9"/>
  <c r="Y75" i="9" s="1"/>
  <c r="X75" i="9"/>
  <c r="K103" i="9"/>
  <c r="Y103" i="9" s="1"/>
  <c r="X103" i="9"/>
  <c r="K111" i="9"/>
  <c r="Y111" i="9" s="1"/>
  <c r="X111" i="9"/>
  <c r="K123" i="9"/>
  <c r="Y123" i="9" s="1"/>
  <c r="X123" i="9"/>
  <c r="K159" i="9"/>
  <c r="Y159" i="9" s="1"/>
  <c r="X159" i="9"/>
  <c r="K167" i="9"/>
  <c r="Y167" i="9" s="1"/>
  <c r="X167" i="9"/>
  <c r="K183" i="9"/>
  <c r="Y183" i="9" s="1"/>
  <c r="X183" i="9"/>
  <c r="K187" i="9"/>
  <c r="Y187" i="9" s="1"/>
  <c r="X187" i="9"/>
  <c r="K199" i="9"/>
  <c r="Y199" i="9" s="1"/>
  <c r="X199" i="9"/>
  <c r="K207" i="9"/>
  <c r="Y207" i="9" s="1"/>
  <c r="X207" i="9"/>
  <c r="K215" i="9"/>
  <c r="Y215" i="9" s="1"/>
  <c r="X215" i="9"/>
  <c r="K227" i="9"/>
  <c r="Y227" i="9" s="1"/>
  <c r="X227" i="9"/>
  <c r="K239" i="9"/>
  <c r="Y239" i="9" s="1"/>
  <c r="X239" i="9"/>
  <c r="K251" i="9"/>
  <c r="Y251" i="9" s="1"/>
  <c r="X251" i="9"/>
  <c r="K263" i="9"/>
  <c r="Y263" i="9" s="1"/>
  <c r="X263" i="9"/>
  <c r="K271" i="9"/>
  <c r="Y271" i="9" s="1"/>
  <c r="X271" i="9"/>
  <c r="K275" i="9"/>
  <c r="Y275" i="9" s="1"/>
  <c r="X275" i="9"/>
  <c r="K291" i="9"/>
  <c r="Y291" i="9" s="1"/>
  <c r="X291" i="9"/>
  <c r="K295" i="9"/>
  <c r="Y295" i="9" s="1"/>
  <c r="X295" i="9"/>
  <c r="K303" i="9"/>
  <c r="Y303" i="9" s="1"/>
  <c r="X303" i="9"/>
  <c r="K311" i="9"/>
  <c r="Y311" i="9" s="1"/>
  <c r="X311" i="9"/>
  <c r="K319" i="9"/>
  <c r="Y319" i="9" s="1"/>
  <c r="X319" i="9"/>
  <c r="K327" i="9"/>
  <c r="Y327" i="9" s="1"/>
  <c r="X327" i="9"/>
  <c r="K335" i="9"/>
  <c r="Y335" i="9" s="1"/>
  <c r="X335" i="9"/>
  <c r="K343" i="9"/>
  <c r="Y343" i="9" s="1"/>
  <c r="X343" i="9"/>
  <c r="K347" i="9"/>
  <c r="Y347" i="9" s="1"/>
  <c r="X347" i="9"/>
  <c r="K351" i="9"/>
  <c r="Y351" i="9" s="1"/>
  <c r="X351" i="9"/>
  <c r="K355" i="9"/>
  <c r="Y355" i="9" s="1"/>
  <c r="X355" i="9"/>
  <c r="K363" i="9"/>
  <c r="Y363" i="9" s="1"/>
  <c r="X363" i="9"/>
  <c r="K367" i="9"/>
  <c r="Y367" i="9" s="1"/>
  <c r="X367" i="9"/>
  <c r="K379" i="9"/>
  <c r="Y379" i="9" s="1"/>
  <c r="X379" i="9"/>
  <c r="K395" i="9"/>
  <c r="Y395" i="9" s="1"/>
  <c r="X395" i="9"/>
  <c r="K399" i="9"/>
  <c r="Y399" i="9" s="1"/>
  <c r="X399" i="9"/>
  <c r="K407" i="9"/>
  <c r="Y407" i="9" s="1"/>
  <c r="X407" i="9"/>
  <c r="K411" i="9"/>
  <c r="Y411" i="9" s="1"/>
  <c r="X411" i="9"/>
  <c r="K415" i="9"/>
  <c r="Y415" i="9" s="1"/>
  <c r="X415" i="9"/>
  <c r="K423" i="9"/>
  <c r="Y423" i="9" s="1"/>
  <c r="X423" i="9"/>
  <c r="K431" i="9"/>
  <c r="Y431" i="9" s="1"/>
  <c r="X431" i="9"/>
  <c r="K435" i="9"/>
  <c r="Y435" i="9" s="1"/>
  <c r="X435" i="9"/>
  <c r="K439" i="9"/>
  <c r="Y439" i="9" s="1"/>
  <c r="X439" i="9"/>
  <c r="K451" i="9"/>
  <c r="Y451" i="9" s="1"/>
  <c r="X451" i="9"/>
  <c r="K455" i="9"/>
  <c r="Y455" i="9" s="1"/>
  <c r="X455" i="9"/>
  <c r="K459" i="9"/>
  <c r="Y459" i="9" s="1"/>
  <c r="X459" i="9"/>
  <c r="K467" i="9"/>
  <c r="Y467" i="9" s="1"/>
  <c r="X467" i="9"/>
  <c r="K471" i="9"/>
  <c r="Y471" i="9" s="1"/>
  <c r="X471" i="9"/>
  <c r="K479" i="9"/>
  <c r="Y479" i="9" s="1"/>
  <c r="X479" i="9"/>
  <c r="K487" i="9"/>
  <c r="Y487" i="9" s="1"/>
  <c r="X487" i="9"/>
  <c r="K491" i="9"/>
  <c r="Y491" i="9" s="1"/>
  <c r="X491" i="9"/>
  <c r="K499" i="9"/>
  <c r="Y499" i="9" s="1"/>
  <c r="X499" i="9"/>
  <c r="K507" i="9"/>
  <c r="Y507" i="9" s="1"/>
  <c r="X507" i="9"/>
  <c r="K511" i="9"/>
  <c r="Y511" i="9" s="1"/>
  <c r="X511" i="9"/>
  <c r="K10" i="9"/>
  <c r="Y10" i="9" s="1"/>
  <c r="X10" i="9"/>
  <c r="K14" i="9"/>
  <c r="Y14" i="9" s="1"/>
  <c r="X14" i="9"/>
  <c r="K18" i="9"/>
  <c r="Y18" i="9" s="1"/>
  <c r="X18" i="9"/>
  <c r="K22" i="9"/>
  <c r="Y22" i="9" s="1"/>
  <c r="X22" i="9"/>
  <c r="K26" i="9"/>
  <c r="Y26" i="9" s="1"/>
  <c r="X26" i="9"/>
  <c r="K30" i="9"/>
  <c r="Y30" i="9" s="1"/>
  <c r="X30" i="9"/>
  <c r="K34" i="9"/>
  <c r="Y34" i="9" s="1"/>
  <c r="X34" i="9"/>
  <c r="K38" i="9"/>
  <c r="Y38" i="9" s="1"/>
  <c r="X38" i="9"/>
  <c r="K42" i="9"/>
  <c r="Y42" i="9" s="1"/>
  <c r="X42" i="9"/>
  <c r="K46" i="9"/>
  <c r="Y46" i="9" s="1"/>
  <c r="X46" i="9"/>
  <c r="K50" i="9"/>
  <c r="Y50" i="9" s="1"/>
  <c r="X50" i="9"/>
  <c r="K54" i="9"/>
  <c r="Y54" i="9" s="1"/>
  <c r="X54" i="9"/>
  <c r="K58" i="9"/>
  <c r="Y58" i="9" s="1"/>
  <c r="X58" i="9"/>
  <c r="K62" i="9"/>
  <c r="Y62" i="9" s="1"/>
  <c r="X62" i="9"/>
  <c r="K66" i="9"/>
  <c r="Y66" i="9" s="1"/>
  <c r="X66" i="9"/>
  <c r="K70" i="9"/>
  <c r="Y70" i="9" s="1"/>
  <c r="X70" i="9"/>
  <c r="K74" i="9"/>
  <c r="Y74" i="9" s="1"/>
  <c r="X74" i="9"/>
  <c r="K78" i="9"/>
  <c r="Y78" i="9" s="1"/>
  <c r="X78" i="9"/>
  <c r="K82" i="9"/>
  <c r="Y82" i="9" s="1"/>
  <c r="X82" i="9"/>
  <c r="K86" i="9"/>
  <c r="Y86" i="9" s="1"/>
  <c r="X86" i="9"/>
  <c r="K90" i="9"/>
  <c r="Y90" i="9" s="1"/>
  <c r="X90" i="9"/>
  <c r="K94" i="9"/>
  <c r="Y94" i="9" s="1"/>
  <c r="X94" i="9"/>
  <c r="K98" i="9"/>
  <c r="Y98" i="9" s="1"/>
  <c r="X98" i="9"/>
  <c r="K102" i="9"/>
  <c r="Y102" i="9" s="1"/>
  <c r="X102" i="9"/>
  <c r="K106" i="9"/>
  <c r="Y106" i="9" s="1"/>
  <c r="X106" i="9"/>
  <c r="K110" i="9"/>
  <c r="Y110" i="9" s="1"/>
  <c r="X110" i="9"/>
  <c r="K114" i="9"/>
  <c r="Y114" i="9" s="1"/>
  <c r="X114" i="9"/>
  <c r="K118" i="9"/>
  <c r="Y118" i="9" s="1"/>
  <c r="X118" i="9"/>
  <c r="K122" i="9"/>
  <c r="Y122" i="9" s="1"/>
  <c r="X122" i="9"/>
  <c r="K126" i="9"/>
  <c r="Y126" i="9" s="1"/>
  <c r="X126" i="9"/>
  <c r="K130" i="9"/>
  <c r="Y130" i="9" s="1"/>
  <c r="X130" i="9"/>
  <c r="K134" i="9"/>
  <c r="Y134" i="9" s="1"/>
  <c r="X134" i="9"/>
  <c r="K138" i="9"/>
  <c r="Y138" i="9" s="1"/>
  <c r="X138" i="9"/>
  <c r="K142" i="9"/>
  <c r="Y142" i="9" s="1"/>
  <c r="X142" i="9"/>
  <c r="K146" i="9"/>
  <c r="Y146" i="9" s="1"/>
  <c r="X146" i="9"/>
  <c r="K150" i="9"/>
  <c r="Y150" i="9" s="1"/>
  <c r="X150" i="9"/>
  <c r="K154" i="9"/>
  <c r="Y154" i="9" s="1"/>
  <c r="X154" i="9"/>
  <c r="K158" i="9"/>
  <c r="Y158" i="9" s="1"/>
  <c r="X158" i="9"/>
  <c r="K162" i="9"/>
  <c r="Y162" i="9" s="1"/>
  <c r="X162" i="9"/>
  <c r="K166" i="9"/>
  <c r="Y166" i="9" s="1"/>
  <c r="X166" i="9"/>
  <c r="K170" i="9"/>
  <c r="Y170" i="9" s="1"/>
  <c r="X170" i="9"/>
  <c r="K174" i="9"/>
  <c r="Y174" i="9" s="1"/>
  <c r="X174" i="9"/>
  <c r="K178" i="9"/>
  <c r="Y178" i="9" s="1"/>
  <c r="X178" i="9"/>
  <c r="K182" i="9"/>
  <c r="Y182" i="9" s="1"/>
  <c r="X182" i="9"/>
  <c r="K186" i="9"/>
  <c r="Y186" i="9" s="1"/>
  <c r="X186" i="9"/>
  <c r="K190" i="9"/>
  <c r="Y190" i="9" s="1"/>
  <c r="X190" i="9"/>
  <c r="K194" i="9"/>
  <c r="Y194" i="9" s="1"/>
  <c r="X194" i="9"/>
  <c r="K198" i="9"/>
  <c r="Y198" i="9" s="1"/>
  <c r="X198" i="9"/>
  <c r="K202" i="9"/>
  <c r="Y202" i="9" s="1"/>
  <c r="X202" i="9"/>
  <c r="K206" i="9"/>
  <c r="Y206" i="9" s="1"/>
  <c r="X206" i="9"/>
  <c r="K210" i="9"/>
  <c r="Y210" i="9" s="1"/>
  <c r="X210" i="9"/>
  <c r="K214" i="9"/>
  <c r="Y214" i="9" s="1"/>
  <c r="X214" i="9"/>
  <c r="K218" i="9"/>
  <c r="Y218" i="9" s="1"/>
  <c r="X218" i="9"/>
  <c r="K222" i="9"/>
  <c r="Y222" i="9" s="1"/>
  <c r="X222" i="9"/>
  <c r="K226" i="9"/>
  <c r="Y226" i="9" s="1"/>
  <c r="X226" i="9"/>
  <c r="K230" i="9"/>
  <c r="Y230" i="9" s="1"/>
  <c r="X230" i="9"/>
  <c r="K234" i="9"/>
  <c r="Y234" i="9" s="1"/>
  <c r="X234" i="9"/>
  <c r="K238" i="9"/>
  <c r="Y238" i="9" s="1"/>
  <c r="X238" i="9"/>
  <c r="K242" i="9"/>
  <c r="Y242" i="9" s="1"/>
  <c r="X242" i="9"/>
  <c r="K246" i="9"/>
  <c r="Y246" i="9" s="1"/>
  <c r="X246" i="9"/>
  <c r="K250" i="9"/>
  <c r="Y250" i="9" s="1"/>
  <c r="X250" i="9"/>
  <c r="K254" i="9"/>
  <c r="Y254" i="9" s="1"/>
  <c r="X254" i="9"/>
  <c r="K258" i="9"/>
  <c r="Y258" i="9" s="1"/>
  <c r="X258" i="9"/>
  <c r="K262" i="9"/>
  <c r="Y262" i="9" s="1"/>
  <c r="X262" i="9"/>
  <c r="K266" i="9"/>
  <c r="Y266" i="9" s="1"/>
  <c r="X266" i="9"/>
  <c r="K270" i="9"/>
  <c r="Y270" i="9" s="1"/>
  <c r="X270" i="9"/>
  <c r="K274" i="9"/>
  <c r="Y274" i="9" s="1"/>
  <c r="X274" i="9"/>
  <c r="K278" i="9"/>
  <c r="Y278" i="9" s="1"/>
  <c r="X278" i="9"/>
  <c r="K282" i="9"/>
  <c r="Y282" i="9" s="1"/>
  <c r="X282" i="9"/>
  <c r="K286" i="9"/>
  <c r="Y286" i="9" s="1"/>
  <c r="X286" i="9"/>
  <c r="K290" i="9"/>
  <c r="Y290" i="9" s="1"/>
  <c r="X290" i="9"/>
  <c r="K294" i="9"/>
  <c r="Y294" i="9" s="1"/>
  <c r="X294" i="9"/>
  <c r="K298" i="9"/>
  <c r="Y298" i="9" s="1"/>
  <c r="X298" i="9"/>
  <c r="K302" i="9"/>
  <c r="Y302" i="9" s="1"/>
  <c r="X302" i="9"/>
  <c r="K306" i="9"/>
  <c r="Y306" i="9" s="1"/>
  <c r="X306" i="9"/>
  <c r="K310" i="9"/>
  <c r="Y310" i="9" s="1"/>
  <c r="X310" i="9"/>
  <c r="K314" i="9"/>
  <c r="Y314" i="9" s="1"/>
  <c r="X314" i="9"/>
  <c r="K318" i="9"/>
  <c r="Y318" i="9" s="1"/>
  <c r="X318" i="9"/>
  <c r="K322" i="9"/>
  <c r="Y322" i="9" s="1"/>
  <c r="X322" i="9"/>
  <c r="K326" i="9"/>
  <c r="Y326" i="9" s="1"/>
  <c r="X326" i="9"/>
  <c r="K330" i="9"/>
  <c r="Y330" i="9" s="1"/>
  <c r="X330" i="9"/>
  <c r="K334" i="9"/>
  <c r="Y334" i="9" s="1"/>
  <c r="X334" i="9"/>
  <c r="K338" i="9"/>
  <c r="Y338" i="9" s="1"/>
  <c r="X338" i="9"/>
  <c r="K342" i="9"/>
  <c r="Y342" i="9" s="1"/>
  <c r="X342" i="9"/>
  <c r="K346" i="9"/>
  <c r="Y346" i="9" s="1"/>
  <c r="X346" i="9"/>
  <c r="K350" i="9"/>
  <c r="Y350" i="9" s="1"/>
  <c r="X350" i="9"/>
  <c r="K354" i="9"/>
  <c r="Y354" i="9" s="1"/>
  <c r="X354" i="9"/>
  <c r="K358" i="9"/>
  <c r="Y358" i="9" s="1"/>
  <c r="X358" i="9"/>
  <c r="K362" i="9"/>
  <c r="Y362" i="9" s="1"/>
  <c r="X362" i="9"/>
  <c r="K366" i="9"/>
  <c r="Y366" i="9" s="1"/>
  <c r="X366" i="9"/>
  <c r="K370" i="9"/>
  <c r="Y370" i="9" s="1"/>
  <c r="X370" i="9"/>
  <c r="K374" i="9"/>
  <c r="Y374" i="9" s="1"/>
  <c r="X374" i="9"/>
  <c r="K378" i="9"/>
  <c r="Y378" i="9" s="1"/>
  <c r="X378" i="9"/>
  <c r="K382" i="9"/>
  <c r="Y382" i="9" s="1"/>
  <c r="X382" i="9"/>
  <c r="K386" i="9"/>
  <c r="Y386" i="9" s="1"/>
  <c r="X386" i="9"/>
  <c r="K390" i="9"/>
  <c r="Y390" i="9" s="1"/>
  <c r="X390" i="9"/>
  <c r="K394" i="9"/>
  <c r="Y394" i="9" s="1"/>
  <c r="X394" i="9"/>
  <c r="K398" i="9"/>
  <c r="Y398" i="9" s="1"/>
  <c r="X398" i="9"/>
  <c r="K402" i="9"/>
  <c r="Y402" i="9" s="1"/>
  <c r="X402" i="9"/>
  <c r="K406" i="9"/>
  <c r="Y406" i="9" s="1"/>
  <c r="X406" i="9"/>
  <c r="K410" i="9"/>
  <c r="Y410" i="9" s="1"/>
  <c r="X410" i="9"/>
  <c r="K414" i="9"/>
  <c r="Y414" i="9" s="1"/>
  <c r="X414" i="9"/>
  <c r="K418" i="9"/>
  <c r="Y418" i="9" s="1"/>
  <c r="X418" i="9"/>
  <c r="K422" i="9"/>
  <c r="Y422" i="9" s="1"/>
  <c r="X422" i="9"/>
  <c r="K426" i="9"/>
  <c r="Y426" i="9" s="1"/>
  <c r="X426" i="9"/>
  <c r="K430" i="9"/>
  <c r="Y430" i="9" s="1"/>
  <c r="X430" i="9"/>
  <c r="K434" i="9"/>
  <c r="Y434" i="9" s="1"/>
  <c r="X434" i="9"/>
  <c r="K438" i="9"/>
  <c r="Y438" i="9" s="1"/>
  <c r="X438" i="9"/>
  <c r="K442" i="9"/>
  <c r="Y442" i="9" s="1"/>
  <c r="X442" i="9"/>
  <c r="K446" i="9"/>
  <c r="Y446" i="9" s="1"/>
  <c r="X446" i="9"/>
  <c r="K450" i="9"/>
  <c r="Y450" i="9" s="1"/>
  <c r="X450" i="9"/>
  <c r="K454" i="9"/>
  <c r="Y454" i="9" s="1"/>
  <c r="X454" i="9"/>
  <c r="K458" i="9"/>
  <c r="Y458" i="9" s="1"/>
  <c r="X458" i="9"/>
  <c r="K462" i="9"/>
  <c r="Y462" i="9" s="1"/>
  <c r="X462" i="9"/>
  <c r="K466" i="9"/>
  <c r="Y466" i="9" s="1"/>
  <c r="X466" i="9"/>
  <c r="K470" i="9"/>
  <c r="Y470" i="9" s="1"/>
  <c r="X470" i="9"/>
  <c r="K474" i="9"/>
  <c r="Y474" i="9" s="1"/>
  <c r="X474" i="9"/>
  <c r="K478" i="9"/>
  <c r="Y478" i="9" s="1"/>
  <c r="X478" i="9"/>
  <c r="K482" i="9"/>
  <c r="Y482" i="9" s="1"/>
  <c r="X482" i="9"/>
  <c r="K486" i="9"/>
  <c r="Y486" i="9" s="1"/>
  <c r="X486" i="9"/>
  <c r="K490" i="9"/>
  <c r="Y490" i="9" s="1"/>
  <c r="X490" i="9"/>
  <c r="K494" i="9"/>
  <c r="Y494" i="9" s="1"/>
  <c r="X494" i="9"/>
  <c r="K498" i="9"/>
  <c r="Y498" i="9" s="1"/>
  <c r="X498" i="9"/>
  <c r="K502" i="9"/>
  <c r="Y502" i="9" s="1"/>
  <c r="X502" i="9"/>
  <c r="K506" i="9"/>
  <c r="Y506" i="9" s="1"/>
  <c r="X506" i="9"/>
  <c r="K510" i="9"/>
  <c r="Y510" i="9" s="1"/>
  <c r="X510" i="9"/>
  <c r="K514" i="9"/>
  <c r="Y514" i="9" s="1"/>
  <c r="X514" i="9"/>
  <c r="K518" i="9"/>
  <c r="Y518" i="9" s="1"/>
  <c r="X518" i="9"/>
  <c r="K522" i="9"/>
  <c r="Y522" i="9" s="1"/>
  <c r="X522" i="9"/>
  <c r="K526" i="9"/>
  <c r="Y526" i="9" s="1"/>
  <c r="X526" i="9"/>
  <c r="K530" i="9"/>
  <c r="Y530" i="9" s="1"/>
  <c r="X530" i="9"/>
  <c r="K534" i="9"/>
  <c r="Y534" i="9" s="1"/>
  <c r="X534" i="9"/>
  <c r="K538" i="9"/>
  <c r="Y538" i="9" s="1"/>
  <c r="X538" i="9"/>
  <c r="K542" i="9"/>
  <c r="Y542" i="9" s="1"/>
  <c r="X542" i="9"/>
  <c r="K546" i="9"/>
  <c r="Y546" i="9" s="1"/>
  <c r="X546" i="9"/>
  <c r="K550" i="9"/>
  <c r="Y550" i="9" s="1"/>
  <c r="X550" i="9"/>
  <c r="K554" i="9"/>
  <c r="Y554" i="9" s="1"/>
  <c r="X554" i="9"/>
  <c r="K558" i="9"/>
  <c r="Y558" i="9" s="1"/>
  <c r="X558" i="9"/>
  <c r="K562" i="9"/>
  <c r="Y562" i="9" s="1"/>
  <c r="X562" i="9"/>
  <c r="K566" i="9"/>
  <c r="Y566" i="9" s="1"/>
  <c r="X566" i="9"/>
  <c r="K570" i="9"/>
  <c r="Y570" i="9" s="1"/>
  <c r="X570" i="9"/>
  <c r="K574" i="9"/>
  <c r="Y574" i="9" s="1"/>
  <c r="X574" i="9"/>
  <c r="K578" i="9"/>
  <c r="Y578" i="9" s="1"/>
  <c r="X578" i="9"/>
  <c r="K582" i="9"/>
  <c r="Y582" i="9" s="1"/>
  <c r="X582" i="9"/>
  <c r="K586" i="9"/>
  <c r="Y586" i="9" s="1"/>
  <c r="X586" i="9"/>
  <c r="K590" i="9"/>
  <c r="Y590" i="9" s="1"/>
  <c r="X590" i="9"/>
  <c r="K594" i="9"/>
  <c r="Y594" i="9" s="1"/>
  <c r="X594" i="9"/>
  <c r="K598" i="9"/>
  <c r="Y598" i="9" s="1"/>
  <c r="X598" i="9"/>
  <c r="K602" i="9"/>
  <c r="Y602" i="9" s="1"/>
  <c r="X602" i="9"/>
  <c r="K606" i="9"/>
  <c r="Y606" i="9" s="1"/>
  <c r="X606" i="9"/>
  <c r="K610" i="9"/>
  <c r="Y610" i="9" s="1"/>
  <c r="X610" i="9"/>
  <c r="K614" i="9"/>
  <c r="Y614" i="9" s="1"/>
  <c r="X614" i="9"/>
  <c r="K618" i="9"/>
  <c r="Y618" i="9" s="1"/>
  <c r="X618" i="9"/>
  <c r="K622" i="9"/>
  <c r="Y622" i="9" s="1"/>
  <c r="X622" i="9"/>
  <c r="K626" i="9"/>
  <c r="Y626" i="9" s="1"/>
  <c r="X626" i="9"/>
  <c r="K630" i="9"/>
  <c r="Y630" i="9" s="1"/>
  <c r="X630" i="9"/>
  <c r="K634" i="9"/>
  <c r="Y634" i="9" s="1"/>
  <c r="X634" i="9"/>
  <c r="K638" i="9"/>
  <c r="Y638" i="9" s="1"/>
  <c r="X638" i="9"/>
  <c r="K642" i="9"/>
  <c r="Y642" i="9" s="1"/>
  <c r="X642" i="9"/>
  <c r="K646" i="9"/>
  <c r="Y646" i="9" s="1"/>
  <c r="X646" i="9"/>
  <c r="K650" i="9"/>
  <c r="Y650" i="9" s="1"/>
  <c r="X650" i="9"/>
  <c r="K654" i="9"/>
  <c r="Y654" i="9" s="1"/>
  <c r="X654" i="9"/>
  <c r="K658" i="9"/>
  <c r="Y658" i="9" s="1"/>
  <c r="X658" i="9"/>
  <c r="K662" i="9"/>
  <c r="Y662" i="9" s="1"/>
  <c r="X662" i="9"/>
  <c r="K666" i="9"/>
  <c r="Y666" i="9" s="1"/>
  <c r="X666" i="9"/>
  <c r="K670" i="9"/>
  <c r="Y670" i="9" s="1"/>
  <c r="X670" i="9"/>
  <c r="K674" i="9"/>
  <c r="Y674" i="9" s="1"/>
  <c r="X674" i="9"/>
  <c r="K678" i="9"/>
  <c r="Y678" i="9" s="1"/>
  <c r="X678" i="9"/>
  <c r="K682" i="9"/>
  <c r="Y682" i="9" s="1"/>
  <c r="X682" i="9"/>
  <c r="K686" i="9"/>
  <c r="Y686" i="9" s="1"/>
  <c r="X686" i="9"/>
  <c r="K690" i="9"/>
  <c r="Y690" i="9" s="1"/>
  <c r="X690" i="9"/>
  <c r="K694" i="9"/>
  <c r="Y694" i="9" s="1"/>
  <c r="X694" i="9"/>
  <c r="K698" i="9"/>
  <c r="Y698" i="9" s="1"/>
  <c r="X698" i="9"/>
  <c r="K702" i="9"/>
  <c r="Y702" i="9" s="1"/>
  <c r="X702" i="9"/>
  <c r="K706" i="9"/>
  <c r="Y706" i="9" s="1"/>
  <c r="X706" i="9"/>
  <c r="K710" i="9"/>
  <c r="Y710" i="9" s="1"/>
  <c r="X710" i="9"/>
  <c r="K714" i="9"/>
  <c r="Y714" i="9" s="1"/>
  <c r="X714" i="9"/>
  <c r="K718" i="9"/>
  <c r="Y718" i="9" s="1"/>
  <c r="X718" i="9"/>
  <c r="K722" i="9"/>
  <c r="Y722" i="9" s="1"/>
  <c r="X722" i="9"/>
  <c r="K726" i="9"/>
  <c r="Y726" i="9" s="1"/>
  <c r="X726" i="9"/>
  <c r="K730" i="9"/>
  <c r="Y730" i="9" s="1"/>
  <c r="X730" i="9"/>
  <c r="K734" i="9"/>
  <c r="Y734" i="9" s="1"/>
  <c r="X734" i="9"/>
  <c r="K738" i="9"/>
  <c r="Y738" i="9" s="1"/>
  <c r="X738" i="9"/>
  <c r="K742" i="9"/>
  <c r="Y742" i="9" s="1"/>
  <c r="X742" i="9"/>
  <c r="K746" i="9"/>
  <c r="Y746" i="9" s="1"/>
  <c r="X746" i="9"/>
  <c r="K750" i="9"/>
  <c r="Y750" i="9" s="1"/>
  <c r="X750" i="9"/>
  <c r="K754" i="9"/>
  <c r="Y754" i="9" s="1"/>
  <c r="X754" i="9"/>
  <c r="K758" i="9"/>
  <c r="Y758" i="9" s="1"/>
  <c r="X758" i="9"/>
  <c r="K762" i="9"/>
  <c r="Y762" i="9" s="1"/>
  <c r="X762" i="9"/>
  <c r="K766" i="9"/>
  <c r="Y766" i="9" s="1"/>
  <c r="X766" i="9"/>
  <c r="K770" i="9"/>
  <c r="Y770" i="9" s="1"/>
  <c r="X770" i="9"/>
  <c r="K774" i="9"/>
  <c r="Y774" i="9" s="1"/>
  <c r="X774" i="9"/>
  <c r="K778" i="9"/>
  <c r="Y778" i="9" s="1"/>
  <c r="X778" i="9"/>
  <c r="K782" i="9"/>
  <c r="Y782" i="9" s="1"/>
  <c r="X782" i="9"/>
  <c r="K786" i="9"/>
  <c r="Y786" i="9" s="1"/>
  <c r="X786" i="9"/>
  <c r="K790" i="9"/>
  <c r="Y790" i="9" s="1"/>
  <c r="X790" i="9"/>
  <c r="K794" i="9"/>
  <c r="Y794" i="9" s="1"/>
  <c r="X794" i="9"/>
  <c r="K798" i="9"/>
  <c r="Y798" i="9" s="1"/>
  <c r="X798" i="9"/>
  <c r="K802" i="9"/>
  <c r="Y802" i="9" s="1"/>
  <c r="X802" i="9"/>
  <c r="K806" i="9"/>
  <c r="Y806" i="9" s="1"/>
  <c r="X806" i="9"/>
  <c r="K810" i="9"/>
  <c r="Y810" i="9" s="1"/>
  <c r="X810" i="9"/>
  <c r="K814" i="9"/>
  <c r="Y814" i="9" s="1"/>
  <c r="X814" i="9"/>
  <c r="K818" i="9"/>
  <c r="Y818" i="9" s="1"/>
  <c r="X818" i="9"/>
  <c r="K822" i="9"/>
  <c r="Y822" i="9" s="1"/>
  <c r="X822" i="9"/>
  <c r="K826" i="9"/>
  <c r="Y826" i="9" s="1"/>
  <c r="X826" i="9"/>
  <c r="K830" i="9"/>
  <c r="Y830" i="9" s="1"/>
  <c r="X830" i="9"/>
  <c r="K834" i="9"/>
  <c r="Y834" i="9" s="1"/>
  <c r="X834" i="9"/>
  <c r="K838" i="9"/>
  <c r="Y838" i="9" s="1"/>
  <c r="X838" i="9"/>
  <c r="K842" i="9"/>
  <c r="Y842" i="9" s="1"/>
  <c r="X842" i="9"/>
  <c r="K846" i="9"/>
  <c r="Y846" i="9" s="1"/>
  <c r="X846" i="9"/>
  <c r="K850" i="9"/>
  <c r="Y850" i="9" s="1"/>
  <c r="X850" i="9"/>
  <c r="K854" i="9"/>
  <c r="Y854" i="9" s="1"/>
  <c r="X854" i="9"/>
  <c r="K858" i="9"/>
  <c r="Y858" i="9" s="1"/>
  <c r="X858" i="9"/>
  <c r="K862" i="9"/>
  <c r="Y862" i="9" s="1"/>
  <c r="X862" i="9"/>
  <c r="K28" i="9"/>
  <c r="Y28" i="9" s="1"/>
  <c r="X28" i="9"/>
  <c r="K32" i="9"/>
  <c r="Y32" i="9" s="1"/>
  <c r="X32" i="9"/>
  <c r="K44" i="9"/>
  <c r="Y44" i="9" s="1"/>
  <c r="X44" i="9"/>
  <c r="K52" i="9"/>
  <c r="Y52" i="9" s="1"/>
  <c r="X52" i="9"/>
  <c r="K80" i="9"/>
  <c r="Y80" i="9" s="1"/>
  <c r="X80" i="9"/>
  <c r="K116" i="9"/>
  <c r="Y116" i="9" s="1"/>
  <c r="X116" i="9"/>
  <c r="K132" i="9"/>
  <c r="Y132" i="9" s="1"/>
  <c r="X132" i="9"/>
  <c r="K136" i="9"/>
  <c r="Y136" i="9" s="1"/>
  <c r="X136" i="9"/>
  <c r="K152" i="9"/>
  <c r="Y152" i="9" s="1"/>
  <c r="X152" i="9"/>
  <c r="K160" i="9"/>
  <c r="Y160" i="9" s="1"/>
  <c r="X160" i="9"/>
  <c r="K168" i="9"/>
  <c r="Y168" i="9" s="1"/>
  <c r="X168" i="9"/>
  <c r="K192" i="9"/>
  <c r="Y192" i="9" s="1"/>
  <c r="X192" i="9"/>
  <c r="K244" i="9"/>
  <c r="Y244" i="9" s="1"/>
  <c r="X244" i="9"/>
  <c r="K256" i="9"/>
  <c r="Y256" i="9" s="1"/>
  <c r="X256" i="9"/>
  <c r="K268" i="9"/>
  <c r="Y268" i="9" s="1"/>
  <c r="X268" i="9"/>
  <c r="K276" i="9"/>
  <c r="Y276" i="9" s="1"/>
  <c r="X276" i="9"/>
  <c r="K288" i="9"/>
  <c r="Y288" i="9" s="1"/>
  <c r="X288" i="9"/>
  <c r="K300" i="9"/>
  <c r="Y300" i="9" s="1"/>
  <c r="X300" i="9"/>
  <c r="K312" i="9"/>
  <c r="Y312" i="9" s="1"/>
  <c r="X312" i="9"/>
  <c r="K344" i="9"/>
  <c r="Y344" i="9" s="1"/>
  <c r="X344" i="9"/>
  <c r="K352" i="9"/>
  <c r="Y352" i="9" s="1"/>
  <c r="X352" i="9"/>
  <c r="K356" i="9"/>
  <c r="Y356" i="9" s="1"/>
  <c r="X356" i="9"/>
  <c r="K372" i="9"/>
  <c r="Y372" i="9" s="1"/>
  <c r="X372" i="9"/>
  <c r="K380" i="9"/>
  <c r="Y380" i="9" s="1"/>
  <c r="X380" i="9"/>
  <c r="K416" i="9"/>
  <c r="Y416" i="9" s="1"/>
  <c r="X416" i="9"/>
  <c r="K428" i="9"/>
  <c r="Y428" i="9" s="1"/>
  <c r="X428" i="9"/>
  <c r="K436" i="9"/>
  <c r="Y436" i="9" s="1"/>
  <c r="X436" i="9"/>
  <c r="K444" i="9"/>
  <c r="Y444" i="9" s="1"/>
  <c r="X444" i="9"/>
  <c r="K448" i="9"/>
  <c r="Y448" i="9" s="1"/>
  <c r="X448" i="9"/>
  <c r="K452" i="9"/>
  <c r="Y452" i="9" s="1"/>
  <c r="X452" i="9"/>
  <c r="K468" i="9"/>
  <c r="Y468" i="9" s="1"/>
  <c r="X468" i="9"/>
  <c r="K476" i="9"/>
  <c r="Y476" i="9" s="1"/>
  <c r="X476" i="9"/>
  <c r="K488" i="9"/>
  <c r="Y488" i="9" s="1"/>
  <c r="X488" i="9"/>
  <c r="K508" i="9"/>
  <c r="Y508" i="9" s="1"/>
  <c r="X508" i="9"/>
  <c r="K516" i="9"/>
  <c r="Y516" i="9" s="1"/>
  <c r="X516" i="9"/>
  <c r="K524" i="9"/>
  <c r="Y524" i="9" s="1"/>
  <c r="X524" i="9"/>
  <c r="K572" i="9"/>
  <c r="Y572" i="9" s="1"/>
  <c r="X572" i="9"/>
  <c r="K624" i="9"/>
  <c r="Y624" i="9" s="1"/>
  <c r="X624" i="9"/>
  <c r="K628" i="9"/>
  <c r="Y628" i="9" s="1"/>
  <c r="X628" i="9"/>
  <c r="K640" i="9"/>
  <c r="Y640" i="9" s="1"/>
  <c r="X640" i="9"/>
  <c r="K672" i="9"/>
  <c r="Y672" i="9" s="1"/>
  <c r="X672" i="9"/>
  <c r="K15" i="9"/>
  <c r="Y15" i="9" s="1"/>
  <c r="X15" i="9"/>
  <c r="K27" i="9"/>
  <c r="Y27" i="9" s="1"/>
  <c r="X27" i="9"/>
  <c r="K35" i="9"/>
  <c r="Y35" i="9" s="1"/>
  <c r="X35" i="9"/>
  <c r="K43" i="9"/>
  <c r="Y43" i="9" s="1"/>
  <c r="X43" i="9"/>
  <c r="K83" i="9"/>
  <c r="Y83" i="9" s="1"/>
  <c r="X83" i="9"/>
  <c r="K87" i="9"/>
  <c r="Y87" i="9" s="1"/>
  <c r="X87" i="9"/>
  <c r="K99" i="9"/>
  <c r="Y99" i="9" s="1"/>
  <c r="X99" i="9"/>
  <c r="K115" i="9"/>
  <c r="Y115" i="9" s="1"/>
  <c r="X115" i="9"/>
  <c r="K127" i="9"/>
  <c r="Y127" i="9" s="1"/>
  <c r="X127" i="9"/>
  <c r="K135" i="9"/>
  <c r="Y135" i="9" s="1"/>
  <c r="X135" i="9"/>
  <c r="K143" i="9"/>
  <c r="Y143" i="9" s="1"/>
  <c r="X143" i="9"/>
  <c r="K151" i="9"/>
  <c r="Y151" i="9" s="1"/>
  <c r="X151" i="9"/>
  <c r="K163" i="9"/>
  <c r="Y163" i="9" s="1"/>
  <c r="X163" i="9"/>
  <c r="K179" i="9"/>
  <c r="Y179" i="9" s="1"/>
  <c r="X179" i="9"/>
  <c r="K191" i="9"/>
  <c r="Y191" i="9" s="1"/>
  <c r="X191" i="9"/>
  <c r="K195" i="9"/>
  <c r="Y195" i="9" s="1"/>
  <c r="X195" i="9"/>
  <c r="K211" i="9"/>
  <c r="Y211" i="9" s="1"/>
  <c r="X211" i="9"/>
  <c r="K219" i="9"/>
  <c r="Y219" i="9" s="1"/>
  <c r="X219" i="9"/>
  <c r="K231" i="9"/>
  <c r="Y231" i="9" s="1"/>
  <c r="X231" i="9"/>
  <c r="K243" i="9"/>
  <c r="Y243" i="9" s="1"/>
  <c r="X243" i="9"/>
  <c r="K9" i="9"/>
  <c r="Y9" i="9" s="1"/>
  <c r="X9" i="9"/>
  <c r="K13" i="9"/>
  <c r="Y13" i="9" s="1"/>
  <c r="X13" i="9"/>
  <c r="K17" i="9"/>
  <c r="Y17" i="9" s="1"/>
  <c r="X17" i="9"/>
  <c r="K21" i="9"/>
  <c r="Y21" i="9" s="1"/>
  <c r="X21" i="9"/>
  <c r="K25" i="9"/>
  <c r="Y25" i="9" s="1"/>
  <c r="X25" i="9"/>
  <c r="K29" i="9"/>
  <c r="Y29" i="9" s="1"/>
  <c r="X29" i="9"/>
  <c r="K33" i="9"/>
  <c r="Y33" i="9" s="1"/>
  <c r="X33" i="9"/>
  <c r="K37" i="9"/>
  <c r="Y37" i="9" s="1"/>
  <c r="X37" i="9"/>
  <c r="K41" i="9"/>
  <c r="Y41" i="9" s="1"/>
  <c r="X41" i="9"/>
  <c r="K45" i="9"/>
  <c r="Y45" i="9" s="1"/>
  <c r="X45" i="9"/>
  <c r="K49" i="9"/>
  <c r="Y49" i="9" s="1"/>
  <c r="X49" i="9"/>
  <c r="K53" i="9"/>
  <c r="Y53" i="9" s="1"/>
  <c r="X53" i="9"/>
  <c r="K57" i="9"/>
  <c r="Y57" i="9" s="1"/>
  <c r="X57" i="9"/>
  <c r="K61" i="9"/>
  <c r="Y61" i="9" s="1"/>
  <c r="X61" i="9"/>
  <c r="K65" i="9"/>
  <c r="Y65" i="9" s="1"/>
  <c r="X65" i="9"/>
  <c r="K69" i="9"/>
  <c r="Y69" i="9" s="1"/>
  <c r="X69" i="9"/>
  <c r="K73" i="9"/>
  <c r="Y73" i="9" s="1"/>
  <c r="X73" i="9"/>
  <c r="K77" i="9"/>
  <c r="Y77" i="9" s="1"/>
  <c r="X77" i="9"/>
  <c r="K81" i="9"/>
  <c r="Y81" i="9" s="1"/>
  <c r="X81" i="9"/>
  <c r="K85" i="9"/>
  <c r="Y85" i="9" s="1"/>
  <c r="X85" i="9"/>
  <c r="K89" i="9"/>
  <c r="Y89" i="9" s="1"/>
  <c r="X89" i="9"/>
  <c r="K93" i="9"/>
  <c r="Y93" i="9" s="1"/>
  <c r="X93" i="9"/>
  <c r="K97" i="9"/>
  <c r="Y97" i="9" s="1"/>
  <c r="X97" i="9"/>
  <c r="K101" i="9"/>
  <c r="Y101" i="9" s="1"/>
  <c r="X101" i="9"/>
  <c r="K105" i="9"/>
  <c r="Y105" i="9" s="1"/>
  <c r="X105" i="9"/>
  <c r="K109" i="9"/>
  <c r="Y109" i="9" s="1"/>
  <c r="X109" i="9"/>
  <c r="K113" i="9"/>
  <c r="Y113" i="9" s="1"/>
  <c r="X113" i="9"/>
  <c r="K117" i="9"/>
  <c r="Y117" i="9" s="1"/>
  <c r="X117" i="9"/>
  <c r="K121" i="9"/>
  <c r="Y121" i="9" s="1"/>
  <c r="X121" i="9"/>
  <c r="K125" i="9"/>
  <c r="Y125" i="9" s="1"/>
  <c r="X125" i="9"/>
  <c r="K129" i="9"/>
  <c r="Y129" i="9" s="1"/>
  <c r="X129" i="9"/>
  <c r="K133" i="9"/>
  <c r="Y133" i="9" s="1"/>
  <c r="X133" i="9"/>
  <c r="K137" i="9"/>
  <c r="Y137" i="9" s="1"/>
  <c r="X137" i="9"/>
  <c r="K141" i="9"/>
  <c r="Y141" i="9" s="1"/>
  <c r="X141" i="9"/>
  <c r="K145" i="9"/>
  <c r="Y145" i="9" s="1"/>
  <c r="X145" i="9"/>
  <c r="K149" i="9"/>
  <c r="Y149" i="9" s="1"/>
  <c r="X149" i="9"/>
  <c r="K153" i="9"/>
  <c r="Y153" i="9" s="1"/>
  <c r="X153" i="9"/>
  <c r="K157" i="9"/>
  <c r="Y157" i="9" s="1"/>
  <c r="X157" i="9"/>
  <c r="K161" i="9"/>
  <c r="Y161" i="9" s="1"/>
  <c r="X161" i="9"/>
  <c r="K165" i="9"/>
  <c r="Y165" i="9" s="1"/>
  <c r="X165" i="9"/>
  <c r="K169" i="9"/>
  <c r="Y169" i="9" s="1"/>
  <c r="X169" i="9"/>
  <c r="K173" i="9"/>
  <c r="Y173" i="9" s="1"/>
  <c r="X173" i="9"/>
  <c r="K177" i="9"/>
  <c r="Y177" i="9" s="1"/>
  <c r="X177" i="9"/>
  <c r="K181" i="9"/>
  <c r="Y181" i="9" s="1"/>
  <c r="X181" i="9"/>
  <c r="K185" i="9"/>
  <c r="Y185" i="9" s="1"/>
  <c r="X185" i="9"/>
  <c r="K189" i="9"/>
  <c r="Y189" i="9" s="1"/>
  <c r="X189" i="9"/>
  <c r="K193" i="9"/>
  <c r="Y193" i="9" s="1"/>
  <c r="X193" i="9"/>
  <c r="K197" i="9"/>
  <c r="Y197" i="9" s="1"/>
  <c r="X197" i="9"/>
  <c r="K201" i="9"/>
  <c r="Y201" i="9" s="1"/>
  <c r="X201" i="9"/>
  <c r="K205" i="9"/>
  <c r="Y205" i="9" s="1"/>
  <c r="X205" i="9"/>
  <c r="K209" i="9"/>
  <c r="Y209" i="9" s="1"/>
  <c r="X209" i="9"/>
  <c r="K213" i="9"/>
  <c r="Y213" i="9" s="1"/>
  <c r="X213" i="9"/>
  <c r="K217" i="9"/>
  <c r="Y217" i="9" s="1"/>
  <c r="X217" i="9"/>
  <c r="K221" i="9"/>
  <c r="Y221" i="9" s="1"/>
  <c r="X221" i="9"/>
  <c r="K225" i="9"/>
  <c r="Y225" i="9" s="1"/>
  <c r="X225" i="9"/>
  <c r="K229" i="9"/>
  <c r="Y229" i="9" s="1"/>
  <c r="X229" i="9"/>
  <c r="K233" i="9"/>
  <c r="Y233" i="9" s="1"/>
  <c r="X233" i="9"/>
  <c r="K237" i="9"/>
  <c r="Y237" i="9" s="1"/>
  <c r="X237" i="9"/>
  <c r="K241" i="9"/>
  <c r="Y241" i="9" s="1"/>
  <c r="X241" i="9"/>
  <c r="K245" i="9"/>
  <c r="Y245" i="9" s="1"/>
  <c r="X245" i="9"/>
  <c r="K249" i="9"/>
  <c r="Y249" i="9" s="1"/>
  <c r="X249" i="9"/>
  <c r="K253" i="9"/>
  <c r="Y253" i="9" s="1"/>
  <c r="X253" i="9"/>
  <c r="K257" i="9"/>
  <c r="Y257" i="9" s="1"/>
  <c r="X257" i="9"/>
  <c r="K261" i="9"/>
  <c r="Y261" i="9" s="1"/>
  <c r="X261" i="9"/>
  <c r="K265" i="9"/>
  <c r="Y265" i="9" s="1"/>
  <c r="X265" i="9"/>
  <c r="K269" i="9"/>
  <c r="Y269" i="9" s="1"/>
  <c r="X269" i="9"/>
  <c r="K273" i="9"/>
  <c r="Y273" i="9" s="1"/>
  <c r="X273" i="9"/>
  <c r="K277" i="9"/>
  <c r="Y277" i="9" s="1"/>
  <c r="X277" i="9"/>
  <c r="K281" i="9"/>
  <c r="Y281" i="9" s="1"/>
  <c r="X281" i="9"/>
  <c r="K285" i="9"/>
  <c r="Y285" i="9" s="1"/>
  <c r="X285" i="9"/>
  <c r="K289" i="9"/>
  <c r="Y289" i="9" s="1"/>
  <c r="X289" i="9"/>
  <c r="K293" i="9"/>
  <c r="Y293" i="9" s="1"/>
  <c r="X293" i="9"/>
  <c r="K297" i="9"/>
  <c r="Y297" i="9" s="1"/>
  <c r="X297" i="9"/>
  <c r="K301" i="9"/>
  <c r="Y301" i="9" s="1"/>
  <c r="X301" i="9"/>
  <c r="K305" i="9"/>
  <c r="Y305" i="9" s="1"/>
  <c r="X305" i="9"/>
  <c r="K309" i="9"/>
  <c r="Y309" i="9" s="1"/>
  <c r="X309" i="9"/>
  <c r="K313" i="9"/>
  <c r="Y313" i="9" s="1"/>
  <c r="X313" i="9"/>
  <c r="K317" i="9"/>
  <c r="Y317" i="9" s="1"/>
  <c r="X317" i="9"/>
  <c r="K321" i="9"/>
  <c r="Y321" i="9" s="1"/>
  <c r="X321" i="9"/>
  <c r="K325" i="9"/>
  <c r="Y325" i="9" s="1"/>
  <c r="X325" i="9"/>
  <c r="K329" i="9"/>
  <c r="Y329" i="9" s="1"/>
  <c r="X329" i="9"/>
  <c r="K333" i="9"/>
  <c r="Y333" i="9" s="1"/>
  <c r="X333" i="9"/>
  <c r="K337" i="9"/>
  <c r="Y337" i="9" s="1"/>
  <c r="X337" i="9"/>
  <c r="K341" i="9"/>
  <c r="Y341" i="9" s="1"/>
  <c r="X341" i="9"/>
  <c r="K345" i="9"/>
  <c r="Y345" i="9" s="1"/>
  <c r="X345" i="9"/>
  <c r="K349" i="9"/>
  <c r="Y349" i="9" s="1"/>
  <c r="X349" i="9"/>
  <c r="K353" i="9"/>
  <c r="Y353" i="9" s="1"/>
  <c r="X353" i="9"/>
  <c r="K357" i="9"/>
  <c r="Y357" i="9" s="1"/>
  <c r="X357" i="9"/>
  <c r="K361" i="9"/>
  <c r="Y361" i="9" s="1"/>
  <c r="X361" i="9"/>
  <c r="K365" i="9"/>
  <c r="Y365" i="9" s="1"/>
  <c r="X365" i="9"/>
  <c r="K369" i="9"/>
  <c r="Y369" i="9" s="1"/>
  <c r="X369" i="9"/>
  <c r="K373" i="9"/>
  <c r="Y373" i="9" s="1"/>
  <c r="X373" i="9"/>
  <c r="K377" i="9"/>
  <c r="Y377" i="9" s="1"/>
  <c r="X377" i="9"/>
  <c r="K381" i="9"/>
  <c r="Y381" i="9" s="1"/>
  <c r="X381" i="9"/>
  <c r="K385" i="9"/>
  <c r="Y385" i="9" s="1"/>
  <c r="X385" i="9"/>
  <c r="K389" i="9"/>
  <c r="Y389" i="9" s="1"/>
  <c r="X389" i="9"/>
  <c r="K393" i="9"/>
  <c r="Y393" i="9" s="1"/>
  <c r="X393" i="9"/>
  <c r="K397" i="9"/>
  <c r="Y397" i="9" s="1"/>
  <c r="X397" i="9"/>
  <c r="K401" i="9"/>
  <c r="Y401" i="9" s="1"/>
  <c r="X401" i="9"/>
  <c r="K405" i="9"/>
  <c r="Y405" i="9" s="1"/>
  <c r="X405" i="9"/>
  <c r="K409" i="9"/>
  <c r="Y409" i="9" s="1"/>
  <c r="X409" i="9"/>
  <c r="K413" i="9"/>
  <c r="Y413" i="9" s="1"/>
  <c r="X413" i="9"/>
  <c r="K417" i="9"/>
  <c r="Y417" i="9" s="1"/>
  <c r="X417" i="9"/>
  <c r="K421" i="9"/>
  <c r="Y421" i="9" s="1"/>
  <c r="X421" i="9"/>
  <c r="K425" i="9"/>
  <c r="Y425" i="9" s="1"/>
  <c r="X425" i="9"/>
  <c r="K429" i="9"/>
  <c r="Y429" i="9" s="1"/>
  <c r="X429" i="9"/>
  <c r="K433" i="9"/>
  <c r="Y433" i="9" s="1"/>
  <c r="X433" i="9"/>
  <c r="K437" i="9"/>
  <c r="Y437" i="9" s="1"/>
  <c r="X437" i="9"/>
  <c r="K441" i="9"/>
  <c r="Y441" i="9" s="1"/>
  <c r="X441" i="9"/>
  <c r="K445" i="9"/>
  <c r="Y445" i="9" s="1"/>
  <c r="X445" i="9"/>
  <c r="K449" i="9"/>
  <c r="Y449" i="9" s="1"/>
  <c r="X449" i="9"/>
  <c r="K453" i="9"/>
  <c r="Y453" i="9" s="1"/>
  <c r="X453" i="9"/>
  <c r="K457" i="9"/>
  <c r="Y457" i="9" s="1"/>
  <c r="X457" i="9"/>
  <c r="K461" i="9"/>
  <c r="Y461" i="9" s="1"/>
  <c r="X461" i="9"/>
  <c r="K465" i="9"/>
  <c r="Y465" i="9" s="1"/>
  <c r="X465" i="9"/>
  <c r="K469" i="9"/>
  <c r="Y469" i="9" s="1"/>
  <c r="X469" i="9"/>
  <c r="K473" i="9"/>
  <c r="Y473" i="9" s="1"/>
  <c r="X473" i="9"/>
  <c r="K477" i="9"/>
  <c r="Y477" i="9" s="1"/>
  <c r="X477" i="9"/>
  <c r="K481" i="9"/>
  <c r="Y481" i="9" s="1"/>
  <c r="X481" i="9"/>
  <c r="K485" i="9"/>
  <c r="Y485" i="9" s="1"/>
  <c r="X485" i="9"/>
  <c r="K489" i="9"/>
  <c r="Y489" i="9" s="1"/>
  <c r="X489" i="9"/>
  <c r="K493" i="9"/>
  <c r="Y493" i="9" s="1"/>
  <c r="X493" i="9"/>
  <c r="K497" i="9"/>
  <c r="Y497" i="9" s="1"/>
  <c r="X497" i="9"/>
  <c r="K501" i="9"/>
  <c r="Y501" i="9" s="1"/>
  <c r="X501" i="9"/>
  <c r="K505" i="9"/>
  <c r="Y505" i="9" s="1"/>
  <c r="X505" i="9"/>
  <c r="K509" i="9"/>
  <c r="Y509" i="9" s="1"/>
  <c r="X509" i="9"/>
  <c r="K513" i="9"/>
  <c r="Y513" i="9" s="1"/>
  <c r="X513" i="9"/>
  <c r="K517" i="9"/>
  <c r="Y517" i="9" s="1"/>
  <c r="X517" i="9"/>
  <c r="K521" i="9"/>
  <c r="Y521" i="9" s="1"/>
  <c r="X521" i="9"/>
  <c r="K525" i="9"/>
  <c r="Y525" i="9" s="1"/>
  <c r="X525" i="9"/>
  <c r="K529" i="9"/>
  <c r="Y529" i="9" s="1"/>
  <c r="X529" i="9"/>
  <c r="K533" i="9"/>
  <c r="Y533" i="9" s="1"/>
  <c r="X533" i="9"/>
  <c r="K537" i="9"/>
  <c r="Y537" i="9" s="1"/>
  <c r="X537" i="9"/>
  <c r="K541" i="9"/>
  <c r="Y541" i="9" s="1"/>
  <c r="X541" i="9"/>
  <c r="K545" i="9"/>
  <c r="Y545" i="9" s="1"/>
  <c r="X545" i="9"/>
  <c r="K549" i="9"/>
  <c r="Y549" i="9" s="1"/>
  <c r="X549" i="9"/>
  <c r="K553" i="9"/>
  <c r="Y553" i="9" s="1"/>
  <c r="X553" i="9"/>
  <c r="K557" i="9"/>
  <c r="Y557" i="9" s="1"/>
  <c r="X557" i="9"/>
  <c r="K561" i="9"/>
  <c r="Y561" i="9" s="1"/>
  <c r="X561" i="9"/>
  <c r="K565" i="9"/>
  <c r="Y565" i="9" s="1"/>
  <c r="X565" i="9"/>
  <c r="K569" i="9"/>
  <c r="Y569" i="9" s="1"/>
  <c r="X569" i="9"/>
  <c r="K573" i="9"/>
  <c r="Y573" i="9" s="1"/>
  <c r="X573" i="9"/>
  <c r="K577" i="9"/>
  <c r="Y577" i="9" s="1"/>
  <c r="X577" i="9"/>
  <c r="K581" i="9"/>
  <c r="Y581" i="9" s="1"/>
  <c r="X581" i="9"/>
  <c r="K585" i="9"/>
  <c r="Y585" i="9" s="1"/>
  <c r="X585" i="9"/>
  <c r="K589" i="9"/>
  <c r="Y589" i="9" s="1"/>
  <c r="X589" i="9"/>
  <c r="K593" i="9"/>
  <c r="Y593" i="9" s="1"/>
  <c r="X593" i="9"/>
  <c r="K597" i="9"/>
  <c r="Y597" i="9" s="1"/>
  <c r="X597" i="9"/>
  <c r="K601" i="9"/>
  <c r="Y601" i="9" s="1"/>
  <c r="X601" i="9"/>
  <c r="K605" i="9"/>
  <c r="Y605" i="9" s="1"/>
  <c r="X605" i="9"/>
  <c r="K609" i="9"/>
  <c r="Y609" i="9" s="1"/>
  <c r="X609" i="9"/>
  <c r="K613" i="9"/>
  <c r="Y613" i="9" s="1"/>
  <c r="X613" i="9"/>
  <c r="K617" i="9"/>
  <c r="Y617" i="9" s="1"/>
  <c r="X617" i="9"/>
  <c r="K621" i="9"/>
  <c r="Y621" i="9" s="1"/>
  <c r="X621" i="9"/>
  <c r="K625" i="9"/>
  <c r="Y625" i="9" s="1"/>
  <c r="X625" i="9"/>
  <c r="K629" i="9"/>
  <c r="Y629" i="9" s="1"/>
  <c r="X629" i="9"/>
  <c r="K633" i="9"/>
  <c r="Y633" i="9" s="1"/>
  <c r="X633" i="9"/>
  <c r="K637" i="9"/>
  <c r="Y637" i="9" s="1"/>
  <c r="X637" i="9"/>
  <c r="K641" i="9"/>
  <c r="Y641" i="9" s="1"/>
  <c r="X641" i="9"/>
  <c r="K645" i="9"/>
  <c r="Y645" i="9" s="1"/>
  <c r="X645" i="9"/>
  <c r="K649" i="9"/>
  <c r="Y649" i="9" s="1"/>
  <c r="X649" i="9"/>
  <c r="K653" i="9"/>
  <c r="Y653" i="9" s="1"/>
  <c r="X653" i="9"/>
  <c r="K657" i="9"/>
  <c r="Y657" i="9" s="1"/>
  <c r="X657" i="9"/>
  <c r="K661" i="9"/>
  <c r="Y661" i="9" s="1"/>
  <c r="X661" i="9"/>
  <c r="K665" i="9"/>
  <c r="Y665" i="9" s="1"/>
  <c r="X665" i="9"/>
  <c r="K669" i="9"/>
  <c r="Y669" i="9" s="1"/>
  <c r="X669" i="9"/>
  <c r="K673" i="9"/>
  <c r="Y673" i="9" s="1"/>
  <c r="X673" i="9"/>
  <c r="K677" i="9"/>
  <c r="Y677" i="9" s="1"/>
  <c r="X677" i="9"/>
  <c r="K681" i="9"/>
  <c r="Y681" i="9" s="1"/>
  <c r="X681" i="9"/>
  <c r="K685" i="9"/>
  <c r="Y685" i="9" s="1"/>
  <c r="X685" i="9"/>
  <c r="K689" i="9"/>
  <c r="Y689" i="9" s="1"/>
  <c r="X689" i="9"/>
  <c r="K693" i="9"/>
  <c r="Y693" i="9" s="1"/>
  <c r="X693" i="9"/>
  <c r="K697" i="9"/>
  <c r="Y697" i="9" s="1"/>
  <c r="X697" i="9"/>
  <c r="K701" i="9"/>
  <c r="Y701" i="9" s="1"/>
  <c r="X701" i="9"/>
  <c r="K705" i="9"/>
  <c r="Y705" i="9" s="1"/>
  <c r="X705" i="9"/>
  <c r="K709" i="9"/>
  <c r="Y709" i="9" s="1"/>
  <c r="X709" i="9"/>
  <c r="K713" i="9"/>
  <c r="Y713" i="9" s="1"/>
  <c r="X713" i="9"/>
  <c r="K717" i="9"/>
  <c r="Y717" i="9" s="1"/>
  <c r="X717" i="9"/>
  <c r="K721" i="9"/>
  <c r="Y721" i="9" s="1"/>
  <c r="X721" i="9"/>
  <c r="K725" i="9"/>
  <c r="Y725" i="9" s="1"/>
  <c r="X725" i="9"/>
  <c r="K729" i="9"/>
  <c r="Y729" i="9" s="1"/>
  <c r="X729" i="9"/>
  <c r="K733" i="9"/>
  <c r="Y733" i="9" s="1"/>
  <c r="X733" i="9"/>
  <c r="K737" i="9"/>
  <c r="Y737" i="9" s="1"/>
  <c r="X737" i="9"/>
  <c r="K741" i="9"/>
  <c r="Y741" i="9" s="1"/>
  <c r="X741" i="9"/>
  <c r="K745" i="9"/>
  <c r="Y745" i="9" s="1"/>
  <c r="X745" i="9"/>
  <c r="K749" i="9"/>
  <c r="Y749" i="9" s="1"/>
  <c r="X749" i="9"/>
  <c r="K753" i="9"/>
  <c r="Y753" i="9" s="1"/>
  <c r="X753" i="9"/>
  <c r="K757" i="9"/>
  <c r="Y757" i="9" s="1"/>
  <c r="X757" i="9"/>
  <c r="K761" i="9"/>
  <c r="Y761" i="9" s="1"/>
  <c r="X761" i="9"/>
  <c r="K765" i="9"/>
  <c r="Y765" i="9" s="1"/>
  <c r="X765" i="9"/>
  <c r="K769" i="9"/>
  <c r="Y769" i="9" s="1"/>
  <c r="X769" i="9"/>
  <c r="K773" i="9"/>
  <c r="Y773" i="9" s="1"/>
  <c r="X773" i="9"/>
  <c r="K777" i="9"/>
  <c r="Y777" i="9" s="1"/>
  <c r="X777" i="9"/>
  <c r="K781" i="9"/>
  <c r="Y781" i="9" s="1"/>
  <c r="X781" i="9"/>
  <c r="K785" i="9"/>
  <c r="Y785" i="9" s="1"/>
  <c r="X785" i="9"/>
  <c r="K789" i="9"/>
  <c r="Y789" i="9" s="1"/>
  <c r="X789" i="9"/>
  <c r="K793" i="9"/>
  <c r="Y793" i="9" s="1"/>
  <c r="X793" i="9"/>
  <c r="K797" i="9"/>
  <c r="Y797" i="9" s="1"/>
  <c r="X797" i="9"/>
  <c r="K801" i="9"/>
  <c r="Y801" i="9" s="1"/>
  <c r="X801" i="9"/>
  <c r="K805" i="9"/>
  <c r="Y805" i="9" s="1"/>
  <c r="X805" i="9"/>
  <c r="K809" i="9"/>
  <c r="Y809" i="9" s="1"/>
  <c r="X809" i="9"/>
  <c r="K813" i="9"/>
  <c r="Y813" i="9" s="1"/>
  <c r="X813" i="9"/>
  <c r="K817" i="9"/>
  <c r="Y817" i="9" s="1"/>
  <c r="X817" i="9"/>
  <c r="K821" i="9"/>
  <c r="Y821" i="9" s="1"/>
  <c r="X821" i="9"/>
  <c r="K825" i="9"/>
  <c r="Y825" i="9" s="1"/>
  <c r="X825" i="9"/>
  <c r="K829" i="9"/>
  <c r="Y829" i="9" s="1"/>
  <c r="X829" i="9"/>
  <c r="K833" i="9"/>
  <c r="Y833" i="9" s="1"/>
  <c r="X833" i="9"/>
  <c r="K837" i="9"/>
  <c r="Y837" i="9" s="1"/>
  <c r="X837" i="9"/>
  <c r="K841" i="9"/>
  <c r="Y841" i="9" s="1"/>
  <c r="X841" i="9"/>
  <c r="K845" i="9"/>
  <c r="Y845" i="9" s="1"/>
  <c r="X845" i="9"/>
  <c r="K849" i="9"/>
  <c r="Y849" i="9" s="1"/>
  <c r="X849" i="9"/>
  <c r="K853" i="9"/>
  <c r="Y853" i="9" s="1"/>
  <c r="X853" i="9"/>
  <c r="K857" i="9"/>
  <c r="Y857" i="9" s="1"/>
  <c r="X857" i="9"/>
  <c r="K861" i="9"/>
  <c r="Y861" i="9" s="1"/>
  <c r="X861" i="9"/>
  <c r="K865" i="9"/>
  <c r="Y865" i="9" s="1"/>
  <c r="X865" i="9"/>
  <c r="K869" i="9"/>
  <c r="Y869" i="9" s="1"/>
  <c r="X869" i="9"/>
  <c r="K873" i="9"/>
  <c r="Y873" i="9" s="1"/>
  <c r="X873" i="9"/>
  <c r="K877" i="9"/>
  <c r="Y877" i="9" s="1"/>
  <c r="X877" i="9"/>
  <c r="K881" i="9"/>
  <c r="Y881" i="9" s="1"/>
  <c r="X881" i="9"/>
  <c r="K885" i="9"/>
  <c r="Y885" i="9" s="1"/>
  <c r="X885" i="9"/>
  <c r="K889" i="9"/>
  <c r="Y889" i="9" s="1"/>
  <c r="X889" i="9"/>
  <c r="K893" i="9"/>
  <c r="Y893" i="9" s="1"/>
  <c r="X893" i="9"/>
  <c r="K897" i="9"/>
  <c r="Y897" i="9" s="1"/>
  <c r="X897" i="9"/>
  <c r="K901" i="9"/>
  <c r="Y901" i="9" s="1"/>
  <c r="X901" i="9"/>
  <c r="K905" i="9"/>
  <c r="Y905" i="9" s="1"/>
  <c r="X905" i="9"/>
  <c r="K909" i="9"/>
  <c r="Y909" i="9" s="1"/>
  <c r="X909" i="9"/>
  <c r="K913" i="9"/>
  <c r="Y913" i="9" s="1"/>
  <c r="X913" i="9"/>
  <c r="K917" i="9"/>
  <c r="Y917" i="9" s="1"/>
  <c r="X917" i="9"/>
  <c r="K921" i="9"/>
  <c r="Y921" i="9" s="1"/>
  <c r="X921" i="9"/>
  <c r="K925" i="9"/>
  <c r="Y925" i="9" s="1"/>
  <c r="X925" i="9"/>
  <c r="K929" i="9"/>
  <c r="Y929" i="9" s="1"/>
  <c r="X929" i="9"/>
  <c r="K933" i="9"/>
  <c r="Y933" i="9" s="1"/>
  <c r="X933" i="9"/>
  <c r="K937" i="9"/>
  <c r="Y937" i="9" s="1"/>
  <c r="X937" i="9"/>
  <c r="K941" i="9"/>
  <c r="Y941" i="9" s="1"/>
  <c r="X941" i="9"/>
  <c r="K945" i="9"/>
  <c r="Y945" i="9" s="1"/>
  <c r="X945" i="9"/>
  <c r="K949" i="9"/>
  <c r="Y949" i="9" s="1"/>
  <c r="X949" i="9"/>
  <c r="K953" i="9"/>
  <c r="Y953" i="9" s="1"/>
  <c r="X953" i="9"/>
  <c r="K957" i="9"/>
  <c r="Y957" i="9" s="1"/>
  <c r="X957" i="9"/>
  <c r="K961" i="9"/>
  <c r="Y961" i="9" s="1"/>
  <c r="X961" i="9"/>
  <c r="K965" i="9"/>
  <c r="Y965" i="9" s="1"/>
  <c r="X965" i="9"/>
  <c r="K969" i="9"/>
  <c r="Y969" i="9" s="1"/>
  <c r="X969" i="9"/>
  <c r="K973" i="9"/>
  <c r="Y973" i="9" s="1"/>
  <c r="X973" i="9"/>
  <c r="K977" i="9"/>
  <c r="Y977" i="9" s="1"/>
  <c r="X977" i="9"/>
  <c r="K981" i="9"/>
  <c r="Y981" i="9" s="1"/>
  <c r="X981" i="9"/>
  <c r="K985" i="9"/>
  <c r="Y985" i="9" s="1"/>
  <c r="X985" i="9"/>
  <c r="K989" i="9"/>
  <c r="Y989" i="9" s="1"/>
  <c r="X989" i="9"/>
  <c r="K993" i="9"/>
  <c r="Y993" i="9" s="1"/>
  <c r="X993" i="9"/>
  <c r="K997" i="9"/>
  <c r="Y997" i="9" s="1"/>
  <c r="X997" i="9"/>
  <c r="K1001" i="9"/>
  <c r="Y1001" i="9" s="1"/>
  <c r="X1001" i="9"/>
  <c r="K1005" i="9"/>
  <c r="Y1005" i="9" s="1"/>
  <c r="X1005" i="9"/>
  <c r="K1009" i="9"/>
  <c r="Y1009" i="9" s="1"/>
  <c r="X1009" i="9"/>
  <c r="K2172" i="9"/>
  <c r="Y2172" i="9" s="1"/>
  <c r="X2172" i="9"/>
  <c r="K2176" i="9"/>
  <c r="Y2176" i="9" s="1"/>
  <c r="X2176" i="9"/>
  <c r="K2180" i="9"/>
  <c r="Y2180" i="9" s="1"/>
  <c r="X2180" i="9"/>
  <c r="K2184" i="9"/>
  <c r="Y2184" i="9" s="1"/>
  <c r="X2184" i="9"/>
  <c r="K2188" i="9"/>
  <c r="Y2188" i="9" s="1"/>
  <c r="X2188" i="9"/>
  <c r="K2192" i="9"/>
  <c r="Y2192" i="9" s="1"/>
  <c r="X2192" i="9"/>
  <c r="K2196" i="9"/>
  <c r="Y2196" i="9" s="1"/>
  <c r="X2196" i="9"/>
  <c r="K2200" i="9"/>
  <c r="Y2200" i="9" s="1"/>
  <c r="X2200" i="9"/>
  <c r="K2204" i="9"/>
  <c r="Y2204" i="9" s="1"/>
  <c r="X2204" i="9"/>
  <c r="K2208" i="9"/>
  <c r="Y2208" i="9" s="1"/>
  <c r="X2208" i="9"/>
  <c r="K2212" i="9"/>
  <c r="Y2212" i="9" s="1"/>
  <c r="X2212" i="9"/>
  <c r="K2216" i="9"/>
  <c r="Y2216" i="9" s="1"/>
  <c r="X2216" i="9"/>
  <c r="K2220" i="9"/>
  <c r="Y2220" i="9" s="1"/>
  <c r="X2220" i="9"/>
  <c r="K2224" i="9"/>
  <c r="Y2224" i="9" s="1"/>
  <c r="X2224" i="9"/>
  <c r="K2228" i="9"/>
  <c r="Y2228" i="9" s="1"/>
  <c r="X2228" i="9"/>
  <c r="K2232" i="9"/>
  <c r="Y2232" i="9" s="1"/>
  <c r="X2232" i="9"/>
  <c r="K2236" i="9"/>
  <c r="Y2236" i="9" s="1"/>
  <c r="X2236" i="9"/>
  <c r="K2240" i="9"/>
  <c r="Y2240" i="9" s="1"/>
  <c r="X2240" i="9"/>
  <c r="K2244" i="9"/>
  <c r="Y2244" i="9" s="1"/>
  <c r="X2244" i="9"/>
  <c r="K2248" i="9"/>
  <c r="Y2248" i="9" s="1"/>
  <c r="X2248" i="9"/>
  <c r="K2252" i="9"/>
  <c r="Y2252" i="9" s="1"/>
  <c r="X2252" i="9"/>
  <c r="K2256" i="9"/>
  <c r="Y2256" i="9" s="1"/>
  <c r="X2256" i="9"/>
  <c r="K2260" i="9"/>
  <c r="Y2260" i="9" s="1"/>
  <c r="X2260" i="9"/>
  <c r="K2264" i="9"/>
  <c r="Y2264" i="9" s="1"/>
  <c r="X2264" i="9"/>
  <c r="K2268" i="9"/>
  <c r="Y2268" i="9" s="1"/>
  <c r="X2268" i="9"/>
  <c r="K2272" i="9"/>
  <c r="Y2272" i="9" s="1"/>
  <c r="X2272" i="9"/>
  <c r="K2276" i="9"/>
  <c r="Y2276" i="9" s="1"/>
  <c r="X2276" i="9"/>
  <c r="K2280" i="9"/>
  <c r="Y2280" i="9" s="1"/>
  <c r="X2280" i="9"/>
  <c r="K2284" i="9"/>
  <c r="Y2284" i="9" s="1"/>
  <c r="X2284" i="9"/>
  <c r="K2288" i="9"/>
  <c r="Y2288" i="9" s="1"/>
  <c r="X2288" i="9"/>
  <c r="K2292" i="9"/>
  <c r="Y2292" i="9" s="1"/>
  <c r="X2292" i="9"/>
  <c r="K2296" i="9"/>
  <c r="Y2296" i="9" s="1"/>
  <c r="X2296" i="9"/>
  <c r="K2300" i="9"/>
  <c r="Y2300" i="9" s="1"/>
  <c r="X2300" i="9"/>
  <c r="K2304" i="9"/>
  <c r="Y2304" i="9" s="1"/>
  <c r="X2304" i="9"/>
  <c r="K2308" i="9"/>
  <c r="Y2308" i="9" s="1"/>
  <c r="X2308" i="9"/>
  <c r="K2312" i="9"/>
  <c r="Y2312" i="9" s="1"/>
  <c r="X2312" i="9"/>
  <c r="K2316" i="9"/>
  <c r="Y2316" i="9" s="1"/>
  <c r="X2316" i="9"/>
  <c r="K2320" i="9"/>
  <c r="Y2320" i="9" s="1"/>
  <c r="X2320" i="9"/>
  <c r="K2324" i="9"/>
  <c r="Y2324" i="9" s="1"/>
  <c r="X2324" i="9"/>
  <c r="K2328" i="9"/>
  <c r="Y2328" i="9" s="1"/>
  <c r="X2328" i="9"/>
  <c r="K2332" i="9"/>
  <c r="Y2332" i="9" s="1"/>
  <c r="X2332" i="9"/>
  <c r="K2336" i="9"/>
  <c r="Y2336" i="9" s="1"/>
  <c r="X2336" i="9"/>
  <c r="K2340" i="9"/>
  <c r="Y2340" i="9" s="1"/>
  <c r="X2340" i="9"/>
  <c r="K2344" i="9"/>
  <c r="Y2344" i="9" s="1"/>
  <c r="X2344" i="9"/>
  <c r="K2348" i="9"/>
  <c r="Y2348" i="9" s="1"/>
  <c r="X2348" i="9"/>
  <c r="K2352" i="9"/>
  <c r="Y2352" i="9" s="1"/>
  <c r="X2352" i="9"/>
  <c r="K2356" i="9"/>
  <c r="Y2356" i="9" s="1"/>
  <c r="X2356" i="9"/>
  <c r="K2360" i="9"/>
  <c r="Y2360" i="9" s="1"/>
  <c r="X2360" i="9"/>
  <c r="K2364" i="9"/>
  <c r="Y2364" i="9" s="1"/>
  <c r="X2364" i="9"/>
  <c r="K2368" i="9"/>
  <c r="Y2368" i="9" s="1"/>
  <c r="X2368" i="9"/>
  <c r="K2372" i="9"/>
  <c r="Y2372" i="9" s="1"/>
  <c r="X2372" i="9"/>
  <c r="K2376" i="9"/>
  <c r="Y2376" i="9" s="1"/>
  <c r="X2376" i="9"/>
  <c r="K2380" i="9"/>
  <c r="Y2380" i="9" s="1"/>
  <c r="X2380" i="9"/>
  <c r="K2384" i="9"/>
  <c r="Y2384" i="9" s="1"/>
  <c r="X2384" i="9"/>
  <c r="K2388" i="9"/>
  <c r="Y2388" i="9" s="1"/>
  <c r="X2388" i="9"/>
  <c r="K2392" i="9"/>
  <c r="Y2392" i="9" s="1"/>
  <c r="X2392" i="9"/>
  <c r="K2396" i="9"/>
  <c r="Y2396" i="9" s="1"/>
  <c r="X2396" i="9"/>
  <c r="K2400" i="9"/>
  <c r="Y2400" i="9" s="1"/>
  <c r="X2400" i="9"/>
  <c r="K2404" i="9"/>
  <c r="Y2404" i="9" s="1"/>
  <c r="X2404" i="9"/>
  <c r="K2408" i="9"/>
  <c r="Y2408" i="9" s="1"/>
  <c r="X2408" i="9"/>
  <c r="K2412" i="9"/>
  <c r="Y2412" i="9" s="1"/>
  <c r="X2412" i="9"/>
  <c r="K2416" i="9"/>
  <c r="Y2416" i="9" s="1"/>
  <c r="X2416" i="9"/>
  <c r="K2420" i="9"/>
  <c r="Y2420" i="9" s="1"/>
  <c r="X2420" i="9"/>
  <c r="K2424" i="9"/>
  <c r="Y2424" i="9" s="1"/>
  <c r="X2424" i="9"/>
  <c r="K2428" i="9"/>
  <c r="Y2428" i="9" s="1"/>
  <c r="X2428" i="9"/>
  <c r="K2432" i="9"/>
  <c r="Y2432" i="9" s="1"/>
  <c r="X2432" i="9"/>
  <c r="K2436" i="9"/>
  <c r="Y2436" i="9" s="1"/>
  <c r="X2436" i="9"/>
  <c r="K2440" i="9"/>
  <c r="Y2440" i="9" s="1"/>
  <c r="X2440" i="9"/>
  <c r="K2444" i="9"/>
  <c r="Y2444" i="9" s="1"/>
  <c r="X2444" i="9"/>
  <c r="K2448" i="9"/>
  <c r="Y2448" i="9" s="1"/>
  <c r="X2448" i="9"/>
  <c r="K2452" i="9"/>
  <c r="Y2452" i="9" s="1"/>
  <c r="X2452" i="9"/>
  <c r="K2456" i="9"/>
  <c r="Y2456" i="9" s="1"/>
  <c r="X2456" i="9"/>
  <c r="K2460" i="9"/>
  <c r="Y2460" i="9" s="1"/>
  <c r="X2460" i="9"/>
  <c r="K2464" i="9"/>
  <c r="Y2464" i="9" s="1"/>
  <c r="X2464" i="9"/>
  <c r="K2468" i="9"/>
  <c r="Y2468" i="9" s="1"/>
  <c r="X2468" i="9"/>
  <c r="K2472" i="9"/>
  <c r="Y2472" i="9" s="1"/>
  <c r="X2472" i="9"/>
  <c r="K2476" i="9"/>
  <c r="Y2476" i="9" s="1"/>
  <c r="X2476" i="9"/>
  <c r="K2480" i="9"/>
  <c r="Y2480" i="9" s="1"/>
  <c r="X2480" i="9"/>
  <c r="K2484" i="9"/>
  <c r="Y2484" i="9" s="1"/>
  <c r="X2484" i="9"/>
  <c r="K2488" i="9"/>
  <c r="Y2488" i="9" s="1"/>
  <c r="X2488" i="9"/>
  <c r="K2492" i="9"/>
  <c r="Y2492" i="9" s="1"/>
  <c r="X2492" i="9"/>
  <c r="K2496" i="9"/>
  <c r="Y2496" i="9" s="1"/>
  <c r="X2496" i="9"/>
  <c r="K2500" i="9"/>
  <c r="Y2500" i="9" s="1"/>
  <c r="X2500" i="9"/>
  <c r="K2504" i="9"/>
  <c r="Y2504" i="9" s="1"/>
  <c r="X2504" i="9"/>
  <c r="K2508" i="9"/>
  <c r="Y2508" i="9" s="1"/>
  <c r="X2508" i="9"/>
  <c r="K2512" i="9"/>
  <c r="Y2512" i="9" s="1"/>
  <c r="X2512" i="9"/>
  <c r="K2516" i="9"/>
  <c r="Y2516" i="9" s="1"/>
  <c r="X2516" i="9"/>
  <c r="K2520" i="9"/>
  <c r="Y2520" i="9" s="1"/>
  <c r="X2520" i="9"/>
  <c r="K2524" i="9"/>
  <c r="Y2524" i="9" s="1"/>
  <c r="X2524" i="9"/>
  <c r="K2528" i="9"/>
  <c r="Y2528" i="9" s="1"/>
  <c r="X2528" i="9"/>
  <c r="K2532" i="9"/>
  <c r="Y2532" i="9" s="1"/>
  <c r="X2532" i="9"/>
  <c r="K2536" i="9"/>
  <c r="Y2536" i="9" s="1"/>
  <c r="X2536" i="9"/>
  <c r="K2540" i="9"/>
  <c r="Y2540" i="9" s="1"/>
  <c r="X2540" i="9"/>
  <c r="K2544" i="9"/>
  <c r="Y2544" i="9" s="1"/>
  <c r="X2544" i="9"/>
  <c r="K2548" i="9"/>
  <c r="Y2548" i="9" s="1"/>
  <c r="X2548" i="9"/>
  <c r="K2552" i="9"/>
  <c r="Y2552" i="9" s="1"/>
  <c r="X2552" i="9"/>
  <c r="K2556" i="9"/>
  <c r="Y2556" i="9" s="1"/>
  <c r="X2556" i="9"/>
  <c r="K2560" i="9"/>
  <c r="Y2560" i="9" s="1"/>
  <c r="X2560" i="9"/>
  <c r="K2564" i="9"/>
  <c r="Y2564" i="9" s="1"/>
  <c r="X2564" i="9"/>
  <c r="K2568" i="9"/>
  <c r="Y2568" i="9" s="1"/>
  <c r="X2568" i="9"/>
  <c r="K2572" i="9"/>
  <c r="Y2572" i="9" s="1"/>
  <c r="X2572" i="9"/>
  <c r="K2576" i="9"/>
  <c r="Y2576" i="9" s="1"/>
  <c r="X2576" i="9"/>
  <c r="K2580" i="9"/>
  <c r="Y2580" i="9" s="1"/>
  <c r="X2580" i="9"/>
  <c r="K2584" i="9"/>
  <c r="Y2584" i="9" s="1"/>
  <c r="X2584" i="9"/>
  <c r="K2588" i="9"/>
  <c r="Y2588" i="9" s="1"/>
  <c r="X2588" i="9"/>
  <c r="K2592" i="9"/>
  <c r="Y2592" i="9" s="1"/>
  <c r="X2592" i="9"/>
  <c r="K2596" i="9"/>
  <c r="Y2596" i="9" s="1"/>
  <c r="X2596" i="9"/>
  <c r="K2600" i="9"/>
  <c r="Y2600" i="9" s="1"/>
  <c r="X2600" i="9"/>
  <c r="K2604" i="9"/>
  <c r="Y2604" i="9" s="1"/>
  <c r="X2604" i="9"/>
  <c r="K2608" i="9"/>
  <c r="Y2608" i="9" s="1"/>
  <c r="X2608" i="9"/>
  <c r="K2612" i="9"/>
  <c r="Y2612" i="9" s="1"/>
  <c r="X2612" i="9"/>
  <c r="K2616" i="9"/>
  <c r="Y2616" i="9" s="1"/>
  <c r="X2616" i="9"/>
  <c r="K2620" i="9"/>
  <c r="Y2620" i="9" s="1"/>
  <c r="X2620" i="9"/>
  <c r="K2624" i="9"/>
  <c r="Y2624" i="9" s="1"/>
  <c r="X2624" i="9"/>
  <c r="K2628" i="9"/>
  <c r="Y2628" i="9" s="1"/>
  <c r="X2628" i="9"/>
  <c r="K2632" i="9"/>
  <c r="Y2632" i="9" s="1"/>
  <c r="X2632" i="9"/>
  <c r="K2636" i="9"/>
  <c r="Y2636" i="9" s="1"/>
  <c r="X2636" i="9"/>
  <c r="K2640" i="9"/>
  <c r="Y2640" i="9" s="1"/>
  <c r="X2640" i="9"/>
  <c r="K2644" i="9"/>
  <c r="Y2644" i="9" s="1"/>
  <c r="X2644" i="9"/>
  <c r="K2648" i="9"/>
  <c r="Y2648" i="9" s="1"/>
  <c r="X2648" i="9"/>
  <c r="K2652" i="9"/>
  <c r="Y2652" i="9" s="1"/>
  <c r="X2652" i="9"/>
  <c r="K2656" i="9"/>
  <c r="Y2656" i="9" s="1"/>
  <c r="X2656" i="9"/>
  <c r="K2660" i="9"/>
  <c r="Y2660" i="9" s="1"/>
  <c r="X2660" i="9"/>
  <c r="K2664" i="9"/>
  <c r="Y2664" i="9" s="1"/>
  <c r="X2664" i="9"/>
  <c r="K2668" i="9"/>
  <c r="Y2668" i="9" s="1"/>
  <c r="X2668" i="9"/>
  <c r="K2672" i="9"/>
  <c r="Y2672" i="9" s="1"/>
  <c r="X2672" i="9"/>
  <c r="K2676" i="9"/>
  <c r="Y2676" i="9" s="1"/>
  <c r="X2676" i="9"/>
  <c r="K2680" i="9"/>
  <c r="Y2680" i="9" s="1"/>
  <c r="X2680" i="9"/>
  <c r="K2684" i="9"/>
  <c r="Y2684" i="9" s="1"/>
  <c r="X2684" i="9"/>
  <c r="K2688" i="9"/>
  <c r="Y2688" i="9" s="1"/>
  <c r="X2688" i="9"/>
  <c r="K2692" i="9"/>
  <c r="Y2692" i="9" s="1"/>
  <c r="X2692" i="9"/>
  <c r="K2696" i="9"/>
  <c r="Y2696" i="9" s="1"/>
  <c r="X2696" i="9"/>
  <c r="K2700" i="9"/>
  <c r="Y2700" i="9" s="1"/>
  <c r="X2700" i="9"/>
  <c r="K2704" i="9"/>
  <c r="Y2704" i="9" s="1"/>
  <c r="X2704" i="9"/>
  <c r="K2708" i="9"/>
  <c r="Y2708" i="9" s="1"/>
  <c r="X2708" i="9"/>
  <c r="K2712" i="9"/>
  <c r="Y2712" i="9" s="1"/>
  <c r="X2712" i="9"/>
  <c r="K2716" i="9"/>
  <c r="Y2716" i="9" s="1"/>
  <c r="X2716" i="9"/>
  <c r="K2720" i="9"/>
  <c r="Y2720" i="9" s="1"/>
  <c r="X2720" i="9"/>
  <c r="K2724" i="9"/>
  <c r="Y2724" i="9" s="1"/>
  <c r="X2724" i="9"/>
  <c r="K2728" i="9"/>
  <c r="Y2728" i="9" s="1"/>
  <c r="X2728" i="9"/>
  <c r="K2732" i="9"/>
  <c r="Y2732" i="9" s="1"/>
  <c r="X2732" i="9"/>
  <c r="K2736" i="9"/>
  <c r="Y2736" i="9" s="1"/>
  <c r="X2736" i="9"/>
  <c r="K2740" i="9"/>
  <c r="Y2740" i="9" s="1"/>
  <c r="X2740" i="9"/>
  <c r="K2744" i="9"/>
  <c r="Y2744" i="9" s="1"/>
  <c r="X2744" i="9"/>
  <c r="K2748" i="9"/>
  <c r="Y2748" i="9" s="1"/>
  <c r="X2748" i="9"/>
  <c r="K2752" i="9"/>
  <c r="Y2752" i="9" s="1"/>
  <c r="X2752" i="9"/>
  <c r="K2756" i="9"/>
  <c r="Y2756" i="9" s="1"/>
  <c r="X2756" i="9"/>
  <c r="K2760" i="9"/>
  <c r="Y2760" i="9" s="1"/>
  <c r="X2760" i="9"/>
  <c r="K2764" i="9"/>
  <c r="Y2764" i="9" s="1"/>
  <c r="X2764" i="9"/>
  <c r="K2768" i="9"/>
  <c r="Y2768" i="9" s="1"/>
  <c r="X2768" i="9"/>
  <c r="K2772" i="9"/>
  <c r="Y2772" i="9" s="1"/>
  <c r="X2772" i="9"/>
  <c r="K2776" i="9"/>
  <c r="Y2776" i="9" s="1"/>
  <c r="X2776" i="9"/>
  <c r="K2780" i="9"/>
  <c r="Y2780" i="9" s="1"/>
  <c r="X2780" i="9"/>
  <c r="K2784" i="9"/>
  <c r="Y2784" i="9" s="1"/>
  <c r="X2784" i="9"/>
  <c r="K2788" i="9"/>
  <c r="Y2788" i="9" s="1"/>
  <c r="X2788" i="9"/>
  <c r="K2792" i="9"/>
  <c r="Y2792" i="9" s="1"/>
  <c r="X2792" i="9"/>
  <c r="K2796" i="9"/>
  <c r="Y2796" i="9" s="1"/>
  <c r="X2796" i="9"/>
  <c r="K2800" i="9"/>
  <c r="Y2800" i="9" s="1"/>
  <c r="X2800" i="9"/>
  <c r="K2804" i="9"/>
  <c r="Y2804" i="9" s="1"/>
  <c r="X2804" i="9"/>
  <c r="K2808" i="9"/>
  <c r="Y2808" i="9" s="1"/>
  <c r="X2808" i="9"/>
  <c r="K2812" i="9"/>
  <c r="Y2812" i="9" s="1"/>
  <c r="X2812" i="9"/>
  <c r="K2816" i="9"/>
  <c r="Y2816" i="9" s="1"/>
  <c r="X2816" i="9"/>
  <c r="K2820" i="9"/>
  <c r="Y2820" i="9" s="1"/>
  <c r="X2820" i="9"/>
  <c r="K2824" i="9"/>
  <c r="Y2824" i="9" s="1"/>
  <c r="X2824" i="9"/>
  <c r="K2828" i="9"/>
  <c r="Y2828" i="9" s="1"/>
  <c r="X2828" i="9"/>
  <c r="K2832" i="9"/>
  <c r="Y2832" i="9" s="1"/>
  <c r="X2832" i="9"/>
  <c r="K2836" i="9"/>
  <c r="Y2836" i="9" s="1"/>
  <c r="X2836" i="9"/>
  <c r="K2840" i="9"/>
  <c r="Y2840" i="9" s="1"/>
  <c r="X2840" i="9"/>
  <c r="K2844" i="9"/>
  <c r="Y2844" i="9" s="1"/>
  <c r="X2844" i="9"/>
  <c r="K2848" i="9"/>
  <c r="Y2848" i="9" s="1"/>
  <c r="X2848" i="9"/>
  <c r="K2852" i="9"/>
  <c r="Y2852" i="9" s="1"/>
  <c r="X2852" i="9"/>
  <c r="K2856" i="9"/>
  <c r="Y2856" i="9" s="1"/>
  <c r="X2856" i="9"/>
  <c r="K2860" i="9"/>
  <c r="Y2860" i="9" s="1"/>
  <c r="X2860" i="9"/>
  <c r="K2864" i="9"/>
  <c r="Y2864" i="9" s="1"/>
  <c r="X2864" i="9"/>
  <c r="K2868" i="9"/>
  <c r="Y2868" i="9" s="1"/>
  <c r="X2868" i="9"/>
  <c r="K2872" i="9"/>
  <c r="Y2872" i="9" s="1"/>
  <c r="X2872" i="9"/>
  <c r="K2876" i="9"/>
  <c r="Y2876" i="9" s="1"/>
  <c r="X2876" i="9"/>
  <c r="K2880" i="9"/>
  <c r="Y2880" i="9" s="1"/>
  <c r="X2880" i="9"/>
  <c r="K2884" i="9"/>
  <c r="Y2884" i="9" s="1"/>
  <c r="X2884" i="9"/>
  <c r="K2888" i="9"/>
  <c r="Y2888" i="9" s="1"/>
  <c r="X2888" i="9"/>
  <c r="K2892" i="9"/>
  <c r="Y2892" i="9" s="1"/>
  <c r="X2892" i="9"/>
  <c r="K2896" i="9"/>
  <c r="Y2896" i="9" s="1"/>
  <c r="X2896" i="9"/>
  <c r="K2900" i="9"/>
  <c r="Y2900" i="9" s="1"/>
  <c r="X2900" i="9"/>
  <c r="K2904" i="9"/>
  <c r="Y2904" i="9" s="1"/>
  <c r="X2904" i="9"/>
  <c r="K2908" i="9"/>
  <c r="Y2908" i="9" s="1"/>
  <c r="X2908" i="9"/>
  <c r="K2912" i="9"/>
  <c r="Y2912" i="9" s="1"/>
  <c r="X2912" i="9"/>
  <c r="K2916" i="9"/>
  <c r="Y2916" i="9" s="1"/>
  <c r="X2916" i="9"/>
  <c r="K2920" i="9"/>
  <c r="Y2920" i="9" s="1"/>
  <c r="X2920" i="9"/>
  <c r="K2924" i="9"/>
  <c r="Y2924" i="9" s="1"/>
  <c r="X2924" i="9"/>
  <c r="K2928" i="9"/>
  <c r="Y2928" i="9" s="1"/>
  <c r="X2928" i="9"/>
  <c r="K2932" i="9"/>
  <c r="Y2932" i="9" s="1"/>
  <c r="X2932" i="9"/>
  <c r="K2936" i="9"/>
  <c r="Y2936" i="9" s="1"/>
  <c r="X2936" i="9"/>
  <c r="K2940" i="9"/>
  <c r="Y2940" i="9" s="1"/>
  <c r="X2940" i="9"/>
  <c r="K2944" i="9"/>
  <c r="Y2944" i="9" s="1"/>
  <c r="X2944" i="9"/>
  <c r="K2948" i="9"/>
  <c r="Y2948" i="9" s="1"/>
  <c r="X2948" i="9"/>
  <c r="K2952" i="9"/>
  <c r="Y2952" i="9" s="1"/>
  <c r="X2952" i="9"/>
  <c r="K2956" i="9"/>
  <c r="Y2956" i="9" s="1"/>
  <c r="X2956" i="9"/>
  <c r="K2960" i="9"/>
  <c r="Y2960" i="9" s="1"/>
  <c r="X2960" i="9"/>
  <c r="K2964" i="9"/>
  <c r="Y2964" i="9" s="1"/>
  <c r="X2964" i="9"/>
  <c r="K2968" i="9"/>
  <c r="Y2968" i="9" s="1"/>
  <c r="X2968" i="9"/>
  <c r="K2972" i="9"/>
  <c r="Y2972" i="9" s="1"/>
  <c r="X2972" i="9"/>
  <c r="K2976" i="9"/>
  <c r="Y2976" i="9" s="1"/>
  <c r="X2976" i="9"/>
  <c r="K2980" i="9"/>
  <c r="Y2980" i="9" s="1"/>
  <c r="X2980" i="9"/>
  <c r="K2984" i="9"/>
  <c r="Y2984" i="9" s="1"/>
  <c r="X2984" i="9"/>
  <c r="K2988" i="9"/>
  <c r="Y2988" i="9" s="1"/>
  <c r="X2988" i="9"/>
  <c r="K2992" i="9"/>
  <c r="Y2992" i="9" s="1"/>
  <c r="X2992" i="9"/>
  <c r="K2996" i="9"/>
  <c r="Y2996" i="9" s="1"/>
  <c r="X2996" i="9"/>
  <c r="K3000" i="9"/>
  <c r="Y3000" i="9" s="1"/>
  <c r="X3000" i="9"/>
  <c r="K3004" i="9"/>
  <c r="Y3004" i="9" s="1"/>
  <c r="X3004" i="9"/>
  <c r="K3008" i="9"/>
  <c r="Y3008" i="9" s="1"/>
  <c r="X3008" i="9"/>
  <c r="K3012" i="9"/>
  <c r="Y3012" i="9" s="1"/>
  <c r="X3012" i="9"/>
  <c r="K3016" i="9"/>
  <c r="Y3016" i="9" s="1"/>
  <c r="X3016" i="9"/>
  <c r="K3020" i="9"/>
  <c r="Y3020" i="9" s="1"/>
  <c r="X3020" i="9"/>
  <c r="K3024" i="9"/>
  <c r="Y3024" i="9" s="1"/>
  <c r="X3024" i="9"/>
  <c r="K3028" i="9"/>
  <c r="Y3028" i="9" s="1"/>
  <c r="X3028" i="9"/>
  <c r="K3032" i="9"/>
  <c r="Y3032" i="9" s="1"/>
  <c r="X3032" i="9"/>
  <c r="K3036" i="9"/>
  <c r="Y3036" i="9" s="1"/>
  <c r="X3036" i="9"/>
  <c r="K3040" i="9"/>
  <c r="Y3040" i="9" s="1"/>
  <c r="X3040" i="9"/>
  <c r="K3044" i="9"/>
  <c r="Y3044" i="9" s="1"/>
  <c r="X3044" i="9"/>
  <c r="K3048" i="9"/>
  <c r="Y3048" i="9" s="1"/>
  <c r="X3048" i="9"/>
  <c r="K3052" i="9"/>
  <c r="Y3052" i="9" s="1"/>
  <c r="X3052" i="9"/>
  <c r="K3056" i="9"/>
  <c r="Y3056" i="9" s="1"/>
  <c r="X3056" i="9"/>
  <c r="K3060" i="9"/>
  <c r="Y3060" i="9" s="1"/>
  <c r="X3060" i="9"/>
  <c r="K3064" i="9"/>
  <c r="Y3064" i="9" s="1"/>
  <c r="X3064" i="9"/>
  <c r="K3068" i="9"/>
  <c r="Y3068" i="9" s="1"/>
  <c r="X3068" i="9"/>
  <c r="K3072" i="9"/>
  <c r="Y3072" i="9" s="1"/>
  <c r="X3072" i="9"/>
  <c r="K3076" i="9"/>
  <c r="Y3076" i="9" s="1"/>
  <c r="X3076" i="9"/>
  <c r="K3080" i="9"/>
  <c r="Y3080" i="9" s="1"/>
  <c r="X3080" i="9"/>
  <c r="K3084" i="9"/>
  <c r="Y3084" i="9" s="1"/>
  <c r="X3084" i="9"/>
  <c r="K3088" i="9"/>
  <c r="Y3088" i="9" s="1"/>
  <c r="X3088" i="9"/>
  <c r="K3092" i="9"/>
  <c r="Y3092" i="9" s="1"/>
  <c r="X3092" i="9"/>
  <c r="K3096" i="9"/>
  <c r="Y3096" i="9" s="1"/>
  <c r="X3096" i="9"/>
  <c r="K3100" i="9"/>
  <c r="Y3100" i="9" s="1"/>
  <c r="X3100" i="9"/>
  <c r="K3104" i="9"/>
  <c r="Y3104" i="9" s="1"/>
  <c r="X3104" i="9"/>
  <c r="K3108" i="9"/>
  <c r="Y3108" i="9" s="1"/>
  <c r="X3108" i="9"/>
  <c r="K3112" i="9"/>
  <c r="Y3112" i="9" s="1"/>
  <c r="X3112" i="9"/>
  <c r="K3116" i="9"/>
  <c r="Y3116" i="9" s="1"/>
  <c r="X3116" i="9"/>
  <c r="K3120" i="9"/>
  <c r="Y3120" i="9" s="1"/>
  <c r="X3120" i="9"/>
  <c r="K3124" i="9"/>
  <c r="Y3124" i="9" s="1"/>
  <c r="X3124" i="9"/>
  <c r="K3128" i="9"/>
  <c r="Y3128" i="9" s="1"/>
  <c r="X3128" i="9"/>
  <c r="K3132" i="9"/>
  <c r="Y3132" i="9" s="1"/>
  <c r="X3132" i="9"/>
  <c r="K3136" i="9"/>
  <c r="Y3136" i="9" s="1"/>
  <c r="X3136" i="9"/>
  <c r="K3140" i="9"/>
  <c r="Y3140" i="9" s="1"/>
  <c r="X3140" i="9"/>
  <c r="K3144" i="9"/>
  <c r="Y3144" i="9" s="1"/>
  <c r="X3144" i="9"/>
  <c r="K3148" i="9"/>
  <c r="Y3148" i="9" s="1"/>
  <c r="X3148" i="9"/>
  <c r="K3152" i="9"/>
  <c r="Y3152" i="9" s="1"/>
  <c r="X3152" i="9"/>
  <c r="K3156" i="9"/>
  <c r="Y3156" i="9" s="1"/>
  <c r="X3156" i="9"/>
  <c r="K3160" i="9"/>
  <c r="Y3160" i="9" s="1"/>
  <c r="X3160" i="9"/>
  <c r="K1779" i="9"/>
  <c r="Y1779" i="9" s="1"/>
  <c r="X1779" i="9"/>
  <c r="K1783" i="9"/>
  <c r="Y1783" i="9" s="1"/>
  <c r="X1783" i="9"/>
  <c r="K1787" i="9"/>
  <c r="Y1787" i="9" s="1"/>
  <c r="X1787" i="9"/>
  <c r="K1791" i="9"/>
  <c r="Y1791" i="9" s="1"/>
  <c r="X1791" i="9"/>
  <c r="K1795" i="9"/>
  <c r="Y1795" i="9" s="1"/>
  <c r="X1795" i="9"/>
  <c r="K1799" i="9"/>
  <c r="Y1799" i="9" s="1"/>
  <c r="X1799" i="9"/>
  <c r="K1803" i="9"/>
  <c r="Y1803" i="9" s="1"/>
  <c r="X1803" i="9"/>
  <c r="K1807" i="9"/>
  <c r="Y1807" i="9" s="1"/>
  <c r="X1807" i="9"/>
  <c r="K1811" i="9"/>
  <c r="Y1811" i="9" s="1"/>
  <c r="X1811" i="9"/>
  <c r="K1815" i="9"/>
  <c r="Y1815" i="9" s="1"/>
  <c r="X1815" i="9"/>
  <c r="K1819" i="9"/>
  <c r="Y1819" i="9" s="1"/>
  <c r="X1819" i="9"/>
  <c r="K1823" i="9"/>
  <c r="Y1823" i="9" s="1"/>
  <c r="X1823" i="9"/>
  <c r="K1827" i="9"/>
  <c r="Y1827" i="9" s="1"/>
  <c r="X1827" i="9"/>
  <c r="K1831" i="9"/>
  <c r="Y1831" i="9" s="1"/>
  <c r="X1831" i="9"/>
  <c r="K1835" i="9"/>
  <c r="Y1835" i="9" s="1"/>
  <c r="X1835" i="9"/>
  <c r="K1839" i="9"/>
  <c r="Y1839" i="9" s="1"/>
  <c r="X1839" i="9"/>
  <c r="K1843" i="9"/>
  <c r="Y1843" i="9" s="1"/>
  <c r="X1843" i="9"/>
  <c r="K1847" i="9"/>
  <c r="Y1847" i="9" s="1"/>
  <c r="X1847" i="9"/>
  <c r="K1851" i="9"/>
  <c r="Y1851" i="9" s="1"/>
  <c r="X1851" i="9"/>
  <c r="K1855" i="9"/>
  <c r="Y1855" i="9" s="1"/>
  <c r="X1855" i="9"/>
  <c r="K1859" i="9"/>
  <c r="Y1859" i="9" s="1"/>
  <c r="X1859" i="9"/>
  <c r="K1863" i="9"/>
  <c r="Y1863" i="9" s="1"/>
  <c r="X1863" i="9"/>
  <c r="K1867" i="9"/>
  <c r="Y1867" i="9" s="1"/>
  <c r="X1867" i="9"/>
  <c r="K1871" i="9"/>
  <c r="Y1871" i="9" s="1"/>
  <c r="X1871" i="9"/>
  <c r="K1875" i="9"/>
  <c r="Y1875" i="9" s="1"/>
  <c r="X1875" i="9"/>
  <c r="K1879" i="9"/>
  <c r="Y1879" i="9" s="1"/>
  <c r="X1879" i="9"/>
  <c r="K1883" i="9"/>
  <c r="Y1883" i="9" s="1"/>
  <c r="X1883" i="9"/>
  <c r="K1887" i="9"/>
  <c r="Y1887" i="9" s="1"/>
  <c r="X1887" i="9"/>
  <c r="K1891" i="9"/>
  <c r="Y1891" i="9" s="1"/>
  <c r="X1891" i="9"/>
  <c r="K1895" i="9"/>
  <c r="Y1895" i="9" s="1"/>
  <c r="X1895" i="9"/>
  <c r="K1899" i="9"/>
  <c r="Y1899" i="9" s="1"/>
  <c r="X1899" i="9"/>
  <c r="K1903" i="9"/>
  <c r="Y1903" i="9" s="1"/>
  <c r="X1903" i="9"/>
  <c r="K1907" i="9"/>
  <c r="Y1907" i="9" s="1"/>
  <c r="X1907" i="9"/>
  <c r="K1911" i="9"/>
  <c r="Y1911" i="9" s="1"/>
  <c r="X1911" i="9"/>
  <c r="K1915" i="9"/>
  <c r="Y1915" i="9" s="1"/>
  <c r="X1915" i="9"/>
  <c r="K1919" i="9"/>
  <c r="Y1919" i="9" s="1"/>
  <c r="X1919" i="9"/>
  <c r="K1923" i="9"/>
  <c r="Y1923" i="9" s="1"/>
  <c r="X1923" i="9"/>
  <c r="K1927" i="9"/>
  <c r="Y1927" i="9" s="1"/>
  <c r="X1927" i="9"/>
  <c r="K1931" i="9"/>
  <c r="Y1931" i="9" s="1"/>
  <c r="X1931" i="9"/>
  <c r="K1935" i="9"/>
  <c r="Y1935" i="9" s="1"/>
  <c r="X1935" i="9"/>
  <c r="K1939" i="9"/>
  <c r="Y1939" i="9" s="1"/>
  <c r="X1939" i="9"/>
  <c r="K1943" i="9"/>
  <c r="Y1943" i="9" s="1"/>
  <c r="X1943" i="9"/>
  <c r="K1947" i="9"/>
  <c r="Y1947" i="9" s="1"/>
  <c r="X1947" i="9"/>
  <c r="K1951" i="9"/>
  <c r="Y1951" i="9" s="1"/>
  <c r="X1951" i="9"/>
  <c r="K1955" i="9"/>
  <c r="Y1955" i="9" s="1"/>
  <c r="X1955" i="9"/>
  <c r="K1959" i="9"/>
  <c r="Y1959" i="9" s="1"/>
  <c r="X1959" i="9"/>
  <c r="K1963" i="9"/>
  <c r="Y1963" i="9" s="1"/>
  <c r="X1963" i="9"/>
  <c r="K1967" i="9"/>
  <c r="Y1967" i="9" s="1"/>
  <c r="X1967" i="9"/>
  <c r="K1971" i="9"/>
  <c r="Y1971" i="9" s="1"/>
  <c r="X1971" i="9"/>
  <c r="K1975" i="9"/>
  <c r="Y1975" i="9" s="1"/>
  <c r="X1975" i="9"/>
  <c r="K1979" i="9"/>
  <c r="Y1979" i="9" s="1"/>
  <c r="X1979" i="9"/>
  <c r="K1983" i="9"/>
  <c r="Y1983" i="9" s="1"/>
  <c r="X1983" i="9"/>
  <c r="K1987" i="9"/>
  <c r="Y1987" i="9" s="1"/>
  <c r="X1987" i="9"/>
  <c r="K1991" i="9"/>
  <c r="Y1991" i="9" s="1"/>
  <c r="X1991" i="9"/>
  <c r="K1995" i="9"/>
  <c r="Y1995" i="9" s="1"/>
  <c r="X1995" i="9"/>
  <c r="K1999" i="9"/>
  <c r="Y1999" i="9" s="1"/>
  <c r="X1999" i="9"/>
  <c r="K2003" i="9"/>
  <c r="Y2003" i="9" s="1"/>
  <c r="X2003" i="9"/>
  <c r="K2007" i="9"/>
  <c r="Y2007" i="9" s="1"/>
  <c r="X2007" i="9"/>
  <c r="K2011" i="9"/>
  <c r="Y2011" i="9" s="1"/>
  <c r="X2011" i="9"/>
  <c r="K2015" i="9"/>
  <c r="Y2015" i="9" s="1"/>
  <c r="X2015" i="9"/>
  <c r="K2019" i="9"/>
  <c r="Y2019" i="9" s="1"/>
  <c r="X2019" i="9"/>
  <c r="K2023" i="9"/>
  <c r="Y2023" i="9" s="1"/>
  <c r="X2023" i="9"/>
  <c r="K2027" i="9"/>
  <c r="Y2027" i="9" s="1"/>
  <c r="X2027" i="9"/>
  <c r="K2031" i="9"/>
  <c r="Y2031" i="9" s="1"/>
  <c r="X2031" i="9"/>
  <c r="K2035" i="9"/>
  <c r="Y2035" i="9" s="1"/>
  <c r="X2035" i="9"/>
  <c r="K2039" i="9"/>
  <c r="Y2039" i="9" s="1"/>
  <c r="X2039" i="9"/>
  <c r="K2043" i="9"/>
  <c r="Y2043" i="9" s="1"/>
  <c r="X2043" i="9"/>
  <c r="K2047" i="9"/>
  <c r="Y2047" i="9" s="1"/>
  <c r="X2047" i="9"/>
  <c r="K2051" i="9"/>
  <c r="Y2051" i="9" s="1"/>
  <c r="X2051" i="9"/>
  <c r="K2055" i="9"/>
  <c r="Y2055" i="9" s="1"/>
  <c r="X2055" i="9"/>
  <c r="K2059" i="9"/>
  <c r="Y2059" i="9" s="1"/>
  <c r="X2059" i="9"/>
  <c r="K2063" i="9"/>
  <c r="Y2063" i="9" s="1"/>
  <c r="X2063" i="9"/>
  <c r="K2067" i="9"/>
  <c r="Y2067" i="9" s="1"/>
  <c r="X2067" i="9"/>
  <c r="K2071" i="9"/>
  <c r="Y2071" i="9" s="1"/>
  <c r="X2071" i="9"/>
  <c r="K2075" i="9"/>
  <c r="Y2075" i="9" s="1"/>
  <c r="X2075" i="9"/>
  <c r="K2079" i="9"/>
  <c r="Y2079" i="9" s="1"/>
  <c r="X2079" i="9"/>
  <c r="K2083" i="9"/>
  <c r="Y2083" i="9" s="1"/>
  <c r="X2083" i="9"/>
  <c r="K2087" i="9"/>
  <c r="Y2087" i="9" s="1"/>
  <c r="X2087" i="9"/>
  <c r="K2091" i="9"/>
  <c r="Y2091" i="9" s="1"/>
  <c r="X2091" i="9"/>
  <c r="K2095" i="9"/>
  <c r="Y2095" i="9" s="1"/>
  <c r="X2095" i="9"/>
  <c r="K2099" i="9"/>
  <c r="Y2099" i="9" s="1"/>
  <c r="X2099" i="9"/>
  <c r="K2103" i="9"/>
  <c r="Y2103" i="9" s="1"/>
  <c r="X2103" i="9"/>
  <c r="K2107" i="9"/>
  <c r="Y2107" i="9" s="1"/>
  <c r="X2107" i="9"/>
  <c r="K2111" i="9"/>
  <c r="Y2111" i="9" s="1"/>
  <c r="X2111" i="9"/>
  <c r="K2115" i="9"/>
  <c r="Y2115" i="9" s="1"/>
  <c r="X2115" i="9"/>
  <c r="K2119" i="9"/>
  <c r="Y2119" i="9" s="1"/>
  <c r="X2119" i="9"/>
  <c r="K2123" i="9"/>
  <c r="Y2123" i="9" s="1"/>
  <c r="X2123" i="9"/>
  <c r="K2127" i="9"/>
  <c r="Y2127" i="9" s="1"/>
  <c r="X2127" i="9"/>
  <c r="K2131" i="9"/>
  <c r="Y2131" i="9" s="1"/>
  <c r="X2131" i="9"/>
  <c r="K2135" i="9"/>
  <c r="Y2135" i="9" s="1"/>
  <c r="X2135" i="9"/>
  <c r="K2139" i="9"/>
  <c r="Y2139" i="9" s="1"/>
  <c r="X2139" i="9"/>
  <c r="K2143" i="9"/>
  <c r="Y2143" i="9" s="1"/>
  <c r="X2143" i="9"/>
  <c r="K2147" i="9"/>
  <c r="Y2147" i="9" s="1"/>
  <c r="X2147" i="9"/>
  <c r="K2151" i="9"/>
  <c r="Y2151" i="9" s="1"/>
  <c r="X2151" i="9"/>
  <c r="K2155" i="9"/>
  <c r="Y2155" i="9" s="1"/>
  <c r="X2155" i="9"/>
  <c r="K2159" i="9"/>
  <c r="Y2159" i="9" s="1"/>
  <c r="X2159" i="9"/>
  <c r="K2163" i="9"/>
  <c r="Y2163" i="9" s="1"/>
  <c r="X2163" i="9"/>
  <c r="K2167" i="9"/>
  <c r="Y2167" i="9" s="1"/>
  <c r="X2167" i="9"/>
  <c r="K2171" i="9"/>
  <c r="Y2171" i="9" s="1"/>
  <c r="X2171" i="9"/>
  <c r="K2175" i="9"/>
  <c r="Y2175" i="9" s="1"/>
  <c r="X2175" i="9"/>
  <c r="K2179" i="9"/>
  <c r="Y2179" i="9" s="1"/>
  <c r="X2179" i="9"/>
  <c r="K2183" i="9"/>
  <c r="Y2183" i="9" s="1"/>
  <c r="X2183" i="9"/>
  <c r="K2187" i="9"/>
  <c r="Y2187" i="9" s="1"/>
  <c r="X2187" i="9"/>
  <c r="K2191" i="9"/>
  <c r="Y2191" i="9" s="1"/>
  <c r="X2191" i="9"/>
  <c r="K2195" i="9"/>
  <c r="Y2195" i="9" s="1"/>
  <c r="X2195" i="9"/>
  <c r="K2199" i="9"/>
  <c r="Y2199" i="9" s="1"/>
  <c r="X2199" i="9"/>
  <c r="K2203" i="9"/>
  <c r="Y2203" i="9" s="1"/>
  <c r="X2203" i="9"/>
  <c r="K2207" i="9"/>
  <c r="Y2207" i="9" s="1"/>
  <c r="X2207" i="9"/>
  <c r="K2211" i="9"/>
  <c r="Y2211" i="9" s="1"/>
  <c r="X2211" i="9"/>
  <c r="K2215" i="9"/>
  <c r="Y2215" i="9" s="1"/>
  <c r="X2215" i="9"/>
  <c r="K2219" i="9"/>
  <c r="Y2219" i="9" s="1"/>
  <c r="X2219" i="9"/>
  <c r="K2223" i="9"/>
  <c r="Y2223" i="9" s="1"/>
  <c r="X2223" i="9"/>
  <c r="K2227" i="9"/>
  <c r="Y2227" i="9" s="1"/>
  <c r="X2227" i="9"/>
  <c r="K2231" i="9"/>
  <c r="Y2231" i="9" s="1"/>
  <c r="X2231" i="9"/>
  <c r="K2235" i="9"/>
  <c r="Y2235" i="9" s="1"/>
  <c r="X2235" i="9"/>
  <c r="K2239" i="9"/>
  <c r="Y2239" i="9" s="1"/>
  <c r="X2239" i="9"/>
  <c r="K2243" i="9"/>
  <c r="Y2243" i="9" s="1"/>
  <c r="X2243" i="9"/>
  <c r="K2247" i="9"/>
  <c r="Y2247" i="9" s="1"/>
  <c r="X2247" i="9"/>
  <c r="K2251" i="9"/>
  <c r="Y2251" i="9" s="1"/>
  <c r="X2251" i="9"/>
  <c r="K2255" i="9"/>
  <c r="Y2255" i="9" s="1"/>
  <c r="X2255" i="9"/>
  <c r="K2259" i="9"/>
  <c r="Y2259" i="9" s="1"/>
  <c r="X2259" i="9"/>
  <c r="K2263" i="9"/>
  <c r="Y2263" i="9" s="1"/>
  <c r="X2263" i="9"/>
  <c r="K2267" i="9"/>
  <c r="Y2267" i="9" s="1"/>
  <c r="X2267" i="9"/>
  <c r="K2271" i="9"/>
  <c r="Y2271" i="9" s="1"/>
  <c r="X2271" i="9"/>
  <c r="K2275" i="9"/>
  <c r="Y2275" i="9" s="1"/>
  <c r="X2275" i="9"/>
  <c r="K2279" i="9"/>
  <c r="Y2279" i="9" s="1"/>
  <c r="X2279" i="9"/>
  <c r="K2283" i="9"/>
  <c r="Y2283" i="9" s="1"/>
  <c r="X2283" i="9"/>
  <c r="K2287" i="9"/>
  <c r="Y2287" i="9" s="1"/>
  <c r="X2287" i="9"/>
  <c r="K2291" i="9"/>
  <c r="Y2291" i="9" s="1"/>
  <c r="X2291" i="9"/>
  <c r="K2295" i="9"/>
  <c r="Y2295" i="9" s="1"/>
  <c r="X2295" i="9"/>
  <c r="K2299" i="9"/>
  <c r="Y2299" i="9" s="1"/>
  <c r="X2299" i="9"/>
  <c r="K2303" i="9"/>
  <c r="Y2303" i="9" s="1"/>
  <c r="X2303" i="9"/>
  <c r="K2307" i="9"/>
  <c r="Y2307" i="9" s="1"/>
  <c r="X2307" i="9"/>
  <c r="K2311" i="9"/>
  <c r="Y2311" i="9" s="1"/>
  <c r="X2311" i="9"/>
  <c r="K2315" i="9"/>
  <c r="Y2315" i="9" s="1"/>
  <c r="X2315" i="9"/>
  <c r="K2319" i="9"/>
  <c r="Y2319" i="9" s="1"/>
  <c r="X2319" i="9"/>
  <c r="K2323" i="9"/>
  <c r="Y2323" i="9" s="1"/>
  <c r="X2323" i="9"/>
  <c r="K2327" i="9"/>
  <c r="Y2327" i="9" s="1"/>
  <c r="X2327" i="9"/>
  <c r="K2331" i="9"/>
  <c r="Y2331" i="9" s="1"/>
  <c r="X2331" i="9"/>
  <c r="K2335" i="9"/>
  <c r="Y2335" i="9" s="1"/>
  <c r="X2335" i="9"/>
  <c r="K2339" i="9"/>
  <c r="Y2339" i="9" s="1"/>
  <c r="X2339" i="9"/>
  <c r="K2343" i="9"/>
  <c r="Y2343" i="9" s="1"/>
  <c r="X2343" i="9"/>
  <c r="K2347" i="9"/>
  <c r="Y2347" i="9" s="1"/>
  <c r="X2347" i="9"/>
  <c r="K2351" i="9"/>
  <c r="Y2351" i="9" s="1"/>
  <c r="X2351" i="9"/>
  <c r="K2355" i="9"/>
  <c r="Y2355" i="9" s="1"/>
  <c r="X2355" i="9"/>
  <c r="K2359" i="9"/>
  <c r="Y2359" i="9" s="1"/>
  <c r="X2359" i="9"/>
  <c r="K2363" i="9"/>
  <c r="Y2363" i="9" s="1"/>
  <c r="X2363" i="9"/>
  <c r="K2367" i="9"/>
  <c r="Y2367" i="9" s="1"/>
  <c r="X2367" i="9"/>
  <c r="K2371" i="9"/>
  <c r="Y2371" i="9" s="1"/>
  <c r="X2371" i="9"/>
  <c r="K2375" i="9"/>
  <c r="Y2375" i="9" s="1"/>
  <c r="X2375" i="9"/>
  <c r="K2379" i="9"/>
  <c r="Y2379" i="9" s="1"/>
  <c r="X2379" i="9"/>
  <c r="K2383" i="9"/>
  <c r="Y2383" i="9" s="1"/>
  <c r="X2383" i="9"/>
  <c r="K2387" i="9"/>
  <c r="Y2387" i="9" s="1"/>
  <c r="X2387" i="9"/>
  <c r="K2391" i="9"/>
  <c r="Y2391" i="9" s="1"/>
  <c r="X2391" i="9"/>
  <c r="K2395" i="9"/>
  <c r="Y2395" i="9" s="1"/>
  <c r="X2395" i="9"/>
  <c r="K2399" i="9"/>
  <c r="Y2399" i="9" s="1"/>
  <c r="X2399" i="9"/>
  <c r="K2403" i="9"/>
  <c r="Y2403" i="9" s="1"/>
  <c r="X2403" i="9"/>
  <c r="K2407" i="9"/>
  <c r="Y2407" i="9" s="1"/>
  <c r="X2407" i="9"/>
  <c r="K2411" i="9"/>
  <c r="Y2411" i="9" s="1"/>
  <c r="X2411" i="9"/>
  <c r="K2415" i="9"/>
  <c r="Y2415" i="9" s="1"/>
  <c r="X2415" i="9"/>
  <c r="K2419" i="9"/>
  <c r="Y2419" i="9" s="1"/>
  <c r="X2419" i="9"/>
  <c r="K2423" i="9"/>
  <c r="Y2423" i="9" s="1"/>
  <c r="X2423" i="9"/>
  <c r="K2427" i="9"/>
  <c r="Y2427" i="9" s="1"/>
  <c r="X2427" i="9"/>
  <c r="K2431" i="9"/>
  <c r="Y2431" i="9" s="1"/>
  <c r="X2431" i="9"/>
  <c r="K2435" i="9"/>
  <c r="Y2435" i="9" s="1"/>
  <c r="X2435" i="9"/>
  <c r="K2439" i="9"/>
  <c r="Y2439" i="9" s="1"/>
  <c r="X2439" i="9"/>
  <c r="K2443" i="9"/>
  <c r="Y2443" i="9" s="1"/>
  <c r="X2443" i="9"/>
  <c r="K2447" i="9"/>
  <c r="Y2447" i="9" s="1"/>
  <c r="X2447" i="9"/>
  <c r="K2451" i="9"/>
  <c r="Y2451" i="9" s="1"/>
  <c r="X2451" i="9"/>
  <c r="K2455" i="9"/>
  <c r="Y2455" i="9" s="1"/>
  <c r="X2455" i="9"/>
  <c r="K2459" i="9"/>
  <c r="Y2459" i="9" s="1"/>
  <c r="X2459" i="9"/>
  <c r="K2463" i="9"/>
  <c r="Y2463" i="9" s="1"/>
  <c r="X2463" i="9"/>
  <c r="K2467" i="9"/>
  <c r="Y2467" i="9" s="1"/>
  <c r="X2467" i="9"/>
  <c r="K2471" i="9"/>
  <c r="Y2471" i="9" s="1"/>
  <c r="X2471" i="9"/>
  <c r="K2475" i="9"/>
  <c r="Y2475" i="9" s="1"/>
  <c r="X2475" i="9"/>
  <c r="K2479" i="9"/>
  <c r="Y2479" i="9" s="1"/>
  <c r="X2479" i="9"/>
  <c r="K2483" i="9"/>
  <c r="Y2483" i="9" s="1"/>
  <c r="X2483" i="9"/>
  <c r="K2487" i="9"/>
  <c r="Y2487" i="9" s="1"/>
  <c r="X2487" i="9"/>
  <c r="K2491" i="9"/>
  <c r="Y2491" i="9" s="1"/>
  <c r="X2491" i="9"/>
  <c r="K2495" i="9"/>
  <c r="Y2495" i="9" s="1"/>
  <c r="X2495" i="9"/>
  <c r="K2499" i="9"/>
  <c r="Y2499" i="9" s="1"/>
  <c r="X2499" i="9"/>
  <c r="K2503" i="9"/>
  <c r="Y2503" i="9" s="1"/>
  <c r="X2503" i="9"/>
  <c r="K2507" i="9"/>
  <c r="Y2507" i="9" s="1"/>
  <c r="X2507" i="9"/>
  <c r="K2511" i="9"/>
  <c r="Y2511" i="9" s="1"/>
  <c r="X2511" i="9"/>
  <c r="K2515" i="9"/>
  <c r="Y2515" i="9" s="1"/>
  <c r="X2515" i="9"/>
  <c r="K2519" i="9"/>
  <c r="Y2519" i="9" s="1"/>
  <c r="X2519" i="9"/>
  <c r="K2523" i="9"/>
  <c r="Y2523" i="9" s="1"/>
  <c r="X2523" i="9"/>
  <c r="K2527" i="9"/>
  <c r="Y2527" i="9" s="1"/>
  <c r="X2527" i="9"/>
  <c r="K2531" i="9"/>
  <c r="Y2531" i="9" s="1"/>
  <c r="X2531" i="9"/>
  <c r="K2535" i="9"/>
  <c r="Y2535" i="9" s="1"/>
  <c r="X2535" i="9"/>
  <c r="K2539" i="9"/>
  <c r="Y2539" i="9" s="1"/>
  <c r="X2539" i="9"/>
  <c r="K2543" i="9"/>
  <c r="Y2543" i="9" s="1"/>
  <c r="X2543" i="9"/>
  <c r="K2547" i="9"/>
  <c r="Y2547" i="9" s="1"/>
  <c r="X2547" i="9"/>
  <c r="K2551" i="9"/>
  <c r="Y2551" i="9" s="1"/>
  <c r="X2551" i="9"/>
  <c r="K2555" i="9"/>
  <c r="Y2555" i="9" s="1"/>
  <c r="X2555" i="9"/>
  <c r="K2559" i="9"/>
  <c r="Y2559" i="9" s="1"/>
  <c r="X2559" i="9"/>
  <c r="K2563" i="9"/>
  <c r="Y2563" i="9" s="1"/>
  <c r="X2563" i="9"/>
  <c r="K2567" i="9"/>
  <c r="Y2567" i="9" s="1"/>
  <c r="X2567" i="9"/>
  <c r="K2571" i="9"/>
  <c r="Y2571" i="9" s="1"/>
  <c r="X2571" i="9"/>
  <c r="K2575" i="9"/>
  <c r="Y2575" i="9" s="1"/>
  <c r="X2575" i="9"/>
  <c r="K2579" i="9"/>
  <c r="Y2579" i="9" s="1"/>
  <c r="X2579" i="9"/>
  <c r="K2583" i="9"/>
  <c r="Y2583" i="9" s="1"/>
  <c r="X2583" i="9"/>
  <c r="K2587" i="9"/>
  <c r="Y2587" i="9" s="1"/>
  <c r="X2587" i="9"/>
  <c r="K2591" i="9"/>
  <c r="Y2591" i="9" s="1"/>
  <c r="X2591" i="9"/>
  <c r="K2595" i="9"/>
  <c r="Y2595" i="9" s="1"/>
  <c r="X2595" i="9"/>
  <c r="K2599" i="9"/>
  <c r="Y2599" i="9" s="1"/>
  <c r="X2599" i="9"/>
  <c r="K2603" i="9"/>
  <c r="Y2603" i="9" s="1"/>
  <c r="X2603" i="9"/>
  <c r="K2607" i="9"/>
  <c r="Y2607" i="9" s="1"/>
  <c r="X2607" i="9"/>
  <c r="K2611" i="9"/>
  <c r="Y2611" i="9" s="1"/>
  <c r="X2611" i="9"/>
  <c r="K2615" i="9"/>
  <c r="Y2615" i="9" s="1"/>
  <c r="X2615" i="9"/>
  <c r="K2619" i="9"/>
  <c r="Y2619" i="9" s="1"/>
  <c r="X2619" i="9"/>
  <c r="K2623" i="9"/>
  <c r="Y2623" i="9" s="1"/>
  <c r="X2623" i="9"/>
  <c r="K2627" i="9"/>
  <c r="Y2627" i="9" s="1"/>
  <c r="X2627" i="9"/>
  <c r="K2631" i="9"/>
  <c r="Y2631" i="9" s="1"/>
  <c r="X2631" i="9"/>
  <c r="K2635" i="9"/>
  <c r="Y2635" i="9" s="1"/>
  <c r="X2635" i="9"/>
  <c r="K2639" i="9"/>
  <c r="Y2639" i="9" s="1"/>
  <c r="X2639" i="9"/>
  <c r="K2643" i="9"/>
  <c r="Y2643" i="9" s="1"/>
  <c r="X2643" i="9"/>
  <c r="K2647" i="9"/>
  <c r="Y2647" i="9" s="1"/>
  <c r="X2647" i="9"/>
  <c r="K2651" i="9"/>
  <c r="Y2651" i="9" s="1"/>
  <c r="X2651" i="9"/>
  <c r="K2655" i="9"/>
  <c r="Y2655" i="9" s="1"/>
  <c r="X2655" i="9"/>
  <c r="K2659" i="9"/>
  <c r="Y2659" i="9" s="1"/>
  <c r="X2659" i="9"/>
  <c r="K2663" i="9"/>
  <c r="Y2663" i="9" s="1"/>
  <c r="X2663" i="9"/>
  <c r="K2667" i="9"/>
  <c r="Y2667" i="9" s="1"/>
  <c r="X2667" i="9"/>
  <c r="K2671" i="9"/>
  <c r="Y2671" i="9" s="1"/>
  <c r="X2671" i="9"/>
  <c r="K2675" i="9"/>
  <c r="Y2675" i="9" s="1"/>
  <c r="X2675" i="9"/>
  <c r="K2679" i="9"/>
  <c r="Y2679" i="9" s="1"/>
  <c r="X2679" i="9"/>
  <c r="K2683" i="9"/>
  <c r="Y2683" i="9" s="1"/>
  <c r="X2683" i="9"/>
  <c r="K2687" i="9"/>
  <c r="Y2687" i="9" s="1"/>
  <c r="X2687" i="9"/>
  <c r="K2691" i="9"/>
  <c r="Y2691" i="9" s="1"/>
  <c r="X2691" i="9"/>
  <c r="K2695" i="9"/>
  <c r="Y2695" i="9" s="1"/>
  <c r="X2695" i="9"/>
  <c r="K2699" i="9"/>
  <c r="Y2699" i="9" s="1"/>
  <c r="X2699" i="9"/>
  <c r="K2703" i="9"/>
  <c r="Y2703" i="9" s="1"/>
  <c r="X2703" i="9"/>
  <c r="K2707" i="9"/>
  <c r="Y2707" i="9" s="1"/>
  <c r="X2707" i="9"/>
  <c r="K2711" i="9"/>
  <c r="Y2711" i="9" s="1"/>
  <c r="X2711" i="9"/>
  <c r="K2715" i="9"/>
  <c r="Y2715" i="9" s="1"/>
  <c r="X2715" i="9"/>
  <c r="K2719" i="9"/>
  <c r="Y2719" i="9" s="1"/>
  <c r="X2719" i="9"/>
  <c r="K2723" i="9"/>
  <c r="Y2723" i="9" s="1"/>
  <c r="X2723" i="9"/>
  <c r="K2727" i="9"/>
  <c r="Y2727" i="9" s="1"/>
  <c r="X2727" i="9"/>
  <c r="K2731" i="9"/>
  <c r="Y2731" i="9" s="1"/>
  <c r="X2731" i="9"/>
  <c r="K2735" i="9"/>
  <c r="Y2735" i="9" s="1"/>
  <c r="X2735" i="9"/>
  <c r="K2739" i="9"/>
  <c r="Y2739" i="9" s="1"/>
  <c r="X2739" i="9"/>
  <c r="K2743" i="9"/>
  <c r="Y2743" i="9" s="1"/>
  <c r="X2743" i="9"/>
  <c r="K2747" i="9"/>
  <c r="Y2747" i="9" s="1"/>
  <c r="X2747" i="9"/>
  <c r="K2751" i="9"/>
  <c r="Y2751" i="9" s="1"/>
  <c r="X2751" i="9"/>
  <c r="K2755" i="9"/>
  <c r="Y2755" i="9" s="1"/>
  <c r="X2755" i="9"/>
  <c r="K2759" i="9"/>
  <c r="Y2759" i="9" s="1"/>
  <c r="X2759" i="9"/>
  <c r="K2763" i="9"/>
  <c r="Y2763" i="9" s="1"/>
  <c r="X2763" i="9"/>
  <c r="K2767" i="9"/>
  <c r="Y2767" i="9" s="1"/>
  <c r="X2767" i="9"/>
  <c r="K2771" i="9"/>
  <c r="Y2771" i="9" s="1"/>
  <c r="X2771" i="9"/>
  <c r="K2775" i="9"/>
  <c r="Y2775" i="9" s="1"/>
  <c r="X2775" i="9"/>
  <c r="K2779" i="9"/>
  <c r="Y2779" i="9" s="1"/>
  <c r="X2779" i="9"/>
  <c r="K2783" i="9"/>
  <c r="Y2783" i="9" s="1"/>
  <c r="X2783" i="9"/>
  <c r="K2787" i="9"/>
  <c r="Y2787" i="9" s="1"/>
  <c r="X2787" i="9"/>
  <c r="K2791" i="9"/>
  <c r="Y2791" i="9" s="1"/>
  <c r="X2791" i="9"/>
  <c r="K2795" i="9"/>
  <c r="Y2795" i="9" s="1"/>
  <c r="X2795" i="9"/>
  <c r="K2799" i="9"/>
  <c r="Y2799" i="9" s="1"/>
  <c r="X2799" i="9"/>
  <c r="K2803" i="9"/>
  <c r="Y2803" i="9" s="1"/>
  <c r="X2803" i="9"/>
  <c r="K2807" i="9"/>
  <c r="Y2807" i="9" s="1"/>
  <c r="X2807" i="9"/>
  <c r="K2811" i="9"/>
  <c r="Y2811" i="9" s="1"/>
  <c r="X2811" i="9"/>
  <c r="K2815" i="9"/>
  <c r="Y2815" i="9" s="1"/>
  <c r="X2815" i="9"/>
  <c r="K2819" i="9"/>
  <c r="Y2819" i="9" s="1"/>
  <c r="X2819" i="9"/>
  <c r="K2823" i="9"/>
  <c r="Y2823" i="9" s="1"/>
  <c r="X2823" i="9"/>
  <c r="K2827" i="9"/>
  <c r="Y2827" i="9" s="1"/>
  <c r="X2827" i="9"/>
  <c r="K2831" i="9"/>
  <c r="Y2831" i="9" s="1"/>
  <c r="X2831" i="9"/>
  <c r="K2835" i="9"/>
  <c r="Y2835" i="9" s="1"/>
  <c r="X2835" i="9"/>
  <c r="K2839" i="9"/>
  <c r="Y2839" i="9" s="1"/>
  <c r="X2839" i="9"/>
  <c r="K2843" i="9"/>
  <c r="Y2843" i="9" s="1"/>
  <c r="X2843" i="9"/>
  <c r="K2847" i="9"/>
  <c r="Y2847" i="9" s="1"/>
  <c r="X2847" i="9"/>
  <c r="K2851" i="9"/>
  <c r="Y2851" i="9" s="1"/>
  <c r="X2851" i="9"/>
  <c r="K2855" i="9"/>
  <c r="Y2855" i="9" s="1"/>
  <c r="X2855" i="9"/>
  <c r="K2859" i="9"/>
  <c r="Y2859" i="9" s="1"/>
  <c r="X2859" i="9"/>
  <c r="K2863" i="9"/>
  <c r="Y2863" i="9" s="1"/>
  <c r="X2863" i="9"/>
  <c r="K2867" i="9"/>
  <c r="Y2867" i="9" s="1"/>
  <c r="X2867" i="9"/>
  <c r="K2871" i="9"/>
  <c r="Y2871" i="9" s="1"/>
  <c r="X2871" i="9"/>
  <c r="K2875" i="9"/>
  <c r="Y2875" i="9" s="1"/>
  <c r="X2875" i="9"/>
  <c r="K2879" i="9"/>
  <c r="Y2879" i="9" s="1"/>
  <c r="X2879" i="9"/>
  <c r="K2883" i="9"/>
  <c r="Y2883" i="9" s="1"/>
  <c r="X2883" i="9"/>
  <c r="K2887" i="9"/>
  <c r="Y2887" i="9" s="1"/>
  <c r="X2887" i="9"/>
  <c r="K2891" i="9"/>
  <c r="Y2891" i="9" s="1"/>
  <c r="X2891" i="9"/>
  <c r="K2895" i="9"/>
  <c r="Y2895" i="9" s="1"/>
  <c r="X2895" i="9"/>
  <c r="K2899" i="9"/>
  <c r="Y2899" i="9" s="1"/>
  <c r="X2899" i="9"/>
  <c r="K2903" i="9"/>
  <c r="Y2903" i="9" s="1"/>
  <c r="X2903" i="9"/>
  <c r="K2907" i="9"/>
  <c r="Y2907" i="9" s="1"/>
  <c r="X2907" i="9"/>
  <c r="K2911" i="9"/>
  <c r="Y2911" i="9" s="1"/>
  <c r="X2911" i="9"/>
  <c r="K2915" i="9"/>
  <c r="Y2915" i="9" s="1"/>
  <c r="X2915" i="9"/>
  <c r="K2919" i="9"/>
  <c r="Y2919" i="9" s="1"/>
  <c r="X2919" i="9"/>
  <c r="K2923" i="9"/>
  <c r="Y2923" i="9" s="1"/>
  <c r="X2923" i="9"/>
  <c r="K2927" i="9"/>
  <c r="Y2927" i="9" s="1"/>
  <c r="X2927" i="9"/>
  <c r="K2931" i="9"/>
  <c r="Y2931" i="9" s="1"/>
  <c r="X2931" i="9"/>
  <c r="K2935" i="9"/>
  <c r="Y2935" i="9" s="1"/>
  <c r="X2935" i="9"/>
  <c r="K2939" i="9"/>
  <c r="Y2939" i="9" s="1"/>
  <c r="X2939" i="9"/>
  <c r="K2943" i="9"/>
  <c r="Y2943" i="9" s="1"/>
  <c r="X2943" i="9"/>
  <c r="K2947" i="9"/>
  <c r="Y2947" i="9" s="1"/>
  <c r="X2947" i="9"/>
  <c r="K2951" i="9"/>
  <c r="Y2951" i="9" s="1"/>
  <c r="X2951" i="9"/>
  <c r="K2955" i="9"/>
  <c r="Y2955" i="9" s="1"/>
  <c r="X2955" i="9"/>
  <c r="K2959" i="9"/>
  <c r="Y2959" i="9" s="1"/>
  <c r="X2959" i="9"/>
  <c r="K2963" i="9"/>
  <c r="Y2963" i="9" s="1"/>
  <c r="X2963" i="9"/>
  <c r="K2967" i="9"/>
  <c r="Y2967" i="9" s="1"/>
  <c r="X2967" i="9"/>
  <c r="K2971" i="9"/>
  <c r="Y2971" i="9" s="1"/>
  <c r="X2971" i="9"/>
  <c r="K2975" i="9"/>
  <c r="Y2975" i="9" s="1"/>
  <c r="X2975" i="9"/>
  <c r="K2979" i="9"/>
  <c r="Y2979" i="9" s="1"/>
  <c r="X2979" i="9"/>
  <c r="K2983" i="9"/>
  <c r="Y2983" i="9" s="1"/>
  <c r="X2983" i="9"/>
  <c r="K2987" i="9"/>
  <c r="Y2987" i="9" s="1"/>
  <c r="X2987" i="9"/>
  <c r="K2991" i="9"/>
  <c r="Y2991" i="9" s="1"/>
  <c r="X2991" i="9"/>
  <c r="K2995" i="9"/>
  <c r="Y2995" i="9" s="1"/>
  <c r="X2995" i="9"/>
  <c r="K2999" i="9"/>
  <c r="Y2999" i="9" s="1"/>
  <c r="X2999" i="9"/>
  <c r="K3003" i="9"/>
  <c r="Y3003" i="9" s="1"/>
  <c r="X3003" i="9"/>
  <c r="K3007" i="9"/>
  <c r="Y3007" i="9" s="1"/>
  <c r="X3007" i="9"/>
  <c r="K3011" i="9"/>
  <c r="Y3011" i="9" s="1"/>
  <c r="X3011" i="9"/>
  <c r="K3015" i="9"/>
  <c r="Y3015" i="9" s="1"/>
  <c r="X3015" i="9"/>
  <c r="K3019" i="9"/>
  <c r="Y3019" i="9" s="1"/>
  <c r="X3019" i="9"/>
  <c r="K3023" i="9"/>
  <c r="Y3023" i="9" s="1"/>
  <c r="X3023" i="9"/>
  <c r="K3027" i="9"/>
  <c r="Y3027" i="9" s="1"/>
  <c r="X3027" i="9"/>
  <c r="K3031" i="9"/>
  <c r="Y3031" i="9" s="1"/>
  <c r="X3031" i="9"/>
  <c r="K3035" i="9"/>
  <c r="Y3035" i="9" s="1"/>
  <c r="X3035" i="9"/>
  <c r="K3039" i="9"/>
  <c r="Y3039" i="9" s="1"/>
  <c r="X3039" i="9"/>
  <c r="K3043" i="9"/>
  <c r="Y3043" i="9" s="1"/>
  <c r="X3043" i="9"/>
  <c r="K3047" i="9"/>
  <c r="Y3047" i="9" s="1"/>
  <c r="X3047" i="9"/>
  <c r="K3051" i="9"/>
  <c r="Y3051" i="9" s="1"/>
  <c r="X3051" i="9"/>
  <c r="K3055" i="9"/>
  <c r="Y3055" i="9" s="1"/>
  <c r="X3055" i="9"/>
  <c r="K3059" i="9"/>
  <c r="Y3059" i="9" s="1"/>
  <c r="X3059" i="9"/>
  <c r="K3063" i="9"/>
  <c r="Y3063" i="9" s="1"/>
  <c r="X3063" i="9"/>
  <c r="K3067" i="9"/>
  <c r="Y3067" i="9" s="1"/>
  <c r="X3067" i="9"/>
  <c r="K3071" i="9"/>
  <c r="Y3071" i="9" s="1"/>
  <c r="X3071" i="9"/>
  <c r="K3075" i="9"/>
  <c r="Y3075" i="9" s="1"/>
  <c r="X3075" i="9"/>
  <c r="K3079" i="9"/>
  <c r="Y3079" i="9" s="1"/>
  <c r="X3079" i="9"/>
  <c r="K3083" i="9"/>
  <c r="Y3083" i="9" s="1"/>
  <c r="X3083" i="9"/>
  <c r="K3087" i="9"/>
  <c r="Y3087" i="9" s="1"/>
  <c r="X3087" i="9"/>
  <c r="K3091" i="9"/>
  <c r="Y3091" i="9" s="1"/>
  <c r="X3091" i="9"/>
  <c r="K3095" i="9"/>
  <c r="Y3095" i="9" s="1"/>
  <c r="X3095" i="9"/>
  <c r="K3099" i="9"/>
  <c r="Y3099" i="9" s="1"/>
  <c r="X3099" i="9"/>
  <c r="K3103" i="9"/>
  <c r="Y3103" i="9" s="1"/>
  <c r="X3103" i="9"/>
  <c r="K3107" i="9"/>
  <c r="Y3107" i="9" s="1"/>
  <c r="X3107" i="9"/>
  <c r="K3111" i="9"/>
  <c r="Y3111" i="9" s="1"/>
  <c r="X3111" i="9"/>
  <c r="K3115" i="9"/>
  <c r="Y3115" i="9" s="1"/>
  <c r="X3115" i="9"/>
  <c r="K3119" i="9"/>
  <c r="Y3119" i="9" s="1"/>
  <c r="X3119" i="9"/>
  <c r="K3123" i="9"/>
  <c r="Y3123" i="9" s="1"/>
  <c r="X3123" i="9"/>
  <c r="K3127" i="9"/>
  <c r="Y3127" i="9" s="1"/>
  <c r="X3127" i="9"/>
  <c r="K3131" i="9"/>
  <c r="Y3131" i="9" s="1"/>
  <c r="X3131" i="9"/>
  <c r="K3135" i="9"/>
  <c r="Y3135" i="9" s="1"/>
  <c r="X3135" i="9"/>
  <c r="K3139" i="9"/>
  <c r="Y3139" i="9" s="1"/>
  <c r="X3139" i="9"/>
  <c r="K3143" i="9"/>
  <c r="Y3143" i="9" s="1"/>
  <c r="X3143" i="9"/>
  <c r="K3147" i="9"/>
  <c r="Y3147" i="9" s="1"/>
  <c r="X3147" i="9"/>
  <c r="K3151" i="9"/>
  <c r="Y3151" i="9" s="1"/>
  <c r="X3151" i="9"/>
  <c r="K3155" i="9"/>
  <c r="Y3155" i="9" s="1"/>
  <c r="X3155" i="9"/>
  <c r="K3159" i="9"/>
  <c r="Y3159" i="9" s="1"/>
  <c r="X3159" i="9"/>
  <c r="K3163" i="9"/>
  <c r="Y3163" i="9" s="1"/>
  <c r="X3163" i="9"/>
  <c r="K866" i="9"/>
  <c r="Y866" i="9" s="1"/>
  <c r="X866" i="9"/>
  <c r="K870" i="9"/>
  <c r="Y870" i="9" s="1"/>
  <c r="X870" i="9"/>
  <c r="K874" i="9"/>
  <c r="Y874" i="9" s="1"/>
  <c r="X874" i="9"/>
  <c r="K878" i="9"/>
  <c r="Y878" i="9" s="1"/>
  <c r="X878" i="9"/>
  <c r="K882" i="9"/>
  <c r="Y882" i="9" s="1"/>
  <c r="X882" i="9"/>
  <c r="K886" i="9"/>
  <c r="Y886" i="9" s="1"/>
  <c r="X886" i="9"/>
  <c r="K890" i="9"/>
  <c r="Y890" i="9" s="1"/>
  <c r="X890" i="9"/>
  <c r="K894" i="9"/>
  <c r="Y894" i="9" s="1"/>
  <c r="X894" i="9"/>
  <c r="K898" i="9"/>
  <c r="Y898" i="9" s="1"/>
  <c r="X898" i="9"/>
  <c r="K902" i="9"/>
  <c r="Y902" i="9" s="1"/>
  <c r="X902" i="9"/>
  <c r="K906" i="9"/>
  <c r="Y906" i="9" s="1"/>
  <c r="X906" i="9"/>
  <c r="K910" i="9"/>
  <c r="Y910" i="9" s="1"/>
  <c r="X910" i="9"/>
  <c r="K914" i="9"/>
  <c r="Y914" i="9" s="1"/>
  <c r="X914" i="9"/>
  <c r="K918" i="9"/>
  <c r="Y918" i="9" s="1"/>
  <c r="X918" i="9"/>
  <c r="K922" i="9"/>
  <c r="Y922" i="9" s="1"/>
  <c r="X922" i="9"/>
  <c r="K926" i="9"/>
  <c r="Y926" i="9" s="1"/>
  <c r="X926" i="9"/>
  <c r="K930" i="9"/>
  <c r="Y930" i="9" s="1"/>
  <c r="X930" i="9"/>
  <c r="K934" i="9"/>
  <c r="Y934" i="9" s="1"/>
  <c r="X934" i="9"/>
  <c r="K938" i="9"/>
  <c r="Y938" i="9" s="1"/>
  <c r="X938" i="9"/>
  <c r="K942" i="9"/>
  <c r="Y942" i="9" s="1"/>
  <c r="X942" i="9"/>
  <c r="K946" i="9"/>
  <c r="Y946" i="9" s="1"/>
  <c r="X946" i="9"/>
  <c r="K950" i="9"/>
  <c r="Y950" i="9" s="1"/>
  <c r="X950" i="9"/>
  <c r="K954" i="9"/>
  <c r="Y954" i="9" s="1"/>
  <c r="X954" i="9"/>
  <c r="K958" i="9"/>
  <c r="Y958" i="9" s="1"/>
  <c r="X958" i="9"/>
  <c r="K962" i="9"/>
  <c r="Y962" i="9" s="1"/>
  <c r="X962" i="9"/>
  <c r="K966" i="9"/>
  <c r="Y966" i="9" s="1"/>
  <c r="X966" i="9"/>
  <c r="K970" i="9"/>
  <c r="Y970" i="9" s="1"/>
  <c r="X970" i="9"/>
  <c r="K974" i="9"/>
  <c r="Y974" i="9" s="1"/>
  <c r="X974" i="9"/>
  <c r="K978" i="9"/>
  <c r="Y978" i="9" s="1"/>
  <c r="X978" i="9"/>
  <c r="K982" i="9"/>
  <c r="Y982" i="9" s="1"/>
  <c r="X982" i="9"/>
  <c r="K986" i="9"/>
  <c r="Y986" i="9" s="1"/>
  <c r="X986" i="9"/>
  <c r="K990" i="9"/>
  <c r="Y990" i="9" s="1"/>
  <c r="X990" i="9"/>
  <c r="K994" i="9"/>
  <c r="Y994" i="9" s="1"/>
  <c r="X994" i="9"/>
  <c r="K998" i="9"/>
  <c r="Y998" i="9" s="1"/>
  <c r="X998" i="9"/>
  <c r="K1002" i="9"/>
  <c r="Y1002" i="9" s="1"/>
  <c r="X1002" i="9"/>
  <c r="K1006" i="9"/>
  <c r="Y1006" i="9" s="1"/>
  <c r="X1006" i="9"/>
  <c r="K1010" i="9"/>
  <c r="Y1010" i="9" s="1"/>
  <c r="X1010" i="9"/>
  <c r="K1014" i="9"/>
  <c r="Y1014" i="9" s="1"/>
  <c r="X1014" i="9"/>
  <c r="K1018" i="9"/>
  <c r="Y1018" i="9" s="1"/>
  <c r="X1018" i="9"/>
  <c r="K1022" i="9"/>
  <c r="Y1022" i="9" s="1"/>
  <c r="X1022" i="9"/>
  <c r="K1026" i="9"/>
  <c r="Y1026" i="9" s="1"/>
  <c r="X1026" i="9"/>
  <c r="K1030" i="9"/>
  <c r="Y1030" i="9" s="1"/>
  <c r="X1030" i="9"/>
  <c r="K1034" i="9"/>
  <c r="Y1034" i="9" s="1"/>
  <c r="X1034" i="9"/>
  <c r="K1038" i="9"/>
  <c r="Y1038" i="9" s="1"/>
  <c r="X1038" i="9"/>
  <c r="K1042" i="9"/>
  <c r="Y1042" i="9" s="1"/>
  <c r="X1042" i="9"/>
  <c r="K1046" i="9"/>
  <c r="Y1046" i="9" s="1"/>
  <c r="X1046" i="9"/>
  <c r="K1050" i="9"/>
  <c r="Y1050" i="9" s="1"/>
  <c r="X1050" i="9"/>
  <c r="K1054" i="9"/>
  <c r="Y1054" i="9" s="1"/>
  <c r="X1054" i="9"/>
  <c r="K1058" i="9"/>
  <c r="Y1058" i="9" s="1"/>
  <c r="X1058" i="9"/>
  <c r="K1062" i="9"/>
  <c r="Y1062" i="9" s="1"/>
  <c r="X1062" i="9"/>
  <c r="K1066" i="9"/>
  <c r="Y1066" i="9" s="1"/>
  <c r="X1066" i="9"/>
  <c r="K1070" i="9"/>
  <c r="Y1070" i="9" s="1"/>
  <c r="X1070" i="9"/>
  <c r="K1074" i="9"/>
  <c r="Y1074" i="9" s="1"/>
  <c r="X1074" i="9"/>
  <c r="K1078" i="9"/>
  <c r="Y1078" i="9" s="1"/>
  <c r="X1078" i="9"/>
  <c r="K1082" i="9"/>
  <c r="Y1082" i="9" s="1"/>
  <c r="X1082" i="9"/>
  <c r="K1086" i="9"/>
  <c r="Y1086" i="9" s="1"/>
  <c r="X1086" i="9"/>
  <c r="K1090" i="9"/>
  <c r="Y1090" i="9" s="1"/>
  <c r="X1090" i="9"/>
  <c r="K1094" i="9"/>
  <c r="Y1094" i="9" s="1"/>
  <c r="X1094" i="9"/>
  <c r="K1098" i="9"/>
  <c r="Y1098" i="9" s="1"/>
  <c r="X1098" i="9"/>
  <c r="K1102" i="9"/>
  <c r="Y1102" i="9" s="1"/>
  <c r="X1102" i="9"/>
  <c r="K1106" i="9"/>
  <c r="Y1106" i="9" s="1"/>
  <c r="X1106" i="9"/>
  <c r="K1110" i="9"/>
  <c r="Y1110" i="9" s="1"/>
  <c r="X1110" i="9"/>
  <c r="K1114" i="9"/>
  <c r="Y1114" i="9" s="1"/>
  <c r="X1114" i="9"/>
  <c r="K1118" i="9"/>
  <c r="Y1118" i="9" s="1"/>
  <c r="X1118" i="9"/>
  <c r="K1122" i="9"/>
  <c r="Y1122" i="9" s="1"/>
  <c r="X1122" i="9"/>
  <c r="K1126" i="9"/>
  <c r="Y1126" i="9" s="1"/>
  <c r="X1126" i="9"/>
  <c r="K1130" i="9"/>
  <c r="Y1130" i="9" s="1"/>
  <c r="X1130" i="9"/>
  <c r="K1134" i="9"/>
  <c r="Y1134" i="9" s="1"/>
  <c r="X1134" i="9"/>
  <c r="K1138" i="9"/>
  <c r="Y1138" i="9" s="1"/>
  <c r="X1138" i="9"/>
  <c r="K1142" i="9"/>
  <c r="Y1142" i="9" s="1"/>
  <c r="X1142" i="9"/>
  <c r="K1146" i="9"/>
  <c r="Y1146" i="9" s="1"/>
  <c r="X1146" i="9"/>
  <c r="K1150" i="9"/>
  <c r="Y1150" i="9" s="1"/>
  <c r="X1150" i="9"/>
  <c r="K1154" i="9"/>
  <c r="Y1154" i="9" s="1"/>
  <c r="X1154" i="9"/>
  <c r="K1158" i="9"/>
  <c r="Y1158" i="9" s="1"/>
  <c r="X1158" i="9"/>
  <c r="K1162" i="9"/>
  <c r="Y1162" i="9" s="1"/>
  <c r="X1162" i="9"/>
  <c r="K1166" i="9"/>
  <c r="Y1166" i="9" s="1"/>
  <c r="X1166" i="9"/>
  <c r="K1170" i="9"/>
  <c r="Y1170" i="9" s="1"/>
  <c r="X1170" i="9"/>
  <c r="K1174" i="9"/>
  <c r="Y1174" i="9" s="1"/>
  <c r="X1174" i="9"/>
  <c r="K1178" i="9"/>
  <c r="Y1178" i="9" s="1"/>
  <c r="X1178" i="9"/>
  <c r="K1182" i="9"/>
  <c r="Y1182" i="9" s="1"/>
  <c r="X1182" i="9"/>
  <c r="K1186" i="9"/>
  <c r="Y1186" i="9" s="1"/>
  <c r="X1186" i="9"/>
  <c r="K1190" i="9"/>
  <c r="Y1190" i="9" s="1"/>
  <c r="X1190" i="9"/>
  <c r="K1194" i="9"/>
  <c r="Y1194" i="9" s="1"/>
  <c r="X1194" i="9"/>
  <c r="K1198" i="9"/>
  <c r="Y1198" i="9" s="1"/>
  <c r="X1198" i="9"/>
  <c r="K1202" i="9"/>
  <c r="Y1202" i="9" s="1"/>
  <c r="X1202" i="9"/>
  <c r="K1206" i="9"/>
  <c r="Y1206" i="9" s="1"/>
  <c r="X1206" i="9"/>
  <c r="K1210" i="9"/>
  <c r="Y1210" i="9" s="1"/>
  <c r="X1210" i="9"/>
  <c r="K1214" i="9"/>
  <c r="Y1214" i="9" s="1"/>
  <c r="X1214" i="9"/>
  <c r="K1218" i="9"/>
  <c r="Y1218" i="9" s="1"/>
  <c r="X1218" i="9"/>
  <c r="K1222" i="9"/>
  <c r="Y1222" i="9" s="1"/>
  <c r="X1222" i="9"/>
  <c r="K1226" i="9"/>
  <c r="Y1226" i="9" s="1"/>
  <c r="X1226" i="9"/>
  <c r="K1230" i="9"/>
  <c r="Y1230" i="9" s="1"/>
  <c r="X1230" i="9"/>
  <c r="K1234" i="9"/>
  <c r="Y1234" i="9" s="1"/>
  <c r="X1234" i="9"/>
  <c r="K1238" i="9"/>
  <c r="Y1238" i="9" s="1"/>
  <c r="X1238" i="9"/>
  <c r="K1242" i="9"/>
  <c r="Y1242" i="9" s="1"/>
  <c r="X1242" i="9"/>
  <c r="K1246" i="9"/>
  <c r="Y1246" i="9" s="1"/>
  <c r="X1246" i="9"/>
  <c r="K1250" i="9"/>
  <c r="Y1250" i="9" s="1"/>
  <c r="X1250" i="9"/>
  <c r="K1254" i="9"/>
  <c r="Y1254" i="9" s="1"/>
  <c r="X1254" i="9"/>
  <c r="K1258" i="9"/>
  <c r="Y1258" i="9" s="1"/>
  <c r="X1258" i="9"/>
  <c r="K1262" i="9"/>
  <c r="Y1262" i="9" s="1"/>
  <c r="X1262" i="9"/>
  <c r="K1266" i="9"/>
  <c r="Y1266" i="9" s="1"/>
  <c r="X1266" i="9"/>
  <c r="K1270" i="9"/>
  <c r="Y1270" i="9" s="1"/>
  <c r="X1270" i="9"/>
  <c r="K1274" i="9"/>
  <c r="Y1274" i="9" s="1"/>
  <c r="X1274" i="9"/>
  <c r="K1278" i="9"/>
  <c r="Y1278" i="9" s="1"/>
  <c r="X1278" i="9"/>
  <c r="K1282" i="9"/>
  <c r="Y1282" i="9" s="1"/>
  <c r="X1282" i="9"/>
  <c r="K1286" i="9"/>
  <c r="Y1286" i="9" s="1"/>
  <c r="X1286" i="9"/>
  <c r="K1290" i="9"/>
  <c r="Y1290" i="9" s="1"/>
  <c r="X1290" i="9"/>
  <c r="K1294" i="9"/>
  <c r="Y1294" i="9" s="1"/>
  <c r="X1294" i="9"/>
  <c r="K1298" i="9"/>
  <c r="Y1298" i="9" s="1"/>
  <c r="X1298" i="9"/>
  <c r="K1302" i="9"/>
  <c r="Y1302" i="9" s="1"/>
  <c r="X1302" i="9"/>
  <c r="K1306" i="9"/>
  <c r="Y1306" i="9" s="1"/>
  <c r="X1306" i="9"/>
  <c r="K1310" i="9"/>
  <c r="Y1310" i="9" s="1"/>
  <c r="X1310" i="9"/>
  <c r="K1314" i="9"/>
  <c r="Y1314" i="9" s="1"/>
  <c r="X1314" i="9"/>
  <c r="K1318" i="9"/>
  <c r="Y1318" i="9" s="1"/>
  <c r="X1318" i="9"/>
  <c r="K1322" i="9"/>
  <c r="Y1322" i="9" s="1"/>
  <c r="X1322" i="9"/>
  <c r="K1326" i="9"/>
  <c r="Y1326" i="9" s="1"/>
  <c r="X1326" i="9"/>
  <c r="K1330" i="9"/>
  <c r="Y1330" i="9" s="1"/>
  <c r="X1330" i="9"/>
  <c r="K1334" i="9"/>
  <c r="Y1334" i="9" s="1"/>
  <c r="X1334" i="9"/>
  <c r="K1338" i="9"/>
  <c r="Y1338" i="9" s="1"/>
  <c r="X1338" i="9"/>
  <c r="K1342" i="9"/>
  <c r="Y1342" i="9" s="1"/>
  <c r="X1342" i="9"/>
  <c r="K1346" i="9"/>
  <c r="Y1346" i="9" s="1"/>
  <c r="X1346" i="9"/>
  <c r="K1350" i="9"/>
  <c r="Y1350" i="9" s="1"/>
  <c r="X1350" i="9"/>
  <c r="K1354" i="9"/>
  <c r="Y1354" i="9" s="1"/>
  <c r="X1354" i="9"/>
  <c r="K1358" i="9"/>
  <c r="Y1358" i="9" s="1"/>
  <c r="X1358" i="9"/>
  <c r="K1362" i="9"/>
  <c r="Y1362" i="9" s="1"/>
  <c r="X1362" i="9"/>
  <c r="K1366" i="9"/>
  <c r="Y1366" i="9" s="1"/>
  <c r="X1366" i="9"/>
  <c r="K1370" i="9"/>
  <c r="Y1370" i="9" s="1"/>
  <c r="X1370" i="9"/>
  <c r="K1374" i="9"/>
  <c r="Y1374" i="9" s="1"/>
  <c r="X1374" i="9"/>
  <c r="K1378" i="9"/>
  <c r="Y1378" i="9" s="1"/>
  <c r="X1378" i="9"/>
  <c r="K1382" i="9"/>
  <c r="Y1382" i="9" s="1"/>
  <c r="X1382" i="9"/>
  <c r="K1386" i="9"/>
  <c r="Y1386" i="9" s="1"/>
  <c r="X1386" i="9"/>
  <c r="K1390" i="9"/>
  <c r="Y1390" i="9" s="1"/>
  <c r="X1390" i="9"/>
  <c r="K1394" i="9"/>
  <c r="Y1394" i="9" s="1"/>
  <c r="X1394" i="9"/>
  <c r="K1398" i="9"/>
  <c r="Y1398" i="9" s="1"/>
  <c r="X1398" i="9"/>
  <c r="K1402" i="9"/>
  <c r="Y1402" i="9" s="1"/>
  <c r="X1402" i="9"/>
  <c r="K1406" i="9"/>
  <c r="Y1406" i="9" s="1"/>
  <c r="X1406" i="9"/>
  <c r="K1410" i="9"/>
  <c r="Y1410" i="9" s="1"/>
  <c r="X1410" i="9"/>
  <c r="K1414" i="9"/>
  <c r="Y1414" i="9" s="1"/>
  <c r="X1414" i="9"/>
  <c r="K1418" i="9"/>
  <c r="Y1418" i="9" s="1"/>
  <c r="X1418" i="9"/>
  <c r="K1422" i="9"/>
  <c r="Y1422" i="9" s="1"/>
  <c r="X1422" i="9"/>
  <c r="K1426" i="9"/>
  <c r="Y1426" i="9" s="1"/>
  <c r="X1426" i="9"/>
  <c r="K1430" i="9"/>
  <c r="Y1430" i="9" s="1"/>
  <c r="X1430" i="9"/>
  <c r="K1434" i="9"/>
  <c r="Y1434" i="9" s="1"/>
  <c r="X1434" i="9"/>
  <c r="K1438" i="9"/>
  <c r="Y1438" i="9" s="1"/>
  <c r="X1438" i="9"/>
  <c r="K1442" i="9"/>
  <c r="Y1442" i="9" s="1"/>
  <c r="X1442" i="9"/>
  <c r="K1446" i="9"/>
  <c r="Y1446" i="9" s="1"/>
  <c r="X1446" i="9"/>
  <c r="K1450" i="9"/>
  <c r="Y1450" i="9" s="1"/>
  <c r="X1450" i="9"/>
  <c r="K1454" i="9"/>
  <c r="Y1454" i="9" s="1"/>
  <c r="X1454" i="9"/>
  <c r="K1458" i="9"/>
  <c r="Y1458" i="9" s="1"/>
  <c r="X1458" i="9"/>
  <c r="K1462" i="9"/>
  <c r="Y1462" i="9" s="1"/>
  <c r="X1462" i="9"/>
  <c r="K1466" i="9"/>
  <c r="Y1466" i="9" s="1"/>
  <c r="X1466" i="9"/>
  <c r="K1470" i="9"/>
  <c r="Y1470" i="9" s="1"/>
  <c r="X1470" i="9"/>
  <c r="K1474" i="9"/>
  <c r="Y1474" i="9" s="1"/>
  <c r="X1474" i="9"/>
  <c r="K1478" i="9"/>
  <c r="Y1478" i="9" s="1"/>
  <c r="X1478" i="9"/>
  <c r="K1482" i="9"/>
  <c r="Y1482" i="9" s="1"/>
  <c r="X1482" i="9"/>
  <c r="K1486" i="9"/>
  <c r="Y1486" i="9" s="1"/>
  <c r="X1486" i="9"/>
  <c r="K1490" i="9"/>
  <c r="Y1490" i="9" s="1"/>
  <c r="X1490" i="9"/>
  <c r="K1494" i="9"/>
  <c r="Y1494" i="9" s="1"/>
  <c r="X1494" i="9"/>
  <c r="K1498" i="9"/>
  <c r="Y1498" i="9" s="1"/>
  <c r="X1498" i="9"/>
  <c r="K1502" i="9"/>
  <c r="Y1502" i="9" s="1"/>
  <c r="X1502" i="9"/>
  <c r="K1506" i="9"/>
  <c r="Y1506" i="9" s="1"/>
  <c r="X1506" i="9"/>
  <c r="K1510" i="9"/>
  <c r="Y1510" i="9" s="1"/>
  <c r="X1510" i="9"/>
  <c r="K1514" i="9"/>
  <c r="Y1514" i="9" s="1"/>
  <c r="X1514" i="9"/>
  <c r="K1518" i="9"/>
  <c r="Y1518" i="9" s="1"/>
  <c r="X1518" i="9"/>
  <c r="K1522" i="9"/>
  <c r="Y1522" i="9" s="1"/>
  <c r="X1522" i="9"/>
  <c r="K1526" i="9"/>
  <c r="Y1526" i="9" s="1"/>
  <c r="X1526" i="9"/>
  <c r="K1530" i="9"/>
  <c r="Y1530" i="9" s="1"/>
  <c r="X1530" i="9"/>
  <c r="K1534" i="9"/>
  <c r="Y1534" i="9" s="1"/>
  <c r="X1534" i="9"/>
  <c r="K1538" i="9"/>
  <c r="Y1538" i="9" s="1"/>
  <c r="X1538" i="9"/>
  <c r="K1542" i="9"/>
  <c r="Y1542" i="9" s="1"/>
  <c r="X1542" i="9"/>
  <c r="K1546" i="9"/>
  <c r="Y1546" i="9" s="1"/>
  <c r="X1546" i="9"/>
  <c r="K1550" i="9"/>
  <c r="Y1550" i="9" s="1"/>
  <c r="X1550" i="9"/>
  <c r="K1554" i="9"/>
  <c r="Y1554" i="9" s="1"/>
  <c r="X1554" i="9"/>
  <c r="K1558" i="9"/>
  <c r="Y1558" i="9" s="1"/>
  <c r="X1558" i="9"/>
  <c r="K1562" i="9"/>
  <c r="Y1562" i="9" s="1"/>
  <c r="X1562" i="9"/>
  <c r="K1566" i="9"/>
  <c r="Y1566" i="9" s="1"/>
  <c r="X1566" i="9"/>
  <c r="K1570" i="9"/>
  <c r="Y1570" i="9" s="1"/>
  <c r="X1570" i="9"/>
  <c r="K1574" i="9"/>
  <c r="Y1574" i="9" s="1"/>
  <c r="X1574" i="9"/>
  <c r="K1578" i="9"/>
  <c r="Y1578" i="9" s="1"/>
  <c r="X1578" i="9"/>
  <c r="K1582" i="9"/>
  <c r="Y1582" i="9" s="1"/>
  <c r="X1582" i="9"/>
  <c r="K1586" i="9"/>
  <c r="Y1586" i="9" s="1"/>
  <c r="X1586" i="9"/>
  <c r="K1590" i="9"/>
  <c r="Y1590" i="9" s="1"/>
  <c r="X1590" i="9"/>
  <c r="K1594" i="9"/>
  <c r="Y1594" i="9" s="1"/>
  <c r="X1594" i="9"/>
  <c r="K1598" i="9"/>
  <c r="Y1598" i="9" s="1"/>
  <c r="X1598" i="9"/>
  <c r="K1602" i="9"/>
  <c r="Y1602" i="9" s="1"/>
  <c r="X1602" i="9"/>
  <c r="K1606" i="9"/>
  <c r="Y1606" i="9" s="1"/>
  <c r="X1606" i="9"/>
  <c r="K1610" i="9"/>
  <c r="Y1610" i="9" s="1"/>
  <c r="X1610" i="9"/>
  <c r="K1614" i="9"/>
  <c r="Y1614" i="9" s="1"/>
  <c r="X1614" i="9"/>
  <c r="K1618" i="9"/>
  <c r="Y1618" i="9" s="1"/>
  <c r="X1618" i="9"/>
  <c r="K1622" i="9"/>
  <c r="Y1622" i="9" s="1"/>
  <c r="X1622" i="9"/>
  <c r="K1626" i="9"/>
  <c r="Y1626" i="9" s="1"/>
  <c r="X1626" i="9"/>
  <c r="K1630" i="9"/>
  <c r="Y1630" i="9" s="1"/>
  <c r="X1630" i="9"/>
  <c r="K1634" i="9"/>
  <c r="Y1634" i="9" s="1"/>
  <c r="X1634" i="9"/>
  <c r="K1638" i="9"/>
  <c r="Y1638" i="9" s="1"/>
  <c r="X1638" i="9"/>
  <c r="K1642" i="9"/>
  <c r="Y1642" i="9" s="1"/>
  <c r="X1642" i="9"/>
  <c r="K1646" i="9"/>
  <c r="Y1646" i="9" s="1"/>
  <c r="X1646" i="9"/>
  <c r="K1650" i="9"/>
  <c r="Y1650" i="9" s="1"/>
  <c r="X1650" i="9"/>
  <c r="K1654" i="9"/>
  <c r="Y1654" i="9" s="1"/>
  <c r="X1654" i="9"/>
  <c r="K1658" i="9"/>
  <c r="Y1658" i="9" s="1"/>
  <c r="X1658" i="9"/>
  <c r="K1662" i="9"/>
  <c r="Y1662" i="9" s="1"/>
  <c r="X1662" i="9"/>
  <c r="K1666" i="9"/>
  <c r="Y1666" i="9" s="1"/>
  <c r="X1666" i="9"/>
  <c r="K1670" i="9"/>
  <c r="Y1670" i="9" s="1"/>
  <c r="X1670" i="9"/>
  <c r="K1674" i="9"/>
  <c r="Y1674" i="9" s="1"/>
  <c r="X1674" i="9"/>
  <c r="K1678" i="9"/>
  <c r="Y1678" i="9" s="1"/>
  <c r="X1678" i="9"/>
  <c r="K1682" i="9"/>
  <c r="Y1682" i="9" s="1"/>
  <c r="X1682" i="9"/>
  <c r="K1686" i="9"/>
  <c r="Y1686" i="9" s="1"/>
  <c r="X1686" i="9"/>
  <c r="K1690" i="9"/>
  <c r="Y1690" i="9" s="1"/>
  <c r="X1690" i="9"/>
  <c r="K1694" i="9"/>
  <c r="Y1694" i="9" s="1"/>
  <c r="X1694" i="9"/>
  <c r="K1698" i="9"/>
  <c r="Y1698" i="9" s="1"/>
  <c r="X1698" i="9"/>
  <c r="K1702" i="9"/>
  <c r="Y1702" i="9" s="1"/>
  <c r="X1702" i="9"/>
  <c r="K1706" i="9"/>
  <c r="Y1706" i="9" s="1"/>
  <c r="X1706" i="9"/>
  <c r="K1710" i="9"/>
  <c r="Y1710" i="9" s="1"/>
  <c r="X1710" i="9"/>
  <c r="K1714" i="9"/>
  <c r="Y1714" i="9" s="1"/>
  <c r="X1714" i="9"/>
  <c r="K1718" i="9"/>
  <c r="Y1718" i="9" s="1"/>
  <c r="X1718" i="9"/>
  <c r="K1722" i="9"/>
  <c r="Y1722" i="9" s="1"/>
  <c r="X1722" i="9"/>
  <c r="K1726" i="9"/>
  <c r="Y1726" i="9" s="1"/>
  <c r="X1726" i="9"/>
  <c r="K1730" i="9"/>
  <c r="Y1730" i="9" s="1"/>
  <c r="X1730" i="9"/>
  <c r="K1734" i="9"/>
  <c r="Y1734" i="9" s="1"/>
  <c r="X1734" i="9"/>
  <c r="K1738" i="9"/>
  <c r="Y1738" i="9" s="1"/>
  <c r="X1738" i="9"/>
  <c r="K1742" i="9"/>
  <c r="Y1742" i="9" s="1"/>
  <c r="X1742" i="9"/>
  <c r="K1746" i="9"/>
  <c r="Y1746" i="9" s="1"/>
  <c r="X1746" i="9"/>
  <c r="K1750" i="9"/>
  <c r="Y1750" i="9" s="1"/>
  <c r="X1750" i="9"/>
  <c r="K1754" i="9"/>
  <c r="Y1754" i="9" s="1"/>
  <c r="X1754" i="9"/>
  <c r="K1758" i="9"/>
  <c r="Y1758" i="9" s="1"/>
  <c r="X1758" i="9"/>
  <c r="K1762" i="9"/>
  <c r="Y1762" i="9" s="1"/>
  <c r="X1762" i="9"/>
  <c r="K1766" i="9"/>
  <c r="Y1766" i="9" s="1"/>
  <c r="X1766" i="9"/>
  <c r="K1770" i="9"/>
  <c r="Y1770" i="9" s="1"/>
  <c r="X1770" i="9"/>
  <c r="K1774" i="9"/>
  <c r="Y1774" i="9" s="1"/>
  <c r="X1774" i="9"/>
  <c r="K1778" i="9"/>
  <c r="Y1778" i="9" s="1"/>
  <c r="X1778" i="9"/>
  <c r="K1782" i="9"/>
  <c r="Y1782" i="9" s="1"/>
  <c r="X1782" i="9"/>
  <c r="K1786" i="9"/>
  <c r="Y1786" i="9" s="1"/>
  <c r="X1786" i="9"/>
  <c r="K1790" i="9"/>
  <c r="Y1790" i="9" s="1"/>
  <c r="X1790" i="9"/>
  <c r="K1794" i="9"/>
  <c r="Y1794" i="9" s="1"/>
  <c r="X1794" i="9"/>
  <c r="K1798" i="9"/>
  <c r="Y1798" i="9" s="1"/>
  <c r="X1798" i="9"/>
  <c r="K1802" i="9"/>
  <c r="Y1802" i="9" s="1"/>
  <c r="X1802" i="9"/>
  <c r="K1806" i="9"/>
  <c r="Y1806" i="9" s="1"/>
  <c r="X1806" i="9"/>
  <c r="K1810" i="9"/>
  <c r="Y1810" i="9" s="1"/>
  <c r="X1810" i="9"/>
  <c r="K1814" i="9"/>
  <c r="Y1814" i="9" s="1"/>
  <c r="X1814" i="9"/>
  <c r="K1818" i="9"/>
  <c r="Y1818" i="9" s="1"/>
  <c r="X1818" i="9"/>
  <c r="K1822" i="9"/>
  <c r="Y1822" i="9" s="1"/>
  <c r="X1822" i="9"/>
  <c r="K1826" i="9"/>
  <c r="Y1826" i="9" s="1"/>
  <c r="X1826" i="9"/>
  <c r="K1830" i="9"/>
  <c r="Y1830" i="9" s="1"/>
  <c r="X1830" i="9"/>
  <c r="K1834" i="9"/>
  <c r="Y1834" i="9" s="1"/>
  <c r="X1834" i="9"/>
  <c r="K1838" i="9"/>
  <c r="Y1838" i="9" s="1"/>
  <c r="X1838" i="9"/>
  <c r="K1842" i="9"/>
  <c r="Y1842" i="9" s="1"/>
  <c r="X1842" i="9"/>
  <c r="K1846" i="9"/>
  <c r="Y1846" i="9" s="1"/>
  <c r="X1846" i="9"/>
  <c r="K1850" i="9"/>
  <c r="Y1850" i="9" s="1"/>
  <c r="X1850" i="9"/>
  <c r="K1854" i="9"/>
  <c r="Y1854" i="9" s="1"/>
  <c r="X1854" i="9"/>
  <c r="K1858" i="9"/>
  <c r="Y1858" i="9" s="1"/>
  <c r="X1858" i="9"/>
  <c r="K1862" i="9"/>
  <c r="Y1862" i="9" s="1"/>
  <c r="X1862" i="9"/>
  <c r="K1866" i="9"/>
  <c r="Y1866" i="9" s="1"/>
  <c r="X1866" i="9"/>
  <c r="K1870" i="9"/>
  <c r="Y1870" i="9" s="1"/>
  <c r="X1870" i="9"/>
  <c r="K1874" i="9"/>
  <c r="Y1874" i="9" s="1"/>
  <c r="X1874" i="9"/>
  <c r="K1878" i="9"/>
  <c r="Y1878" i="9" s="1"/>
  <c r="X1878" i="9"/>
  <c r="K1882" i="9"/>
  <c r="Y1882" i="9" s="1"/>
  <c r="X1882" i="9"/>
  <c r="K1886" i="9"/>
  <c r="Y1886" i="9" s="1"/>
  <c r="X1886" i="9"/>
  <c r="K1890" i="9"/>
  <c r="Y1890" i="9" s="1"/>
  <c r="X1890" i="9"/>
  <c r="K1894" i="9"/>
  <c r="Y1894" i="9" s="1"/>
  <c r="X1894" i="9"/>
  <c r="K1898" i="9"/>
  <c r="Y1898" i="9" s="1"/>
  <c r="X1898" i="9"/>
  <c r="K1902" i="9"/>
  <c r="Y1902" i="9" s="1"/>
  <c r="X1902" i="9"/>
  <c r="K1906" i="9"/>
  <c r="Y1906" i="9" s="1"/>
  <c r="X1906" i="9"/>
  <c r="K1910" i="9"/>
  <c r="Y1910" i="9" s="1"/>
  <c r="X1910" i="9"/>
  <c r="K1914" i="9"/>
  <c r="Y1914" i="9" s="1"/>
  <c r="X1914" i="9"/>
  <c r="K1918" i="9"/>
  <c r="Y1918" i="9" s="1"/>
  <c r="X1918" i="9"/>
  <c r="K1922" i="9"/>
  <c r="Y1922" i="9" s="1"/>
  <c r="X1922" i="9"/>
  <c r="K1926" i="9"/>
  <c r="Y1926" i="9" s="1"/>
  <c r="X1926" i="9"/>
  <c r="K1930" i="9"/>
  <c r="Y1930" i="9" s="1"/>
  <c r="X1930" i="9"/>
  <c r="K1934" i="9"/>
  <c r="Y1934" i="9" s="1"/>
  <c r="X1934" i="9"/>
  <c r="K1938" i="9"/>
  <c r="Y1938" i="9" s="1"/>
  <c r="X1938" i="9"/>
  <c r="K1942" i="9"/>
  <c r="Y1942" i="9" s="1"/>
  <c r="X1942" i="9"/>
  <c r="K1946" i="9"/>
  <c r="Y1946" i="9" s="1"/>
  <c r="X1946" i="9"/>
  <c r="K1950" i="9"/>
  <c r="Y1950" i="9" s="1"/>
  <c r="X1950" i="9"/>
  <c r="K1954" i="9"/>
  <c r="Y1954" i="9" s="1"/>
  <c r="X1954" i="9"/>
  <c r="K1958" i="9"/>
  <c r="Y1958" i="9" s="1"/>
  <c r="X1958" i="9"/>
  <c r="K1962" i="9"/>
  <c r="Y1962" i="9" s="1"/>
  <c r="X1962" i="9"/>
  <c r="K1966" i="9"/>
  <c r="Y1966" i="9" s="1"/>
  <c r="X1966" i="9"/>
  <c r="K1970" i="9"/>
  <c r="Y1970" i="9" s="1"/>
  <c r="X1970" i="9"/>
  <c r="K1974" i="9"/>
  <c r="Y1974" i="9" s="1"/>
  <c r="X1974" i="9"/>
  <c r="K1978" i="9"/>
  <c r="Y1978" i="9" s="1"/>
  <c r="X1978" i="9"/>
  <c r="K1982" i="9"/>
  <c r="Y1982" i="9" s="1"/>
  <c r="X1982" i="9"/>
  <c r="K1986" i="9"/>
  <c r="Y1986" i="9" s="1"/>
  <c r="X1986" i="9"/>
  <c r="K1990" i="9"/>
  <c r="Y1990" i="9" s="1"/>
  <c r="X1990" i="9"/>
  <c r="K1994" i="9"/>
  <c r="Y1994" i="9" s="1"/>
  <c r="X1994" i="9"/>
  <c r="K1998" i="9"/>
  <c r="Y1998" i="9" s="1"/>
  <c r="X1998" i="9"/>
  <c r="K2002" i="9"/>
  <c r="Y2002" i="9" s="1"/>
  <c r="X2002" i="9"/>
  <c r="K2006" i="9"/>
  <c r="Y2006" i="9" s="1"/>
  <c r="X2006" i="9"/>
  <c r="K2010" i="9"/>
  <c r="Y2010" i="9" s="1"/>
  <c r="X2010" i="9"/>
  <c r="K2014" i="9"/>
  <c r="Y2014" i="9" s="1"/>
  <c r="X2014" i="9"/>
  <c r="K2018" i="9"/>
  <c r="Y2018" i="9" s="1"/>
  <c r="X2018" i="9"/>
  <c r="K2022" i="9"/>
  <c r="Y2022" i="9" s="1"/>
  <c r="X2022" i="9"/>
  <c r="K2026" i="9"/>
  <c r="Y2026" i="9" s="1"/>
  <c r="X2026" i="9"/>
  <c r="K2030" i="9"/>
  <c r="Y2030" i="9" s="1"/>
  <c r="X2030" i="9"/>
  <c r="K2034" i="9"/>
  <c r="Y2034" i="9" s="1"/>
  <c r="X2034" i="9"/>
  <c r="K2038" i="9"/>
  <c r="Y2038" i="9" s="1"/>
  <c r="X2038" i="9"/>
  <c r="K2042" i="9"/>
  <c r="Y2042" i="9" s="1"/>
  <c r="X2042" i="9"/>
  <c r="K2046" i="9"/>
  <c r="Y2046" i="9" s="1"/>
  <c r="X2046" i="9"/>
  <c r="K2050" i="9"/>
  <c r="Y2050" i="9" s="1"/>
  <c r="X2050" i="9"/>
  <c r="K2054" i="9"/>
  <c r="Y2054" i="9" s="1"/>
  <c r="X2054" i="9"/>
  <c r="K2058" i="9"/>
  <c r="Y2058" i="9" s="1"/>
  <c r="X2058" i="9"/>
  <c r="K2062" i="9"/>
  <c r="Y2062" i="9" s="1"/>
  <c r="X2062" i="9"/>
  <c r="K2066" i="9"/>
  <c r="Y2066" i="9" s="1"/>
  <c r="X2066" i="9"/>
  <c r="K2070" i="9"/>
  <c r="Y2070" i="9" s="1"/>
  <c r="X2070" i="9"/>
  <c r="K2074" i="9"/>
  <c r="Y2074" i="9" s="1"/>
  <c r="X2074" i="9"/>
  <c r="K2078" i="9"/>
  <c r="Y2078" i="9" s="1"/>
  <c r="X2078" i="9"/>
  <c r="K2082" i="9"/>
  <c r="Y2082" i="9" s="1"/>
  <c r="X2082" i="9"/>
  <c r="K2086" i="9"/>
  <c r="Y2086" i="9" s="1"/>
  <c r="X2086" i="9"/>
  <c r="K2090" i="9"/>
  <c r="Y2090" i="9" s="1"/>
  <c r="X2090" i="9"/>
  <c r="K2094" i="9"/>
  <c r="Y2094" i="9" s="1"/>
  <c r="X2094" i="9"/>
  <c r="K2098" i="9"/>
  <c r="Y2098" i="9" s="1"/>
  <c r="X2098" i="9"/>
  <c r="K2102" i="9"/>
  <c r="Y2102" i="9" s="1"/>
  <c r="X2102" i="9"/>
  <c r="K2106" i="9"/>
  <c r="Y2106" i="9" s="1"/>
  <c r="X2106" i="9"/>
  <c r="K2110" i="9"/>
  <c r="Y2110" i="9" s="1"/>
  <c r="X2110" i="9"/>
  <c r="K2114" i="9"/>
  <c r="Y2114" i="9" s="1"/>
  <c r="X2114" i="9"/>
  <c r="K2118" i="9"/>
  <c r="Y2118" i="9" s="1"/>
  <c r="X2118" i="9"/>
  <c r="K2122" i="9"/>
  <c r="Y2122" i="9" s="1"/>
  <c r="X2122" i="9"/>
  <c r="K2126" i="9"/>
  <c r="Y2126" i="9" s="1"/>
  <c r="X2126" i="9"/>
  <c r="K2130" i="9"/>
  <c r="Y2130" i="9" s="1"/>
  <c r="X2130" i="9"/>
  <c r="K2134" i="9"/>
  <c r="Y2134" i="9" s="1"/>
  <c r="X2134" i="9"/>
  <c r="K2138" i="9"/>
  <c r="Y2138" i="9" s="1"/>
  <c r="X2138" i="9"/>
  <c r="K2142" i="9"/>
  <c r="Y2142" i="9" s="1"/>
  <c r="X2142" i="9"/>
  <c r="K2146" i="9"/>
  <c r="Y2146" i="9" s="1"/>
  <c r="X2146" i="9"/>
  <c r="K2150" i="9"/>
  <c r="Y2150" i="9" s="1"/>
  <c r="X2150" i="9"/>
  <c r="K2154" i="9"/>
  <c r="Y2154" i="9" s="1"/>
  <c r="X2154" i="9"/>
  <c r="K2158" i="9"/>
  <c r="Y2158" i="9" s="1"/>
  <c r="X2158" i="9"/>
  <c r="K2162" i="9"/>
  <c r="Y2162" i="9" s="1"/>
  <c r="X2162" i="9"/>
  <c r="K2166" i="9"/>
  <c r="Y2166" i="9" s="1"/>
  <c r="X2166" i="9"/>
  <c r="K2170" i="9"/>
  <c r="Y2170" i="9" s="1"/>
  <c r="X2170" i="9"/>
  <c r="K2174" i="9"/>
  <c r="Y2174" i="9" s="1"/>
  <c r="X2174" i="9"/>
  <c r="K2178" i="9"/>
  <c r="Y2178" i="9" s="1"/>
  <c r="X2178" i="9"/>
  <c r="K2182" i="9"/>
  <c r="Y2182" i="9" s="1"/>
  <c r="X2182" i="9"/>
  <c r="K2186" i="9"/>
  <c r="Y2186" i="9" s="1"/>
  <c r="X2186" i="9"/>
  <c r="K2190" i="9"/>
  <c r="Y2190" i="9" s="1"/>
  <c r="X2190" i="9"/>
  <c r="K2194" i="9"/>
  <c r="Y2194" i="9" s="1"/>
  <c r="X2194" i="9"/>
  <c r="K2198" i="9"/>
  <c r="Y2198" i="9" s="1"/>
  <c r="X2198" i="9"/>
  <c r="K2202" i="9"/>
  <c r="Y2202" i="9" s="1"/>
  <c r="X2202" i="9"/>
  <c r="K2206" i="9"/>
  <c r="Y2206" i="9" s="1"/>
  <c r="X2206" i="9"/>
  <c r="K2210" i="9"/>
  <c r="Y2210" i="9" s="1"/>
  <c r="X2210" i="9"/>
  <c r="K2214" i="9"/>
  <c r="Y2214" i="9" s="1"/>
  <c r="X2214" i="9"/>
  <c r="K2218" i="9"/>
  <c r="Y2218" i="9" s="1"/>
  <c r="X2218" i="9"/>
  <c r="K2222" i="9"/>
  <c r="Y2222" i="9" s="1"/>
  <c r="X2222" i="9"/>
  <c r="K2226" i="9"/>
  <c r="Y2226" i="9" s="1"/>
  <c r="X2226" i="9"/>
  <c r="K2230" i="9"/>
  <c r="Y2230" i="9" s="1"/>
  <c r="X2230" i="9"/>
  <c r="K2234" i="9"/>
  <c r="Y2234" i="9" s="1"/>
  <c r="X2234" i="9"/>
  <c r="K2238" i="9"/>
  <c r="Y2238" i="9" s="1"/>
  <c r="X2238" i="9"/>
  <c r="K2242" i="9"/>
  <c r="Y2242" i="9" s="1"/>
  <c r="X2242" i="9"/>
  <c r="K2246" i="9"/>
  <c r="Y2246" i="9" s="1"/>
  <c r="X2246" i="9"/>
  <c r="K2250" i="9"/>
  <c r="Y2250" i="9" s="1"/>
  <c r="X2250" i="9"/>
  <c r="K2254" i="9"/>
  <c r="Y2254" i="9" s="1"/>
  <c r="X2254" i="9"/>
  <c r="K2258" i="9"/>
  <c r="Y2258" i="9" s="1"/>
  <c r="X2258" i="9"/>
  <c r="K2262" i="9"/>
  <c r="Y2262" i="9" s="1"/>
  <c r="X2262" i="9"/>
  <c r="K2266" i="9"/>
  <c r="Y2266" i="9" s="1"/>
  <c r="X2266" i="9"/>
  <c r="K2270" i="9"/>
  <c r="Y2270" i="9" s="1"/>
  <c r="X2270" i="9"/>
  <c r="K2274" i="9"/>
  <c r="Y2274" i="9" s="1"/>
  <c r="X2274" i="9"/>
  <c r="K2278" i="9"/>
  <c r="Y2278" i="9" s="1"/>
  <c r="X2278" i="9"/>
  <c r="K2282" i="9"/>
  <c r="Y2282" i="9" s="1"/>
  <c r="X2282" i="9"/>
  <c r="K2286" i="9"/>
  <c r="Y2286" i="9" s="1"/>
  <c r="X2286" i="9"/>
  <c r="K2290" i="9"/>
  <c r="Y2290" i="9" s="1"/>
  <c r="X2290" i="9"/>
  <c r="K2294" i="9"/>
  <c r="Y2294" i="9" s="1"/>
  <c r="X2294" i="9"/>
  <c r="K2298" i="9"/>
  <c r="Y2298" i="9" s="1"/>
  <c r="X2298" i="9"/>
  <c r="K2302" i="9"/>
  <c r="Y2302" i="9" s="1"/>
  <c r="X2302" i="9"/>
  <c r="K2306" i="9"/>
  <c r="Y2306" i="9" s="1"/>
  <c r="X2306" i="9"/>
  <c r="K2310" i="9"/>
  <c r="Y2310" i="9" s="1"/>
  <c r="X2310" i="9"/>
  <c r="K2314" i="9"/>
  <c r="Y2314" i="9" s="1"/>
  <c r="X2314" i="9"/>
  <c r="K2318" i="9"/>
  <c r="Y2318" i="9" s="1"/>
  <c r="X2318" i="9"/>
  <c r="K2322" i="9"/>
  <c r="Y2322" i="9" s="1"/>
  <c r="X2322" i="9"/>
  <c r="K2326" i="9"/>
  <c r="Y2326" i="9" s="1"/>
  <c r="X2326" i="9"/>
  <c r="K2330" i="9"/>
  <c r="Y2330" i="9" s="1"/>
  <c r="X2330" i="9"/>
  <c r="K2334" i="9"/>
  <c r="Y2334" i="9" s="1"/>
  <c r="X2334" i="9"/>
  <c r="K2338" i="9"/>
  <c r="Y2338" i="9" s="1"/>
  <c r="X2338" i="9"/>
  <c r="K2342" i="9"/>
  <c r="Y2342" i="9" s="1"/>
  <c r="X2342" i="9"/>
  <c r="K2346" i="9"/>
  <c r="Y2346" i="9" s="1"/>
  <c r="X2346" i="9"/>
  <c r="K2350" i="9"/>
  <c r="Y2350" i="9" s="1"/>
  <c r="X2350" i="9"/>
  <c r="K2354" i="9"/>
  <c r="Y2354" i="9" s="1"/>
  <c r="X2354" i="9"/>
  <c r="K2358" i="9"/>
  <c r="Y2358" i="9" s="1"/>
  <c r="X2358" i="9"/>
  <c r="K2362" i="9"/>
  <c r="Y2362" i="9" s="1"/>
  <c r="X2362" i="9"/>
  <c r="K2366" i="9"/>
  <c r="Y2366" i="9" s="1"/>
  <c r="X2366" i="9"/>
  <c r="K2370" i="9"/>
  <c r="Y2370" i="9" s="1"/>
  <c r="X2370" i="9"/>
  <c r="K2374" i="9"/>
  <c r="Y2374" i="9" s="1"/>
  <c r="X2374" i="9"/>
  <c r="K2378" i="9"/>
  <c r="Y2378" i="9" s="1"/>
  <c r="X2378" i="9"/>
  <c r="K2382" i="9"/>
  <c r="Y2382" i="9" s="1"/>
  <c r="X2382" i="9"/>
  <c r="K2386" i="9"/>
  <c r="Y2386" i="9" s="1"/>
  <c r="X2386" i="9"/>
  <c r="K2390" i="9"/>
  <c r="Y2390" i="9" s="1"/>
  <c r="X2390" i="9"/>
  <c r="K2394" i="9"/>
  <c r="Y2394" i="9" s="1"/>
  <c r="X2394" i="9"/>
  <c r="K2398" i="9"/>
  <c r="Y2398" i="9" s="1"/>
  <c r="X2398" i="9"/>
  <c r="K2402" i="9"/>
  <c r="Y2402" i="9" s="1"/>
  <c r="X2402" i="9"/>
  <c r="K2406" i="9"/>
  <c r="Y2406" i="9" s="1"/>
  <c r="X2406" i="9"/>
  <c r="K2410" i="9"/>
  <c r="Y2410" i="9" s="1"/>
  <c r="X2410" i="9"/>
  <c r="K2414" i="9"/>
  <c r="Y2414" i="9" s="1"/>
  <c r="X2414" i="9"/>
  <c r="K2418" i="9"/>
  <c r="Y2418" i="9" s="1"/>
  <c r="X2418" i="9"/>
  <c r="K2422" i="9"/>
  <c r="Y2422" i="9" s="1"/>
  <c r="X2422" i="9"/>
  <c r="K2426" i="9"/>
  <c r="Y2426" i="9" s="1"/>
  <c r="X2426" i="9"/>
  <c r="K2430" i="9"/>
  <c r="Y2430" i="9" s="1"/>
  <c r="X2430" i="9"/>
  <c r="K2434" i="9"/>
  <c r="Y2434" i="9" s="1"/>
  <c r="X2434" i="9"/>
  <c r="K2438" i="9"/>
  <c r="Y2438" i="9" s="1"/>
  <c r="X2438" i="9"/>
  <c r="K2442" i="9"/>
  <c r="Y2442" i="9" s="1"/>
  <c r="X2442" i="9"/>
  <c r="K2446" i="9"/>
  <c r="Y2446" i="9" s="1"/>
  <c r="X2446" i="9"/>
  <c r="K2450" i="9"/>
  <c r="Y2450" i="9" s="1"/>
  <c r="X2450" i="9"/>
  <c r="K2454" i="9"/>
  <c r="Y2454" i="9" s="1"/>
  <c r="X2454" i="9"/>
  <c r="K2458" i="9"/>
  <c r="Y2458" i="9" s="1"/>
  <c r="X2458" i="9"/>
  <c r="K2462" i="9"/>
  <c r="Y2462" i="9" s="1"/>
  <c r="X2462" i="9"/>
  <c r="K2466" i="9"/>
  <c r="Y2466" i="9" s="1"/>
  <c r="X2466" i="9"/>
  <c r="K2470" i="9"/>
  <c r="Y2470" i="9" s="1"/>
  <c r="X2470" i="9"/>
  <c r="K2474" i="9"/>
  <c r="Y2474" i="9" s="1"/>
  <c r="X2474" i="9"/>
  <c r="K2478" i="9"/>
  <c r="Y2478" i="9" s="1"/>
  <c r="X2478" i="9"/>
  <c r="K2482" i="9"/>
  <c r="Y2482" i="9" s="1"/>
  <c r="X2482" i="9"/>
  <c r="K2486" i="9"/>
  <c r="Y2486" i="9" s="1"/>
  <c r="X2486" i="9"/>
  <c r="K2490" i="9"/>
  <c r="Y2490" i="9" s="1"/>
  <c r="X2490" i="9"/>
  <c r="K2494" i="9"/>
  <c r="Y2494" i="9" s="1"/>
  <c r="X2494" i="9"/>
  <c r="K2498" i="9"/>
  <c r="Y2498" i="9" s="1"/>
  <c r="X2498" i="9"/>
  <c r="K2502" i="9"/>
  <c r="Y2502" i="9" s="1"/>
  <c r="X2502" i="9"/>
  <c r="K2506" i="9"/>
  <c r="Y2506" i="9" s="1"/>
  <c r="X2506" i="9"/>
  <c r="K2510" i="9"/>
  <c r="Y2510" i="9" s="1"/>
  <c r="X2510" i="9"/>
  <c r="K2514" i="9"/>
  <c r="Y2514" i="9" s="1"/>
  <c r="X2514" i="9"/>
  <c r="K2518" i="9"/>
  <c r="Y2518" i="9" s="1"/>
  <c r="X2518" i="9"/>
  <c r="K2522" i="9"/>
  <c r="Y2522" i="9" s="1"/>
  <c r="X2522" i="9"/>
  <c r="K2526" i="9"/>
  <c r="Y2526" i="9" s="1"/>
  <c r="X2526" i="9"/>
  <c r="K2530" i="9"/>
  <c r="Y2530" i="9" s="1"/>
  <c r="X2530" i="9"/>
  <c r="K2534" i="9"/>
  <c r="Y2534" i="9" s="1"/>
  <c r="X2534" i="9"/>
  <c r="K2538" i="9"/>
  <c r="Y2538" i="9" s="1"/>
  <c r="X2538" i="9"/>
  <c r="K2542" i="9"/>
  <c r="Y2542" i="9" s="1"/>
  <c r="X2542" i="9"/>
  <c r="K2546" i="9"/>
  <c r="Y2546" i="9" s="1"/>
  <c r="X2546" i="9"/>
  <c r="K2550" i="9"/>
  <c r="Y2550" i="9" s="1"/>
  <c r="X2550" i="9"/>
  <c r="K2554" i="9"/>
  <c r="Y2554" i="9" s="1"/>
  <c r="X2554" i="9"/>
  <c r="K2558" i="9"/>
  <c r="Y2558" i="9" s="1"/>
  <c r="X2558" i="9"/>
  <c r="K2562" i="9"/>
  <c r="Y2562" i="9" s="1"/>
  <c r="X2562" i="9"/>
  <c r="K2566" i="9"/>
  <c r="Y2566" i="9" s="1"/>
  <c r="X2566" i="9"/>
  <c r="K2570" i="9"/>
  <c r="Y2570" i="9" s="1"/>
  <c r="X2570" i="9"/>
  <c r="K2574" i="9"/>
  <c r="Y2574" i="9" s="1"/>
  <c r="X2574" i="9"/>
  <c r="K2578" i="9"/>
  <c r="Y2578" i="9" s="1"/>
  <c r="X2578" i="9"/>
  <c r="K2582" i="9"/>
  <c r="Y2582" i="9" s="1"/>
  <c r="X2582" i="9"/>
  <c r="K2586" i="9"/>
  <c r="Y2586" i="9" s="1"/>
  <c r="X2586" i="9"/>
  <c r="K2590" i="9"/>
  <c r="Y2590" i="9" s="1"/>
  <c r="X2590" i="9"/>
  <c r="K2594" i="9"/>
  <c r="Y2594" i="9" s="1"/>
  <c r="X2594" i="9"/>
  <c r="K2598" i="9"/>
  <c r="Y2598" i="9" s="1"/>
  <c r="X2598" i="9"/>
  <c r="K2602" i="9"/>
  <c r="Y2602" i="9" s="1"/>
  <c r="X2602" i="9"/>
  <c r="K2606" i="9"/>
  <c r="Y2606" i="9" s="1"/>
  <c r="X2606" i="9"/>
  <c r="K2610" i="9"/>
  <c r="Y2610" i="9" s="1"/>
  <c r="X2610" i="9"/>
  <c r="K2614" i="9"/>
  <c r="Y2614" i="9" s="1"/>
  <c r="X2614" i="9"/>
  <c r="K2618" i="9"/>
  <c r="Y2618" i="9" s="1"/>
  <c r="X2618" i="9"/>
  <c r="K2622" i="9"/>
  <c r="Y2622" i="9" s="1"/>
  <c r="X2622" i="9"/>
  <c r="K2626" i="9"/>
  <c r="Y2626" i="9" s="1"/>
  <c r="X2626" i="9"/>
  <c r="K2630" i="9"/>
  <c r="Y2630" i="9" s="1"/>
  <c r="X2630" i="9"/>
  <c r="K2634" i="9"/>
  <c r="Y2634" i="9" s="1"/>
  <c r="X2634" i="9"/>
  <c r="K2638" i="9"/>
  <c r="Y2638" i="9" s="1"/>
  <c r="X2638" i="9"/>
  <c r="K2642" i="9"/>
  <c r="Y2642" i="9" s="1"/>
  <c r="X2642" i="9"/>
  <c r="K2646" i="9"/>
  <c r="Y2646" i="9" s="1"/>
  <c r="X2646" i="9"/>
  <c r="K2650" i="9"/>
  <c r="Y2650" i="9" s="1"/>
  <c r="X2650" i="9"/>
  <c r="K2654" i="9"/>
  <c r="Y2654" i="9" s="1"/>
  <c r="X2654" i="9"/>
  <c r="K2658" i="9"/>
  <c r="Y2658" i="9" s="1"/>
  <c r="X2658" i="9"/>
  <c r="K2662" i="9"/>
  <c r="Y2662" i="9" s="1"/>
  <c r="X2662" i="9"/>
  <c r="K2666" i="9"/>
  <c r="Y2666" i="9" s="1"/>
  <c r="X2666" i="9"/>
  <c r="K2670" i="9"/>
  <c r="Y2670" i="9" s="1"/>
  <c r="X2670" i="9"/>
  <c r="K2674" i="9"/>
  <c r="Y2674" i="9" s="1"/>
  <c r="X2674" i="9"/>
  <c r="K2678" i="9"/>
  <c r="Y2678" i="9" s="1"/>
  <c r="X2678" i="9"/>
  <c r="K2682" i="9"/>
  <c r="Y2682" i="9" s="1"/>
  <c r="X2682" i="9"/>
  <c r="K2686" i="9"/>
  <c r="Y2686" i="9" s="1"/>
  <c r="X2686" i="9"/>
  <c r="K2690" i="9"/>
  <c r="Y2690" i="9" s="1"/>
  <c r="X2690" i="9"/>
  <c r="K2694" i="9"/>
  <c r="Y2694" i="9" s="1"/>
  <c r="X2694" i="9"/>
  <c r="K2698" i="9"/>
  <c r="Y2698" i="9" s="1"/>
  <c r="X2698" i="9"/>
  <c r="K2702" i="9"/>
  <c r="Y2702" i="9" s="1"/>
  <c r="X2702" i="9"/>
  <c r="K2706" i="9"/>
  <c r="Y2706" i="9" s="1"/>
  <c r="X2706" i="9"/>
  <c r="K2710" i="9"/>
  <c r="Y2710" i="9" s="1"/>
  <c r="X2710" i="9"/>
  <c r="K2714" i="9"/>
  <c r="Y2714" i="9" s="1"/>
  <c r="X2714" i="9"/>
  <c r="K2718" i="9"/>
  <c r="Y2718" i="9" s="1"/>
  <c r="X2718" i="9"/>
  <c r="K2722" i="9"/>
  <c r="Y2722" i="9" s="1"/>
  <c r="X2722" i="9"/>
  <c r="K2726" i="9"/>
  <c r="Y2726" i="9" s="1"/>
  <c r="X2726" i="9"/>
  <c r="K2730" i="9"/>
  <c r="Y2730" i="9" s="1"/>
  <c r="X2730" i="9"/>
  <c r="K2734" i="9"/>
  <c r="Y2734" i="9" s="1"/>
  <c r="X2734" i="9"/>
  <c r="K2738" i="9"/>
  <c r="Y2738" i="9" s="1"/>
  <c r="X2738" i="9"/>
  <c r="K2742" i="9"/>
  <c r="Y2742" i="9" s="1"/>
  <c r="X2742" i="9"/>
  <c r="K2746" i="9"/>
  <c r="Y2746" i="9" s="1"/>
  <c r="X2746" i="9"/>
  <c r="K2750" i="9"/>
  <c r="Y2750" i="9" s="1"/>
  <c r="X2750" i="9"/>
  <c r="K2754" i="9"/>
  <c r="Y2754" i="9" s="1"/>
  <c r="X2754" i="9"/>
  <c r="K2758" i="9"/>
  <c r="Y2758" i="9" s="1"/>
  <c r="X2758" i="9"/>
  <c r="K2762" i="9"/>
  <c r="Y2762" i="9" s="1"/>
  <c r="X2762" i="9"/>
  <c r="K2766" i="9"/>
  <c r="Y2766" i="9" s="1"/>
  <c r="X2766" i="9"/>
  <c r="K2770" i="9"/>
  <c r="Y2770" i="9" s="1"/>
  <c r="X2770" i="9"/>
  <c r="K2774" i="9"/>
  <c r="Y2774" i="9" s="1"/>
  <c r="X2774" i="9"/>
  <c r="K2778" i="9"/>
  <c r="Y2778" i="9" s="1"/>
  <c r="X2778" i="9"/>
  <c r="K2782" i="9"/>
  <c r="Y2782" i="9" s="1"/>
  <c r="X2782" i="9"/>
  <c r="K2786" i="9"/>
  <c r="Y2786" i="9" s="1"/>
  <c r="X2786" i="9"/>
  <c r="K2790" i="9"/>
  <c r="Y2790" i="9" s="1"/>
  <c r="X2790" i="9"/>
  <c r="K2794" i="9"/>
  <c r="Y2794" i="9" s="1"/>
  <c r="X2794" i="9"/>
  <c r="K2798" i="9"/>
  <c r="Y2798" i="9" s="1"/>
  <c r="X2798" i="9"/>
  <c r="K2802" i="9"/>
  <c r="Y2802" i="9" s="1"/>
  <c r="X2802" i="9"/>
  <c r="K2806" i="9"/>
  <c r="Y2806" i="9" s="1"/>
  <c r="X2806" i="9"/>
  <c r="K2810" i="9"/>
  <c r="Y2810" i="9" s="1"/>
  <c r="X2810" i="9"/>
  <c r="K2814" i="9"/>
  <c r="Y2814" i="9" s="1"/>
  <c r="X2814" i="9"/>
  <c r="K2818" i="9"/>
  <c r="Y2818" i="9" s="1"/>
  <c r="X2818" i="9"/>
  <c r="K2822" i="9"/>
  <c r="Y2822" i="9" s="1"/>
  <c r="X2822" i="9"/>
  <c r="K2826" i="9"/>
  <c r="Y2826" i="9" s="1"/>
  <c r="X2826" i="9"/>
  <c r="K2830" i="9"/>
  <c r="Y2830" i="9" s="1"/>
  <c r="X2830" i="9"/>
  <c r="K2834" i="9"/>
  <c r="Y2834" i="9" s="1"/>
  <c r="X2834" i="9"/>
  <c r="K2838" i="9"/>
  <c r="Y2838" i="9" s="1"/>
  <c r="X2838" i="9"/>
  <c r="K2842" i="9"/>
  <c r="Y2842" i="9" s="1"/>
  <c r="X2842" i="9"/>
  <c r="K2846" i="9"/>
  <c r="Y2846" i="9" s="1"/>
  <c r="X2846" i="9"/>
  <c r="K2850" i="9"/>
  <c r="Y2850" i="9" s="1"/>
  <c r="X2850" i="9"/>
  <c r="K2854" i="9"/>
  <c r="Y2854" i="9" s="1"/>
  <c r="X2854" i="9"/>
  <c r="K2858" i="9"/>
  <c r="Y2858" i="9" s="1"/>
  <c r="X2858" i="9"/>
  <c r="K2862" i="9"/>
  <c r="Y2862" i="9" s="1"/>
  <c r="X2862" i="9"/>
  <c r="K2866" i="9"/>
  <c r="Y2866" i="9" s="1"/>
  <c r="X2866" i="9"/>
  <c r="K2870" i="9"/>
  <c r="Y2870" i="9" s="1"/>
  <c r="X2870" i="9"/>
  <c r="K2874" i="9"/>
  <c r="Y2874" i="9" s="1"/>
  <c r="X2874" i="9"/>
  <c r="K2878" i="9"/>
  <c r="Y2878" i="9" s="1"/>
  <c r="X2878" i="9"/>
  <c r="K2882" i="9"/>
  <c r="Y2882" i="9" s="1"/>
  <c r="X2882" i="9"/>
  <c r="K2886" i="9"/>
  <c r="Y2886" i="9" s="1"/>
  <c r="X2886" i="9"/>
  <c r="K2890" i="9"/>
  <c r="Y2890" i="9" s="1"/>
  <c r="X2890" i="9"/>
  <c r="K2894" i="9"/>
  <c r="Y2894" i="9" s="1"/>
  <c r="X2894" i="9"/>
  <c r="K2898" i="9"/>
  <c r="Y2898" i="9" s="1"/>
  <c r="X2898" i="9"/>
  <c r="K2902" i="9"/>
  <c r="Y2902" i="9" s="1"/>
  <c r="X2902" i="9"/>
  <c r="K2906" i="9"/>
  <c r="Y2906" i="9" s="1"/>
  <c r="X2906" i="9"/>
  <c r="K2910" i="9"/>
  <c r="Y2910" i="9" s="1"/>
  <c r="X2910" i="9"/>
  <c r="K2914" i="9"/>
  <c r="Y2914" i="9" s="1"/>
  <c r="X2914" i="9"/>
  <c r="K2918" i="9"/>
  <c r="Y2918" i="9" s="1"/>
  <c r="X2918" i="9"/>
  <c r="K2922" i="9"/>
  <c r="Y2922" i="9" s="1"/>
  <c r="X2922" i="9"/>
  <c r="K2926" i="9"/>
  <c r="Y2926" i="9" s="1"/>
  <c r="X2926" i="9"/>
  <c r="K2930" i="9"/>
  <c r="Y2930" i="9" s="1"/>
  <c r="X2930" i="9"/>
  <c r="K2934" i="9"/>
  <c r="Y2934" i="9" s="1"/>
  <c r="X2934" i="9"/>
  <c r="K2938" i="9"/>
  <c r="Y2938" i="9" s="1"/>
  <c r="X2938" i="9"/>
  <c r="K2942" i="9"/>
  <c r="Y2942" i="9" s="1"/>
  <c r="X2942" i="9"/>
  <c r="K2946" i="9"/>
  <c r="Y2946" i="9" s="1"/>
  <c r="X2946" i="9"/>
  <c r="K2950" i="9"/>
  <c r="Y2950" i="9" s="1"/>
  <c r="X2950" i="9"/>
  <c r="K2954" i="9"/>
  <c r="Y2954" i="9" s="1"/>
  <c r="X2954" i="9"/>
  <c r="K2958" i="9"/>
  <c r="Y2958" i="9" s="1"/>
  <c r="X2958" i="9"/>
  <c r="K2962" i="9"/>
  <c r="Y2962" i="9" s="1"/>
  <c r="X2962" i="9"/>
  <c r="K2966" i="9"/>
  <c r="Y2966" i="9" s="1"/>
  <c r="X2966" i="9"/>
  <c r="K2970" i="9"/>
  <c r="Y2970" i="9" s="1"/>
  <c r="X2970" i="9"/>
  <c r="K2974" i="9"/>
  <c r="Y2974" i="9" s="1"/>
  <c r="X2974" i="9"/>
  <c r="K2978" i="9"/>
  <c r="Y2978" i="9" s="1"/>
  <c r="X2978" i="9"/>
  <c r="K2982" i="9"/>
  <c r="Y2982" i="9" s="1"/>
  <c r="X2982" i="9"/>
  <c r="K2986" i="9"/>
  <c r="Y2986" i="9" s="1"/>
  <c r="X2986" i="9"/>
  <c r="K2990" i="9"/>
  <c r="Y2990" i="9" s="1"/>
  <c r="X2990" i="9"/>
  <c r="K2994" i="9"/>
  <c r="Y2994" i="9" s="1"/>
  <c r="X2994" i="9"/>
  <c r="K2998" i="9"/>
  <c r="Y2998" i="9" s="1"/>
  <c r="X2998" i="9"/>
  <c r="K3002" i="9"/>
  <c r="Y3002" i="9" s="1"/>
  <c r="X3002" i="9"/>
  <c r="K3006" i="9"/>
  <c r="Y3006" i="9" s="1"/>
  <c r="X3006" i="9"/>
  <c r="K3010" i="9"/>
  <c r="Y3010" i="9" s="1"/>
  <c r="X3010" i="9"/>
  <c r="K3014" i="9"/>
  <c r="Y3014" i="9" s="1"/>
  <c r="X3014" i="9"/>
  <c r="K3018" i="9"/>
  <c r="Y3018" i="9" s="1"/>
  <c r="X3018" i="9"/>
  <c r="K3022" i="9"/>
  <c r="Y3022" i="9" s="1"/>
  <c r="X3022" i="9"/>
  <c r="K3026" i="9"/>
  <c r="Y3026" i="9" s="1"/>
  <c r="X3026" i="9"/>
  <c r="K3030" i="9"/>
  <c r="Y3030" i="9" s="1"/>
  <c r="X3030" i="9"/>
  <c r="K3034" i="9"/>
  <c r="Y3034" i="9" s="1"/>
  <c r="X3034" i="9"/>
  <c r="K3038" i="9"/>
  <c r="Y3038" i="9" s="1"/>
  <c r="X3038" i="9"/>
  <c r="K3042" i="9"/>
  <c r="Y3042" i="9" s="1"/>
  <c r="X3042" i="9"/>
  <c r="K3046" i="9"/>
  <c r="Y3046" i="9" s="1"/>
  <c r="X3046" i="9"/>
  <c r="K3050" i="9"/>
  <c r="Y3050" i="9" s="1"/>
  <c r="X3050" i="9"/>
  <c r="K3054" i="9"/>
  <c r="Y3054" i="9" s="1"/>
  <c r="X3054" i="9"/>
  <c r="K3058" i="9"/>
  <c r="Y3058" i="9" s="1"/>
  <c r="X3058" i="9"/>
  <c r="K3062" i="9"/>
  <c r="Y3062" i="9" s="1"/>
  <c r="X3062" i="9"/>
  <c r="K3066" i="9"/>
  <c r="Y3066" i="9" s="1"/>
  <c r="X3066" i="9"/>
  <c r="K3070" i="9"/>
  <c r="Y3070" i="9" s="1"/>
  <c r="X3070" i="9"/>
  <c r="K3074" i="9"/>
  <c r="Y3074" i="9" s="1"/>
  <c r="X3074" i="9"/>
  <c r="K3078" i="9"/>
  <c r="Y3078" i="9" s="1"/>
  <c r="X3078" i="9"/>
  <c r="K3082" i="9"/>
  <c r="Y3082" i="9" s="1"/>
  <c r="X3082" i="9"/>
  <c r="K3086" i="9"/>
  <c r="Y3086" i="9" s="1"/>
  <c r="X3086" i="9"/>
  <c r="K3090" i="9"/>
  <c r="Y3090" i="9" s="1"/>
  <c r="X3090" i="9"/>
  <c r="K3094" i="9"/>
  <c r="Y3094" i="9" s="1"/>
  <c r="X3094" i="9"/>
  <c r="K3098" i="9"/>
  <c r="Y3098" i="9" s="1"/>
  <c r="X3098" i="9"/>
  <c r="K3102" i="9"/>
  <c r="Y3102" i="9" s="1"/>
  <c r="X3102" i="9"/>
  <c r="K3106" i="9"/>
  <c r="Y3106" i="9" s="1"/>
  <c r="X3106" i="9"/>
  <c r="K3110" i="9"/>
  <c r="Y3110" i="9" s="1"/>
  <c r="X3110" i="9"/>
  <c r="K3114" i="9"/>
  <c r="Y3114" i="9" s="1"/>
  <c r="X3114" i="9"/>
  <c r="K3118" i="9"/>
  <c r="Y3118" i="9" s="1"/>
  <c r="X3118" i="9"/>
  <c r="K3122" i="9"/>
  <c r="Y3122" i="9" s="1"/>
  <c r="X3122" i="9"/>
  <c r="K3126" i="9"/>
  <c r="Y3126" i="9" s="1"/>
  <c r="X3126" i="9"/>
  <c r="K3130" i="9"/>
  <c r="Y3130" i="9" s="1"/>
  <c r="X3130" i="9"/>
  <c r="K3134" i="9"/>
  <c r="Y3134" i="9" s="1"/>
  <c r="X3134" i="9"/>
  <c r="K3138" i="9"/>
  <c r="Y3138" i="9" s="1"/>
  <c r="X3138" i="9"/>
  <c r="K3142" i="9"/>
  <c r="Y3142" i="9" s="1"/>
  <c r="X3142" i="9"/>
  <c r="K3146" i="9"/>
  <c r="Y3146" i="9" s="1"/>
  <c r="X3146" i="9"/>
  <c r="K3150" i="9"/>
  <c r="Y3150" i="9" s="1"/>
  <c r="X3150" i="9"/>
  <c r="K3154" i="9"/>
  <c r="Y3154" i="9" s="1"/>
  <c r="X3154" i="9"/>
  <c r="K3158" i="9"/>
  <c r="Y3158" i="9" s="1"/>
  <c r="X3158" i="9"/>
  <c r="K3162" i="9"/>
  <c r="Y3162" i="9" s="1"/>
  <c r="X3162" i="9"/>
  <c r="K1013" i="9"/>
  <c r="Y1013" i="9" s="1"/>
  <c r="X1013" i="9"/>
  <c r="K1017" i="9"/>
  <c r="Y1017" i="9" s="1"/>
  <c r="X1017" i="9"/>
  <c r="K1021" i="9"/>
  <c r="Y1021" i="9" s="1"/>
  <c r="X1021" i="9"/>
  <c r="K1025" i="9"/>
  <c r="Y1025" i="9" s="1"/>
  <c r="X1025" i="9"/>
  <c r="K1029" i="9"/>
  <c r="Y1029" i="9" s="1"/>
  <c r="X1029" i="9"/>
  <c r="K1033" i="9"/>
  <c r="Y1033" i="9" s="1"/>
  <c r="X1033" i="9"/>
  <c r="K1037" i="9"/>
  <c r="Y1037" i="9" s="1"/>
  <c r="X1037" i="9"/>
  <c r="K1041" i="9"/>
  <c r="Y1041" i="9" s="1"/>
  <c r="X1041" i="9"/>
  <c r="K1045" i="9"/>
  <c r="Y1045" i="9" s="1"/>
  <c r="X1045" i="9"/>
  <c r="K1049" i="9"/>
  <c r="Y1049" i="9" s="1"/>
  <c r="X1049" i="9"/>
  <c r="K1053" i="9"/>
  <c r="Y1053" i="9" s="1"/>
  <c r="X1053" i="9"/>
  <c r="K1057" i="9"/>
  <c r="Y1057" i="9" s="1"/>
  <c r="X1057" i="9"/>
  <c r="K1061" i="9"/>
  <c r="Y1061" i="9" s="1"/>
  <c r="X1061" i="9"/>
  <c r="K1065" i="9"/>
  <c r="Y1065" i="9" s="1"/>
  <c r="X1065" i="9"/>
  <c r="K1069" i="9"/>
  <c r="Y1069" i="9" s="1"/>
  <c r="X1069" i="9"/>
  <c r="K1073" i="9"/>
  <c r="Y1073" i="9" s="1"/>
  <c r="X1073" i="9"/>
  <c r="K1077" i="9"/>
  <c r="Y1077" i="9" s="1"/>
  <c r="X1077" i="9"/>
  <c r="K1081" i="9"/>
  <c r="Y1081" i="9" s="1"/>
  <c r="X1081" i="9"/>
  <c r="K1085" i="9"/>
  <c r="Y1085" i="9" s="1"/>
  <c r="X1085" i="9"/>
  <c r="K1089" i="9"/>
  <c r="Y1089" i="9" s="1"/>
  <c r="X1089" i="9"/>
  <c r="K1093" i="9"/>
  <c r="Y1093" i="9" s="1"/>
  <c r="X1093" i="9"/>
  <c r="K1097" i="9"/>
  <c r="Y1097" i="9" s="1"/>
  <c r="X1097" i="9"/>
  <c r="K1101" i="9"/>
  <c r="Y1101" i="9" s="1"/>
  <c r="X1101" i="9"/>
  <c r="K1105" i="9"/>
  <c r="Y1105" i="9" s="1"/>
  <c r="X1105" i="9"/>
  <c r="K1109" i="9"/>
  <c r="Y1109" i="9" s="1"/>
  <c r="X1109" i="9"/>
  <c r="K1113" i="9"/>
  <c r="Y1113" i="9" s="1"/>
  <c r="X1113" i="9"/>
  <c r="K1117" i="9"/>
  <c r="Y1117" i="9" s="1"/>
  <c r="X1117" i="9"/>
  <c r="K1121" i="9"/>
  <c r="Y1121" i="9" s="1"/>
  <c r="X1121" i="9"/>
  <c r="K1125" i="9"/>
  <c r="Y1125" i="9" s="1"/>
  <c r="X1125" i="9"/>
  <c r="K1129" i="9"/>
  <c r="Y1129" i="9" s="1"/>
  <c r="X1129" i="9"/>
  <c r="K1133" i="9"/>
  <c r="Y1133" i="9" s="1"/>
  <c r="X1133" i="9"/>
  <c r="K1137" i="9"/>
  <c r="Y1137" i="9" s="1"/>
  <c r="X1137" i="9"/>
  <c r="K1141" i="9"/>
  <c r="Y1141" i="9" s="1"/>
  <c r="X1141" i="9"/>
  <c r="K1145" i="9"/>
  <c r="Y1145" i="9" s="1"/>
  <c r="X1145" i="9"/>
  <c r="K1149" i="9"/>
  <c r="Y1149" i="9" s="1"/>
  <c r="X1149" i="9"/>
  <c r="K1153" i="9"/>
  <c r="Y1153" i="9" s="1"/>
  <c r="X1153" i="9"/>
  <c r="K1157" i="9"/>
  <c r="Y1157" i="9" s="1"/>
  <c r="X1157" i="9"/>
  <c r="K1161" i="9"/>
  <c r="Y1161" i="9" s="1"/>
  <c r="X1161" i="9"/>
  <c r="K1165" i="9"/>
  <c r="Y1165" i="9" s="1"/>
  <c r="X1165" i="9"/>
  <c r="K1169" i="9"/>
  <c r="Y1169" i="9" s="1"/>
  <c r="X1169" i="9"/>
  <c r="K1173" i="9"/>
  <c r="Y1173" i="9" s="1"/>
  <c r="X1173" i="9"/>
  <c r="K1177" i="9"/>
  <c r="Y1177" i="9" s="1"/>
  <c r="X1177" i="9"/>
  <c r="K1181" i="9"/>
  <c r="Y1181" i="9" s="1"/>
  <c r="X1181" i="9"/>
  <c r="K1185" i="9"/>
  <c r="Y1185" i="9" s="1"/>
  <c r="X1185" i="9"/>
  <c r="K1189" i="9"/>
  <c r="Y1189" i="9" s="1"/>
  <c r="X1189" i="9"/>
  <c r="K1193" i="9"/>
  <c r="Y1193" i="9" s="1"/>
  <c r="X1193" i="9"/>
  <c r="K1197" i="9"/>
  <c r="Y1197" i="9" s="1"/>
  <c r="X1197" i="9"/>
  <c r="K1201" i="9"/>
  <c r="Y1201" i="9" s="1"/>
  <c r="X1201" i="9"/>
  <c r="K1205" i="9"/>
  <c r="Y1205" i="9" s="1"/>
  <c r="X1205" i="9"/>
  <c r="K1209" i="9"/>
  <c r="Y1209" i="9" s="1"/>
  <c r="X1209" i="9"/>
  <c r="K1213" i="9"/>
  <c r="Y1213" i="9" s="1"/>
  <c r="X1213" i="9"/>
  <c r="K1217" i="9"/>
  <c r="Y1217" i="9" s="1"/>
  <c r="X1217" i="9"/>
  <c r="K1221" i="9"/>
  <c r="Y1221" i="9" s="1"/>
  <c r="X1221" i="9"/>
  <c r="K1225" i="9"/>
  <c r="Y1225" i="9" s="1"/>
  <c r="X1225" i="9"/>
  <c r="K1229" i="9"/>
  <c r="Y1229" i="9" s="1"/>
  <c r="X1229" i="9"/>
  <c r="K1233" i="9"/>
  <c r="Y1233" i="9" s="1"/>
  <c r="X1233" i="9"/>
  <c r="K1237" i="9"/>
  <c r="Y1237" i="9" s="1"/>
  <c r="X1237" i="9"/>
  <c r="K1241" i="9"/>
  <c r="Y1241" i="9" s="1"/>
  <c r="X1241" i="9"/>
  <c r="K1245" i="9"/>
  <c r="Y1245" i="9" s="1"/>
  <c r="X1245" i="9"/>
  <c r="K1249" i="9"/>
  <c r="Y1249" i="9" s="1"/>
  <c r="X1249" i="9"/>
  <c r="K1253" i="9"/>
  <c r="Y1253" i="9" s="1"/>
  <c r="X1253" i="9"/>
  <c r="K1257" i="9"/>
  <c r="Y1257" i="9" s="1"/>
  <c r="X1257" i="9"/>
  <c r="K1261" i="9"/>
  <c r="Y1261" i="9" s="1"/>
  <c r="X1261" i="9"/>
  <c r="K1265" i="9"/>
  <c r="Y1265" i="9" s="1"/>
  <c r="X1265" i="9"/>
  <c r="K1269" i="9"/>
  <c r="Y1269" i="9" s="1"/>
  <c r="X1269" i="9"/>
  <c r="K1273" i="9"/>
  <c r="Y1273" i="9" s="1"/>
  <c r="X1273" i="9"/>
  <c r="K1277" i="9"/>
  <c r="Y1277" i="9" s="1"/>
  <c r="X1277" i="9"/>
  <c r="K1281" i="9"/>
  <c r="Y1281" i="9" s="1"/>
  <c r="X1281" i="9"/>
  <c r="K1285" i="9"/>
  <c r="Y1285" i="9" s="1"/>
  <c r="X1285" i="9"/>
  <c r="K1289" i="9"/>
  <c r="Y1289" i="9" s="1"/>
  <c r="X1289" i="9"/>
  <c r="K1293" i="9"/>
  <c r="Y1293" i="9" s="1"/>
  <c r="X1293" i="9"/>
  <c r="K1297" i="9"/>
  <c r="Y1297" i="9" s="1"/>
  <c r="X1297" i="9"/>
  <c r="K1301" i="9"/>
  <c r="Y1301" i="9" s="1"/>
  <c r="X1301" i="9"/>
  <c r="K1305" i="9"/>
  <c r="Y1305" i="9" s="1"/>
  <c r="X1305" i="9"/>
  <c r="K1309" i="9"/>
  <c r="Y1309" i="9" s="1"/>
  <c r="X1309" i="9"/>
  <c r="K1313" i="9"/>
  <c r="Y1313" i="9" s="1"/>
  <c r="X1313" i="9"/>
  <c r="K1317" i="9"/>
  <c r="Y1317" i="9" s="1"/>
  <c r="X1317" i="9"/>
  <c r="K1321" i="9"/>
  <c r="Y1321" i="9" s="1"/>
  <c r="X1321" i="9"/>
  <c r="K1325" i="9"/>
  <c r="Y1325" i="9" s="1"/>
  <c r="X1325" i="9"/>
  <c r="K1329" i="9"/>
  <c r="Y1329" i="9" s="1"/>
  <c r="X1329" i="9"/>
  <c r="K1333" i="9"/>
  <c r="Y1333" i="9" s="1"/>
  <c r="X1333" i="9"/>
  <c r="K1337" i="9"/>
  <c r="Y1337" i="9" s="1"/>
  <c r="X1337" i="9"/>
  <c r="K1341" i="9"/>
  <c r="Y1341" i="9" s="1"/>
  <c r="X1341" i="9"/>
  <c r="K1345" i="9"/>
  <c r="Y1345" i="9" s="1"/>
  <c r="X1345" i="9"/>
  <c r="K1349" i="9"/>
  <c r="Y1349" i="9" s="1"/>
  <c r="X1349" i="9"/>
  <c r="K1353" i="9"/>
  <c r="Y1353" i="9" s="1"/>
  <c r="X1353" i="9"/>
  <c r="K1357" i="9"/>
  <c r="Y1357" i="9" s="1"/>
  <c r="X1357" i="9"/>
  <c r="K1361" i="9"/>
  <c r="Y1361" i="9" s="1"/>
  <c r="X1361" i="9"/>
  <c r="K1365" i="9"/>
  <c r="Y1365" i="9" s="1"/>
  <c r="X1365" i="9"/>
  <c r="K1369" i="9"/>
  <c r="Y1369" i="9" s="1"/>
  <c r="X1369" i="9"/>
  <c r="K1373" i="9"/>
  <c r="Y1373" i="9" s="1"/>
  <c r="X1373" i="9"/>
  <c r="K1377" i="9"/>
  <c r="Y1377" i="9" s="1"/>
  <c r="X1377" i="9"/>
  <c r="K1381" i="9"/>
  <c r="Y1381" i="9" s="1"/>
  <c r="X1381" i="9"/>
  <c r="K1385" i="9"/>
  <c r="Y1385" i="9" s="1"/>
  <c r="X1385" i="9"/>
  <c r="K1389" i="9"/>
  <c r="Y1389" i="9" s="1"/>
  <c r="X1389" i="9"/>
  <c r="K1393" i="9"/>
  <c r="Y1393" i="9" s="1"/>
  <c r="X1393" i="9"/>
  <c r="K1397" i="9"/>
  <c r="Y1397" i="9" s="1"/>
  <c r="X1397" i="9"/>
  <c r="K1401" i="9"/>
  <c r="Y1401" i="9" s="1"/>
  <c r="X1401" i="9"/>
  <c r="K1405" i="9"/>
  <c r="Y1405" i="9" s="1"/>
  <c r="X1405" i="9"/>
  <c r="K1409" i="9"/>
  <c r="Y1409" i="9" s="1"/>
  <c r="X1409" i="9"/>
  <c r="K1413" i="9"/>
  <c r="Y1413" i="9" s="1"/>
  <c r="X1413" i="9"/>
  <c r="K1417" i="9"/>
  <c r="Y1417" i="9" s="1"/>
  <c r="X1417" i="9"/>
  <c r="K1421" i="9"/>
  <c r="Y1421" i="9" s="1"/>
  <c r="X1421" i="9"/>
  <c r="K1425" i="9"/>
  <c r="Y1425" i="9" s="1"/>
  <c r="X1425" i="9"/>
  <c r="K1429" i="9"/>
  <c r="Y1429" i="9" s="1"/>
  <c r="X1429" i="9"/>
  <c r="K1433" i="9"/>
  <c r="Y1433" i="9" s="1"/>
  <c r="X1433" i="9"/>
  <c r="K1437" i="9"/>
  <c r="Y1437" i="9" s="1"/>
  <c r="X1437" i="9"/>
  <c r="K1441" i="9"/>
  <c r="Y1441" i="9" s="1"/>
  <c r="X1441" i="9"/>
  <c r="K1445" i="9"/>
  <c r="Y1445" i="9" s="1"/>
  <c r="X1445" i="9"/>
  <c r="K1449" i="9"/>
  <c r="Y1449" i="9" s="1"/>
  <c r="X1449" i="9"/>
  <c r="K1453" i="9"/>
  <c r="Y1453" i="9" s="1"/>
  <c r="X1453" i="9"/>
  <c r="K1457" i="9"/>
  <c r="Y1457" i="9" s="1"/>
  <c r="X1457" i="9"/>
  <c r="K1461" i="9"/>
  <c r="Y1461" i="9" s="1"/>
  <c r="X1461" i="9"/>
  <c r="K1465" i="9"/>
  <c r="Y1465" i="9" s="1"/>
  <c r="X1465" i="9"/>
  <c r="K1469" i="9"/>
  <c r="Y1469" i="9" s="1"/>
  <c r="X1469" i="9"/>
  <c r="K1473" i="9"/>
  <c r="Y1473" i="9" s="1"/>
  <c r="X1473" i="9"/>
  <c r="K1477" i="9"/>
  <c r="Y1477" i="9" s="1"/>
  <c r="X1477" i="9"/>
  <c r="K1481" i="9"/>
  <c r="Y1481" i="9" s="1"/>
  <c r="X1481" i="9"/>
  <c r="K1485" i="9"/>
  <c r="Y1485" i="9" s="1"/>
  <c r="X1485" i="9"/>
  <c r="K1489" i="9"/>
  <c r="Y1489" i="9" s="1"/>
  <c r="X1489" i="9"/>
  <c r="K1493" i="9"/>
  <c r="Y1493" i="9" s="1"/>
  <c r="X1493" i="9"/>
  <c r="K1497" i="9"/>
  <c r="Y1497" i="9" s="1"/>
  <c r="X1497" i="9"/>
  <c r="K1501" i="9"/>
  <c r="Y1501" i="9" s="1"/>
  <c r="X1501" i="9"/>
  <c r="K1505" i="9"/>
  <c r="Y1505" i="9" s="1"/>
  <c r="X1505" i="9"/>
  <c r="K1509" i="9"/>
  <c r="Y1509" i="9" s="1"/>
  <c r="X1509" i="9"/>
  <c r="K1513" i="9"/>
  <c r="Y1513" i="9" s="1"/>
  <c r="X1513" i="9"/>
  <c r="K1517" i="9"/>
  <c r="Y1517" i="9" s="1"/>
  <c r="X1517" i="9"/>
  <c r="K1521" i="9"/>
  <c r="Y1521" i="9" s="1"/>
  <c r="X1521" i="9"/>
  <c r="K1525" i="9"/>
  <c r="Y1525" i="9" s="1"/>
  <c r="X1525" i="9"/>
  <c r="K1529" i="9"/>
  <c r="Y1529" i="9" s="1"/>
  <c r="X1529" i="9"/>
  <c r="K1533" i="9"/>
  <c r="Y1533" i="9" s="1"/>
  <c r="X1533" i="9"/>
  <c r="K1537" i="9"/>
  <c r="Y1537" i="9" s="1"/>
  <c r="X1537" i="9"/>
  <c r="K1541" i="9"/>
  <c r="Y1541" i="9" s="1"/>
  <c r="X1541" i="9"/>
  <c r="K1545" i="9"/>
  <c r="Y1545" i="9" s="1"/>
  <c r="X1545" i="9"/>
  <c r="K1549" i="9"/>
  <c r="Y1549" i="9" s="1"/>
  <c r="X1549" i="9"/>
  <c r="K1553" i="9"/>
  <c r="Y1553" i="9" s="1"/>
  <c r="X1553" i="9"/>
  <c r="K1557" i="9"/>
  <c r="Y1557" i="9" s="1"/>
  <c r="X1557" i="9"/>
  <c r="K1561" i="9"/>
  <c r="Y1561" i="9" s="1"/>
  <c r="X1561" i="9"/>
  <c r="K1565" i="9"/>
  <c r="Y1565" i="9" s="1"/>
  <c r="X1565" i="9"/>
  <c r="K1569" i="9"/>
  <c r="Y1569" i="9" s="1"/>
  <c r="X1569" i="9"/>
  <c r="K1573" i="9"/>
  <c r="Y1573" i="9" s="1"/>
  <c r="X1573" i="9"/>
  <c r="K1577" i="9"/>
  <c r="Y1577" i="9" s="1"/>
  <c r="X1577" i="9"/>
  <c r="K1581" i="9"/>
  <c r="Y1581" i="9" s="1"/>
  <c r="X1581" i="9"/>
  <c r="K1585" i="9"/>
  <c r="Y1585" i="9" s="1"/>
  <c r="X1585" i="9"/>
  <c r="K1589" i="9"/>
  <c r="Y1589" i="9" s="1"/>
  <c r="X1589" i="9"/>
  <c r="K1593" i="9"/>
  <c r="Y1593" i="9" s="1"/>
  <c r="X1593" i="9"/>
  <c r="K1597" i="9"/>
  <c r="Y1597" i="9" s="1"/>
  <c r="X1597" i="9"/>
  <c r="K1601" i="9"/>
  <c r="Y1601" i="9" s="1"/>
  <c r="X1601" i="9"/>
  <c r="K1605" i="9"/>
  <c r="Y1605" i="9" s="1"/>
  <c r="X1605" i="9"/>
  <c r="K1609" i="9"/>
  <c r="Y1609" i="9" s="1"/>
  <c r="X1609" i="9"/>
  <c r="K1613" i="9"/>
  <c r="Y1613" i="9" s="1"/>
  <c r="X1613" i="9"/>
  <c r="K1617" i="9"/>
  <c r="Y1617" i="9" s="1"/>
  <c r="X1617" i="9"/>
  <c r="K1621" i="9"/>
  <c r="Y1621" i="9" s="1"/>
  <c r="X1621" i="9"/>
  <c r="K1625" i="9"/>
  <c r="Y1625" i="9" s="1"/>
  <c r="X1625" i="9"/>
  <c r="K1629" i="9"/>
  <c r="Y1629" i="9" s="1"/>
  <c r="X1629" i="9"/>
  <c r="K1633" i="9"/>
  <c r="Y1633" i="9" s="1"/>
  <c r="X1633" i="9"/>
  <c r="K1637" i="9"/>
  <c r="Y1637" i="9" s="1"/>
  <c r="X1637" i="9"/>
  <c r="K1641" i="9"/>
  <c r="Y1641" i="9" s="1"/>
  <c r="X1641" i="9"/>
  <c r="K1645" i="9"/>
  <c r="Y1645" i="9" s="1"/>
  <c r="X1645" i="9"/>
  <c r="K1649" i="9"/>
  <c r="Y1649" i="9" s="1"/>
  <c r="X1649" i="9"/>
  <c r="K1653" i="9"/>
  <c r="Y1653" i="9" s="1"/>
  <c r="X1653" i="9"/>
  <c r="K1657" i="9"/>
  <c r="Y1657" i="9" s="1"/>
  <c r="X1657" i="9"/>
  <c r="K1661" i="9"/>
  <c r="Y1661" i="9" s="1"/>
  <c r="X1661" i="9"/>
  <c r="K1665" i="9"/>
  <c r="Y1665" i="9" s="1"/>
  <c r="X1665" i="9"/>
  <c r="K1669" i="9"/>
  <c r="Y1669" i="9" s="1"/>
  <c r="X1669" i="9"/>
  <c r="K1673" i="9"/>
  <c r="Y1673" i="9" s="1"/>
  <c r="X1673" i="9"/>
  <c r="K1677" i="9"/>
  <c r="Y1677" i="9" s="1"/>
  <c r="X1677" i="9"/>
  <c r="K1681" i="9"/>
  <c r="Y1681" i="9" s="1"/>
  <c r="X1681" i="9"/>
  <c r="K1685" i="9"/>
  <c r="Y1685" i="9" s="1"/>
  <c r="X1685" i="9"/>
  <c r="K1689" i="9"/>
  <c r="Y1689" i="9" s="1"/>
  <c r="X1689" i="9"/>
  <c r="K1693" i="9"/>
  <c r="Y1693" i="9" s="1"/>
  <c r="X1693" i="9"/>
  <c r="K1697" i="9"/>
  <c r="Y1697" i="9" s="1"/>
  <c r="X1697" i="9"/>
  <c r="K1701" i="9"/>
  <c r="Y1701" i="9" s="1"/>
  <c r="X1701" i="9"/>
  <c r="K1705" i="9"/>
  <c r="Y1705" i="9" s="1"/>
  <c r="X1705" i="9"/>
  <c r="K1709" i="9"/>
  <c r="Y1709" i="9" s="1"/>
  <c r="X1709" i="9"/>
  <c r="K1713" i="9"/>
  <c r="Y1713" i="9" s="1"/>
  <c r="X1713" i="9"/>
  <c r="K1717" i="9"/>
  <c r="Y1717" i="9" s="1"/>
  <c r="X1717" i="9"/>
  <c r="K1721" i="9"/>
  <c r="Y1721" i="9" s="1"/>
  <c r="X1721" i="9"/>
  <c r="K1725" i="9"/>
  <c r="Y1725" i="9" s="1"/>
  <c r="X1725" i="9"/>
  <c r="K1729" i="9"/>
  <c r="Y1729" i="9" s="1"/>
  <c r="X1729" i="9"/>
  <c r="K1733" i="9"/>
  <c r="Y1733" i="9" s="1"/>
  <c r="X1733" i="9"/>
  <c r="K1737" i="9"/>
  <c r="Y1737" i="9" s="1"/>
  <c r="X1737" i="9"/>
  <c r="K1741" i="9"/>
  <c r="Y1741" i="9" s="1"/>
  <c r="X1741" i="9"/>
  <c r="K1745" i="9"/>
  <c r="Y1745" i="9" s="1"/>
  <c r="X1745" i="9"/>
  <c r="K1749" i="9"/>
  <c r="Y1749" i="9" s="1"/>
  <c r="X1749" i="9"/>
  <c r="K1753" i="9"/>
  <c r="Y1753" i="9" s="1"/>
  <c r="X1753" i="9"/>
  <c r="K1757" i="9"/>
  <c r="Y1757" i="9" s="1"/>
  <c r="X1757" i="9"/>
  <c r="K1761" i="9"/>
  <c r="Y1761" i="9" s="1"/>
  <c r="X1761" i="9"/>
  <c r="K1765" i="9"/>
  <c r="Y1765" i="9" s="1"/>
  <c r="X1765" i="9"/>
  <c r="K1769" i="9"/>
  <c r="Y1769" i="9" s="1"/>
  <c r="X1769" i="9"/>
  <c r="K1773" i="9"/>
  <c r="Y1773" i="9" s="1"/>
  <c r="X1773" i="9"/>
  <c r="K1777" i="9"/>
  <c r="Y1777" i="9" s="1"/>
  <c r="X1777" i="9"/>
  <c r="K1781" i="9"/>
  <c r="Y1781" i="9" s="1"/>
  <c r="X1781" i="9"/>
  <c r="K1785" i="9"/>
  <c r="Y1785" i="9" s="1"/>
  <c r="X1785" i="9"/>
  <c r="K1789" i="9"/>
  <c r="Y1789" i="9" s="1"/>
  <c r="X1789" i="9"/>
  <c r="K1793" i="9"/>
  <c r="Y1793" i="9" s="1"/>
  <c r="X1793" i="9"/>
  <c r="K1797" i="9"/>
  <c r="Y1797" i="9" s="1"/>
  <c r="X1797" i="9"/>
  <c r="K1801" i="9"/>
  <c r="Y1801" i="9" s="1"/>
  <c r="X1801" i="9"/>
  <c r="K1805" i="9"/>
  <c r="Y1805" i="9" s="1"/>
  <c r="X1805" i="9"/>
  <c r="K1809" i="9"/>
  <c r="Y1809" i="9" s="1"/>
  <c r="X1809" i="9"/>
  <c r="K1813" i="9"/>
  <c r="Y1813" i="9" s="1"/>
  <c r="X1813" i="9"/>
  <c r="K1817" i="9"/>
  <c r="Y1817" i="9" s="1"/>
  <c r="X1817" i="9"/>
  <c r="K1821" i="9"/>
  <c r="Y1821" i="9" s="1"/>
  <c r="X1821" i="9"/>
  <c r="K1825" i="9"/>
  <c r="Y1825" i="9" s="1"/>
  <c r="X1825" i="9"/>
  <c r="K1829" i="9"/>
  <c r="Y1829" i="9" s="1"/>
  <c r="X1829" i="9"/>
  <c r="K1833" i="9"/>
  <c r="Y1833" i="9" s="1"/>
  <c r="X1833" i="9"/>
  <c r="K1837" i="9"/>
  <c r="Y1837" i="9" s="1"/>
  <c r="X1837" i="9"/>
  <c r="K1841" i="9"/>
  <c r="Y1841" i="9" s="1"/>
  <c r="X1841" i="9"/>
  <c r="K1845" i="9"/>
  <c r="Y1845" i="9" s="1"/>
  <c r="X1845" i="9"/>
  <c r="K1849" i="9"/>
  <c r="Y1849" i="9" s="1"/>
  <c r="X1849" i="9"/>
  <c r="K1853" i="9"/>
  <c r="Y1853" i="9" s="1"/>
  <c r="X1853" i="9"/>
  <c r="K1857" i="9"/>
  <c r="Y1857" i="9" s="1"/>
  <c r="X1857" i="9"/>
  <c r="K1861" i="9"/>
  <c r="Y1861" i="9" s="1"/>
  <c r="X1861" i="9"/>
  <c r="K1865" i="9"/>
  <c r="Y1865" i="9" s="1"/>
  <c r="X1865" i="9"/>
  <c r="K1869" i="9"/>
  <c r="Y1869" i="9" s="1"/>
  <c r="X1869" i="9"/>
  <c r="K1873" i="9"/>
  <c r="Y1873" i="9" s="1"/>
  <c r="X1873" i="9"/>
  <c r="K1877" i="9"/>
  <c r="Y1877" i="9" s="1"/>
  <c r="X1877" i="9"/>
  <c r="K1881" i="9"/>
  <c r="Y1881" i="9" s="1"/>
  <c r="X1881" i="9"/>
  <c r="K1885" i="9"/>
  <c r="Y1885" i="9" s="1"/>
  <c r="X1885" i="9"/>
  <c r="K1889" i="9"/>
  <c r="Y1889" i="9" s="1"/>
  <c r="X1889" i="9"/>
  <c r="K1893" i="9"/>
  <c r="Y1893" i="9" s="1"/>
  <c r="X1893" i="9"/>
  <c r="K1897" i="9"/>
  <c r="Y1897" i="9" s="1"/>
  <c r="X1897" i="9"/>
  <c r="K1901" i="9"/>
  <c r="Y1901" i="9" s="1"/>
  <c r="X1901" i="9"/>
  <c r="K1905" i="9"/>
  <c r="Y1905" i="9" s="1"/>
  <c r="X1905" i="9"/>
  <c r="K1909" i="9"/>
  <c r="Y1909" i="9" s="1"/>
  <c r="X1909" i="9"/>
  <c r="K1913" i="9"/>
  <c r="Y1913" i="9" s="1"/>
  <c r="X1913" i="9"/>
  <c r="K1917" i="9"/>
  <c r="Y1917" i="9" s="1"/>
  <c r="X1917" i="9"/>
  <c r="K1921" i="9"/>
  <c r="Y1921" i="9" s="1"/>
  <c r="X1921" i="9"/>
  <c r="K1925" i="9"/>
  <c r="Y1925" i="9" s="1"/>
  <c r="X1925" i="9"/>
  <c r="K1929" i="9"/>
  <c r="Y1929" i="9" s="1"/>
  <c r="X1929" i="9"/>
  <c r="K1933" i="9"/>
  <c r="Y1933" i="9" s="1"/>
  <c r="X1933" i="9"/>
  <c r="K1937" i="9"/>
  <c r="Y1937" i="9" s="1"/>
  <c r="X1937" i="9"/>
  <c r="K1941" i="9"/>
  <c r="Y1941" i="9" s="1"/>
  <c r="X1941" i="9"/>
  <c r="K1945" i="9"/>
  <c r="Y1945" i="9" s="1"/>
  <c r="X1945" i="9"/>
  <c r="K1949" i="9"/>
  <c r="Y1949" i="9" s="1"/>
  <c r="X1949" i="9"/>
  <c r="K1953" i="9"/>
  <c r="Y1953" i="9" s="1"/>
  <c r="X1953" i="9"/>
  <c r="K1957" i="9"/>
  <c r="Y1957" i="9" s="1"/>
  <c r="X1957" i="9"/>
  <c r="K1961" i="9"/>
  <c r="Y1961" i="9" s="1"/>
  <c r="X1961" i="9"/>
  <c r="K1965" i="9"/>
  <c r="Y1965" i="9" s="1"/>
  <c r="X1965" i="9"/>
  <c r="K1969" i="9"/>
  <c r="Y1969" i="9" s="1"/>
  <c r="X1969" i="9"/>
  <c r="K1973" i="9"/>
  <c r="Y1973" i="9" s="1"/>
  <c r="X1973" i="9"/>
  <c r="K1977" i="9"/>
  <c r="Y1977" i="9" s="1"/>
  <c r="X1977" i="9"/>
  <c r="K1981" i="9"/>
  <c r="Y1981" i="9" s="1"/>
  <c r="X1981" i="9"/>
  <c r="K1985" i="9"/>
  <c r="Y1985" i="9" s="1"/>
  <c r="X1985" i="9"/>
  <c r="K1989" i="9"/>
  <c r="Y1989" i="9" s="1"/>
  <c r="X1989" i="9"/>
  <c r="K1993" i="9"/>
  <c r="Y1993" i="9" s="1"/>
  <c r="X1993" i="9"/>
  <c r="K1997" i="9"/>
  <c r="Y1997" i="9" s="1"/>
  <c r="X1997" i="9"/>
  <c r="K2001" i="9"/>
  <c r="Y2001" i="9" s="1"/>
  <c r="X2001" i="9"/>
  <c r="K2005" i="9"/>
  <c r="Y2005" i="9" s="1"/>
  <c r="X2005" i="9"/>
  <c r="K2009" i="9"/>
  <c r="Y2009" i="9" s="1"/>
  <c r="X2009" i="9"/>
  <c r="K2013" i="9"/>
  <c r="Y2013" i="9" s="1"/>
  <c r="X2013" i="9"/>
  <c r="K2017" i="9"/>
  <c r="Y2017" i="9" s="1"/>
  <c r="X2017" i="9"/>
  <c r="K2021" i="9"/>
  <c r="Y2021" i="9" s="1"/>
  <c r="X2021" i="9"/>
  <c r="K2025" i="9"/>
  <c r="Y2025" i="9" s="1"/>
  <c r="X2025" i="9"/>
  <c r="K2029" i="9"/>
  <c r="Y2029" i="9" s="1"/>
  <c r="X2029" i="9"/>
  <c r="K2033" i="9"/>
  <c r="Y2033" i="9" s="1"/>
  <c r="X2033" i="9"/>
  <c r="K2037" i="9"/>
  <c r="Y2037" i="9" s="1"/>
  <c r="X2037" i="9"/>
  <c r="K2041" i="9"/>
  <c r="Y2041" i="9" s="1"/>
  <c r="X2041" i="9"/>
  <c r="K2045" i="9"/>
  <c r="Y2045" i="9" s="1"/>
  <c r="X2045" i="9"/>
  <c r="K2049" i="9"/>
  <c r="Y2049" i="9" s="1"/>
  <c r="X2049" i="9"/>
  <c r="K2053" i="9"/>
  <c r="Y2053" i="9" s="1"/>
  <c r="X2053" i="9"/>
  <c r="K2057" i="9"/>
  <c r="Y2057" i="9" s="1"/>
  <c r="X2057" i="9"/>
  <c r="K2061" i="9"/>
  <c r="Y2061" i="9" s="1"/>
  <c r="X2061" i="9"/>
  <c r="K2065" i="9"/>
  <c r="Y2065" i="9" s="1"/>
  <c r="X2065" i="9"/>
  <c r="K2069" i="9"/>
  <c r="Y2069" i="9" s="1"/>
  <c r="X2069" i="9"/>
  <c r="K2073" i="9"/>
  <c r="Y2073" i="9" s="1"/>
  <c r="X2073" i="9"/>
  <c r="K2077" i="9"/>
  <c r="Y2077" i="9" s="1"/>
  <c r="X2077" i="9"/>
  <c r="K2081" i="9"/>
  <c r="Y2081" i="9" s="1"/>
  <c r="X2081" i="9"/>
  <c r="K2085" i="9"/>
  <c r="Y2085" i="9" s="1"/>
  <c r="X2085" i="9"/>
  <c r="K2089" i="9"/>
  <c r="Y2089" i="9" s="1"/>
  <c r="X2089" i="9"/>
  <c r="K2093" i="9"/>
  <c r="Y2093" i="9" s="1"/>
  <c r="X2093" i="9"/>
  <c r="K2097" i="9"/>
  <c r="Y2097" i="9" s="1"/>
  <c r="X2097" i="9"/>
  <c r="K2101" i="9"/>
  <c r="Y2101" i="9" s="1"/>
  <c r="X2101" i="9"/>
  <c r="K2105" i="9"/>
  <c r="Y2105" i="9" s="1"/>
  <c r="X2105" i="9"/>
  <c r="K2109" i="9"/>
  <c r="Y2109" i="9" s="1"/>
  <c r="X2109" i="9"/>
  <c r="K2113" i="9"/>
  <c r="Y2113" i="9" s="1"/>
  <c r="X2113" i="9"/>
  <c r="K2117" i="9"/>
  <c r="Y2117" i="9" s="1"/>
  <c r="X2117" i="9"/>
  <c r="K2121" i="9"/>
  <c r="Y2121" i="9" s="1"/>
  <c r="X2121" i="9"/>
  <c r="K2125" i="9"/>
  <c r="Y2125" i="9" s="1"/>
  <c r="X2125" i="9"/>
  <c r="K2129" i="9"/>
  <c r="Y2129" i="9" s="1"/>
  <c r="X2129" i="9"/>
  <c r="K2133" i="9"/>
  <c r="Y2133" i="9" s="1"/>
  <c r="X2133" i="9"/>
  <c r="K2137" i="9"/>
  <c r="Y2137" i="9" s="1"/>
  <c r="X2137" i="9"/>
  <c r="K2141" i="9"/>
  <c r="Y2141" i="9" s="1"/>
  <c r="X2141" i="9"/>
  <c r="K2145" i="9"/>
  <c r="Y2145" i="9" s="1"/>
  <c r="X2145" i="9"/>
  <c r="K2149" i="9"/>
  <c r="Y2149" i="9" s="1"/>
  <c r="X2149" i="9"/>
  <c r="K2153" i="9"/>
  <c r="Y2153" i="9" s="1"/>
  <c r="X2153" i="9"/>
  <c r="K2157" i="9"/>
  <c r="Y2157" i="9" s="1"/>
  <c r="X2157" i="9"/>
  <c r="K2161" i="9"/>
  <c r="Y2161" i="9" s="1"/>
  <c r="X2161" i="9"/>
  <c r="K2165" i="9"/>
  <c r="Y2165" i="9" s="1"/>
  <c r="X2165" i="9"/>
  <c r="K2169" i="9"/>
  <c r="Y2169" i="9" s="1"/>
  <c r="X2169" i="9"/>
  <c r="K2173" i="9"/>
  <c r="Y2173" i="9" s="1"/>
  <c r="X2173" i="9"/>
  <c r="K2177" i="9"/>
  <c r="Y2177" i="9" s="1"/>
  <c r="X2177" i="9"/>
  <c r="K2181" i="9"/>
  <c r="Y2181" i="9" s="1"/>
  <c r="X2181" i="9"/>
  <c r="K2185" i="9"/>
  <c r="Y2185" i="9" s="1"/>
  <c r="X2185" i="9"/>
  <c r="K2189" i="9"/>
  <c r="Y2189" i="9" s="1"/>
  <c r="X2189" i="9"/>
  <c r="K2193" i="9"/>
  <c r="Y2193" i="9" s="1"/>
  <c r="X2193" i="9"/>
  <c r="K2197" i="9"/>
  <c r="Y2197" i="9" s="1"/>
  <c r="X2197" i="9"/>
  <c r="K2201" i="9"/>
  <c r="Y2201" i="9" s="1"/>
  <c r="X2201" i="9"/>
  <c r="K2205" i="9"/>
  <c r="Y2205" i="9" s="1"/>
  <c r="X2205" i="9"/>
  <c r="K2209" i="9"/>
  <c r="Y2209" i="9" s="1"/>
  <c r="X2209" i="9"/>
  <c r="K2213" i="9"/>
  <c r="Y2213" i="9" s="1"/>
  <c r="X2213" i="9"/>
  <c r="K2217" i="9"/>
  <c r="Y2217" i="9" s="1"/>
  <c r="X2217" i="9"/>
  <c r="K2221" i="9"/>
  <c r="Y2221" i="9" s="1"/>
  <c r="X2221" i="9"/>
  <c r="K2225" i="9"/>
  <c r="Y2225" i="9" s="1"/>
  <c r="X2225" i="9"/>
  <c r="K2229" i="9"/>
  <c r="Y2229" i="9" s="1"/>
  <c r="X2229" i="9"/>
  <c r="K2233" i="9"/>
  <c r="Y2233" i="9" s="1"/>
  <c r="X2233" i="9"/>
  <c r="K2237" i="9"/>
  <c r="Y2237" i="9" s="1"/>
  <c r="X2237" i="9"/>
  <c r="K2241" i="9"/>
  <c r="Y2241" i="9" s="1"/>
  <c r="X2241" i="9"/>
  <c r="K2245" i="9"/>
  <c r="Y2245" i="9" s="1"/>
  <c r="X2245" i="9"/>
  <c r="K2249" i="9"/>
  <c r="Y2249" i="9" s="1"/>
  <c r="X2249" i="9"/>
  <c r="K2253" i="9"/>
  <c r="Y2253" i="9" s="1"/>
  <c r="X2253" i="9"/>
  <c r="K2257" i="9"/>
  <c r="Y2257" i="9" s="1"/>
  <c r="X2257" i="9"/>
  <c r="K2261" i="9"/>
  <c r="Y2261" i="9" s="1"/>
  <c r="X2261" i="9"/>
  <c r="K2265" i="9"/>
  <c r="Y2265" i="9" s="1"/>
  <c r="X2265" i="9"/>
  <c r="K2269" i="9"/>
  <c r="Y2269" i="9" s="1"/>
  <c r="X2269" i="9"/>
  <c r="K2273" i="9"/>
  <c r="Y2273" i="9" s="1"/>
  <c r="X2273" i="9"/>
  <c r="K2277" i="9"/>
  <c r="Y2277" i="9" s="1"/>
  <c r="X2277" i="9"/>
  <c r="K2281" i="9"/>
  <c r="Y2281" i="9" s="1"/>
  <c r="X2281" i="9"/>
  <c r="K2285" i="9"/>
  <c r="Y2285" i="9" s="1"/>
  <c r="X2285" i="9"/>
  <c r="K2289" i="9"/>
  <c r="Y2289" i="9" s="1"/>
  <c r="X2289" i="9"/>
  <c r="K2293" i="9"/>
  <c r="Y2293" i="9" s="1"/>
  <c r="X2293" i="9"/>
  <c r="K2297" i="9"/>
  <c r="Y2297" i="9" s="1"/>
  <c r="X2297" i="9"/>
  <c r="K2301" i="9"/>
  <c r="Y2301" i="9" s="1"/>
  <c r="X2301" i="9"/>
  <c r="K2305" i="9"/>
  <c r="Y2305" i="9" s="1"/>
  <c r="X2305" i="9"/>
  <c r="K2309" i="9"/>
  <c r="Y2309" i="9" s="1"/>
  <c r="X2309" i="9"/>
  <c r="K2313" i="9"/>
  <c r="Y2313" i="9" s="1"/>
  <c r="X2313" i="9"/>
  <c r="K2317" i="9"/>
  <c r="Y2317" i="9" s="1"/>
  <c r="X2317" i="9"/>
  <c r="K2321" i="9"/>
  <c r="Y2321" i="9" s="1"/>
  <c r="X2321" i="9"/>
  <c r="K2325" i="9"/>
  <c r="Y2325" i="9" s="1"/>
  <c r="X2325" i="9"/>
  <c r="K2329" i="9"/>
  <c r="Y2329" i="9" s="1"/>
  <c r="X2329" i="9"/>
  <c r="K2333" i="9"/>
  <c r="Y2333" i="9" s="1"/>
  <c r="X2333" i="9"/>
  <c r="K2337" i="9"/>
  <c r="Y2337" i="9" s="1"/>
  <c r="X2337" i="9"/>
  <c r="K2341" i="9"/>
  <c r="Y2341" i="9" s="1"/>
  <c r="X2341" i="9"/>
  <c r="K2345" i="9"/>
  <c r="Y2345" i="9" s="1"/>
  <c r="X2345" i="9"/>
  <c r="K2349" i="9"/>
  <c r="Y2349" i="9" s="1"/>
  <c r="X2349" i="9"/>
  <c r="K2353" i="9"/>
  <c r="Y2353" i="9" s="1"/>
  <c r="X2353" i="9"/>
  <c r="K2357" i="9"/>
  <c r="Y2357" i="9" s="1"/>
  <c r="X2357" i="9"/>
  <c r="K2361" i="9"/>
  <c r="Y2361" i="9" s="1"/>
  <c r="X2361" i="9"/>
  <c r="K2365" i="9"/>
  <c r="Y2365" i="9" s="1"/>
  <c r="X2365" i="9"/>
  <c r="K2369" i="9"/>
  <c r="Y2369" i="9" s="1"/>
  <c r="X2369" i="9"/>
  <c r="K2373" i="9"/>
  <c r="Y2373" i="9" s="1"/>
  <c r="X2373" i="9"/>
  <c r="K2377" i="9"/>
  <c r="Y2377" i="9" s="1"/>
  <c r="X2377" i="9"/>
  <c r="K2381" i="9"/>
  <c r="Y2381" i="9" s="1"/>
  <c r="X2381" i="9"/>
  <c r="K2385" i="9"/>
  <c r="Y2385" i="9" s="1"/>
  <c r="X2385" i="9"/>
  <c r="K2389" i="9"/>
  <c r="Y2389" i="9" s="1"/>
  <c r="X2389" i="9"/>
  <c r="K2393" i="9"/>
  <c r="Y2393" i="9" s="1"/>
  <c r="X2393" i="9"/>
  <c r="K2397" i="9"/>
  <c r="Y2397" i="9" s="1"/>
  <c r="X2397" i="9"/>
  <c r="K2401" i="9"/>
  <c r="Y2401" i="9" s="1"/>
  <c r="X2401" i="9"/>
  <c r="K2405" i="9"/>
  <c r="Y2405" i="9" s="1"/>
  <c r="X2405" i="9"/>
  <c r="K2409" i="9"/>
  <c r="Y2409" i="9" s="1"/>
  <c r="X2409" i="9"/>
  <c r="K2413" i="9"/>
  <c r="Y2413" i="9" s="1"/>
  <c r="X2413" i="9"/>
  <c r="K2417" i="9"/>
  <c r="Y2417" i="9" s="1"/>
  <c r="X2417" i="9"/>
  <c r="K2421" i="9"/>
  <c r="Y2421" i="9" s="1"/>
  <c r="X2421" i="9"/>
  <c r="K2425" i="9"/>
  <c r="Y2425" i="9" s="1"/>
  <c r="X2425" i="9"/>
  <c r="K2429" i="9"/>
  <c r="Y2429" i="9" s="1"/>
  <c r="X2429" i="9"/>
  <c r="K2433" i="9"/>
  <c r="Y2433" i="9" s="1"/>
  <c r="X2433" i="9"/>
  <c r="K2437" i="9"/>
  <c r="Y2437" i="9" s="1"/>
  <c r="X2437" i="9"/>
  <c r="K2441" i="9"/>
  <c r="Y2441" i="9" s="1"/>
  <c r="X2441" i="9"/>
  <c r="K2445" i="9"/>
  <c r="Y2445" i="9" s="1"/>
  <c r="X2445" i="9"/>
  <c r="K2449" i="9"/>
  <c r="Y2449" i="9" s="1"/>
  <c r="X2449" i="9"/>
  <c r="K2453" i="9"/>
  <c r="Y2453" i="9" s="1"/>
  <c r="X2453" i="9"/>
  <c r="K2457" i="9"/>
  <c r="Y2457" i="9" s="1"/>
  <c r="X2457" i="9"/>
  <c r="K2461" i="9"/>
  <c r="Y2461" i="9" s="1"/>
  <c r="X2461" i="9"/>
  <c r="K2465" i="9"/>
  <c r="Y2465" i="9" s="1"/>
  <c r="X2465" i="9"/>
  <c r="K2469" i="9"/>
  <c r="Y2469" i="9" s="1"/>
  <c r="X2469" i="9"/>
  <c r="K2473" i="9"/>
  <c r="Y2473" i="9" s="1"/>
  <c r="X2473" i="9"/>
  <c r="K2477" i="9"/>
  <c r="Y2477" i="9" s="1"/>
  <c r="X2477" i="9"/>
  <c r="K2481" i="9"/>
  <c r="Y2481" i="9" s="1"/>
  <c r="X2481" i="9"/>
  <c r="K2485" i="9"/>
  <c r="Y2485" i="9" s="1"/>
  <c r="X2485" i="9"/>
  <c r="K2489" i="9"/>
  <c r="Y2489" i="9" s="1"/>
  <c r="X2489" i="9"/>
  <c r="K2493" i="9"/>
  <c r="Y2493" i="9" s="1"/>
  <c r="X2493" i="9"/>
  <c r="K2497" i="9"/>
  <c r="Y2497" i="9" s="1"/>
  <c r="X2497" i="9"/>
  <c r="K2501" i="9"/>
  <c r="Y2501" i="9" s="1"/>
  <c r="X2501" i="9"/>
  <c r="K2505" i="9"/>
  <c r="Y2505" i="9" s="1"/>
  <c r="X2505" i="9"/>
  <c r="K2509" i="9"/>
  <c r="Y2509" i="9" s="1"/>
  <c r="X2509" i="9"/>
  <c r="K2513" i="9"/>
  <c r="Y2513" i="9" s="1"/>
  <c r="X2513" i="9"/>
  <c r="K2517" i="9"/>
  <c r="Y2517" i="9" s="1"/>
  <c r="X2517" i="9"/>
  <c r="K2521" i="9"/>
  <c r="Y2521" i="9" s="1"/>
  <c r="X2521" i="9"/>
  <c r="K2525" i="9"/>
  <c r="Y2525" i="9" s="1"/>
  <c r="X2525" i="9"/>
  <c r="K2529" i="9"/>
  <c r="Y2529" i="9" s="1"/>
  <c r="X2529" i="9"/>
  <c r="K2533" i="9"/>
  <c r="Y2533" i="9" s="1"/>
  <c r="X2533" i="9"/>
  <c r="K2537" i="9"/>
  <c r="Y2537" i="9" s="1"/>
  <c r="X2537" i="9"/>
  <c r="K2541" i="9"/>
  <c r="Y2541" i="9" s="1"/>
  <c r="X2541" i="9"/>
  <c r="K2545" i="9"/>
  <c r="Y2545" i="9" s="1"/>
  <c r="X2545" i="9"/>
  <c r="K2549" i="9"/>
  <c r="Y2549" i="9" s="1"/>
  <c r="X2549" i="9"/>
  <c r="K2553" i="9"/>
  <c r="Y2553" i="9" s="1"/>
  <c r="X2553" i="9"/>
  <c r="K2557" i="9"/>
  <c r="Y2557" i="9" s="1"/>
  <c r="X2557" i="9"/>
  <c r="K2561" i="9"/>
  <c r="Y2561" i="9" s="1"/>
  <c r="X2561" i="9"/>
  <c r="K2565" i="9"/>
  <c r="Y2565" i="9" s="1"/>
  <c r="X2565" i="9"/>
  <c r="K2569" i="9"/>
  <c r="Y2569" i="9" s="1"/>
  <c r="X2569" i="9"/>
  <c r="K2573" i="9"/>
  <c r="Y2573" i="9" s="1"/>
  <c r="X2573" i="9"/>
  <c r="K2577" i="9"/>
  <c r="Y2577" i="9" s="1"/>
  <c r="X2577" i="9"/>
  <c r="K2581" i="9"/>
  <c r="Y2581" i="9" s="1"/>
  <c r="X2581" i="9"/>
  <c r="K2585" i="9"/>
  <c r="Y2585" i="9" s="1"/>
  <c r="X2585" i="9"/>
  <c r="K2589" i="9"/>
  <c r="Y2589" i="9" s="1"/>
  <c r="X2589" i="9"/>
  <c r="K2593" i="9"/>
  <c r="Y2593" i="9" s="1"/>
  <c r="X2593" i="9"/>
  <c r="K2597" i="9"/>
  <c r="Y2597" i="9" s="1"/>
  <c r="X2597" i="9"/>
  <c r="K2601" i="9"/>
  <c r="Y2601" i="9" s="1"/>
  <c r="X2601" i="9"/>
  <c r="K2605" i="9"/>
  <c r="Y2605" i="9" s="1"/>
  <c r="X2605" i="9"/>
  <c r="K2609" i="9"/>
  <c r="Y2609" i="9" s="1"/>
  <c r="X2609" i="9"/>
  <c r="K2613" i="9"/>
  <c r="Y2613" i="9" s="1"/>
  <c r="X2613" i="9"/>
  <c r="K2617" i="9"/>
  <c r="Y2617" i="9" s="1"/>
  <c r="X2617" i="9"/>
  <c r="K2621" i="9"/>
  <c r="Y2621" i="9" s="1"/>
  <c r="X2621" i="9"/>
  <c r="K2625" i="9"/>
  <c r="Y2625" i="9" s="1"/>
  <c r="X2625" i="9"/>
  <c r="K2629" i="9"/>
  <c r="Y2629" i="9" s="1"/>
  <c r="X2629" i="9"/>
  <c r="K2633" i="9"/>
  <c r="Y2633" i="9" s="1"/>
  <c r="X2633" i="9"/>
  <c r="K2637" i="9"/>
  <c r="Y2637" i="9" s="1"/>
  <c r="X2637" i="9"/>
  <c r="K2641" i="9"/>
  <c r="Y2641" i="9" s="1"/>
  <c r="X2641" i="9"/>
  <c r="K2645" i="9"/>
  <c r="Y2645" i="9" s="1"/>
  <c r="X2645" i="9"/>
  <c r="K2649" i="9"/>
  <c r="Y2649" i="9" s="1"/>
  <c r="X2649" i="9"/>
  <c r="K2653" i="9"/>
  <c r="Y2653" i="9" s="1"/>
  <c r="X2653" i="9"/>
  <c r="K2657" i="9"/>
  <c r="Y2657" i="9" s="1"/>
  <c r="X2657" i="9"/>
  <c r="K2661" i="9"/>
  <c r="Y2661" i="9" s="1"/>
  <c r="X2661" i="9"/>
  <c r="K2665" i="9"/>
  <c r="Y2665" i="9" s="1"/>
  <c r="X2665" i="9"/>
  <c r="K2669" i="9"/>
  <c r="Y2669" i="9" s="1"/>
  <c r="X2669" i="9"/>
  <c r="K2673" i="9"/>
  <c r="Y2673" i="9" s="1"/>
  <c r="X2673" i="9"/>
  <c r="K2677" i="9"/>
  <c r="Y2677" i="9" s="1"/>
  <c r="X2677" i="9"/>
  <c r="K2681" i="9"/>
  <c r="Y2681" i="9" s="1"/>
  <c r="X2681" i="9"/>
  <c r="K2685" i="9"/>
  <c r="Y2685" i="9" s="1"/>
  <c r="X2685" i="9"/>
  <c r="K2689" i="9"/>
  <c r="Y2689" i="9" s="1"/>
  <c r="X2689" i="9"/>
  <c r="K2693" i="9"/>
  <c r="Y2693" i="9" s="1"/>
  <c r="X2693" i="9"/>
  <c r="K2697" i="9"/>
  <c r="Y2697" i="9" s="1"/>
  <c r="X2697" i="9"/>
  <c r="K2701" i="9"/>
  <c r="Y2701" i="9" s="1"/>
  <c r="X2701" i="9"/>
  <c r="K2705" i="9"/>
  <c r="Y2705" i="9" s="1"/>
  <c r="X2705" i="9"/>
  <c r="K2709" i="9"/>
  <c r="Y2709" i="9" s="1"/>
  <c r="X2709" i="9"/>
  <c r="K2713" i="9"/>
  <c r="Y2713" i="9" s="1"/>
  <c r="X2713" i="9"/>
  <c r="K2717" i="9"/>
  <c r="Y2717" i="9" s="1"/>
  <c r="X2717" i="9"/>
  <c r="K2721" i="9"/>
  <c r="Y2721" i="9" s="1"/>
  <c r="X2721" i="9"/>
  <c r="K2725" i="9"/>
  <c r="Y2725" i="9" s="1"/>
  <c r="X2725" i="9"/>
  <c r="K2729" i="9"/>
  <c r="Y2729" i="9" s="1"/>
  <c r="X2729" i="9"/>
  <c r="K2733" i="9"/>
  <c r="Y2733" i="9" s="1"/>
  <c r="X2733" i="9"/>
  <c r="K2737" i="9"/>
  <c r="Y2737" i="9" s="1"/>
  <c r="X2737" i="9"/>
  <c r="K2741" i="9"/>
  <c r="Y2741" i="9" s="1"/>
  <c r="X2741" i="9"/>
  <c r="K2745" i="9"/>
  <c r="Y2745" i="9" s="1"/>
  <c r="X2745" i="9"/>
  <c r="K2749" i="9"/>
  <c r="Y2749" i="9" s="1"/>
  <c r="X2749" i="9"/>
  <c r="K2753" i="9"/>
  <c r="Y2753" i="9" s="1"/>
  <c r="X2753" i="9"/>
  <c r="K2757" i="9"/>
  <c r="Y2757" i="9" s="1"/>
  <c r="X2757" i="9"/>
  <c r="K2761" i="9"/>
  <c r="Y2761" i="9" s="1"/>
  <c r="X2761" i="9"/>
  <c r="K2765" i="9"/>
  <c r="Y2765" i="9" s="1"/>
  <c r="X2765" i="9"/>
  <c r="K2769" i="9"/>
  <c r="Y2769" i="9" s="1"/>
  <c r="X2769" i="9"/>
  <c r="K2773" i="9"/>
  <c r="Y2773" i="9" s="1"/>
  <c r="X2773" i="9"/>
  <c r="K2777" i="9"/>
  <c r="Y2777" i="9" s="1"/>
  <c r="X2777" i="9"/>
  <c r="K2781" i="9"/>
  <c r="Y2781" i="9" s="1"/>
  <c r="X2781" i="9"/>
  <c r="K2785" i="9"/>
  <c r="Y2785" i="9" s="1"/>
  <c r="X2785" i="9"/>
  <c r="K2789" i="9"/>
  <c r="Y2789" i="9" s="1"/>
  <c r="X2789" i="9"/>
  <c r="K2793" i="9"/>
  <c r="Y2793" i="9" s="1"/>
  <c r="X2793" i="9"/>
  <c r="K2797" i="9"/>
  <c r="Y2797" i="9" s="1"/>
  <c r="X2797" i="9"/>
  <c r="K2801" i="9"/>
  <c r="Y2801" i="9" s="1"/>
  <c r="X2801" i="9"/>
  <c r="K2805" i="9"/>
  <c r="Y2805" i="9" s="1"/>
  <c r="X2805" i="9"/>
  <c r="K2809" i="9"/>
  <c r="Y2809" i="9" s="1"/>
  <c r="X2809" i="9"/>
  <c r="K2813" i="9"/>
  <c r="Y2813" i="9" s="1"/>
  <c r="X2813" i="9"/>
  <c r="K2817" i="9"/>
  <c r="Y2817" i="9" s="1"/>
  <c r="X2817" i="9"/>
  <c r="K2821" i="9"/>
  <c r="Y2821" i="9" s="1"/>
  <c r="X2821" i="9"/>
  <c r="K2825" i="9"/>
  <c r="Y2825" i="9" s="1"/>
  <c r="X2825" i="9"/>
  <c r="K2829" i="9"/>
  <c r="Y2829" i="9" s="1"/>
  <c r="X2829" i="9"/>
  <c r="K2833" i="9"/>
  <c r="Y2833" i="9" s="1"/>
  <c r="X2833" i="9"/>
  <c r="K2837" i="9"/>
  <c r="Y2837" i="9" s="1"/>
  <c r="X2837" i="9"/>
  <c r="K2841" i="9"/>
  <c r="Y2841" i="9" s="1"/>
  <c r="X2841" i="9"/>
  <c r="K2845" i="9"/>
  <c r="Y2845" i="9" s="1"/>
  <c r="X2845" i="9"/>
  <c r="K2849" i="9"/>
  <c r="Y2849" i="9" s="1"/>
  <c r="X2849" i="9"/>
  <c r="K2853" i="9"/>
  <c r="Y2853" i="9" s="1"/>
  <c r="X2853" i="9"/>
  <c r="K2857" i="9"/>
  <c r="Y2857" i="9" s="1"/>
  <c r="X2857" i="9"/>
  <c r="K2861" i="9"/>
  <c r="Y2861" i="9" s="1"/>
  <c r="X2861" i="9"/>
  <c r="K2865" i="9"/>
  <c r="Y2865" i="9" s="1"/>
  <c r="X2865" i="9"/>
  <c r="K2869" i="9"/>
  <c r="Y2869" i="9" s="1"/>
  <c r="X2869" i="9"/>
  <c r="K2873" i="9"/>
  <c r="Y2873" i="9" s="1"/>
  <c r="X2873" i="9"/>
  <c r="K2877" i="9"/>
  <c r="Y2877" i="9" s="1"/>
  <c r="X2877" i="9"/>
  <c r="K2881" i="9"/>
  <c r="Y2881" i="9" s="1"/>
  <c r="X2881" i="9"/>
  <c r="K2885" i="9"/>
  <c r="Y2885" i="9" s="1"/>
  <c r="X2885" i="9"/>
  <c r="K2889" i="9"/>
  <c r="Y2889" i="9" s="1"/>
  <c r="X2889" i="9"/>
  <c r="K2893" i="9"/>
  <c r="Y2893" i="9" s="1"/>
  <c r="X2893" i="9"/>
  <c r="K2897" i="9"/>
  <c r="Y2897" i="9" s="1"/>
  <c r="X2897" i="9"/>
  <c r="K2901" i="9"/>
  <c r="Y2901" i="9" s="1"/>
  <c r="X2901" i="9"/>
  <c r="K2905" i="9"/>
  <c r="Y2905" i="9" s="1"/>
  <c r="X2905" i="9"/>
  <c r="K2909" i="9"/>
  <c r="Y2909" i="9" s="1"/>
  <c r="X2909" i="9"/>
  <c r="K2913" i="9"/>
  <c r="Y2913" i="9" s="1"/>
  <c r="X2913" i="9"/>
  <c r="K2917" i="9"/>
  <c r="Y2917" i="9" s="1"/>
  <c r="X2917" i="9"/>
  <c r="K2921" i="9"/>
  <c r="Y2921" i="9" s="1"/>
  <c r="X2921" i="9"/>
  <c r="K2925" i="9"/>
  <c r="Y2925" i="9" s="1"/>
  <c r="X2925" i="9"/>
  <c r="K2929" i="9"/>
  <c r="Y2929" i="9" s="1"/>
  <c r="X2929" i="9"/>
  <c r="K2933" i="9"/>
  <c r="Y2933" i="9" s="1"/>
  <c r="X2933" i="9"/>
  <c r="K2937" i="9"/>
  <c r="Y2937" i="9" s="1"/>
  <c r="X2937" i="9"/>
  <c r="K2941" i="9"/>
  <c r="Y2941" i="9" s="1"/>
  <c r="X2941" i="9"/>
  <c r="K2945" i="9"/>
  <c r="Y2945" i="9" s="1"/>
  <c r="X2945" i="9"/>
  <c r="K2949" i="9"/>
  <c r="Y2949" i="9" s="1"/>
  <c r="X2949" i="9"/>
  <c r="K2953" i="9"/>
  <c r="Y2953" i="9" s="1"/>
  <c r="X2953" i="9"/>
  <c r="K2957" i="9"/>
  <c r="Y2957" i="9" s="1"/>
  <c r="X2957" i="9"/>
  <c r="K2961" i="9"/>
  <c r="Y2961" i="9" s="1"/>
  <c r="X2961" i="9"/>
  <c r="K2965" i="9"/>
  <c r="Y2965" i="9" s="1"/>
  <c r="X2965" i="9"/>
  <c r="K2969" i="9"/>
  <c r="Y2969" i="9" s="1"/>
  <c r="X2969" i="9"/>
  <c r="K2973" i="9"/>
  <c r="Y2973" i="9" s="1"/>
  <c r="X2973" i="9"/>
  <c r="K2977" i="9"/>
  <c r="Y2977" i="9" s="1"/>
  <c r="X2977" i="9"/>
  <c r="K2981" i="9"/>
  <c r="Y2981" i="9" s="1"/>
  <c r="X2981" i="9"/>
  <c r="K2985" i="9"/>
  <c r="Y2985" i="9" s="1"/>
  <c r="X2985" i="9"/>
  <c r="K2989" i="9"/>
  <c r="Y2989" i="9" s="1"/>
  <c r="X2989" i="9"/>
  <c r="K2993" i="9"/>
  <c r="Y2993" i="9" s="1"/>
  <c r="X2993" i="9"/>
  <c r="K2997" i="9"/>
  <c r="Y2997" i="9" s="1"/>
  <c r="X2997" i="9"/>
  <c r="K3001" i="9"/>
  <c r="Y3001" i="9" s="1"/>
  <c r="X3001" i="9"/>
  <c r="K3005" i="9"/>
  <c r="Y3005" i="9" s="1"/>
  <c r="X3005" i="9"/>
  <c r="K3009" i="9"/>
  <c r="Y3009" i="9" s="1"/>
  <c r="X3009" i="9"/>
  <c r="K3013" i="9"/>
  <c r="Y3013" i="9" s="1"/>
  <c r="X3013" i="9"/>
  <c r="K3017" i="9"/>
  <c r="Y3017" i="9" s="1"/>
  <c r="X3017" i="9"/>
  <c r="K3021" i="9"/>
  <c r="Y3021" i="9" s="1"/>
  <c r="X3021" i="9"/>
  <c r="K3025" i="9"/>
  <c r="Y3025" i="9" s="1"/>
  <c r="X3025" i="9"/>
  <c r="K3029" i="9"/>
  <c r="Y3029" i="9" s="1"/>
  <c r="X3029" i="9"/>
  <c r="K3033" i="9"/>
  <c r="Y3033" i="9" s="1"/>
  <c r="X3033" i="9"/>
  <c r="K3037" i="9"/>
  <c r="Y3037" i="9" s="1"/>
  <c r="X3037" i="9"/>
  <c r="K3041" i="9"/>
  <c r="Y3041" i="9" s="1"/>
  <c r="X3041" i="9"/>
  <c r="K3045" i="9"/>
  <c r="Y3045" i="9" s="1"/>
  <c r="X3045" i="9"/>
  <c r="K3049" i="9"/>
  <c r="Y3049" i="9" s="1"/>
  <c r="X3049" i="9"/>
  <c r="K3053" i="9"/>
  <c r="Y3053" i="9" s="1"/>
  <c r="X3053" i="9"/>
  <c r="K3057" i="9"/>
  <c r="Y3057" i="9" s="1"/>
  <c r="X3057" i="9"/>
  <c r="K3061" i="9"/>
  <c r="Y3061" i="9" s="1"/>
  <c r="X3061" i="9"/>
  <c r="K3065" i="9"/>
  <c r="Y3065" i="9" s="1"/>
  <c r="X3065" i="9"/>
  <c r="K3069" i="9"/>
  <c r="Y3069" i="9" s="1"/>
  <c r="X3069" i="9"/>
  <c r="K3073" i="9"/>
  <c r="Y3073" i="9" s="1"/>
  <c r="X3073" i="9"/>
  <c r="K3077" i="9"/>
  <c r="Y3077" i="9" s="1"/>
  <c r="X3077" i="9"/>
  <c r="K3081" i="9"/>
  <c r="Y3081" i="9" s="1"/>
  <c r="X3081" i="9"/>
  <c r="K3085" i="9"/>
  <c r="Y3085" i="9" s="1"/>
  <c r="X3085" i="9"/>
  <c r="K3089" i="9"/>
  <c r="Y3089" i="9" s="1"/>
  <c r="X3089" i="9"/>
  <c r="K3093" i="9"/>
  <c r="Y3093" i="9" s="1"/>
  <c r="X3093" i="9"/>
  <c r="K3097" i="9"/>
  <c r="Y3097" i="9" s="1"/>
  <c r="X3097" i="9"/>
  <c r="K3101" i="9"/>
  <c r="Y3101" i="9" s="1"/>
  <c r="X3101" i="9"/>
  <c r="K3105" i="9"/>
  <c r="Y3105" i="9" s="1"/>
  <c r="X3105" i="9"/>
  <c r="K3109" i="9"/>
  <c r="Y3109" i="9" s="1"/>
  <c r="X3109" i="9"/>
  <c r="K3113" i="9"/>
  <c r="Y3113" i="9" s="1"/>
  <c r="X3113" i="9"/>
  <c r="K3117" i="9"/>
  <c r="Y3117" i="9" s="1"/>
  <c r="X3117" i="9"/>
  <c r="K3121" i="9"/>
  <c r="Y3121" i="9" s="1"/>
  <c r="X3121" i="9"/>
  <c r="K3125" i="9"/>
  <c r="Y3125" i="9" s="1"/>
  <c r="X3125" i="9"/>
  <c r="K3129" i="9"/>
  <c r="Y3129" i="9" s="1"/>
  <c r="X3129" i="9"/>
  <c r="K3133" i="9"/>
  <c r="Y3133" i="9" s="1"/>
  <c r="X3133" i="9"/>
  <c r="K3137" i="9"/>
  <c r="Y3137" i="9" s="1"/>
  <c r="X3137" i="9"/>
  <c r="K3141" i="9"/>
  <c r="Y3141" i="9" s="1"/>
  <c r="X3141" i="9"/>
  <c r="K3145" i="9"/>
  <c r="Y3145" i="9" s="1"/>
  <c r="X3145" i="9"/>
  <c r="K3149" i="9"/>
  <c r="Y3149" i="9" s="1"/>
  <c r="X3149" i="9"/>
  <c r="K3153" i="9"/>
  <c r="Y3153" i="9" s="1"/>
  <c r="X3153" i="9"/>
  <c r="K3157" i="9"/>
  <c r="Y3157" i="9" s="1"/>
  <c r="X3157" i="9"/>
  <c r="K3161" i="9"/>
  <c r="Y3161" i="9" s="1"/>
  <c r="X3161" i="9"/>
  <c r="V3165" i="9"/>
  <c r="U3165" i="9"/>
  <c r="W3165" i="9" l="1"/>
  <c r="T3165" i="9"/>
</calcChain>
</file>

<file path=xl/sharedStrings.xml><?xml version="1.0" encoding="utf-8"?>
<sst xmlns="http://schemas.openxmlformats.org/spreadsheetml/2006/main" count="3316" uniqueCount="230">
  <si>
    <t>GOBIERNO MUNICIPAL DE SAN PEDRO TLAQUEPAQUE</t>
  </si>
  <si>
    <t>Clasificación Por Rubro del Ingreso</t>
  </si>
  <si>
    <t>Clasificacion por Fuente de Financiamiento</t>
  </si>
  <si>
    <t>Nivel 1</t>
  </si>
  <si>
    <t>Nivel 2</t>
  </si>
  <si>
    <t>Nivel 3</t>
  </si>
  <si>
    <t>Nivel 4</t>
  </si>
  <si>
    <t>Id</t>
  </si>
  <si>
    <t>Clave Presupuestal</t>
  </si>
  <si>
    <t>Ejercicio</t>
  </si>
  <si>
    <t>Rubro</t>
  </si>
  <si>
    <t>1</t>
  </si>
  <si>
    <t>Tipo</t>
  </si>
  <si>
    <t>2</t>
  </si>
  <si>
    <t>Cuenta</t>
  </si>
  <si>
    <t>3</t>
  </si>
  <si>
    <t>Sub-Cuenta</t>
  </si>
  <si>
    <t>4</t>
  </si>
  <si>
    <t>Fuente de Financiamiento</t>
  </si>
  <si>
    <t>Tipo de Recurso</t>
  </si>
  <si>
    <t>6</t>
  </si>
  <si>
    <t>Monto ID</t>
  </si>
  <si>
    <t>Mes</t>
  </si>
  <si>
    <t>Aprobado</t>
  </si>
  <si>
    <t>Modificado</t>
  </si>
  <si>
    <t>Vigente</t>
  </si>
  <si>
    <t>Devengado</t>
  </si>
  <si>
    <t>Recaudado</t>
  </si>
  <si>
    <t>Por Recaudar</t>
  </si>
  <si>
    <t>2018-010000-012000-012010-012011-400-401</t>
  </si>
  <si>
    <t>2018-010000-012000-012010-012012-400-401</t>
  </si>
  <si>
    <t>2018-010000-012000-012020-012021-400-401</t>
  </si>
  <si>
    <t>2018-010000-017000-017010-017011-400-401</t>
  </si>
  <si>
    <t>2018-010000-017000-017020-017021-400-401</t>
  </si>
  <si>
    <t>2018-010000-017000-017040-017041-400-401</t>
  </si>
  <si>
    <t>2018-040000-041000-041010-041012-400-401</t>
  </si>
  <si>
    <t>2018-040000-041000-041020-041021-400-401</t>
  </si>
  <si>
    <t>2018-040000-041000-041030-041031-400-401</t>
  </si>
  <si>
    <t>2018-040000-041000-041030-041032-400-401</t>
  </si>
  <si>
    <t>2018-040000-041000-041040-041041-400-401</t>
  </si>
  <si>
    <t>2018-040000-041000-041040-041043-400-401</t>
  </si>
  <si>
    <t>2018-040000-043000-043010-043011-400-401</t>
  </si>
  <si>
    <t>2018-040000-043000-043010-043013-400-401</t>
  </si>
  <si>
    <t>2018-040000-043000-043020-043022-400-401</t>
  </si>
  <si>
    <t>2018-040000-043000-043030-043037-400-401</t>
  </si>
  <si>
    <t>2018-040000-043000-043070-043071-400-401</t>
  </si>
  <si>
    <t>2018-040000-043000-043070-043072-400-401</t>
  </si>
  <si>
    <t>2018-040000-043000-043070-043073-400-401</t>
  </si>
  <si>
    <t>2018-040000-043000-043070-043074-400-401</t>
  </si>
  <si>
    <t>2018-040000-043000-043080-043086-400-401</t>
  </si>
  <si>
    <t>2018-040000-043000-043090-043091-400-401</t>
  </si>
  <si>
    <t>2018-040000-043000-043090-043095-400-401</t>
  </si>
  <si>
    <t>2018-040000-043000-043090-043096-400-401</t>
  </si>
  <si>
    <t>2018-040000-043000-043090-043098-400-401</t>
  </si>
  <si>
    <t>2018-040000-043000-043100-043105-400-401</t>
  </si>
  <si>
    <t>2018-040000-043000-043100-043106-400-401</t>
  </si>
  <si>
    <t>2018-040000-043000-043100-043108-400-401</t>
  </si>
  <si>
    <t>2018-040000-043000-043200-043202-400-401</t>
  </si>
  <si>
    <t>2018-040000-043000-043300-043301-400-401</t>
  </si>
  <si>
    <t>2018-040000-043000-043300-043303-400-401</t>
  </si>
  <si>
    <t>2018-040000-045000-045010-045011-400-401</t>
  </si>
  <si>
    <t>2018-040000-045000-045020-045021-400-401</t>
  </si>
  <si>
    <t>2018-040000-045000-045040-045041-400-401</t>
  </si>
  <si>
    <t>2018-040000-044000-044010-044014-400-401</t>
  </si>
  <si>
    <t>2018-040000-044000-044010-044015-400-401</t>
  </si>
  <si>
    <t>2018-050000-051000-051030-051031-400-401</t>
  </si>
  <si>
    <t>2018-060000-061000-061020-061021-400-401</t>
  </si>
  <si>
    <t>2018-060000-064000-064010-064011-400-401</t>
  </si>
  <si>
    <t>2018-040000-041000-041040-041045-400-401</t>
  </si>
  <si>
    <t>2018-040000-043000-043010-043012-400-401</t>
  </si>
  <si>
    <t>2018-040000-043000-043010-043014-400-401</t>
  </si>
  <si>
    <t>2018-040000-043000-043200-043201-400-401</t>
  </si>
  <si>
    <t>2018-040000-043000-043400-043402-400-401</t>
  </si>
  <si>
    <t>2018-040000-044000-044010-044011-400-401</t>
  </si>
  <si>
    <t>2018-050000-052000-052010-052011-400-401</t>
  </si>
  <si>
    <t>2018-040000-043000-043020-043021-400-401</t>
  </si>
  <si>
    <t>2018-040000-043000-043400-043405-400-401</t>
  </si>
  <si>
    <t>2018-040000-043000-043400-043406-400-401</t>
  </si>
  <si>
    <t>2018-040000-041000-041010-041011-400-401</t>
  </si>
  <si>
    <t>2018-040000-043000-043030-043031-400-401</t>
  </si>
  <si>
    <t>2018-040000-043000-043030-043034-400-401</t>
  </si>
  <si>
    <t>2018-040000-043000-043060-043062-400-401</t>
  </si>
  <si>
    <t>2018-040000-043000-043200-043203-400-401</t>
  </si>
  <si>
    <t>2018-040000-043000-043400-043401-400-401</t>
  </si>
  <si>
    <t>2018-040000-043000-043400-043403-400-401</t>
  </si>
  <si>
    <t>2018-060000-061000-061070-061071-400-401</t>
  </si>
  <si>
    <t>2018-010000-012000-012030-012031-400-401</t>
  </si>
  <si>
    <t>2018-040000-041000-041010-041014-400-401</t>
  </si>
  <si>
    <t>2018-060000-061000-061030-061031-400-401</t>
  </si>
  <si>
    <t>2018-040000-043000-043030-043035-400-401</t>
  </si>
  <si>
    <t>2018-040000-043000-043050-043052-400-401</t>
  </si>
  <si>
    <t>2018-040000-043000-043030-043032-400-401</t>
  </si>
  <si>
    <t>2018-040000-043000-043090-043097-400-401</t>
  </si>
  <si>
    <t>2018-050000-051000-051030-051039-400-401</t>
  </si>
  <si>
    <t>2018-040000-043000-043050-043051-400-401</t>
  </si>
  <si>
    <t>2018-060000-061000-061040-061041-600-609</t>
  </si>
  <si>
    <t>2018-060000-061000-061010-061011-400-401</t>
  </si>
  <si>
    <t>2018-060000-061000-061040-061041-400-401</t>
  </si>
  <si>
    <t>2018-060000-061000-061040-061041-500-509</t>
  </si>
  <si>
    <t>2018-060000-061000-061040-061041-600-605</t>
  </si>
  <si>
    <t>2018-060000-061000-061040-061041-600-622</t>
  </si>
  <si>
    <t>2018-060000-064000-064010-064011-400-402</t>
  </si>
  <si>
    <t>2018-060000-064000-064010-064011-400-403</t>
  </si>
  <si>
    <t>2018-060000-064000-064010-064011-400-405</t>
  </si>
  <si>
    <t>2018-060000-064000-064010-064011-400-406</t>
  </si>
  <si>
    <t>2018-060000-064000-064010-064011-400-407</t>
  </si>
  <si>
    <t>2018-060000-064000-064010-064011-400-408</t>
  </si>
  <si>
    <t>2018-060000-064000-064010-064011-400-411</t>
  </si>
  <si>
    <t>2018-060000-064000-064010-064011-500-504</t>
  </si>
  <si>
    <t>2018-060000-064000-064010-064011-500-508</t>
  </si>
  <si>
    <t>2018-060000-064000-064010-064011-500-524</t>
  </si>
  <si>
    <t>2018-060000-064000-064010-064011-500-528</t>
  </si>
  <si>
    <t>2018-060000-064000-064010-064011-500-559</t>
  </si>
  <si>
    <t>2018-060000-064000-064010-064011-500-561</t>
  </si>
  <si>
    <t>2018-060000-064000-064010-064011-500-566</t>
  </si>
  <si>
    <t>2018-060000-064000-064010-064011-500-568</t>
  </si>
  <si>
    <t>2018-060000-064000-064010-064011-500-569</t>
  </si>
  <si>
    <t>2018-060000-064000-064010-064011-500-571</t>
  </si>
  <si>
    <t>2018-060000-064000-064010-064011-500-574</t>
  </si>
  <si>
    <t>2018-060000-064000-064010-064011-500-575</t>
  </si>
  <si>
    <t>2018-060000-064000-064010-064011-500-577</t>
  </si>
  <si>
    <t>2018-060000-064000-064010-064011-500-579</t>
  </si>
  <si>
    <t>2018-060000-064000-064010-064011-600-602</t>
  </si>
  <si>
    <t>2018-060000-064000-064010-064011-600-605</t>
  </si>
  <si>
    <t>2018-060000-064000-064010-064011-600-606</t>
  </si>
  <si>
    <t>2018-060000-064000-064010-064011-600-607</t>
  </si>
  <si>
    <t>2018-060000-064000-064010-064011-600-609</t>
  </si>
  <si>
    <t>2018-060000-064000-064010-064011-600-614</t>
  </si>
  <si>
    <t>2018-060000-064000-064010-064011-600-615</t>
  </si>
  <si>
    <t>2018-060000-064000-064010-064011-600-621</t>
  </si>
  <si>
    <t>2018-060000-064000-064010-064011-600-622</t>
  </si>
  <si>
    <t>2018-060000-064000-064010-064011-600-624</t>
  </si>
  <si>
    <t>2018-080000-081000-081010-081011-500-508</t>
  </si>
  <si>
    <t>2018-080000-081000-081010-081012-600-601</t>
  </si>
  <si>
    <t>2018-080000-082000-082010-082011-500-507</t>
  </si>
  <si>
    <t>2018-080000-082000-082010-082012-200-203</t>
  </si>
  <si>
    <t>2018-080000-082000-082010-082012-500-506</t>
  </si>
  <si>
    <t>2018-080000-082000-082010-082012-500-507</t>
  </si>
  <si>
    <t>2018-080000-082000-082010-082013-500-501</t>
  </si>
  <si>
    <t>2018-080000-082000-082010-082014-500-501</t>
  </si>
  <si>
    <t>2018-080000-082000-082010-082014-500-502</t>
  </si>
  <si>
    <t>2018-080000-083000-083010-083011-500-512</t>
  </si>
  <si>
    <t>2018-080000-082000-082010-082012-500-505</t>
  </si>
  <si>
    <t>2018-010000-011000-011010-011017-400-401</t>
  </si>
  <si>
    <t>2018-040000-043000-043030-043036-400-401</t>
  </si>
  <si>
    <t>2018-070000-072000-072010-072011-400-401</t>
  </si>
  <si>
    <t>2018-050000-051000-051030-051037-400-401</t>
  </si>
  <si>
    <t>2018-060000-061000-061040-061041-500-528</t>
  </si>
  <si>
    <t>2018-060000-064000-064010-064011-500-509</t>
  </si>
  <si>
    <t>2018-090000-097000-097020-097022-600-607</t>
  </si>
  <si>
    <t>2018-060000-061000-061070-061071-600-607</t>
  </si>
  <si>
    <t>2018-060000-064000-064010-064011-500-512</t>
  </si>
  <si>
    <t>2018-080000-083000-083010-083011-500-575</t>
  </si>
  <si>
    <t>2018-010000-011000-011010-011011-400-401</t>
  </si>
  <si>
    <t>2018-010000-011000-011010-011012-400-401</t>
  </si>
  <si>
    <t>2018-010000-011000-011010-011015-400-401</t>
  </si>
  <si>
    <t>2018-010000-012000-012030-012032-400-401</t>
  </si>
  <si>
    <t>2018-040000-043000-043050-043053-400-401</t>
  </si>
  <si>
    <t>2018-040000-043000-043400-043404-400-401</t>
  </si>
  <si>
    <t>2018-060000-063000-063010-063011-400-401</t>
  </si>
  <si>
    <t>2018-080000-082000-082010-082011-500-506</t>
  </si>
  <si>
    <t>2018-090000-097000-097020-097022-400-401</t>
  </si>
  <si>
    <t>2018</t>
  </si>
  <si>
    <t>600</t>
  </si>
  <si>
    <t>080000</t>
  </si>
  <si>
    <t>083000</t>
  </si>
  <si>
    <t>083010</t>
  </si>
  <si>
    <t>PROGRAMA DE RENOVACION URBANA EN AREAS Y ZONAS COMERCIALES</t>
  </si>
  <si>
    <t>PARTICIPACIONES Y APORTACIONES</t>
  </si>
  <si>
    <t>CONVENIOS</t>
  </si>
  <si>
    <t>Convenios</t>
  </si>
  <si>
    <t>2018-060000-061000-061040-061041-400-406</t>
  </si>
  <si>
    <t>2018-060000-061000-061040-061041-500-502</t>
  </si>
  <si>
    <t>2018-060000-061000-061040-061041-500-538</t>
  </si>
  <si>
    <t>2018-060000-061000-061040-061041-500-559</t>
  </si>
  <si>
    <t>2018-060000-061000-061040-061041-500-561</t>
  </si>
  <si>
    <t>2018-060000-061000-061040-061041-500-566</t>
  </si>
  <si>
    <t>2018-060000-061000-061040-061041-600-607</t>
  </si>
  <si>
    <t>2018-060000-061000-061040-061041-600-621</t>
  </si>
  <si>
    <t>2018-090000-093000-093010-093011-500-510</t>
  </si>
  <si>
    <t>2018-090000-094000-094010-094011-400-406</t>
  </si>
  <si>
    <t>2018-060000-063000-063010-063011-600-615</t>
  </si>
  <si>
    <t>2018-060000-061000-061040-061041-500-501</t>
  </si>
  <si>
    <t>2018-060000-064000-064010-064011-500-510</t>
  </si>
  <si>
    <t>2018-060000-064000-064010-064011-500-578</t>
  </si>
  <si>
    <t>2018-040000-041000-041010-041015-400-401</t>
  </si>
  <si>
    <t>624</t>
  </si>
  <si>
    <t>2018-080000-083000-083010-083011-400-401</t>
  </si>
  <si>
    <t>Recursos Estatales</t>
  </si>
  <si>
    <t>2018-080000-083000-083010-083011-500-570</t>
  </si>
  <si>
    <t>2018-060000-061000-061040-061041-400-407</t>
  </si>
  <si>
    <t>2018-060000-061000-061040-061041-500-575</t>
  </si>
  <si>
    <t>2018-060000-064000-064010-064011-500-570</t>
  </si>
  <si>
    <t>2018-080000-083000-083010-083011-500-503</t>
  </si>
  <si>
    <t>2018-060000-064000-064010-064011-400-409</t>
  </si>
  <si>
    <t>2018-060000-064000-064010-064011-500-503</t>
  </si>
  <si>
    <t>Derivados del Gobierno Estatal</t>
  </si>
  <si>
    <t>083012</t>
  </si>
  <si>
    <t>2018-080000-083000-083010-083012-600-624</t>
  </si>
  <si>
    <t>TOTAL</t>
  </si>
  <si>
    <t>2018-060000-061000-061070-061071-400-409</t>
  </si>
  <si>
    <t>2018-060000-064000-064010-064011-500-576</t>
  </si>
  <si>
    <t>2018-060000-064000-064010-064011-500-580</t>
  </si>
  <si>
    <t>2018-060000-064000-064010-064011-600-604</t>
  </si>
  <si>
    <t>2018-060000-064000-064010-064011-600-620</t>
  </si>
  <si>
    <t>2018-080000-083000-083010-083011-500-576</t>
  </si>
  <si>
    <t>2018-080000-083000-083010-083011-500-577</t>
  </si>
  <si>
    <t>2018-080000-083000-083010-083012-600-604</t>
  </si>
  <si>
    <t>2018-090000-094000-094010-094011-400-401</t>
  </si>
  <si>
    <t>2018-080000-083000-083010-083012-500-576</t>
  </si>
  <si>
    <t>2018-080000-083000-083010-083011-500-572</t>
  </si>
  <si>
    <t>2018-080000-083000-083010-083011-500-520</t>
  </si>
  <si>
    <t>2018-060000-064000-064010-064011-500-511</t>
  </si>
  <si>
    <t>2018-060000-064000-064010-064011-500-518</t>
  </si>
  <si>
    <t>2018-060000-064000-064010-064011-600-626</t>
  </si>
  <si>
    <t>2018-060000-064000-064010-064011-500-517</t>
  </si>
  <si>
    <t>2018-060000-064000-064010-064011-500-520</t>
  </si>
  <si>
    <t>2018-080000-081000-081010-081011-400-401</t>
  </si>
  <si>
    <t>2018-080000-083000-083010-083011-500-517</t>
  </si>
  <si>
    <t>2018-080000-083000-083010-083012-600-626</t>
  </si>
  <si>
    <t>2018-090000-094000-094010-094012-400-401</t>
  </si>
  <si>
    <t>2018-060000-064000-064010-064011-500-572</t>
  </si>
  <si>
    <t>2018-080000-083000-083010-083011-500-518</t>
  </si>
  <si>
    <t>Base de Datos de Presupuesto de Ingresos Diciembre 2018</t>
  </si>
  <si>
    <t>Proyecto de Desarrollo Regional 2018, Convenio E</t>
  </si>
  <si>
    <t>Programas de Sistematización y Publicación Manif. Impacto Regulatorio, San Pedro Tlaq.</t>
  </si>
  <si>
    <t>Festival de Muertos Tlaquepaque 2018</t>
  </si>
  <si>
    <t>Simplificación y Digitalización Licencia Funcionamiento Municipio, San Pedro Tlaq.</t>
  </si>
  <si>
    <t>Clave ASEJ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</si>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</sst>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5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2" borderId="1" xfId="0" applyFill="1" applyBorder="1"/>
    <xf numFmtId="49" fontId="3" fillId="2" borderId="1" xfId="0" applyNumberFormat="1" applyFont="1" applyFill="1" applyBorder="1" applyAlignment="1">
      <alignment vertical="center" wrapText="1"/>
    </xf>
    <xf numFmtId="0" fontId="0" fillId="2" borderId="5" xfId="0" applyFill="1" applyBorder="1"/>
    <xf numFmtId="49" fontId="3" fillId="2" borderId="5" xfId="0" applyNumberFormat="1" applyFont="1" applyFill="1" applyBorder="1" applyAlignment="1">
      <alignment vertical="center" wrapText="1"/>
    </xf>
    <xf numFmtId="44" fontId="0" fillId="0" borderId="0" xfId="5" applyFont="1"/>
    <xf numFmtId="0" fontId="2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4" fontId="2" fillId="3" borderId="8" xfId="5" applyFont="1" applyFill="1" applyBorder="1" applyAlignment="1">
      <alignment horizontal="center" vertical="center" wrapText="1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44" fontId="2" fillId="4" borderId="9" xfId="5" applyFont="1" applyFill="1" applyBorder="1"/>
    <xf numFmtId="0" fontId="0" fillId="0" borderId="10" xfId="0" applyBorder="1"/>
    <xf numFmtId="44" fontId="0" fillId="0" borderId="10" xfId="5" applyFont="1" applyBorder="1"/>
    <xf numFmtId="44" fontId="2" fillId="3" borderId="11" xfId="5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</cellXfs>
  <cellStyles count="6">
    <cellStyle name="Moneda" xfId="5" builtinId="4"/>
    <cellStyle name="Normal" xfId="0" builtinId="0"/>
    <cellStyle name="Normal 2 2" xfId="2" xr:uid="{00000000-0005-0000-0000-000002000000}"/>
    <cellStyle name="Normal 2 2 2" xfId="4" xr:uid="{00000000-0005-0000-0000-000003000000}"/>
    <cellStyle name="Normal 8 2" xfId="3" xr:uid="{00000000-0005-0000-0000-000004000000}"/>
    <cellStyle name="Normal_RM Septiembre2008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906780</xdr:colOff>
      <xdr:row>5</xdr:row>
      <xdr:rowOff>158115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906780" cy="1120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%20Gamiz\Desktop\Control%20de%20Presupuesto\Presupuesto%202018\Catalogos%20ingresos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%20Gamiz\Desktop\Control%20de%20Presupuesto\Presupuesto%202018\BD%20PBR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triz%20conversion%20Ingresos%20Municipio-ASEJ%20por%20rubr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triz%20conversion%20Ingresos%20Municipio-ASEJ%20por%20ru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\06.-%20JUN%20'07\06.-%20BD%20Av%20x%20Cve%20JUN%20al%2002-Jul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 CRI"/>
    </sheetNames>
    <sheetDataSet>
      <sheetData sheetId="0">
        <row r="10">
          <cell r="A10" t="str">
            <v>010000</v>
          </cell>
          <cell r="B10" t="str">
            <v>IMPUESTOS</v>
          </cell>
        </row>
        <row r="11">
          <cell r="A11" t="str">
            <v>020000</v>
          </cell>
          <cell r="B11" t="str">
            <v>CUOTAS Y APORTACIONES DE SEGURIDAD SOCIAL</v>
          </cell>
        </row>
        <row r="12">
          <cell r="A12" t="str">
            <v>030000</v>
          </cell>
          <cell r="B12" t="str">
            <v>CONTRIBUCIONES DE MEJORAS</v>
          </cell>
        </row>
        <row r="13">
          <cell r="A13" t="str">
            <v>040000</v>
          </cell>
          <cell r="B13" t="str">
            <v>DERECHOS</v>
          </cell>
        </row>
        <row r="14">
          <cell r="A14" t="str">
            <v>050000</v>
          </cell>
          <cell r="B14" t="str">
            <v>PRODUCTOS</v>
          </cell>
        </row>
        <row r="15">
          <cell r="A15" t="str">
            <v>060000</v>
          </cell>
          <cell r="B15" t="str">
            <v>APROVECHAMIENTOS</v>
          </cell>
        </row>
        <row r="16">
          <cell r="A16" t="str">
            <v>070000</v>
          </cell>
          <cell r="B16" t="str">
            <v>INGRESOS POR VENTAS DE BIENES Y SERVICIOS</v>
          </cell>
        </row>
        <row r="17">
          <cell r="A17" t="str">
            <v>080000</v>
          </cell>
          <cell r="B17" t="str">
            <v>PARTICIPACIONES Y APORTACIONES</v>
          </cell>
        </row>
        <row r="18">
          <cell r="A18" t="str">
            <v>090000</v>
          </cell>
          <cell r="B18" t="str">
            <v>TRANSFERENCIAS, ASIGNACIONES, SUBSIDIOS Y  OTRAS AYUDAS</v>
          </cell>
        </row>
        <row r="19">
          <cell r="A19" t="str">
            <v>100000</v>
          </cell>
          <cell r="B19" t="str">
            <v>INGRESOS DERIVADOS DE FINANCIAMIENTO</v>
          </cell>
        </row>
        <row r="24">
          <cell r="A24" t="str">
            <v>011000</v>
          </cell>
          <cell r="B24" t="str">
            <v>IMPUESTOS SOBRE LOS INGRESOS</v>
          </cell>
        </row>
        <row r="25">
          <cell r="A25" t="str">
            <v>012000</v>
          </cell>
          <cell r="B25" t="str">
            <v>IMPUESTOS SOBRE EL PATRIMONIO</v>
          </cell>
        </row>
        <row r="26">
          <cell r="A26" t="str">
            <v>013000</v>
          </cell>
          <cell r="B26" t="str">
            <v>IMPUESTO SOBRE LA PRODUCCIÓN, EL CONSUMO Y LAS TRANSACCIONES</v>
          </cell>
        </row>
        <row r="27">
          <cell r="A27" t="str">
            <v>014000</v>
          </cell>
          <cell r="B27" t="str">
            <v>IMPUESTOS AL COMERCIO EXTERIOR</v>
          </cell>
        </row>
        <row r="28">
          <cell r="A28" t="str">
            <v>015000</v>
          </cell>
          <cell r="B28" t="str">
            <v>IMPUESTOS SOBRE NÓMINAS Y ASIMILABLES</v>
          </cell>
        </row>
        <row r="29">
          <cell r="A29" t="str">
            <v>016000</v>
          </cell>
          <cell r="B29" t="str">
            <v>IMPUESTOS ECOLÓGICOS</v>
          </cell>
        </row>
        <row r="30">
          <cell r="A30" t="str">
            <v>017000</v>
          </cell>
          <cell r="B30" t="str">
            <v>ACCESORIOS DE LOS IMPUESTOS</v>
          </cell>
        </row>
        <row r="31">
          <cell r="A31" t="str">
            <v>018000</v>
          </cell>
          <cell r="B31" t="str">
            <v>OTROS IMPUESTOS</v>
          </cell>
        </row>
        <row r="32">
          <cell r="A32" t="str">
            <v>021000</v>
          </cell>
          <cell r="B32" t="str">
            <v>APORTACIONES PARA FONDOS DE VIVIENDA</v>
          </cell>
        </row>
        <row r="33">
          <cell r="A33" t="str">
            <v>022000</v>
          </cell>
          <cell r="B33" t="str">
            <v xml:space="preserve">CUOTAS PARA EL SEGURO SOCIAL </v>
          </cell>
        </row>
        <row r="34">
          <cell r="A34" t="str">
            <v>023000</v>
          </cell>
          <cell r="B34" t="str">
            <v>CUOTAS DE AHORRO PARA EL RETIRO</v>
          </cell>
        </row>
        <row r="35">
          <cell r="A35" t="str">
            <v>024000</v>
          </cell>
          <cell r="B35" t="str">
            <v>OTRAS CUOTAS Y APORTACIONES PARA LA SEGURIDAD SOCIAL</v>
          </cell>
        </row>
        <row r="36">
          <cell r="A36" t="str">
            <v>025000</v>
          </cell>
          <cell r="B36" t="str">
            <v>ACCESORIOS</v>
          </cell>
        </row>
        <row r="37">
          <cell r="A37" t="str">
            <v>031000</v>
          </cell>
          <cell r="B37" t="str">
            <v>CONTRIBUCIÓN DE MEJORAS POR OBRAS PÚBLICAS</v>
          </cell>
        </row>
        <row r="38">
          <cell r="A38" t="str">
            <v>041000</v>
          </cell>
          <cell r="B38" t="str">
            <v>DERECHOS POR EL USO, GOCE, APROVECHAMIENTO O EXPLOTACIÓN DE BIENES DE DOMINIO PÚBLICO</v>
          </cell>
        </row>
        <row r="39">
          <cell r="A39" t="str">
            <v>042000</v>
          </cell>
          <cell r="B39" t="str">
            <v>DERECHOS A LOS HIDROCARBUROS</v>
          </cell>
        </row>
        <row r="40">
          <cell r="A40" t="str">
            <v>043000</v>
          </cell>
          <cell r="B40" t="str">
            <v>DERECHOS POR PRESTACIÓN DE SERVICIOS</v>
          </cell>
        </row>
        <row r="41">
          <cell r="A41" t="str">
            <v>044000</v>
          </cell>
          <cell r="B41" t="str">
            <v>OTROS DERECHOS</v>
          </cell>
        </row>
        <row r="42">
          <cell r="A42" t="str">
            <v>045000</v>
          </cell>
          <cell r="B42" t="str">
            <v>ACCESORIOS DE LOS DERECHOS</v>
          </cell>
        </row>
        <row r="43">
          <cell r="A43" t="str">
            <v>051000</v>
          </cell>
          <cell r="B43" t="str">
            <v>PRODUCTOS DE TIPO CORRIENTE</v>
          </cell>
        </row>
        <row r="44">
          <cell r="A44" t="str">
            <v>052000</v>
          </cell>
          <cell r="B44" t="str">
            <v>PRODUCTOS DE CAPITAL</v>
          </cell>
        </row>
        <row r="45">
          <cell r="A45" t="str">
            <v>053000</v>
          </cell>
          <cell r="B45" t="str">
            <v>ACCESORIOS DE LOS PRODUCTOS</v>
          </cell>
        </row>
        <row r="46">
          <cell r="A46" t="str">
            <v>061000</v>
          </cell>
          <cell r="B46" t="str">
            <v>APROVECHAMIENTOS DE TIPO CORRIENTE</v>
          </cell>
        </row>
        <row r="47">
          <cell r="A47" t="str">
            <v>062000</v>
          </cell>
          <cell r="B47" t="str">
            <v>APROVECHAMIENTOS DE CAPITAL</v>
          </cell>
        </row>
        <row r="48">
          <cell r="A48" t="str">
            <v>063000</v>
          </cell>
          <cell r="B48" t="str">
            <v>OTROS APORVECHAMIENTOS</v>
          </cell>
        </row>
        <row r="49">
          <cell r="A49" t="str">
            <v>064000</v>
          </cell>
          <cell r="B49" t="str">
            <v>ACCESORIOS DE LOS APORVECHAMIENTOS</v>
          </cell>
        </row>
        <row r="50">
          <cell r="A50" t="str">
            <v>071000</v>
          </cell>
          <cell r="B50" t="str">
            <v>INGRESOS POR VENTAS DE MERCANCÍAS</v>
          </cell>
        </row>
        <row r="51">
          <cell r="A51" t="str">
            <v>072000</v>
          </cell>
          <cell r="B51" t="str">
            <v>INGRESOS POR VENTAS DE BIENES Y SERVICIOS PRODUCIDOS EN ESTABLECIMIENTO DEL GOBIERNO</v>
          </cell>
        </row>
        <row r="52">
          <cell r="A52" t="str">
            <v>073000</v>
          </cell>
          <cell r="B52" t="str">
            <v>INGRESOS POR VENTA DE BIENES Y SERVICIOS DE ORGANISMOS DESCENTRALIZADOS</v>
          </cell>
        </row>
        <row r="53">
          <cell r="A53" t="str">
            <v>074000</v>
          </cell>
          <cell r="B53" t="str">
            <v>INGRESOS DE OPERACIÓN DE ENTIDADES PARAESTATALES EMPRESARIALES (NO FINANCIERAS)</v>
          </cell>
        </row>
        <row r="54">
          <cell r="A54" t="str">
            <v>075000</v>
          </cell>
          <cell r="B54" t="str">
            <v>INGRESOS NO COMPRENDIDOS EN LAS FRACCIONES DE LA LEY DE INGRESOS CAUSADOS EN EJERCICIOS FISCALES ANTERIORES PENDIENTES DE LIQUIDACIÓN O PAGO</v>
          </cell>
        </row>
        <row r="55">
          <cell r="A55" t="str">
            <v>081000</v>
          </cell>
          <cell r="B55" t="str">
            <v>PARTICIPACIONES</v>
          </cell>
        </row>
        <row r="56">
          <cell r="A56" t="str">
            <v>082000</v>
          </cell>
          <cell r="B56" t="str">
            <v>APORTACIONES</v>
          </cell>
        </row>
        <row r="57">
          <cell r="A57" t="str">
            <v>083000</v>
          </cell>
          <cell r="B57" t="str">
            <v>CONVENIOS</v>
          </cell>
        </row>
        <row r="58">
          <cell r="A58" t="str">
            <v>091000</v>
          </cell>
          <cell r="B58" t="str">
            <v>TRANSFERENCIAS INTERNAS Y ASIGNACIONES AL SECTOR PÚBLICO</v>
          </cell>
        </row>
        <row r="59">
          <cell r="A59" t="str">
            <v>092000</v>
          </cell>
          <cell r="B59" t="str">
            <v>TRANSFERENCIAS AL RESTO DEL SECTOR PÚBLICO</v>
          </cell>
        </row>
        <row r="60">
          <cell r="A60" t="str">
            <v>093000</v>
          </cell>
          <cell r="B60" t="str">
            <v>SUBSIDIOS Y SUBVENCIONES</v>
          </cell>
        </row>
        <row r="61">
          <cell r="A61" t="str">
            <v>094000</v>
          </cell>
          <cell r="B61" t="str">
            <v>AYUDAS SOCIALES</v>
          </cell>
        </row>
        <row r="62">
          <cell r="A62" t="str">
            <v>095000</v>
          </cell>
          <cell r="B62" t="str">
            <v>PENSIONES Y JUBILACIONES</v>
          </cell>
        </row>
        <row r="63">
          <cell r="A63" t="str">
            <v>096000</v>
          </cell>
          <cell r="B63" t="str">
            <v>TRANSFERENCIAS A FIDEICOMISOS, MANDATOS Y ANÁLOGOS</v>
          </cell>
        </row>
        <row r="64">
          <cell r="A64" t="str">
            <v>097000</v>
          </cell>
          <cell r="B64" t="str">
            <v xml:space="preserve">OTROS INGRESOS Y BENEFICIOS </v>
          </cell>
        </row>
        <row r="65">
          <cell r="A65" t="str">
            <v>101000</v>
          </cell>
          <cell r="B65" t="str">
            <v>ENDEUDAMIENTO INTERNO</v>
          </cell>
        </row>
        <row r="70">
          <cell r="A70" t="str">
            <v>011010</v>
          </cell>
          <cell r="B70" t="str">
            <v>Impuestos sobre espectáculos públicos</v>
          </cell>
        </row>
        <row r="71">
          <cell r="A71" t="str">
            <v>012010</v>
          </cell>
          <cell r="B71" t="str">
            <v>Impuesto predial</v>
          </cell>
        </row>
        <row r="72">
          <cell r="A72" t="str">
            <v>012020</v>
          </cell>
          <cell r="B72" t="str">
            <v>Impuesto sobre transmisiones patrimoniales</v>
          </cell>
        </row>
        <row r="73">
          <cell r="A73" t="str">
            <v>012030</v>
          </cell>
          <cell r="B73" t="str">
            <v>Impuestos sobre negocios jurídicos</v>
          </cell>
        </row>
        <row r="74">
          <cell r="A74" t="str">
            <v>013010</v>
          </cell>
          <cell r="B74" t="str">
            <v>IMPUESTO SOBRE LA PRODUCCIÓN, EL CONSUMO Y LAS TRANSACCIONES</v>
          </cell>
        </row>
        <row r="75">
          <cell r="A75" t="str">
            <v>014010</v>
          </cell>
          <cell r="B75" t="str">
            <v>IMPUESTOS AL COMERCIO EXTERIOR</v>
          </cell>
        </row>
        <row r="76">
          <cell r="A76" t="str">
            <v>015010</v>
          </cell>
          <cell r="B76" t="str">
            <v>IMPUESTOS SOBRE NÓMINAS Y ASIMILABLES</v>
          </cell>
        </row>
        <row r="77">
          <cell r="A77" t="str">
            <v>016010</v>
          </cell>
          <cell r="B77" t="str">
            <v>IMPUESTOS ECOLÓGICOS</v>
          </cell>
        </row>
        <row r="78">
          <cell r="A78" t="str">
            <v>017010</v>
          </cell>
          <cell r="B78" t="str">
            <v>Recargos</v>
          </cell>
        </row>
        <row r="79">
          <cell r="A79" t="str">
            <v>017020</v>
          </cell>
          <cell r="B79" t="str">
            <v>Multas</v>
          </cell>
        </row>
        <row r="80">
          <cell r="A80" t="str">
            <v>017030</v>
          </cell>
          <cell r="B80" t="str">
            <v>Intereses</v>
          </cell>
        </row>
        <row r="81">
          <cell r="A81" t="str">
            <v>017040</v>
          </cell>
          <cell r="B81" t="str">
            <v>Gastos de ejecución y de embargo</v>
          </cell>
        </row>
        <row r="82">
          <cell r="A82" t="str">
            <v>017090</v>
          </cell>
          <cell r="B82" t="str">
            <v>Otros no especificados</v>
          </cell>
        </row>
        <row r="83">
          <cell r="A83" t="str">
            <v>018010</v>
          </cell>
          <cell r="B83" t="str">
            <v>Impuestos extraordinarios</v>
          </cell>
        </row>
        <row r="84">
          <cell r="A84" t="str">
            <v>021010</v>
          </cell>
          <cell r="B84" t="str">
            <v>APORTACIONES PARA FONDOS DE VIVIENDA</v>
          </cell>
        </row>
        <row r="85">
          <cell r="A85" t="str">
            <v>022010</v>
          </cell>
          <cell r="B85" t="str">
            <v xml:space="preserve">CUOTAS PARA EL SEGURO SOCIAL </v>
          </cell>
        </row>
        <row r="86">
          <cell r="A86" t="str">
            <v>023010</v>
          </cell>
          <cell r="B86" t="str">
            <v>CUOTAS DE AHORRO PARA EL RETIRO</v>
          </cell>
        </row>
        <row r="87">
          <cell r="A87" t="str">
            <v>024010</v>
          </cell>
          <cell r="B87" t="str">
            <v>OTRAS CUOTAS Y APORTACIONES PARA LA SEGURIDAD SOCIAL</v>
          </cell>
        </row>
        <row r="88">
          <cell r="A88" t="str">
            <v>025010</v>
          </cell>
          <cell r="B88" t="str">
            <v>ACCESORIOS</v>
          </cell>
        </row>
        <row r="89">
          <cell r="A89" t="str">
            <v>031010</v>
          </cell>
          <cell r="B89" t="str">
            <v>Contribuciones de mejoras</v>
          </cell>
        </row>
        <row r="90">
          <cell r="A90" t="str">
            <v>041010</v>
          </cell>
          <cell r="B90" t="str">
            <v>Uso del piso</v>
          </cell>
        </row>
        <row r="91">
          <cell r="A91" t="str">
            <v>041020</v>
          </cell>
          <cell r="B91" t="str">
            <v>Estacionamientos</v>
          </cell>
        </row>
        <row r="92">
          <cell r="A92" t="str">
            <v>041030</v>
          </cell>
          <cell r="B92" t="str">
            <v>De los Cementerios de dominio público</v>
          </cell>
        </row>
        <row r="93">
          <cell r="A93" t="str">
            <v>041040</v>
          </cell>
          <cell r="B93" t="str">
            <v>Uso, goce, aprovechamiento o explotación de otros bienes de dominio público</v>
          </cell>
        </row>
        <row r="94">
          <cell r="A94" t="str">
            <v>042010</v>
          </cell>
          <cell r="B94" t="str">
            <v>DERECHOS A LOS HIDROCARBUROS</v>
          </cell>
        </row>
        <row r="95">
          <cell r="A95" t="str">
            <v>043010</v>
          </cell>
          <cell r="B95" t="str">
            <v>Licencias y permisos de giros</v>
          </cell>
        </row>
        <row r="96">
          <cell r="A96" t="str">
            <v>043020</v>
          </cell>
          <cell r="B96" t="str">
            <v>Licencias y permisos para anuncios</v>
          </cell>
        </row>
        <row r="97">
          <cell r="A97" t="str">
            <v>043030</v>
          </cell>
          <cell r="B97" t="str">
            <v>Licencias de construcción, reconstrucción, reparación o demolición de obras</v>
          </cell>
        </row>
        <row r="98">
          <cell r="A98" t="str">
            <v>043040</v>
          </cell>
          <cell r="B98" t="str">
            <v>Alineamiento, designación de número oficial e inspección</v>
          </cell>
        </row>
        <row r="99">
          <cell r="A99" t="str">
            <v>043050</v>
          </cell>
          <cell r="B99" t="str">
            <v>Licencias de cambio de régimen de propiedad y urbanización</v>
          </cell>
        </row>
        <row r="100">
          <cell r="A100" t="str">
            <v>043060</v>
          </cell>
          <cell r="B100" t="str">
            <v>Servicios por obras</v>
          </cell>
        </row>
        <row r="101">
          <cell r="A101" t="str">
            <v>043070</v>
          </cell>
          <cell r="B101" t="str">
            <v>Servicios de sanidad</v>
          </cell>
        </row>
        <row r="102">
          <cell r="A102" t="str">
            <v>043080</v>
          </cell>
          <cell r="B102" t="str">
            <v>Servicio de limpieza, recolección, traslado, tratamiento y disposición final de residuos</v>
          </cell>
        </row>
        <row r="103">
          <cell r="A103" t="str">
            <v>043090</v>
          </cell>
          <cell r="B103" t="str">
            <v>Agua potable y alcantarillado</v>
          </cell>
        </row>
        <row r="104">
          <cell r="A104" t="str">
            <v>043100</v>
          </cell>
          <cell r="B104" t="str">
            <v>Rastro</v>
          </cell>
        </row>
        <row r="105">
          <cell r="A105" t="str">
            <v>043200</v>
          </cell>
          <cell r="B105" t="str">
            <v>Registro civil</v>
          </cell>
        </row>
        <row r="106">
          <cell r="A106" t="str">
            <v>043300</v>
          </cell>
          <cell r="B106" t="str">
            <v>Certificaciones</v>
          </cell>
        </row>
        <row r="107">
          <cell r="A107" t="str">
            <v>043400</v>
          </cell>
          <cell r="B107" t="str">
            <v>Servicios de catastro</v>
          </cell>
        </row>
        <row r="108">
          <cell r="A108" t="str">
            <v>044010</v>
          </cell>
          <cell r="B108" t="str">
            <v>Derechos no especificados</v>
          </cell>
        </row>
        <row r="109">
          <cell r="A109" t="str">
            <v>045010</v>
          </cell>
          <cell r="B109" t="str">
            <v>ACCESORIOS DE LOS DERECHOS</v>
          </cell>
        </row>
        <row r="110">
          <cell r="A110" t="str">
            <v>045010</v>
          </cell>
          <cell r="B110" t="str">
            <v>Recargos</v>
          </cell>
        </row>
        <row r="111">
          <cell r="A111" t="str">
            <v>045020</v>
          </cell>
          <cell r="B111" t="str">
            <v>Multas</v>
          </cell>
        </row>
        <row r="112">
          <cell r="A112" t="str">
            <v>045030</v>
          </cell>
          <cell r="B112" t="str">
            <v>Intereses</v>
          </cell>
        </row>
        <row r="113">
          <cell r="A113" t="str">
            <v>045040</v>
          </cell>
          <cell r="B113" t="str">
            <v>Gastos de ejecución y de embargo</v>
          </cell>
        </row>
        <row r="114">
          <cell r="A114" t="str">
            <v>045050</v>
          </cell>
          <cell r="B114" t="str">
            <v>Otros no especificados</v>
          </cell>
        </row>
        <row r="115">
          <cell r="A115" t="str">
            <v>051010</v>
          </cell>
          <cell r="B115" t="str">
            <v>Uso, goce, aprovechamiento o explotación de  bienes de dominio privado</v>
          </cell>
        </row>
        <row r="116">
          <cell r="A116" t="str">
            <v>051020</v>
          </cell>
          <cell r="B116" t="str">
            <v>Cementerios de dominio privado</v>
          </cell>
        </row>
        <row r="117">
          <cell r="A117" t="str">
            <v>051030</v>
          </cell>
          <cell r="B117" t="str">
            <v>Productos diversos</v>
          </cell>
        </row>
        <row r="118">
          <cell r="A118" t="str">
            <v>052010</v>
          </cell>
          <cell r="B118" t="str">
            <v>Productos de capital</v>
          </cell>
        </row>
        <row r="119">
          <cell r="A119" t="str">
            <v>053010</v>
          </cell>
          <cell r="B119" t="str">
            <v>Otros no especificados</v>
          </cell>
        </row>
        <row r="120">
          <cell r="A120" t="str">
            <v>061010</v>
          </cell>
          <cell r="B120" t="str">
            <v>Incentivos derivados de la colaboración fiscal</v>
          </cell>
        </row>
        <row r="121">
          <cell r="A121" t="str">
            <v>061020</v>
          </cell>
          <cell r="B121" t="str">
            <v>Multas</v>
          </cell>
        </row>
        <row r="122">
          <cell r="A122" t="str">
            <v>061030</v>
          </cell>
          <cell r="B122" t="str">
            <v>Indemnizaciones</v>
          </cell>
        </row>
        <row r="123">
          <cell r="A123" t="str">
            <v>061040</v>
          </cell>
          <cell r="B123" t="str">
            <v>Reintegros</v>
          </cell>
        </row>
        <row r="124">
          <cell r="A124" t="str">
            <v>061050</v>
          </cell>
          <cell r="B124" t="str">
            <v>Aprovechamiento provenientes de obras públicas</v>
          </cell>
        </row>
        <row r="125">
          <cell r="A125" t="str">
            <v>061060</v>
          </cell>
          <cell r="B125" t="str">
            <v>Aprovechamiento por participaciones derivadas de la aplicación de leyes</v>
          </cell>
        </row>
        <row r="126">
          <cell r="A126" t="str">
            <v>061070</v>
          </cell>
          <cell r="B126" t="str">
            <v>Aprovechamientos por aportaciones y cooperaciones</v>
          </cell>
        </row>
        <row r="127">
          <cell r="A127" t="str">
            <v>062010</v>
          </cell>
          <cell r="B127" t="str">
            <v>APROVECHAMIENTOS DE CAPITAL</v>
          </cell>
        </row>
        <row r="128">
          <cell r="A128" t="str">
            <v>063010</v>
          </cell>
          <cell r="B128" t="str">
            <v>Otros aprovechamientos</v>
          </cell>
        </row>
        <row r="129">
          <cell r="A129" t="str">
            <v>064010</v>
          </cell>
          <cell r="B129" t="str">
            <v>Otros no especificados</v>
          </cell>
        </row>
        <row r="130">
          <cell r="A130" t="str">
            <v>071010</v>
          </cell>
          <cell r="B130" t="str">
            <v>INGRESOS POR VENTAS DE MERCANCÍAS</v>
          </cell>
        </row>
        <row r="131">
          <cell r="A131" t="str">
            <v>072010</v>
          </cell>
          <cell r="B131" t="str">
            <v>Producidos en establecimientos del gobierno</v>
          </cell>
        </row>
        <row r="132">
          <cell r="A132" t="str">
            <v>073010</v>
          </cell>
          <cell r="B132" t="str">
            <v>Producidos por  organismos descentralizados</v>
          </cell>
        </row>
        <row r="133">
          <cell r="A133" t="str">
            <v>074010</v>
          </cell>
          <cell r="B133" t="str">
            <v>Producido por  entidades paraestatales empresiariales (no financieras)</v>
          </cell>
        </row>
        <row r="134">
          <cell r="A134" t="str">
            <v>075010</v>
          </cell>
          <cell r="B134" t="str">
            <v>Impuestos no comprendidos en las fracciones de la ley de ingresos causados en ejercicios fiscales anteriores pendientes de liquidación o pago</v>
          </cell>
        </row>
        <row r="135">
          <cell r="A135" t="str">
            <v>081010</v>
          </cell>
          <cell r="B135" t="str">
            <v>Participaciones</v>
          </cell>
        </row>
        <row r="136">
          <cell r="A136" t="str">
            <v>082010</v>
          </cell>
          <cell r="B136" t="str">
            <v>Aportaciones federales</v>
          </cell>
        </row>
        <row r="137">
          <cell r="A137" t="str">
            <v>083010</v>
          </cell>
          <cell r="B137" t="str">
            <v>Convenios</v>
          </cell>
        </row>
        <row r="138">
          <cell r="A138" t="str">
            <v>091010</v>
          </cell>
          <cell r="B138" t="str">
            <v>Transferencias internas y asignaciones al sector público</v>
          </cell>
        </row>
        <row r="139">
          <cell r="A139" t="str">
            <v>092010</v>
          </cell>
          <cell r="B139" t="str">
            <v>TRANSFERENCIAS AL RESTO DEL SECTOR PÚBLICO</v>
          </cell>
        </row>
        <row r="140">
          <cell r="A140" t="str">
            <v>093010</v>
          </cell>
          <cell r="B140" t="str">
            <v>Subsidio</v>
          </cell>
        </row>
        <row r="141">
          <cell r="A141" t="str">
            <v>093020</v>
          </cell>
          <cell r="B141" t="str">
            <v>Subvenciones</v>
          </cell>
        </row>
        <row r="142">
          <cell r="A142" t="str">
            <v>094010</v>
          </cell>
          <cell r="B142" t="str">
            <v>Donativos</v>
          </cell>
        </row>
        <row r="143">
          <cell r="A143" t="str">
            <v>095010</v>
          </cell>
          <cell r="B143" t="str">
            <v>PENSIONES Y JUBILACIONES</v>
          </cell>
        </row>
        <row r="144">
          <cell r="A144" t="str">
            <v>096010</v>
          </cell>
          <cell r="B144" t="str">
            <v>Transferencias</v>
          </cell>
        </row>
        <row r="145">
          <cell r="A145" t="str">
            <v>097010</v>
          </cell>
          <cell r="B145" t="str">
            <v>Ingresos financieros</v>
          </cell>
        </row>
        <row r="146">
          <cell r="A146" t="str">
            <v>097020</v>
          </cell>
          <cell r="B146" t="str">
            <v>Diferencias por tipo de cambio a Favor en Efectivo y Equivalentes</v>
          </cell>
        </row>
        <row r="147">
          <cell r="A147" t="str">
            <v>101010</v>
          </cell>
          <cell r="B147" t="str">
            <v>Financiamientos</v>
          </cell>
        </row>
        <row r="148">
          <cell r="A148" t="str">
            <v>102010</v>
          </cell>
          <cell r="B148" t="str">
            <v>ENDEUDAMIENTO EXTERNO</v>
          </cell>
        </row>
        <row r="153">
          <cell r="A153" t="str">
            <v>011011</v>
          </cell>
          <cell r="B153" t="str">
            <v>Función de circo y espectáculos de carpa</v>
          </cell>
        </row>
        <row r="154">
          <cell r="A154" t="str">
            <v>011012</v>
          </cell>
          <cell r="B154" t="str">
            <v>Conciertos, presentación de artistas, conciertos, audiciones musicales, funciones de box, lucha libre, futbol, básquetbol, beisbol y otros espectáculos deportivos.</v>
          </cell>
        </row>
        <row r="155">
          <cell r="A155" t="str">
            <v>011013</v>
          </cell>
          <cell r="B155" t="str">
            <v>Peleas de gallos, palenques, carreras de caballos y similares</v>
          </cell>
        </row>
        <row r="156">
          <cell r="A156" t="str">
            <v>011014</v>
          </cell>
          <cell r="B156" t="str">
            <v>Eventos y espectáculos deportivos</v>
          </cell>
        </row>
        <row r="157">
          <cell r="A157" t="str">
            <v>011015</v>
          </cell>
          <cell r="B157" t="str">
            <v>Espectáculos culturales, teatrales, ballet, ópera y taurinos</v>
          </cell>
        </row>
        <row r="158">
          <cell r="A158" t="str">
            <v>011016</v>
          </cell>
          <cell r="B158" t="str">
            <v>Espectáculos taurinos y ecuestres</v>
          </cell>
        </row>
        <row r="159">
          <cell r="A159" t="str">
            <v>011017</v>
          </cell>
          <cell r="B159" t="str">
            <v>Otros espectáculos públicos</v>
          </cell>
        </row>
        <row r="160">
          <cell r="A160" t="str">
            <v>012011</v>
          </cell>
          <cell r="B160" t="str">
            <v>Predios rústicos</v>
          </cell>
        </row>
        <row r="161">
          <cell r="A161" t="str">
            <v>012012</v>
          </cell>
          <cell r="B161" t="str">
            <v>Predios urbanos</v>
          </cell>
        </row>
        <row r="162">
          <cell r="A162" t="str">
            <v>012021</v>
          </cell>
          <cell r="B162" t="str">
            <v>Adquisición de departamentos, viviendas y casas para habitación</v>
          </cell>
        </row>
        <row r="163">
          <cell r="A163" t="str">
            <v>012022</v>
          </cell>
          <cell r="B163" t="str">
            <v>Regularización de terrenos</v>
          </cell>
        </row>
        <row r="164">
          <cell r="A164" t="str">
            <v>012031</v>
          </cell>
          <cell r="B164" t="str">
            <v>Construcción de inmuebles</v>
          </cell>
        </row>
        <row r="165">
          <cell r="A165" t="str">
            <v>012032</v>
          </cell>
          <cell r="B165" t="str">
            <v>Reconstrucción de inmuebles</v>
          </cell>
        </row>
        <row r="166">
          <cell r="A166" t="str">
            <v>012033</v>
          </cell>
          <cell r="B166" t="str">
            <v>Ampliación de inmuebles</v>
          </cell>
        </row>
        <row r="167">
          <cell r="A167" t="str">
            <v>013011</v>
          </cell>
          <cell r="B167" t="str">
            <v>IMPUESTO SOBRE LA PRODUCCIÓN, EL CONSUMO Y LAS TRANSACCIONES</v>
          </cell>
        </row>
        <row r="168">
          <cell r="A168" t="str">
            <v>014011</v>
          </cell>
          <cell r="B168" t="str">
            <v>IMPUESTOS AL COMERCIO EXTERIOR</v>
          </cell>
        </row>
        <row r="169">
          <cell r="A169" t="str">
            <v>015011</v>
          </cell>
          <cell r="B169" t="str">
            <v>IMPUESTOS SOBRE NÓMINAS Y ASIMILABLES</v>
          </cell>
        </row>
        <row r="170">
          <cell r="A170" t="str">
            <v>016011</v>
          </cell>
          <cell r="B170" t="str">
            <v>IMPUESTOS ECOLÓGICOS</v>
          </cell>
        </row>
        <row r="171">
          <cell r="A171" t="str">
            <v>017011</v>
          </cell>
          <cell r="B171" t="str">
            <v>Falta de pago</v>
          </cell>
        </row>
        <row r="172">
          <cell r="A172" t="str">
            <v>017021</v>
          </cell>
          <cell r="B172" t="str">
            <v>Infracciones</v>
          </cell>
        </row>
        <row r="173">
          <cell r="A173" t="str">
            <v>017031</v>
          </cell>
          <cell r="B173" t="str">
            <v>Plazo de créditos fiscales</v>
          </cell>
        </row>
        <row r="174">
          <cell r="A174" t="str">
            <v>017041</v>
          </cell>
          <cell r="B174" t="str">
            <v>Gastos de notificación</v>
          </cell>
        </row>
        <row r="175">
          <cell r="A175" t="str">
            <v>017042</v>
          </cell>
          <cell r="B175" t="str">
            <v>Gastos de embargo</v>
          </cell>
        </row>
        <row r="176">
          <cell r="A176" t="str">
            <v>017043</v>
          </cell>
          <cell r="B176" t="str">
            <v>Otros gastos del procedimiento</v>
          </cell>
        </row>
        <row r="177">
          <cell r="A177" t="str">
            <v>017091</v>
          </cell>
          <cell r="B177" t="str">
            <v>Otros  accesorios</v>
          </cell>
        </row>
        <row r="178">
          <cell r="A178" t="str">
            <v>018011</v>
          </cell>
          <cell r="B178" t="str">
            <v>Impuestos extraordinarios</v>
          </cell>
        </row>
        <row r="179">
          <cell r="A179" t="str">
            <v>021011</v>
          </cell>
          <cell r="B179" t="str">
            <v>APORTACIONES PARA FONDOS DE VIVIENDA</v>
          </cell>
        </row>
        <row r="180">
          <cell r="A180" t="str">
            <v>022011</v>
          </cell>
          <cell r="B180" t="str">
            <v xml:space="preserve">CUOTAS PARA EL SEGURO SOCIAL </v>
          </cell>
        </row>
        <row r="181">
          <cell r="A181" t="str">
            <v>023011</v>
          </cell>
          <cell r="B181" t="str">
            <v>CUOTAS DE AHORRO PARA EL RETIRO</v>
          </cell>
        </row>
        <row r="182">
          <cell r="A182" t="str">
            <v>024011</v>
          </cell>
          <cell r="B182" t="str">
            <v>OTRAS CUOTAS Y APORTACIONES PARA LA SEGURIDAD SOCIAL</v>
          </cell>
        </row>
        <row r="183">
          <cell r="A183" t="str">
            <v>025011</v>
          </cell>
          <cell r="B183" t="str">
            <v>ACCESORIOS</v>
          </cell>
        </row>
        <row r="184">
          <cell r="A184" t="str">
            <v>031011</v>
          </cell>
          <cell r="B184" t="str">
            <v>Contribuciones de mejoras por obras públicas</v>
          </cell>
        </row>
        <row r="185">
          <cell r="A185" t="str">
            <v>041011</v>
          </cell>
          <cell r="B185" t="str">
            <v>Estacionamientos exclusivos</v>
          </cell>
        </row>
        <row r="186">
          <cell r="A186" t="str">
            <v>041012</v>
          </cell>
          <cell r="B186" t="str">
            <v>Puestos permanentes y eventuales</v>
          </cell>
        </row>
        <row r="187">
          <cell r="A187" t="str">
            <v>041013</v>
          </cell>
          <cell r="B187" t="str">
            <v>Actividades comerciales e industriales</v>
          </cell>
        </row>
        <row r="188">
          <cell r="A188" t="str">
            <v>041014</v>
          </cell>
          <cell r="B188" t="str">
            <v>Espectáculos y diversiones públicas</v>
          </cell>
        </row>
        <row r="189">
          <cell r="A189" t="str">
            <v>041015</v>
          </cell>
          <cell r="B189" t="str">
            <v>Otros fines o actividades no previstas</v>
          </cell>
        </row>
        <row r="190">
          <cell r="A190" t="str">
            <v>041021</v>
          </cell>
          <cell r="B190" t="str">
            <v>Concesión de estacionamientos</v>
          </cell>
        </row>
        <row r="191">
          <cell r="A191" t="str">
            <v>041031</v>
          </cell>
          <cell r="B191" t="str">
            <v>Lotes uso perpetuidad y temporal</v>
          </cell>
        </row>
        <row r="192">
          <cell r="A192" t="str">
            <v>041032</v>
          </cell>
          <cell r="B192" t="str">
            <v>Mantenimiento</v>
          </cell>
        </row>
        <row r="193">
          <cell r="A193" t="str">
            <v>041033</v>
          </cell>
          <cell r="B193" t="str">
            <v>Venta de gavetas a perpetuidad</v>
          </cell>
        </row>
        <row r="194">
          <cell r="A194" t="str">
            <v>041034</v>
          </cell>
          <cell r="B194" t="str">
            <v>Otros</v>
          </cell>
        </row>
        <row r="195">
          <cell r="A195" t="str">
            <v>041041</v>
          </cell>
          <cell r="B195" t="str">
            <v>Arrendamiento o concesión de locales en mercados</v>
          </cell>
        </row>
        <row r="196">
          <cell r="A196" t="str">
            <v>041042</v>
          </cell>
          <cell r="B196" t="str">
            <v xml:space="preserve">Arrendamiento o concesión de kioscos en plazas y jardines </v>
          </cell>
        </row>
        <row r="197">
          <cell r="A197" t="str">
            <v>041043</v>
          </cell>
          <cell r="B197" t="str">
            <v>Arrendamiento o concesión de escusados y baños</v>
          </cell>
        </row>
        <row r="198">
          <cell r="A198" t="str">
            <v>041044</v>
          </cell>
          <cell r="B198" t="str">
            <v>Arrendamiento de inmuebles para anuncios</v>
          </cell>
        </row>
        <row r="199">
          <cell r="A199" t="str">
            <v>041045</v>
          </cell>
          <cell r="B199" t="str">
            <v>Otros arrendamientos o concesiones de bienes</v>
          </cell>
        </row>
        <row r="200">
          <cell r="A200" t="str">
            <v>042011</v>
          </cell>
          <cell r="B200" t="str">
            <v>DERECHOS A LOS HIDROCARBUROS</v>
          </cell>
        </row>
        <row r="201">
          <cell r="A201" t="str">
            <v>043011</v>
          </cell>
          <cell r="B201" t="str">
            <v>Licencias, permisos o autorización de giros con venta de bebidas alcohólicas</v>
          </cell>
        </row>
        <row r="202">
          <cell r="A202" t="str">
            <v>043012</v>
          </cell>
          <cell r="B202" t="str">
            <v>Licencias, permisos o autorización de giros con servicios de bebidas alcohólicas</v>
          </cell>
        </row>
        <row r="203">
          <cell r="A203" t="str">
            <v>043013</v>
          </cell>
          <cell r="B203" t="str">
            <v>Licencias, permisos o autorización de otros conceptos distintos a los anteriores giros con bebidas alcohólicas</v>
          </cell>
        </row>
        <row r="204">
          <cell r="A204" t="str">
            <v>043014</v>
          </cell>
          <cell r="B204" t="str">
            <v>Permiso para el funcionamiento de horario extraordinario</v>
          </cell>
        </row>
        <row r="205">
          <cell r="A205" t="str">
            <v>043021</v>
          </cell>
          <cell r="B205" t="str">
            <v>Licencias y permisos de anuncios permanentes</v>
          </cell>
        </row>
        <row r="206">
          <cell r="A206" t="str">
            <v>043022</v>
          </cell>
          <cell r="B206" t="str">
            <v>Licencias y permisos de anuncios eventuales</v>
          </cell>
        </row>
        <row r="207">
          <cell r="A207" t="str">
            <v>043023</v>
          </cell>
          <cell r="B207" t="str">
            <v>Licencias y permisos de anunció distintos a los anteriores</v>
          </cell>
        </row>
        <row r="208">
          <cell r="A208" t="str">
            <v>043031</v>
          </cell>
          <cell r="B208" t="str">
            <v>Licencias de construcción</v>
          </cell>
        </row>
        <row r="209">
          <cell r="A209" t="str">
            <v>043032</v>
          </cell>
          <cell r="B209" t="str">
            <v>Licencias para demolición</v>
          </cell>
        </row>
        <row r="210">
          <cell r="A210" t="str">
            <v>043033</v>
          </cell>
          <cell r="B210" t="str">
            <v>Licencias para remodelación</v>
          </cell>
        </row>
        <row r="211">
          <cell r="A211" t="str">
            <v>043034</v>
          </cell>
          <cell r="B211" t="str">
            <v>Licencias para reconstrucción, reestructuración o adaptación</v>
          </cell>
        </row>
        <row r="212">
          <cell r="A212" t="str">
            <v>043035</v>
          </cell>
          <cell r="B212" t="str">
            <v>Licencias para ocupación provisional en la vía pública</v>
          </cell>
        </row>
        <row r="213">
          <cell r="A213" t="str">
            <v>043036</v>
          </cell>
          <cell r="B213" t="str">
            <v>Licencias para movimientos de tierras</v>
          </cell>
        </row>
        <row r="214">
          <cell r="A214" t="str">
            <v>043037</v>
          </cell>
          <cell r="B214" t="str">
            <v>Licencias similares no previstas en las anteriores</v>
          </cell>
        </row>
        <row r="215">
          <cell r="A215" t="str">
            <v>043041</v>
          </cell>
          <cell r="B215" t="str">
            <v>Alineamiento</v>
          </cell>
        </row>
        <row r="216">
          <cell r="A216" t="str">
            <v>043042</v>
          </cell>
          <cell r="B216" t="str">
            <v>Designación de número oficial</v>
          </cell>
        </row>
        <row r="217">
          <cell r="A217" t="str">
            <v>043043</v>
          </cell>
          <cell r="B217" t="str">
            <v>Inspección de valor sobre inmuebles</v>
          </cell>
        </row>
        <row r="218">
          <cell r="A218" t="str">
            <v>043044</v>
          </cell>
          <cell r="B218" t="str">
            <v>Otros servicios similares</v>
          </cell>
        </row>
        <row r="219">
          <cell r="A219" t="str">
            <v>043051</v>
          </cell>
          <cell r="B219" t="str">
            <v>Licencia de cambio de régimen de propiedad</v>
          </cell>
        </row>
        <row r="220">
          <cell r="A220" t="str">
            <v>043052</v>
          </cell>
          <cell r="B220" t="str">
            <v>Licencia de urbanización</v>
          </cell>
        </row>
        <row r="221">
          <cell r="A221" t="str">
            <v>043053</v>
          </cell>
          <cell r="B221" t="str">
            <v>Peritaje, dictamen e inspección de carácter extraordinario</v>
          </cell>
        </row>
        <row r="222">
          <cell r="A222" t="str">
            <v>043061</v>
          </cell>
          <cell r="B222" t="str">
            <v>Medición de terrenos</v>
          </cell>
        </row>
        <row r="223">
          <cell r="A223" t="str">
            <v>043062</v>
          </cell>
          <cell r="B223" t="str">
            <v>Autorización para romper pavimento, banquetas o machuelos</v>
          </cell>
        </row>
        <row r="224">
          <cell r="A224" t="str">
            <v>043063</v>
          </cell>
          <cell r="B224" t="str">
            <v>Autorización para construcciones de infraestructura en la vía pública</v>
          </cell>
        </row>
        <row r="225">
          <cell r="A225" t="str">
            <v>043071</v>
          </cell>
          <cell r="B225" t="str">
            <v>Inhumaciones y reinhumaciones</v>
          </cell>
        </row>
        <row r="226">
          <cell r="A226" t="str">
            <v>043072</v>
          </cell>
          <cell r="B226" t="str">
            <v>Exhumaciones</v>
          </cell>
        </row>
        <row r="227">
          <cell r="A227" t="str">
            <v>043073</v>
          </cell>
          <cell r="B227" t="str">
            <v>Servicio de cremación</v>
          </cell>
        </row>
        <row r="228">
          <cell r="A228" t="str">
            <v>043074</v>
          </cell>
          <cell r="B228" t="str">
            <v>Traslado de cadáveres fuera del municipio</v>
          </cell>
        </row>
        <row r="229">
          <cell r="A229" t="str">
            <v>043081</v>
          </cell>
          <cell r="B229" t="str">
            <v>Recolección y traslado de basura, desechos o desperdicios no peligrosos</v>
          </cell>
        </row>
        <row r="230">
          <cell r="A230" t="str">
            <v>043082</v>
          </cell>
          <cell r="B230" t="str">
            <v>Recolección y traslado de basura, desechos o desperdicios peligrosos</v>
          </cell>
        </row>
        <row r="231">
          <cell r="A231" t="str">
            <v>043083</v>
          </cell>
          <cell r="B231" t="str">
            <v>Limpieza de lotes baldíos, jardines, prados, banquetas y similares</v>
          </cell>
        </row>
        <row r="232">
          <cell r="A232" t="str">
            <v>043084</v>
          </cell>
          <cell r="B232" t="str">
            <v>Servicio exclusivo de camiones de aseo</v>
          </cell>
        </row>
        <row r="233">
          <cell r="A233" t="str">
            <v>043085</v>
          </cell>
          <cell r="B233" t="str">
            <v>Por utilizar tiraderos y rellenos sanitarios del municipio</v>
          </cell>
        </row>
        <row r="234">
          <cell r="A234" t="str">
            <v>043086</v>
          </cell>
          <cell r="B234" t="str">
            <v>Otros servicios similares</v>
          </cell>
        </row>
        <row r="235">
          <cell r="A235" t="str">
            <v>043091</v>
          </cell>
          <cell r="B235" t="str">
            <v>Servicio doméstico</v>
          </cell>
        </row>
        <row r="236">
          <cell r="A236" t="str">
            <v>043092</v>
          </cell>
          <cell r="B236" t="str">
            <v>Servicio no doméstico</v>
          </cell>
        </row>
        <row r="237">
          <cell r="A237" t="str">
            <v>043093</v>
          </cell>
          <cell r="B237" t="str">
            <v>Predios baldíos</v>
          </cell>
        </row>
        <row r="238">
          <cell r="A238" t="str">
            <v>043094</v>
          </cell>
          <cell r="B238" t="str">
            <v>Servicios en localidades</v>
          </cell>
        </row>
        <row r="239">
          <cell r="A239" t="str">
            <v>043095</v>
          </cell>
          <cell r="B239" t="str">
            <v>20% para el saneamiento de las aguas residuales</v>
          </cell>
        </row>
        <row r="240">
          <cell r="A240" t="str">
            <v>043096</v>
          </cell>
          <cell r="B240" t="str">
            <v>2% o 3% para la infraestructura básica existente</v>
          </cell>
        </row>
        <row r="241">
          <cell r="A241" t="str">
            <v>043097</v>
          </cell>
          <cell r="B241" t="str">
            <v>Aprovechamiento de la infraestructura básica existente</v>
          </cell>
        </row>
        <row r="242">
          <cell r="A242" t="str">
            <v>043098</v>
          </cell>
          <cell r="B242" t="str">
            <v>Conexión o reconexión al servicio</v>
          </cell>
        </row>
        <row r="243">
          <cell r="A243" t="str">
            <v>043101</v>
          </cell>
          <cell r="B243" t="str">
            <v>Autorización de matanza</v>
          </cell>
        </row>
        <row r="244">
          <cell r="A244" t="str">
            <v>043102</v>
          </cell>
          <cell r="B244" t="str">
            <v>Autorización de salida de animales del rastro para envíos fuera del municipio</v>
          </cell>
        </row>
        <row r="245">
          <cell r="A245" t="str">
            <v>043103</v>
          </cell>
          <cell r="B245" t="str">
            <v>Autorización de la introducción de ganado al rastro en horas extraordinarias</v>
          </cell>
        </row>
        <row r="246">
          <cell r="A246" t="str">
            <v>043104</v>
          </cell>
          <cell r="B246" t="str">
            <v>Sello de inspección sanitaria</v>
          </cell>
        </row>
        <row r="247">
          <cell r="A247" t="str">
            <v>043105</v>
          </cell>
          <cell r="B247" t="str">
            <v>Acarreo de carnes en camiones del municipio</v>
          </cell>
        </row>
        <row r="248">
          <cell r="A248" t="str">
            <v>043106</v>
          </cell>
          <cell r="B248" t="str">
            <v>Servicios de matanza en el rastro municipal</v>
          </cell>
        </row>
        <row r="249">
          <cell r="A249" t="str">
            <v>043107</v>
          </cell>
          <cell r="B249" t="str">
            <v>Venta de productos obtenidos en el rastro</v>
          </cell>
        </row>
        <row r="250">
          <cell r="A250" t="str">
            <v>043108</v>
          </cell>
          <cell r="B250" t="str">
            <v>Otros servicios prestados por el rastro municipal</v>
          </cell>
        </row>
        <row r="251">
          <cell r="A251" t="str">
            <v>043201</v>
          </cell>
          <cell r="B251" t="str">
            <v xml:space="preserve">Servicios en oficina fuera del horario </v>
          </cell>
        </row>
        <row r="252">
          <cell r="A252" t="str">
            <v>043202</v>
          </cell>
          <cell r="B252" t="str">
            <v>Servicios a domicilio</v>
          </cell>
        </row>
        <row r="253">
          <cell r="A253" t="str">
            <v>043203</v>
          </cell>
          <cell r="B253" t="str">
            <v>Anotaciones e inserciones en actas</v>
          </cell>
        </row>
        <row r="254">
          <cell r="A254" t="str">
            <v>043301</v>
          </cell>
          <cell r="B254" t="str">
            <v>Expedición de certificados, certificaciones, constancias o copias certificadas</v>
          </cell>
        </row>
        <row r="255">
          <cell r="A255" t="str">
            <v>043302</v>
          </cell>
          <cell r="B255" t="str">
            <v>Extractos de actas</v>
          </cell>
        </row>
        <row r="256">
          <cell r="A256" t="str">
            <v>043303</v>
          </cell>
          <cell r="B256" t="str">
            <v>Dictámenes de trazo, uso y destino</v>
          </cell>
        </row>
        <row r="257">
          <cell r="A257" t="str">
            <v>043401</v>
          </cell>
          <cell r="B257" t="str">
            <v>Copias de planos</v>
          </cell>
        </row>
        <row r="258">
          <cell r="A258" t="str">
            <v>043402</v>
          </cell>
          <cell r="B258" t="str">
            <v>Certificaciones catastrales</v>
          </cell>
        </row>
        <row r="259">
          <cell r="A259" t="str">
            <v>043403</v>
          </cell>
          <cell r="B259" t="str">
            <v>Informes catastrales</v>
          </cell>
        </row>
        <row r="260">
          <cell r="A260" t="str">
            <v>043404</v>
          </cell>
          <cell r="B260" t="str">
            <v>Deslindes catastrales</v>
          </cell>
        </row>
        <row r="261">
          <cell r="A261" t="str">
            <v>043405</v>
          </cell>
          <cell r="B261" t="str">
            <v>Dictámenes catastrales</v>
          </cell>
        </row>
        <row r="262">
          <cell r="A262" t="str">
            <v>043406</v>
          </cell>
          <cell r="B262" t="str">
            <v>Revisión y autorización de avalúos</v>
          </cell>
        </row>
        <row r="263">
          <cell r="A263" t="str">
            <v>044011</v>
          </cell>
          <cell r="B263" t="str">
            <v>Servicios prestados en horas hábiles</v>
          </cell>
        </row>
        <row r="264">
          <cell r="A264" t="str">
            <v>044012</v>
          </cell>
          <cell r="B264" t="str">
            <v>Servicios prestados en horas inhábiles</v>
          </cell>
        </row>
        <row r="265">
          <cell r="A265" t="str">
            <v>044013</v>
          </cell>
          <cell r="B265" t="str">
            <v>Solicitudes de información</v>
          </cell>
        </row>
        <row r="266">
          <cell r="A266" t="str">
            <v>044014</v>
          </cell>
          <cell r="B266" t="str">
            <v>Servicios médicos</v>
          </cell>
        </row>
        <row r="267">
          <cell r="A267" t="str">
            <v>044015</v>
          </cell>
          <cell r="B267" t="str">
            <v>Otros servicios no especificados</v>
          </cell>
        </row>
        <row r="268">
          <cell r="A268" t="str">
            <v>045011</v>
          </cell>
          <cell r="B268" t="str">
            <v>Falta de pago</v>
          </cell>
        </row>
        <row r="269">
          <cell r="A269" t="str">
            <v>045021</v>
          </cell>
          <cell r="B269" t="str">
            <v>Infracciones</v>
          </cell>
        </row>
        <row r="270">
          <cell r="A270" t="str">
            <v>045031</v>
          </cell>
          <cell r="B270" t="str">
            <v>Plazo de créditos fiscales</v>
          </cell>
        </row>
        <row r="271">
          <cell r="A271" t="str">
            <v>045041</v>
          </cell>
          <cell r="B271" t="str">
            <v>Gastos de notificación</v>
          </cell>
        </row>
        <row r="272">
          <cell r="A272" t="str">
            <v>045042</v>
          </cell>
          <cell r="B272" t="str">
            <v>Gastos de embargo</v>
          </cell>
        </row>
        <row r="273">
          <cell r="A273" t="str">
            <v>045043</v>
          </cell>
          <cell r="B273" t="str">
            <v>Otros gastos del procedimiento</v>
          </cell>
        </row>
        <row r="274">
          <cell r="A274" t="str">
            <v>045051</v>
          </cell>
          <cell r="B274" t="str">
            <v>Otros  accesorios</v>
          </cell>
        </row>
        <row r="275">
          <cell r="A275" t="str">
            <v>051011</v>
          </cell>
          <cell r="B275" t="str">
            <v>Arrendamiento o concesión de locales en mercados</v>
          </cell>
        </row>
        <row r="276">
          <cell r="A276" t="str">
            <v>051012</v>
          </cell>
          <cell r="B276" t="str">
            <v xml:space="preserve">Arrendamiento o concesión de kioscos en plazas y jardines </v>
          </cell>
        </row>
        <row r="277">
          <cell r="A277" t="str">
            <v>051013</v>
          </cell>
          <cell r="B277" t="str">
            <v>Arrendamiento o concesión de escusados y baños</v>
          </cell>
        </row>
        <row r="278">
          <cell r="A278" t="str">
            <v>051014</v>
          </cell>
          <cell r="B278" t="str">
            <v>Arrendamiento de inmuebles para anuncios</v>
          </cell>
        </row>
        <row r="279">
          <cell r="A279" t="str">
            <v>051015</v>
          </cell>
          <cell r="B279" t="str">
            <v>Otros arrendamientos o concesiones de bienes</v>
          </cell>
        </row>
        <row r="280">
          <cell r="A280" t="str">
            <v>051021</v>
          </cell>
          <cell r="B280" t="str">
            <v>Lotes uso perpetuidad y temporal</v>
          </cell>
        </row>
        <row r="281">
          <cell r="A281" t="str">
            <v>051022</v>
          </cell>
          <cell r="B281" t="str">
            <v>Mantenimiento</v>
          </cell>
        </row>
        <row r="282">
          <cell r="A282" t="str">
            <v>051023</v>
          </cell>
          <cell r="B282" t="str">
            <v>Venta de gavetas a perpetuidad</v>
          </cell>
        </row>
        <row r="283">
          <cell r="A283" t="str">
            <v>051024</v>
          </cell>
          <cell r="B283" t="str">
            <v>Otros</v>
          </cell>
        </row>
        <row r="284">
          <cell r="A284" t="str">
            <v>051031</v>
          </cell>
          <cell r="B284" t="str">
            <v>Formas y ediciones impresas</v>
          </cell>
        </row>
        <row r="285">
          <cell r="A285" t="str">
            <v>051032</v>
          </cell>
          <cell r="B285" t="str">
            <v>Calcomanías, credenciales, placas, escudos y otros medios de identificación</v>
          </cell>
        </row>
        <row r="286">
          <cell r="A286" t="str">
            <v>051033</v>
          </cell>
          <cell r="B286" t="str">
            <v>Depósito de vehículos</v>
          </cell>
        </row>
        <row r="287">
          <cell r="A287" t="str">
            <v>051034</v>
          </cell>
          <cell r="B287" t="str">
            <v>Explotación de bienes municipales de dominio privado</v>
          </cell>
        </row>
        <row r="288">
          <cell r="A288" t="str">
            <v>051035</v>
          </cell>
          <cell r="B288" t="str">
            <v>Productos o utilidades de talleres y centros de trabajo</v>
          </cell>
        </row>
        <row r="289">
          <cell r="A289" t="str">
            <v>051036</v>
          </cell>
          <cell r="B289" t="str">
            <v>Venta de esquilmos, productos de aparcería, desechos y basuras</v>
          </cell>
        </row>
        <row r="290">
          <cell r="A290" t="str">
            <v>051037</v>
          </cell>
          <cell r="B290" t="str">
            <v>Venta de productos procedentes de viveros y jardines</v>
          </cell>
        </row>
        <row r="291">
          <cell r="A291" t="str">
            <v>051038</v>
          </cell>
          <cell r="B291" t="str">
            <v>Por proporcionar información en documentos o elementos técnicos</v>
          </cell>
        </row>
        <row r="292">
          <cell r="A292" t="str">
            <v>051039</v>
          </cell>
          <cell r="B292" t="str">
            <v>Otros productos no especificados</v>
          </cell>
        </row>
        <row r="293">
          <cell r="A293" t="str">
            <v>052011</v>
          </cell>
          <cell r="B293" t="str">
            <v>Otros no especificados</v>
          </cell>
        </row>
        <row r="294">
          <cell r="A294" t="str">
            <v>053011</v>
          </cell>
          <cell r="B294" t="str">
            <v>Otros  accesorios</v>
          </cell>
        </row>
        <row r="295">
          <cell r="A295" t="str">
            <v>061011</v>
          </cell>
          <cell r="B295" t="str">
            <v>Incentivos de colaboración</v>
          </cell>
        </row>
        <row r="296">
          <cell r="A296" t="str">
            <v>061021</v>
          </cell>
          <cell r="B296" t="str">
            <v>Infracciones</v>
          </cell>
        </row>
        <row r="297">
          <cell r="A297" t="str">
            <v>061031</v>
          </cell>
          <cell r="B297" t="str">
            <v>Indemnizaciones</v>
          </cell>
        </row>
        <row r="298">
          <cell r="A298" t="str">
            <v>061041</v>
          </cell>
          <cell r="B298" t="str">
            <v>Reintegros</v>
          </cell>
        </row>
        <row r="299">
          <cell r="A299" t="str">
            <v>061051</v>
          </cell>
          <cell r="B299" t="str">
            <v>Aprovechamientos provenientes de obras públicas</v>
          </cell>
        </row>
        <row r="300">
          <cell r="A300" t="str">
            <v>061061</v>
          </cell>
          <cell r="B300" t="str">
            <v>Aprovechamiento por participaciones derivadas de la aplicación de leyes</v>
          </cell>
        </row>
        <row r="301">
          <cell r="A301" t="str">
            <v>061071</v>
          </cell>
          <cell r="B301" t="str">
            <v>Aprovechamientos por aportaciones y cooperaciones</v>
          </cell>
        </row>
        <row r="302">
          <cell r="A302" t="str">
            <v>062011</v>
          </cell>
          <cell r="B302" t="str">
            <v>APROVECHAMIENTOS DE CAPITAL</v>
          </cell>
        </row>
        <row r="303">
          <cell r="A303" t="str">
            <v>063011</v>
          </cell>
          <cell r="B303" t="str">
            <v>Otros  aprovechamientos</v>
          </cell>
        </row>
        <row r="304">
          <cell r="A304" t="str">
            <v>064011</v>
          </cell>
          <cell r="B304" t="str">
            <v>Otros  accesorios</v>
          </cell>
        </row>
        <row r="305">
          <cell r="A305" t="str">
            <v>071011</v>
          </cell>
          <cell r="B305" t="str">
            <v>INGRESOS POR VENTAS DE MERCANCÍAS</v>
          </cell>
        </row>
        <row r="306">
          <cell r="A306" t="str">
            <v>072011</v>
          </cell>
          <cell r="B306" t="str">
            <v>Producidos en establecimientos del gobierno</v>
          </cell>
        </row>
        <row r="307">
          <cell r="A307" t="str">
            <v>073011</v>
          </cell>
          <cell r="B307" t="str">
            <v>Producidos por  organismos descentralizados</v>
          </cell>
        </row>
        <row r="308">
          <cell r="A308" t="str">
            <v>074011</v>
          </cell>
          <cell r="B308" t="str">
            <v>Producido por  entidades paraestatales empresiariales (no financieras)</v>
          </cell>
        </row>
        <row r="309">
          <cell r="A309" t="str">
            <v>075011</v>
          </cell>
          <cell r="B309" t="str">
            <v>Contribuciones de mejoras, derechos, productos y aprovechamientos no comprendidos en las fracciones de la ley de ingreso causada en ejercicios fiscales anteriores pendientes de liquidación o pago</v>
          </cell>
        </row>
        <row r="310">
          <cell r="A310" t="str">
            <v>081011</v>
          </cell>
          <cell r="B310" t="str">
            <v>Federales</v>
          </cell>
        </row>
        <row r="311">
          <cell r="A311" t="str">
            <v>081012</v>
          </cell>
          <cell r="B311" t="str">
            <v>Estatales</v>
          </cell>
        </row>
        <row r="312">
          <cell r="A312" t="str">
            <v>082011</v>
          </cell>
          <cell r="B312" t="str">
            <v>Del fondo de infraestructura social municipal</v>
          </cell>
        </row>
        <row r="313">
          <cell r="A313" t="str">
            <v>082012</v>
          </cell>
          <cell r="B313" t="str">
            <v>Rendimientos financieros del fondo de aportaciones para la infraestructura social</v>
          </cell>
        </row>
        <row r="314">
          <cell r="A314" t="str">
            <v>082013</v>
          </cell>
          <cell r="B314" t="str">
            <v>Del fondo para el fortalecimiento municipal</v>
          </cell>
        </row>
        <row r="315">
          <cell r="A315" t="str">
            <v>082014</v>
          </cell>
          <cell r="B315" t="str">
            <v>Rendimientos financieros del fondo de aportaciones para el fortalecimiento municipal</v>
          </cell>
        </row>
        <row r="316">
          <cell r="A316" t="str">
            <v>083011</v>
          </cell>
          <cell r="B316" t="str">
            <v>Derivados del Gobierno Federal</v>
          </cell>
        </row>
        <row r="317">
          <cell r="A317" t="str">
            <v>083012</v>
          </cell>
          <cell r="B317" t="str">
            <v>Derivados del Gobierno Estatal</v>
          </cell>
        </row>
        <row r="318">
          <cell r="A318" t="str">
            <v>091011</v>
          </cell>
          <cell r="B318" t="str">
            <v>Transferencias internas y asignaciones al sector público</v>
          </cell>
        </row>
        <row r="319">
          <cell r="A319" t="str">
            <v>092011</v>
          </cell>
          <cell r="B319" t="str">
            <v>TRANSFERENCIAS AL RESTO DEL SECTOR PÚBLICO</v>
          </cell>
        </row>
        <row r="320">
          <cell r="A320" t="str">
            <v>093011</v>
          </cell>
          <cell r="B320" t="str">
            <v>Subsidio</v>
          </cell>
        </row>
        <row r="321">
          <cell r="A321" t="str">
            <v>093021</v>
          </cell>
          <cell r="B321" t="str">
            <v>Subvenciones</v>
          </cell>
        </row>
        <row r="322">
          <cell r="A322" t="str">
            <v>094011</v>
          </cell>
          <cell r="B322" t="str">
            <v>Efectivo</v>
          </cell>
        </row>
        <row r="323">
          <cell r="A323" t="str">
            <v>094012</v>
          </cell>
          <cell r="B323" t="str">
            <v>Especie</v>
          </cell>
        </row>
        <row r="324">
          <cell r="A324" t="str">
            <v>095011</v>
          </cell>
          <cell r="B324" t="str">
            <v>PENSIONES Y JUBILACIONES</v>
          </cell>
        </row>
        <row r="325">
          <cell r="A325" t="str">
            <v>096011</v>
          </cell>
          <cell r="B325" t="str">
            <v>Fideicomisos</v>
          </cell>
        </row>
        <row r="326">
          <cell r="A326" t="str">
            <v>096012</v>
          </cell>
          <cell r="B326" t="str">
            <v>Mandatos</v>
          </cell>
        </row>
        <row r="327">
          <cell r="A327" t="str">
            <v>096013</v>
          </cell>
          <cell r="B327" t="str">
            <v>Otros</v>
          </cell>
        </row>
        <row r="328">
          <cell r="A328" t="str">
            <v>097011</v>
          </cell>
          <cell r="B328" t="str">
            <v>Ingresos financieros</v>
          </cell>
        </row>
        <row r="329">
          <cell r="A329" t="str">
            <v>097012</v>
          </cell>
          <cell r="B329" t="str">
            <v>Otros ingresos financieros</v>
          </cell>
        </row>
        <row r="330">
          <cell r="A330" t="str">
            <v>097021</v>
          </cell>
          <cell r="B330" t="str">
            <v>Diferencias por tipo de cambio a Favor en Efectivo y Equivalentes</v>
          </cell>
        </row>
        <row r="331">
          <cell r="A331" t="str">
            <v>097022</v>
          </cell>
          <cell r="B331" t="str">
            <v>Otros ingresos y beneficios varios</v>
          </cell>
        </row>
        <row r="332">
          <cell r="A332" t="str">
            <v>101011</v>
          </cell>
          <cell r="B332" t="str">
            <v>Banca oficial</v>
          </cell>
        </row>
        <row r="333">
          <cell r="A333" t="str">
            <v>101012</v>
          </cell>
          <cell r="B333" t="str">
            <v>Banca comercial</v>
          </cell>
        </row>
        <row r="334">
          <cell r="A334" t="str">
            <v>101013</v>
          </cell>
          <cell r="B334" t="str">
            <v>Otros financiamientos no especificados</v>
          </cell>
        </row>
        <row r="335">
          <cell r="A335" t="str">
            <v>102011</v>
          </cell>
          <cell r="B335" t="str">
            <v>ENDEUDAMIENTO EXTERNO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"/>
      <sheetName val="Clasificacion Administrativa"/>
      <sheetName val="CA Dep Lider"/>
      <sheetName val="CA Unidad Resp"/>
      <sheetName val="Catalogo Clas. Funcional"/>
      <sheetName val="F-P-C-A"/>
      <sheetName val="Fines"/>
      <sheetName val="Propósitos"/>
      <sheetName val="Componentes"/>
      <sheetName val="Actividades"/>
      <sheetName val="Programas CONAC"/>
      <sheetName val="Proyectos de Inversión"/>
      <sheetName val="Cat. Clasificacion Obj. Gasto"/>
      <sheetName val="Clas. por Tipo de Gasto"/>
      <sheetName val="Geografico"/>
      <sheetName val="Matriz de Conversion Funcional"/>
    </sheetNames>
    <sheetDataSet>
      <sheetData sheetId="0">
        <row r="10">
          <cell r="A10" t="str">
            <v>100</v>
          </cell>
          <cell r="B10" t="str">
            <v>Recursos Fiscales</v>
          </cell>
        </row>
        <row r="11">
          <cell r="A11" t="str">
            <v>200</v>
          </cell>
          <cell r="B11" t="str">
            <v>Financiamientos Internos</v>
          </cell>
        </row>
        <row r="12">
          <cell r="A12" t="str">
            <v>300</v>
          </cell>
          <cell r="B12" t="str">
            <v>Financiamientos Externos</v>
          </cell>
        </row>
        <row r="13">
          <cell r="A13" t="str">
            <v>400</v>
          </cell>
          <cell r="B13" t="str">
            <v>Ingresos Propios</v>
          </cell>
        </row>
        <row r="14">
          <cell r="A14" t="str">
            <v>500</v>
          </cell>
          <cell r="B14" t="str">
            <v>Recursos Federales</v>
          </cell>
        </row>
        <row r="15">
          <cell r="A15" t="str">
            <v>600</v>
          </cell>
          <cell r="B15" t="str">
            <v>Recursos Estatales</v>
          </cell>
        </row>
        <row r="16">
          <cell r="A16" t="str">
            <v>700</v>
          </cell>
          <cell r="B16" t="str">
            <v>Otros Recursos</v>
          </cell>
        </row>
        <row r="22">
          <cell r="A22" t="str">
            <v>203</v>
          </cell>
          <cell r="B22" t="str">
            <v xml:space="preserve">Adelanto FAISM 2013-2015 </v>
          </cell>
        </row>
        <row r="23">
          <cell r="A23" t="str">
            <v>401</v>
          </cell>
          <cell r="B23" t="str">
            <v>Ingresos Propios</v>
          </cell>
        </row>
        <row r="24">
          <cell r="A24" t="str">
            <v>402</v>
          </cell>
          <cell r="B24" t="str">
            <v>Queremos Cuidarte</v>
          </cell>
        </row>
        <row r="25">
          <cell r="A25" t="str">
            <v>403</v>
          </cell>
          <cell r="B25" t="str">
            <v>Te Queremos Jefa</v>
          </cell>
        </row>
        <row r="26">
          <cell r="A26" t="str">
            <v>404</v>
          </cell>
          <cell r="B26" t="str">
            <v>Programa Social Te queremos Preparado (Becas)</v>
          </cell>
        </row>
        <row r="27">
          <cell r="A27" t="str">
            <v>405</v>
          </cell>
          <cell r="B27" t="str">
            <v>Hecho con Amor</v>
          </cell>
        </row>
        <row r="28">
          <cell r="A28" t="str">
            <v>406</v>
          </cell>
          <cell r="B28" t="str">
            <v>Programa de Modernización y Equipamiento Municipal</v>
          </cell>
        </row>
        <row r="29">
          <cell r="A29" t="str">
            <v>407</v>
          </cell>
          <cell r="B29" t="str">
            <v>Préstamos Empleados de Seguridad Pública</v>
          </cell>
        </row>
        <row r="30">
          <cell r="A30" t="str">
            <v>408</v>
          </cell>
          <cell r="B30" t="str">
            <v>Programa Social Por Lo Que Más Quieras</v>
          </cell>
        </row>
        <row r="31">
          <cell r="A31" t="str">
            <v>409</v>
          </cell>
          <cell r="B31" t="str">
            <v>Pavimentación Hidráulica Privada Tecolotes</v>
          </cell>
        </row>
        <row r="32">
          <cell r="A32" t="str">
            <v>410</v>
          </cell>
          <cell r="B32" t="str">
            <v>Mantenimiento y Rehabilitación Fuentes de Abastecimiento</v>
          </cell>
        </row>
        <row r="33">
          <cell r="A33" t="str">
            <v>411</v>
          </cell>
          <cell r="B33" t="str">
            <v>Donativos Premio Nacional de la Cerámica</v>
          </cell>
        </row>
        <row r="34">
          <cell r="A34" t="str">
            <v>412</v>
          </cell>
          <cell r="B34" t="str">
            <v>Indemnizaciones en Zalate y San Juan</v>
          </cell>
        </row>
        <row r="35">
          <cell r="A35" t="str">
            <v>501</v>
          </cell>
          <cell r="B35" t="str">
            <v>Fondo de Fortalecimiento 2018</v>
          </cell>
        </row>
        <row r="36">
          <cell r="A36" t="str">
            <v>502</v>
          </cell>
          <cell r="B36" t="str">
            <v>Fondo de Fortalecimiento 2017</v>
          </cell>
        </row>
        <row r="37">
          <cell r="A37" t="str">
            <v>503</v>
          </cell>
          <cell r="B37" t="str">
            <v>Proyecto Desarrollo Regional 2018, Convenio B</v>
          </cell>
        </row>
        <row r="38">
          <cell r="A38" t="str">
            <v>504</v>
          </cell>
          <cell r="B38" t="str">
            <v>HABITAT Municipal 2016</v>
          </cell>
        </row>
        <row r="39">
          <cell r="A39" t="str">
            <v>505</v>
          </cell>
          <cell r="B39" t="str">
            <v>Fondo de Infraestructura Social Municipal 2016</v>
          </cell>
        </row>
        <row r="40">
          <cell r="A40" t="str">
            <v>506</v>
          </cell>
          <cell r="B40" t="str">
            <v>Fondo de Infraestructura Social Municipal 2018</v>
          </cell>
        </row>
        <row r="41">
          <cell r="A41" t="str">
            <v>507</v>
          </cell>
          <cell r="B41" t="str">
            <v>Fondo de Infraestructura Social Municipal 2017</v>
          </cell>
        </row>
        <row r="42">
          <cell r="A42" t="str">
            <v>508</v>
          </cell>
          <cell r="B42" t="str">
            <v>Participaciones Federales</v>
          </cell>
        </row>
        <row r="43">
          <cell r="A43" t="str">
            <v>509</v>
          </cell>
          <cell r="B43" t="str">
            <v>Fortaseg 2017</v>
          </cell>
        </row>
        <row r="44">
          <cell r="A44" t="str">
            <v>510</v>
          </cell>
          <cell r="B44" t="str">
            <v>Fortaseg 2018</v>
          </cell>
        </row>
        <row r="45">
          <cell r="A45" t="str">
            <v>511</v>
          </cell>
          <cell r="B45" t="str">
            <v>Equipamiento para Atención Ciudadana del Módulo del Sistema de Apertura Rápida</v>
          </cell>
        </row>
        <row r="46">
          <cell r="A46" t="str">
            <v>512</v>
          </cell>
          <cell r="B46" t="str">
            <v>CNA Agua Sin Adeudos 2018</v>
          </cell>
        </row>
        <row r="47">
          <cell r="A47" t="str">
            <v>513</v>
          </cell>
          <cell r="B47" t="str">
            <v>Simplificación y Digitalización Licencias de Construcción</v>
          </cell>
        </row>
        <row r="48">
          <cell r="A48" t="str">
            <v>514</v>
          </cell>
          <cell r="B48" t="str">
            <v>Proyecto de Desarrollo Regional 2017 Convenio D</v>
          </cell>
        </row>
        <row r="49">
          <cell r="A49" t="str">
            <v>515</v>
          </cell>
          <cell r="B49" t="str">
            <v>Mercado de Abastos Tlaquepaque 2017</v>
          </cell>
        </row>
        <row r="50">
          <cell r="A50" t="str">
            <v>516</v>
          </cell>
          <cell r="B50" t="str">
            <v>Programa de Infraestructura 2018 Vertiente Ampliación y Mejoramiento de Vivienda</v>
          </cell>
        </row>
        <row r="51">
          <cell r="A51">
            <v>517</v>
          </cell>
          <cell r="B51" t="str">
            <v>Proyecto de Desarrollo Regional 2018, Convenio E</v>
          </cell>
        </row>
        <row r="52">
          <cell r="A52">
            <v>518</v>
          </cell>
          <cell r="B52" t="str">
            <v>Programas de Sistematización y Publicación Manif. Impacto Regulatorio, San Pedro Tlaq.</v>
          </cell>
        </row>
        <row r="53">
          <cell r="A53">
            <v>519</v>
          </cell>
          <cell r="B53" t="str">
            <v>Simplificación y Digitalización Licencia Funcionamiento Municipio, San Pedro Tlaq.</v>
          </cell>
        </row>
        <row r="54">
          <cell r="A54">
            <v>520</v>
          </cell>
          <cell r="B54" t="str">
            <v>Simplificación y Digitalización Licencia Funcionamiento Municipio, San Pedro Tlaq.</v>
          </cell>
        </row>
        <row r="55">
          <cell r="A55" t="str">
            <v>524</v>
          </cell>
          <cell r="B55" t="str">
            <v>Convivencia Urbana Ferroviaria</v>
          </cell>
        </row>
        <row r="56">
          <cell r="A56" t="str">
            <v>528</v>
          </cell>
          <cell r="B56" t="str">
            <v>Ampliación Centro Cultural El Refugio</v>
          </cell>
        </row>
        <row r="57">
          <cell r="A57" t="str">
            <v>538</v>
          </cell>
          <cell r="B57" t="str">
            <v>Seguro Popular</v>
          </cell>
        </row>
        <row r="58">
          <cell r="A58" t="str">
            <v>559</v>
          </cell>
          <cell r="B58" t="str">
            <v>Simplificación y Digitalización de Construcción</v>
          </cell>
        </row>
        <row r="59">
          <cell r="A59" t="str">
            <v>561</v>
          </cell>
          <cell r="B59" t="str">
            <v>Fortalecimiento Financiero para la Inversión 16 Convenio B</v>
          </cell>
        </row>
        <row r="60">
          <cell r="A60" t="str">
            <v>565</v>
          </cell>
          <cell r="B60" t="str">
            <v>Integración del Registro de Trámites y Servicios</v>
          </cell>
        </row>
        <row r="61">
          <cell r="A61" t="str">
            <v>566</v>
          </cell>
          <cell r="B61" t="str">
            <v>Programas Regionales 2016 Convenio C</v>
          </cell>
        </row>
        <row r="62">
          <cell r="A62" t="str">
            <v>568</v>
          </cell>
          <cell r="B62" t="str">
            <v>Fondo Común Concursable para la Infraestructura de los Municipios 2017</v>
          </cell>
        </row>
        <row r="63">
          <cell r="A63" t="str">
            <v>569</v>
          </cell>
          <cell r="B63" t="str">
            <v>Proyecto de Desarrollo Regional 2017</v>
          </cell>
        </row>
        <row r="64">
          <cell r="A64" t="str">
            <v>570</v>
          </cell>
          <cell r="B64" t="str">
            <v>Proyecto Desarrollo Regional 2018</v>
          </cell>
        </row>
        <row r="65">
          <cell r="A65" t="str">
            <v>571</v>
          </cell>
          <cell r="B65" t="str">
            <v>Proyecto Desarrollo Regional 16 Convenio D</v>
          </cell>
        </row>
        <row r="66">
          <cell r="A66" t="str">
            <v>572</v>
          </cell>
          <cell r="B66" t="str">
            <v>Fondo de Apoyo a Migrantes 2017</v>
          </cell>
        </row>
        <row r="67">
          <cell r="A67" t="str">
            <v>573</v>
          </cell>
          <cell r="B67" t="str">
            <v>Infraestructura Vertiente para el HABITAT Municipal 2017</v>
          </cell>
        </row>
        <row r="68">
          <cell r="A68" t="str">
            <v>574</v>
          </cell>
          <cell r="B68" t="str">
            <v>Infraestructura Vertiente para el HABITAT Federal 2017</v>
          </cell>
        </row>
        <row r="69">
          <cell r="A69" t="str">
            <v>575</v>
          </cell>
          <cell r="B69" t="str">
            <v>Mercado de Abastos Tlaquepaque 2017</v>
          </cell>
        </row>
        <row r="70">
          <cell r="A70" t="str">
            <v>576</v>
          </cell>
          <cell r="B70" t="str">
            <v>Rescate Espacios Públicos 2018</v>
          </cell>
        </row>
        <row r="71">
          <cell r="A71" t="str">
            <v>577</v>
          </cell>
          <cell r="B71" t="str">
            <v>Proyecto de Desarrollo Regional 2017, Proyecto E</v>
          </cell>
        </row>
        <row r="72">
          <cell r="A72" t="str">
            <v>578</v>
          </cell>
          <cell r="B72" t="str">
            <v>Patronato Nacional de la Cerámica 2017</v>
          </cell>
        </row>
        <row r="73">
          <cell r="A73" t="str">
            <v>579</v>
          </cell>
          <cell r="B73" t="str">
            <v>Atención Ciudadana del Módulo del Sistema de Apertura Rápida de Empresas</v>
          </cell>
        </row>
        <row r="74">
          <cell r="A74" t="str">
            <v>580</v>
          </cell>
          <cell r="B74" t="str">
            <v>Secretaria de Cultura</v>
          </cell>
        </row>
        <row r="75">
          <cell r="A75">
            <v>581</v>
          </cell>
          <cell r="B75" t="str">
            <v>Infraestructura Vertiente para el HABITAT Federal 2018</v>
          </cell>
        </row>
        <row r="76">
          <cell r="A76">
            <v>582</v>
          </cell>
          <cell r="B76" t="str">
            <v>Fondo Apoyo a Migrantes 2018</v>
          </cell>
        </row>
        <row r="77">
          <cell r="A77" t="str">
            <v>601</v>
          </cell>
          <cell r="B77" t="str">
            <v>Participaciones Estatales</v>
          </cell>
        </row>
        <row r="78">
          <cell r="A78" t="str">
            <v>602</v>
          </cell>
          <cell r="B78" t="str">
            <v>Promoción Económica</v>
          </cell>
        </row>
        <row r="79">
          <cell r="A79" t="str">
            <v>603</v>
          </cell>
          <cell r="B79" t="str">
            <v>CZM 2012 Las Juntas 4ta. Etapa</v>
          </cell>
        </row>
        <row r="80">
          <cell r="A80" t="str">
            <v>604</v>
          </cell>
          <cell r="B80" t="str">
            <v>Consejo para el Desarrollo Metropolitano 2018</v>
          </cell>
        </row>
        <row r="81">
          <cell r="A81" t="str">
            <v>605</v>
          </cell>
          <cell r="B81" t="str">
            <v>CZM 2013 Estatal</v>
          </cell>
        </row>
        <row r="82">
          <cell r="A82" t="str">
            <v>606</v>
          </cell>
          <cell r="B82" t="str">
            <v>Programa Emprende</v>
          </cell>
        </row>
        <row r="83">
          <cell r="A83" t="str">
            <v>607</v>
          </cell>
          <cell r="B83" t="str">
            <v>Estímulos que Integran Fuerza Única Jalisco</v>
          </cell>
        </row>
        <row r="84">
          <cell r="A84" t="str">
            <v>609</v>
          </cell>
          <cell r="B84" t="str">
            <v>Consejo de Zona Metropolitana 2014</v>
          </cell>
        </row>
        <row r="85">
          <cell r="A85" t="str">
            <v>614</v>
          </cell>
          <cell r="B85" t="str">
            <v xml:space="preserve">Indemnizaciones  </v>
          </cell>
        </row>
        <row r="86">
          <cell r="A86" t="str">
            <v>615</v>
          </cell>
          <cell r="B86" t="str">
            <v>Aport. P/Obras Div. Colonias</v>
          </cell>
        </row>
        <row r="87">
          <cell r="A87" t="str">
            <v>620</v>
          </cell>
          <cell r="B87" t="str">
            <v>CZM 2015</v>
          </cell>
        </row>
        <row r="88">
          <cell r="A88" t="str">
            <v>621</v>
          </cell>
          <cell r="B88" t="str">
            <v>Fondo Metropolitano 2016</v>
          </cell>
        </row>
        <row r="89">
          <cell r="A89" t="str">
            <v>622</v>
          </cell>
          <cell r="B89" t="str">
            <v>Parque Lineal Adolf Horn y Vialidad las amarillas</v>
          </cell>
        </row>
        <row r="90">
          <cell r="A90" t="str">
            <v>623</v>
          </cell>
          <cell r="B90" t="str">
            <v>Estimulo Elementos Fuerza Única</v>
          </cell>
        </row>
        <row r="91">
          <cell r="A91" t="str">
            <v>624</v>
          </cell>
          <cell r="B91" t="str">
            <v>Programa de Renovación Urbana en Áreas y Zonas Comerciales</v>
          </cell>
        </row>
        <row r="92">
          <cell r="A92" t="str">
            <v>625</v>
          </cell>
          <cell r="B92" t="str">
            <v>Festival de Muertos Tlaquepaque 2017</v>
          </cell>
        </row>
        <row r="93">
          <cell r="A93">
            <v>626</v>
          </cell>
          <cell r="B93" t="str">
            <v>Festival de Muertos Tlaquepaque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 ASEJ VS Clave Nueva"/>
    </sheetNames>
    <sheetDataSet>
      <sheetData sheetId="0">
        <row r="4">
          <cell r="A4" t="str">
            <v>011011</v>
          </cell>
          <cell r="B4" t="str">
            <v>Función de circo y espectáculos de carpa</v>
          </cell>
          <cell r="C4" t="str">
            <v>1.1.1.1</v>
          </cell>
        </row>
        <row r="5">
          <cell r="A5" t="str">
            <v>011012</v>
          </cell>
          <cell r="B5" t="str">
            <v>Conciertos, presentación de artistas, conciertos, audiciones musicales, funciones de box, lucha libre, futbol, básquetbol, beisbol y otros espectáculos deportivos.</v>
          </cell>
          <cell r="C5" t="str">
            <v>1.1.1.2</v>
          </cell>
        </row>
        <row r="6">
          <cell r="A6" t="str">
            <v>011013</v>
          </cell>
          <cell r="B6" t="str">
            <v>Peleas de gallos, palenques, carreras de caballos y similares</v>
          </cell>
          <cell r="C6" t="str">
            <v>1.1.1.3</v>
          </cell>
        </row>
        <row r="7">
          <cell r="A7" t="str">
            <v>011014</v>
          </cell>
          <cell r="B7" t="str">
            <v>Eventos y espectáculos deportivos</v>
          </cell>
          <cell r="C7" t="str">
            <v>1.1.1.4</v>
          </cell>
        </row>
        <row r="8">
          <cell r="A8" t="str">
            <v>011015</v>
          </cell>
          <cell r="B8" t="str">
            <v>Espectáculos culturales, teatrales, ballet, ópera y taurinos</v>
          </cell>
          <cell r="C8" t="str">
            <v>1.1.1.5</v>
          </cell>
        </row>
        <row r="9">
          <cell r="A9" t="str">
            <v>011016</v>
          </cell>
          <cell r="B9" t="str">
            <v>Espectáculos taurinos y ecuestres</v>
          </cell>
          <cell r="C9" t="str">
            <v>1.1.1.6</v>
          </cell>
        </row>
        <row r="10">
          <cell r="A10" t="str">
            <v>011017</v>
          </cell>
          <cell r="B10" t="str">
            <v>Otros espectáculos públicos</v>
          </cell>
          <cell r="C10" t="str">
            <v>1.1.1.7</v>
          </cell>
        </row>
        <row r="11">
          <cell r="A11" t="str">
            <v>012011</v>
          </cell>
          <cell r="B11" t="str">
            <v>Predios rústicos</v>
          </cell>
          <cell r="C11" t="str">
            <v>1.2.1.1</v>
          </cell>
        </row>
        <row r="12">
          <cell r="A12" t="str">
            <v>012012</v>
          </cell>
          <cell r="B12" t="str">
            <v>Predios urbanos</v>
          </cell>
          <cell r="C12" t="str">
            <v>1.2.1.2</v>
          </cell>
        </row>
        <row r="13">
          <cell r="A13" t="str">
            <v>012021</v>
          </cell>
          <cell r="B13" t="str">
            <v>Adquisición de departamentos, viviendas y casas para habitación</v>
          </cell>
          <cell r="C13" t="str">
            <v>1.2.2.1</v>
          </cell>
        </row>
        <row r="14">
          <cell r="A14" t="str">
            <v>012022</v>
          </cell>
          <cell r="B14" t="str">
            <v>Regularización de terrenos</v>
          </cell>
          <cell r="C14" t="str">
            <v>1.2.2.2</v>
          </cell>
        </row>
        <row r="15">
          <cell r="A15" t="str">
            <v>012031</v>
          </cell>
          <cell r="B15" t="str">
            <v>Construcción de inmuebles</v>
          </cell>
          <cell r="C15" t="str">
            <v>1.2.3.1</v>
          </cell>
        </row>
        <row r="16">
          <cell r="A16" t="str">
            <v>012032</v>
          </cell>
          <cell r="B16" t="str">
            <v>Reconstrucción de inmuebles</v>
          </cell>
          <cell r="C16" t="str">
            <v>1.2.3.2</v>
          </cell>
        </row>
        <row r="17">
          <cell r="A17" t="str">
            <v>012033</v>
          </cell>
          <cell r="B17" t="str">
            <v>Ampliación de inmuebles</v>
          </cell>
          <cell r="C17" t="str">
            <v>1.2.3.3</v>
          </cell>
        </row>
        <row r="18">
          <cell r="A18" t="str">
            <v>017011</v>
          </cell>
          <cell r="B18" t="str">
            <v>Falta de pago</v>
          </cell>
          <cell r="C18" t="str">
            <v>1.7.1.1</v>
          </cell>
        </row>
        <row r="19">
          <cell r="A19" t="str">
            <v>017021</v>
          </cell>
          <cell r="B19" t="str">
            <v>Infracciones</v>
          </cell>
          <cell r="C19" t="str">
            <v>1.7.2.1</v>
          </cell>
        </row>
        <row r="20">
          <cell r="A20" t="str">
            <v>017031</v>
          </cell>
          <cell r="B20" t="str">
            <v>Plazo de créditos fiscales</v>
          </cell>
          <cell r="C20" t="str">
            <v>1.7.3.1</v>
          </cell>
        </row>
        <row r="21">
          <cell r="A21" t="str">
            <v>017041</v>
          </cell>
          <cell r="B21" t="str">
            <v>Gastos de notificación</v>
          </cell>
          <cell r="C21" t="str">
            <v>1.7.4.1</v>
          </cell>
        </row>
        <row r="22">
          <cell r="A22" t="str">
            <v>017042</v>
          </cell>
          <cell r="B22" t="str">
            <v>Gastos de embargo</v>
          </cell>
          <cell r="C22" t="str">
            <v>1.7.4.2</v>
          </cell>
        </row>
        <row r="23">
          <cell r="A23" t="str">
            <v>017043</v>
          </cell>
          <cell r="B23" t="str">
            <v>Otros gastos del procedimiento</v>
          </cell>
          <cell r="C23" t="str">
            <v>1.7.4.3</v>
          </cell>
        </row>
        <row r="24">
          <cell r="A24" t="str">
            <v>017091</v>
          </cell>
          <cell r="B24" t="str">
            <v>Otros  accesorios</v>
          </cell>
          <cell r="C24" t="str">
            <v>1.7.9.1</v>
          </cell>
        </row>
        <row r="25">
          <cell r="A25" t="str">
            <v>018011</v>
          </cell>
          <cell r="B25" t="str">
            <v>Impuestos extraordinarios</v>
          </cell>
          <cell r="C25" t="str">
            <v>1.8.1.1</v>
          </cell>
        </row>
        <row r="26">
          <cell r="C26" t="str">
            <v>1.8.1.2</v>
          </cell>
        </row>
        <row r="27">
          <cell r="C27">
            <v>2</v>
          </cell>
        </row>
        <row r="28">
          <cell r="A28" t="str">
            <v>021011</v>
          </cell>
          <cell r="B28" t="str">
            <v>APORTACIONES PARA FONDOS DE VIVIENDA</v>
          </cell>
          <cell r="C28">
            <v>2.1</v>
          </cell>
        </row>
        <row r="29">
          <cell r="A29" t="str">
            <v>022011</v>
          </cell>
          <cell r="B29" t="str">
            <v xml:space="preserve">CUOTAS PARA EL SEGURO SOCIAL </v>
          </cell>
          <cell r="C29">
            <v>2.2000000000000002</v>
          </cell>
        </row>
        <row r="30">
          <cell r="A30" t="str">
            <v>023011</v>
          </cell>
          <cell r="B30" t="str">
            <v>CUOTAS DE AHORRO PARA EL RETIRO</v>
          </cell>
          <cell r="C30">
            <v>2.2999999999999998</v>
          </cell>
        </row>
        <row r="31">
          <cell r="A31" t="str">
            <v>024011</v>
          </cell>
          <cell r="B31" t="str">
            <v>OTRAS CUOTAS Y APORTACIONES PARA LA SEGURIDAD SOCIAL</v>
          </cell>
          <cell r="C31">
            <v>2.4</v>
          </cell>
        </row>
        <row r="32">
          <cell r="A32" t="str">
            <v>025011</v>
          </cell>
          <cell r="B32" t="str">
            <v>ACCESORIOS</v>
          </cell>
          <cell r="C32">
            <v>2.5</v>
          </cell>
        </row>
        <row r="33">
          <cell r="C33">
            <v>3</v>
          </cell>
        </row>
        <row r="34">
          <cell r="A34" t="str">
            <v>031011</v>
          </cell>
          <cell r="B34" t="str">
            <v>Contribuciones de mejoras por obras públicas</v>
          </cell>
          <cell r="C34" t="str">
            <v>3.1.1.1</v>
          </cell>
        </row>
        <row r="35">
          <cell r="C35">
            <v>4</v>
          </cell>
        </row>
        <row r="36">
          <cell r="A36" t="str">
            <v>041011</v>
          </cell>
          <cell r="B36" t="str">
            <v>Estacionamientos exclusivos</v>
          </cell>
          <cell r="C36" t="str">
            <v>4.1.1.1</v>
          </cell>
        </row>
        <row r="37">
          <cell r="A37" t="str">
            <v>041012</v>
          </cell>
          <cell r="B37" t="str">
            <v>Puestos permanentes y eventuales</v>
          </cell>
          <cell r="C37" t="str">
            <v>4.1.1.2</v>
          </cell>
        </row>
        <row r="38">
          <cell r="A38" t="str">
            <v>041013</v>
          </cell>
          <cell r="B38" t="str">
            <v>Actividades comerciales e industriales</v>
          </cell>
          <cell r="C38" t="str">
            <v>4.1.1.3</v>
          </cell>
        </row>
        <row r="39">
          <cell r="A39" t="str">
            <v>041014</v>
          </cell>
          <cell r="B39" t="str">
            <v>Espectáculos y diversiones públicas</v>
          </cell>
          <cell r="C39" t="str">
            <v>4.1.1.4</v>
          </cell>
        </row>
        <row r="40">
          <cell r="A40" t="str">
            <v>041015</v>
          </cell>
          <cell r="B40" t="str">
            <v>Otros fines o actividades no previstas</v>
          </cell>
          <cell r="C40" t="str">
            <v>4.1.1.5</v>
          </cell>
        </row>
        <row r="41">
          <cell r="A41" t="str">
            <v>041021</v>
          </cell>
          <cell r="B41" t="str">
            <v>Concesión de estacionamientos</v>
          </cell>
          <cell r="C41" t="str">
            <v>4.1.2.1</v>
          </cell>
        </row>
        <row r="42">
          <cell r="A42" t="str">
            <v>041031</v>
          </cell>
          <cell r="B42" t="str">
            <v>Lotes uso perpetuidad y temporal</v>
          </cell>
          <cell r="C42" t="str">
            <v>4.1.3.1</v>
          </cell>
        </row>
        <row r="43">
          <cell r="A43" t="str">
            <v>041032</v>
          </cell>
          <cell r="B43" t="str">
            <v>Mantenimiento</v>
          </cell>
          <cell r="C43" t="str">
            <v>4.1.3.2</v>
          </cell>
        </row>
        <row r="44">
          <cell r="A44" t="str">
            <v>041033</v>
          </cell>
          <cell r="B44" t="str">
            <v>Venta de gavetas a perpetuidad</v>
          </cell>
          <cell r="C44" t="str">
            <v>4.1.3.3</v>
          </cell>
        </row>
        <row r="45">
          <cell r="A45" t="str">
            <v>041034</v>
          </cell>
          <cell r="B45" t="str">
            <v>Otros</v>
          </cell>
          <cell r="C45" t="str">
            <v>4.1.3.4</v>
          </cell>
        </row>
        <row r="46">
          <cell r="A46" t="str">
            <v>041041</v>
          </cell>
          <cell r="B46" t="str">
            <v>Arrendamiento o concesión de locales en mercados</v>
          </cell>
          <cell r="C46" t="str">
            <v>4.1.4.1</v>
          </cell>
        </row>
        <row r="47">
          <cell r="A47" t="str">
            <v>041042</v>
          </cell>
          <cell r="B47" t="str">
            <v xml:space="preserve">Arrendamiento o concesión de kioscos en plazas y jardines </v>
          </cell>
          <cell r="C47" t="str">
            <v>4.1.4.2</v>
          </cell>
        </row>
        <row r="48">
          <cell r="A48" t="str">
            <v>041043</v>
          </cell>
          <cell r="B48" t="str">
            <v>Arrendamiento o concesión de escusados y baños</v>
          </cell>
          <cell r="C48" t="str">
            <v>4.1.4.3</v>
          </cell>
        </row>
        <row r="49">
          <cell r="A49" t="str">
            <v>041044</v>
          </cell>
          <cell r="B49" t="str">
            <v>Arrendamiento de inmuebles para anuncios</v>
          </cell>
          <cell r="C49" t="str">
            <v>4.1.4.4</v>
          </cell>
        </row>
        <row r="50">
          <cell r="A50" t="str">
            <v>041045</v>
          </cell>
          <cell r="B50" t="str">
            <v>Otros arrendamientos o concesiones de bienes</v>
          </cell>
          <cell r="C50" t="str">
            <v>4.1.4.5</v>
          </cell>
        </row>
        <row r="51">
          <cell r="A51" t="str">
            <v>043011</v>
          </cell>
          <cell r="B51" t="str">
            <v>Licencias, permisos o autorización de giros con venta de bebidas alcohólicas</v>
          </cell>
          <cell r="C51" t="str">
            <v>4.3.1.1</v>
          </cell>
        </row>
        <row r="52">
          <cell r="A52" t="str">
            <v>043012</v>
          </cell>
          <cell r="B52" t="str">
            <v>Licencias, permisos o autorización de giros con servicios de bebidas alcohólicas</v>
          </cell>
          <cell r="C52" t="str">
            <v>4.3.1.2</v>
          </cell>
        </row>
        <row r="53">
          <cell r="A53" t="str">
            <v>043013</v>
          </cell>
          <cell r="B53" t="str">
            <v>Licencias, permisos o autorización de otros conceptos distintos a los anteriores giros con bebidas alcohólicas</v>
          </cell>
          <cell r="C53" t="str">
            <v>4.3.1.3</v>
          </cell>
        </row>
        <row r="54">
          <cell r="A54" t="str">
            <v>043014</v>
          </cell>
          <cell r="B54" t="str">
            <v>Permiso para el funcionamiento de horario extraordinario</v>
          </cell>
          <cell r="C54" t="str">
            <v>4.3.1.4</v>
          </cell>
        </row>
        <row r="55">
          <cell r="A55" t="str">
            <v>043021</v>
          </cell>
          <cell r="B55" t="str">
            <v>Licencias y permisos de anuncios permanentes</v>
          </cell>
          <cell r="C55" t="str">
            <v>4.3.2.1</v>
          </cell>
        </row>
        <row r="56">
          <cell r="A56" t="str">
            <v>043022</v>
          </cell>
          <cell r="B56" t="str">
            <v>Licencias y permisos de anuncios eventuales</v>
          </cell>
          <cell r="C56" t="str">
            <v>4.3.2.2</v>
          </cell>
        </row>
        <row r="57">
          <cell r="A57" t="str">
            <v>043023</v>
          </cell>
          <cell r="B57" t="str">
            <v>Licencias y permisos de anunció distintos a los anteriores</v>
          </cell>
          <cell r="C57" t="str">
            <v>4.3.2.3</v>
          </cell>
        </row>
        <row r="58">
          <cell r="A58" t="str">
            <v>043031</v>
          </cell>
          <cell r="B58" t="str">
            <v>Licencias de construcción</v>
          </cell>
          <cell r="C58" t="str">
            <v>4.3.3.1</v>
          </cell>
        </row>
        <row r="59">
          <cell r="A59" t="str">
            <v>043032</v>
          </cell>
          <cell r="B59" t="str">
            <v>Licencias para demolición</v>
          </cell>
          <cell r="C59" t="str">
            <v>4.3.3.2</v>
          </cell>
        </row>
        <row r="60">
          <cell r="A60" t="str">
            <v>043033</v>
          </cell>
          <cell r="B60" t="str">
            <v>Licencias para remodelación</v>
          </cell>
          <cell r="C60" t="str">
            <v>4.3.3.3</v>
          </cell>
        </row>
        <row r="61">
          <cell r="A61" t="str">
            <v>043034</v>
          </cell>
          <cell r="B61" t="str">
            <v>Licencias para reconstrucción, reestructuración o adaptación</v>
          </cell>
          <cell r="C61" t="str">
            <v>4.3.3.4</v>
          </cell>
        </row>
        <row r="62">
          <cell r="A62" t="str">
            <v>043035</v>
          </cell>
          <cell r="B62" t="str">
            <v>Licencias para ocupación provisional en la vía pública</v>
          </cell>
          <cell r="C62" t="str">
            <v>4.3.3.5</v>
          </cell>
        </row>
        <row r="63">
          <cell r="A63" t="str">
            <v>043036</v>
          </cell>
          <cell r="B63" t="str">
            <v>Licencias para movimientos de tierras</v>
          </cell>
          <cell r="C63" t="str">
            <v>4.3.3.6</v>
          </cell>
        </row>
        <row r="64">
          <cell r="A64" t="str">
            <v>043037</v>
          </cell>
          <cell r="B64" t="str">
            <v>Licencias similares no previstas en las anteriores</v>
          </cell>
          <cell r="C64" t="str">
            <v>4.3.3.7</v>
          </cell>
        </row>
        <row r="65">
          <cell r="A65" t="str">
            <v>043041</v>
          </cell>
          <cell r="B65" t="str">
            <v>Alineamiento</v>
          </cell>
          <cell r="C65" t="str">
            <v>4.3.4.1</v>
          </cell>
        </row>
        <row r="66">
          <cell r="A66" t="str">
            <v>043042</v>
          </cell>
          <cell r="B66" t="str">
            <v>Designación de número oficial</v>
          </cell>
          <cell r="C66" t="str">
            <v>4.3.4.2</v>
          </cell>
        </row>
        <row r="67">
          <cell r="A67" t="str">
            <v>043043</v>
          </cell>
          <cell r="B67" t="str">
            <v>Inspección de valor sobre inmuebles</v>
          </cell>
          <cell r="C67" t="str">
            <v>4.3.4.3</v>
          </cell>
        </row>
        <row r="68">
          <cell r="A68" t="str">
            <v>043044</v>
          </cell>
          <cell r="B68" t="str">
            <v>Otros servicios similares</v>
          </cell>
          <cell r="C68" t="str">
            <v>4.3.4.4</v>
          </cell>
        </row>
        <row r="69">
          <cell r="A69" t="str">
            <v>043051</v>
          </cell>
          <cell r="B69" t="str">
            <v>Licencia de cambio de régimen de propiedad</v>
          </cell>
          <cell r="C69" t="str">
            <v>4.3.5.1</v>
          </cell>
        </row>
        <row r="70">
          <cell r="A70" t="str">
            <v>043052</v>
          </cell>
          <cell r="B70" t="str">
            <v>Licencia de urbanización</v>
          </cell>
          <cell r="C70" t="str">
            <v>4.3.5.2</v>
          </cell>
        </row>
        <row r="71">
          <cell r="A71" t="str">
            <v>043053</v>
          </cell>
          <cell r="B71" t="str">
            <v>Peritaje, dictamen e inspección de carácter extraordinario</v>
          </cell>
          <cell r="C71" t="str">
            <v>4.3.5.3</v>
          </cell>
        </row>
        <row r="72">
          <cell r="A72" t="str">
            <v>043061</v>
          </cell>
          <cell r="B72" t="str">
            <v>Medición de terrenos</v>
          </cell>
          <cell r="C72" t="str">
            <v>4.3.6.1</v>
          </cell>
        </row>
        <row r="73">
          <cell r="A73" t="str">
            <v>043062</v>
          </cell>
          <cell r="B73" t="str">
            <v>Autorización para romper pavimento, banquetas o machuelos</v>
          </cell>
          <cell r="C73" t="str">
            <v>4.3.6.2</v>
          </cell>
        </row>
        <row r="74">
          <cell r="A74" t="str">
            <v>043063</v>
          </cell>
          <cell r="B74" t="str">
            <v>Autorización para construcciones de infraestructura en la vía pública</v>
          </cell>
          <cell r="C74" t="str">
            <v>4.3.6.3</v>
          </cell>
        </row>
        <row r="75">
          <cell r="C75" t="str">
            <v>4.3.7.1</v>
          </cell>
        </row>
        <row r="76">
          <cell r="C76" t="str">
            <v>4.3.7.2</v>
          </cell>
        </row>
        <row r="77">
          <cell r="C77" t="str">
            <v>4.3.7.3</v>
          </cell>
        </row>
        <row r="78">
          <cell r="A78" t="str">
            <v>043071</v>
          </cell>
          <cell r="B78" t="str">
            <v>Inhumaciones y reinhumaciones</v>
          </cell>
          <cell r="C78" t="str">
            <v>4.3.8.1</v>
          </cell>
        </row>
        <row r="79">
          <cell r="A79" t="str">
            <v>043072</v>
          </cell>
          <cell r="B79" t="str">
            <v>Exhumaciones</v>
          </cell>
          <cell r="C79" t="str">
            <v>4.3.8.2</v>
          </cell>
        </row>
        <row r="80">
          <cell r="A80" t="str">
            <v>043073</v>
          </cell>
          <cell r="B80" t="str">
            <v>Servicio de cremación</v>
          </cell>
          <cell r="C80" t="str">
            <v>4.3.8.3</v>
          </cell>
        </row>
        <row r="81">
          <cell r="A81" t="str">
            <v>043074</v>
          </cell>
          <cell r="B81" t="str">
            <v>Traslado de cadáveres fuera del municipio</v>
          </cell>
          <cell r="C81" t="str">
            <v>4.3.8.4</v>
          </cell>
        </row>
        <row r="82">
          <cell r="A82" t="str">
            <v>043081</v>
          </cell>
          <cell r="B82" t="str">
            <v>Recolección y traslado de basura, desechos o desperdicios no peligrosos</v>
          </cell>
          <cell r="C82" t="str">
            <v>4.3.9.1</v>
          </cell>
        </row>
        <row r="83">
          <cell r="A83" t="str">
            <v>043082</v>
          </cell>
          <cell r="B83" t="str">
            <v>Recolección y traslado de basura, desechos o desperdicios peligrosos</v>
          </cell>
          <cell r="C83" t="str">
            <v>4.3.9.2</v>
          </cell>
        </row>
        <row r="84">
          <cell r="A84" t="str">
            <v>043083</v>
          </cell>
          <cell r="B84" t="str">
            <v>Limpieza de lotes baldíos, jardines, prados, banquetas y similares</v>
          </cell>
          <cell r="C84" t="str">
            <v>4.3.9.3</v>
          </cell>
        </row>
        <row r="85">
          <cell r="A85" t="str">
            <v>043084</v>
          </cell>
          <cell r="B85" t="str">
            <v>Servicio exclusivo de camiones de aseo</v>
          </cell>
          <cell r="C85" t="str">
            <v>4.3.9.4</v>
          </cell>
        </row>
        <row r="86">
          <cell r="A86" t="str">
            <v>043085</v>
          </cell>
          <cell r="B86" t="str">
            <v>Por utilizar tiraderos y rellenos sanitarios del municipio</v>
          </cell>
          <cell r="C86" t="str">
            <v>4.3.9.5</v>
          </cell>
        </row>
        <row r="87">
          <cell r="A87" t="str">
            <v>043086</v>
          </cell>
          <cell r="B87" t="str">
            <v>Otros servicios similares</v>
          </cell>
          <cell r="C87" t="str">
            <v>4.3.9.9</v>
          </cell>
        </row>
        <row r="88">
          <cell r="A88" t="str">
            <v>043091</v>
          </cell>
          <cell r="B88" t="str">
            <v>Servicio doméstico</v>
          </cell>
          <cell r="C88" t="str">
            <v>4.3.10.1</v>
          </cell>
        </row>
        <row r="89">
          <cell r="A89" t="str">
            <v>043092</v>
          </cell>
          <cell r="B89" t="str">
            <v>Servicio no doméstico</v>
          </cell>
          <cell r="C89" t="str">
            <v>4.3.10.2</v>
          </cell>
        </row>
        <row r="90">
          <cell r="A90" t="str">
            <v>043093</v>
          </cell>
          <cell r="B90" t="str">
            <v>Predios baldíos</v>
          </cell>
          <cell r="C90" t="str">
            <v>4.3.10.3</v>
          </cell>
        </row>
        <row r="91">
          <cell r="A91" t="str">
            <v>043094</v>
          </cell>
          <cell r="B91" t="str">
            <v>Servicios en localidades</v>
          </cell>
          <cell r="C91" t="str">
            <v>4.3.10.4</v>
          </cell>
        </row>
        <row r="92">
          <cell r="A92" t="str">
            <v>043095</v>
          </cell>
          <cell r="B92" t="str">
            <v>20% para el saneamiento de las aguas residuales</v>
          </cell>
          <cell r="C92" t="str">
            <v>4.3.10.5</v>
          </cell>
        </row>
        <row r="93">
          <cell r="A93" t="str">
            <v>043096</v>
          </cell>
          <cell r="B93" t="str">
            <v>2% o 3% para la infraestructura básica existente</v>
          </cell>
          <cell r="C93" t="str">
            <v>4.3.10.6</v>
          </cell>
        </row>
        <row r="94">
          <cell r="A94" t="str">
            <v>043097</v>
          </cell>
          <cell r="B94" t="str">
            <v>Aprovechamiento de la infraestructura básica existente</v>
          </cell>
          <cell r="C94" t="str">
            <v>4.3.10.7</v>
          </cell>
        </row>
        <row r="95">
          <cell r="A95" t="str">
            <v>043098</v>
          </cell>
          <cell r="B95" t="str">
            <v>Conexión o reconexión al servicio</v>
          </cell>
          <cell r="C95" t="str">
            <v>4.3.10.8</v>
          </cell>
        </row>
        <row r="96">
          <cell r="A96" t="str">
            <v>043101</v>
          </cell>
          <cell r="B96" t="str">
            <v>Autorización de matanza</v>
          </cell>
          <cell r="C96" t="str">
            <v>4.3.11.1</v>
          </cell>
        </row>
        <row r="97">
          <cell r="A97" t="str">
            <v>043102</v>
          </cell>
          <cell r="B97" t="str">
            <v>Autorización de salida de animales del rastro para envíos fuera del municipio</v>
          </cell>
          <cell r="C97" t="str">
            <v>4.3.11.2</v>
          </cell>
        </row>
        <row r="98">
          <cell r="A98" t="str">
            <v>043103</v>
          </cell>
          <cell r="B98" t="str">
            <v>Autorización de la introducción de ganado al rastro en horas extraordinarias</v>
          </cell>
          <cell r="C98" t="str">
            <v>4.3.11.3</v>
          </cell>
        </row>
        <row r="99">
          <cell r="A99" t="str">
            <v>043104</v>
          </cell>
          <cell r="B99" t="str">
            <v>Sello de inspección sanitaria</v>
          </cell>
          <cell r="C99" t="str">
            <v>4.3.11.4</v>
          </cell>
        </row>
        <row r="100">
          <cell r="A100" t="str">
            <v>043105</v>
          </cell>
          <cell r="B100" t="str">
            <v>Acarreo de carnes en camiones del municipio</v>
          </cell>
          <cell r="C100" t="str">
            <v>4.3.11.5</v>
          </cell>
        </row>
        <row r="101">
          <cell r="A101" t="str">
            <v>043106</v>
          </cell>
          <cell r="B101" t="str">
            <v>Servicios de matanza en el rastro municipal</v>
          </cell>
          <cell r="C101" t="str">
            <v>4.3.11.6</v>
          </cell>
        </row>
        <row r="102">
          <cell r="A102" t="str">
            <v>043107</v>
          </cell>
          <cell r="B102" t="str">
            <v>Venta de productos obtenidos en el rastro</v>
          </cell>
          <cell r="C102" t="str">
            <v>4.3.11.7</v>
          </cell>
        </row>
        <row r="103">
          <cell r="A103" t="str">
            <v>043108</v>
          </cell>
          <cell r="B103" t="str">
            <v>Otros servicios prestados por el rastro municipal</v>
          </cell>
          <cell r="C103" t="str">
            <v>4.3.11.9</v>
          </cell>
        </row>
        <row r="104">
          <cell r="A104" t="str">
            <v>043201</v>
          </cell>
          <cell r="B104" t="str">
            <v xml:space="preserve">Servicios en oficina fuera del horario </v>
          </cell>
          <cell r="C104" t="str">
            <v>4.3.12.1</v>
          </cell>
        </row>
        <row r="105">
          <cell r="A105" t="str">
            <v>043202</v>
          </cell>
          <cell r="B105" t="str">
            <v>Servicios a domicilio</v>
          </cell>
          <cell r="C105" t="str">
            <v>4.3.12.2</v>
          </cell>
        </row>
        <row r="106">
          <cell r="A106" t="str">
            <v>043203</v>
          </cell>
          <cell r="B106" t="str">
            <v>Anotaciones e inserciones en actas</v>
          </cell>
          <cell r="C106" t="str">
            <v>4.3.12.3</v>
          </cell>
        </row>
        <row r="107">
          <cell r="A107" t="str">
            <v>043301</v>
          </cell>
          <cell r="B107" t="str">
            <v>Expedición de certificados, certificaciones, constancias o copias certificadas</v>
          </cell>
          <cell r="C107" t="str">
            <v>4.3.13.1</v>
          </cell>
        </row>
        <row r="108">
          <cell r="A108" t="str">
            <v>043302</v>
          </cell>
          <cell r="B108" t="str">
            <v>Extractos de actas</v>
          </cell>
          <cell r="C108" t="str">
            <v>4.3.13.2</v>
          </cell>
        </row>
        <row r="109">
          <cell r="A109" t="str">
            <v>043303</v>
          </cell>
          <cell r="B109" t="str">
            <v>Dictámenes de trazo, uso y destino</v>
          </cell>
          <cell r="C109" t="str">
            <v>4.3.13.3</v>
          </cell>
        </row>
        <row r="110">
          <cell r="A110" t="str">
            <v>043401</v>
          </cell>
          <cell r="B110" t="str">
            <v>Copias de planos</v>
          </cell>
          <cell r="C110" t="str">
            <v>4.3.14.1</v>
          </cell>
        </row>
        <row r="111">
          <cell r="A111" t="str">
            <v>043402</v>
          </cell>
          <cell r="B111" t="str">
            <v>Certificaciones catastrales</v>
          </cell>
          <cell r="C111" t="str">
            <v>4.3.14.2</v>
          </cell>
        </row>
        <row r="112">
          <cell r="A112" t="str">
            <v>043403</v>
          </cell>
          <cell r="B112" t="str">
            <v>Informes catastrales</v>
          </cell>
          <cell r="C112" t="str">
            <v>4.3.14.3</v>
          </cell>
        </row>
        <row r="113">
          <cell r="A113" t="str">
            <v>043404</v>
          </cell>
          <cell r="B113" t="str">
            <v>Deslindes catastrales</v>
          </cell>
          <cell r="C113" t="str">
            <v>4.3.14.4</v>
          </cell>
        </row>
        <row r="114">
          <cell r="A114" t="str">
            <v>043405</v>
          </cell>
          <cell r="B114" t="str">
            <v>Dictámenes catastrales</v>
          </cell>
          <cell r="C114" t="str">
            <v>4.3.14.5</v>
          </cell>
        </row>
        <row r="115">
          <cell r="A115" t="str">
            <v>043406</v>
          </cell>
          <cell r="B115" t="str">
            <v>Revisión y autorización de avalúos</v>
          </cell>
          <cell r="C115" t="str">
            <v>4.3.14.6</v>
          </cell>
        </row>
        <row r="116">
          <cell r="A116" t="str">
            <v>044011</v>
          </cell>
          <cell r="B116" t="str">
            <v>Servicios prestados en horas hábiles</v>
          </cell>
          <cell r="C116" t="str">
            <v>4.4.1.1</v>
          </cell>
        </row>
        <row r="117">
          <cell r="A117" t="str">
            <v>044012</v>
          </cell>
          <cell r="B117" t="str">
            <v>Servicios prestados en horas inhábiles</v>
          </cell>
          <cell r="C117" t="str">
            <v>4.4.1.2</v>
          </cell>
        </row>
        <row r="118">
          <cell r="A118" t="str">
            <v>044013</v>
          </cell>
          <cell r="B118" t="str">
            <v>Solicitudes de información</v>
          </cell>
          <cell r="C118" t="str">
            <v>4.4.1.3</v>
          </cell>
        </row>
        <row r="119">
          <cell r="A119" t="str">
            <v>044014</v>
          </cell>
          <cell r="B119" t="str">
            <v>Servicios médicos</v>
          </cell>
          <cell r="C119" t="str">
            <v>4.4.1.4</v>
          </cell>
        </row>
        <row r="120">
          <cell r="A120" t="str">
            <v>044015</v>
          </cell>
          <cell r="B120" t="str">
            <v>Otros servicios no especificados</v>
          </cell>
          <cell r="C120" t="str">
            <v>4.4.1.9</v>
          </cell>
        </row>
        <row r="121">
          <cell r="A121" t="str">
            <v>045011</v>
          </cell>
          <cell r="B121" t="str">
            <v>Falta de pago</v>
          </cell>
          <cell r="C121" t="str">
            <v>4.5.1.1</v>
          </cell>
        </row>
        <row r="122">
          <cell r="A122" t="str">
            <v>045021</v>
          </cell>
          <cell r="B122" t="str">
            <v>Infracciones</v>
          </cell>
          <cell r="C122" t="str">
            <v>4.5.2.1</v>
          </cell>
        </row>
        <row r="123">
          <cell r="A123" t="str">
            <v>045031</v>
          </cell>
          <cell r="B123" t="str">
            <v>Plazo de créditos fiscales</v>
          </cell>
          <cell r="C123" t="str">
            <v>4.5.3.1</v>
          </cell>
        </row>
        <row r="124">
          <cell r="A124" t="str">
            <v>045041</v>
          </cell>
          <cell r="B124" t="str">
            <v>Gastos de notificación</v>
          </cell>
          <cell r="C124" t="str">
            <v>4.5.4.1</v>
          </cell>
        </row>
        <row r="125">
          <cell r="A125" t="str">
            <v>045042</v>
          </cell>
          <cell r="B125" t="str">
            <v>Gastos de embargo</v>
          </cell>
          <cell r="C125" t="str">
            <v>4.5.4.2</v>
          </cell>
        </row>
        <row r="126">
          <cell r="A126" t="str">
            <v>045043</v>
          </cell>
          <cell r="B126" t="str">
            <v>Otros gastos del procedimiento</v>
          </cell>
          <cell r="C126" t="str">
            <v>4.5.4.3</v>
          </cell>
        </row>
        <row r="127">
          <cell r="A127" t="str">
            <v>045051</v>
          </cell>
          <cell r="B127" t="str">
            <v>Otros  accesorios</v>
          </cell>
          <cell r="C127" t="str">
            <v>4.5.9.9</v>
          </cell>
        </row>
        <row r="128">
          <cell r="C128">
            <v>5</v>
          </cell>
        </row>
        <row r="129">
          <cell r="A129" t="str">
            <v>051011</v>
          </cell>
          <cell r="B129" t="str">
            <v>Arrendamiento o concesión de locales en mercados</v>
          </cell>
          <cell r="C129" t="str">
            <v>5.1.1.1</v>
          </cell>
        </row>
        <row r="130">
          <cell r="A130" t="str">
            <v>051012</v>
          </cell>
          <cell r="B130" t="str">
            <v xml:space="preserve">Arrendamiento o concesión de kioscos en plazas y jardines </v>
          </cell>
          <cell r="C130" t="str">
            <v>5.1.1.2</v>
          </cell>
        </row>
        <row r="131">
          <cell r="A131" t="str">
            <v>051013</v>
          </cell>
          <cell r="B131" t="str">
            <v>Arrendamiento o concesión de escusados y baños</v>
          </cell>
          <cell r="C131" t="str">
            <v>5.1.1.3</v>
          </cell>
        </row>
        <row r="132">
          <cell r="A132" t="str">
            <v>051014</v>
          </cell>
          <cell r="B132" t="str">
            <v>Arrendamiento de inmuebles para anuncios</v>
          </cell>
          <cell r="C132" t="str">
            <v>5.1.1.4</v>
          </cell>
        </row>
        <row r="133">
          <cell r="A133" t="str">
            <v>051015</v>
          </cell>
          <cell r="B133" t="str">
            <v>Otros arrendamientos o concesiones de bienes</v>
          </cell>
          <cell r="C133" t="str">
            <v>5.1.1.9</v>
          </cell>
        </row>
        <row r="134">
          <cell r="A134" t="str">
            <v>051021</v>
          </cell>
          <cell r="B134" t="str">
            <v>Lotes uso perpetuidad y temporal</v>
          </cell>
          <cell r="C134" t="str">
            <v>5.1.2.1</v>
          </cell>
        </row>
        <row r="135">
          <cell r="A135" t="str">
            <v>051022</v>
          </cell>
          <cell r="B135" t="str">
            <v>Mantenimiento</v>
          </cell>
          <cell r="C135" t="str">
            <v>5.1.2.2</v>
          </cell>
        </row>
        <row r="136">
          <cell r="A136" t="str">
            <v>051023</v>
          </cell>
          <cell r="B136" t="str">
            <v>Venta de gavetas a perpetuidad</v>
          </cell>
          <cell r="C136" t="str">
            <v>5.1.2.3</v>
          </cell>
        </row>
        <row r="137">
          <cell r="A137" t="str">
            <v>051024</v>
          </cell>
          <cell r="B137" t="str">
            <v>Otros</v>
          </cell>
          <cell r="C137" t="str">
            <v>5.1.2.9</v>
          </cell>
        </row>
        <row r="138">
          <cell r="A138" t="str">
            <v>051031</v>
          </cell>
          <cell r="B138" t="str">
            <v>Formas y ediciones impresas</v>
          </cell>
          <cell r="C138" t="str">
            <v>5.1.9.1</v>
          </cell>
        </row>
        <row r="139">
          <cell r="A139" t="str">
            <v>051032</v>
          </cell>
          <cell r="B139" t="str">
            <v>Calcomanías, credenciales, placas, escudos y otros medios de identificación</v>
          </cell>
          <cell r="C139" t="str">
            <v>5.1.9.2</v>
          </cell>
        </row>
        <row r="140">
          <cell r="A140" t="str">
            <v>051033</v>
          </cell>
          <cell r="B140" t="str">
            <v>Depósito de vehículos</v>
          </cell>
          <cell r="C140" t="str">
            <v>5.1.9.3</v>
          </cell>
        </row>
        <row r="141">
          <cell r="A141" t="str">
            <v>051034</v>
          </cell>
          <cell r="B141" t="str">
            <v>Explotación de bienes municipales de dominio privado</v>
          </cell>
          <cell r="C141" t="str">
            <v>5.1.9.4</v>
          </cell>
        </row>
        <row r="142">
          <cell r="A142" t="str">
            <v>051035</v>
          </cell>
          <cell r="B142" t="str">
            <v>Productos o utilidades de talleres y centros de trabajo</v>
          </cell>
          <cell r="C142" t="str">
            <v>5.1.9.5</v>
          </cell>
        </row>
        <row r="143">
          <cell r="A143" t="str">
            <v>051036</v>
          </cell>
          <cell r="B143" t="str">
            <v>Venta de esquilmos, productos de aparcería, desechos y basuras</v>
          </cell>
          <cell r="C143" t="str">
            <v>5.1.9.6</v>
          </cell>
        </row>
        <row r="144">
          <cell r="A144" t="str">
            <v>051037</v>
          </cell>
          <cell r="B144" t="str">
            <v>Venta de productos procedentes de viveros y jardines</v>
          </cell>
          <cell r="C144" t="str">
            <v>5.1.9.7</v>
          </cell>
        </row>
        <row r="145">
          <cell r="A145" t="str">
            <v>051038</v>
          </cell>
          <cell r="B145" t="str">
            <v>Por proporcionar información en documentos o elementos técnicos</v>
          </cell>
          <cell r="C145" t="str">
            <v>5.1.9.8</v>
          </cell>
        </row>
        <row r="146">
          <cell r="A146" t="str">
            <v>051039</v>
          </cell>
          <cell r="B146" t="str">
            <v>Otros productos no especificados</v>
          </cell>
          <cell r="C146" t="str">
            <v>5.1.9.9</v>
          </cell>
        </row>
        <row r="147">
          <cell r="A147" t="str">
            <v>052011</v>
          </cell>
          <cell r="B147" t="str">
            <v>Otros no especificados</v>
          </cell>
          <cell r="C147" t="str">
            <v>5.2.1.1</v>
          </cell>
        </row>
        <row r="148">
          <cell r="A148" t="str">
            <v>053011</v>
          </cell>
          <cell r="B148" t="str">
            <v>Otros  accesorios</v>
          </cell>
          <cell r="C148" t="str">
            <v>5.3.1.9</v>
          </cell>
        </row>
        <row r="149">
          <cell r="C149">
            <v>6</v>
          </cell>
        </row>
        <row r="150">
          <cell r="A150" t="str">
            <v>061011</v>
          </cell>
          <cell r="B150" t="str">
            <v>Incentivos de colaboración</v>
          </cell>
          <cell r="C150" t="str">
            <v>6.1.1.1</v>
          </cell>
        </row>
        <row r="151">
          <cell r="A151" t="str">
            <v>061021</v>
          </cell>
          <cell r="B151" t="str">
            <v>Infracciones</v>
          </cell>
          <cell r="C151" t="str">
            <v>6.1.2.1</v>
          </cell>
        </row>
        <row r="152">
          <cell r="A152" t="str">
            <v>061031</v>
          </cell>
          <cell r="B152" t="str">
            <v>Indemnizaciones</v>
          </cell>
          <cell r="C152" t="str">
            <v>6.1.3.1</v>
          </cell>
        </row>
        <row r="153">
          <cell r="A153" t="str">
            <v>061041</v>
          </cell>
          <cell r="B153" t="str">
            <v>Reintegros</v>
          </cell>
          <cell r="C153" t="str">
            <v>6.1.4.1</v>
          </cell>
        </row>
        <row r="154">
          <cell r="A154" t="str">
            <v>061051</v>
          </cell>
          <cell r="B154" t="str">
            <v>Aprovechamientos provenientes de obras públicas</v>
          </cell>
          <cell r="C154" t="str">
            <v>6.1.5.1</v>
          </cell>
        </row>
        <row r="155">
          <cell r="A155" t="str">
            <v>061061</v>
          </cell>
          <cell r="B155" t="str">
            <v>Aprovechamiento por participaciones derivadas de la aplicación de leyes</v>
          </cell>
          <cell r="C155" t="str">
            <v>6.1.6.1</v>
          </cell>
        </row>
        <row r="156">
          <cell r="A156" t="str">
            <v>061071</v>
          </cell>
          <cell r="B156" t="str">
            <v>Aprovechamientos por aportaciones y cooperaciones</v>
          </cell>
          <cell r="C156" t="str">
            <v>6.1.7.1</v>
          </cell>
        </row>
        <row r="157">
          <cell r="A157" t="str">
            <v>063011</v>
          </cell>
          <cell r="B157" t="str">
            <v>Otros  aprovechamientos</v>
          </cell>
          <cell r="C157" t="str">
            <v>6.3.9.9</v>
          </cell>
        </row>
        <row r="158">
          <cell r="A158" t="str">
            <v>064011</v>
          </cell>
          <cell r="B158" t="str">
            <v>Otros  accesorios</v>
          </cell>
          <cell r="C158" t="str">
            <v>6.4.1.9</v>
          </cell>
        </row>
        <row r="159">
          <cell r="C159">
            <v>7</v>
          </cell>
        </row>
        <row r="160">
          <cell r="A160" t="str">
            <v>072011</v>
          </cell>
          <cell r="B160" t="str">
            <v>Producidos en establecimientos del gobierno</v>
          </cell>
          <cell r="C160" t="str">
            <v>7.2.1</v>
          </cell>
        </row>
        <row r="161">
          <cell r="A161" t="str">
            <v>073011</v>
          </cell>
          <cell r="B161" t="str">
            <v>Producidos por  organismos descentralizados</v>
          </cell>
          <cell r="C161" t="str">
            <v>7.3.1</v>
          </cell>
        </row>
        <row r="162">
          <cell r="A162" t="str">
            <v>074011</v>
          </cell>
          <cell r="B162" t="str">
            <v>Producido por  entidades paraestatales empresiariales (no financieras)</v>
          </cell>
          <cell r="C162" t="str">
            <v>7.4.1</v>
          </cell>
        </row>
        <row r="163">
          <cell r="C163" t="str">
            <v>7.9.1</v>
          </cell>
        </row>
        <row r="164">
          <cell r="A164" t="str">
            <v>075011</v>
          </cell>
          <cell r="B164" t="str">
            <v>Contribuciones de mejoras, derechos, productos y aprovechamientos no comprendidos en las fracciones de la ley de ingreso causada en ejercicios fiscales anteriores pendientes de liquidación o pago</v>
          </cell>
          <cell r="C164" t="str">
            <v>7.9.2</v>
          </cell>
        </row>
        <row r="165">
          <cell r="C165">
            <v>8</v>
          </cell>
        </row>
        <row r="166">
          <cell r="A166" t="str">
            <v>081011</v>
          </cell>
          <cell r="B166" t="str">
            <v>Federales</v>
          </cell>
          <cell r="C166" t="str">
            <v>8.1.1.1</v>
          </cell>
        </row>
        <row r="167">
          <cell r="A167" t="str">
            <v>081012</v>
          </cell>
          <cell r="B167" t="str">
            <v>Estatales</v>
          </cell>
          <cell r="C167" t="str">
            <v>8.1.1.2</v>
          </cell>
        </row>
        <row r="168">
          <cell r="A168" t="str">
            <v>082011</v>
          </cell>
          <cell r="B168" t="str">
            <v>Del fondo de infraestructura social municipal</v>
          </cell>
          <cell r="C168" t="str">
            <v>8.2.1.1</v>
          </cell>
        </row>
        <row r="169">
          <cell r="A169" t="str">
            <v>082012</v>
          </cell>
          <cell r="B169" t="str">
            <v>Rendimientos financieros del fondo de aportaciones para la infraestructura social</v>
          </cell>
          <cell r="C169" t="str">
            <v>8.2.1.2</v>
          </cell>
        </row>
        <row r="170">
          <cell r="A170" t="str">
            <v>082013</v>
          </cell>
          <cell r="B170" t="str">
            <v>Del fondo para el fortalecimiento municipal</v>
          </cell>
          <cell r="C170" t="str">
            <v>8.2.1.3</v>
          </cell>
        </row>
        <row r="171">
          <cell r="A171" t="str">
            <v>082014</v>
          </cell>
          <cell r="B171" t="str">
            <v>Rendimientos financieros del fondo de aportaciones para el fortalecimiento municipal</v>
          </cell>
          <cell r="C171" t="str">
            <v>8.2.1.4</v>
          </cell>
        </row>
        <row r="172">
          <cell r="A172" t="str">
            <v>083011</v>
          </cell>
          <cell r="B172" t="str">
            <v>Derivados del Gobierno Federal</v>
          </cell>
          <cell r="C172" t="str">
            <v>8.3.1.1</v>
          </cell>
        </row>
        <row r="173">
          <cell r="A173" t="str">
            <v>083012</v>
          </cell>
          <cell r="B173" t="str">
            <v>Derivados del Gobierno Estatal</v>
          </cell>
          <cell r="C173" t="str">
            <v>8.3.1.2</v>
          </cell>
        </row>
        <row r="174">
          <cell r="C174" t="str">
            <v>8.3.1.9</v>
          </cell>
        </row>
        <row r="175">
          <cell r="C175">
            <v>9</v>
          </cell>
        </row>
        <row r="176">
          <cell r="A176" t="str">
            <v>091011</v>
          </cell>
          <cell r="B176" t="str">
            <v>Transferencias internas y asignaciones al sector público</v>
          </cell>
          <cell r="C176" t="str">
            <v>9.1.1.1</v>
          </cell>
        </row>
        <row r="177">
          <cell r="A177" t="str">
            <v>093011</v>
          </cell>
          <cell r="B177" t="str">
            <v>Subsidio</v>
          </cell>
          <cell r="C177" t="str">
            <v>9.3.1.1</v>
          </cell>
        </row>
        <row r="178">
          <cell r="A178" t="str">
            <v>093021</v>
          </cell>
          <cell r="B178" t="str">
            <v>Subvenciones</v>
          </cell>
          <cell r="C178" t="str">
            <v>9.3.2.1</v>
          </cell>
        </row>
        <row r="179">
          <cell r="A179" t="str">
            <v>094011</v>
          </cell>
          <cell r="B179" t="str">
            <v>Efectivo</v>
          </cell>
          <cell r="C179" t="str">
            <v>9.4.1.1</v>
          </cell>
        </row>
        <row r="180">
          <cell r="A180" t="str">
            <v>094012</v>
          </cell>
          <cell r="B180" t="str">
            <v>Especie</v>
          </cell>
          <cell r="C180" t="str">
            <v>9.4.1.2</v>
          </cell>
        </row>
        <row r="181">
          <cell r="A181" t="str">
            <v>096011</v>
          </cell>
          <cell r="B181" t="str">
            <v>Fideicomisos</v>
          </cell>
          <cell r="C181" t="str">
            <v>9.6.1.1</v>
          </cell>
        </row>
        <row r="182">
          <cell r="A182" t="str">
            <v>096012</v>
          </cell>
          <cell r="B182" t="str">
            <v>Mandatos</v>
          </cell>
          <cell r="C182" t="str">
            <v>9.6.1.2</v>
          </cell>
        </row>
        <row r="183">
          <cell r="A183" t="str">
            <v>096013</v>
          </cell>
          <cell r="B183" t="str">
            <v>Otros</v>
          </cell>
          <cell r="C183" t="str">
            <v>9.6.1.9</v>
          </cell>
        </row>
        <row r="184">
          <cell r="C184">
            <v>10</v>
          </cell>
        </row>
        <row r="185">
          <cell r="A185" t="str">
            <v>097011</v>
          </cell>
          <cell r="B185" t="str">
            <v>Ingresos financieros</v>
          </cell>
          <cell r="C185" t="str">
            <v>10.1.1</v>
          </cell>
        </row>
        <row r="186">
          <cell r="A186" t="str">
            <v>097012</v>
          </cell>
          <cell r="B186" t="str">
            <v>Otros ingresos financieros</v>
          </cell>
          <cell r="C186" t="str">
            <v>10.1.2</v>
          </cell>
        </row>
        <row r="187">
          <cell r="A187" t="str">
            <v>097021</v>
          </cell>
          <cell r="B187" t="str">
            <v>Diferencias por tipo de cambio a Favor en Efectivo y Equivalentes</v>
          </cell>
          <cell r="C187" t="str">
            <v>10.2.1</v>
          </cell>
        </row>
        <row r="188">
          <cell r="A188" t="str">
            <v>097022</v>
          </cell>
          <cell r="B188" t="str">
            <v>Otros ingresos y beneficios varios</v>
          </cell>
          <cell r="C188" t="str">
            <v>10.3.9</v>
          </cell>
        </row>
        <row r="189">
          <cell r="C189">
            <v>11</v>
          </cell>
        </row>
        <row r="190">
          <cell r="A190" t="str">
            <v>101011</v>
          </cell>
          <cell r="B190" t="str">
            <v>Banca oficial</v>
          </cell>
          <cell r="C190" t="str">
            <v>11.1.1.1</v>
          </cell>
        </row>
        <row r="191">
          <cell r="A191" t="str">
            <v>101012</v>
          </cell>
          <cell r="B191" t="str">
            <v>Banca comercial</v>
          </cell>
          <cell r="C191" t="str">
            <v>11.1.1.2</v>
          </cell>
        </row>
        <row r="192">
          <cell r="A192" t="str">
            <v>101013</v>
          </cell>
          <cell r="B192" t="str">
            <v>Otros financiamientos no especificados</v>
          </cell>
          <cell r="C192" t="str">
            <v>11.1.1.9</v>
          </cell>
        </row>
        <row r="193">
          <cell r="A193" t="str">
            <v>102011</v>
          </cell>
          <cell r="B193" t="str">
            <v>ENDEUDAMIENTO EXTERNO</v>
          </cell>
          <cell r="C193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 ASEJ VS Clave Nueva"/>
    </sheetNames>
    <sheetDataSet>
      <sheetData sheetId="0">
        <row r="4">
          <cell r="B4" t="str">
            <v>Función de circo y espectáculos de carpa</v>
          </cell>
          <cell r="C4" t="str">
            <v>1.1.1.1</v>
          </cell>
          <cell r="D4" t="str">
            <v>Función de circo y espectáculos de carpa</v>
          </cell>
        </row>
        <row r="5">
          <cell r="B5" t="str">
            <v>Conciertos, presentación de artistas, conciertos, audiciones musicales, funciones de box, lucha libre, futbol, básquetbol, beisbol y otros espectáculos deportivos.</v>
          </cell>
          <cell r="C5" t="str">
            <v>1.1.1.2</v>
          </cell>
          <cell r="D5" t="str">
            <v>Conciertos, presentación de artistas, conciertos, audiciones musicales, funciones de box, lucha libre, futbol, básquetbol, beisbol y otros espectáculos deportivos.</v>
          </cell>
        </row>
        <row r="6">
          <cell r="B6" t="str">
            <v>Peleas de gallos, palenques, carreras de caballos y similares</v>
          </cell>
          <cell r="C6" t="str">
            <v>1.1.1.3</v>
          </cell>
          <cell r="D6" t="str">
            <v>Peleas de gallos, palenques, carreras de caballos y similares</v>
          </cell>
        </row>
        <row r="7">
          <cell r="B7" t="str">
            <v>Eventos y espectáculos deportivos</v>
          </cell>
          <cell r="C7" t="str">
            <v>1.1.1.4</v>
          </cell>
          <cell r="D7" t="str">
            <v>Eventos y espectáculos deportivos</v>
          </cell>
        </row>
        <row r="8">
          <cell r="B8" t="str">
            <v>Espectáculos culturales, teatrales, ballet, ópera y taurinos</v>
          </cell>
          <cell r="C8" t="str">
            <v>1.1.1.5</v>
          </cell>
          <cell r="D8" t="str">
            <v>Espectáculos culturales, teatrales, ballet, ópera y taurinos</v>
          </cell>
        </row>
        <row r="9">
          <cell r="B9" t="str">
            <v>Espectáculos taurinos y ecuestres</v>
          </cell>
          <cell r="C9" t="str">
            <v>1.1.1.6</v>
          </cell>
          <cell r="D9" t="str">
            <v>Espectáculos taurinos y ecuestres</v>
          </cell>
        </row>
        <row r="10">
          <cell r="B10" t="str">
            <v>Otros espectáculos públicos</v>
          </cell>
          <cell r="C10" t="str">
            <v>1.1.1.7</v>
          </cell>
          <cell r="D10" t="str">
            <v>Otros espectáculos públicos</v>
          </cell>
        </row>
        <row r="11">
          <cell r="B11" t="str">
            <v>Predios rústicos</v>
          </cell>
          <cell r="C11" t="str">
            <v>1.2.1.1</v>
          </cell>
          <cell r="D11" t="str">
            <v>Predios rústicos</v>
          </cell>
        </row>
        <row r="12">
          <cell r="B12" t="str">
            <v>Predios urbanos</v>
          </cell>
          <cell r="C12" t="str">
            <v>1.2.1.2</v>
          </cell>
          <cell r="D12" t="str">
            <v>Predios urbanos</v>
          </cell>
        </row>
        <row r="13">
          <cell r="B13" t="str">
            <v>Adquisición de departamentos, viviendas y casas para habitación</v>
          </cell>
          <cell r="C13" t="str">
            <v>1.2.2.1</v>
          </cell>
          <cell r="D13" t="str">
            <v>Adquisición de departamentos, viviendas y casas para habitación</v>
          </cell>
        </row>
        <row r="14">
          <cell r="B14" t="str">
            <v>Regularización de terrenos</v>
          </cell>
          <cell r="C14" t="str">
            <v>1.2.2.2</v>
          </cell>
          <cell r="D14" t="str">
            <v>Regularización de terrenos</v>
          </cell>
        </row>
        <row r="15">
          <cell r="B15" t="str">
            <v>Construcción de inmuebles</v>
          </cell>
          <cell r="C15" t="str">
            <v>1.2.3.1</v>
          </cell>
          <cell r="D15" t="str">
            <v>Construcción de inmuebles</v>
          </cell>
        </row>
        <row r="16">
          <cell r="B16" t="str">
            <v>Reconstrucción de inmuebles</v>
          </cell>
          <cell r="C16" t="str">
            <v>1.2.3.2</v>
          </cell>
          <cell r="D16" t="str">
            <v>Reconstrucción de inmuebles</v>
          </cell>
        </row>
        <row r="17">
          <cell r="B17" t="str">
            <v>Ampliación de inmuebles</v>
          </cell>
          <cell r="C17" t="str">
            <v>1.2.3.3</v>
          </cell>
          <cell r="D17" t="str">
            <v>Ampliación de inmuebles</v>
          </cell>
        </row>
        <row r="18">
          <cell r="B18" t="str">
            <v>Falta de pago</v>
          </cell>
          <cell r="C18" t="str">
            <v>1.7.1.1</v>
          </cell>
          <cell r="D18" t="str">
            <v>Falta de pago</v>
          </cell>
        </row>
        <row r="19">
          <cell r="B19" t="str">
            <v>Infracciones</v>
          </cell>
          <cell r="C19" t="str">
            <v>1.7.2.1</v>
          </cell>
          <cell r="D19" t="str">
            <v>Infracciones</v>
          </cell>
        </row>
        <row r="20">
          <cell r="B20" t="str">
            <v>Plazo de créditos fiscales</v>
          </cell>
          <cell r="C20" t="str">
            <v>1.7.3.1</v>
          </cell>
          <cell r="D20" t="str">
            <v>Plazo de créditos fiscales</v>
          </cell>
        </row>
        <row r="21">
          <cell r="B21" t="str">
            <v>Gastos de notificación</v>
          </cell>
          <cell r="C21" t="str">
            <v>1.7.4.1</v>
          </cell>
          <cell r="D21" t="str">
            <v>Gastos de notificación</v>
          </cell>
        </row>
        <row r="22">
          <cell r="B22" t="str">
            <v>Gastos de embargo</v>
          </cell>
          <cell r="C22" t="str">
            <v>1.7.4.2</v>
          </cell>
          <cell r="D22" t="str">
            <v>Gastos de embargo</v>
          </cell>
        </row>
        <row r="23">
          <cell r="B23" t="str">
            <v>Otros gastos del procedimiento</v>
          </cell>
          <cell r="C23" t="str">
            <v>1.7.4.3</v>
          </cell>
          <cell r="D23" t="str">
            <v>Otros gastos del procedimiento</v>
          </cell>
        </row>
        <row r="24">
          <cell r="B24" t="str">
            <v>Otros  accesorios</v>
          </cell>
          <cell r="C24" t="str">
            <v>1.7.9.1</v>
          </cell>
          <cell r="D24" t="str">
            <v>Otros  accesorios</v>
          </cell>
        </row>
        <row r="25">
          <cell r="B25" t="str">
            <v>Impuestos extraordinarios</v>
          </cell>
          <cell r="C25" t="str">
            <v>1.8.1.1</v>
          </cell>
          <cell r="D25" t="str">
            <v>Impuestos extraordinarios</v>
          </cell>
        </row>
        <row r="26">
          <cell r="C26" t="str">
            <v>1.8.1.2</v>
          </cell>
          <cell r="D26" t="str">
            <v>Otros Impuestos</v>
          </cell>
        </row>
        <row r="27">
          <cell r="C27">
            <v>2</v>
          </cell>
          <cell r="D27" t="str">
            <v>CUOTAS Y APORTACIONES DE SEGURIDAD SOCIAL</v>
          </cell>
        </row>
        <row r="28">
          <cell r="B28" t="str">
            <v>APORTACIONES PARA FONDOS DE VIVIENDA</v>
          </cell>
          <cell r="C28">
            <v>2.1</v>
          </cell>
          <cell r="D28" t="str">
            <v>APORTACIONES PARA FONDOS DE VIVIENDA</v>
          </cell>
        </row>
        <row r="29">
          <cell r="B29" t="str">
            <v xml:space="preserve">CUOTAS PARA EL SEGURO SOCIAL </v>
          </cell>
          <cell r="C29">
            <v>2.2000000000000002</v>
          </cell>
          <cell r="D29" t="str">
            <v xml:space="preserve">CUOTAS PARA EL SEGURO SOCIAL </v>
          </cell>
        </row>
        <row r="30">
          <cell r="B30" t="str">
            <v>CUOTAS DE AHORRO PARA EL RETIRO</v>
          </cell>
          <cell r="C30">
            <v>2.2999999999999998</v>
          </cell>
          <cell r="D30" t="str">
            <v>CUOTAS DE AHORRO PARA EL RETIRO</v>
          </cell>
        </row>
        <row r="31">
          <cell r="B31" t="str">
            <v>OTRAS CUOTAS Y APORTACIONES PARA LA SEGURIDAD SOCIAL</v>
          </cell>
          <cell r="C31">
            <v>2.4</v>
          </cell>
          <cell r="D31" t="str">
            <v>OTRAS CUOTAS Y APORTACIONES PARA LA SEGURIDAD SOCIAL</v>
          </cell>
        </row>
        <row r="32">
          <cell r="B32" t="str">
            <v>ACCESORIOS</v>
          </cell>
          <cell r="C32">
            <v>2.5</v>
          </cell>
          <cell r="D32" t="str">
            <v>ACCESORIOS</v>
          </cell>
        </row>
        <row r="33">
          <cell r="C33">
            <v>3</v>
          </cell>
          <cell r="D33" t="str">
            <v>CONTRIBUCIONES DE MEJORAS</v>
          </cell>
        </row>
        <row r="34">
          <cell r="B34" t="str">
            <v>Contribuciones de mejoras por obras públicas</v>
          </cell>
          <cell r="C34" t="str">
            <v>3.1.1.1</v>
          </cell>
          <cell r="D34" t="str">
            <v>Contribuciones de mejoras por obras públicas</v>
          </cell>
        </row>
        <row r="35">
          <cell r="C35">
            <v>4</v>
          </cell>
          <cell r="D35" t="str">
            <v>DERECHOS</v>
          </cell>
        </row>
        <row r="36">
          <cell r="B36" t="str">
            <v>Estacionamientos exclusivos</v>
          </cell>
          <cell r="C36" t="str">
            <v>4.1.1.1</v>
          </cell>
          <cell r="D36" t="str">
            <v>Estacionamientos exclusivos</v>
          </cell>
        </row>
        <row r="37">
          <cell r="B37" t="str">
            <v>Puestos permanentes y eventuales</v>
          </cell>
          <cell r="C37" t="str">
            <v>4.1.1.2</v>
          </cell>
          <cell r="D37" t="str">
            <v>Puestos permanentes y eventuales</v>
          </cell>
        </row>
        <row r="38">
          <cell r="B38" t="str">
            <v>Actividades comerciales e industriales</v>
          </cell>
          <cell r="C38" t="str">
            <v>4.1.1.3</v>
          </cell>
          <cell r="D38" t="str">
            <v>Actividades comerciales e industriales</v>
          </cell>
        </row>
        <row r="39">
          <cell r="B39" t="str">
            <v>Espectáculos y diversiones públicas</v>
          </cell>
          <cell r="C39" t="str">
            <v>4.1.1.4</v>
          </cell>
          <cell r="D39" t="str">
            <v>Espectáculos y diversiones públicas</v>
          </cell>
        </row>
        <row r="40">
          <cell r="B40" t="str">
            <v>Otros fines o actividades no previstas</v>
          </cell>
          <cell r="C40" t="str">
            <v>4.1.1.5</v>
          </cell>
          <cell r="D40" t="str">
            <v>Otros fines o actividades no previstas</v>
          </cell>
        </row>
        <row r="41">
          <cell r="B41" t="str">
            <v>Concesión de estacionamientos</v>
          </cell>
          <cell r="C41" t="str">
            <v>4.1.2.1</v>
          </cell>
          <cell r="D41" t="str">
            <v>Concesión de estacionamientos</v>
          </cell>
        </row>
        <row r="42">
          <cell r="B42" t="str">
            <v>Lotes uso perpetuidad y temporal</v>
          </cell>
          <cell r="C42" t="str">
            <v>4.1.3.1</v>
          </cell>
          <cell r="D42" t="str">
            <v>Lotes uso perpetuidad y temporal</v>
          </cell>
        </row>
        <row r="43">
          <cell r="B43" t="str">
            <v>Mantenimiento</v>
          </cell>
          <cell r="C43" t="str">
            <v>4.1.3.2</v>
          </cell>
          <cell r="D43" t="str">
            <v>Mantenimiento</v>
          </cell>
        </row>
        <row r="44">
          <cell r="B44" t="str">
            <v>Venta de gavetas a perpetuidad</v>
          </cell>
          <cell r="C44" t="str">
            <v>4.1.3.3</v>
          </cell>
          <cell r="D44" t="str">
            <v>Venta de gavetas a perpetuidad</v>
          </cell>
        </row>
        <row r="45">
          <cell r="B45" t="str">
            <v>Otros</v>
          </cell>
          <cell r="C45" t="str">
            <v>4.1.3.4</v>
          </cell>
          <cell r="D45" t="str">
            <v>Otros</v>
          </cell>
        </row>
        <row r="46">
          <cell r="B46" t="str">
            <v>Arrendamiento o concesión de locales en mercados</v>
          </cell>
          <cell r="C46" t="str">
            <v>4.1.4.1</v>
          </cell>
          <cell r="D46" t="str">
            <v>Arrendamiento o concesión de locales en mercados</v>
          </cell>
        </row>
        <row r="47">
          <cell r="B47" t="str">
            <v xml:space="preserve">Arrendamiento o concesión de kioscos en plazas y jardines </v>
          </cell>
          <cell r="C47" t="str">
            <v>4.1.4.2</v>
          </cell>
          <cell r="D47" t="str">
            <v xml:space="preserve">Arrendamiento o concesión de kioscos en plazas y jardines </v>
          </cell>
        </row>
        <row r="48">
          <cell r="B48" t="str">
            <v>Arrendamiento o concesión de escusados y baños</v>
          </cell>
          <cell r="C48" t="str">
            <v>4.1.4.3</v>
          </cell>
          <cell r="D48" t="str">
            <v>Arrendamiento o concesión de escusados y baños</v>
          </cell>
        </row>
        <row r="49">
          <cell r="B49" t="str">
            <v>Arrendamiento de inmuebles para anuncios</v>
          </cell>
          <cell r="C49" t="str">
            <v>4.1.4.4</v>
          </cell>
          <cell r="D49" t="str">
            <v>Arrendamiento de inmuebles para anuncios</v>
          </cell>
        </row>
        <row r="50">
          <cell r="B50" t="str">
            <v>Otros arrendamientos o concesiones de bienes</v>
          </cell>
          <cell r="C50" t="str">
            <v>4.1.4.5</v>
          </cell>
          <cell r="D50" t="str">
            <v>Otros arrendamientos o concesiones de bienes</v>
          </cell>
        </row>
        <row r="51">
          <cell r="B51" t="str">
            <v>Licencias, permisos o autorización de giros con venta de bebidas alcohólicas</v>
          </cell>
          <cell r="C51" t="str">
            <v>4.3.1.1</v>
          </cell>
          <cell r="D51" t="str">
            <v>Licencias, permisos o autorización de giros con venta de bebidas alcohólicas</v>
          </cell>
        </row>
        <row r="52">
          <cell r="B52" t="str">
            <v>Licencias, permisos o autorización de giros con servicios de bebidas alcohólicas</v>
          </cell>
          <cell r="C52" t="str">
            <v>4.3.1.2</v>
          </cell>
          <cell r="D52" t="str">
            <v>Licencias, permisos o autorización de giros con servicios de bebidas alcohólicas</v>
          </cell>
        </row>
        <row r="53">
          <cell r="B53" t="str">
            <v>Licencias, permisos o autorización de otros conceptos distintos a los anteriores giros con bebidas alcohólicas</v>
          </cell>
          <cell r="C53" t="str">
            <v>4.3.1.3</v>
          </cell>
          <cell r="D53" t="str">
            <v>Licencias, permisos o autorización de otros conceptos distintos a los anteriores giros con bebidas alcohólicas</v>
          </cell>
        </row>
        <row r="54">
          <cell r="B54" t="str">
            <v>Permiso para el funcionamiento de horario extraordinario</v>
          </cell>
          <cell r="C54" t="str">
            <v>4.3.1.4</v>
          </cell>
          <cell r="D54" t="str">
            <v>Permiso para el funcionamiento de horario extraordinario</v>
          </cell>
        </row>
        <row r="55">
          <cell r="B55" t="str">
            <v>Licencias y permisos de anuncios permanentes</v>
          </cell>
          <cell r="C55" t="str">
            <v>4.3.2.1</v>
          </cell>
          <cell r="D55" t="str">
            <v>Licencias y permisos de anuncios permanentes</v>
          </cell>
        </row>
        <row r="56">
          <cell r="B56" t="str">
            <v>Licencias y permisos de anuncios eventuales</v>
          </cell>
          <cell r="C56" t="str">
            <v>4.3.2.2</v>
          </cell>
          <cell r="D56" t="str">
            <v>Licencias y permisos de anuncios eventuales</v>
          </cell>
        </row>
        <row r="57">
          <cell r="B57" t="str">
            <v>Licencias y permisos de anunció distintos a los anteriores</v>
          </cell>
          <cell r="C57" t="str">
            <v>4.3.2.3</v>
          </cell>
          <cell r="D57" t="str">
            <v>Licencias y permisos de anunció distintos a los anteriores</v>
          </cell>
        </row>
        <row r="58">
          <cell r="B58" t="str">
            <v>Licencias de construcción</v>
          </cell>
          <cell r="C58" t="str">
            <v>4.3.3.1</v>
          </cell>
          <cell r="D58" t="str">
            <v>Licencias de construcción</v>
          </cell>
        </row>
        <row r="59">
          <cell r="B59" t="str">
            <v>Licencias para demolición</v>
          </cell>
          <cell r="C59" t="str">
            <v>4.3.3.2</v>
          </cell>
          <cell r="D59" t="str">
            <v>Licencias para demolición</v>
          </cell>
        </row>
        <row r="60">
          <cell r="B60" t="str">
            <v>Licencias para remodelación</v>
          </cell>
          <cell r="C60" t="str">
            <v>4.3.3.3</v>
          </cell>
          <cell r="D60" t="str">
            <v>Licencias para remodelación</v>
          </cell>
        </row>
        <row r="61">
          <cell r="B61" t="str">
            <v>Licencias para reconstrucción, reestructuración o adaptación</v>
          </cell>
          <cell r="C61" t="str">
            <v>4.3.3.4</v>
          </cell>
          <cell r="D61" t="str">
            <v>Licencias para reconstrucción, reestructuración o adaptación</v>
          </cell>
        </row>
        <row r="62">
          <cell r="B62" t="str">
            <v>Licencias para ocupación provisional en la vía pública</v>
          </cell>
          <cell r="C62" t="str">
            <v>4.3.3.5</v>
          </cell>
          <cell r="D62" t="str">
            <v>Licencias para ocupación provisional en la vía pública</v>
          </cell>
        </row>
        <row r="63">
          <cell r="B63" t="str">
            <v>Licencias para movimientos de tierras</v>
          </cell>
          <cell r="C63" t="str">
            <v>4.3.3.6</v>
          </cell>
          <cell r="D63" t="str">
            <v>Licencias para movimientos de tierras</v>
          </cell>
        </row>
        <row r="64">
          <cell r="B64" t="str">
            <v>Licencias similares no previstas en las anteriores</v>
          </cell>
          <cell r="C64" t="str">
            <v>4.3.3.7</v>
          </cell>
          <cell r="D64" t="str">
            <v>Licencias similares no previstas en las anteriores</v>
          </cell>
        </row>
        <row r="65">
          <cell r="B65" t="str">
            <v>Alineamiento</v>
          </cell>
          <cell r="C65" t="str">
            <v>4.3.4.1</v>
          </cell>
          <cell r="D65" t="str">
            <v>Alineamiento</v>
          </cell>
        </row>
        <row r="66">
          <cell r="B66" t="str">
            <v>Designación de número oficial</v>
          </cell>
          <cell r="C66" t="str">
            <v>4.3.4.2</v>
          </cell>
          <cell r="D66" t="str">
            <v>Designación de número oficial</v>
          </cell>
        </row>
        <row r="67">
          <cell r="B67" t="str">
            <v>Inspección de valor sobre inmuebles</v>
          </cell>
          <cell r="C67" t="str">
            <v>4.3.4.3</v>
          </cell>
          <cell r="D67" t="str">
            <v>Inspección de valor sobre inmuebles</v>
          </cell>
        </row>
        <row r="68">
          <cell r="B68" t="str">
            <v>Otros servicios similares</v>
          </cell>
          <cell r="C68" t="str">
            <v>4.3.4.4</v>
          </cell>
          <cell r="D68" t="str">
            <v>Otros servicios similares</v>
          </cell>
        </row>
        <row r="69">
          <cell r="B69" t="str">
            <v>Licencia de cambio de régimen de propiedad</v>
          </cell>
          <cell r="C69" t="str">
            <v>4.3.5.1</v>
          </cell>
          <cell r="D69" t="str">
            <v>Licencia de cambio de régimen de propiedad</v>
          </cell>
        </row>
        <row r="70">
          <cell r="B70" t="str">
            <v>Licencia de urbanización</v>
          </cell>
          <cell r="C70" t="str">
            <v>4.3.5.2</v>
          </cell>
          <cell r="D70" t="str">
            <v>Licencia de urbanización</v>
          </cell>
        </row>
        <row r="71">
          <cell r="B71" t="str">
            <v>Peritaje, dictamen e inspección de carácter extraordinario</v>
          </cell>
          <cell r="C71" t="str">
            <v>4.3.5.3</v>
          </cell>
          <cell r="D71" t="str">
            <v>Peritaje, dictamen e inspección de carácter extraordinario</v>
          </cell>
        </row>
        <row r="72">
          <cell r="B72" t="str">
            <v>Medición de terrenos</v>
          </cell>
          <cell r="C72" t="str">
            <v>4.3.6.1</v>
          </cell>
          <cell r="D72" t="str">
            <v>Medición de terrenos</v>
          </cell>
        </row>
        <row r="73">
          <cell r="B73" t="str">
            <v>Autorización para romper pavimento, banquetas o machuelos</v>
          </cell>
          <cell r="C73" t="str">
            <v>4.3.6.2</v>
          </cell>
          <cell r="D73" t="str">
            <v>Autorización para romper pavimento, banquetas o machuelos</v>
          </cell>
        </row>
        <row r="74">
          <cell r="B74" t="str">
            <v>Autorización para construcciones de infraestructura en la vía pública</v>
          </cell>
          <cell r="C74" t="str">
            <v>4.3.6.3</v>
          </cell>
          <cell r="D74" t="str">
            <v>Autorización para construcciones de infraestructura en la vía pública</v>
          </cell>
        </row>
        <row r="75">
          <cell r="C75" t="str">
            <v>4.3.7.1</v>
          </cell>
          <cell r="D75" t="str">
            <v>Regularización de predios en zonas de orgien ejidal destinados al uso de casa habitación</v>
          </cell>
        </row>
        <row r="76">
          <cell r="C76" t="str">
            <v>4.3.7.2</v>
          </cell>
          <cell r="D76" t="str">
            <v>Regularización de edificaciones existentes de uso no habitacional en zonas de origen ejidal con antigüedad mayor a los 5 años</v>
          </cell>
        </row>
        <row r="77">
          <cell r="C77" t="str">
            <v>4.3.7.3</v>
          </cell>
          <cell r="D77" t="str">
            <v>Regulariación de edificaciones existentes de uso no habitación en zonas de origen ejidal con antigüedad de hasta 5 años</v>
          </cell>
        </row>
        <row r="78">
          <cell r="B78" t="str">
            <v>Inhumaciones y reinhumaciones</v>
          </cell>
          <cell r="C78" t="str">
            <v>4.3.8.1</v>
          </cell>
          <cell r="D78" t="str">
            <v>Inhumaciones y reinhumaciones</v>
          </cell>
        </row>
        <row r="79">
          <cell r="B79" t="str">
            <v>Exhumaciones</v>
          </cell>
          <cell r="C79" t="str">
            <v>4.3.8.2</v>
          </cell>
          <cell r="D79" t="str">
            <v>Exhumaciones</v>
          </cell>
        </row>
        <row r="80">
          <cell r="B80" t="str">
            <v>Servicio de cremación</v>
          </cell>
          <cell r="C80" t="str">
            <v>4.3.8.3</v>
          </cell>
          <cell r="D80" t="str">
            <v>Servicio de cremación</v>
          </cell>
        </row>
        <row r="81">
          <cell r="B81" t="str">
            <v>Traslado de cadáveres fuera del municipio</v>
          </cell>
          <cell r="C81" t="str">
            <v>4.3.8.4</v>
          </cell>
          <cell r="D81" t="str">
            <v>Traslado de cadáveres fuera del municipio</v>
          </cell>
        </row>
        <row r="82">
          <cell r="B82" t="str">
            <v>Recolección y traslado de basura, desechos o desperdicios no peligrosos</v>
          </cell>
          <cell r="C82" t="str">
            <v>4.3.9.1</v>
          </cell>
          <cell r="D82" t="str">
            <v>Recolección y traslado de basura, desechos o desperdicios no peligrosos</v>
          </cell>
        </row>
        <row r="83">
          <cell r="B83" t="str">
            <v>Recolección y traslado de basura, desechos o desperdicios peligrosos</v>
          </cell>
          <cell r="C83" t="str">
            <v>4.3.9.2</v>
          </cell>
          <cell r="D83" t="str">
            <v>Recolección y traslado de basura, desechos o desperdicios peligrosos</v>
          </cell>
        </row>
        <row r="84">
          <cell r="B84" t="str">
            <v>Limpieza de lotes baldíos, jardines, prados, banquetas y similares</v>
          </cell>
          <cell r="C84" t="str">
            <v>4.3.9.3</v>
          </cell>
          <cell r="D84" t="str">
            <v>Limpieza de lotes baldíos, jardines, prados, banquetas y similares</v>
          </cell>
        </row>
        <row r="85">
          <cell r="B85" t="str">
            <v>Servicio exclusivo de camiones de aseo</v>
          </cell>
          <cell r="C85" t="str">
            <v>4.3.9.4</v>
          </cell>
          <cell r="D85" t="str">
            <v>Servicio exclusivo de camiones de aseo</v>
          </cell>
        </row>
        <row r="86">
          <cell r="B86" t="str">
            <v>Por utilizar tiraderos y rellenos sanitarios del municipio</v>
          </cell>
          <cell r="C86" t="str">
            <v>4.3.9.5</v>
          </cell>
          <cell r="D86" t="str">
            <v>Por utilizar tiraderos y rellenos sanitarios del municipio</v>
          </cell>
        </row>
        <row r="87">
          <cell r="B87" t="str">
            <v>Otros servicios similares</v>
          </cell>
          <cell r="C87" t="str">
            <v>4.3.9.9</v>
          </cell>
          <cell r="D87" t="str">
            <v>Otros servicios similares</v>
          </cell>
        </row>
        <row r="88">
          <cell r="B88" t="str">
            <v>Servicio doméstico</v>
          </cell>
          <cell r="C88" t="str">
            <v>4.3.10.1</v>
          </cell>
          <cell r="D88" t="str">
            <v>Servicio doméstico</v>
          </cell>
        </row>
        <row r="89">
          <cell r="B89" t="str">
            <v>Servicio no doméstico</v>
          </cell>
          <cell r="C89" t="str">
            <v>4.3.10.2</v>
          </cell>
          <cell r="D89" t="str">
            <v>Servicio no doméstico</v>
          </cell>
        </row>
        <row r="90">
          <cell r="B90" t="str">
            <v>Predios baldíos</v>
          </cell>
          <cell r="C90" t="str">
            <v>4.3.10.3</v>
          </cell>
          <cell r="D90" t="str">
            <v>Predios baldíos</v>
          </cell>
        </row>
        <row r="91">
          <cell r="B91" t="str">
            <v>Servicios en localidades</v>
          </cell>
          <cell r="C91" t="str">
            <v>4.3.10.4</v>
          </cell>
          <cell r="D91" t="str">
            <v>Servicios en localidades</v>
          </cell>
        </row>
        <row r="92">
          <cell r="B92" t="str">
            <v>20% para el saneamiento de las aguas residuales</v>
          </cell>
          <cell r="C92" t="str">
            <v>4.3.10.5</v>
          </cell>
          <cell r="D92" t="str">
            <v>20% para el saneamiento de las aguas residuales</v>
          </cell>
        </row>
        <row r="93">
          <cell r="B93" t="str">
            <v>2% o 3% para la infraestructura básica existente</v>
          </cell>
          <cell r="C93" t="str">
            <v>4.3.10.6</v>
          </cell>
          <cell r="D93" t="str">
            <v>2% o 3% para la infraestructura básica existente</v>
          </cell>
        </row>
        <row r="94">
          <cell r="B94" t="str">
            <v>Aprovechamiento de la infraestructura básica existente</v>
          </cell>
          <cell r="C94" t="str">
            <v>4.3.10.7</v>
          </cell>
          <cell r="D94" t="str">
            <v>Aprovechamiento de la infraestructura básica existente</v>
          </cell>
        </row>
        <row r="95">
          <cell r="B95" t="str">
            <v>Conexión o reconexión al servicio</v>
          </cell>
          <cell r="C95" t="str">
            <v>4.3.10.8</v>
          </cell>
          <cell r="D95" t="str">
            <v>Conexión o reconexión al servicio</v>
          </cell>
        </row>
        <row r="96">
          <cell r="B96" t="str">
            <v>Autorización de matanza</v>
          </cell>
          <cell r="C96" t="str">
            <v>4.3.11.1</v>
          </cell>
          <cell r="D96" t="str">
            <v>Autorización de matanza</v>
          </cell>
        </row>
        <row r="97">
          <cell r="B97" t="str">
            <v>Autorización de salida de animales del rastro para envíos fuera del municipio</v>
          </cell>
          <cell r="C97" t="str">
            <v>4.3.11.2</v>
          </cell>
          <cell r="D97" t="str">
            <v>Autorización de salida de animales del rastro para envíos fuera del municipio</v>
          </cell>
        </row>
        <row r="98">
          <cell r="B98" t="str">
            <v>Autorización de la introducción de ganado al rastro en horas extraordinarias</v>
          </cell>
          <cell r="C98" t="str">
            <v>4.3.11.3</v>
          </cell>
          <cell r="D98" t="str">
            <v>Autorización de la introducción de ganado al rastro en horas extraordinarias</v>
          </cell>
        </row>
        <row r="99">
          <cell r="B99" t="str">
            <v>Sello de inspección sanitaria</v>
          </cell>
          <cell r="C99" t="str">
            <v>4.3.11.4</v>
          </cell>
          <cell r="D99" t="str">
            <v>Sello de inspección sanitaria</v>
          </cell>
        </row>
        <row r="100">
          <cell r="B100" t="str">
            <v>Acarreo de carnes en camiones del municipio</v>
          </cell>
          <cell r="C100" t="str">
            <v>4.3.11.5</v>
          </cell>
          <cell r="D100" t="str">
            <v>Acarreo de carnes en camiones del municipio</v>
          </cell>
        </row>
        <row r="101">
          <cell r="B101" t="str">
            <v>Servicios de matanza en el rastro municipal</v>
          </cell>
          <cell r="C101" t="str">
            <v>4.3.11.6</v>
          </cell>
          <cell r="D101" t="str">
            <v>Servicios de matanza en el rastro municipal</v>
          </cell>
        </row>
        <row r="102">
          <cell r="B102" t="str">
            <v>Venta de productos obtenidos en el rastro</v>
          </cell>
          <cell r="C102" t="str">
            <v>4.3.11.7</v>
          </cell>
          <cell r="D102" t="str">
            <v>Venta de productos obtenidos en el rastro</v>
          </cell>
        </row>
        <row r="103">
          <cell r="B103" t="str">
            <v>Otros servicios prestados por el rastro municipal</v>
          </cell>
          <cell r="C103" t="str">
            <v>4.3.11.9</v>
          </cell>
          <cell r="D103" t="str">
            <v>Otros servicios prestados por el rastro municipal</v>
          </cell>
        </row>
        <row r="104">
          <cell r="B104" t="str">
            <v xml:space="preserve">Servicios en oficina fuera del horario </v>
          </cell>
          <cell r="C104" t="str">
            <v>4.3.12.1</v>
          </cell>
          <cell r="D104" t="str">
            <v xml:space="preserve">Servicios en oficina fuera del horario </v>
          </cell>
        </row>
        <row r="105">
          <cell r="B105" t="str">
            <v>Servicios a domicilio</v>
          </cell>
          <cell r="C105" t="str">
            <v>4.3.12.2</v>
          </cell>
          <cell r="D105" t="str">
            <v>Servicios a domicilio</v>
          </cell>
        </row>
        <row r="106">
          <cell r="B106" t="str">
            <v>Anotaciones e inserciones en actas</v>
          </cell>
          <cell r="C106" t="str">
            <v>4.3.12.3</v>
          </cell>
          <cell r="D106" t="str">
            <v>Anotaciones e inserciones en actas</v>
          </cell>
        </row>
        <row r="107">
          <cell r="B107" t="str">
            <v>Expedición de certificados, certificaciones, constancias o copias certificadas</v>
          </cell>
          <cell r="C107" t="str">
            <v>4.3.13.1</v>
          </cell>
          <cell r="D107" t="str">
            <v>Expedición de certificados, certificaciones, constancias o copias certificadas</v>
          </cell>
        </row>
        <row r="108">
          <cell r="B108" t="str">
            <v>Extractos de actas</v>
          </cell>
          <cell r="C108" t="str">
            <v>4.3.13.2</v>
          </cell>
          <cell r="D108" t="str">
            <v>Extractos de actas</v>
          </cell>
        </row>
        <row r="109">
          <cell r="B109" t="str">
            <v>Dictámenes de trazo, uso y destino</v>
          </cell>
          <cell r="C109" t="str">
            <v>4.3.13.3</v>
          </cell>
          <cell r="D109" t="str">
            <v>Dictámenes de trazo, uso y destino</v>
          </cell>
        </row>
        <row r="110">
          <cell r="B110" t="str">
            <v>Copias de planos</v>
          </cell>
          <cell r="C110" t="str">
            <v>4.3.14.1</v>
          </cell>
          <cell r="D110" t="str">
            <v>Copias de planos</v>
          </cell>
        </row>
        <row r="111">
          <cell r="B111" t="str">
            <v>Certificaciones catastrales</v>
          </cell>
          <cell r="C111" t="str">
            <v>4.3.14.2</v>
          </cell>
          <cell r="D111" t="str">
            <v>Certificaciones catastrales</v>
          </cell>
        </row>
        <row r="112">
          <cell r="B112" t="str">
            <v>Informes catastrales</v>
          </cell>
          <cell r="C112" t="str">
            <v>4.3.14.3</v>
          </cell>
          <cell r="D112" t="str">
            <v>Informes catastrales</v>
          </cell>
        </row>
        <row r="113">
          <cell r="B113" t="str">
            <v>Deslindes catastrales</v>
          </cell>
          <cell r="C113" t="str">
            <v>4.3.14.4</v>
          </cell>
          <cell r="D113" t="str">
            <v>Deslindes catastrales</v>
          </cell>
        </row>
        <row r="114">
          <cell r="B114" t="str">
            <v>Dictámenes catastrales</v>
          </cell>
          <cell r="C114" t="str">
            <v>4.3.14.5</v>
          </cell>
          <cell r="D114" t="str">
            <v>Dictámenes catastrales</v>
          </cell>
        </row>
        <row r="115">
          <cell r="B115" t="str">
            <v>Revisión y autorización de avalúos</v>
          </cell>
          <cell r="C115" t="str">
            <v>4.3.14.6</v>
          </cell>
          <cell r="D115" t="str">
            <v>Revisión y autorización de avalúos</v>
          </cell>
        </row>
        <row r="116">
          <cell r="B116" t="str">
            <v>Servicios prestados en horas hábiles</v>
          </cell>
          <cell r="C116" t="str">
            <v>4.4.1.1</v>
          </cell>
          <cell r="D116" t="str">
            <v>Servicios prestados en horas hábiles</v>
          </cell>
        </row>
        <row r="117">
          <cell r="B117" t="str">
            <v>Servicios prestados en horas inhábiles</v>
          </cell>
          <cell r="C117" t="str">
            <v>4.4.1.2</v>
          </cell>
          <cell r="D117" t="str">
            <v>Servicios prestados en horas inhábiles</v>
          </cell>
        </row>
        <row r="118">
          <cell r="B118" t="str">
            <v>Solicitudes de información</v>
          </cell>
          <cell r="C118" t="str">
            <v>4.4.1.3</v>
          </cell>
          <cell r="D118" t="str">
            <v>Solicitudes de información</v>
          </cell>
        </row>
        <row r="119">
          <cell r="B119" t="str">
            <v>Servicios médicos</v>
          </cell>
          <cell r="C119" t="str">
            <v>4.4.1.4</v>
          </cell>
          <cell r="D119" t="str">
            <v>Servicios médicos</v>
          </cell>
        </row>
        <row r="120">
          <cell r="B120" t="str">
            <v>Otros servicios no especificados</v>
          </cell>
          <cell r="C120" t="str">
            <v>4.4.1.9</v>
          </cell>
          <cell r="D120" t="str">
            <v>Otros servicios no especificados</v>
          </cell>
        </row>
        <row r="121">
          <cell r="B121" t="str">
            <v>Falta de pago</v>
          </cell>
          <cell r="C121" t="str">
            <v>4.5.1.1</v>
          </cell>
          <cell r="D121" t="str">
            <v>Falta de pago</v>
          </cell>
        </row>
        <row r="122">
          <cell r="B122" t="str">
            <v>Infracciones</v>
          </cell>
          <cell r="C122" t="str">
            <v>4.5.2.1</v>
          </cell>
          <cell r="D122" t="str">
            <v>Infracciones</v>
          </cell>
        </row>
        <row r="123">
          <cell r="B123" t="str">
            <v>Plazo de créditos fiscales</v>
          </cell>
          <cell r="C123" t="str">
            <v>4.5.3.1</v>
          </cell>
          <cell r="D123" t="str">
            <v>Plazo de créditos fiscales</v>
          </cell>
        </row>
        <row r="124">
          <cell r="B124" t="str">
            <v>Gastos de notificación</v>
          </cell>
          <cell r="C124" t="str">
            <v>4.5.4.1</v>
          </cell>
          <cell r="D124" t="str">
            <v>Gastos de notificación</v>
          </cell>
        </row>
        <row r="125">
          <cell r="B125" t="str">
            <v>Gastos de embargo</v>
          </cell>
          <cell r="C125" t="str">
            <v>4.5.4.2</v>
          </cell>
          <cell r="D125" t="str">
            <v>Gastos de embargo</v>
          </cell>
        </row>
        <row r="126">
          <cell r="B126" t="str">
            <v>Otros gastos del procedimiento</v>
          </cell>
          <cell r="C126" t="str">
            <v>4.5.4.3</v>
          </cell>
          <cell r="D126" t="str">
            <v>Otros gastos del procedimiento</v>
          </cell>
        </row>
        <row r="127">
          <cell r="B127" t="str">
            <v>Otros  accesorios</v>
          </cell>
          <cell r="C127" t="str">
            <v>4.5.9.9</v>
          </cell>
          <cell r="D127" t="str">
            <v>Otros  accesorios</v>
          </cell>
        </row>
        <row r="128">
          <cell r="C128">
            <v>5</v>
          </cell>
          <cell r="D128" t="str">
            <v>PRODUCTOS</v>
          </cell>
        </row>
        <row r="129">
          <cell r="B129" t="str">
            <v>Arrendamiento o concesión de locales en mercados</v>
          </cell>
          <cell r="C129" t="str">
            <v>5.1.1.1</v>
          </cell>
          <cell r="D129" t="str">
            <v>Arrendamiento o concesión de locales en mercados</v>
          </cell>
        </row>
        <row r="130">
          <cell r="B130" t="str">
            <v xml:space="preserve">Arrendamiento o concesión de kioscos en plazas y jardines </v>
          </cell>
          <cell r="C130" t="str">
            <v>5.1.1.2</v>
          </cell>
          <cell r="D130" t="str">
            <v xml:space="preserve">Arrendamiento o concesión de kioscos en plazas y jardines </v>
          </cell>
        </row>
        <row r="131">
          <cell r="B131" t="str">
            <v>Arrendamiento o concesión de escusados y baños</v>
          </cell>
          <cell r="C131" t="str">
            <v>5.1.1.3</v>
          </cell>
          <cell r="D131" t="str">
            <v>Arrendamiento o concesión de escusados y baños</v>
          </cell>
        </row>
        <row r="132">
          <cell r="B132" t="str">
            <v>Arrendamiento de inmuebles para anuncios</v>
          </cell>
          <cell r="C132" t="str">
            <v>5.1.1.4</v>
          </cell>
          <cell r="D132" t="str">
            <v>Arrendamiento de inmuebles para anuncios</v>
          </cell>
        </row>
        <row r="133">
          <cell r="B133" t="str">
            <v>Otros arrendamientos o concesiones de bienes</v>
          </cell>
          <cell r="C133" t="str">
            <v>5.1.1.9</v>
          </cell>
          <cell r="D133" t="str">
            <v>Otros arrendamientos o concesiones de bienes</v>
          </cell>
        </row>
        <row r="134">
          <cell r="B134" t="str">
            <v>Lotes uso perpetuidad y temporal</v>
          </cell>
          <cell r="C134" t="str">
            <v>5.1.2.1</v>
          </cell>
          <cell r="D134" t="str">
            <v>Lotes uso perpetuidad y temporal</v>
          </cell>
        </row>
        <row r="135">
          <cell r="B135" t="str">
            <v>Mantenimiento</v>
          </cell>
          <cell r="C135" t="str">
            <v>5.1.2.2</v>
          </cell>
          <cell r="D135" t="str">
            <v>Mantenimiento</v>
          </cell>
        </row>
        <row r="136">
          <cell r="B136" t="str">
            <v>Venta de gavetas a perpetuidad</v>
          </cell>
          <cell r="C136" t="str">
            <v>5.1.2.3</v>
          </cell>
          <cell r="D136" t="str">
            <v>Venta de gavetas a perpetuidad</v>
          </cell>
        </row>
        <row r="137">
          <cell r="B137" t="str">
            <v>Otros</v>
          </cell>
          <cell r="C137" t="str">
            <v>5.1.2.9</v>
          </cell>
          <cell r="D137" t="str">
            <v>Otros</v>
          </cell>
        </row>
        <row r="138">
          <cell r="B138" t="str">
            <v>Formas y ediciones impresas</v>
          </cell>
          <cell r="C138" t="str">
            <v>5.1.9.1</v>
          </cell>
          <cell r="D138" t="str">
            <v>Formas y ediciones impresas</v>
          </cell>
        </row>
        <row r="139">
          <cell r="B139" t="str">
            <v>Calcomanías, credenciales, placas, escudos y otros medios de identificación</v>
          </cell>
          <cell r="C139" t="str">
            <v>5.1.9.2</v>
          </cell>
          <cell r="D139" t="str">
            <v>Calcomanías, credenciales, placas, escudos y otros medios de identificación</v>
          </cell>
        </row>
        <row r="140">
          <cell r="B140" t="str">
            <v>Depósito de vehículos</v>
          </cell>
          <cell r="C140" t="str">
            <v>5.1.9.3</v>
          </cell>
          <cell r="D140" t="str">
            <v>Depósito de vehículos</v>
          </cell>
        </row>
        <row r="141">
          <cell r="B141" t="str">
            <v>Explotación de bienes municipales de dominio privado</v>
          </cell>
          <cell r="C141" t="str">
            <v>5.1.9.4</v>
          </cell>
          <cell r="D141" t="str">
            <v>Explotación de bienes municipales de dominio privado</v>
          </cell>
        </row>
        <row r="142">
          <cell r="B142" t="str">
            <v>Productos o utilidades de talleres y centros de trabajo</v>
          </cell>
          <cell r="C142" t="str">
            <v>5.1.9.5</v>
          </cell>
          <cell r="D142" t="str">
            <v>Productos o utilidades de talleres y centros de trabajo</v>
          </cell>
        </row>
        <row r="143">
          <cell r="B143" t="str">
            <v>Venta de esquilmos, productos de aparcería, desechos y basuras</v>
          </cell>
          <cell r="C143" t="str">
            <v>5.1.9.6</v>
          </cell>
          <cell r="D143" t="str">
            <v>Venta de esquilmos, productos de aparcería, desechos y basuras</v>
          </cell>
        </row>
        <row r="144">
          <cell r="B144" t="str">
            <v>Venta de productos procedentes de viveros y jardines</v>
          </cell>
          <cell r="C144" t="str">
            <v>5.1.9.7</v>
          </cell>
          <cell r="D144" t="str">
            <v>Venta de productos procedentes de viveros y jardines</v>
          </cell>
        </row>
        <row r="145">
          <cell r="B145" t="str">
            <v>Por proporcionar información en documentos o elementos técnicos</v>
          </cell>
          <cell r="C145" t="str">
            <v>5.1.9.8</v>
          </cell>
          <cell r="D145" t="str">
            <v>Por proporcionar información en documentos o elementos técnicos</v>
          </cell>
        </row>
        <row r="146">
          <cell r="B146" t="str">
            <v>Otros productos no especificados</v>
          </cell>
          <cell r="C146" t="str">
            <v>5.1.9.9</v>
          </cell>
          <cell r="D146" t="str">
            <v>Otros productos no especificados</v>
          </cell>
        </row>
        <row r="147">
          <cell r="B147" t="str">
            <v>Otros no especificados</v>
          </cell>
          <cell r="C147" t="str">
            <v>5.2.1.1</v>
          </cell>
          <cell r="D147" t="str">
            <v>Otros no especificados</v>
          </cell>
        </row>
        <row r="148">
          <cell r="B148" t="str">
            <v>Otros  accesorios</v>
          </cell>
          <cell r="C148" t="str">
            <v>5.3.1.9</v>
          </cell>
          <cell r="D148" t="str">
            <v>Otros  accesorios</v>
          </cell>
        </row>
        <row r="149">
          <cell r="C149">
            <v>6</v>
          </cell>
          <cell r="D149" t="str">
            <v>APROVECHAMIENTOS</v>
          </cell>
        </row>
        <row r="150">
          <cell r="B150" t="str">
            <v>Incentivos de colaboración</v>
          </cell>
          <cell r="C150" t="str">
            <v>6.1.1.1</v>
          </cell>
          <cell r="D150" t="str">
            <v>Incentivos de colaboración</v>
          </cell>
        </row>
        <row r="151">
          <cell r="B151" t="str">
            <v>Infracciones</v>
          </cell>
          <cell r="C151" t="str">
            <v>6.1.2.1</v>
          </cell>
          <cell r="D151" t="str">
            <v>Infracciones</v>
          </cell>
        </row>
        <row r="152">
          <cell r="B152" t="str">
            <v>Indemnizaciones</v>
          </cell>
          <cell r="C152" t="str">
            <v>6.1.3.1</v>
          </cell>
          <cell r="D152" t="str">
            <v>Indemnizaciones</v>
          </cell>
        </row>
        <row r="153">
          <cell r="B153" t="str">
            <v>Reintegros</v>
          </cell>
          <cell r="C153" t="str">
            <v>6.1.4.1</v>
          </cell>
          <cell r="D153" t="str">
            <v>Reintegros</v>
          </cell>
        </row>
        <row r="154">
          <cell r="B154" t="str">
            <v>Aprovechamientos provenientes de obras públicas</v>
          </cell>
          <cell r="C154" t="str">
            <v>6.1.5.1</v>
          </cell>
          <cell r="D154" t="str">
            <v>Aprovechamientos provenientes de obras públicas</v>
          </cell>
        </row>
        <row r="155">
          <cell r="B155" t="str">
            <v>Aprovechamiento por participaciones derivadas de la aplicación de leyes</v>
          </cell>
          <cell r="C155" t="str">
            <v>6.1.6.1</v>
          </cell>
          <cell r="D155" t="str">
            <v>Aprovechamiento por participaciones derivadas de la aplicación de leyes</v>
          </cell>
        </row>
        <row r="156">
          <cell r="B156" t="str">
            <v>Aprovechamientos por aportaciones y cooperaciones</v>
          </cell>
          <cell r="C156" t="str">
            <v>6.1.7.1</v>
          </cell>
          <cell r="D156" t="str">
            <v>Aprovechamientos por aportaciones y cooperaciones</v>
          </cell>
        </row>
        <row r="157">
          <cell r="B157" t="str">
            <v>Otros  aprovechamientos</v>
          </cell>
          <cell r="C157" t="str">
            <v>6.3.9.9</v>
          </cell>
          <cell r="D157" t="str">
            <v>Otros  aprovechamientos</v>
          </cell>
        </row>
        <row r="158">
          <cell r="B158" t="str">
            <v>Otros  accesorios</v>
          </cell>
          <cell r="C158" t="str">
            <v>6.4.1.9</v>
          </cell>
          <cell r="D158" t="str">
            <v>Otros  accesorios</v>
          </cell>
        </row>
        <row r="159">
          <cell r="C159">
            <v>7</v>
          </cell>
          <cell r="D159" t="str">
            <v>INGRESOS POR VENTAS DE BIENES Y SERVICIOS</v>
          </cell>
        </row>
        <row r="160">
          <cell r="B160" t="str">
            <v>Producidos en establecimientos del gobierno</v>
          </cell>
          <cell r="C160" t="str">
            <v>7.2.1</v>
          </cell>
          <cell r="D160" t="str">
            <v>Producidos en establecimientos del gobierno</v>
          </cell>
        </row>
        <row r="161">
          <cell r="B161" t="str">
            <v>Producidos por  organismos descentralizados</v>
          </cell>
          <cell r="C161" t="str">
            <v>7.3.1</v>
          </cell>
          <cell r="D161" t="str">
            <v>Producidos por  organismos descentralizados municipales</v>
          </cell>
        </row>
        <row r="162">
          <cell r="B162" t="str">
            <v>Producido por  entidades paraestatales empresiariales (no financieras)</v>
          </cell>
          <cell r="C162" t="str">
            <v>7.4.1</v>
          </cell>
          <cell r="D162" t="str">
            <v>Producido por  entidades paraestatales empresiariales (no financieras)</v>
          </cell>
        </row>
        <row r="163">
          <cell r="C163" t="str">
            <v>7.9.1</v>
          </cell>
          <cell r="D163" t="str">
            <v>Impuestos no comprendidos en las fracciones de la ley de ingresos causados en ejercicios fiscales anteriores pendientes de liquidación o pago</v>
          </cell>
        </row>
        <row r="164">
          <cell r="B164" t="str">
            <v>Contribuciones de mejoras, derechos, productos y aprovechamientos no comprendidos en las fracciones de la ley de ingreso causada en ejercicios fiscales anteriores pendientes de liquidación o pago</v>
          </cell>
          <cell r="C164" t="str">
            <v>7.9.2</v>
          </cell>
          <cell r="D164" t="str">
            <v>Contribuciones de mejoras, derechos, productos y aprovechamientos no comprendidos en las fracciones de la ley de ingreso causada en ejercicios fiscales anteriores pendientes de liquidación o pago</v>
          </cell>
        </row>
        <row r="165">
          <cell r="C165">
            <v>8</v>
          </cell>
          <cell r="D165" t="str">
            <v>PARTICIPACIONES Y APORTACIONES</v>
          </cell>
        </row>
        <row r="166">
          <cell r="B166" t="str">
            <v>Federales</v>
          </cell>
          <cell r="C166" t="str">
            <v>8.1.1.1</v>
          </cell>
          <cell r="D166" t="str">
            <v>Federales</v>
          </cell>
        </row>
        <row r="167">
          <cell r="B167" t="str">
            <v>Estatales</v>
          </cell>
          <cell r="C167" t="str">
            <v>8.1.1.2</v>
          </cell>
          <cell r="D167" t="str">
            <v>Estatales</v>
          </cell>
        </row>
        <row r="168">
          <cell r="B168" t="str">
            <v>Del fondo de infraestructura social municipal</v>
          </cell>
          <cell r="C168" t="str">
            <v>8.2.1.1</v>
          </cell>
          <cell r="D168" t="str">
            <v>Del fondo de infraestructura social municipal</v>
          </cell>
        </row>
        <row r="169">
          <cell r="B169" t="str">
            <v>Rendimientos financieros del fondo de aportaciones para la infraestructura social</v>
          </cell>
          <cell r="C169" t="str">
            <v>8.2.1.2</v>
          </cell>
          <cell r="D169" t="str">
            <v>Rendimientos financieros del fondo de aportaciones para la infraestructura social</v>
          </cell>
        </row>
        <row r="170">
          <cell r="B170" t="str">
            <v>Del fondo para el fortalecimiento municipal</v>
          </cell>
          <cell r="C170" t="str">
            <v>8.2.1.3</v>
          </cell>
          <cell r="D170" t="str">
            <v>Del fondo para el fortalecimiento municipal</v>
          </cell>
        </row>
        <row r="171">
          <cell r="B171" t="str">
            <v>Rendimientos financieros del fondo de aportaciones para el fortalecimiento municipal</v>
          </cell>
          <cell r="C171" t="str">
            <v>8.2.1.4</v>
          </cell>
          <cell r="D171" t="str">
            <v>Rendimientos financieros del fondo de aportaciones para el fortalecimiento municipal</v>
          </cell>
        </row>
        <row r="172">
          <cell r="B172" t="str">
            <v>Derivados del Gobierno Federal</v>
          </cell>
          <cell r="C172" t="str">
            <v>8.3.1.1</v>
          </cell>
          <cell r="D172" t="str">
            <v>Derivados del Gobierno Federal</v>
          </cell>
        </row>
        <row r="173">
          <cell r="B173" t="str">
            <v>Derivados del Gobierno Estatal</v>
          </cell>
          <cell r="C173" t="str">
            <v>8.3.1.2</v>
          </cell>
          <cell r="D173" t="str">
            <v>Derivados del Gobierno Estatal</v>
          </cell>
        </row>
        <row r="174">
          <cell r="C174" t="str">
            <v>8.3.1.9</v>
          </cell>
          <cell r="D174" t="str">
            <v>Otros Convenios</v>
          </cell>
        </row>
        <row r="175">
          <cell r="C175">
            <v>9</v>
          </cell>
          <cell r="D175" t="str">
            <v>TRANSFERENCIAS, ASIGNACIONES, SUBSIDIOS Y  OTRAS AYUDAS</v>
          </cell>
        </row>
        <row r="176">
          <cell r="B176" t="str">
            <v>Transferencias internas y asignaciones al sector público</v>
          </cell>
          <cell r="C176" t="str">
            <v>9.1.1.1</v>
          </cell>
          <cell r="D176" t="str">
            <v>Transferencias internas y asignaciones al sector público</v>
          </cell>
        </row>
        <row r="177">
          <cell r="B177" t="str">
            <v>Subsidio</v>
          </cell>
          <cell r="C177" t="str">
            <v>9.3.1.1</v>
          </cell>
          <cell r="D177" t="str">
            <v>Subsidio</v>
          </cell>
        </row>
        <row r="178">
          <cell r="B178" t="str">
            <v>Subvenciones</v>
          </cell>
          <cell r="C178" t="str">
            <v>9.3.2.1</v>
          </cell>
          <cell r="D178" t="str">
            <v>Subvenciones</v>
          </cell>
        </row>
        <row r="179">
          <cell r="B179" t="str">
            <v>Efectivo</v>
          </cell>
          <cell r="C179" t="str">
            <v>9.4.1.1</v>
          </cell>
          <cell r="D179" t="str">
            <v>Efectivo</v>
          </cell>
        </row>
        <row r="180">
          <cell r="B180" t="str">
            <v>Especie</v>
          </cell>
          <cell r="C180" t="str">
            <v>9.4.1.2</v>
          </cell>
          <cell r="D180" t="str">
            <v>Especie</v>
          </cell>
        </row>
        <row r="181">
          <cell r="B181" t="str">
            <v>Fideicomisos</v>
          </cell>
          <cell r="C181" t="str">
            <v>9.6.1.1</v>
          </cell>
          <cell r="D181" t="str">
            <v>Fideicomisos</v>
          </cell>
        </row>
        <row r="182">
          <cell r="B182" t="str">
            <v>Mandatos</v>
          </cell>
          <cell r="C182" t="str">
            <v>9.6.1.2</v>
          </cell>
          <cell r="D182" t="str">
            <v>Mandatos</v>
          </cell>
        </row>
        <row r="183">
          <cell r="B183" t="str">
            <v>Otros</v>
          </cell>
          <cell r="C183" t="str">
            <v>9.6.1.9</v>
          </cell>
          <cell r="D183" t="str">
            <v>Otros</v>
          </cell>
        </row>
        <row r="184">
          <cell r="C184">
            <v>10</v>
          </cell>
          <cell r="D184" t="str">
            <v xml:space="preserve">OTROS INGRESOS Y BENEFICIOS </v>
          </cell>
        </row>
        <row r="185">
          <cell r="B185" t="str">
            <v>Ingresos financieros</v>
          </cell>
          <cell r="C185" t="str">
            <v>10.1.1</v>
          </cell>
          <cell r="D185" t="str">
            <v>Ingresos financieros</v>
          </cell>
        </row>
        <row r="186">
          <cell r="B186" t="str">
            <v>Otros ingresos financieros</v>
          </cell>
          <cell r="C186" t="str">
            <v>10.1.2</v>
          </cell>
          <cell r="D186" t="str">
            <v>Otros ingresos financieros</v>
          </cell>
        </row>
        <row r="187">
          <cell r="B187" t="str">
            <v>Diferencias por tipo de cambio a Favor en Efectivo y Equivalentes</v>
          </cell>
          <cell r="C187" t="str">
            <v>10.2.1</v>
          </cell>
          <cell r="D187" t="str">
            <v>Diferencias por tipo de cambio a Favor en Efectivo y Equivalentes</v>
          </cell>
        </row>
        <row r="188">
          <cell r="B188" t="str">
            <v>Otros ingresos y beneficios varios</v>
          </cell>
          <cell r="C188" t="str">
            <v>10.3.9</v>
          </cell>
          <cell r="D188" t="str">
            <v>Otros ingresos y beneficios varios</v>
          </cell>
        </row>
        <row r="189">
          <cell r="C189">
            <v>11</v>
          </cell>
          <cell r="D189" t="str">
            <v>INGRESOS DERIVADOS DE FINANCIAMIENTO</v>
          </cell>
        </row>
        <row r="190">
          <cell r="B190" t="str">
            <v>Banca oficial</v>
          </cell>
          <cell r="C190" t="str">
            <v>11.1.1.1</v>
          </cell>
          <cell r="D190" t="str">
            <v>Banca oficial</v>
          </cell>
        </row>
        <row r="191">
          <cell r="B191" t="str">
            <v>Banca comercial</v>
          </cell>
          <cell r="C191" t="str">
            <v>11.1.1.2</v>
          </cell>
          <cell r="D191" t="str">
            <v>Banca comercial</v>
          </cell>
        </row>
        <row r="192">
          <cell r="B192" t="str">
            <v>Otros financiamientos no especificados</v>
          </cell>
          <cell r="C192" t="str">
            <v>11.1.1.9</v>
          </cell>
          <cell r="D192" t="str">
            <v>Otros financiamientos no especificados</v>
          </cell>
        </row>
        <row r="193">
          <cell r="B193" t="str">
            <v>ENDEUDAMIENTO EXTERNO</v>
          </cell>
          <cell r="C193">
            <v>12</v>
          </cell>
          <cell r="D193" t="str">
            <v>ENDEUDAMIENTO EXTERNO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</row>
      </sheetData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165"/>
  <sheetViews>
    <sheetView tabSelected="1" topLeftCell="A64" zoomScale="70" zoomScaleNormal="70" workbookViewId="0">
      <selection activeCell="G11" sqref="G11"/>
    </sheetView>
  </sheetViews>
  <sheetFormatPr baseColWidth="10" defaultColWidth="11" defaultRowHeight="15" x14ac:dyDescent="0.25"/>
  <cols>
    <col min="1" max="1" width="14" customWidth="1"/>
    <col min="2" max="2" width="41" customWidth="1"/>
    <col min="3" max="3" width="10" customWidth="1"/>
    <col min="4" max="4" width="8" customWidth="1"/>
    <col min="5" max="5" width="28" customWidth="1"/>
    <col min="6" max="6" width="6.7109375" customWidth="1"/>
    <col min="7" max="7" width="28" customWidth="1"/>
    <col min="8" max="8" width="8.7109375" customWidth="1"/>
    <col min="9" max="9" width="28" customWidth="1"/>
    <col min="10" max="10" width="12.5703125" customWidth="1"/>
    <col min="11" max="11" width="28" customWidth="1"/>
    <col min="12" max="12" width="15.42578125" customWidth="1"/>
    <col min="13" max="13" width="20.5703125" customWidth="1"/>
    <col min="14" max="14" width="16.42578125" customWidth="1"/>
    <col min="15" max="15" width="20.42578125" customWidth="1"/>
    <col min="16" max="16" width="12.85546875" customWidth="1"/>
    <col min="17" max="17" width="8.5703125" bestFit="1" customWidth="1"/>
    <col min="18" max="18" width="25.85546875" style="6" bestFit="1" customWidth="1"/>
    <col min="19" max="19" width="23.5703125" style="6" bestFit="1" customWidth="1"/>
    <col min="20" max="20" width="25.42578125" style="6" bestFit="1" customWidth="1"/>
    <col min="21" max="21" width="21.140625" style="6" customWidth="1"/>
    <col min="22" max="22" width="25.42578125" style="6" customWidth="1"/>
    <col min="23" max="23" width="21.7109375" style="6" customWidth="1"/>
    <col min="24" max="25" width="11" customWidth="1"/>
  </cols>
  <sheetData>
    <row r="2" spans="1:25" x14ac:dyDescent="0.25">
      <c r="A2" s="1"/>
      <c r="B2" s="1" t="s">
        <v>0</v>
      </c>
    </row>
    <row r="3" spans="1:25" x14ac:dyDescent="0.25">
      <c r="A3" s="1"/>
      <c r="B3" s="1" t="s">
        <v>223</v>
      </c>
    </row>
    <row r="4" spans="1:25" ht="15.75" thickBot="1" x14ac:dyDescent="0.3"/>
    <row r="5" spans="1:25" x14ac:dyDescent="0.25">
      <c r="B5" s="2"/>
      <c r="C5" s="3"/>
      <c r="D5" s="20" t="s">
        <v>1</v>
      </c>
      <c r="E5" s="21"/>
      <c r="F5" s="21"/>
      <c r="G5" s="21"/>
      <c r="H5" s="21"/>
      <c r="I5" s="21"/>
      <c r="J5" s="21"/>
      <c r="K5" s="22"/>
      <c r="L5" s="23" t="s">
        <v>2</v>
      </c>
      <c r="M5" s="24"/>
      <c r="N5" s="24"/>
      <c r="O5" s="25"/>
    </row>
    <row r="6" spans="1:25" x14ac:dyDescent="0.25">
      <c r="B6" s="4"/>
      <c r="C6" s="5"/>
      <c r="D6" s="26" t="s">
        <v>3</v>
      </c>
      <c r="E6" s="27"/>
      <c r="F6" s="27" t="s">
        <v>4</v>
      </c>
      <c r="G6" s="27"/>
      <c r="H6" s="27" t="s">
        <v>5</v>
      </c>
      <c r="I6" s="27"/>
      <c r="J6" s="27" t="s">
        <v>6</v>
      </c>
      <c r="K6" s="28"/>
      <c r="L6" s="29" t="s">
        <v>3</v>
      </c>
      <c r="M6" s="30"/>
      <c r="N6" s="27" t="s">
        <v>4</v>
      </c>
      <c r="O6" s="28"/>
    </row>
    <row r="7" spans="1:25" ht="45" x14ac:dyDescent="0.25">
      <c r="A7" s="7" t="s">
        <v>7</v>
      </c>
      <c r="B7" s="8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10" t="s">
        <v>18</v>
      </c>
      <c r="M7" s="11">
        <v>5</v>
      </c>
      <c r="N7" s="9" t="s">
        <v>19</v>
      </c>
      <c r="O7" s="9" t="s">
        <v>20</v>
      </c>
      <c r="P7" s="7" t="s">
        <v>21</v>
      </c>
      <c r="Q7" s="7" t="s">
        <v>22</v>
      </c>
      <c r="R7" s="12" t="s">
        <v>23</v>
      </c>
      <c r="S7" s="12" t="s">
        <v>24</v>
      </c>
      <c r="T7" s="12" t="s">
        <v>25</v>
      </c>
      <c r="U7" s="12" t="s">
        <v>26</v>
      </c>
      <c r="V7" s="12" t="s">
        <v>27</v>
      </c>
      <c r="W7" s="12" t="s">
        <v>28</v>
      </c>
      <c r="X7" s="18" t="s">
        <v>228</v>
      </c>
      <c r="Y7" s="18" t="s">
        <v>229</v>
      </c>
    </row>
    <row r="8" spans="1:25" x14ac:dyDescent="0.25">
      <c r="A8" s="16">
        <v>86451</v>
      </c>
      <c r="B8" s="16" t="s">
        <v>96</v>
      </c>
      <c r="C8" s="16" t="str">
        <f>MID(B8,1,4)</f>
        <v>2018</v>
      </c>
      <c r="D8" s="16" t="str">
        <f>MID(B8,6,6)</f>
        <v>060000</v>
      </c>
      <c r="E8" s="16" t="str">
        <f>VLOOKUP(D8:D3164,'[10]Catalogos CRI'!$A$10:$B$19,2,FALSE)</f>
        <v>APROVECHAMIENTOS</v>
      </c>
      <c r="F8" s="16" t="str">
        <f>MID(B8,13,6)</f>
        <v>061000</v>
      </c>
      <c r="G8" s="16" t="str">
        <f>VLOOKUP(F8:F3164,'[10]Catalogos CRI'!$A$24:$B$65,2,FALSE)</f>
        <v>APROVECHAMIENTOS DE TIPO CORRIENTE</v>
      </c>
      <c r="H8" s="16" t="str">
        <f>MID(B8,20,6)</f>
        <v>061010</v>
      </c>
      <c r="I8" s="16" t="str">
        <f>VLOOKUP(H8:H3164,'[10]Catalogos CRI'!$A$70:$B$148,2,FALSE)</f>
        <v>Incentivos derivados de la colaboración fiscal</v>
      </c>
      <c r="J8" s="16" t="str">
        <f>MID(B8,27,6)</f>
        <v>061011</v>
      </c>
      <c r="K8" s="16" t="str">
        <f>VLOOKUP(J8:J3164,'[10]Catalogos CRI'!$A$153:$B$335,2,FALSE)</f>
        <v>Incentivos de colaboración</v>
      </c>
      <c r="L8" s="16" t="str">
        <f>MID(B8,34,3)</f>
        <v>400</v>
      </c>
      <c r="M8" s="16" t="str">
        <f>VLOOKUP(L8:L3164,[11]FF!$A$10:$B$16,2,FALSE)</f>
        <v>Ingresos Propios</v>
      </c>
      <c r="N8" s="16" t="str">
        <f>MID(B8,38,3)</f>
        <v>401</v>
      </c>
      <c r="O8" s="16" t="str">
        <f>VLOOKUP(N8:N3164,[11]FF!$A$22:$B$93,2,FALSE)</f>
        <v>Ingresos Propios</v>
      </c>
      <c r="P8" s="16">
        <v>877483</v>
      </c>
      <c r="Q8" s="16">
        <v>1</v>
      </c>
      <c r="R8" s="17">
        <v>0</v>
      </c>
      <c r="S8" s="17">
        <v>256628.70000000007</v>
      </c>
      <c r="T8" s="17">
        <f>R8+S8</f>
        <v>256628.70000000007</v>
      </c>
      <c r="U8" s="17">
        <v>0</v>
      </c>
      <c r="V8" s="17">
        <v>37524</v>
      </c>
      <c r="W8" s="17">
        <f>T8-V8</f>
        <v>219104.70000000007</v>
      </c>
      <c r="X8" t="str">
        <f>VLOOKUP(J8,'[12]Conver ASEJ VS Clave Nueva'!$A$4:$C$193,3,FALSE)</f>
        <v>6.1.1.1</v>
      </c>
      <c r="Y8" t="str">
        <f>VLOOKUP(K8,'[13]Conver ASEJ VS Clave Nueva'!$B$4:$D$193,3,FALSE)</f>
        <v>Incentivos de colaboración</v>
      </c>
    </row>
    <row r="9" spans="1:25" x14ac:dyDescent="0.25">
      <c r="A9" s="16">
        <v>86451</v>
      </c>
      <c r="B9" s="16" t="s">
        <v>96</v>
      </c>
      <c r="C9" s="16" t="str">
        <f>MID(B9,1,4)</f>
        <v>2018</v>
      </c>
      <c r="D9" s="16" t="str">
        <f>MID(B9,6,6)</f>
        <v>060000</v>
      </c>
      <c r="E9" s="16" t="str">
        <f>VLOOKUP(D9:D3165,'[10]Catalogos CRI'!$A$10:$B$19,2,FALSE)</f>
        <v>APROVECHAMIENTOS</v>
      </c>
      <c r="F9" s="16" t="str">
        <f>MID(B9,13,6)</f>
        <v>061000</v>
      </c>
      <c r="G9" s="16" t="str">
        <f>VLOOKUP(F9:F3165,'[10]Catalogos CRI'!$A$24:$B$65,2,FALSE)</f>
        <v>APROVECHAMIENTOS DE TIPO CORRIENTE</v>
      </c>
      <c r="H9" s="16" t="str">
        <f>MID(B9,20,6)</f>
        <v>061010</v>
      </c>
      <c r="I9" s="16" t="str">
        <f>VLOOKUP(H9:H3165,'[10]Catalogos CRI'!$A$70:$B$148,2,FALSE)</f>
        <v>Incentivos derivados de la colaboración fiscal</v>
      </c>
      <c r="J9" s="16" t="str">
        <f>MID(B9,27,6)</f>
        <v>061011</v>
      </c>
      <c r="K9" s="16" t="str">
        <f>VLOOKUP(J9:J3165,'[10]Catalogos CRI'!$A$153:$B$335,2,FALSE)</f>
        <v>Incentivos de colaboración</v>
      </c>
      <c r="L9" s="16" t="str">
        <f>MID(B9,34,3)</f>
        <v>400</v>
      </c>
      <c r="M9" s="16" t="str">
        <f>VLOOKUP(L9:L3165,[11]FF!$A$10:$B$16,2,FALSE)</f>
        <v>Ingresos Propios</v>
      </c>
      <c r="N9" s="16" t="str">
        <f>MID(B9,38,3)</f>
        <v>401</v>
      </c>
      <c r="O9" s="16" t="str">
        <f>VLOOKUP(N9:N3165,[11]FF!$A$22:$B$93,2,FALSE)</f>
        <v>Ingresos Propios</v>
      </c>
      <c r="P9" s="16">
        <v>877484</v>
      </c>
      <c r="Q9" s="16">
        <v>2</v>
      </c>
      <c r="R9" s="17">
        <v>0</v>
      </c>
      <c r="S9" s="17">
        <v>185030</v>
      </c>
      <c r="T9" s="17">
        <f t="shared" ref="T9:T72" si="0">R9+S9</f>
        <v>185030</v>
      </c>
      <c r="U9" s="17">
        <v>0</v>
      </c>
      <c r="V9" s="17">
        <v>185030</v>
      </c>
      <c r="W9" s="17">
        <f t="shared" ref="W9:W72" si="1">T9-V9</f>
        <v>0</v>
      </c>
      <c r="X9" t="str">
        <f>VLOOKUP(J9,'[12]Conver ASEJ VS Clave Nueva'!$A$4:$C$193,3,FALSE)</f>
        <v>6.1.1.1</v>
      </c>
      <c r="Y9" t="str">
        <f>VLOOKUP(K9,'[13]Conver ASEJ VS Clave Nueva'!$B$4:$D$193,3,FALSE)</f>
        <v>Incentivos de colaboración</v>
      </c>
    </row>
    <row r="10" spans="1:25" x14ac:dyDescent="0.25">
      <c r="A10" s="16">
        <v>86451</v>
      </c>
      <c r="B10" s="16" t="s">
        <v>96</v>
      </c>
      <c r="C10" s="16" t="str">
        <f t="shared" ref="C10:C73" si="2">MID(B10,1,4)</f>
        <v>2018</v>
      </c>
      <c r="D10" s="16" t="str">
        <f t="shared" ref="D10:D73" si="3">MID(B10,6,6)</f>
        <v>060000</v>
      </c>
      <c r="E10" s="16" t="str">
        <f>VLOOKUP(D10:D3166,'[10]Catalogos CRI'!$A$10:$B$19,2,FALSE)</f>
        <v>APROVECHAMIENTOS</v>
      </c>
      <c r="F10" s="16" t="str">
        <f t="shared" ref="F10:F73" si="4">MID(B10,13,6)</f>
        <v>061000</v>
      </c>
      <c r="G10" s="16" t="str">
        <f>VLOOKUP(F10:F3166,'[10]Catalogos CRI'!$A$24:$B$65,2,FALSE)</f>
        <v>APROVECHAMIENTOS DE TIPO CORRIENTE</v>
      </c>
      <c r="H10" s="16" t="str">
        <f t="shared" ref="H10:H73" si="5">MID(B10,20,6)</f>
        <v>061010</v>
      </c>
      <c r="I10" s="16" t="str">
        <f>VLOOKUP(H10:H3166,'[10]Catalogos CRI'!$A$70:$B$148,2,FALSE)</f>
        <v>Incentivos derivados de la colaboración fiscal</v>
      </c>
      <c r="J10" s="16" t="str">
        <f t="shared" ref="J10:J73" si="6">MID(B10,27,6)</f>
        <v>061011</v>
      </c>
      <c r="K10" s="16" t="str">
        <f>VLOOKUP(J10:J3166,'[10]Catalogos CRI'!$A$153:$B$335,2,FALSE)</f>
        <v>Incentivos de colaboración</v>
      </c>
      <c r="L10" s="16" t="str">
        <f t="shared" ref="L10:L73" si="7">MID(B10,34,3)</f>
        <v>400</v>
      </c>
      <c r="M10" s="16" t="str">
        <f>VLOOKUP(L10:L3166,[11]FF!$A$10:$B$16,2,FALSE)</f>
        <v>Ingresos Propios</v>
      </c>
      <c r="N10" s="16" t="str">
        <f t="shared" ref="N10:N73" si="8">MID(B10,38,3)</f>
        <v>401</v>
      </c>
      <c r="O10" s="16" t="str">
        <f>VLOOKUP(N10:N3166,[11]FF!$A$22:$B$93,2,FALSE)</f>
        <v>Ingresos Propios</v>
      </c>
      <c r="P10" s="16">
        <v>877485</v>
      </c>
      <c r="Q10" s="16">
        <v>3</v>
      </c>
      <c r="R10" s="17">
        <v>0</v>
      </c>
      <c r="S10" s="17">
        <v>168658</v>
      </c>
      <c r="T10" s="17">
        <f t="shared" si="0"/>
        <v>168658</v>
      </c>
      <c r="U10" s="17">
        <v>0</v>
      </c>
      <c r="V10" s="17">
        <v>168658</v>
      </c>
      <c r="W10" s="17">
        <f t="shared" si="1"/>
        <v>0</v>
      </c>
      <c r="X10" t="str">
        <f>VLOOKUP(J10,'[12]Conver ASEJ VS Clave Nueva'!$A$4:$C$193,3,FALSE)</f>
        <v>6.1.1.1</v>
      </c>
      <c r="Y10" t="str">
        <f>VLOOKUP(K10,'[13]Conver ASEJ VS Clave Nueva'!$B$4:$D$193,3,FALSE)</f>
        <v>Incentivos de colaboración</v>
      </c>
    </row>
    <row r="11" spans="1:25" x14ac:dyDescent="0.25">
      <c r="A11" s="16">
        <v>86451</v>
      </c>
      <c r="B11" s="16" t="s">
        <v>96</v>
      </c>
      <c r="C11" s="16" t="str">
        <f t="shared" si="2"/>
        <v>2018</v>
      </c>
      <c r="D11" s="16" t="str">
        <f t="shared" si="3"/>
        <v>060000</v>
      </c>
      <c r="E11" s="16" t="str">
        <f>VLOOKUP(D11:D3167,'[10]Catalogos CRI'!$A$10:$B$19,2,FALSE)</f>
        <v>APROVECHAMIENTOS</v>
      </c>
      <c r="F11" s="16" t="str">
        <f t="shared" si="4"/>
        <v>061000</v>
      </c>
      <c r="G11" s="16" t="str">
        <f>VLOOKUP(F11:F3167,'[10]Catalogos CRI'!$A$24:$B$65,2,FALSE)</f>
        <v>APROVECHAMIENTOS DE TIPO CORRIENTE</v>
      </c>
      <c r="H11" s="16" t="str">
        <f t="shared" si="5"/>
        <v>061010</v>
      </c>
      <c r="I11" s="16" t="str">
        <f>VLOOKUP(H11:H3167,'[10]Catalogos CRI'!$A$70:$B$148,2,FALSE)</f>
        <v>Incentivos derivados de la colaboración fiscal</v>
      </c>
      <c r="J11" s="16" t="str">
        <f t="shared" si="6"/>
        <v>061011</v>
      </c>
      <c r="K11" s="16" t="str">
        <f>VLOOKUP(J11:J3167,'[10]Catalogos CRI'!$A$153:$B$335,2,FALSE)</f>
        <v>Incentivos de colaboración</v>
      </c>
      <c r="L11" s="16" t="str">
        <f t="shared" si="7"/>
        <v>400</v>
      </c>
      <c r="M11" s="16" t="str">
        <f>VLOOKUP(L11:L3167,[11]FF!$A$10:$B$16,2,FALSE)</f>
        <v>Ingresos Propios</v>
      </c>
      <c r="N11" s="16" t="str">
        <f t="shared" si="8"/>
        <v>401</v>
      </c>
      <c r="O11" s="16" t="str">
        <f>VLOOKUP(N11:N3167,[11]FF!$A$22:$B$93,2,FALSE)</f>
        <v>Ingresos Propios</v>
      </c>
      <c r="P11" s="16">
        <v>877486</v>
      </c>
      <c r="Q11" s="16">
        <v>4</v>
      </c>
      <c r="R11" s="17">
        <v>0</v>
      </c>
      <c r="S11" s="17">
        <v>178116</v>
      </c>
      <c r="T11" s="17">
        <f t="shared" si="0"/>
        <v>178116</v>
      </c>
      <c r="U11" s="17">
        <v>0</v>
      </c>
      <c r="V11" s="17">
        <v>178116</v>
      </c>
      <c r="W11" s="17">
        <f t="shared" si="1"/>
        <v>0</v>
      </c>
      <c r="X11" t="str">
        <f>VLOOKUP(J11,'[12]Conver ASEJ VS Clave Nueva'!$A$4:$C$193,3,FALSE)</f>
        <v>6.1.1.1</v>
      </c>
      <c r="Y11" t="str">
        <f>VLOOKUP(K11,'[13]Conver ASEJ VS Clave Nueva'!$B$4:$D$193,3,FALSE)</f>
        <v>Incentivos de colaboración</v>
      </c>
    </row>
    <row r="12" spans="1:25" x14ac:dyDescent="0.25">
      <c r="A12" s="16">
        <v>86451</v>
      </c>
      <c r="B12" s="16" t="s">
        <v>96</v>
      </c>
      <c r="C12" s="16" t="str">
        <f t="shared" si="2"/>
        <v>2018</v>
      </c>
      <c r="D12" s="16" t="str">
        <f t="shared" si="3"/>
        <v>060000</v>
      </c>
      <c r="E12" s="16" t="str">
        <f>VLOOKUP(D12:D3168,'[10]Catalogos CRI'!$A$10:$B$19,2,FALSE)</f>
        <v>APROVECHAMIENTOS</v>
      </c>
      <c r="F12" s="16" t="str">
        <f t="shared" si="4"/>
        <v>061000</v>
      </c>
      <c r="G12" s="16" t="str">
        <f>VLOOKUP(F12:F3168,'[10]Catalogos CRI'!$A$24:$B$65,2,FALSE)</f>
        <v>APROVECHAMIENTOS DE TIPO CORRIENTE</v>
      </c>
      <c r="H12" s="16" t="str">
        <f t="shared" si="5"/>
        <v>061010</v>
      </c>
      <c r="I12" s="16" t="str">
        <f>VLOOKUP(H12:H3168,'[10]Catalogos CRI'!$A$70:$B$148,2,FALSE)</f>
        <v>Incentivos derivados de la colaboración fiscal</v>
      </c>
      <c r="J12" s="16" t="str">
        <f t="shared" si="6"/>
        <v>061011</v>
      </c>
      <c r="K12" s="16" t="str">
        <f>VLOOKUP(J12:J3168,'[10]Catalogos CRI'!$A$153:$B$335,2,FALSE)</f>
        <v>Incentivos de colaboración</v>
      </c>
      <c r="L12" s="16" t="str">
        <f t="shared" si="7"/>
        <v>400</v>
      </c>
      <c r="M12" s="16" t="str">
        <f>VLOOKUP(L12:L3168,[11]FF!$A$10:$B$16,2,FALSE)</f>
        <v>Ingresos Propios</v>
      </c>
      <c r="N12" s="16" t="str">
        <f t="shared" si="8"/>
        <v>401</v>
      </c>
      <c r="O12" s="16" t="str">
        <f>VLOOKUP(N12:N3168,[11]FF!$A$22:$B$93,2,FALSE)</f>
        <v>Ingresos Propios</v>
      </c>
      <c r="P12" s="16">
        <v>877487</v>
      </c>
      <c r="Q12" s="16">
        <v>5</v>
      </c>
      <c r="R12" s="17">
        <v>0</v>
      </c>
      <c r="S12" s="17">
        <v>0</v>
      </c>
      <c r="T12" s="17">
        <f t="shared" si="0"/>
        <v>0</v>
      </c>
      <c r="U12" s="17">
        <v>0</v>
      </c>
      <c r="V12" s="17">
        <v>0</v>
      </c>
      <c r="W12" s="17">
        <f t="shared" si="1"/>
        <v>0</v>
      </c>
      <c r="X12" t="str">
        <f>VLOOKUP(J12,'[12]Conver ASEJ VS Clave Nueva'!$A$4:$C$193,3,FALSE)</f>
        <v>6.1.1.1</v>
      </c>
      <c r="Y12" t="str">
        <f>VLOOKUP(K12,'[13]Conver ASEJ VS Clave Nueva'!$B$4:$D$193,3,FALSE)</f>
        <v>Incentivos de colaboración</v>
      </c>
    </row>
    <row r="13" spans="1:25" x14ac:dyDescent="0.25">
      <c r="A13" s="16">
        <v>86451</v>
      </c>
      <c r="B13" s="16" t="s">
        <v>96</v>
      </c>
      <c r="C13" s="16" t="str">
        <f t="shared" si="2"/>
        <v>2018</v>
      </c>
      <c r="D13" s="16" t="str">
        <f t="shared" si="3"/>
        <v>060000</v>
      </c>
      <c r="E13" s="16" t="str">
        <f>VLOOKUP(D13:D3169,'[10]Catalogos CRI'!$A$10:$B$19,2,FALSE)</f>
        <v>APROVECHAMIENTOS</v>
      </c>
      <c r="F13" s="16" t="str">
        <f t="shared" si="4"/>
        <v>061000</v>
      </c>
      <c r="G13" s="16" t="str">
        <f>VLOOKUP(F13:F3169,'[10]Catalogos CRI'!$A$24:$B$65,2,FALSE)</f>
        <v>APROVECHAMIENTOS DE TIPO CORRIENTE</v>
      </c>
      <c r="H13" s="16" t="str">
        <f t="shared" si="5"/>
        <v>061010</v>
      </c>
      <c r="I13" s="16" t="str">
        <f>VLOOKUP(H13:H3169,'[10]Catalogos CRI'!$A$70:$B$148,2,FALSE)</f>
        <v>Incentivos derivados de la colaboración fiscal</v>
      </c>
      <c r="J13" s="16" t="str">
        <f t="shared" si="6"/>
        <v>061011</v>
      </c>
      <c r="K13" s="16" t="str">
        <f>VLOOKUP(J13:J3169,'[10]Catalogos CRI'!$A$153:$B$335,2,FALSE)</f>
        <v>Incentivos de colaboración</v>
      </c>
      <c r="L13" s="16" t="str">
        <f t="shared" si="7"/>
        <v>400</v>
      </c>
      <c r="M13" s="16" t="str">
        <f>VLOOKUP(L13:L3169,[11]FF!$A$10:$B$16,2,FALSE)</f>
        <v>Ingresos Propios</v>
      </c>
      <c r="N13" s="16" t="str">
        <f t="shared" si="8"/>
        <v>401</v>
      </c>
      <c r="O13" s="16" t="str">
        <f>VLOOKUP(N13:N3169,[11]FF!$A$22:$B$93,2,FALSE)</f>
        <v>Ingresos Propios</v>
      </c>
      <c r="P13" s="16">
        <v>877488</v>
      </c>
      <c r="Q13" s="16">
        <v>6</v>
      </c>
      <c r="R13" s="17">
        <v>0</v>
      </c>
      <c r="S13" s="17">
        <v>161021</v>
      </c>
      <c r="T13" s="17">
        <f t="shared" si="0"/>
        <v>161021</v>
      </c>
      <c r="U13" s="17">
        <v>0</v>
      </c>
      <c r="V13" s="17">
        <v>161021</v>
      </c>
      <c r="W13" s="17">
        <f t="shared" si="1"/>
        <v>0</v>
      </c>
      <c r="X13" t="str">
        <f>VLOOKUP(J13,'[12]Conver ASEJ VS Clave Nueva'!$A$4:$C$193,3,FALSE)</f>
        <v>6.1.1.1</v>
      </c>
      <c r="Y13" t="str">
        <f>VLOOKUP(K13,'[13]Conver ASEJ VS Clave Nueva'!$B$4:$D$193,3,FALSE)</f>
        <v>Incentivos de colaboración</v>
      </c>
    </row>
    <row r="14" spans="1:25" x14ac:dyDescent="0.25">
      <c r="A14" s="16">
        <v>86451</v>
      </c>
      <c r="B14" s="16" t="s">
        <v>96</v>
      </c>
      <c r="C14" s="16" t="str">
        <f t="shared" si="2"/>
        <v>2018</v>
      </c>
      <c r="D14" s="16" t="str">
        <f t="shared" si="3"/>
        <v>060000</v>
      </c>
      <c r="E14" s="16" t="str">
        <f>VLOOKUP(D14:D3170,'[10]Catalogos CRI'!$A$10:$B$19,2,FALSE)</f>
        <v>APROVECHAMIENTOS</v>
      </c>
      <c r="F14" s="16" t="str">
        <f t="shared" si="4"/>
        <v>061000</v>
      </c>
      <c r="G14" s="16" t="str">
        <f>VLOOKUP(F14:F3170,'[10]Catalogos CRI'!$A$24:$B$65,2,FALSE)</f>
        <v>APROVECHAMIENTOS DE TIPO CORRIENTE</v>
      </c>
      <c r="H14" s="16" t="str">
        <f t="shared" si="5"/>
        <v>061010</v>
      </c>
      <c r="I14" s="16" t="str">
        <f>VLOOKUP(H14:H3170,'[10]Catalogos CRI'!$A$70:$B$148,2,FALSE)</f>
        <v>Incentivos derivados de la colaboración fiscal</v>
      </c>
      <c r="J14" s="16" t="str">
        <f t="shared" si="6"/>
        <v>061011</v>
      </c>
      <c r="K14" s="16" t="str">
        <f>VLOOKUP(J14:J3170,'[10]Catalogos CRI'!$A$153:$B$335,2,FALSE)</f>
        <v>Incentivos de colaboración</v>
      </c>
      <c r="L14" s="16" t="str">
        <f t="shared" si="7"/>
        <v>400</v>
      </c>
      <c r="M14" s="16" t="str">
        <f>VLOOKUP(L14:L3170,[11]FF!$A$10:$B$16,2,FALSE)</f>
        <v>Ingresos Propios</v>
      </c>
      <c r="N14" s="16" t="str">
        <f t="shared" si="8"/>
        <v>401</v>
      </c>
      <c r="O14" s="16" t="str">
        <f>VLOOKUP(N14:N3170,[11]FF!$A$22:$B$93,2,FALSE)</f>
        <v>Ingresos Propios</v>
      </c>
      <c r="P14" s="16">
        <v>877489</v>
      </c>
      <c r="Q14" s="16">
        <v>7</v>
      </c>
      <c r="R14" s="17">
        <v>0</v>
      </c>
      <c r="S14" s="17">
        <v>0</v>
      </c>
      <c r="T14" s="17">
        <f t="shared" si="0"/>
        <v>0</v>
      </c>
      <c r="U14" s="17">
        <v>0</v>
      </c>
      <c r="V14" s="17">
        <v>189461</v>
      </c>
      <c r="W14" s="17">
        <f t="shared" si="1"/>
        <v>-189461</v>
      </c>
      <c r="X14" t="str">
        <f>VLOOKUP(J14,'[12]Conver ASEJ VS Clave Nueva'!$A$4:$C$193,3,FALSE)</f>
        <v>6.1.1.1</v>
      </c>
      <c r="Y14" t="str">
        <f>VLOOKUP(K14,'[13]Conver ASEJ VS Clave Nueva'!$B$4:$D$193,3,FALSE)</f>
        <v>Incentivos de colaboración</v>
      </c>
    </row>
    <row r="15" spans="1:25" x14ac:dyDescent="0.25">
      <c r="A15" s="16">
        <v>86451</v>
      </c>
      <c r="B15" s="16" t="s">
        <v>96</v>
      </c>
      <c r="C15" s="16" t="str">
        <f t="shared" si="2"/>
        <v>2018</v>
      </c>
      <c r="D15" s="16" t="str">
        <f t="shared" si="3"/>
        <v>060000</v>
      </c>
      <c r="E15" s="16" t="str">
        <f>VLOOKUP(D15:D3171,'[10]Catalogos CRI'!$A$10:$B$19,2,FALSE)</f>
        <v>APROVECHAMIENTOS</v>
      </c>
      <c r="F15" s="16" t="str">
        <f t="shared" si="4"/>
        <v>061000</v>
      </c>
      <c r="G15" s="16" t="str">
        <f>VLOOKUP(F15:F3171,'[10]Catalogos CRI'!$A$24:$B$65,2,FALSE)</f>
        <v>APROVECHAMIENTOS DE TIPO CORRIENTE</v>
      </c>
      <c r="H15" s="16" t="str">
        <f t="shared" si="5"/>
        <v>061010</v>
      </c>
      <c r="I15" s="16" t="str">
        <f>VLOOKUP(H15:H3171,'[10]Catalogos CRI'!$A$70:$B$148,2,FALSE)</f>
        <v>Incentivos derivados de la colaboración fiscal</v>
      </c>
      <c r="J15" s="16" t="str">
        <f t="shared" si="6"/>
        <v>061011</v>
      </c>
      <c r="K15" s="16" t="str">
        <f>VLOOKUP(J15:J3171,'[10]Catalogos CRI'!$A$153:$B$335,2,FALSE)</f>
        <v>Incentivos de colaboración</v>
      </c>
      <c r="L15" s="16" t="str">
        <f t="shared" si="7"/>
        <v>400</v>
      </c>
      <c r="M15" s="16" t="str">
        <f>VLOOKUP(L15:L3171,[11]FF!$A$10:$B$16,2,FALSE)</f>
        <v>Ingresos Propios</v>
      </c>
      <c r="N15" s="16" t="str">
        <f t="shared" si="8"/>
        <v>401</v>
      </c>
      <c r="O15" s="16" t="str">
        <f>VLOOKUP(N15:N3171,[11]FF!$A$22:$B$93,2,FALSE)</f>
        <v>Ingresos Propios</v>
      </c>
      <c r="P15" s="16">
        <v>877490</v>
      </c>
      <c r="Q15" s="16">
        <v>8</v>
      </c>
      <c r="R15" s="17">
        <v>0</v>
      </c>
      <c r="S15" s="17">
        <v>0</v>
      </c>
      <c r="T15" s="17">
        <f t="shared" si="0"/>
        <v>0</v>
      </c>
      <c r="U15" s="17">
        <v>0</v>
      </c>
      <c r="V15" s="17">
        <v>215993</v>
      </c>
      <c r="W15" s="17">
        <f t="shared" si="1"/>
        <v>-215993</v>
      </c>
      <c r="X15" t="str">
        <f>VLOOKUP(J15,'[12]Conver ASEJ VS Clave Nueva'!$A$4:$C$193,3,FALSE)</f>
        <v>6.1.1.1</v>
      </c>
      <c r="Y15" t="str">
        <f>VLOOKUP(K15,'[13]Conver ASEJ VS Clave Nueva'!$B$4:$D$193,3,FALSE)</f>
        <v>Incentivos de colaboración</v>
      </c>
    </row>
    <row r="16" spans="1:25" x14ac:dyDescent="0.25">
      <c r="A16" s="16">
        <v>86451</v>
      </c>
      <c r="B16" s="16" t="s">
        <v>96</v>
      </c>
      <c r="C16" s="16" t="str">
        <f t="shared" si="2"/>
        <v>2018</v>
      </c>
      <c r="D16" s="16" t="str">
        <f t="shared" si="3"/>
        <v>060000</v>
      </c>
      <c r="E16" s="16" t="str">
        <f>VLOOKUP(D16:D3172,'[10]Catalogos CRI'!$A$10:$B$19,2,FALSE)</f>
        <v>APROVECHAMIENTOS</v>
      </c>
      <c r="F16" s="16" t="str">
        <f t="shared" si="4"/>
        <v>061000</v>
      </c>
      <c r="G16" s="16" t="str">
        <f>VLOOKUP(F16:F3172,'[10]Catalogos CRI'!$A$24:$B$65,2,FALSE)</f>
        <v>APROVECHAMIENTOS DE TIPO CORRIENTE</v>
      </c>
      <c r="H16" s="16" t="str">
        <f t="shared" si="5"/>
        <v>061010</v>
      </c>
      <c r="I16" s="16" t="str">
        <f>VLOOKUP(H16:H3172,'[10]Catalogos CRI'!$A$70:$B$148,2,FALSE)</f>
        <v>Incentivos derivados de la colaboración fiscal</v>
      </c>
      <c r="J16" s="16" t="str">
        <f t="shared" si="6"/>
        <v>061011</v>
      </c>
      <c r="K16" s="16" t="str">
        <f>VLOOKUP(J16:J3172,'[10]Catalogos CRI'!$A$153:$B$335,2,FALSE)</f>
        <v>Incentivos de colaboración</v>
      </c>
      <c r="L16" s="16" t="str">
        <f t="shared" si="7"/>
        <v>400</v>
      </c>
      <c r="M16" s="16" t="str">
        <f>VLOOKUP(L16:L3172,[11]FF!$A$10:$B$16,2,FALSE)</f>
        <v>Ingresos Propios</v>
      </c>
      <c r="N16" s="16" t="str">
        <f t="shared" si="8"/>
        <v>401</v>
      </c>
      <c r="O16" s="16" t="str">
        <f>VLOOKUP(N16:N3172,[11]FF!$A$22:$B$93,2,FALSE)</f>
        <v>Ingresos Propios</v>
      </c>
      <c r="P16" s="16">
        <v>877491</v>
      </c>
      <c r="Q16" s="16">
        <v>9</v>
      </c>
      <c r="R16" s="17">
        <v>0</v>
      </c>
      <c r="S16" s="17">
        <v>0</v>
      </c>
      <c r="T16" s="17">
        <f t="shared" si="0"/>
        <v>0</v>
      </c>
      <c r="U16" s="17">
        <v>0</v>
      </c>
      <c r="V16" s="17">
        <v>0</v>
      </c>
      <c r="W16" s="17">
        <f t="shared" si="1"/>
        <v>0</v>
      </c>
      <c r="X16" t="str">
        <f>VLOOKUP(J16,'[12]Conver ASEJ VS Clave Nueva'!$A$4:$C$193,3,FALSE)</f>
        <v>6.1.1.1</v>
      </c>
      <c r="Y16" t="str">
        <f>VLOOKUP(K16,'[13]Conver ASEJ VS Clave Nueva'!$B$4:$D$193,3,FALSE)</f>
        <v>Incentivos de colaboración</v>
      </c>
    </row>
    <row r="17" spans="1:25" x14ac:dyDescent="0.25">
      <c r="A17" s="16">
        <v>86451</v>
      </c>
      <c r="B17" s="16" t="s">
        <v>96</v>
      </c>
      <c r="C17" s="16" t="str">
        <f t="shared" si="2"/>
        <v>2018</v>
      </c>
      <c r="D17" s="16" t="str">
        <f t="shared" si="3"/>
        <v>060000</v>
      </c>
      <c r="E17" s="16" t="str">
        <f>VLOOKUP(D17:D3173,'[10]Catalogos CRI'!$A$10:$B$19,2,FALSE)</f>
        <v>APROVECHAMIENTOS</v>
      </c>
      <c r="F17" s="16" t="str">
        <f t="shared" si="4"/>
        <v>061000</v>
      </c>
      <c r="G17" s="16" t="str">
        <f>VLOOKUP(F17:F3173,'[10]Catalogos CRI'!$A$24:$B$65,2,FALSE)</f>
        <v>APROVECHAMIENTOS DE TIPO CORRIENTE</v>
      </c>
      <c r="H17" s="16" t="str">
        <f t="shared" si="5"/>
        <v>061010</v>
      </c>
      <c r="I17" s="16" t="str">
        <f>VLOOKUP(H17:H3173,'[10]Catalogos CRI'!$A$70:$B$148,2,FALSE)</f>
        <v>Incentivos derivados de la colaboración fiscal</v>
      </c>
      <c r="J17" s="16" t="str">
        <f t="shared" si="6"/>
        <v>061011</v>
      </c>
      <c r="K17" s="16" t="str">
        <f>VLOOKUP(J17:J3173,'[10]Catalogos CRI'!$A$153:$B$335,2,FALSE)</f>
        <v>Incentivos de colaboración</v>
      </c>
      <c r="L17" s="16" t="str">
        <f t="shared" si="7"/>
        <v>400</v>
      </c>
      <c r="M17" s="16" t="str">
        <f>VLOOKUP(L17:L3173,[11]FF!$A$10:$B$16,2,FALSE)</f>
        <v>Ingresos Propios</v>
      </c>
      <c r="N17" s="16" t="str">
        <f t="shared" si="8"/>
        <v>401</v>
      </c>
      <c r="O17" s="16" t="str">
        <f>VLOOKUP(N17:N3173,[11]FF!$A$22:$B$93,2,FALSE)</f>
        <v>Ingresos Propios</v>
      </c>
      <c r="P17" s="16">
        <v>877492</v>
      </c>
      <c r="Q17" s="16">
        <v>10</v>
      </c>
      <c r="R17" s="17">
        <v>0</v>
      </c>
      <c r="S17" s="17">
        <v>0</v>
      </c>
      <c r="T17" s="17">
        <f t="shared" si="0"/>
        <v>0</v>
      </c>
      <c r="U17" s="17">
        <v>0</v>
      </c>
      <c r="V17" s="17">
        <v>489641</v>
      </c>
      <c r="W17" s="17">
        <f t="shared" si="1"/>
        <v>-489641</v>
      </c>
      <c r="X17" t="str">
        <f>VLOOKUP(J17,'[12]Conver ASEJ VS Clave Nueva'!$A$4:$C$193,3,FALSE)</f>
        <v>6.1.1.1</v>
      </c>
      <c r="Y17" t="str">
        <f>VLOOKUP(K17,'[13]Conver ASEJ VS Clave Nueva'!$B$4:$D$193,3,FALSE)</f>
        <v>Incentivos de colaboración</v>
      </c>
    </row>
    <row r="18" spans="1:25" x14ac:dyDescent="0.25">
      <c r="A18" s="16">
        <v>86451</v>
      </c>
      <c r="B18" s="16" t="s">
        <v>96</v>
      </c>
      <c r="C18" s="16" t="str">
        <f t="shared" si="2"/>
        <v>2018</v>
      </c>
      <c r="D18" s="16" t="str">
        <f t="shared" si="3"/>
        <v>060000</v>
      </c>
      <c r="E18" s="16" t="str">
        <f>VLOOKUP(D18:D3174,'[10]Catalogos CRI'!$A$10:$B$19,2,FALSE)</f>
        <v>APROVECHAMIENTOS</v>
      </c>
      <c r="F18" s="16" t="str">
        <f t="shared" si="4"/>
        <v>061000</v>
      </c>
      <c r="G18" s="16" t="str">
        <f>VLOOKUP(F18:F3174,'[10]Catalogos CRI'!$A$24:$B$65,2,FALSE)</f>
        <v>APROVECHAMIENTOS DE TIPO CORRIENTE</v>
      </c>
      <c r="H18" s="16" t="str">
        <f t="shared" si="5"/>
        <v>061010</v>
      </c>
      <c r="I18" s="16" t="str">
        <f>VLOOKUP(H18:H3174,'[10]Catalogos CRI'!$A$70:$B$148,2,FALSE)</f>
        <v>Incentivos derivados de la colaboración fiscal</v>
      </c>
      <c r="J18" s="16" t="str">
        <f t="shared" si="6"/>
        <v>061011</v>
      </c>
      <c r="K18" s="16" t="str">
        <f>VLOOKUP(J18:J3174,'[10]Catalogos CRI'!$A$153:$B$335,2,FALSE)</f>
        <v>Incentivos de colaboración</v>
      </c>
      <c r="L18" s="16" t="str">
        <f t="shared" si="7"/>
        <v>400</v>
      </c>
      <c r="M18" s="16" t="str">
        <f>VLOOKUP(L18:L3174,[11]FF!$A$10:$B$16,2,FALSE)</f>
        <v>Ingresos Propios</v>
      </c>
      <c r="N18" s="16" t="str">
        <f t="shared" si="8"/>
        <v>401</v>
      </c>
      <c r="O18" s="16" t="str">
        <f>VLOOKUP(N18:N3174,[11]FF!$A$22:$B$93,2,FALSE)</f>
        <v>Ingresos Propios</v>
      </c>
      <c r="P18" s="16">
        <v>877493</v>
      </c>
      <c r="Q18" s="16">
        <v>11</v>
      </c>
      <c r="R18" s="17">
        <v>0</v>
      </c>
      <c r="S18" s="17">
        <v>0</v>
      </c>
      <c r="T18" s="17">
        <f t="shared" si="0"/>
        <v>0</v>
      </c>
      <c r="U18" s="17">
        <v>0</v>
      </c>
      <c r="V18" s="17">
        <v>0</v>
      </c>
      <c r="W18" s="17">
        <f t="shared" si="1"/>
        <v>0</v>
      </c>
      <c r="X18" t="str">
        <f>VLOOKUP(J18,'[12]Conver ASEJ VS Clave Nueva'!$A$4:$C$193,3,FALSE)</f>
        <v>6.1.1.1</v>
      </c>
      <c r="Y18" t="str">
        <f>VLOOKUP(K18,'[13]Conver ASEJ VS Clave Nueva'!$B$4:$D$193,3,FALSE)</f>
        <v>Incentivos de colaboración</v>
      </c>
    </row>
    <row r="19" spans="1:25" x14ac:dyDescent="0.25">
      <c r="A19" s="16">
        <v>86451</v>
      </c>
      <c r="B19" s="16" t="s">
        <v>96</v>
      </c>
      <c r="C19" s="16" t="str">
        <f t="shared" si="2"/>
        <v>2018</v>
      </c>
      <c r="D19" s="16" t="str">
        <f t="shared" si="3"/>
        <v>060000</v>
      </c>
      <c r="E19" s="16" t="str">
        <f>VLOOKUP(D19:D3175,'[10]Catalogos CRI'!$A$10:$B$19,2,FALSE)</f>
        <v>APROVECHAMIENTOS</v>
      </c>
      <c r="F19" s="16" t="str">
        <f t="shared" si="4"/>
        <v>061000</v>
      </c>
      <c r="G19" s="16" t="str">
        <f>VLOOKUP(F19:F3175,'[10]Catalogos CRI'!$A$24:$B$65,2,FALSE)</f>
        <v>APROVECHAMIENTOS DE TIPO CORRIENTE</v>
      </c>
      <c r="H19" s="16" t="str">
        <f t="shared" si="5"/>
        <v>061010</v>
      </c>
      <c r="I19" s="16" t="str">
        <f>VLOOKUP(H19:H3175,'[10]Catalogos CRI'!$A$70:$B$148,2,FALSE)</f>
        <v>Incentivos derivados de la colaboración fiscal</v>
      </c>
      <c r="J19" s="16" t="str">
        <f t="shared" si="6"/>
        <v>061011</v>
      </c>
      <c r="K19" s="16" t="str">
        <f>VLOOKUP(J19:J3175,'[10]Catalogos CRI'!$A$153:$B$335,2,FALSE)</f>
        <v>Incentivos de colaboración</v>
      </c>
      <c r="L19" s="16" t="str">
        <f t="shared" si="7"/>
        <v>400</v>
      </c>
      <c r="M19" s="16" t="str">
        <f>VLOOKUP(L19:L3175,[11]FF!$A$10:$B$16,2,FALSE)</f>
        <v>Ingresos Propios</v>
      </c>
      <c r="N19" s="16" t="str">
        <f t="shared" si="8"/>
        <v>401</v>
      </c>
      <c r="O19" s="16" t="str">
        <f>VLOOKUP(N19:N3175,[11]FF!$A$22:$B$93,2,FALSE)</f>
        <v>Ingresos Propios</v>
      </c>
      <c r="P19" s="16">
        <v>877494</v>
      </c>
      <c r="Q19" s="16">
        <v>12</v>
      </c>
      <c r="R19" s="17">
        <v>0</v>
      </c>
      <c r="S19" s="17">
        <v>0</v>
      </c>
      <c r="T19" s="17">
        <f t="shared" si="0"/>
        <v>0</v>
      </c>
      <c r="U19" s="17">
        <v>0</v>
      </c>
      <c r="V19" s="17">
        <v>0</v>
      </c>
      <c r="W19" s="17">
        <f t="shared" si="1"/>
        <v>0</v>
      </c>
      <c r="X19" t="str">
        <f>VLOOKUP(J19,'[12]Conver ASEJ VS Clave Nueva'!$A$4:$C$193,3,FALSE)</f>
        <v>6.1.1.1</v>
      </c>
      <c r="Y19" t="str">
        <f>VLOOKUP(K19,'[13]Conver ASEJ VS Clave Nueva'!$B$4:$D$193,3,FALSE)</f>
        <v>Incentivos de colaboración</v>
      </c>
    </row>
    <row r="20" spans="1:25" x14ac:dyDescent="0.25">
      <c r="A20" s="16">
        <v>86452</v>
      </c>
      <c r="B20" s="16" t="s">
        <v>97</v>
      </c>
      <c r="C20" s="16" t="str">
        <f t="shared" si="2"/>
        <v>2018</v>
      </c>
      <c r="D20" s="16" t="str">
        <f t="shared" si="3"/>
        <v>060000</v>
      </c>
      <c r="E20" s="16" t="str">
        <f>VLOOKUP(D20:D3176,'[10]Catalogos CRI'!$A$10:$B$19,2,FALSE)</f>
        <v>APROVECHAMIENTOS</v>
      </c>
      <c r="F20" s="16" t="str">
        <f t="shared" si="4"/>
        <v>061000</v>
      </c>
      <c r="G20" s="16" t="str">
        <f>VLOOKUP(F20:F3176,'[10]Catalogos CRI'!$A$24:$B$65,2,FALSE)</f>
        <v>APROVECHAMIENTOS DE TIPO CORRIENTE</v>
      </c>
      <c r="H20" s="16" t="str">
        <f t="shared" si="5"/>
        <v>061040</v>
      </c>
      <c r="I20" s="16" t="str">
        <f>VLOOKUP(H20:H3176,'[10]Catalogos CRI'!$A$70:$B$148,2,FALSE)</f>
        <v>Reintegros</v>
      </c>
      <c r="J20" s="16" t="str">
        <f t="shared" si="6"/>
        <v>061041</v>
      </c>
      <c r="K20" s="16" t="str">
        <f>VLOOKUP(J20:J3176,'[10]Catalogos CRI'!$A$153:$B$335,2,FALSE)</f>
        <v>Reintegros</v>
      </c>
      <c r="L20" s="16" t="str">
        <f t="shared" si="7"/>
        <v>400</v>
      </c>
      <c r="M20" s="16" t="str">
        <f>VLOOKUP(L20:L3176,[11]FF!$A$10:$B$16,2,FALSE)</f>
        <v>Ingresos Propios</v>
      </c>
      <c r="N20" s="16" t="str">
        <f t="shared" si="8"/>
        <v>401</v>
      </c>
      <c r="O20" s="16" t="str">
        <f>VLOOKUP(N20:N3176,[11]FF!$A$22:$B$93,2,FALSE)</f>
        <v>Ingresos Propios</v>
      </c>
      <c r="P20" s="16">
        <v>877495</v>
      </c>
      <c r="Q20" s="16">
        <v>1</v>
      </c>
      <c r="R20" s="17">
        <v>0</v>
      </c>
      <c r="S20" s="17">
        <v>0</v>
      </c>
      <c r="T20" s="17">
        <f t="shared" si="0"/>
        <v>0</v>
      </c>
      <c r="U20" s="17">
        <v>0</v>
      </c>
      <c r="V20" s="17">
        <v>3400.54</v>
      </c>
      <c r="W20" s="17">
        <f t="shared" si="1"/>
        <v>-3400.54</v>
      </c>
      <c r="X20" t="str">
        <f>VLOOKUP(J20,'[12]Conver ASEJ VS Clave Nueva'!$A$4:$C$193,3,FALSE)</f>
        <v>6.1.4.1</v>
      </c>
      <c r="Y20" t="str">
        <f>VLOOKUP(K20,'[13]Conver ASEJ VS Clave Nueva'!$B$4:$D$193,3,FALSE)</f>
        <v>Reintegros</v>
      </c>
    </row>
    <row r="21" spans="1:25" x14ac:dyDescent="0.25">
      <c r="A21" s="16">
        <v>86452</v>
      </c>
      <c r="B21" s="16" t="s">
        <v>97</v>
      </c>
      <c r="C21" s="16" t="str">
        <f t="shared" si="2"/>
        <v>2018</v>
      </c>
      <c r="D21" s="16" t="str">
        <f t="shared" si="3"/>
        <v>060000</v>
      </c>
      <c r="E21" s="16" t="str">
        <f>VLOOKUP(D21:D3177,'[10]Catalogos CRI'!$A$10:$B$19,2,FALSE)</f>
        <v>APROVECHAMIENTOS</v>
      </c>
      <c r="F21" s="16" t="str">
        <f t="shared" si="4"/>
        <v>061000</v>
      </c>
      <c r="G21" s="16" t="str">
        <f>VLOOKUP(F21:F3177,'[10]Catalogos CRI'!$A$24:$B$65,2,FALSE)</f>
        <v>APROVECHAMIENTOS DE TIPO CORRIENTE</v>
      </c>
      <c r="H21" s="16" t="str">
        <f t="shared" si="5"/>
        <v>061040</v>
      </c>
      <c r="I21" s="16" t="str">
        <f>VLOOKUP(H21:H3177,'[10]Catalogos CRI'!$A$70:$B$148,2,FALSE)</f>
        <v>Reintegros</v>
      </c>
      <c r="J21" s="16" t="str">
        <f t="shared" si="6"/>
        <v>061041</v>
      </c>
      <c r="K21" s="16" t="str">
        <f>VLOOKUP(J21:J3177,'[10]Catalogos CRI'!$A$153:$B$335,2,FALSE)</f>
        <v>Reintegros</v>
      </c>
      <c r="L21" s="16" t="str">
        <f t="shared" si="7"/>
        <v>400</v>
      </c>
      <c r="M21" s="16" t="str">
        <f>VLOOKUP(L21:L3177,[11]FF!$A$10:$B$16,2,FALSE)</f>
        <v>Ingresos Propios</v>
      </c>
      <c r="N21" s="16" t="str">
        <f t="shared" si="8"/>
        <v>401</v>
      </c>
      <c r="O21" s="16" t="str">
        <f>VLOOKUP(N21:N3177,[11]FF!$A$22:$B$93,2,FALSE)</f>
        <v>Ingresos Propios</v>
      </c>
      <c r="P21" s="16">
        <v>877496</v>
      </c>
      <c r="Q21" s="16">
        <v>2</v>
      </c>
      <c r="R21" s="17">
        <v>0</v>
      </c>
      <c r="S21" s="17">
        <v>0</v>
      </c>
      <c r="T21" s="17">
        <f t="shared" si="0"/>
        <v>0</v>
      </c>
      <c r="U21" s="17">
        <v>0</v>
      </c>
      <c r="V21" s="17">
        <v>9.2799999999999994</v>
      </c>
      <c r="W21" s="17">
        <f t="shared" si="1"/>
        <v>-9.2799999999999994</v>
      </c>
      <c r="X21" t="str">
        <f>VLOOKUP(J21,'[12]Conver ASEJ VS Clave Nueva'!$A$4:$C$193,3,FALSE)</f>
        <v>6.1.4.1</v>
      </c>
      <c r="Y21" t="str">
        <f>VLOOKUP(K21,'[13]Conver ASEJ VS Clave Nueva'!$B$4:$D$193,3,FALSE)</f>
        <v>Reintegros</v>
      </c>
    </row>
    <row r="22" spans="1:25" x14ac:dyDescent="0.25">
      <c r="A22" s="16">
        <v>86452</v>
      </c>
      <c r="B22" s="16" t="s">
        <v>97</v>
      </c>
      <c r="C22" s="16" t="str">
        <f t="shared" si="2"/>
        <v>2018</v>
      </c>
      <c r="D22" s="16" t="str">
        <f t="shared" si="3"/>
        <v>060000</v>
      </c>
      <c r="E22" s="16" t="str">
        <f>VLOOKUP(D22:D3178,'[10]Catalogos CRI'!$A$10:$B$19,2,FALSE)</f>
        <v>APROVECHAMIENTOS</v>
      </c>
      <c r="F22" s="16" t="str">
        <f t="shared" si="4"/>
        <v>061000</v>
      </c>
      <c r="G22" s="16" t="str">
        <f>VLOOKUP(F22:F3178,'[10]Catalogos CRI'!$A$24:$B$65,2,FALSE)</f>
        <v>APROVECHAMIENTOS DE TIPO CORRIENTE</v>
      </c>
      <c r="H22" s="16" t="str">
        <f t="shared" si="5"/>
        <v>061040</v>
      </c>
      <c r="I22" s="16" t="str">
        <f>VLOOKUP(H22:H3178,'[10]Catalogos CRI'!$A$70:$B$148,2,FALSE)</f>
        <v>Reintegros</v>
      </c>
      <c r="J22" s="16" t="str">
        <f t="shared" si="6"/>
        <v>061041</v>
      </c>
      <c r="K22" s="16" t="str">
        <f>VLOOKUP(J22:J3178,'[10]Catalogos CRI'!$A$153:$B$335,2,FALSE)</f>
        <v>Reintegros</v>
      </c>
      <c r="L22" s="16" t="str">
        <f t="shared" si="7"/>
        <v>400</v>
      </c>
      <c r="M22" s="16" t="str">
        <f>VLOOKUP(L22:L3178,[11]FF!$A$10:$B$16,2,FALSE)</f>
        <v>Ingresos Propios</v>
      </c>
      <c r="N22" s="16" t="str">
        <f t="shared" si="8"/>
        <v>401</v>
      </c>
      <c r="O22" s="16" t="str">
        <f>VLOOKUP(N22:N3178,[11]FF!$A$22:$B$93,2,FALSE)</f>
        <v>Ingresos Propios</v>
      </c>
      <c r="P22" s="16">
        <v>877497</v>
      </c>
      <c r="Q22" s="16">
        <v>3</v>
      </c>
      <c r="R22" s="17">
        <v>0</v>
      </c>
      <c r="S22" s="17">
        <v>0</v>
      </c>
      <c r="T22" s="17">
        <f t="shared" si="0"/>
        <v>0</v>
      </c>
      <c r="U22" s="17">
        <v>0</v>
      </c>
      <c r="V22" s="17">
        <v>199.68</v>
      </c>
      <c r="W22" s="17">
        <f t="shared" si="1"/>
        <v>-199.68</v>
      </c>
      <c r="X22" t="str">
        <f>VLOOKUP(J22,'[12]Conver ASEJ VS Clave Nueva'!$A$4:$C$193,3,FALSE)</f>
        <v>6.1.4.1</v>
      </c>
      <c r="Y22" t="str">
        <f>VLOOKUP(K22,'[13]Conver ASEJ VS Clave Nueva'!$B$4:$D$193,3,FALSE)</f>
        <v>Reintegros</v>
      </c>
    </row>
    <row r="23" spans="1:25" x14ac:dyDescent="0.25">
      <c r="A23" s="16">
        <v>86452</v>
      </c>
      <c r="B23" s="16" t="s">
        <v>97</v>
      </c>
      <c r="C23" s="16" t="str">
        <f t="shared" si="2"/>
        <v>2018</v>
      </c>
      <c r="D23" s="16" t="str">
        <f t="shared" si="3"/>
        <v>060000</v>
      </c>
      <c r="E23" s="16" t="str">
        <f>VLOOKUP(D23:D3179,'[10]Catalogos CRI'!$A$10:$B$19,2,FALSE)</f>
        <v>APROVECHAMIENTOS</v>
      </c>
      <c r="F23" s="16" t="str">
        <f t="shared" si="4"/>
        <v>061000</v>
      </c>
      <c r="G23" s="16" t="str">
        <f>VLOOKUP(F23:F3179,'[10]Catalogos CRI'!$A$24:$B$65,2,FALSE)</f>
        <v>APROVECHAMIENTOS DE TIPO CORRIENTE</v>
      </c>
      <c r="H23" s="16" t="str">
        <f t="shared" si="5"/>
        <v>061040</v>
      </c>
      <c r="I23" s="16" t="str">
        <f>VLOOKUP(H23:H3179,'[10]Catalogos CRI'!$A$70:$B$148,2,FALSE)</f>
        <v>Reintegros</v>
      </c>
      <c r="J23" s="16" t="str">
        <f t="shared" si="6"/>
        <v>061041</v>
      </c>
      <c r="K23" s="16" t="str">
        <f>VLOOKUP(J23:J3179,'[10]Catalogos CRI'!$A$153:$B$335,2,FALSE)</f>
        <v>Reintegros</v>
      </c>
      <c r="L23" s="16" t="str">
        <f t="shared" si="7"/>
        <v>400</v>
      </c>
      <c r="M23" s="16" t="str">
        <f>VLOOKUP(L23:L3179,[11]FF!$A$10:$B$16,2,FALSE)</f>
        <v>Ingresos Propios</v>
      </c>
      <c r="N23" s="16" t="str">
        <f t="shared" si="8"/>
        <v>401</v>
      </c>
      <c r="O23" s="16" t="str">
        <f>VLOOKUP(N23:N3179,[11]FF!$A$22:$B$93,2,FALSE)</f>
        <v>Ingresos Propios</v>
      </c>
      <c r="P23" s="16">
        <v>877498</v>
      </c>
      <c r="Q23" s="16">
        <v>4</v>
      </c>
      <c r="R23" s="17">
        <v>0</v>
      </c>
      <c r="S23" s="17">
        <v>0</v>
      </c>
      <c r="T23" s="17">
        <f t="shared" si="0"/>
        <v>0</v>
      </c>
      <c r="U23" s="17">
        <v>0</v>
      </c>
      <c r="V23" s="17">
        <v>0</v>
      </c>
      <c r="W23" s="17">
        <f t="shared" si="1"/>
        <v>0</v>
      </c>
      <c r="X23" t="str">
        <f>VLOOKUP(J23,'[12]Conver ASEJ VS Clave Nueva'!$A$4:$C$193,3,FALSE)</f>
        <v>6.1.4.1</v>
      </c>
      <c r="Y23" t="str">
        <f>VLOOKUP(K23,'[13]Conver ASEJ VS Clave Nueva'!$B$4:$D$193,3,FALSE)</f>
        <v>Reintegros</v>
      </c>
    </row>
    <row r="24" spans="1:25" x14ac:dyDescent="0.25">
      <c r="A24" s="16">
        <v>86452</v>
      </c>
      <c r="B24" s="16" t="s">
        <v>97</v>
      </c>
      <c r="C24" s="16" t="str">
        <f t="shared" si="2"/>
        <v>2018</v>
      </c>
      <c r="D24" s="16" t="str">
        <f t="shared" si="3"/>
        <v>060000</v>
      </c>
      <c r="E24" s="16" t="str">
        <f>VLOOKUP(D24:D3180,'[10]Catalogos CRI'!$A$10:$B$19,2,FALSE)</f>
        <v>APROVECHAMIENTOS</v>
      </c>
      <c r="F24" s="16" t="str">
        <f t="shared" si="4"/>
        <v>061000</v>
      </c>
      <c r="G24" s="16" t="str">
        <f>VLOOKUP(F24:F3180,'[10]Catalogos CRI'!$A$24:$B$65,2,FALSE)</f>
        <v>APROVECHAMIENTOS DE TIPO CORRIENTE</v>
      </c>
      <c r="H24" s="16" t="str">
        <f t="shared" si="5"/>
        <v>061040</v>
      </c>
      <c r="I24" s="16" t="str">
        <f>VLOOKUP(H24:H3180,'[10]Catalogos CRI'!$A$70:$B$148,2,FALSE)</f>
        <v>Reintegros</v>
      </c>
      <c r="J24" s="16" t="str">
        <f t="shared" si="6"/>
        <v>061041</v>
      </c>
      <c r="K24" s="16" t="str">
        <f>VLOOKUP(J24:J3180,'[10]Catalogos CRI'!$A$153:$B$335,2,FALSE)</f>
        <v>Reintegros</v>
      </c>
      <c r="L24" s="16" t="str">
        <f t="shared" si="7"/>
        <v>400</v>
      </c>
      <c r="M24" s="16" t="str">
        <f>VLOOKUP(L24:L3180,[11]FF!$A$10:$B$16,2,FALSE)</f>
        <v>Ingresos Propios</v>
      </c>
      <c r="N24" s="16" t="str">
        <f t="shared" si="8"/>
        <v>401</v>
      </c>
      <c r="O24" s="16" t="str">
        <f>VLOOKUP(N24:N3180,[11]FF!$A$22:$B$93,2,FALSE)</f>
        <v>Ingresos Propios</v>
      </c>
      <c r="P24" s="16">
        <v>877499</v>
      </c>
      <c r="Q24" s="16">
        <v>5</v>
      </c>
      <c r="R24" s="17">
        <v>0</v>
      </c>
      <c r="S24" s="17">
        <v>0</v>
      </c>
      <c r="T24" s="17">
        <f t="shared" si="0"/>
        <v>0</v>
      </c>
      <c r="U24" s="17">
        <v>0</v>
      </c>
      <c r="V24" s="17">
        <v>31853.599999999999</v>
      </c>
      <c r="W24" s="17">
        <f t="shared" si="1"/>
        <v>-31853.599999999999</v>
      </c>
      <c r="X24" t="str">
        <f>VLOOKUP(J24,'[12]Conver ASEJ VS Clave Nueva'!$A$4:$C$193,3,FALSE)</f>
        <v>6.1.4.1</v>
      </c>
      <c r="Y24" t="str">
        <f>VLOOKUP(K24,'[13]Conver ASEJ VS Clave Nueva'!$B$4:$D$193,3,FALSE)</f>
        <v>Reintegros</v>
      </c>
    </row>
    <row r="25" spans="1:25" x14ac:dyDescent="0.25">
      <c r="A25" s="16">
        <v>86452</v>
      </c>
      <c r="B25" s="16" t="s">
        <v>97</v>
      </c>
      <c r="C25" s="16" t="str">
        <f t="shared" si="2"/>
        <v>2018</v>
      </c>
      <c r="D25" s="16" t="str">
        <f t="shared" si="3"/>
        <v>060000</v>
      </c>
      <c r="E25" s="16" t="str">
        <f>VLOOKUP(D25:D3181,'[10]Catalogos CRI'!$A$10:$B$19,2,FALSE)</f>
        <v>APROVECHAMIENTOS</v>
      </c>
      <c r="F25" s="16" t="str">
        <f t="shared" si="4"/>
        <v>061000</v>
      </c>
      <c r="G25" s="16" t="str">
        <f>VLOOKUP(F25:F3181,'[10]Catalogos CRI'!$A$24:$B$65,2,FALSE)</f>
        <v>APROVECHAMIENTOS DE TIPO CORRIENTE</v>
      </c>
      <c r="H25" s="16" t="str">
        <f t="shared" si="5"/>
        <v>061040</v>
      </c>
      <c r="I25" s="16" t="str">
        <f>VLOOKUP(H25:H3181,'[10]Catalogos CRI'!$A$70:$B$148,2,FALSE)</f>
        <v>Reintegros</v>
      </c>
      <c r="J25" s="16" t="str">
        <f t="shared" si="6"/>
        <v>061041</v>
      </c>
      <c r="K25" s="16" t="str">
        <f>VLOOKUP(J25:J3181,'[10]Catalogos CRI'!$A$153:$B$335,2,FALSE)</f>
        <v>Reintegros</v>
      </c>
      <c r="L25" s="16" t="str">
        <f t="shared" si="7"/>
        <v>400</v>
      </c>
      <c r="M25" s="16" t="str">
        <f>VLOOKUP(L25:L3181,[11]FF!$A$10:$B$16,2,FALSE)</f>
        <v>Ingresos Propios</v>
      </c>
      <c r="N25" s="16" t="str">
        <f t="shared" si="8"/>
        <v>401</v>
      </c>
      <c r="O25" s="16" t="str">
        <f>VLOOKUP(N25:N3181,[11]FF!$A$22:$B$93,2,FALSE)</f>
        <v>Ingresos Propios</v>
      </c>
      <c r="P25" s="16">
        <v>877500</v>
      </c>
      <c r="Q25" s="16">
        <v>6</v>
      </c>
      <c r="R25" s="17">
        <v>0</v>
      </c>
      <c r="S25" s="17">
        <v>0</v>
      </c>
      <c r="T25" s="17">
        <f t="shared" si="0"/>
        <v>0</v>
      </c>
      <c r="U25" s="17">
        <v>0</v>
      </c>
      <c r="V25" s="17">
        <v>4571.08</v>
      </c>
      <c r="W25" s="17">
        <f t="shared" si="1"/>
        <v>-4571.08</v>
      </c>
      <c r="X25" t="str">
        <f>VLOOKUP(J25,'[12]Conver ASEJ VS Clave Nueva'!$A$4:$C$193,3,FALSE)</f>
        <v>6.1.4.1</v>
      </c>
      <c r="Y25" t="str">
        <f>VLOOKUP(K25,'[13]Conver ASEJ VS Clave Nueva'!$B$4:$D$193,3,FALSE)</f>
        <v>Reintegros</v>
      </c>
    </row>
    <row r="26" spans="1:25" x14ac:dyDescent="0.25">
      <c r="A26" s="16">
        <v>86452</v>
      </c>
      <c r="B26" s="16" t="s">
        <v>97</v>
      </c>
      <c r="C26" s="16" t="str">
        <f t="shared" si="2"/>
        <v>2018</v>
      </c>
      <c r="D26" s="16" t="str">
        <f t="shared" si="3"/>
        <v>060000</v>
      </c>
      <c r="E26" s="16" t="str">
        <f>VLOOKUP(D26:D3182,'[10]Catalogos CRI'!$A$10:$B$19,2,FALSE)</f>
        <v>APROVECHAMIENTOS</v>
      </c>
      <c r="F26" s="16" t="str">
        <f t="shared" si="4"/>
        <v>061000</v>
      </c>
      <c r="G26" s="16" t="str">
        <f>VLOOKUP(F26:F3182,'[10]Catalogos CRI'!$A$24:$B$65,2,FALSE)</f>
        <v>APROVECHAMIENTOS DE TIPO CORRIENTE</v>
      </c>
      <c r="H26" s="16" t="str">
        <f t="shared" si="5"/>
        <v>061040</v>
      </c>
      <c r="I26" s="16" t="str">
        <f>VLOOKUP(H26:H3182,'[10]Catalogos CRI'!$A$70:$B$148,2,FALSE)</f>
        <v>Reintegros</v>
      </c>
      <c r="J26" s="16" t="str">
        <f t="shared" si="6"/>
        <v>061041</v>
      </c>
      <c r="K26" s="16" t="str">
        <f>VLOOKUP(J26:J3182,'[10]Catalogos CRI'!$A$153:$B$335,2,FALSE)</f>
        <v>Reintegros</v>
      </c>
      <c r="L26" s="16" t="str">
        <f t="shared" si="7"/>
        <v>400</v>
      </c>
      <c r="M26" s="16" t="str">
        <f>VLOOKUP(L26:L3182,[11]FF!$A$10:$B$16,2,FALSE)</f>
        <v>Ingresos Propios</v>
      </c>
      <c r="N26" s="16" t="str">
        <f t="shared" si="8"/>
        <v>401</v>
      </c>
      <c r="O26" s="16" t="str">
        <f>VLOOKUP(N26:N3182,[11]FF!$A$22:$B$93,2,FALSE)</f>
        <v>Ingresos Propios</v>
      </c>
      <c r="P26" s="16">
        <v>877501</v>
      </c>
      <c r="Q26" s="16">
        <v>7</v>
      </c>
      <c r="R26" s="17">
        <v>0</v>
      </c>
      <c r="S26" s="17">
        <v>0</v>
      </c>
      <c r="T26" s="17">
        <f t="shared" si="0"/>
        <v>0</v>
      </c>
      <c r="U26" s="17">
        <v>0</v>
      </c>
      <c r="V26" s="17">
        <v>0</v>
      </c>
      <c r="W26" s="17">
        <f t="shared" si="1"/>
        <v>0</v>
      </c>
      <c r="X26" t="str">
        <f>VLOOKUP(J26,'[12]Conver ASEJ VS Clave Nueva'!$A$4:$C$193,3,FALSE)</f>
        <v>6.1.4.1</v>
      </c>
      <c r="Y26" t="str">
        <f>VLOOKUP(K26,'[13]Conver ASEJ VS Clave Nueva'!$B$4:$D$193,3,FALSE)</f>
        <v>Reintegros</v>
      </c>
    </row>
    <row r="27" spans="1:25" x14ac:dyDescent="0.25">
      <c r="A27" s="16">
        <v>86452</v>
      </c>
      <c r="B27" s="16" t="s">
        <v>97</v>
      </c>
      <c r="C27" s="16" t="str">
        <f t="shared" si="2"/>
        <v>2018</v>
      </c>
      <c r="D27" s="16" t="str">
        <f t="shared" si="3"/>
        <v>060000</v>
      </c>
      <c r="E27" s="16" t="str">
        <f>VLOOKUP(D27:D3183,'[10]Catalogos CRI'!$A$10:$B$19,2,FALSE)</f>
        <v>APROVECHAMIENTOS</v>
      </c>
      <c r="F27" s="16" t="str">
        <f t="shared" si="4"/>
        <v>061000</v>
      </c>
      <c r="G27" s="16" t="str">
        <f>VLOOKUP(F27:F3183,'[10]Catalogos CRI'!$A$24:$B$65,2,FALSE)</f>
        <v>APROVECHAMIENTOS DE TIPO CORRIENTE</v>
      </c>
      <c r="H27" s="16" t="str">
        <f t="shared" si="5"/>
        <v>061040</v>
      </c>
      <c r="I27" s="16" t="str">
        <f>VLOOKUP(H27:H3183,'[10]Catalogos CRI'!$A$70:$B$148,2,FALSE)</f>
        <v>Reintegros</v>
      </c>
      <c r="J27" s="16" t="str">
        <f t="shared" si="6"/>
        <v>061041</v>
      </c>
      <c r="K27" s="16" t="str">
        <f>VLOOKUP(J27:J3183,'[10]Catalogos CRI'!$A$153:$B$335,2,FALSE)</f>
        <v>Reintegros</v>
      </c>
      <c r="L27" s="16" t="str">
        <f t="shared" si="7"/>
        <v>400</v>
      </c>
      <c r="M27" s="16" t="str">
        <f>VLOOKUP(L27:L3183,[11]FF!$A$10:$B$16,2,FALSE)</f>
        <v>Ingresos Propios</v>
      </c>
      <c r="N27" s="16" t="str">
        <f t="shared" si="8"/>
        <v>401</v>
      </c>
      <c r="O27" s="16" t="str">
        <f>VLOOKUP(N27:N3183,[11]FF!$A$22:$B$93,2,FALSE)</f>
        <v>Ingresos Propios</v>
      </c>
      <c r="P27" s="16">
        <v>877502</v>
      </c>
      <c r="Q27" s="16">
        <v>8</v>
      </c>
      <c r="R27" s="17">
        <v>0</v>
      </c>
      <c r="S27" s="17">
        <v>0</v>
      </c>
      <c r="T27" s="17">
        <f t="shared" si="0"/>
        <v>0</v>
      </c>
      <c r="U27" s="17">
        <v>0</v>
      </c>
      <c r="V27" s="17">
        <v>27067.11</v>
      </c>
      <c r="W27" s="17">
        <f t="shared" si="1"/>
        <v>-27067.11</v>
      </c>
      <c r="X27" t="str">
        <f>VLOOKUP(J27,'[12]Conver ASEJ VS Clave Nueva'!$A$4:$C$193,3,FALSE)</f>
        <v>6.1.4.1</v>
      </c>
      <c r="Y27" t="str">
        <f>VLOOKUP(K27,'[13]Conver ASEJ VS Clave Nueva'!$B$4:$D$193,3,FALSE)</f>
        <v>Reintegros</v>
      </c>
    </row>
    <row r="28" spans="1:25" x14ac:dyDescent="0.25">
      <c r="A28" s="16">
        <v>86452</v>
      </c>
      <c r="B28" s="16" t="s">
        <v>97</v>
      </c>
      <c r="C28" s="16" t="str">
        <f t="shared" si="2"/>
        <v>2018</v>
      </c>
      <c r="D28" s="16" t="str">
        <f t="shared" si="3"/>
        <v>060000</v>
      </c>
      <c r="E28" s="16" t="str">
        <f>VLOOKUP(D28:D3184,'[10]Catalogos CRI'!$A$10:$B$19,2,FALSE)</f>
        <v>APROVECHAMIENTOS</v>
      </c>
      <c r="F28" s="16" t="str">
        <f t="shared" si="4"/>
        <v>061000</v>
      </c>
      <c r="G28" s="16" t="str">
        <f>VLOOKUP(F28:F3184,'[10]Catalogos CRI'!$A$24:$B$65,2,FALSE)</f>
        <v>APROVECHAMIENTOS DE TIPO CORRIENTE</v>
      </c>
      <c r="H28" s="16" t="str">
        <f t="shared" si="5"/>
        <v>061040</v>
      </c>
      <c r="I28" s="16" t="str">
        <f>VLOOKUP(H28:H3184,'[10]Catalogos CRI'!$A$70:$B$148,2,FALSE)</f>
        <v>Reintegros</v>
      </c>
      <c r="J28" s="16" t="str">
        <f t="shared" si="6"/>
        <v>061041</v>
      </c>
      <c r="K28" s="16" t="str">
        <f>VLOOKUP(J28:J3184,'[10]Catalogos CRI'!$A$153:$B$335,2,FALSE)</f>
        <v>Reintegros</v>
      </c>
      <c r="L28" s="16" t="str">
        <f t="shared" si="7"/>
        <v>400</v>
      </c>
      <c r="M28" s="16" t="str">
        <f>VLOOKUP(L28:L3184,[11]FF!$A$10:$B$16,2,FALSE)</f>
        <v>Ingresos Propios</v>
      </c>
      <c r="N28" s="16" t="str">
        <f t="shared" si="8"/>
        <v>401</v>
      </c>
      <c r="O28" s="16" t="str">
        <f>VLOOKUP(N28:N3184,[11]FF!$A$22:$B$93,2,FALSE)</f>
        <v>Ingresos Propios</v>
      </c>
      <c r="P28" s="16">
        <v>877503</v>
      </c>
      <c r="Q28" s="16">
        <v>9</v>
      </c>
      <c r="R28" s="17">
        <v>0</v>
      </c>
      <c r="S28" s="17">
        <v>0</v>
      </c>
      <c r="T28" s="17">
        <f t="shared" si="0"/>
        <v>0</v>
      </c>
      <c r="U28" s="17">
        <v>0</v>
      </c>
      <c r="V28" s="17">
        <v>6460.94</v>
      </c>
      <c r="W28" s="17">
        <f t="shared" si="1"/>
        <v>-6460.94</v>
      </c>
      <c r="X28" t="str">
        <f>VLOOKUP(J28,'[12]Conver ASEJ VS Clave Nueva'!$A$4:$C$193,3,FALSE)</f>
        <v>6.1.4.1</v>
      </c>
      <c r="Y28" t="str">
        <f>VLOOKUP(K28,'[13]Conver ASEJ VS Clave Nueva'!$B$4:$D$193,3,FALSE)</f>
        <v>Reintegros</v>
      </c>
    </row>
    <row r="29" spans="1:25" x14ac:dyDescent="0.25">
      <c r="A29" s="16">
        <v>86452</v>
      </c>
      <c r="B29" s="16" t="s">
        <v>97</v>
      </c>
      <c r="C29" s="16" t="str">
        <f t="shared" si="2"/>
        <v>2018</v>
      </c>
      <c r="D29" s="16" t="str">
        <f t="shared" si="3"/>
        <v>060000</v>
      </c>
      <c r="E29" s="16" t="str">
        <f>VLOOKUP(D29:D3185,'[10]Catalogos CRI'!$A$10:$B$19,2,FALSE)</f>
        <v>APROVECHAMIENTOS</v>
      </c>
      <c r="F29" s="16" t="str">
        <f t="shared" si="4"/>
        <v>061000</v>
      </c>
      <c r="G29" s="16" t="str">
        <f>VLOOKUP(F29:F3185,'[10]Catalogos CRI'!$A$24:$B$65,2,FALSE)</f>
        <v>APROVECHAMIENTOS DE TIPO CORRIENTE</v>
      </c>
      <c r="H29" s="16" t="str">
        <f t="shared" si="5"/>
        <v>061040</v>
      </c>
      <c r="I29" s="16" t="str">
        <f>VLOOKUP(H29:H3185,'[10]Catalogos CRI'!$A$70:$B$148,2,FALSE)</f>
        <v>Reintegros</v>
      </c>
      <c r="J29" s="16" t="str">
        <f t="shared" si="6"/>
        <v>061041</v>
      </c>
      <c r="K29" s="16" t="str">
        <f>VLOOKUP(J29:J3185,'[10]Catalogos CRI'!$A$153:$B$335,2,FALSE)</f>
        <v>Reintegros</v>
      </c>
      <c r="L29" s="16" t="str">
        <f t="shared" si="7"/>
        <v>400</v>
      </c>
      <c r="M29" s="16" t="str">
        <f>VLOOKUP(L29:L3185,[11]FF!$A$10:$B$16,2,FALSE)</f>
        <v>Ingresos Propios</v>
      </c>
      <c r="N29" s="16" t="str">
        <f t="shared" si="8"/>
        <v>401</v>
      </c>
      <c r="O29" s="16" t="str">
        <f>VLOOKUP(N29:N3185,[11]FF!$A$22:$B$93,2,FALSE)</f>
        <v>Ingresos Propios</v>
      </c>
      <c r="P29" s="16">
        <v>877504</v>
      </c>
      <c r="Q29" s="16">
        <v>10</v>
      </c>
      <c r="R29" s="17">
        <v>0</v>
      </c>
      <c r="S29" s="17">
        <v>0</v>
      </c>
      <c r="T29" s="17">
        <f t="shared" si="0"/>
        <v>0</v>
      </c>
      <c r="U29" s="17">
        <v>0</v>
      </c>
      <c r="V29" s="17">
        <v>17503.830000000002</v>
      </c>
      <c r="W29" s="17">
        <f t="shared" si="1"/>
        <v>-17503.830000000002</v>
      </c>
      <c r="X29" t="str">
        <f>VLOOKUP(J29,'[12]Conver ASEJ VS Clave Nueva'!$A$4:$C$193,3,FALSE)</f>
        <v>6.1.4.1</v>
      </c>
      <c r="Y29" t="str">
        <f>VLOOKUP(K29,'[13]Conver ASEJ VS Clave Nueva'!$B$4:$D$193,3,FALSE)</f>
        <v>Reintegros</v>
      </c>
    </row>
    <row r="30" spans="1:25" x14ac:dyDescent="0.25">
      <c r="A30" s="16">
        <v>86452</v>
      </c>
      <c r="B30" s="16" t="s">
        <v>97</v>
      </c>
      <c r="C30" s="16" t="str">
        <f t="shared" si="2"/>
        <v>2018</v>
      </c>
      <c r="D30" s="16" t="str">
        <f t="shared" si="3"/>
        <v>060000</v>
      </c>
      <c r="E30" s="16" t="str">
        <f>VLOOKUP(D30:D3186,'[10]Catalogos CRI'!$A$10:$B$19,2,FALSE)</f>
        <v>APROVECHAMIENTOS</v>
      </c>
      <c r="F30" s="16" t="str">
        <f t="shared" si="4"/>
        <v>061000</v>
      </c>
      <c r="G30" s="16" t="str">
        <f>VLOOKUP(F30:F3186,'[10]Catalogos CRI'!$A$24:$B$65,2,FALSE)</f>
        <v>APROVECHAMIENTOS DE TIPO CORRIENTE</v>
      </c>
      <c r="H30" s="16" t="str">
        <f t="shared" si="5"/>
        <v>061040</v>
      </c>
      <c r="I30" s="16" t="str">
        <f>VLOOKUP(H30:H3186,'[10]Catalogos CRI'!$A$70:$B$148,2,FALSE)</f>
        <v>Reintegros</v>
      </c>
      <c r="J30" s="16" t="str">
        <f t="shared" si="6"/>
        <v>061041</v>
      </c>
      <c r="K30" s="16" t="str">
        <f>VLOOKUP(J30:J3186,'[10]Catalogos CRI'!$A$153:$B$335,2,FALSE)</f>
        <v>Reintegros</v>
      </c>
      <c r="L30" s="16" t="str">
        <f t="shared" si="7"/>
        <v>400</v>
      </c>
      <c r="M30" s="16" t="str">
        <f>VLOOKUP(L30:L3186,[11]FF!$A$10:$B$16,2,FALSE)</f>
        <v>Ingresos Propios</v>
      </c>
      <c r="N30" s="16" t="str">
        <f t="shared" si="8"/>
        <v>401</v>
      </c>
      <c r="O30" s="16" t="str">
        <f>VLOOKUP(N30:N3186,[11]FF!$A$22:$B$93,2,FALSE)</f>
        <v>Ingresos Propios</v>
      </c>
      <c r="P30" s="16">
        <v>877505</v>
      </c>
      <c r="Q30" s="16">
        <v>11</v>
      </c>
      <c r="R30" s="17">
        <v>0</v>
      </c>
      <c r="S30" s="17">
        <v>0</v>
      </c>
      <c r="T30" s="17">
        <f t="shared" si="0"/>
        <v>0</v>
      </c>
      <c r="U30" s="17">
        <v>0</v>
      </c>
      <c r="V30" s="17">
        <v>3155.2</v>
      </c>
      <c r="W30" s="17">
        <f t="shared" si="1"/>
        <v>-3155.2</v>
      </c>
      <c r="X30" t="str">
        <f>VLOOKUP(J30,'[12]Conver ASEJ VS Clave Nueva'!$A$4:$C$193,3,FALSE)</f>
        <v>6.1.4.1</v>
      </c>
      <c r="Y30" t="str">
        <f>VLOOKUP(K30,'[13]Conver ASEJ VS Clave Nueva'!$B$4:$D$193,3,FALSE)</f>
        <v>Reintegros</v>
      </c>
    </row>
    <row r="31" spans="1:25" x14ac:dyDescent="0.25">
      <c r="A31" s="16">
        <v>86452</v>
      </c>
      <c r="B31" s="16" t="s">
        <v>97</v>
      </c>
      <c r="C31" s="16" t="str">
        <f t="shared" si="2"/>
        <v>2018</v>
      </c>
      <c r="D31" s="16" t="str">
        <f t="shared" si="3"/>
        <v>060000</v>
      </c>
      <c r="E31" s="16" t="str">
        <f>VLOOKUP(D31:D3187,'[10]Catalogos CRI'!$A$10:$B$19,2,FALSE)</f>
        <v>APROVECHAMIENTOS</v>
      </c>
      <c r="F31" s="16" t="str">
        <f t="shared" si="4"/>
        <v>061000</v>
      </c>
      <c r="G31" s="16" t="str">
        <f>VLOOKUP(F31:F3187,'[10]Catalogos CRI'!$A$24:$B$65,2,FALSE)</f>
        <v>APROVECHAMIENTOS DE TIPO CORRIENTE</v>
      </c>
      <c r="H31" s="16" t="str">
        <f t="shared" si="5"/>
        <v>061040</v>
      </c>
      <c r="I31" s="16" t="str">
        <f>VLOOKUP(H31:H3187,'[10]Catalogos CRI'!$A$70:$B$148,2,FALSE)</f>
        <v>Reintegros</v>
      </c>
      <c r="J31" s="16" t="str">
        <f t="shared" si="6"/>
        <v>061041</v>
      </c>
      <c r="K31" s="16" t="str">
        <f>VLOOKUP(J31:J3187,'[10]Catalogos CRI'!$A$153:$B$335,2,FALSE)</f>
        <v>Reintegros</v>
      </c>
      <c r="L31" s="16" t="str">
        <f t="shared" si="7"/>
        <v>400</v>
      </c>
      <c r="M31" s="16" t="str">
        <f>VLOOKUP(L31:L3187,[11]FF!$A$10:$B$16,2,FALSE)</f>
        <v>Ingresos Propios</v>
      </c>
      <c r="N31" s="16" t="str">
        <f t="shared" si="8"/>
        <v>401</v>
      </c>
      <c r="O31" s="16" t="str">
        <f>VLOOKUP(N31:N3187,[11]FF!$A$22:$B$93,2,FALSE)</f>
        <v>Ingresos Propios</v>
      </c>
      <c r="P31" s="16">
        <v>877506</v>
      </c>
      <c r="Q31" s="16">
        <v>12</v>
      </c>
      <c r="R31" s="17">
        <v>0</v>
      </c>
      <c r="S31" s="17">
        <v>0</v>
      </c>
      <c r="T31" s="17">
        <f t="shared" si="0"/>
        <v>0</v>
      </c>
      <c r="U31" s="17">
        <v>0</v>
      </c>
      <c r="V31" s="17">
        <v>20088.37</v>
      </c>
      <c r="W31" s="17">
        <f t="shared" si="1"/>
        <v>-20088.37</v>
      </c>
      <c r="X31" t="str">
        <f>VLOOKUP(J31,'[12]Conver ASEJ VS Clave Nueva'!$A$4:$C$193,3,FALSE)</f>
        <v>6.1.4.1</v>
      </c>
      <c r="Y31" t="str">
        <f>VLOOKUP(K31,'[13]Conver ASEJ VS Clave Nueva'!$B$4:$D$193,3,FALSE)</f>
        <v>Reintegros</v>
      </c>
    </row>
    <row r="32" spans="1:25" x14ac:dyDescent="0.25">
      <c r="A32" s="16">
        <v>86453</v>
      </c>
      <c r="B32" s="16" t="s">
        <v>98</v>
      </c>
      <c r="C32" s="16" t="str">
        <f t="shared" si="2"/>
        <v>2018</v>
      </c>
      <c r="D32" s="16" t="str">
        <f t="shared" si="3"/>
        <v>060000</v>
      </c>
      <c r="E32" s="16" t="str">
        <f>VLOOKUP(D32:D3188,'[10]Catalogos CRI'!$A$10:$B$19,2,FALSE)</f>
        <v>APROVECHAMIENTOS</v>
      </c>
      <c r="F32" s="16" t="str">
        <f t="shared" si="4"/>
        <v>061000</v>
      </c>
      <c r="G32" s="16" t="str">
        <f>VLOOKUP(F32:F3188,'[10]Catalogos CRI'!$A$24:$B$65,2,FALSE)</f>
        <v>APROVECHAMIENTOS DE TIPO CORRIENTE</v>
      </c>
      <c r="H32" s="16" t="str">
        <f t="shared" si="5"/>
        <v>061040</v>
      </c>
      <c r="I32" s="16" t="str">
        <f>VLOOKUP(H32:H3188,'[10]Catalogos CRI'!$A$70:$B$148,2,FALSE)</f>
        <v>Reintegros</v>
      </c>
      <c r="J32" s="16" t="str">
        <f t="shared" si="6"/>
        <v>061041</v>
      </c>
      <c r="K32" s="16" t="str">
        <f>VLOOKUP(J32:J3188,'[10]Catalogos CRI'!$A$153:$B$335,2,FALSE)</f>
        <v>Reintegros</v>
      </c>
      <c r="L32" s="16" t="str">
        <f t="shared" si="7"/>
        <v>500</v>
      </c>
      <c r="M32" s="16" t="str">
        <f>VLOOKUP(L32:L3188,[11]FF!$A$10:$B$16,2,FALSE)</f>
        <v>Recursos Federales</v>
      </c>
      <c r="N32" s="16" t="str">
        <f t="shared" si="8"/>
        <v>509</v>
      </c>
      <c r="O32" s="16" t="str">
        <f>VLOOKUP(N32:N3188,[11]FF!$A$22:$B$93,2,FALSE)</f>
        <v>Fortaseg 2017</v>
      </c>
      <c r="P32" s="16">
        <v>877507</v>
      </c>
      <c r="Q32" s="16">
        <v>1</v>
      </c>
      <c r="R32" s="17">
        <v>0</v>
      </c>
      <c r="S32" s="17">
        <v>148.47999999999999</v>
      </c>
      <c r="T32" s="17">
        <f t="shared" si="0"/>
        <v>148.47999999999999</v>
      </c>
      <c r="U32" s="17">
        <v>0</v>
      </c>
      <c r="V32" s="17">
        <v>148.47999999999999</v>
      </c>
      <c r="W32" s="17">
        <f t="shared" si="1"/>
        <v>0</v>
      </c>
      <c r="X32" t="str">
        <f>VLOOKUP(J32,'[12]Conver ASEJ VS Clave Nueva'!$A$4:$C$193,3,FALSE)</f>
        <v>6.1.4.1</v>
      </c>
      <c r="Y32" t="str">
        <f>VLOOKUP(K32,'[13]Conver ASEJ VS Clave Nueva'!$B$4:$D$193,3,FALSE)</f>
        <v>Reintegros</v>
      </c>
    </row>
    <row r="33" spans="1:25" x14ac:dyDescent="0.25">
      <c r="A33" s="16">
        <v>86453</v>
      </c>
      <c r="B33" s="16" t="s">
        <v>98</v>
      </c>
      <c r="C33" s="16" t="str">
        <f t="shared" si="2"/>
        <v>2018</v>
      </c>
      <c r="D33" s="16" t="str">
        <f t="shared" si="3"/>
        <v>060000</v>
      </c>
      <c r="E33" s="16" t="str">
        <f>VLOOKUP(D33:D3189,'[10]Catalogos CRI'!$A$10:$B$19,2,FALSE)</f>
        <v>APROVECHAMIENTOS</v>
      </c>
      <c r="F33" s="16" t="str">
        <f t="shared" si="4"/>
        <v>061000</v>
      </c>
      <c r="G33" s="16" t="str">
        <f>VLOOKUP(F33:F3189,'[10]Catalogos CRI'!$A$24:$B$65,2,FALSE)</f>
        <v>APROVECHAMIENTOS DE TIPO CORRIENTE</v>
      </c>
      <c r="H33" s="16" t="str">
        <f t="shared" si="5"/>
        <v>061040</v>
      </c>
      <c r="I33" s="16" t="str">
        <f>VLOOKUP(H33:H3189,'[10]Catalogos CRI'!$A$70:$B$148,2,FALSE)</f>
        <v>Reintegros</v>
      </c>
      <c r="J33" s="16" t="str">
        <f t="shared" si="6"/>
        <v>061041</v>
      </c>
      <c r="K33" s="16" t="str">
        <f>VLOOKUP(J33:J3189,'[10]Catalogos CRI'!$A$153:$B$335,2,FALSE)</f>
        <v>Reintegros</v>
      </c>
      <c r="L33" s="16" t="str">
        <f t="shared" si="7"/>
        <v>500</v>
      </c>
      <c r="M33" s="16" t="str">
        <f>VLOOKUP(L33:L3189,[11]FF!$A$10:$B$16,2,FALSE)</f>
        <v>Recursos Federales</v>
      </c>
      <c r="N33" s="16" t="str">
        <f t="shared" si="8"/>
        <v>509</v>
      </c>
      <c r="O33" s="16" t="str">
        <f>VLOOKUP(N33:N3189,[11]FF!$A$22:$B$93,2,FALSE)</f>
        <v>Fortaseg 2017</v>
      </c>
      <c r="P33" s="16">
        <v>877508</v>
      </c>
      <c r="Q33" s="16">
        <v>2</v>
      </c>
      <c r="R33" s="17">
        <v>0</v>
      </c>
      <c r="S33" s="17">
        <v>0</v>
      </c>
      <c r="T33" s="17">
        <f t="shared" si="0"/>
        <v>0</v>
      </c>
      <c r="U33" s="17">
        <v>0</v>
      </c>
      <c r="V33" s="17">
        <v>0</v>
      </c>
      <c r="W33" s="17">
        <f t="shared" si="1"/>
        <v>0</v>
      </c>
      <c r="X33" t="str">
        <f>VLOOKUP(J33,'[12]Conver ASEJ VS Clave Nueva'!$A$4:$C$193,3,FALSE)</f>
        <v>6.1.4.1</v>
      </c>
      <c r="Y33" t="str">
        <f>VLOOKUP(K33,'[13]Conver ASEJ VS Clave Nueva'!$B$4:$D$193,3,FALSE)</f>
        <v>Reintegros</v>
      </c>
    </row>
    <row r="34" spans="1:25" x14ac:dyDescent="0.25">
      <c r="A34" s="16">
        <v>86453</v>
      </c>
      <c r="B34" s="16" t="s">
        <v>98</v>
      </c>
      <c r="C34" s="16" t="str">
        <f t="shared" si="2"/>
        <v>2018</v>
      </c>
      <c r="D34" s="16" t="str">
        <f t="shared" si="3"/>
        <v>060000</v>
      </c>
      <c r="E34" s="16" t="str">
        <f>VLOOKUP(D34:D3190,'[10]Catalogos CRI'!$A$10:$B$19,2,FALSE)</f>
        <v>APROVECHAMIENTOS</v>
      </c>
      <c r="F34" s="16" t="str">
        <f t="shared" si="4"/>
        <v>061000</v>
      </c>
      <c r="G34" s="16" t="str">
        <f>VLOOKUP(F34:F3190,'[10]Catalogos CRI'!$A$24:$B$65,2,FALSE)</f>
        <v>APROVECHAMIENTOS DE TIPO CORRIENTE</v>
      </c>
      <c r="H34" s="16" t="str">
        <f t="shared" si="5"/>
        <v>061040</v>
      </c>
      <c r="I34" s="16" t="str">
        <f>VLOOKUP(H34:H3190,'[10]Catalogos CRI'!$A$70:$B$148,2,FALSE)</f>
        <v>Reintegros</v>
      </c>
      <c r="J34" s="16" t="str">
        <f t="shared" si="6"/>
        <v>061041</v>
      </c>
      <c r="K34" s="16" t="str">
        <f>VLOOKUP(J34:J3190,'[10]Catalogos CRI'!$A$153:$B$335,2,FALSE)</f>
        <v>Reintegros</v>
      </c>
      <c r="L34" s="16" t="str">
        <f t="shared" si="7"/>
        <v>500</v>
      </c>
      <c r="M34" s="16" t="str">
        <f>VLOOKUP(L34:L3190,[11]FF!$A$10:$B$16,2,FALSE)</f>
        <v>Recursos Federales</v>
      </c>
      <c r="N34" s="16" t="str">
        <f t="shared" si="8"/>
        <v>509</v>
      </c>
      <c r="O34" s="16" t="str">
        <f>VLOOKUP(N34:N3190,[11]FF!$A$22:$B$93,2,FALSE)</f>
        <v>Fortaseg 2017</v>
      </c>
      <c r="P34" s="16">
        <v>877509</v>
      </c>
      <c r="Q34" s="16">
        <v>3</v>
      </c>
      <c r="R34" s="17">
        <v>0</v>
      </c>
      <c r="S34" s="17">
        <v>0</v>
      </c>
      <c r="T34" s="17">
        <f t="shared" si="0"/>
        <v>0</v>
      </c>
      <c r="U34" s="17">
        <v>0</v>
      </c>
      <c r="V34" s="17">
        <v>0</v>
      </c>
      <c r="W34" s="17">
        <f t="shared" si="1"/>
        <v>0</v>
      </c>
      <c r="X34" t="str">
        <f>VLOOKUP(J34,'[12]Conver ASEJ VS Clave Nueva'!$A$4:$C$193,3,FALSE)</f>
        <v>6.1.4.1</v>
      </c>
      <c r="Y34" t="str">
        <f>VLOOKUP(K34,'[13]Conver ASEJ VS Clave Nueva'!$B$4:$D$193,3,FALSE)</f>
        <v>Reintegros</v>
      </c>
    </row>
    <row r="35" spans="1:25" x14ac:dyDescent="0.25">
      <c r="A35" s="16">
        <v>86453</v>
      </c>
      <c r="B35" s="16" t="s">
        <v>98</v>
      </c>
      <c r="C35" s="16" t="str">
        <f t="shared" si="2"/>
        <v>2018</v>
      </c>
      <c r="D35" s="16" t="str">
        <f t="shared" si="3"/>
        <v>060000</v>
      </c>
      <c r="E35" s="16" t="str">
        <f>VLOOKUP(D35:D3191,'[10]Catalogos CRI'!$A$10:$B$19,2,FALSE)</f>
        <v>APROVECHAMIENTOS</v>
      </c>
      <c r="F35" s="16" t="str">
        <f t="shared" si="4"/>
        <v>061000</v>
      </c>
      <c r="G35" s="16" t="str">
        <f>VLOOKUP(F35:F3191,'[10]Catalogos CRI'!$A$24:$B$65,2,FALSE)</f>
        <v>APROVECHAMIENTOS DE TIPO CORRIENTE</v>
      </c>
      <c r="H35" s="16" t="str">
        <f t="shared" si="5"/>
        <v>061040</v>
      </c>
      <c r="I35" s="16" t="str">
        <f>VLOOKUP(H35:H3191,'[10]Catalogos CRI'!$A$70:$B$148,2,FALSE)</f>
        <v>Reintegros</v>
      </c>
      <c r="J35" s="16" t="str">
        <f t="shared" si="6"/>
        <v>061041</v>
      </c>
      <c r="K35" s="16" t="str">
        <f>VLOOKUP(J35:J3191,'[10]Catalogos CRI'!$A$153:$B$335,2,FALSE)</f>
        <v>Reintegros</v>
      </c>
      <c r="L35" s="16" t="str">
        <f t="shared" si="7"/>
        <v>500</v>
      </c>
      <c r="M35" s="16" t="str">
        <f>VLOOKUP(L35:L3191,[11]FF!$A$10:$B$16,2,FALSE)</f>
        <v>Recursos Federales</v>
      </c>
      <c r="N35" s="16" t="str">
        <f t="shared" si="8"/>
        <v>509</v>
      </c>
      <c r="O35" s="16" t="str">
        <f>VLOOKUP(N35:N3191,[11]FF!$A$22:$B$93,2,FALSE)</f>
        <v>Fortaseg 2017</v>
      </c>
      <c r="P35" s="16">
        <v>877510</v>
      </c>
      <c r="Q35" s="16">
        <v>4</v>
      </c>
      <c r="R35" s="17">
        <v>0</v>
      </c>
      <c r="S35" s="17">
        <v>0</v>
      </c>
      <c r="T35" s="17">
        <f t="shared" si="0"/>
        <v>0</v>
      </c>
      <c r="U35" s="17">
        <v>0</v>
      </c>
      <c r="V35" s="17">
        <v>0</v>
      </c>
      <c r="W35" s="17">
        <f t="shared" si="1"/>
        <v>0</v>
      </c>
      <c r="X35" t="str">
        <f>VLOOKUP(J35,'[12]Conver ASEJ VS Clave Nueva'!$A$4:$C$193,3,FALSE)</f>
        <v>6.1.4.1</v>
      </c>
      <c r="Y35" t="str">
        <f>VLOOKUP(K35,'[13]Conver ASEJ VS Clave Nueva'!$B$4:$D$193,3,FALSE)</f>
        <v>Reintegros</v>
      </c>
    </row>
    <row r="36" spans="1:25" x14ac:dyDescent="0.25">
      <c r="A36" s="16">
        <v>86453</v>
      </c>
      <c r="B36" s="16" t="s">
        <v>98</v>
      </c>
      <c r="C36" s="16" t="str">
        <f t="shared" si="2"/>
        <v>2018</v>
      </c>
      <c r="D36" s="16" t="str">
        <f t="shared" si="3"/>
        <v>060000</v>
      </c>
      <c r="E36" s="16" t="str">
        <f>VLOOKUP(D36:D3192,'[10]Catalogos CRI'!$A$10:$B$19,2,FALSE)</f>
        <v>APROVECHAMIENTOS</v>
      </c>
      <c r="F36" s="16" t="str">
        <f t="shared" si="4"/>
        <v>061000</v>
      </c>
      <c r="G36" s="16" t="str">
        <f>VLOOKUP(F36:F3192,'[10]Catalogos CRI'!$A$24:$B$65,2,FALSE)</f>
        <v>APROVECHAMIENTOS DE TIPO CORRIENTE</v>
      </c>
      <c r="H36" s="16" t="str">
        <f t="shared" si="5"/>
        <v>061040</v>
      </c>
      <c r="I36" s="16" t="str">
        <f>VLOOKUP(H36:H3192,'[10]Catalogos CRI'!$A$70:$B$148,2,FALSE)</f>
        <v>Reintegros</v>
      </c>
      <c r="J36" s="16" t="str">
        <f t="shared" si="6"/>
        <v>061041</v>
      </c>
      <c r="K36" s="16" t="str">
        <f>VLOOKUP(J36:J3192,'[10]Catalogos CRI'!$A$153:$B$335,2,FALSE)</f>
        <v>Reintegros</v>
      </c>
      <c r="L36" s="16" t="str">
        <f t="shared" si="7"/>
        <v>500</v>
      </c>
      <c r="M36" s="16" t="str">
        <f>VLOOKUP(L36:L3192,[11]FF!$A$10:$B$16,2,FALSE)</f>
        <v>Recursos Federales</v>
      </c>
      <c r="N36" s="16" t="str">
        <f t="shared" si="8"/>
        <v>509</v>
      </c>
      <c r="O36" s="16" t="str">
        <f>VLOOKUP(N36:N3192,[11]FF!$A$22:$B$93,2,FALSE)</f>
        <v>Fortaseg 2017</v>
      </c>
      <c r="P36" s="16">
        <v>877511</v>
      </c>
      <c r="Q36" s="16">
        <v>5</v>
      </c>
      <c r="R36" s="17">
        <v>0</v>
      </c>
      <c r="S36" s="17">
        <v>0</v>
      </c>
      <c r="T36" s="17">
        <f t="shared" si="0"/>
        <v>0</v>
      </c>
      <c r="U36" s="17">
        <v>0</v>
      </c>
      <c r="V36" s="17">
        <v>0</v>
      </c>
      <c r="W36" s="17">
        <f t="shared" si="1"/>
        <v>0</v>
      </c>
      <c r="X36" t="str">
        <f>VLOOKUP(J36,'[12]Conver ASEJ VS Clave Nueva'!$A$4:$C$193,3,FALSE)</f>
        <v>6.1.4.1</v>
      </c>
      <c r="Y36" t="str">
        <f>VLOOKUP(K36,'[13]Conver ASEJ VS Clave Nueva'!$B$4:$D$193,3,FALSE)</f>
        <v>Reintegros</v>
      </c>
    </row>
    <row r="37" spans="1:25" x14ac:dyDescent="0.25">
      <c r="A37" s="16">
        <v>86453</v>
      </c>
      <c r="B37" s="16" t="s">
        <v>98</v>
      </c>
      <c r="C37" s="16" t="str">
        <f t="shared" si="2"/>
        <v>2018</v>
      </c>
      <c r="D37" s="16" t="str">
        <f t="shared" si="3"/>
        <v>060000</v>
      </c>
      <c r="E37" s="16" t="str">
        <f>VLOOKUP(D37:D3193,'[10]Catalogos CRI'!$A$10:$B$19,2,FALSE)</f>
        <v>APROVECHAMIENTOS</v>
      </c>
      <c r="F37" s="16" t="str">
        <f t="shared" si="4"/>
        <v>061000</v>
      </c>
      <c r="G37" s="16" t="str">
        <f>VLOOKUP(F37:F3193,'[10]Catalogos CRI'!$A$24:$B$65,2,FALSE)</f>
        <v>APROVECHAMIENTOS DE TIPO CORRIENTE</v>
      </c>
      <c r="H37" s="16" t="str">
        <f t="shared" si="5"/>
        <v>061040</v>
      </c>
      <c r="I37" s="16" t="str">
        <f>VLOOKUP(H37:H3193,'[10]Catalogos CRI'!$A$70:$B$148,2,FALSE)</f>
        <v>Reintegros</v>
      </c>
      <c r="J37" s="16" t="str">
        <f t="shared" si="6"/>
        <v>061041</v>
      </c>
      <c r="K37" s="16" t="str">
        <f>VLOOKUP(J37:J3193,'[10]Catalogos CRI'!$A$153:$B$335,2,FALSE)</f>
        <v>Reintegros</v>
      </c>
      <c r="L37" s="16" t="str">
        <f t="shared" si="7"/>
        <v>500</v>
      </c>
      <c r="M37" s="16" t="str">
        <f>VLOOKUP(L37:L3193,[11]FF!$A$10:$B$16,2,FALSE)</f>
        <v>Recursos Federales</v>
      </c>
      <c r="N37" s="16" t="str">
        <f t="shared" si="8"/>
        <v>509</v>
      </c>
      <c r="O37" s="16" t="str">
        <f>VLOOKUP(N37:N3193,[11]FF!$A$22:$B$93,2,FALSE)</f>
        <v>Fortaseg 2017</v>
      </c>
      <c r="P37" s="16">
        <v>877512</v>
      </c>
      <c r="Q37" s="16">
        <v>6</v>
      </c>
      <c r="R37" s="17">
        <v>0</v>
      </c>
      <c r="S37" s="17">
        <v>0</v>
      </c>
      <c r="T37" s="17">
        <f t="shared" si="0"/>
        <v>0</v>
      </c>
      <c r="U37" s="17">
        <v>0</v>
      </c>
      <c r="V37" s="17">
        <v>0</v>
      </c>
      <c r="W37" s="17">
        <f t="shared" si="1"/>
        <v>0</v>
      </c>
      <c r="X37" t="str">
        <f>VLOOKUP(J37,'[12]Conver ASEJ VS Clave Nueva'!$A$4:$C$193,3,FALSE)</f>
        <v>6.1.4.1</v>
      </c>
      <c r="Y37" t="str">
        <f>VLOOKUP(K37,'[13]Conver ASEJ VS Clave Nueva'!$B$4:$D$193,3,FALSE)</f>
        <v>Reintegros</v>
      </c>
    </row>
    <row r="38" spans="1:25" x14ac:dyDescent="0.25">
      <c r="A38" s="16">
        <v>86453</v>
      </c>
      <c r="B38" s="16" t="s">
        <v>98</v>
      </c>
      <c r="C38" s="16" t="str">
        <f t="shared" si="2"/>
        <v>2018</v>
      </c>
      <c r="D38" s="16" t="str">
        <f t="shared" si="3"/>
        <v>060000</v>
      </c>
      <c r="E38" s="16" t="str">
        <f>VLOOKUP(D38:D3194,'[10]Catalogos CRI'!$A$10:$B$19,2,FALSE)</f>
        <v>APROVECHAMIENTOS</v>
      </c>
      <c r="F38" s="16" t="str">
        <f t="shared" si="4"/>
        <v>061000</v>
      </c>
      <c r="G38" s="16" t="str">
        <f>VLOOKUP(F38:F3194,'[10]Catalogos CRI'!$A$24:$B$65,2,FALSE)</f>
        <v>APROVECHAMIENTOS DE TIPO CORRIENTE</v>
      </c>
      <c r="H38" s="16" t="str">
        <f t="shared" si="5"/>
        <v>061040</v>
      </c>
      <c r="I38" s="16" t="str">
        <f>VLOOKUP(H38:H3194,'[10]Catalogos CRI'!$A$70:$B$148,2,FALSE)</f>
        <v>Reintegros</v>
      </c>
      <c r="J38" s="16" t="str">
        <f t="shared" si="6"/>
        <v>061041</v>
      </c>
      <c r="K38" s="16" t="str">
        <f>VLOOKUP(J38:J3194,'[10]Catalogos CRI'!$A$153:$B$335,2,FALSE)</f>
        <v>Reintegros</v>
      </c>
      <c r="L38" s="16" t="str">
        <f t="shared" si="7"/>
        <v>500</v>
      </c>
      <c r="M38" s="16" t="str">
        <f>VLOOKUP(L38:L3194,[11]FF!$A$10:$B$16,2,FALSE)</f>
        <v>Recursos Federales</v>
      </c>
      <c r="N38" s="16" t="str">
        <f t="shared" si="8"/>
        <v>509</v>
      </c>
      <c r="O38" s="16" t="str">
        <f>VLOOKUP(N38:N3194,[11]FF!$A$22:$B$93,2,FALSE)</f>
        <v>Fortaseg 2017</v>
      </c>
      <c r="P38" s="16">
        <v>877513</v>
      </c>
      <c r="Q38" s="16">
        <v>7</v>
      </c>
      <c r="R38" s="17">
        <v>0</v>
      </c>
      <c r="S38" s="17">
        <v>0</v>
      </c>
      <c r="T38" s="17">
        <f t="shared" si="0"/>
        <v>0</v>
      </c>
      <c r="U38" s="17">
        <v>0</v>
      </c>
      <c r="V38" s="17">
        <v>0</v>
      </c>
      <c r="W38" s="17">
        <f t="shared" si="1"/>
        <v>0</v>
      </c>
      <c r="X38" t="str">
        <f>VLOOKUP(J38,'[12]Conver ASEJ VS Clave Nueva'!$A$4:$C$193,3,FALSE)</f>
        <v>6.1.4.1</v>
      </c>
      <c r="Y38" t="str">
        <f>VLOOKUP(K38,'[13]Conver ASEJ VS Clave Nueva'!$B$4:$D$193,3,FALSE)</f>
        <v>Reintegros</v>
      </c>
    </row>
    <row r="39" spans="1:25" x14ac:dyDescent="0.25">
      <c r="A39" s="16">
        <v>86453</v>
      </c>
      <c r="B39" s="16" t="s">
        <v>98</v>
      </c>
      <c r="C39" s="16" t="str">
        <f t="shared" si="2"/>
        <v>2018</v>
      </c>
      <c r="D39" s="16" t="str">
        <f t="shared" si="3"/>
        <v>060000</v>
      </c>
      <c r="E39" s="16" t="str">
        <f>VLOOKUP(D39:D3195,'[10]Catalogos CRI'!$A$10:$B$19,2,FALSE)</f>
        <v>APROVECHAMIENTOS</v>
      </c>
      <c r="F39" s="16" t="str">
        <f t="shared" si="4"/>
        <v>061000</v>
      </c>
      <c r="G39" s="16" t="str">
        <f>VLOOKUP(F39:F3195,'[10]Catalogos CRI'!$A$24:$B$65,2,FALSE)</f>
        <v>APROVECHAMIENTOS DE TIPO CORRIENTE</v>
      </c>
      <c r="H39" s="16" t="str">
        <f t="shared" si="5"/>
        <v>061040</v>
      </c>
      <c r="I39" s="16" t="str">
        <f>VLOOKUP(H39:H3195,'[10]Catalogos CRI'!$A$70:$B$148,2,FALSE)</f>
        <v>Reintegros</v>
      </c>
      <c r="J39" s="16" t="str">
        <f t="shared" si="6"/>
        <v>061041</v>
      </c>
      <c r="K39" s="16" t="str">
        <f>VLOOKUP(J39:J3195,'[10]Catalogos CRI'!$A$153:$B$335,2,FALSE)</f>
        <v>Reintegros</v>
      </c>
      <c r="L39" s="16" t="str">
        <f t="shared" si="7"/>
        <v>500</v>
      </c>
      <c r="M39" s="16" t="str">
        <f>VLOOKUP(L39:L3195,[11]FF!$A$10:$B$16,2,FALSE)</f>
        <v>Recursos Federales</v>
      </c>
      <c r="N39" s="16" t="str">
        <f t="shared" si="8"/>
        <v>509</v>
      </c>
      <c r="O39" s="16" t="str">
        <f>VLOOKUP(N39:N3195,[11]FF!$A$22:$B$93,2,FALSE)</f>
        <v>Fortaseg 2017</v>
      </c>
      <c r="P39" s="16">
        <v>877514</v>
      </c>
      <c r="Q39" s="16">
        <v>8</v>
      </c>
      <c r="R39" s="17">
        <v>0</v>
      </c>
      <c r="S39" s="17">
        <v>0</v>
      </c>
      <c r="T39" s="17">
        <f t="shared" si="0"/>
        <v>0</v>
      </c>
      <c r="U39" s="17">
        <v>0</v>
      </c>
      <c r="V39" s="17">
        <v>0</v>
      </c>
      <c r="W39" s="17">
        <f t="shared" si="1"/>
        <v>0</v>
      </c>
      <c r="X39" t="str">
        <f>VLOOKUP(J39,'[12]Conver ASEJ VS Clave Nueva'!$A$4:$C$193,3,FALSE)</f>
        <v>6.1.4.1</v>
      </c>
      <c r="Y39" t="str">
        <f>VLOOKUP(K39,'[13]Conver ASEJ VS Clave Nueva'!$B$4:$D$193,3,FALSE)</f>
        <v>Reintegros</v>
      </c>
    </row>
    <row r="40" spans="1:25" x14ac:dyDescent="0.25">
      <c r="A40" s="16">
        <v>86453</v>
      </c>
      <c r="B40" s="16" t="s">
        <v>98</v>
      </c>
      <c r="C40" s="16" t="str">
        <f t="shared" si="2"/>
        <v>2018</v>
      </c>
      <c r="D40" s="16" t="str">
        <f t="shared" si="3"/>
        <v>060000</v>
      </c>
      <c r="E40" s="16" t="str">
        <f>VLOOKUP(D40:D3196,'[10]Catalogos CRI'!$A$10:$B$19,2,FALSE)</f>
        <v>APROVECHAMIENTOS</v>
      </c>
      <c r="F40" s="16" t="str">
        <f t="shared" si="4"/>
        <v>061000</v>
      </c>
      <c r="G40" s="16" t="str">
        <f>VLOOKUP(F40:F3196,'[10]Catalogos CRI'!$A$24:$B$65,2,FALSE)</f>
        <v>APROVECHAMIENTOS DE TIPO CORRIENTE</v>
      </c>
      <c r="H40" s="16" t="str">
        <f t="shared" si="5"/>
        <v>061040</v>
      </c>
      <c r="I40" s="16" t="str">
        <f>VLOOKUP(H40:H3196,'[10]Catalogos CRI'!$A$70:$B$148,2,FALSE)</f>
        <v>Reintegros</v>
      </c>
      <c r="J40" s="16" t="str">
        <f t="shared" si="6"/>
        <v>061041</v>
      </c>
      <c r="K40" s="16" t="str">
        <f>VLOOKUP(J40:J3196,'[10]Catalogos CRI'!$A$153:$B$335,2,FALSE)</f>
        <v>Reintegros</v>
      </c>
      <c r="L40" s="16" t="str">
        <f t="shared" si="7"/>
        <v>500</v>
      </c>
      <c r="M40" s="16" t="str">
        <f>VLOOKUP(L40:L3196,[11]FF!$A$10:$B$16,2,FALSE)</f>
        <v>Recursos Federales</v>
      </c>
      <c r="N40" s="16" t="str">
        <f t="shared" si="8"/>
        <v>509</v>
      </c>
      <c r="O40" s="16" t="str">
        <f>VLOOKUP(N40:N3196,[11]FF!$A$22:$B$93,2,FALSE)</f>
        <v>Fortaseg 2017</v>
      </c>
      <c r="P40" s="16">
        <v>877515</v>
      </c>
      <c r="Q40" s="16">
        <v>9</v>
      </c>
      <c r="R40" s="17">
        <v>0</v>
      </c>
      <c r="S40" s="17">
        <v>0</v>
      </c>
      <c r="T40" s="17">
        <f t="shared" si="0"/>
        <v>0</v>
      </c>
      <c r="U40" s="17">
        <v>0</v>
      </c>
      <c r="V40" s="17">
        <v>0</v>
      </c>
      <c r="W40" s="17">
        <f t="shared" si="1"/>
        <v>0</v>
      </c>
      <c r="X40" t="str">
        <f>VLOOKUP(J40,'[12]Conver ASEJ VS Clave Nueva'!$A$4:$C$193,3,FALSE)</f>
        <v>6.1.4.1</v>
      </c>
      <c r="Y40" t="str">
        <f>VLOOKUP(K40,'[13]Conver ASEJ VS Clave Nueva'!$B$4:$D$193,3,FALSE)</f>
        <v>Reintegros</v>
      </c>
    </row>
    <row r="41" spans="1:25" x14ac:dyDescent="0.25">
      <c r="A41" s="16">
        <v>86453</v>
      </c>
      <c r="B41" s="16" t="s">
        <v>98</v>
      </c>
      <c r="C41" s="16" t="str">
        <f t="shared" si="2"/>
        <v>2018</v>
      </c>
      <c r="D41" s="16" t="str">
        <f t="shared" si="3"/>
        <v>060000</v>
      </c>
      <c r="E41" s="16" t="str">
        <f>VLOOKUP(D41:D3197,'[10]Catalogos CRI'!$A$10:$B$19,2,FALSE)</f>
        <v>APROVECHAMIENTOS</v>
      </c>
      <c r="F41" s="16" t="str">
        <f t="shared" si="4"/>
        <v>061000</v>
      </c>
      <c r="G41" s="16" t="str">
        <f>VLOOKUP(F41:F3197,'[10]Catalogos CRI'!$A$24:$B$65,2,FALSE)</f>
        <v>APROVECHAMIENTOS DE TIPO CORRIENTE</v>
      </c>
      <c r="H41" s="16" t="str">
        <f t="shared" si="5"/>
        <v>061040</v>
      </c>
      <c r="I41" s="16" t="str">
        <f>VLOOKUP(H41:H3197,'[10]Catalogos CRI'!$A$70:$B$148,2,FALSE)</f>
        <v>Reintegros</v>
      </c>
      <c r="J41" s="16" t="str">
        <f t="shared" si="6"/>
        <v>061041</v>
      </c>
      <c r="K41" s="16" t="str">
        <f>VLOOKUP(J41:J3197,'[10]Catalogos CRI'!$A$153:$B$335,2,FALSE)</f>
        <v>Reintegros</v>
      </c>
      <c r="L41" s="16" t="str">
        <f t="shared" si="7"/>
        <v>500</v>
      </c>
      <c r="M41" s="16" t="str">
        <f>VLOOKUP(L41:L3197,[11]FF!$A$10:$B$16,2,FALSE)</f>
        <v>Recursos Federales</v>
      </c>
      <c r="N41" s="16" t="str">
        <f t="shared" si="8"/>
        <v>509</v>
      </c>
      <c r="O41" s="16" t="str">
        <f>VLOOKUP(N41:N3197,[11]FF!$A$22:$B$93,2,FALSE)</f>
        <v>Fortaseg 2017</v>
      </c>
      <c r="P41" s="16">
        <v>877516</v>
      </c>
      <c r="Q41" s="16">
        <v>10</v>
      </c>
      <c r="R41" s="17">
        <v>0</v>
      </c>
      <c r="S41" s="17">
        <v>0</v>
      </c>
      <c r="T41" s="17">
        <f t="shared" si="0"/>
        <v>0</v>
      </c>
      <c r="U41" s="17">
        <v>0</v>
      </c>
      <c r="V41" s="17">
        <v>0</v>
      </c>
      <c r="W41" s="17">
        <f t="shared" si="1"/>
        <v>0</v>
      </c>
      <c r="X41" t="str">
        <f>VLOOKUP(J41,'[12]Conver ASEJ VS Clave Nueva'!$A$4:$C$193,3,FALSE)</f>
        <v>6.1.4.1</v>
      </c>
      <c r="Y41" t="str">
        <f>VLOOKUP(K41,'[13]Conver ASEJ VS Clave Nueva'!$B$4:$D$193,3,FALSE)</f>
        <v>Reintegros</v>
      </c>
    </row>
    <row r="42" spans="1:25" x14ac:dyDescent="0.25">
      <c r="A42" s="16">
        <v>86453</v>
      </c>
      <c r="B42" s="16" t="s">
        <v>98</v>
      </c>
      <c r="C42" s="16" t="str">
        <f t="shared" si="2"/>
        <v>2018</v>
      </c>
      <c r="D42" s="16" t="str">
        <f t="shared" si="3"/>
        <v>060000</v>
      </c>
      <c r="E42" s="16" t="str">
        <f>VLOOKUP(D42:D3198,'[10]Catalogos CRI'!$A$10:$B$19,2,FALSE)</f>
        <v>APROVECHAMIENTOS</v>
      </c>
      <c r="F42" s="16" t="str">
        <f t="shared" si="4"/>
        <v>061000</v>
      </c>
      <c r="G42" s="16" t="str">
        <f>VLOOKUP(F42:F3198,'[10]Catalogos CRI'!$A$24:$B$65,2,FALSE)</f>
        <v>APROVECHAMIENTOS DE TIPO CORRIENTE</v>
      </c>
      <c r="H42" s="16" t="str">
        <f t="shared" si="5"/>
        <v>061040</v>
      </c>
      <c r="I42" s="16" t="str">
        <f>VLOOKUP(H42:H3198,'[10]Catalogos CRI'!$A$70:$B$148,2,FALSE)</f>
        <v>Reintegros</v>
      </c>
      <c r="J42" s="16" t="str">
        <f t="shared" si="6"/>
        <v>061041</v>
      </c>
      <c r="K42" s="16" t="str">
        <f>VLOOKUP(J42:J3198,'[10]Catalogos CRI'!$A$153:$B$335,2,FALSE)</f>
        <v>Reintegros</v>
      </c>
      <c r="L42" s="16" t="str">
        <f t="shared" si="7"/>
        <v>500</v>
      </c>
      <c r="M42" s="16" t="str">
        <f>VLOOKUP(L42:L3198,[11]FF!$A$10:$B$16,2,FALSE)</f>
        <v>Recursos Federales</v>
      </c>
      <c r="N42" s="16" t="str">
        <f t="shared" si="8"/>
        <v>509</v>
      </c>
      <c r="O42" s="16" t="str">
        <f>VLOOKUP(N42:N3198,[11]FF!$A$22:$B$93,2,FALSE)</f>
        <v>Fortaseg 2017</v>
      </c>
      <c r="P42" s="16">
        <v>877517</v>
      </c>
      <c r="Q42" s="16">
        <v>11</v>
      </c>
      <c r="R42" s="17">
        <v>0</v>
      </c>
      <c r="S42" s="17">
        <v>0</v>
      </c>
      <c r="T42" s="17">
        <f t="shared" si="0"/>
        <v>0</v>
      </c>
      <c r="U42" s="17">
        <v>0</v>
      </c>
      <c r="V42" s="17">
        <v>0</v>
      </c>
      <c r="W42" s="17">
        <f t="shared" si="1"/>
        <v>0</v>
      </c>
      <c r="X42" t="str">
        <f>VLOOKUP(J42,'[12]Conver ASEJ VS Clave Nueva'!$A$4:$C$193,3,FALSE)</f>
        <v>6.1.4.1</v>
      </c>
      <c r="Y42" t="str">
        <f>VLOOKUP(K42,'[13]Conver ASEJ VS Clave Nueva'!$B$4:$D$193,3,FALSE)</f>
        <v>Reintegros</v>
      </c>
    </row>
    <row r="43" spans="1:25" x14ac:dyDescent="0.25">
      <c r="A43" s="16">
        <v>86453</v>
      </c>
      <c r="B43" s="16" t="s">
        <v>98</v>
      </c>
      <c r="C43" s="16" t="str">
        <f t="shared" si="2"/>
        <v>2018</v>
      </c>
      <c r="D43" s="16" t="str">
        <f t="shared" si="3"/>
        <v>060000</v>
      </c>
      <c r="E43" s="16" t="str">
        <f>VLOOKUP(D43:D3199,'[10]Catalogos CRI'!$A$10:$B$19,2,FALSE)</f>
        <v>APROVECHAMIENTOS</v>
      </c>
      <c r="F43" s="16" t="str">
        <f t="shared" si="4"/>
        <v>061000</v>
      </c>
      <c r="G43" s="16" t="str">
        <f>VLOOKUP(F43:F3199,'[10]Catalogos CRI'!$A$24:$B$65,2,FALSE)</f>
        <v>APROVECHAMIENTOS DE TIPO CORRIENTE</v>
      </c>
      <c r="H43" s="16" t="str">
        <f t="shared" si="5"/>
        <v>061040</v>
      </c>
      <c r="I43" s="16" t="str">
        <f>VLOOKUP(H43:H3199,'[10]Catalogos CRI'!$A$70:$B$148,2,FALSE)</f>
        <v>Reintegros</v>
      </c>
      <c r="J43" s="16" t="str">
        <f t="shared" si="6"/>
        <v>061041</v>
      </c>
      <c r="K43" s="16" t="str">
        <f>VLOOKUP(J43:J3199,'[10]Catalogos CRI'!$A$153:$B$335,2,FALSE)</f>
        <v>Reintegros</v>
      </c>
      <c r="L43" s="16" t="str">
        <f t="shared" si="7"/>
        <v>500</v>
      </c>
      <c r="M43" s="16" t="str">
        <f>VLOOKUP(L43:L3199,[11]FF!$A$10:$B$16,2,FALSE)</f>
        <v>Recursos Federales</v>
      </c>
      <c r="N43" s="16" t="str">
        <f t="shared" si="8"/>
        <v>509</v>
      </c>
      <c r="O43" s="16" t="str">
        <f>VLOOKUP(N43:N3199,[11]FF!$A$22:$B$93,2,FALSE)</f>
        <v>Fortaseg 2017</v>
      </c>
      <c r="P43" s="16">
        <v>877518</v>
      </c>
      <c r="Q43" s="16">
        <v>12</v>
      </c>
      <c r="R43" s="17">
        <v>0</v>
      </c>
      <c r="S43" s="17">
        <v>0</v>
      </c>
      <c r="T43" s="17">
        <f t="shared" si="0"/>
        <v>0</v>
      </c>
      <c r="U43" s="17">
        <v>0</v>
      </c>
      <c r="V43" s="17">
        <v>0</v>
      </c>
      <c r="W43" s="17">
        <f t="shared" si="1"/>
        <v>0</v>
      </c>
      <c r="X43" t="str">
        <f>VLOOKUP(J43,'[12]Conver ASEJ VS Clave Nueva'!$A$4:$C$193,3,FALSE)</f>
        <v>6.1.4.1</v>
      </c>
      <c r="Y43" t="str">
        <f>VLOOKUP(K43,'[13]Conver ASEJ VS Clave Nueva'!$B$4:$D$193,3,FALSE)</f>
        <v>Reintegros</v>
      </c>
    </row>
    <row r="44" spans="1:25" x14ac:dyDescent="0.25">
      <c r="A44" s="16">
        <v>86454</v>
      </c>
      <c r="B44" s="16" t="s">
        <v>98</v>
      </c>
      <c r="C44" s="16" t="str">
        <f t="shared" si="2"/>
        <v>2018</v>
      </c>
      <c r="D44" s="16" t="str">
        <f t="shared" si="3"/>
        <v>060000</v>
      </c>
      <c r="E44" s="16" t="str">
        <f>VLOOKUP(D44:D3200,'[10]Catalogos CRI'!$A$10:$B$19,2,FALSE)</f>
        <v>APROVECHAMIENTOS</v>
      </c>
      <c r="F44" s="16" t="str">
        <f t="shared" si="4"/>
        <v>061000</v>
      </c>
      <c r="G44" s="16" t="str">
        <f>VLOOKUP(F44:F3200,'[10]Catalogos CRI'!$A$24:$B$65,2,FALSE)</f>
        <v>APROVECHAMIENTOS DE TIPO CORRIENTE</v>
      </c>
      <c r="H44" s="16" t="str">
        <f t="shared" si="5"/>
        <v>061040</v>
      </c>
      <c r="I44" s="16" t="str">
        <f>VLOOKUP(H44:H3200,'[10]Catalogos CRI'!$A$70:$B$148,2,FALSE)</f>
        <v>Reintegros</v>
      </c>
      <c r="J44" s="16" t="str">
        <f t="shared" si="6"/>
        <v>061041</v>
      </c>
      <c r="K44" s="16" t="str">
        <f>VLOOKUP(J44:J3200,'[10]Catalogos CRI'!$A$153:$B$335,2,FALSE)</f>
        <v>Reintegros</v>
      </c>
      <c r="L44" s="16" t="str">
        <f t="shared" si="7"/>
        <v>500</v>
      </c>
      <c r="M44" s="16" t="str">
        <f>VLOOKUP(L44:L3200,[11]FF!$A$10:$B$16,2,FALSE)</f>
        <v>Recursos Federales</v>
      </c>
      <c r="N44" s="16" t="str">
        <f t="shared" si="8"/>
        <v>509</v>
      </c>
      <c r="O44" s="16" t="str">
        <f>VLOOKUP(N44:N3200,[11]FF!$A$22:$B$93,2,FALSE)</f>
        <v>Fortaseg 2017</v>
      </c>
      <c r="P44" s="16">
        <v>877519</v>
      </c>
      <c r="Q44" s="16">
        <v>1</v>
      </c>
      <c r="R44" s="17">
        <v>0</v>
      </c>
      <c r="S44" s="17">
        <v>0</v>
      </c>
      <c r="T44" s="17">
        <f t="shared" si="0"/>
        <v>0</v>
      </c>
      <c r="U44" s="17">
        <v>0</v>
      </c>
      <c r="V44" s="17">
        <v>0</v>
      </c>
      <c r="W44" s="17">
        <f t="shared" si="1"/>
        <v>0</v>
      </c>
      <c r="X44" t="str">
        <f>VLOOKUP(J44,'[12]Conver ASEJ VS Clave Nueva'!$A$4:$C$193,3,FALSE)</f>
        <v>6.1.4.1</v>
      </c>
      <c r="Y44" t="str">
        <f>VLOOKUP(K44,'[13]Conver ASEJ VS Clave Nueva'!$B$4:$D$193,3,FALSE)</f>
        <v>Reintegros</v>
      </c>
    </row>
    <row r="45" spans="1:25" x14ac:dyDescent="0.25">
      <c r="A45" s="16">
        <v>86454</v>
      </c>
      <c r="B45" s="16" t="s">
        <v>98</v>
      </c>
      <c r="C45" s="16" t="str">
        <f t="shared" si="2"/>
        <v>2018</v>
      </c>
      <c r="D45" s="16" t="str">
        <f t="shared" si="3"/>
        <v>060000</v>
      </c>
      <c r="E45" s="16" t="str">
        <f>VLOOKUP(D45:D3201,'[10]Catalogos CRI'!$A$10:$B$19,2,FALSE)</f>
        <v>APROVECHAMIENTOS</v>
      </c>
      <c r="F45" s="16" t="str">
        <f t="shared" si="4"/>
        <v>061000</v>
      </c>
      <c r="G45" s="16" t="str">
        <f>VLOOKUP(F45:F3201,'[10]Catalogos CRI'!$A$24:$B$65,2,FALSE)</f>
        <v>APROVECHAMIENTOS DE TIPO CORRIENTE</v>
      </c>
      <c r="H45" s="16" t="str">
        <f t="shared" si="5"/>
        <v>061040</v>
      </c>
      <c r="I45" s="16" t="str">
        <f>VLOOKUP(H45:H3201,'[10]Catalogos CRI'!$A$70:$B$148,2,FALSE)</f>
        <v>Reintegros</v>
      </c>
      <c r="J45" s="16" t="str">
        <f t="shared" si="6"/>
        <v>061041</v>
      </c>
      <c r="K45" s="16" t="str">
        <f>VLOOKUP(J45:J3201,'[10]Catalogos CRI'!$A$153:$B$335,2,FALSE)</f>
        <v>Reintegros</v>
      </c>
      <c r="L45" s="16" t="str">
        <f t="shared" si="7"/>
        <v>500</v>
      </c>
      <c r="M45" s="16" t="str">
        <f>VLOOKUP(L45:L3201,[11]FF!$A$10:$B$16,2,FALSE)</f>
        <v>Recursos Federales</v>
      </c>
      <c r="N45" s="16" t="str">
        <f t="shared" si="8"/>
        <v>509</v>
      </c>
      <c r="O45" s="16" t="str">
        <f>VLOOKUP(N45:N3201,[11]FF!$A$22:$B$93,2,FALSE)</f>
        <v>Fortaseg 2017</v>
      </c>
      <c r="P45" s="16">
        <v>877520</v>
      </c>
      <c r="Q45" s="16">
        <v>2</v>
      </c>
      <c r="R45" s="17">
        <v>0</v>
      </c>
      <c r="S45" s="17">
        <v>0</v>
      </c>
      <c r="T45" s="17">
        <f t="shared" si="0"/>
        <v>0</v>
      </c>
      <c r="U45" s="17">
        <v>0</v>
      </c>
      <c r="V45" s="17">
        <v>0</v>
      </c>
      <c r="W45" s="17">
        <f t="shared" si="1"/>
        <v>0</v>
      </c>
      <c r="X45" t="str">
        <f>VLOOKUP(J45,'[12]Conver ASEJ VS Clave Nueva'!$A$4:$C$193,3,FALSE)</f>
        <v>6.1.4.1</v>
      </c>
      <c r="Y45" t="str">
        <f>VLOOKUP(K45,'[13]Conver ASEJ VS Clave Nueva'!$B$4:$D$193,3,FALSE)</f>
        <v>Reintegros</v>
      </c>
    </row>
    <row r="46" spans="1:25" x14ac:dyDescent="0.25">
      <c r="A46" s="16">
        <v>86454</v>
      </c>
      <c r="B46" s="16" t="s">
        <v>98</v>
      </c>
      <c r="C46" s="16" t="str">
        <f t="shared" si="2"/>
        <v>2018</v>
      </c>
      <c r="D46" s="16" t="str">
        <f t="shared" si="3"/>
        <v>060000</v>
      </c>
      <c r="E46" s="16" t="str">
        <f>VLOOKUP(D46:D3202,'[10]Catalogos CRI'!$A$10:$B$19,2,FALSE)</f>
        <v>APROVECHAMIENTOS</v>
      </c>
      <c r="F46" s="16" t="str">
        <f t="shared" si="4"/>
        <v>061000</v>
      </c>
      <c r="G46" s="16" t="str">
        <f>VLOOKUP(F46:F3202,'[10]Catalogos CRI'!$A$24:$B$65,2,FALSE)</f>
        <v>APROVECHAMIENTOS DE TIPO CORRIENTE</v>
      </c>
      <c r="H46" s="16" t="str">
        <f t="shared" si="5"/>
        <v>061040</v>
      </c>
      <c r="I46" s="16" t="str">
        <f>VLOOKUP(H46:H3202,'[10]Catalogos CRI'!$A$70:$B$148,2,FALSE)</f>
        <v>Reintegros</v>
      </c>
      <c r="J46" s="16" t="str">
        <f t="shared" si="6"/>
        <v>061041</v>
      </c>
      <c r="K46" s="16" t="str">
        <f>VLOOKUP(J46:J3202,'[10]Catalogos CRI'!$A$153:$B$335,2,FALSE)</f>
        <v>Reintegros</v>
      </c>
      <c r="L46" s="16" t="str">
        <f t="shared" si="7"/>
        <v>500</v>
      </c>
      <c r="M46" s="16" t="str">
        <f>VLOOKUP(L46:L3202,[11]FF!$A$10:$B$16,2,FALSE)</f>
        <v>Recursos Federales</v>
      </c>
      <c r="N46" s="16" t="str">
        <f t="shared" si="8"/>
        <v>509</v>
      </c>
      <c r="O46" s="16" t="str">
        <f>VLOOKUP(N46:N3202,[11]FF!$A$22:$B$93,2,FALSE)</f>
        <v>Fortaseg 2017</v>
      </c>
      <c r="P46" s="16">
        <v>877521</v>
      </c>
      <c r="Q46" s="16">
        <v>3</v>
      </c>
      <c r="R46" s="17">
        <v>0</v>
      </c>
      <c r="S46" s="17">
        <v>0</v>
      </c>
      <c r="T46" s="17">
        <f t="shared" si="0"/>
        <v>0</v>
      </c>
      <c r="U46" s="17">
        <v>0</v>
      </c>
      <c r="V46" s="17">
        <v>0</v>
      </c>
      <c r="W46" s="17">
        <f t="shared" si="1"/>
        <v>0</v>
      </c>
      <c r="X46" t="str">
        <f>VLOOKUP(J46,'[12]Conver ASEJ VS Clave Nueva'!$A$4:$C$193,3,FALSE)</f>
        <v>6.1.4.1</v>
      </c>
      <c r="Y46" t="str">
        <f>VLOOKUP(K46,'[13]Conver ASEJ VS Clave Nueva'!$B$4:$D$193,3,FALSE)</f>
        <v>Reintegros</v>
      </c>
    </row>
    <row r="47" spans="1:25" x14ac:dyDescent="0.25">
      <c r="A47" s="16">
        <v>86454</v>
      </c>
      <c r="B47" s="16" t="s">
        <v>98</v>
      </c>
      <c r="C47" s="16" t="str">
        <f t="shared" si="2"/>
        <v>2018</v>
      </c>
      <c r="D47" s="16" t="str">
        <f t="shared" si="3"/>
        <v>060000</v>
      </c>
      <c r="E47" s="16" t="str">
        <f>VLOOKUP(D47:D3203,'[10]Catalogos CRI'!$A$10:$B$19,2,FALSE)</f>
        <v>APROVECHAMIENTOS</v>
      </c>
      <c r="F47" s="16" t="str">
        <f t="shared" si="4"/>
        <v>061000</v>
      </c>
      <c r="G47" s="16" t="str">
        <f>VLOOKUP(F47:F3203,'[10]Catalogos CRI'!$A$24:$B$65,2,FALSE)</f>
        <v>APROVECHAMIENTOS DE TIPO CORRIENTE</v>
      </c>
      <c r="H47" s="16" t="str">
        <f t="shared" si="5"/>
        <v>061040</v>
      </c>
      <c r="I47" s="16" t="str">
        <f>VLOOKUP(H47:H3203,'[10]Catalogos CRI'!$A$70:$B$148,2,FALSE)</f>
        <v>Reintegros</v>
      </c>
      <c r="J47" s="16" t="str">
        <f t="shared" si="6"/>
        <v>061041</v>
      </c>
      <c r="K47" s="16" t="str">
        <f>VLOOKUP(J47:J3203,'[10]Catalogos CRI'!$A$153:$B$335,2,FALSE)</f>
        <v>Reintegros</v>
      </c>
      <c r="L47" s="16" t="str">
        <f t="shared" si="7"/>
        <v>500</v>
      </c>
      <c r="M47" s="16" t="str">
        <f>VLOOKUP(L47:L3203,[11]FF!$A$10:$B$16,2,FALSE)</f>
        <v>Recursos Federales</v>
      </c>
      <c r="N47" s="16" t="str">
        <f t="shared" si="8"/>
        <v>509</v>
      </c>
      <c r="O47" s="16" t="str">
        <f>VLOOKUP(N47:N3203,[11]FF!$A$22:$B$93,2,FALSE)</f>
        <v>Fortaseg 2017</v>
      </c>
      <c r="P47" s="16">
        <v>877522</v>
      </c>
      <c r="Q47" s="16">
        <v>4</v>
      </c>
      <c r="R47" s="17">
        <v>0</v>
      </c>
      <c r="S47" s="17">
        <v>0</v>
      </c>
      <c r="T47" s="17">
        <f t="shared" si="0"/>
        <v>0</v>
      </c>
      <c r="U47" s="17">
        <v>0</v>
      </c>
      <c r="V47" s="17">
        <v>0</v>
      </c>
      <c r="W47" s="17">
        <f t="shared" si="1"/>
        <v>0</v>
      </c>
      <c r="X47" t="str">
        <f>VLOOKUP(J47,'[12]Conver ASEJ VS Clave Nueva'!$A$4:$C$193,3,FALSE)</f>
        <v>6.1.4.1</v>
      </c>
      <c r="Y47" t="str">
        <f>VLOOKUP(K47,'[13]Conver ASEJ VS Clave Nueva'!$B$4:$D$193,3,FALSE)</f>
        <v>Reintegros</v>
      </c>
    </row>
    <row r="48" spans="1:25" x14ac:dyDescent="0.25">
      <c r="A48" s="16">
        <v>86454</v>
      </c>
      <c r="B48" s="16" t="s">
        <v>98</v>
      </c>
      <c r="C48" s="16" t="str">
        <f t="shared" si="2"/>
        <v>2018</v>
      </c>
      <c r="D48" s="16" t="str">
        <f t="shared" si="3"/>
        <v>060000</v>
      </c>
      <c r="E48" s="16" t="str">
        <f>VLOOKUP(D48:D3204,'[10]Catalogos CRI'!$A$10:$B$19,2,FALSE)</f>
        <v>APROVECHAMIENTOS</v>
      </c>
      <c r="F48" s="16" t="str">
        <f t="shared" si="4"/>
        <v>061000</v>
      </c>
      <c r="G48" s="16" t="str">
        <f>VLOOKUP(F48:F3204,'[10]Catalogos CRI'!$A$24:$B$65,2,FALSE)</f>
        <v>APROVECHAMIENTOS DE TIPO CORRIENTE</v>
      </c>
      <c r="H48" s="16" t="str">
        <f t="shared" si="5"/>
        <v>061040</v>
      </c>
      <c r="I48" s="16" t="str">
        <f>VLOOKUP(H48:H3204,'[10]Catalogos CRI'!$A$70:$B$148,2,FALSE)</f>
        <v>Reintegros</v>
      </c>
      <c r="J48" s="16" t="str">
        <f t="shared" si="6"/>
        <v>061041</v>
      </c>
      <c r="K48" s="16" t="str">
        <f>VLOOKUP(J48:J3204,'[10]Catalogos CRI'!$A$153:$B$335,2,FALSE)</f>
        <v>Reintegros</v>
      </c>
      <c r="L48" s="16" t="str">
        <f t="shared" si="7"/>
        <v>500</v>
      </c>
      <c r="M48" s="16" t="str">
        <f>VLOOKUP(L48:L3204,[11]FF!$A$10:$B$16,2,FALSE)</f>
        <v>Recursos Federales</v>
      </c>
      <c r="N48" s="16" t="str">
        <f t="shared" si="8"/>
        <v>509</v>
      </c>
      <c r="O48" s="16" t="str">
        <f>VLOOKUP(N48:N3204,[11]FF!$A$22:$B$93,2,FALSE)</f>
        <v>Fortaseg 2017</v>
      </c>
      <c r="P48" s="16">
        <v>877523</v>
      </c>
      <c r="Q48" s="16">
        <v>5</v>
      </c>
      <c r="R48" s="17">
        <v>0</v>
      </c>
      <c r="S48" s="17">
        <v>0</v>
      </c>
      <c r="T48" s="17">
        <f t="shared" si="0"/>
        <v>0</v>
      </c>
      <c r="U48" s="17">
        <v>0</v>
      </c>
      <c r="V48" s="17">
        <v>0</v>
      </c>
      <c r="W48" s="17">
        <f t="shared" si="1"/>
        <v>0</v>
      </c>
      <c r="X48" t="str">
        <f>VLOOKUP(J48,'[12]Conver ASEJ VS Clave Nueva'!$A$4:$C$193,3,FALSE)</f>
        <v>6.1.4.1</v>
      </c>
      <c r="Y48" t="str">
        <f>VLOOKUP(K48,'[13]Conver ASEJ VS Clave Nueva'!$B$4:$D$193,3,FALSE)</f>
        <v>Reintegros</v>
      </c>
    </row>
    <row r="49" spans="1:25" x14ac:dyDescent="0.25">
      <c r="A49" s="16">
        <v>86454</v>
      </c>
      <c r="B49" s="16" t="s">
        <v>98</v>
      </c>
      <c r="C49" s="16" t="str">
        <f t="shared" si="2"/>
        <v>2018</v>
      </c>
      <c r="D49" s="16" t="str">
        <f t="shared" si="3"/>
        <v>060000</v>
      </c>
      <c r="E49" s="16" t="str">
        <f>VLOOKUP(D49:D3205,'[10]Catalogos CRI'!$A$10:$B$19,2,FALSE)</f>
        <v>APROVECHAMIENTOS</v>
      </c>
      <c r="F49" s="16" t="str">
        <f t="shared" si="4"/>
        <v>061000</v>
      </c>
      <c r="G49" s="16" t="str">
        <f>VLOOKUP(F49:F3205,'[10]Catalogos CRI'!$A$24:$B$65,2,FALSE)</f>
        <v>APROVECHAMIENTOS DE TIPO CORRIENTE</v>
      </c>
      <c r="H49" s="16" t="str">
        <f t="shared" si="5"/>
        <v>061040</v>
      </c>
      <c r="I49" s="16" t="str">
        <f>VLOOKUP(H49:H3205,'[10]Catalogos CRI'!$A$70:$B$148,2,FALSE)</f>
        <v>Reintegros</v>
      </c>
      <c r="J49" s="16" t="str">
        <f t="shared" si="6"/>
        <v>061041</v>
      </c>
      <c r="K49" s="16" t="str">
        <f>VLOOKUP(J49:J3205,'[10]Catalogos CRI'!$A$153:$B$335,2,FALSE)</f>
        <v>Reintegros</v>
      </c>
      <c r="L49" s="16" t="str">
        <f t="shared" si="7"/>
        <v>500</v>
      </c>
      <c r="M49" s="16" t="str">
        <f>VLOOKUP(L49:L3205,[11]FF!$A$10:$B$16,2,FALSE)</f>
        <v>Recursos Federales</v>
      </c>
      <c r="N49" s="16" t="str">
        <f t="shared" si="8"/>
        <v>509</v>
      </c>
      <c r="O49" s="16" t="str">
        <f>VLOOKUP(N49:N3205,[11]FF!$A$22:$B$93,2,FALSE)</f>
        <v>Fortaseg 2017</v>
      </c>
      <c r="P49" s="16">
        <v>877524</v>
      </c>
      <c r="Q49" s="16">
        <v>6</v>
      </c>
      <c r="R49" s="17">
        <v>0</v>
      </c>
      <c r="S49" s="17">
        <v>0</v>
      </c>
      <c r="T49" s="17">
        <f t="shared" si="0"/>
        <v>0</v>
      </c>
      <c r="U49" s="17">
        <v>0</v>
      </c>
      <c r="V49" s="17">
        <v>0</v>
      </c>
      <c r="W49" s="17">
        <f t="shared" si="1"/>
        <v>0</v>
      </c>
      <c r="X49" t="str">
        <f>VLOOKUP(J49,'[12]Conver ASEJ VS Clave Nueva'!$A$4:$C$193,3,FALSE)</f>
        <v>6.1.4.1</v>
      </c>
      <c r="Y49" t="str">
        <f>VLOOKUP(K49,'[13]Conver ASEJ VS Clave Nueva'!$B$4:$D$193,3,FALSE)</f>
        <v>Reintegros</v>
      </c>
    </row>
    <row r="50" spans="1:25" x14ac:dyDescent="0.25">
      <c r="A50" s="16">
        <v>86454</v>
      </c>
      <c r="B50" s="16" t="s">
        <v>98</v>
      </c>
      <c r="C50" s="16" t="str">
        <f t="shared" si="2"/>
        <v>2018</v>
      </c>
      <c r="D50" s="16" t="str">
        <f t="shared" si="3"/>
        <v>060000</v>
      </c>
      <c r="E50" s="16" t="str">
        <f>VLOOKUP(D50:D3206,'[10]Catalogos CRI'!$A$10:$B$19,2,FALSE)</f>
        <v>APROVECHAMIENTOS</v>
      </c>
      <c r="F50" s="16" t="str">
        <f t="shared" si="4"/>
        <v>061000</v>
      </c>
      <c r="G50" s="16" t="str">
        <f>VLOOKUP(F50:F3206,'[10]Catalogos CRI'!$A$24:$B$65,2,FALSE)</f>
        <v>APROVECHAMIENTOS DE TIPO CORRIENTE</v>
      </c>
      <c r="H50" s="16" t="str">
        <f t="shared" si="5"/>
        <v>061040</v>
      </c>
      <c r="I50" s="16" t="str">
        <f>VLOOKUP(H50:H3206,'[10]Catalogos CRI'!$A$70:$B$148,2,FALSE)</f>
        <v>Reintegros</v>
      </c>
      <c r="J50" s="16" t="str">
        <f t="shared" si="6"/>
        <v>061041</v>
      </c>
      <c r="K50" s="16" t="str">
        <f>VLOOKUP(J50:J3206,'[10]Catalogos CRI'!$A$153:$B$335,2,FALSE)</f>
        <v>Reintegros</v>
      </c>
      <c r="L50" s="16" t="str">
        <f t="shared" si="7"/>
        <v>500</v>
      </c>
      <c r="M50" s="16" t="str">
        <f>VLOOKUP(L50:L3206,[11]FF!$A$10:$B$16,2,FALSE)</f>
        <v>Recursos Federales</v>
      </c>
      <c r="N50" s="16" t="str">
        <f t="shared" si="8"/>
        <v>509</v>
      </c>
      <c r="O50" s="16" t="str">
        <f>VLOOKUP(N50:N3206,[11]FF!$A$22:$B$93,2,FALSE)</f>
        <v>Fortaseg 2017</v>
      </c>
      <c r="P50" s="16">
        <v>877525</v>
      </c>
      <c r="Q50" s="16">
        <v>7</v>
      </c>
      <c r="R50" s="17">
        <v>0</v>
      </c>
      <c r="S50" s="17">
        <v>0</v>
      </c>
      <c r="T50" s="17">
        <f t="shared" si="0"/>
        <v>0</v>
      </c>
      <c r="U50" s="17">
        <v>0</v>
      </c>
      <c r="V50" s="17">
        <v>0</v>
      </c>
      <c r="W50" s="17">
        <f t="shared" si="1"/>
        <v>0</v>
      </c>
      <c r="X50" t="str">
        <f>VLOOKUP(J50,'[12]Conver ASEJ VS Clave Nueva'!$A$4:$C$193,3,FALSE)</f>
        <v>6.1.4.1</v>
      </c>
      <c r="Y50" t="str">
        <f>VLOOKUP(K50,'[13]Conver ASEJ VS Clave Nueva'!$B$4:$D$193,3,FALSE)</f>
        <v>Reintegros</v>
      </c>
    </row>
    <row r="51" spans="1:25" x14ac:dyDescent="0.25">
      <c r="A51" s="16">
        <v>86454</v>
      </c>
      <c r="B51" s="16" t="s">
        <v>98</v>
      </c>
      <c r="C51" s="16" t="str">
        <f t="shared" si="2"/>
        <v>2018</v>
      </c>
      <c r="D51" s="16" t="str">
        <f t="shared" si="3"/>
        <v>060000</v>
      </c>
      <c r="E51" s="16" t="str">
        <f>VLOOKUP(D51:D3207,'[10]Catalogos CRI'!$A$10:$B$19,2,FALSE)</f>
        <v>APROVECHAMIENTOS</v>
      </c>
      <c r="F51" s="16" t="str">
        <f t="shared" si="4"/>
        <v>061000</v>
      </c>
      <c r="G51" s="16" t="str">
        <f>VLOOKUP(F51:F3207,'[10]Catalogos CRI'!$A$24:$B$65,2,FALSE)</f>
        <v>APROVECHAMIENTOS DE TIPO CORRIENTE</v>
      </c>
      <c r="H51" s="16" t="str">
        <f t="shared" si="5"/>
        <v>061040</v>
      </c>
      <c r="I51" s="16" t="str">
        <f>VLOOKUP(H51:H3207,'[10]Catalogos CRI'!$A$70:$B$148,2,FALSE)</f>
        <v>Reintegros</v>
      </c>
      <c r="J51" s="16" t="str">
        <f t="shared" si="6"/>
        <v>061041</v>
      </c>
      <c r="K51" s="16" t="str">
        <f>VLOOKUP(J51:J3207,'[10]Catalogos CRI'!$A$153:$B$335,2,FALSE)</f>
        <v>Reintegros</v>
      </c>
      <c r="L51" s="16" t="str">
        <f t="shared" si="7"/>
        <v>500</v>
      </c>
      <c r="M51" s="16" t="str">
        <f>VLOOKUP(L51:L3207,[11]FF!$A$10:$B$16,2,FALSE)</f>
        <v>Recursos Federales</v>
      </c>
      <c r="N51" s="16" t="str">
        <f t="shared" si="8"/>
        <v>509</v>
      </c>
      <c r="O51" s="16" t="str">
        <f>VLOOKUP(N51:N3207,[11]FF!$A$22:$B$93,2,FALSE)</f>
        <v>Fortaseg 2017</v>
      </c>
      <c r="P51" s="16">
        <v>877526</v>
      </c>
      <c r="Q51" s="16">
        <v>8</v>
      </c>
      <c r="R51" s="17">
        <v>0</v>
      </c>
      <c r="S51" s="17">
        <v>0</v>
      </c>
      <c r="T51" s="17">
        <f t="shared" si="0"/>
        <v>0</v>
      </c>
      <c r="U51" s="17">
        <v>0</v>
      </c>
      <c r="V51" s="17">
        <v>0</v>
      </c>
      <c r="W51" s="17">
        <f t="shared" si="1"/>
        <v>0</v>
      </c>
      <c r="X51" t="str">
        <f>VLOOKUP(J51,'[12]Conver ASEJ VS Clave Nueva'!$A$4:$C$193,3,FALSE)</f>
        <v>6.1.4.1</v>
      </c>
      <c r="Y51" t="str">
        <f>VLOOKUP(K51,'[13]Conver ASEJ VS Clave Nueva'!$B$4:$D$193,3,FALSE)</f>
        <v>Reintegros</v>
      </c>
    </row>
    <row r="52" spans="1:25" x14ac:dyDescent="0.25">
      <c r="A52" s="16">
        <v>86454</v>
      </c>
      <c r="B52" s="16" t="s">
        <v>98</v>
      </c>
      <c r="C52" s="16" t="str">
        <f t="shared" si="2"/>
        <v>2018</v>
      </c>
      <c r="D52" s="16" t="str">
        <f t="shared" si="3"/>
        <v>060000</v>
      </c>
      <c r="E52" s="16" t="str">
        <f>VLOOKUP(D52:D3208,'[10]Catalogos CRI'!$A$10:$B$19,2,FALSE)</f>
        <v>APROVECHAMIENTOS</v>
      </c>
      <c r="F52" s="16" t="str">
        <f t="shared" si="4"/>
        <v>061000</v>
      </c>
      <c r="G52" s="16" t="str">
        <f>VLOOKUP(F52:F3208,'[10]Catalogos CRI'!$A$24:$B$65,2,FALSE)</f>
        <v>APROVECHAMIENTOS DE TIPO CORRIENTE</v>
      </c>
      <c r="H52" s="16" t="str">
        <f t="shared" si="5"/>
        <v>061040</v>
      </c>
      <c r="I52" s="16" t="str">
        <f>VLOOKUP(H52:H3208,'[10]Catalogos CRI'!$A$70:$B$148,2,FALSE)</f>
        <v>Reintegros</v>
      </c>
      <c r="J52" s="16" t="str">
        <f t="shared" si="6"/>
        <v>061041</v>
      </c>
      <c r="K52" s="16" t="str">
        <f>VLOOKUP(J52:J3208,'[10]Catalogos CRI'!$A$153:$B$335,2,FALSE)</f>
        <v>Reintegros</v>
      </c>
      <c r="L52" s="16" t="str">
        <f t="shared" si="7"/>
        <v>500</v>
      </c>
      <c r="M52" s="16" t="str">
        <f>VLOOKUP(L52:L3208,[11]FF!$A$10:$B$16,2,FALSE)</f>
        <v>Recursos Federales</v>
      </c>
      <c r="N52" s="16" t="str">
        <f t="shared" si="8"/>
        <v>509</v>
      </c>
      <c r="O52" s="16" t="str">
        <f>VLOOKUP(N52:N3208,[11]FF!$A$22:$B$93,2,FALSE)</f>
        <v>Fortaseg 2017</v>
      </c>
      <c r="P52" s="16">
        <v>877527</v>
      </c>
      <c r="Q52" s="16">
        <v>9</v>
      </c>
      <c r="R52" s="17">
        <v>0</v>
      </c>
      <c r="S52" s="17">
        <v>0</v>
      </c>
      <c r="T52" s="17">
        <f t="shared" si="0"/>
        <v>0</v>
      </c>
      <c r="U52" s="17">
        <v>0</v>
      </c>
      <c r="V52" s="17">
        <v>0</v>
      </c>
      <c r="W52" s="17">
        <f t="shared" si="1"/>
        <v>0</v>
      </c>
      <c r="X52" t="str">
        <f>VLOOKUP(J52,'[12]Conver ASEJ VS Clave Nueva'!$A$4:$C$193,3,FALSE)</f>
        <v>6.1.4.1</v>
      </c>
      <c r="Y52" t="str">
        <f>VLOOKUP(K52,'[13]Conver ASEJ VS Clave Nueva'!$B$4:$D$193,3,FALSE)</f>
        <v>Reintegros</v>
      </c>
    </row>
    <row r="53" spans="1:25" x14ac:dyDescent="0.25">
      <c r="A53" s="16">
        <v>86454</v>
      </c>
      <c r="B53" s="16" t="s">
        <v>98</v>
      </c>
      <c r="C53" s="16" t="str">
        <f t="shared" si="2"/>
        <v>2018</v>
      </c>
      <c r="D53" s="16" t="str">
        <f t="shared" si="3"/>
        <v>060000</v>
      </c>
      <c r="E53" s="16" t="str">
        <f>VLOOKUP(D53:D3209,'[10]Catalogos CRI'!$A$10:$B$19,2,FALSE)</f>
        <v>APROVECHAMIENTOS</v>
      </c>
      <c r="F53" s="16" t="str">
        <f t="shared" si="4"/>
        <v>061000</v>
      </c>
      <c r="G53" s="16" t="str">
        <f>VLOOKUP(F53:F3209,'[10]Catalogos CRI'!$A$24:$B$65,2,FALSE)</f>
        <v>APROVECHAMIENTOS DE TIPO CORRIENTE</v>
      </c>
      <c r="H53" s="16" t="str">
        <f t="shared" si="5"/>
        <v>061040</v>
      </c>
      <c r="I53" s="16" t="str">
        <f>VLOOKUP(H53:H3209,'[10]Catalogos CRI'!$A$70:$B$148,2,FALSE)</f>
        <v>Reintegros</v>
      </c>
      <c r="J53" s="16" t="str">
        <f t="shared" si="6"/>
        <v>061041</v>
      </c>
      <c r="K53" s="16" t="str">
        <f>VLOOKUP(J53:J3209,'[10]Catalogos CRI'!$A$153:$B$335,2,FALSE)</f>
        <v>Reintegros</v>
      </c>
      <c r="L53" s="16" t="str">
        <f t="shared" si="7"/>
        <v>500</v>
      </c>
      <c r="M53" s="16" t="str">
        <f>VLOOKUP(L53:L3209,[11]FF!$A$10:$B$16,2,FALSE)</f>
        <v>Recursos Federales</v>
      </c>
      <c r="N53" s="16" t="str">
        <f t="shared" si="8"/>
        <v>509</v>
      </c>
      <c r="O53" s="16" t="str">
        <f>VLOOKUP(N53:N3209,[11]FF!$A$22:$B$93,2,FALSE)</f>
        <v>Fortaseg 2017</v>
      </c>
      <c r="P53" s="16">
        <v>877528</v>
      </c>
      <c r="Q53" s="16">
        <v>10</v>
      </c>
      <c r="R53" s="17">
        <v>0</v>
      </c>
      <c r="S53" s="17">
        <v>0</v>
      </c>
      <c r="T53" s="17">
        <f t="shared" si="0"/>
        <v>0</v>
      </c>
      <c r="U53" s="17">
        <v>0</v>
      </c>
      <c r="V53" s="17">
        <v>0</v>
      </c>
      <c r="W53" s="17">
        <f t="shared" si="1"/>
        <v>0</v>
      </c>
      <c r="X53" t="str">
        <f>VLOOKUP(J53,'[12]Conver ASEJ VS Clave Nueva'!$A$4:$C$193,3,FALSE)</f>
        <v>6.1.4.1</v>
      </c>
      <c r="Y53" t="str">
        <f>VLOOKUP(K53,'[13]Conver ASEJ VS Clave Nueva'!$B$4:$D$193,3,FALSE)</f>
        <v>Reintegros</v>
      </c>
    </row>
    <row r="54" spans="1:25" x14ac:dyDescent="0.25">
      <c r="A54" s="16">
        <v>86454</v>
      </c>
      <c r="B54" s="16" t="s">
        <v>98</v>
      </c>
      <c r="C54" s="16" t="str">
        <f t="shared" si="2"/>
        <v>2018</v>
      </c>
      <c r="D54" s="16" t="str">
        <f t="shared" si="3"/>
        <v>060000</v>
      </c>
      <c r="E54" s="16" t="str">
        <f>VLOOKUP(D54:D3210,'[10]Catalogos CRI'!$A$10:$B$19,2,FALSE)</f>
        <v>APROVECHAMIENTOS</v>
      </c>
      <c r="F54" s="16" t="str">
        <f t="shared" si="4"/>
        <v>061000</v>
      </c>
      <c r="G54" s="16" t="str">
        <f>VLOOKUP(F54:F3210,'[10]Catalogos CRI'!$A$24:$B$65,2,FALSE)</f>
        <v>APROVECHAMIENTOS DE TIPO CORRIENTE</v>
      </c>
      <c r="H54" s="16" t="str">
        <f t="shared" si="5"/>
        <v>061040</v>
      </c>
      <c r="I54" s="16" t="str">
        <f>VLOOKUP(H54:H3210,'[10]Catalogos CRI'!$A$70:$B$148,2,FALSE)</f>
        <v>Reintegros</v>
      </c>
      <c r="J54" s="16" t="str">
        <f t="shared" si="6"/>
        <v>061041</v>
      </c>
      <c r="K54" s="16" t="str">
        <f>VLOOKUP(J54:J3210,'[10]Catalogos CRI'!$A$153:$B$335,2,FALSE)</f>
        <v>Reintegros</v>
      </c>
      <c r="L54" s="16" t="str">
        <f t="shared" si="7"/>
        <v>500</v>
      </c>
      <c r="M54" s="16" t="str">
        <f>VLOOKUP(L54:L3210,[11]FF!$A$10:$B$16,2,FALSE)</f>
        <v>Recursos Federales</v>
      </c>
      <c r="N54" s="16" t="str">
        <f t="shared" si="8"/>
        <v>509</v>
      </c>
      <c r="O54" s="16" t="str">
        <f>VLOOKUP(N54:N3210,[11]FF!$A$22:$B$93,2,FALSE)</f>
        <v>Fortaseg 2017</v>
      </c>
      <c r="P54" s="16">
        <v>877529</v>
      </c>
      <c r="Q54" s="16">
        <v>11</v>
      </c>
      <c r="R54" s="17">
        <v>0</v>
      </c>
      <c r="S54" s="17">
        <v>0</v>
      </c>
      <c r="T54" s="17">
        <f t="shared" si="0"/>
        <v>0</v>
      </c>
      <c r="U54" s="17">
        <v>0</v>
      </c>
      <c r="V54" s="17">
        <v>0</v>
      </c>
      <c r="W54" s="17">
        <f t="shared" si="1"/>
        <v>0</v>
      </c>
      <c r="X54" t="str">
        <f>VLOOKUP(J54,'[12]Conver ASEJ VS Clave Nueva'!$A$4:$C$193,3,FALSE)</f>
        <v>6.1.4.1</v>
      </c>
      <c r="Y54" t="str">
        <f>VLOOKUP(K54,'[13]Conver ASEJ VS Clave Nueva'!$B$4:$D$193,3,FALSE)</f>
        <v>Reintegros</v>
      </c>
    </row>
    <row r="55" spans="1:25" x14ac:dyDescent="0.25">
      <c r="A55" s="16">
        <v>86454</v>
      </c>
      <c r="B55" s="16" t="s">
        <v>98</v>
      </c>
      <c r="C55" s="16" t="str">
        <f t="shared" si="2"/>
        <v>2018</v>
      </c>
      <c r="D55" s="16" t="str">
        <f t="shared" si="3"/>
        <v>060000</v>
      </c>
      <c r="E55" s="16" t="str">
        <f>VLOOKUP(D55:D3211,'[10]Catalogos CRI'!$A$10:$B$19,2,FALSE)</f>
        <v>APROVECHAMIENTOS</v>
      </c>
      <c r="F55" s="16" t="str">
        <f t="shared" si="4"/>
        <v>061000</v>
      </c>
      <c r="G55" s="16" t="str">
        <f>VLOOKUP(F55:F3211,'[10]Catalogos CRI'!$A$24:$B$65,2,FALSE)</f>
        <v>APROVECHAMIENTOS DE TIPO CORRIENTE</v>
      </c>
      <c r="H55" s="16" t="str">
        <f t="shared" si="5"/>
        <v>061040</v>
      </c>
      <c r="I55" s="16" t="str">
        <f>VLOOKUP(H55:H3211,'[10]Catalogos CRI'!$A$70:$B$148,2,FALSE)</f>
        <v>Reintegros</v>
      </c>
      <c r="J55" s="16" t="str">
        <f t="shared" si="6"/>
        <v>061041</v>
      </c>
      <c r="K55" s="16" t="str">
        <f>VLOOKUP(J55:J3211,'[10]Catalogos CRI'!$A$153:$B$335,2,FALSE)</f>
        <v>Reintegros</v>
      </c>
      <c r="L55" s="16" t="str">
        <f t="shared" si="7"/>
        <v>500</v>
      </c>
      <c r="M55" s="16" t="str">
        <f>VLOOKUP(L55:L3211,[11]FF!$A$10:$B$16,2,FALSE)</f>
        <v>Recursos Federales</v>
      </c>
      <c r="N55" s="16" t="str">
        <f t="shared" si="8"/>
        <v>509</v>
      </c>
      <c r="O55" s="16" t="str">
        <f>VLOOKUP(N55:N3211,[11]FF!$A$22:$B$93,2,FALSE)</f>
        <v>Fortaseg 2017</v>
      </c>
      <c r="P55" s="16">
        <v>877530</v>
      </c>
      <c r="Q55" s="16">
        <v>12</v>
      </c>
      <c r="R55" s="17">
        <v>0</v>
      </c>
      <c r="S55" s="17">
        <v>0</v>
      </c>
      <c r="T55" s="17">
        <f t="shared" si="0"/>
        <v>0</v>
      </c>
      <c r="U55" s="17">
        <v>0</v>
      </c>
      <c r="V55" s="17">
        <v>0</v>
      </c>
      <c r="W55" s="17">
        <f t="shared" si="1"/>
        <v>0</v>
      </c>
      <c r="X55" t="str">
        <f>VLOOKUP(J55,'[12]Conver ASEJ VS Clave Nueva'!$A$4:$C$193,3,FALSE)</f>
        <v>6.1.4.1</v>
      </c>
      <c r="Y55" t="str">
        <f>VLOOKUP(K55,'[13]Conver ASEJ VS Clave Nueva'!$B$4:$D$193,3,FALSE)</f>
        <v>Reintegros</v>
      </c>
    </row>
    <row r="56" spans="1:25" x14ac:dyDescent="0.25">
      <c r="A56" s="16">
        <v>86455</v>
      </c>
      <c r="B56" s="16" t="s">
        <v>99</v>
      </c>
      <c r="C56" s="16" t="str">
        <f t="shared" si="2"/>
        <v>2018</v>
      </c>
      <c r="D56" s="16" t="str">
        <f t="shared" si="3"/>
        <v>060000</v>
      </c>
      <c r="E56" s="16" t="str">
        <f>VLOOKUP(D56:D3212,'[10]Catalogos CRI'!$A$10:$B$19,2,FALSE)</f>
        <v>APROVECHAMIENTOS</v>
      </c>
      <c r="F56" s="16" t="str">
        <f t="shared" si="4"/>
        <v>061000</v>
      </c>
      <c r="G56" s="16" t="str">
        <f>VLOOKUP(F56:F3212,'[10]Catalogos CRI'!$A$24:$B$65,2,FALSE)</f>
        <v>APROVECHAMIENTOS DE TIPO CORRIENTE</v>
      </c>
      <c r="H56" s="16" t="str">
        <f t="shared" si="5"/>
        <v>061040</v>
      </c>
      <c r="I56" s="16" t="str">
        <f>VLOOKUP(H56:H3212,'[10]Catalogos CRI'!$A$70:$B$148,2,FALSE)</f>
        <v>Reintegros</v>
      </c>
      <c r="J56" s="16" t="str">
        <f t="shared" si="6"/>
        <v>061041</v>
      </c>
      <c r="K56" s="16" t="str">
        <f>VLOOKUP(J56:J3212,'[10]Catalogos CRI'!$A$153:$B$335,2,FALSE)</f>
        <v>Reintegros</v>
      </c>
      <c r="L56" s="16" t="str">
        <f t="shared" si="7"/>
        <v>600</v>
      </c>
      <c r="M56" s="16" t="str">
        <f>VLOOKUP(L56:L3212,[11]FF!$A$10:$B$16,2,FALSE)</f>
        <v>Recursos Estatales</v>
      </c>
      <c r="N56" s="16" t="str">
        <f t="shared" si="8"/>
        <v>605</v>
      </c>
      <c r="O56" s="16" t="str">
        <f>VLOOKUP(N56:N3212,[11]FF!$A$22:$B$93,2,FALSE)</f>
        <v>CZM 2013 Estatal</v>
      </c>
      <c r="P56" s="16">
        <v>877531</v>
      </c>
      <c r="Q56" s="16">
        <v>1</v>
      </c>
      <c r="R56" s="17">
        <v>0</v>
      </c>
      <c r="S56" s="6">
        <v>9.2799999999999994</v>
      </c>
      <c r="T56" s="17">
        <f t="shared" si="0"/>
        <v>9.2799999999999994</v>
      </c>
      <c r="U56" s="17">
        <v>0</v>
      </c>
      <c r="V56" s="17">
        <v>9.2799999999999994</v>
      </c>
      <c r="W56" s="17">
        <f t="shared" si="1"/>
        <v>0</v>
      </c>
      <c r="X56" t="str">
        <f>VLOOKUP(J56,'[12]Conver ASEJ VS Clave Nueva'!$A$4:$C$193,3,FALSE)</f>
        <v>6.1.4.1</v>
      </c>
      <c r="Y56" t="str">
        <f>VLOOKUP(K56,'[13]Conver ASEJ VS Clave Nueva'!$B$4:$D$193,3,FALSE)</f>
        <v>Reintegros</v>
      </c>
    </row>
    <row r="57" spans="1:25" x14ac:dyDescent="0.25">
      <c r="A57" s="16">
        <v>86455</v>
      </c>
      <c r="B57" s="16" t="s">
        <v>99</v>
      </c>
      <c r="C57" s="16" t="str">
        <f t="shared" si="2"/>
        <v>2018</v>
      </c>
      <c r="D57" s="16" t="str">
        <f t="shared" si="3"/>
        <v>060000</v>
      </c>
      <c r="E57" s="16" t="str">
        <f>VLOOKUP(D57:D3213,'[10]Catalogos CRI'!$A$10:$B$19,2,FALSE)</f>
        <v>APROVECHAMIENTOS</v>
      </c>
      <c r="F57" s="16" t="str">
        <f t="shared" si="4"/>
        <v>061000</v>
      </c>
      <c r="G57" s="16" t="str">
        <f>VLOOKUP(F57:F3213,'[10]Catalogos CRI'!$A$24:$B$65,2,FALSE)</f>
        <v>APROVECHAMIENTOS DE TIPO CORRIENTE</v>
      </c>
      <c r="H57" s="16" t="str">
        <f t="shared" si="5"/>
        <v>061040</v>
      </c>
      <c r="I57" s="16" t="str">
        <f>VLOOKUP(H57:H3213,'[10]Catalogos CRI'!$A$70:$B$148,2,FALSE)</f>
        <v>Reintegros</v>
      </c>
      <c r="J57" s="16" t="str">
        <f t="shared" si="6"/>
        <v>061041</v>
      </c>
      <c r="K57" s="16" t="str">
        <f>VLOOKUP(J57:J3213,'[10]Catalogos CRI'!$A$153:$B$335,2,FALSE)</f>
        <v>Reintegros</v>
      </c>
      <c r="L57" s="16" t="str">
        <f t="shared" si="7"/>
        <v>600</v>
      </c>
      <c r="M57" s="16" t="str">
        <f>VLOOKUP(L57:L3213,[11]FF!$A$10:$B$16,2,FALSE)</f>
        <v>Recursos Estatales</v>
      </c>
      <c r="N57" s="16" t="str">
        <f t="shared" si="8"/>
        <v>605</v>
      </c>
      <c r="O57" s="16" t="str">
        <f>VLOOKUP(N57:N3213,[11]FF!$A$22:$B$93,2,FALSE)</f>
        <v>CZM 2013 Estatal</v>
      </c>
      <c r="P57" s="16">
        <v>877532</v>
      </c>
      <c r="Q57" s="16">
        <v>2</v>
      </c>
      <c r="R57" s="17">
        <v>0</v>
      </c>
      <c r="S57" s="17">
        <v>0</v>
      </c>
      <c r="T57" s="17">
        <f t="shared" si="0"/>
        <v>0</v>
      </c>
      <c r="U57" s="17">
        <v>0</v>
      </c>
      <c r="V57" s="17">
        <v>0</v>
      </c>
      <c r="W57" s="17">
        <f t="shared" si="1"/>
        <v>0</v>
      </c>
      <c r="X57" t="str">
        <f>VLOOKUP(J57,'[12]Conver ASEJ VS Clave Nueva'!$A$4:$C$193,3,FALSE)</f>
        <v>6.1.4.1</v>
      </c>
      <c r="Y57" t="str">
        <f>VLOOKUP(K57,'[13]Conver ASEJ VS Clave Nueva'!$B$4:$D$193,3,FALSE)</f>
        <v>Reintegros</v>
      </c>
    </row>
    <row r="58" spans="1:25" x14ac:dyDescent="0.25">
      <c r="A58" s="16">
        <v>86455</v>
      </c>
      <c r="B58" s="16" t="s">
        <v>99</v>
      </c>
      <c r="C58" s="16" t="str">
        <f t="shared" si="2"/>
        <v>2018</v>
      </c>
      <c r="D58" s="16" t="str">
        <f t="shared" si="3"/>
        <v>060000</v>
      </c>
      <c r="E58" s="16" t="str">
        <f>VLOOKUP(D58:D3214,'[10]Catalogos CRI'!$A$10:$B$19,2,FALSE)</f>
        <v>APROVECHAMIENTOS</v>
      </c>
      <c r="F58" s="16" t="str">
        <f t="shared" si="4"/>
        <v>061000</v>
      </c>
      <c r="G58" s="16" t="str">
        <f>VLOOKUP(F58:F3214,'[10]Catalogos CRI'!$A$24:$B$65,2,FALSE)</f>
        <v>APROVECHAMIENTOS DE TIPO CORRIENTE</v>
      </c>
      <c r="H58" s="16" t="str">
        <f t="shared" si="5"/>
        <v>061040</v>
      </c>
      <c r="I58" s="16" t="str">
        <f>VLOOKUP(H58:H3214,'[10]Catalogos CRI'!$A$70:$B$148,2,FALSE)</f>
        <v>Reintegros</v>
      </c>
      <c r="J58" s="16" t="str">
        <f t="shared" si="6"/>
        <v>061041</v>
      </c>
      <c r="K58" s="16" t="str">
        <f>VLOOKUP(J58:J3214,'[10]Catalogos CRI'!$A$153:$B$335,2,FALSE)</f>
        <v>Reintegros</v>
      </c>
      <c r="L58" s="16" t="str">
        <f t="shared" si="7"/>
        <v>600</v>
      </c>
      <c r="M58" s="16" t="str">
        <f>VLOOKUP(L58:L3214,[11]FF!$A$10:$B$16,2,FALSE)</f>
        <v>Recursos Estatales</v>
      </c>
      <c r="N58" s="16" t="str">
        <f t="shared" si="8"/>
        <v>605</v>
      </c>
      <c r="O58" s="16" t="str">
        <f>VLOOKUP(N58:N3214,[11]FF!$A$22:$B$93,2,FALSE)</f>
        <v>CZM 2013 Estatal</v>
      </c>
      <c r="P58" s="16">
        <v>877533</v>
      </c>
      <c r="Q58" s="16">
        <v>3</v>
      </c>
      <c r="R58" s="17">
        <v>0</v>
      </c>
      <c r="S58" s="17">
        <v>0</v>
      </c>
      <c r="T58" s="17">
        <f t="shared" si="0"/>
        <v>0</v>
      </c>
      <c r="U58" s="17">
        <v>0</v>
      </c>
      <c r="V58" s="17">
        <v>0</v>
      </c>
      <c r="W58" s="17">
        <f t="shared" si="1"/>
        <v>0</v>
      </c>
      <c r="X58" t="str">
        <f>VLOOKUP(J58,'[12]Conver ASEJ VS Clave Nueva'!$A$4:$C$193,3,FALSE)</f>
        <v>6.1.4.1</v>
      </c>
      <c r="Y58" t="str">
        <f>VLOOKUP(K58,'[13]Conver ASEJ VS Clave Nueva'!$B$4:$D$193,3,FALSE)</f>
        <v>Reintegros</v>
      </c>
    </row>
    <row r="59" spans="1:25" x14ac:dyDescent="0.25">
      <c r="A59" s="16">
        <v>86455</v>
      </c>
      <c r="B59" s="16" t="s">
        <v>99</v>
      </c>
      <c r="C59" s="16" t="str">
        <f t="shared" si="2"/>
        <v>2018</v>
      </c>
      <c r="D59" s="16" t="str">
        <f t="shared" si="3"/>
        <v>060000</v>
      </c>
      <c r="E59" s="16" t="str">
        <f>VLOOKUP(D59:D3215,'[10]Catalogos CRI'!$A$10:$B$19,2,FALSE)</f>
        <v>APROVECHAMIENTOS</v>
      </c>
      <c r="F59" s="16" t="str">
        <f t="shared" si="4"/>
        <v>061000</v>
      </c>
      <c r="G59" s="16" t="str">
        <f>VLOOKUP(F59:F3215,'[10]Catalogos CRI'!$A$24:$B$65,2,FALSE)</f>
        <v>APROVECHAMIENTOS DE TIPO CORRIENTE</v>
      </c>
      <c r="H59" s="16" t="str">
        <f t="shared" si="5"/>
        <v>061040</v>
      </c>
      <c r="I59" s="16" t="str">
        <f>VLOOKUP(H59:H3215,'[10]Catalogos CRI'!$A$70:$B$148,2,FALSE)</f>
        <v>Reintegros</v>
      </c>
      <c r="J59" s="16" t="str">
        <f t="shared" si="6"/>
        <v>061041</v>
      </c>
      <c r="K59" s="16" t="str">
        <f>VLOOKUP(J59:J3215,'[10]Catalogos CRI'!$A$153:$B$335,2,FALSE)</f>
        <v>Reintegros</v>
      </c>
      <c r="L59" s="16" t="str">
        <f t="shared" si="7"/>
        <v>600</v>
      </c>
      <c r="M59" s="16" t="str">
        <f>VLOOKUP(L59:L3215,[11]FF!$A$10:$B$16,2,FALSE)</f>
        <v>Recursos Estatales</v>
      </c>
      <c r="N59" s="16" t="str">
        <f t="shared" si="8"/>
        <v>605</v>
      </c>
      <c r="O59" s="16" t="str">
        <f>VLOOKUP(N59:N3215,[11]FF!$A$22:$B$93,2,FALSE)</f>
        <v>CZM 2013 Estatal</v>
      </c>
      <c r="P59" s="16">
        <v>877534</v>
      </c>
      <c r="Q59" s="16">
        <v>4</v>
      </c>
      <c r="R59" s="17">
        <v>0</v>
      </c>
      <c r="S59" s="17">
        <v>0</v>
      </c>
      <c r="T59" s="17">
        <f t="shared" si="0"/>
        <v>0</v>
      </c>
      <c r="U59" s="17">
        <v>0</v>
      </c>
      <c r="V59" s="17">
        <v>0</v>
      </c>
      <c r="W59" s="17">
        <f t="shared" si="1"/>
        <v>0</v>
      </c>
      <c r="X59" t="str">
        <f>VLOOKUP(J59,'[12]Conver ASEJ VS Clave Nueva'!$A$4:$C$193,3,FALSE)</f>
        <v>6.1.4.1</v>
      </c>
      <c r="Y59" t="str">
        <f>VLOOKUP(K59,'[13]Conver ASEJ VS Clave Nueva'!$B$4:$D$193,3,FALSE)</f>
        <v>Reintegros</v>
      </c>
    </row>
    <row r="60" spans="1:25" x14ac:dyDescent="0.25">
      <c r="A60" s="16">
        <v>86455</v>
      </c>
      <c r="B60" s="16" t="s">
        <v>99</v>
      </c>
      <c r="C60" s="16" t="str">
        <f t="shared" si="2"/>
        <v>2018</v>
      </c>
      <c r="D60" s="16" t="str">
        <f t="shared" si="3"/>
        <v>060000</v>
      </c>
      <c r="E60" s="16" t="str">
        <f>VLOOKUP(D60:D3216,'[10]Catalogos CRI'!$A$10:$B$19,2,FALSE)</f>
        <v>APROVECHAMIENTOS</v>
      </c>
      <c r="F60" s="16" t="str">
        <f t="shared" si="4"/>
        <v>061000</v>
      </c>
      <c r="G60" s="16" t="str">
        <f>VLOOKUP(F60:F3216,'[10]Catalogos CRI'!$A$24:$B$65,2,FALSE)</f>
        <v>APROVECHAMIENTOS DE TIPO CORRIENTE</v>
      </c>
      <c r="H60" s="16" t="str">
        <f t="shared" si="5"/>
        <v>061040</v>
      </c>
      <c r="I60" s="16" t="str">
        <f>VLOOKUP(H60:H3216,'[10]Catalogos CRI'!$A$70:$B$148,2,FALSE)</f>
        <v>Reintegros</v>
      </c>
      <c r="J60" s="16" t="str">
        <f t="shared" si="6"/>
        <v>061041</v>
      </c>
      <c r="K60" s="16" t="str">
        <f>VLOOKUP(J60:J3216,'[10]Catalogos CRI'!$A$153:$B$335,2,FALSE)</f>
        <v>Reintegros</v>
      </c>
      <c r="L60" s="16" t="str">
        <f t="shared" si="7"/>
        <v>600</v>
      </c>
      <c r="M60" s="16" t="str">
        <f>VLOOKUP(L60:L3216,[11]FF!$A$10:$B$16,2,FALSE)</f>
        <v>Recursos Estatales</v>
      </c>
      <c r="N60" s="16" t="str">
        <f t="shared" si="8"/>
        <v>605</v>
      </c>
      <c r="O60" s="16" t="str">
        <f>VLOOKUP(N60:N3216,[11]FF!$A$22:$B$93,2,FALSE)</f>
        <v>CZM 2013 Estatal</v>
      </c>
      <c r="P60" s="16">
        <v>877535</v>
      </c>
      <c r="Q60" s="16">
        <v>5</v>
      </c>
      <c r="R60" s="17">
        <v>0</v>
      </c>
      <c r="S60" s="17">
        <v>0</v>
      </c>
      <c r="T60" s="17">
        <f t="shared" si="0"/>
        <v>0</v>
      </c>
      <c r="U60" s="17">
        <v>0</v>
      </c>
      <c r="V60" s="17">
        <v>0</v>
      </c>
      <c r="W60" s="17">
        <f t="shared" si="1"/>
        <v>0</v>
      </c>
      <c r="X60" t="str">
        <f>VLOOKUP(J60,'[12]Conver ASEJ VS Clave Nueva'!$A$4:$C$193,3,FALSE)</f>
        <v>6.1.4.1</v>
      </c>
      <c r="Y60" t="str">
        <f>VLOOKUP(K60,'[13]Conver ASEJ VS Clave Nueva'!$B$4:$D$193,3,FALSE)</f>
        <v>Reintegros</v>
      </c>
    </row>
    <row r="61" spans="1:25" x14ac:dyDescent="0.25">
      <c r="A61" s="16">
        <v>86455</v>
      </c>
      <c r="B61" s="16" t="s">
        <v>99</v>
      </c>
      <c r="C61" s="16" t="str">
        <f t="shared" si="2"/>
        <v>2018</v>
      </c>
      <c r="D61" s="16" t="str">
        <f t="shared" si="3"/>
        <v>060000</v>
      </c>
      <c r="E61" s="16" t="str">
        <f>VLOOKUP(D61:D3217,'[10]Catalogos CRI'!$A$10:$B$19,2,FALSE)</f>
        <v>APROVECHAMIENTOS</v>
      </c>
      <c r="F61" s="16" t="str">
        <f t="shared" si="4"/>
        <v>061000</v>
      </c>
      <c r="G61" s="16" t="str">
        <f>VLOOKUP(F61:F3217,'[10]Catalogos CRI'!$A$24:$B$65,2,FALSE)</f>
        <v>APROVECHAMIENTOS DE TIPO CORRIENTE</v>
      </c>
      <c r="H61" s="16" t="str">
        <f t="shared" si="5"/>
        <v>061040</v>
      </c>
      <c r="I61" s="16" t="str">
        <f>VLOOKUP(H61:H3217,'[10]Catalogos CRI'!$A$70:$B$148,2,FALSE)</f>
        <v>Reintegros</v>
      </c>
      <c r="J61" s="16" t="str">
        <f t="shared" si="6"/>
        <v>061041</v>
      </c>
      <c r="K61" s="16" t="str">
        <f>VLOOKUP(J61:J3217,'[10]Catalogos CRI'!$A$153:$B$335,2,FALSE)</f>
        <v>Reintegros</v>
      </c>
      <c r="L61" s="16" t="str">
        <f t="shared" si="7"/>
        <v>600</v>
      </c>
      <c r="M61" s="16" t="str">
        <f>VLOOKUP(L61:L3217,[11]FF!$A$10:$B$16,2,FALSE)</f>
        <v>Recursos Estatales</v>
      </c>
      <c r="N61" s="16" t="str">
        <f t="shared" si="8"/>
        <v>605</v>
      </c>
      <c r="O61" s="16" t="str">
        <f>VLOOKUP(N61:N3217,[11]FF!$A$22:$B$93,2,FALSE)</f>
        <v>CZM 2013 Estatal</v>
      </c>
      <c r="P61" s="16">
        <v>877536</v>
      </c>
      <c r="Q61" s="16">
        <v>6</v>
      </c>
      <c r="R61" s="17">
        <v>0</v>
      </c>
      <c r="S61" s="17">
        <v>0</v>
      </c>
      <c r="T61" s="17">
        <f t="shared" si="0"/>
        <v>0</v>
      </c>
      <c r="U61" s="17">
        <v>0</v>
      </c>
      <c r="V61" s="17">
        <v>0</v>
      </c>
      <c r="W61" s="17">
        <f t="shared" si="1"/>
        <v>0</v>
      </c>
      <c r="X61" t="str">
        <f>VLOOKUP(J61,'[12]Conver ASEJ VS Clave Nueva'!$A$4:$C$193,3,FALSE)</f>
        <v>6.1.4.1</v>
      </c>
      <c r="Y61" t="str">
        <f>VLOOKUP(K61,'[13]Conver ASEJ VS Clave Nueva'!$B$4:$D$193,3,FALSE)</f>
        <v>Reintegros</v>
      </c>
    </row>
    <row r="62" spans="1:25" x14ac:dyDescent="0.25">
      <c r="A62" s="16">
        <v>86455</v>
      </c>
      <c r="B62" s="16" t="s">
        <v>99</v>
      </c>
      <c r="C62" s="16" t="str">
        <f t="shared" si="2"/>
        <v>2018</v>
      </c>
      <c r="D62" s="16" t="str">
        <f t="shared" si="3"/>
        <v>060000</v>
      </c>
      <c r="E62" s="16" t="str">
        <f>VLOOKUP(D62:D3218,'[10]Catalogos CRI'!$A$10:$B$19,2,FALSE)</f>
        <v>APROVECHAMIENTOS</v>
      </c>
      <c r="F62" s="16" t="str">
        <f t="shared" si="4"/>
        <v>061000</v>
      </c>
      <c r="G62" s="16" t="str">
        <f>VLOOKUP(F62:F3218,'[10]Catalogos CRI'!$A$24:$B$65,2,FALSE)</f>
        <v>APROVECHAMIENTOS DE TIPO CORRIENTE</v>
      </c>
      <c r="H62" s="16" t="str">
        <f t="shared" si="5"/>
        <v>061040</v>
      </c>
      <c r="I62" s="16" t="str">
        <f>VLOOKUP(H62:H3218,'[10]Catalogos CRI'!$A$70:$B$148,2,FALSE)</f>
        <v>Reintegros</v>
      </c>
      <c r="J62" s="16" t="str">
        <f t="shared" si="6"/>
        <v>061041</v>
      </c>
      <c r="K62" s="16" t="str">
        <f>VLOOKUP(J62:J3218,'[10]Catalogos CRI'!$A$153:$B$335,2,FALSE)</f>
        <v>Reintegros</v>
      </c>
      <c r="L62" s="16" t="str">
        <f t="shared" si="7"/>
        <v>600</v>
      </c>
      <c r="M62" s="16" t="str">
        <f>VLOOKUP(L62:L3218,[11]FF!$A$10:$B$16,2,FALSE)</f>
        <v>Recursos Estatales</v>
      </c>
      <c r="N62" s="16" t="str">
        <f t="shared" si="8"/>
        <v>605</v>
      </c>
      <c r="O62" s="16" t="str">
        <f>VLOOKUP(N62:N3218,[11]FF!$A$22:$B$93,2,FALSE)</f>
        <v>CZM 2013 Estatal</v>
      </c>
      <c r="P62" s="16">
        <v>877537</v>
      </c>
      <c r="Q62" s="16">
        <v>7</v>
      </c>
      <c r="R62" s="17">
        <v>0</v>
      </c>
      <c r="S62" s="17">
        <v>0</v>
      </c>
      <c r="T62" s="17">
        <f t="shared" si="0"/>
        <v>0</v>
      </c>
      <c r="U62" s="17">
        <v>0</v>
      </c>
      <c r="V62" s="17">
        <v>0</v>
      </c>
      <c r="W62" s="17">
        <f t="shared" si="1"/>
        <v>0</v>
      </c>
      <c r="X62" t="str">
        <f>VLOOKUP(J62,'[12]Conver ASEJ VS Clave Nueva'!$A$4:$C$193,3,FALSE)</f>
        <v>6.1.4.1</v>
      </c>
      <c r="Y62" t="str">
        <f>VLOOKUP(K62,'[13]Conver ASEJ VS Clave Nueva'!$B$4:$D$193,3,FALSE)</f>
        <v>Reintegros</v>
      </c>
    </row>
    <row r="63" spans="1:25" x14ac:dyDescent="0.25">
      <c r="A63" s="16">
        <v>86455</v>
      </c>
      <c r="B63" s="16" t="s">
        <v>99</v>
      </c>
      <c r="C63" s="16" t="str">
        <f t="shared" si="2"/>
        <v>2018</v>
      </c>
      <c r="D63" s="16" t="str">
        <f t="shared" si="3"/>
        <v>060000</v>
      </c>
      <c r="E63" s="16" t="str">
        <f>VLOOKUP(D63:D3219,'[10]Catalogos CRI'!$A$10:$B$19,2,FALSE)</f>
        <v>APROVECHAMIENTOS</v>
      </c>
      <c r="F63" s="16" t="str">
        <f t="shared" si="4"/>
        <v>061000</v>
      </c>
      <c r="G63" s="16" t="str">
        <f>VLOOKUP(F63:F3219,'[10]Catalogos CRI'!$A$24:$B$65,2,FALSE)</f>
        <v>APROVECHAMIENTOS DE TIPO CORRIENTE</v>
      </c>
      <c r="H63" s="16" t="str">
        <f t="shared" si="5"/>
        <v>061040</v>
      </c>
      <c r="I63" s="16" t="str">
        <f>VLOOKUP(H63:H3219,'[10]Catalogos CRI'!$A$70:$B$148,2,FALSE)</f>
        <v>Reintegros</v>
      </c>
      <c r="J63" s="16" t="str">
        <f t="shared" si="6"/>
        <v>061041</v>
      </c>
      <c r="K63" s="16" t="str">
        <f>VLOOKUP(J63:J3219,'[10]Catalogos CRI'!$A$153:$B$335,2,FALSE)</f>
        <v>Reintegros</v>
      </c>
      <c r="L63" s="16" t="str">
        <f t="shared" si="7"/>
        <v>600</v>
      </c>
      <c r="M63" s="16" t="str">
        <f>VLOOKUP(L63:L3219,[11]FF!$A$10:$B$16,2,FALSE)</f>
        <v>Recursos Estatales</v>
      </c>
      <c r="N63" s="16" t="str">
        <f t="shared" si="8"/>
        <v>605</v>
      </c>
      <c r="O63" s="16" t="str">
        <f>VLOOKUP(N63:N3219,[11]FF!$A$22:$B$93,2,FALSE)</f>
        <v>CZM 2013 Estatal</v>
      </c>
      <c r="P63" s="16">
        <v>877538</v>
      </c>
      <c r="Q63" s="16">
        <v>8</v>
      </c>
      <c r="R63" s="17">
        <v>0</v>
      </c>
      <c r="S63" s="17">
        <v>0</v>
      </c>
      <c r="T63" s="17">
        <f t="shared" si="0"/>
        <v>0</v>
      </c>
      <c r="U63" s="17">
        <v>0</v>
      </c>
      <c r="V63" s="17">
        <v>0</v>
      </c>
      <c r="W63" s="17">
        <f t="shared" si="1"/>
        <v>0</v>
      </c>
      <c r="X63" t="str">
        <f>VLOOKUP(J63,'[12]Conver ASEJ VS Clave Nueva'!$A$4:$C$193,3,FALSE)</f>
        <v>6.1.4.1</v>
      </c>
      <c r="Y63" t="str">
        <f>VLOOKUP(K63,'[13]Conver ASEJ VS Clave Nueva'!$B$4:$D$193,3,FALSE)</f>
        <v>Reintegros</v>
      </c>
    </row>
    <row r="64" spans="1:25" x14ac:dyDescent="0.25">
      <c r="A64" s="16">
        <v>86455</v>
      </c>
      <c r="B64" s="16" t="s">
        <v>99</v>
      </c>
      <c r="C64" s="16" t="str">
        <f t="shared" si="2"/>
        <v>2018</v>
      </c>
      <c r="D64" s="16" t="str">
        <f t="shared" si="3"/>
        <v>060000</v>
      </c>
      <c r="E64" s="16" t="str">
        <f>VLOOKUP(D64:D3220,'[10]Catalogos CRI'!$A$10:$B$19,2,FALSE)</f>
        <v>APROVECHAMIENTOS</v>
      </c>
      <c r="F64" s="16" t="str">
        <f t="shared" si="4"/>
        <v>061000</v>
      </c>
      <c r="G64" s="16" t="str">
        <f>VLOOKUP(F64:F3220,'[10]Catalogos CRI'!$A$24:$B$65,2,FALSE)</f>
        <v>APROVECHAMIENTOS DE TIPO CORRIENTE</v>
      </c>
      <c r="H64" s="16" t="str">
        <f t="shared" si="5"/>
        <v>061040</v>
      </c>
      <c r="I64" s="16" t="str">
        <f>VLOOKUP(H64:H3220,'[10]Catalogos CRI'!$A$70:$B$148,2,FALSE)</f>
        <v>Reintegros</v>
      </c>
      <c r="J64" s="16" t="str">
        <f t="shared" si="6"/>
        <v>061041</v>
      </c>
      <c r="K64" s="16" t="str">
        <f>VLOOKUP(J64:J3220,'[10]Catalogos CRI'!$A$153:$B$335,2,FALSE)</f>
        <v>Reintegros</v>
      </c>
      <c r="L64" s="16" t="str">
        <f t="shared" si="7"/>
        <v>600</v>
      </c>
      <c r="M64" s="16" t="str">
        <f>VLOOKUP(L64:L3220,[11]FF!$A$10:$B$16,2,FALSE)</f>
        <v>Recursos Estatales</v>
      </c>
      <c r="N64" s="16" t="str">
        <f t="shared" si="8"/>
        <v>605</v>
      </c>
      <c r="O64" s="16" t="str">
        <f>VLOOKUP(N64:N3220,[11]FF!$A$22:$B$93,2,FALSE)</f>
        <v>CZM 2013 Estatal</v>
      </c>
      <c r="P64" s="16">
        <v>877539</v>
      </c>
      <c r="Q64" s="16">
        <v>9</v>
      </c>
      <c r="R64" s="17">
        <v>0</v>
      </c>
      <c r="S64" s="17">
        <v>0</v>
      </c>
      <c r="T64" s="17">
        <f t="shared" si="0"/>
        <v>0</v>
      </c>
      <c r="U64" s="17">
        <v>0</v>
      </c>
      <c r="V64" s="17">
        <v>0</v>
      </c>
      <c r="W64" s="17">
        <f t="shared" si="1"/>
        <v>0</v>
      </c>
      <c r="X64" t="str">
        <f>VLOOKUP(J64,'[12]Conver ASEJ VS Clave Nueva'!$A$4:$C$193,3,FALSE)</f>
        <v>6.1.4.1</v>
      </c>
      <c r="Y64" t="str">
        <f>VLOOKUP(K64,'[13]Conver ASEJ VS Clave Nueva'!$B$4:$D$193,3,FALSE)</f>
        <v>Reintegros</v>
      </c>
    </row>
    <row r="65" spans="1:25" x14ac:dyDescent="0.25">
      <c r="A65" s="16">
        <v>86455</v>
      </c>
      <c r="B65" s="16" t="s">
        <v>99</v>
      </c>
      <c r="C65" s="16" t="str">
        <f t="shared" si="2"/>
        <v>2018</v>
      </c>
      <c r="D65" s="16" t="str">
        <f t="shared" si="3"/>
        <v>060000</v>
      </c>
      <c r="E65" s="16" t="str">
        <f>VLOOKUP(D65:D3221,'[10]Catalogos CRI'!$A$10:$B$19,2,FALSE)</f>
        <v>APROVECHAMIENTOS</v>
      </c>
      <c r="F65" s="16" t="str">
        <f t="shared" si="4"/>
        <v>061000</v>
      </c>
      <c r="G65" s="16" t="str">
        <f>VLOOKUP(F65:F3221,'[10]Catalogos CRI'!$A$24:$B$65,2,FALSE)</f>
        <v>APROVECHAMIENTOS DE TIPO CORRIENTE</v>
      </c>
      <c r="H65" s="16" t="str">
        <f t="shared" si="5"/>
        <v>061040</v>
      </c>
      <c r="I65" s="16" t="str">
        <f>VLOOKUP(H65:H3221,'[10]Catalogos CRI'!$A$70:$B$148,2,FALSE)</f>
        <v>Reintegros</v>
      </c>
      <c r="J65" s="16" t="str">
        <f t="shared" si="6"/>
        <v>061041</v>
      </c>
      <c r="K65" s="16" t="str">
        <f>VLOOKUP(J65:J3221,'[10]Catalogos CRI'!$A$153:$B$335,2,FALSE)</f>
        <v>Reintegros</v>
      </c>
      <c r="L65" s="16" t="str">
        <f t="shared" si="7"/>
        <v>600</v>
      </c>
      <c r="M65" s="16" t="str">
        <f>VLOOKUP(L65:L3221,[11]FF!$A$10:$B$16,2,FALSE)</f>
        <v>Recursos Estatales</v>
      </c>
      <c r="N65" s="16" t="str">
        <f t="shared" si="8"/>
        <v>605</v>
      </c>
      <c r="O65" s="16" t="str">
        <f>VLOOKUP(N65:N3221,[11]FF!$A$22:$B$93,2,FALSE)</f>
        <v>CZM 2013 Estatal</v>
      </c>
      <c r="P65" s="16">
        <v>877540</v>
      </c>
      <c r="Q65" s="16">
        <v>10</v>
      </c>
      <c r="R65" s="17">
        <v>0</v>
      </c>
      <c r="S65" s="17">
        <v>0</v>
      </c>
      <c r="T65" s="17">
        <f t="shared" si="0"/>
        <v>0</v>
      </c>
      <c r="U65" s="17">
        <v>0</v>
      </c>
      <c r="V65" s="17">
        <v>0</v>
      </c>
      <c r="W65" s="17">
        <f t="shared" si="1"/>
        <v>0</v>
      </c>
      <c r="X65" t="str">
        <f>VLOOKUP(J65,'[12]Conver ASEJ VS Clave Nueva'!$A$4:$C$193,3,FALSE)</f>
        <v>6.1.4.1</v>
      </c>
      <c r="Y65" t="str">
        <f>VLOOKUP(K65,'[13]Conver ASEJ VS Clave Nueva'!$B$4:$D$193,3,FALSE)</f>
        <v>Reintegros</v>
      </c>
    </row>
    <row r="66" spans="1:25" x14ac:dyDescent="0.25">
      <c r="A66" s="16">
        <v>86455</v>
      </c>
      <c r="B66" s="16" t="s">
        <v>99</v>
      </c>
      <c r="C66" s="16" t="str">
        <f t="shared" si="2"/>
        <v>2018</v>
      </c>
      <c r="D66" s="16" t="str">
        <f t="shared" si="3"/>
        <v>060000</v>
      </c>
      <c r="E66" s="16" t="str">
        <f>VLOOKUP(D66:D3222,'[10]Catalogos CRI'!$A$10:$B$19,2,FALSE)</f>
        <v>APROVECHAMIENTOS</v>
      </c>
      <c r="F66" s="16" t="str">
        <f t="shared" si="4"/>
        <v>061000</v>
      </c>
      <c r="G66" s="16" t="str">
        <f>VLOOKUP(F66:F3222,'[10]Catalogos CRI'!$A$24:$B$65,2,FALSE)</f>
        <v>APROVECHAMIENTOS DE TIPO CORRIENTE</v>
      </c>
      <c r="H66" s="16" t="str">
        <f t="shared" si="5"/>
        <v>061040</v>
      </c>
      <c r="I66" s="16" t="str">
        <f>VLOOKUP(H66:H3222,'[10]Catalogos CRI'!$A$70:$B$148,2,FALSE)</f>
        <v>Reintegros</v>
      </c>
      <c r="J66" s="16" t="str">
        <f t="shared" si="6"/>
        <v>061041</v>
      </c>
      <c r="K66" s="16" t="str">
        <f>VLOOKUP(J66:J3222,'[10]Catalogos CRI'!$A$153:$B$335,2,FALSE)</f>
        <v>Reintegros</v>
      </c>
      <c r="L66" s="16" t="str">
        <f t="shared" si="7"/>
        <v>600</v>
      </c>
      <c r="M66" s="16" t="str">
        <f>VLOOKUP(L66:L3222,[11]FF!$A$10:$B$16,2,FALSE)</f>
        <v>Recursos Estatales</v>
      </c>
      <c r="N66" s="16" t="str">
        <f t="shared" si="8"/>
        <v>605</v>
      </c>
      <c r="O66" s="16" t="str">
        <f>VLOOKUP(N66:N3222,[11]FF!$A$22:$B$93,2,FALSE)</f>
        <v>CZM 2013 Estatal</v>
      </c>
      <c r="P66" s="16">
        <v>877541</v>
      </c>
      <c r="Q66" s="16">
        <v>11</v>
      </c>
      <c r="R66" s="17">
        <v>0</v>
      </c>
      <c r="S66" s="17">
        <v>0</v>
      </c>
      <c r="T66" s="17">
        <f t="shared" si="0"/>
        <v>0</v>
      </c>
      <c r="U66" s="17">
        <v>0</v>
      </c>
      <c r="V66" s="17">
        <v>0</v>
      </c>
      <c r="W66" s="17">
        <f t="shared" si="1"/>
        <v>0</v>
      </c>
      <c r="X66" t="str">
        <f>VLOOKUP(J66,'[12]Conver ASEJ VS Clave Nueva'!$A$4:$C$193,3,FALSE)</f>
        <v>6.1.4.1</v>
      </c>
      <c r="Y66" t="str">
        <f>VLOOKUP(K66,'[13]Conver ASEJ VS Clave Nueva'!$B$4:$D$193,3,FALSE)</f>
        <v>Reintegros</v>
      </c>
    </row>
    <row r="67" spans="1:25" x14ac:dyDescent="0.25">
      <c r="A67" s="16">
        <v>86455</v>
      </c>
      <c r="B67" s="16" t="s">
        <v>99</v>
      </c>
      <c r="C67" s="16" t="str">
        <f t="shared" si="2"/>
        <v>2018</v>
      </c>
      <c r="D67" s="16" t="str">
        <f t="shared" si="3"/>
        <v>060000</v>
      </c>
      <c r="E67" s="16" t="str">
        <f>VLOOKUP(D67:D3223,'[10]Catalogos CRI'!$A$10:$B$19,2,FALSE)</f>
        <v>APROVECHAMIENTOS</v>
      </c>
      <c r="F67" s="16" t="str">
        <f t="shared" si="4"/>
        <v>061000</v>
      </c>
      <c r="G67" s="16" t="str">
        <f>VLOOKUP(F67:F3223,'[10]Catalogos CRI'!$A$24:$B$65,2,FALSE)</f>
        <v>APROVECHAMIENTOS DE TIPO CORRIENTE</v>
      </c>
      <c r="H67" s="16" t="str">
        <f t="shared" si="5"/>
        <v>061040</v>
      </c>
      <c r="I67" s="16" t="str">
        <f>VLOOKUP(H67:H3223,'[10]Catalogos CRI'!$A$70:$B$148,2,FALSE)</f>
        <v>Reintegros</v>
      </c>
      <c r="J67" s="16" t="str">
        <f t="shared" si="6"/>
        <v>061041</v>
      </c>
      <c r="K67" s="16" t="str">
        <f>VLOOKUP(J67:J3223,'[10]Catalogos CRI'!$A$153:$B$335,2,FALSE)</f>
        <v>Reintegros</v>
      </c>
      <c r="L67" s="16" t="str">
        <f t="shared" si="7"/>
        <v>600</v>
      </c>
      <c r="M67" s="16" t="str">
        <f>VLOOKUP(L67:L3223,[11]FF!$A$10:$B$16,2,FALSE)</f>
        <v>Recursos Estatales</v>
      </c>
      <c r="N67" s="16" t="str">
        <f t="shared" si="8"/>
        <v>605</v>
      </c>
      <c r="O67" s="16" t="str">
        <f>VLOOKUP(N67:N3223,[11]FF!$A$22:$B$93,2,FALSE)</f>
        <v>CZM 2013 Estatal</v>
      </c>
      <c r="P67" s="16">
        <v>877542</v>
      </c>
      <c r="Q67" s="16">
        <v>12</v>
      </c>
      <c r="R67" s="17">
        <v>0</v>
      </c>
      <c r="S67" s="17">
        <v>0</v>
      </c>
      <c r="T67" s="17">
        <f t="shared" si="0"/>
        <v>0</v>
      </c>
      <c r="U67" s="17">
        <v>0</v>
      </c>
      <c r="V67" s="17">
        <v>0</v>
      </c>
      <c r="W67" s="17">
        <f t="shared" si="1"/>
        <v>0</v>
      </c>
      <c r="X67" t="str">
        <f>VLOOKUP(J67,'[12]Conver ASEJ VS Clave Nueva'!$A$4:$C$193,3,FALSE)</f>
        <v>6.1.4.1</v>
      </c>
      <c r="Y67" t="str">
        <f>VLOOKUP(K67,'[13]Conver ASEJ VS Clave Nueva'!$B$4:$D$193,3,FALSE)</f>
        <v>Reintegros</v>
      </c>
    </row>
    <row r="68" spans="1:25" x14ac:dyDescent="0.25">
      <c r="A68" s="16">
        <v>86456</v>
      </c>
      <c r="B68" s="16" t="s">
        <v>100</v>
      </c>
      <c r="C68" s="16" t="str">
        <f t="shared" si="2"/>
        <v>2018</v>
      </c>
      <c r="D68" s="16" t="str">
        <f t="shared" si="3"/>
        <v>060000</v>
      </c>
      <c r="E68" s="16" t="str">
        <f>VLOOKUP(D68:D3224,'[10]Catalogos CRI'!$A$10:$B$19,2,FALSE)</f>
        <v>APROVECHAMIENTOS</v>
      </c>
      <c r="F68" s="16" t="str">
        <f t="shared" si="4"/>
        <v>061000</v>
      </c>
      <c r="G68" s="16" t="str">
        <f>VLOOKUP(F68:F3224,'[10]Catalogos CRI'!$A$24:$B$65,2,FALSE)</f>
        <v>APROVECHAMIENTOS DE TIPO CORRIENTE</v>
      </c>
      <c r="H68" s="16" t="str">
        <f t="shared" si="5"/>
        <v>061040</v>
      </c>
      <c r="I68" s="16" t="str">
        <f>VLOOKUP(H68:H3224,'[10]Catalogos CRI'!$A$70:$B$148,2,FALSE)</f>
        <v>Reintegros</v>
      </c>
      <c r="J68" s="16" t="str">
        <f t="shared" si="6"/>
        <v>061041</v>
      </c>
      <c r="K68" s="16" t="str">
        <f>VLOOKUP(J68:J3224,'[10]Catalogos CRI'!$A$153:$B$335,2,FALSE)</f>
        <v>Reintegros</v>
      </c>
      <c r="L68" s="16" t="str">
        <f t="shared" si="7"/>
        <v>600</v>
      </c>
      <c r="M68" s="16" t="str">
        <f>VLOOKUP(L68:L3224,[11]FF!$A$10:$B$16,2,FALSE)</f>
        <v>Recursos Estatales</v>
      </c>
      <c r="N68" s="16" t="str">
        <f t="shared" si="8"/>
        <v>622</v>
      </c>
      <c r="O68" s="16" t="str">
        <f>VLOOKUP(N68:N3224,[11]FF!$A$22:$B$93,2,FALSE)</f>
        <v>Parque Lineal Adolf Horn y Vialidad las amarillas</v>
      </c>
      <c r="P68" s="16">
        <v>877543</v>
      </c>
      <c r="Q68" s="16">
        <v>1</v>
      </c>
      <c r="R68" s="17">
        <v>0</v>
      </c>
      <c r="S68" s="6">
        <v>55.68</v>
      </c>
      <c r="T68" s="17">
        <f t="shared" si="0"/>
        <v>55.68</v>
      </c>
      <c r="U68" s="17">
        <v>0</v>
      </c>
      <c r="V68" s="17">
        <v>55.68</v>
      </c>
      <c r="W68" s="17">
        <f t="shared" si="1"/>
        <v>0</v>
      </c>
      <c r="X68" t="str">
        <f>VLOOKUP(J68,'[12]Conver ASEJ VS Clave Nueva'!$A$4:$C$193,3,FALSE)</f>
        <v>6.1.4.1</v>
      </c>
      <c r="Y68" t="str">
        <f>VLOOKUP(K68,'[13]Conver ASEJ VS Clave Nueva'!$B$4:$D$193,3,FALSE)</f>
        <v>Reintegros</v>
      </c>
    </row>
    <row r="69" spans="1:25" x14ac:dyDescent="0.25">
      <c r="A69" s="16">
        <v>86456</v>
      </c>
      <c r="B69" s="16" t="s">
        <v>100</v>
      </c>
      <c r="C69" s="16" t="str">
        <f t="shared" si="2"/>
        <v>2018</v>
      </c>
      <c r="D69" s="16" t="str">
        <f t="shared" si="3"/>
        <v>060000</v>
      </c>
      <c r="E69" s="16" t="str">
        <f>VLOOKUP(D69:D3225,'[10]Catalogos CRI'!$A$10:$B$19,2,FALSE)</f>
        <v>APROVECHAMIENTOS</v>
      </c>
      <c r="F69" s="16" t="str">
        <f t="shared" si="4"/>
        <v>061000</v>
      </c>
      <c r="G69" s="16" t="str">
        <f>VLOOKUP(F69:F3225,'[10]Catalogos CRI'!$A$24:$B$65,2,FALSE)</f>
        <v>APROVECHAMIENTOS DE TIPO CORRIENTE</v>
      </c>
      <c r="H69" s="16" t="str">
        <f t="shared" si="5"/>
        <v>061040</v>
      </c>
      <c r="I69" s="16" t="str">
        <f>VLOOKUP(H69:H3225,'[10]Catalogos CRI'!$A$70:$B$148,2,FALSE)</f>
        <v>Reintegros</v>
      </c>
      <c r="J69" s="16" t="str">
        <f t="shared" si="6"/>
        <v>061041</v>
      </c>
      <c r="K69" s="16" t="str">
        <f>VLOOKUP(J69:J3225,'[10]Catalogos CRI'!$A$153:$B$335,2,FALSE)</f>
        <v>Reintegros</v>
      </c>
      <c r="L69" s="16" t="str">
        <f t="shared" si="7"/>
        <v>600</v>
      </c>
      <c r="M69" s="16" t="str">
        <f>VLOOKUP(L69:L3225,[11]FF!$A$10:$B$16,2,FALSE)</f>
        <v>Recursos Estatales</v>
      </c>
      <c r="N69" s="16" t="str">
        <f t="shared" si="8"/>
        <v>622</v>
      </c>
      <c r="O69" s="16" t="str">
        <f>VLOOKUP(N69:N3225,[11]FF!$A$22:$B$93,2,FALSE)</f>
        <v>Parque Lineal Adolf Horn y Vialidad las amarillas</v>
      </c>
      <c r="P69" s="16">
        <v>877544</v>
      </c>
      <c r="Q69" s="16">
        <v>2</v>
      </c>
      <c r="R69" s="17">
        <v>0</v>
      </c>
      <c r="S69" s="17">
        <v>0</v>
      </c>
      <c r="T69" s="17">
        <f t="shared" si="0"/>
        <v>0</v>
      </c>
      <c r="U69" s="17">
        <v>0</v>
      </c>
      <c r="V69" s="17">
        <v>0</v>
      </c>
      <c r="W69" s="17">
        <f t="shared" si="1"/>
        <v>0</v>
      </c>
      <c r="X69" t="str">
        <f>VLOOKUP(J69,'[12]Conver ASEJ VS Clave Nueva'!$A$4:$C$193,3,FALSE)</f>
        <v>6.1.4.1</v>
      </c>
      <c r="Y69" t="str">
        <f>VLOOKUP(K69,'[13]Conver ASEJ VS Clave Nueva'!$B$4:$D$193,3,FALSE)</f>
        <v>Reintegros</v>
      </c>
    </row>
    <row r="70" spans="1:25" x14ac:dyDescent="0.25">
      <c r="A70" s="16">
        <v>86456</v>
      </c>
      <c r="B70" s="16" t="s">
        <v>100</v>
      </c>
      <c r="C70" s="16" t="str">
        <f t="shared" si="2"/>
        <v>2018</v>
      </c>
      <c r="D70" s="16" t="str">
        <f t="shared" si="3"/>
        <v>060000</v>
      </c>
      <c r="E70" s="16" t="str">
        <f>VLOOKUP(D70:D3226,'[10]Catalogos CRI'!$A$10:$B$19,2,FALSE)</f>
        <v>APROVECHAMIENTOS</v>
      </c>
      <c r="F70" s="16" t="str">
        <f t="shared" si="4"/>
        <v>061000</v>
      </c>
      <c r="G70" s="16" t="str">
        <f>VLOOKUP(F70:F3226,'[10]Catalogos CRI'!$A$24:$B$65,2,FALSE)</f>
        <v>APROVECHAMIENTOS DE TIPO CORRIENTE</v>
      </c>
      <c r="H70" s="16" t="str">
        <f t="shared" si="5"/>
        <v>061040</v>
      </c>
      <c r="I70" s="16" t="str">
        <f>VLOOKUP(H70:H3226,'[10]Catalogos CRI'!$A$70:$B$148,2,FALSE)</f>
        <v>Reintegros</v>
      </c>
      <c r="J70" s="16" t="str">
        <f t="shared" si="6"/>
        <v>061041</v>
      </c>
      <c r="K70" s="16" t="str">
        <f>VLOOKUP(J70:J3226,'[10]Catalogos CRI'!$A$153:$B$335,2,FALSE)</f>
        <v>Reintegros</v>
      </c>
      <c r="L70" s="16" t="str">
        <f t="shared" si="7"/>
        <v>600</v>
      </c>
      <c r="M70" s="16" t="str">
        <f>VLOOKUP(L70:L3226,[11]FF!$A$10:$B$16,2,FALSE)</f>
        <v>Recursos Estatales</v>
      </c>
      <c r="N70" s="16" t="str">
        <f t="shared" si="8"/>
        <v>622</v>
      </c>
      <c r="O70" s="16" t="str">
        <f>VLOOKUP(N70:N3226,[11]FF!$A$22:$B$93,2,FALSE)</f>
        <v>Parque Lineal Adolf Horn y Vialidad las amarillas</v>
      </c>
      <c r="P70" s="16">
        <v>877545</v>
      </c>
      <c r="Q70" s="16">
        <v>3</v>
      </c>
      <c r="R70" s="17">
        <v>0</v>
      </c>
      <c r="S70" s="17">
        <v>0</v>
      </c>
      <c r="T70" s="17">
        <f t="shared" si="0"/>
        <v>0</v>
      </c>
      <c r="U70" s="17">
        <v>0</v>
      </c>
      <c r="V70" s="17">
        <v>0</v>
      </c>
      <c r="W70" s="17">
        <f t="shared" si="1"/>
        <v>0</v>
      </c>
      <c r="X70" t="str">
        <f>VLOOKUP(J70,'[12]Conver ASEJ VS Clave Nueva'!$A$4:$C$193,3,FALSE)</f>
        <v>6.1.4.1</v>
      </c>
      <c r="Y70" t="str">
        <f>VLOOKUP(K70,'[13]Conver ASEJ VS Clave Nueva'!$B$4:$D$193,3,FALSE)</f>
        <v>Reintegros</v>
      </c>
    </row>
    <row r="71" spans="1:25" x14ac:dyDescent="0.25">
      <c r="A71" s="16">
        <v>86456</v>
      </c>
      <c r="B71" s="16" t="s">
        <v>100</v>
      </c>
      <c r="C71" s="16" t="str">
        <f t="shared" si="2"/>
        <v>2018</v>
      </c>
      <c r="D71" s="16" t="str">
        <f t="shared" si="3"/>
        <v>060000</v>
      </c>
      <c r="E71" s="16" t="str">
        <f>VLOOKUP(D71:D3227,'[10]Catalogos CRI'!$A$10:$B$19,2,FALSE)</f>
        <v>APROVECHAMIENTOS</v>
      </c>
      <c r="F71" s="16" t="str">
        <f t="shared" si="4"/>
        <v>061000</v>
      </c>
      <c r="G71" s="16" t="str">
        <f>VLOOKUP(F71:F3227,'[10]Catalogos CRI'!$A$24:$B$65,2,FALSE)</f>
        <v>APROVECHAMIENTOS DE TIPO CORRIENTE</v>
      </c>
      <c r="H71" s="16" t="str">
        <f t="shared" si="5"/>
        <v>061040</v>
      </c>
      <c r="I71" s="16" t="str">
        <f>VLOOKUP(H71:H3227,'[10]Catalogos CRI'!$A$70:$B$148,2,FALSE)</f>
        <v>Reintegros</v>
      </c>
      <c r="J71" s="16" t="str">
        <f t="shared" si="6"/>
        <v>061041</v>
      </c>
      <c r="K71" s="16" t="str">
        <f>VLOOKUP(J71:J3227,'[10]Catalogos CRI'!$A$153:$B$335,2,FALSE)</f>
        <v>Reintegros</v>
      </c>
      <c r="L71" s="16" t="str">
        <f t="shared" si="7"/>
        <v>600</v>
      </c>
      <c r="M71" s="16" t="str">
        <f>VLOOKUP(L71:L3227,[11]FF!$A$10:$B$16,2,FALSE)</f>
        <v>Recursos Estatales</v>
      </c>
      <c r="N71" s="16" t="str">
        <f t="shared" si="8"/>
        <v>622</v>
      </c>
      <c r="O71" s="16" t="str">
        <f>VLOOKUP(N71:N3227,[11]FF!$A$22:$B$93,2,FALSE)</f>
        <v>Parque Lineal Adolf Horn y Vialidad las amarillas</v>
      </c>
      <c r="P71" s="16">
        <v>877546</v>
      </c>
      <c r="Q71" s="16">
        <v>4</v>
      </c>
      <c r="R71" s="17">
        <v>0</v>
      </c>
      <c r="S71" s="17">
        <v>0</v>
      </c>
      <c r="T71" s="17">
        <f t="shared" si="0"/>
        <v>0</v>
      </c>
      <c r="U71" s="17">
        <v>0</v>
      </c>
      <c r="V71" s="17">
        <v>0</v>
      </c>
      <c r="W71" s="17">
        <f t="shared" si="1"/>
        <v>0</v>
      </c>
      <c r="X71" t="str">
        <f>VLOOKUP(J71,'[12]Conver ASEJ VS Clave Nueva'!$A$4:$C$193,3,FALSE)</f>
        <v>6.1.4.1</v>
      </c>
      <c r="Y71" t="str">
        <f>VLOOKUP(K71,'[13]Conver ASEJ VS Clave Nueva'!$B$4:$D$193,3,FALSE)</f>
        <v>Reintegros</v>
      </c>
    </row>
    <row r="72" spans="1:25" x14ac:dyDescent="0.25">
      <c r="A72" s="16">
        <v>86456</v>
      </c>
      <c r="B72" s="16" t="s">
        <v>100</v>
      </c>
      <c r="C72" s="16" t="str">
        <f t="shared" si="2"/>
        <v>2018</v>
      </c>
      <c r="D72" s="16" t="str">
        <f t="shared" si="3"/>
        <v>060000</v>
      </c>
      <c r="E72" s="16" t="str">
        <f>VLOOKUP(D72:D3228,'[10]Catalogos CRI'!$A$10:$B$19,2,FALSE)</f>
        <v>APROVECHAMIENTOS</v>
      </c>
      <c r="F72" s="16" t="str">
        <f t="shared" si="4"/>
        <v>061000</v>
      </c>
      <c r="G72" s="16" t="str">
        <f>VLOOKUP(F72:F3228,'[10]Catalogos CRI'!$A$24:$B$65,2,FALSE)</f>
        <v>APROVECHAMIENTOS DE TIPO CORRIENTE</v>
      </c>
      <c r="H72" s="16" t="str">
        <f t="shared" si="5"/>
        <v>061040</v>
      </c>
      <c r="I72" s="16" t="str">
        <f>VLOOKUP(H72:H3228,'[10]Catalogos CRI'!$A$70:$B$148,2,FALSE)</f>
        <v>Reintegros</v>
      </c>
      <c r="J72" s="16" t="str">
        <f t="shared" si="6"/>
        <v>061041</v>
      </c>
      <c r="K72" s="16" t="str">
        <f>VLOOKUP(J72:J3228,'[10]Catalogos CRI'!$A$153:$B$335,2,FALSE)</f>
        <v>Reintegros</v>
      </c>
      <c r="L72" s="16" t="str">
        <f t="shared" si="7"/>
        <v>600</v>
      </c>
      <c r="M72" s="16" t="str">
        <f>VLOOKUP(L72:L3228,[11]FF!$A$10:$B$16,2,FALSE)</f>
        <v>Recursos Estatales</v>
      </c>
      <c r="N72" s="16" t="str">
        <f t="shared" si="8"/>
        <v>622</v>
      </c>
      <c r="O72" s="16" t="str">
        <f>VLOOKUP(N72:N3228,[11]FF!$A$22:$B$93,2,FALSE)</f>
        <v>Parque Lineal Adolf Horn y Vialidad las amarillas</v>
      </c>
      <c r="P72" s="16">
        <v>877547</v>
      </c>
      <c r="Q72" s="16">
        <v>5</v>
      </c>
      <c r="R72" s="17">
        <v>0</v>
      </c>
      <c r="S72" s="17">
        <v>0</v>
      </c>
      <c r="T72" s="17">
        <f t="shared" si="0"/>
        <v>0</v>
      </c>
      <c r="U72" s="17">
        <v>0</v>
      </c>
      <c r="V72" s="17">
        <v>0</v>
      </c>
      <c r="W72" s="17">
        <f t="shared" si="1"/>
        <v>0</v>
      </c>
      <c r="X72" t="str">
        <f>VLOOKUP(J72,'[12]Conver ASEJ VS Clave Nueva'!$A$4:$C$193,3,FALSE)</f>
        <v>6.1.4.1</v>
      </c>
      <c r="Y72" t="str">
        <f>VLOOKUP(K72,'[13]Conver ASEJ VS Clave Nueva'!$B$4:$D$193,3,FALSE)</f>
        <v>Reintegros</v>
      </c>
    </row>
    <row r="73" spans="1:25" x14ac:dyDescent="0.25">
      <c r="A73" s="16">
        <v>86456</v>
      </c>
      <c r="B73" s="16" t="s">
        <v>100</v>
      </c>
      <c r="C73" s="16" t="str">
        <f t="shared" si="2"/>
        <v>2018</v>
      </c>
      <c r="D73" s="16" t="str">
        <f t="shared" si="3"/>
        <v>060000</v>
      </c>
      <c r="E73" s="16" t="str">
        <f>VLOOKUP(D73:D3229,'[10]Catalogos CRI'!$A$10:$B$19,2,FALSE)</f>
        <v>APROVECHAMIENTOS</v>
      </c>
      <c r="F73" s="16" t="str">
        <f t="shared" si="4"/>
        <v>061000</v>
      </c>
      <c r="G73" s="16" t="str">
        <f>VLOOKUP(F73:F3229,'[10]Catalogos CRI'!$A$24:$B$65,2,FALSE)</f>
        <v>APROVECHAMIENTOS DE TIPO CORRIENTE</v>
      </c>
      <c r="H73" s="16" t="str">
        <f t="shared" si="5"/>
        <v>061040</v>
      </c>
      <c r="I73" s="16" t="str">
        <f>VLOOKUP(H73:H3229,'[10]Catalogos CRI'!$A$70:$B$148,2,FALSE)</f>
        <v>Reintegros</v>
      </c>
      <c r="J73" s="16" t="str">
        <f t="shared" si="6"/>
        <v>061041</v>
      </c>
      <c r="K73" s="16" t="str">
        <f>VLOOKUP(J73:J3229,'[10]Catalogos CRI'!$A$153:$B$335,2,FALSE)</f>
        <v>Reintegros</v>
      </c>
      <c r="L73" s="16" t="str">
        <f t="shared" si="7"/>
        <v>600</v>
      </c>
      <c r="M73" s="16" t="str">
        <f>VLOOKUP(L73:L3229,[11]FF!$A$10:$B$16,2,FALSE)</f>
        <v>Recursos Estatales</v>
      </c>
      <c r="N73" s="16" t="str">
        <f t="shared" si="8"/>
        <v>622</v>
      </c>
      <c r="O73" s="16" t="str">
        <f>VLOOKUP(N73:N3229,[11]FF!$A$22:$B$93,2,FALSE)</f>
        <v>Parque Lineal Adolf Horn y Vialidad las amarillas</v>
      </c>
      <c r="P73" s="16">
        <v>877548</v>
      </c>
      <c r="Q73" s="16">
        <v>6</v>
      </c>
      <c r="R73" s="17">
        <v>0</v>
      </c>
      <c r="S73" s="17">
        <v>0</v>
      </c>
      <c r="T73" s="17">
        <f t="shared" ref="T73:T136" si="9">R73+S73</f>
        <v>0</v>
      </c>
      <c r="U73" s="17">
        <v>0</v>
      </c>
      <c r="V73" s="17">
        <v>0</v>
      </c>
      <c r="W73" s="17">
        <f t="shared" ref="W73:W136" si="10">T73-V73</f>
        <v>0</v>
      </c>
      <c r="X73" t="str">
        <f>VLOOKUP(J73,'[12]Conver ASEJ VS Clave Nueva'!$A$4:$C$193,3,FALSE)</f>
        <v>6.1.4.1</v>
      </c>
      <c r="Y73" t="str">
        <f>VLOOKUP(K73,'[13]Conver ASEJ VS Clave Nueva'!$B$4:$D$193,3,FALSE)</f>
        <v>Reintegros</v>
      </c>
    </row>
    <row r="74" spans="1:25" x14ac:dyDescent="0.25">
      <c r="A74" s="16">
        <v>86456</v>
      </c>
      <c r="B74" s="16" t="s">
        <v>100</v>
      </c>
      <c r="C74" s="16" t="str">
        <f t="shared" ref="C74:C137" si="11">MID(B74,1,4)</f>
        <v>2018</v>
      </c>
      <c r="D74" s="16" t="str">
        <f t="shared" ref="D74:D137" si="12">MID(B74,6,6)</f>
        <v>060000</v>
      </c>
      <c r="E74" s="16" t="str">
        <f>VLOOKUP(D74:D3230,'[10]Catalogos CRI'!$A$10:$B$19,2,FALSE)</f>
        <v>APROVECHAMIENTOS</v>
      </c>
      <c r="F74" s="16" t="str">
        <f t="shared" ref="F74:F137" si="13">MID(B74,13,6)</f>
        <v>061000</v>
      </c>
      <c r="G74" s="16" t="str">
        <f>VLOOKUP(F74:F3230,'[10]Catalogos CRI'!$A$24:$B$65,2,FALSE)</f>
        <v>APROVECHAMIENTOS DE TIPO CORRIENTE</v>
      </c>
      <c r="H74" s="16" t="str">
        <f t="shared" ref="H74:H137" si="14">MID(B74,20,6)</f>
        <v>061040</v>
      </c>
      <c r="I74" s="16" t="str">
        <f>VLOOKUP(H74:H3230,'[10]Catalogos CRI'!$A$70:$B$148,2,FALSE)</f>
        <v>Reintegros</v>
      </c>
      <c r="J74" s="16" t="str">
        <f t="shared" ref="J74:J137" si="15">MID(B74,27,6)</f>
        <v>061041</v>
      </c>
      <c r="K74" s="16" t="str">
        <f>VLOOKUP(J74:J3230,'[10]Catalogos CRI'!$A$153:$B$335,2,FALSE)</f>
        <v>Reintegros</v>
      </c>
      <c r="L74" s="16" t="str">
        <f t="shared" ref="L74:L137" si="16">MID(B74,34,3)</f>
        <v>600</v>
      </c>
      <c r="M74" s="16" t="str">
        <f>VLOOKUP(L74:L3230,[11]FF!$A$10:$B$16,2,FALSE)</f>
        <v>Recursos Estatales</v>
      </c>
      <c r="N74" s="16" t="str">
        <f t="shared" ref="N74:N137" si="17">MID(B74,38,3)</f>
        <v>622</v>
      </c>
      <c r="O74" s="16" t="str">
        <f>VLOOKUP(N74:N3230,[11]FF!$A$22:$B$93,2,FALSE)</f>
        <v>Parque Lineal Adolf Horn y Vialidad las amarillas</v>
      </c>
      <c r="P74" s="16">
        <v>877549</v>
      </c>
      <c r="Q74" s="16">
        <v>7</v>
      </c>
      <c r="R74" s="17">
        <v>0</v>
      </c>
      <c r="S74" s="17">
        <v>0</v>
      </c>
      <c r="T74" s="17">
        <f t="shared" si="9"/>
        <v>0</v>
      </c>
      <c r="U74" s="17">
        <v>0</v>
      </c>
      <c r="V74" s="17">
        <v>0</v>
      </c>
      <c r="W74" s="17">
        <f t="shared" si="10"/>
        <v>0</v>
      </c>
      <c r="X74" t="str">
        <f>VLOOKUP(J74,'[12]Conver ASEJ VS Clave Nueva'!$A$4:$C$193,3,FALSE)</f>
        <v>6.1.4.1</v>
      </c>
      <c r="Y74" t="str">
        <f>VLOOKUP(K74,'[13]Conver ASEJ VS Clave Nueva'!$B$4:$D$193,3,FALSE)</f>
        <v>Reintegros</v>
      </c>
    </row>
    <row r="75" spans="1:25" x14ac:dyDescent="0.25">
      <c r="A75" s="16">
        <v>86456</v>
      </c>
      <c r="B75" s="16" t="s">
        <v>100</v>
      </c>
      <c r="C75" s="16" t="str">
        <f t="shared" si="11"/>
        <v>2018</v>
      </c>
      <c r="D75" s="16" t="str">
        <f t="shared" si="12"/>
        <v>060000</v>
      </c>
      <c r="E75" s="16" t="str">
        <f>VLOOKUP(D75:D3231,'[10]Catalogos CRI'!$A$10:$B$19,2,FALSE)</f>
        <v>APROVECHAMIENTOS</v>
      </c>
      <c r="F75" s="16" t="str">
        <f t="shared" si="13"/>
        <v>061000</v>
      </c>
      <c r="G75" s="16" t="str">
        <f>VLOOKUP(F75:F3231,'[10]Catalogos CRI'!$A$24:$B$65,2,FALSE)</f>
        <v>APROVECHAMIENTOS DE TIPO CORRIENTE</v>
      </c>
      <c r="H75" s="16" t="str">
        <f t="shared" si="14"/>
        <v>061040</v>
      </c>
      <c r="I75" s="16" t="str">
        <f>VLOOKUP(H75:H3231,'[10]Catalogos CRI'!$A$70:$B$148,2,FALSE)</f>
        <v>Reintegros</v>
      </c>
      <c r="J75" s="16" t="str">
        <f t="shared" si="15"/>
        <v>061041</v>
      </c>
      <c r="K75" s="16" t="str">
        <f>VLOOKUP(J75:J3231,'[10]Catalogos CRI'!$A$153:$B$335,2,FALSE)</f>
        <v>Reintegros</v>
      </c>
      <c r="L75" s="16" t="str">
        <f t="shared" si="16"/>
        <v>600</v>
      </c>
      <c r="M75" s="16" t="str">
        <f>VLOOKUP(L75:L3231,[11]FF!$A$10:$B$16,2,FALSE)</f>
        <v>Recursos Estatales</v>
      </c>
      <c r="N75" s="16" t="str">
        <f t="shared" si="17"/>
        <v>622</v>
      </c>
      <c r="O75" s="16" t="str">
        <f>VLOOKUP(N75:N3231,[11]FF!$A$22:$B$93,2,FALSE)</f>
        <v>Parque Lineal Adolf Horn y Vialidad las amarillas</v>
      </c>
      <c r="P75" s="16">
        <v>877550</v>
      </c>
      <c r="Q75" s="16">
        <v>8</v>
      </c>
      <c r="R75" s="17">
        <v>0</v>
      </c>
      <c r="S75" s="17">
        <v>0</v>
      </c>
      <c r="T75" s="17">
        <f t="shared" si="9"/>
        <v>0</v>
      </c>
      <c r="U75" s="17">
        <v>0</v>
      </c>
      <c r="V75" s="17">
        <v>0</v>
      </c>
      <c r="W75" s="17">
        <f t="shared" si="10"/>
        <v>0</v>
      </c>
      <c r="X75" t="str">
        <f>VLOOKUP(J75,'[12]Conver ASEJ VS Clave Nueva'!$A$4:$C$193,3,FALSE)</f>
        <v>6.1.4.1</v>
      </c>
      <c r="Y75" t="str">
        <f>VLOOKUP(K75,'[13]Conver ASEJ VS Clave Nueva'!$B$4:$D$193,3,FALSE)</f>
        <v>Reintegros</v>
      </c>
    </row>
    <row r="76" spans="1:25" x14ac:dyDescent="0.25">
      <c r="A76" s="16">
        <v>86456</v>
      </c>
      <c r="B76" s="16" t="s">
        <v>100</v>
      </c>
      <c r="C76" s="16" t="str">
        <f t="shared" si="11"/>
        <v>2018</v>
      </c>
      <c r="D76" s="16" t="str">
        <f t="shared" si="12"/>
        <v>060000</v>
      </c>
      <c r="E76" s="16" t="str">
        <f>VLOOKUP(D76:D3232,'[10]Catalogos CRI'!$A$10:$B$19,2,FALSE)</f>
        <v>APROVECHAMIENTOS</v>
      </c>
      <c r="F76" s="16" t="str">
        <f t="shared" si="13"/>
        <v>061000</v>
      </c>
      <c r="G76" s="16" t="str">
        <f>VLOOKUP(F76:F3232,'[10]Catalogos CRI'!$A$24:$B$65,2,FALSE)</f>
        <v>APROVECHAMIENTOS DE TIPO CORRIENTE</v>
      </c>
      <c r="H76" s="16" t="str">
        <f t="shared" si="14"/>
        <v>061040</v>
      </c>
      <c r="I76" s="16" t="str">
        <f>VLOOKUP(H76:H3232,'[10]Catalogos CRI'!$A$70:$B$148,2,FALSE)</f>
        <v>Reintegros</v>
      </c>
      <c r="J76" s="16" t="str">
        <f t="shared" si="15"/>
        <v>061041</v>
      </c>
      <c r="K76" s="16" t="str">
        <f>VLOOKUP(J76:J3232,'[10]Catalogos CRI'!$A$153:$B$335,2,FALSE)</f>
        <v>Reintegros</v>
      </c>
      <c r="L76" s="16" t="str">
        <f t="shared" si="16"/>
        <v>600</v>
      </c>
      <c r="M76" s="16" t="str">
        <f>VLOOKUP(L76:L3232,[11]FF!$A$10:$B$16,2,FALSE)</f>
        <v>Recursos Estatales</v>
      </c>
      <c r="N76" s="16" t="str">
        <f t="shared" si="17"/>
        <v>622</v>
      </c>
      <c r="O76" s="16" t="str">
        <f>VLOOKUP(N76:N3232,[11]FF!$A$22:$B$93,2,FALSE)</f>
        <v>Parque Lineal Adolf Horn y Vialidad las amarillas</v>
      </c>
      <c r="P76" s="16">
        <v>877551</v>
      </c>
      <c r="Q76" s="16">
        <v>9</v>
      </c>
      <c r="R76" s="17">
        <v>0</v>
      </c>
      <c r="S76" s="17">
        <v>0</v>
      </c>
      <c r="T76" s="17">
        <f t="shared" si="9"/>
        <v>0</v>
      </c>
      <c r="U76" s="17">
        <v>0</v>
      </c>
      <c r="V76" s="17">
        <v>0</v>
      </c>
      <c r="W76" s="17">
        <f t="shared" si="10"/>
        <v>0</v>
      </c>
      <c r="X76" t="str">
        <f>VLOOKUP(J76,'[12]Conver ASEJ VS Clave Nueva'!$A$4:$C$193,3,FALSE)</f>
        <v>6.1.4.1</v>
      </c>
      <c r="Y76" t="str">
        <f>VLOOKUP(K76,'[13]Conver ASEJ VS Clave Nueva'!$B$4:$D$193,3,FALSE)</f>
        <v>Reintegros</v>
      </c>
    </row>
    <row r="77" spans="1:25" x14ac:dyDescent="0.25">
      <c r="A77" s="16">
        <v>86456</v>
      </c>
      <c r="B77" s="16" t="s">
        <v>100</v>
      </c>
      <c r="C77" s="16" t="str">
        <f t="shared" si="11"/>
        <v>2018</v>
      </c>
      <c r="D77" s="16" t="str">
        <f t="shared" si="12"/>
        <v>060000</v>
      </c>
      <c r="E77" s="16" t="str">
        <f>VLOOKUP(D77:D3233,'[10]Catalogos CRI'!$A$10:$B$19,2,FALSE)</f>
        <v>APROVECHAMIENTOS</v>
      </c>
      <c r="F77" s="16" t="str">
        <f t="shared" si="13"/>
        <v>061000</v>
      </c>
      <c r="G77" s="16" t="str">
        <f>VLOOKUP(F77:F3233,'[10]Catalogos CRI'!$A$24:$B$65,2,FALSE)</f>
        <v>APROVECHAMIENTOS DE TIPO CORRIENTE</v>
      </c>
      <c r="H77" s="16" t="str">
        <f t="shared" si="14"/>
        <v>061040</v>
      </c>
      <c r="I77" s="16" t="str">
        <f>VLOOKUP(H77:H3233,'[10]Catalogos CRI'!$A$70:$B$148,2,FALSE)</f>
        <v>Reintegros</v>
      </c>
      <c r="J77" s="16" t="str">
        <f t="shared" si="15"/>
        <v>061041</v>
      </c>
      <c r="K77" s="16" t="str">
        <f>VLOOKUP(J77:J3233,'[10]Catalogos CRI'!$A$153:$B$335,2,FALSE)</f>
        <v>Reintegros</v>
      </c>
      <c r="L77" s="16" t="str">
        <f t="shared" si="16"/>
        <v>600</v>
      </c>
      <c r="M77" s="16" t="str">
        <f>VLOOKUP(L77:L3233,[11]FF!$A$10:$B$16,2,FALSE)</f>
        <v>Recursos Estatales</v>
      </c>
      <c r="N77" s="16" t="str">
        <f t="shared" si="17"/>
        <v>622</v>
      </c>
      <c r="O77" s="16" t="str">
        <f>VLOOKUP(N77:N3233,[11]FF!$A$22:$B$93,2,FALSE)</f>
        <v>Parque Lineal Adolf Horn y Vialidad las amarillas</v>
      </c>
      <c r="P77" s="16">
        <v>877552</v>
      </c>
      <c r="Q77" s="16">
        <v>10</v>
      </c>
      <c r="R77" s="17">
        <v>0</v>
      </c>
      <c r="S77" s="17">
        <v>0</v>
      </c>
      <c r="T77" s="17">
        <f t="shared" si="9"/>
        <v>0</v>
      </c>
      <c r="U77" s="17">
        <v>0</v>
      </c>
      <c r="V77" s="17">
        <v>0</v>
      </c>
      <c r="W77" s="17">
        <f t="shared" si="10"/>
        <v>0</v>
      </c>
      <c r="X77" t="str">
        <f>VLOOKUP(J77,'[12]Conver ASEJ VS Clave Nueva'!$A$4:$C$193,3,FALSE)</f>
        <v>6.1.4.1</v>
      </c>
      <c r="Y77" t="str">
        <f>VLOOKUP(K77,'[13]Conver ASEJ VS Clave Nueva'!$B$4:$D$193,3,FALSE)</f>
        <v>Reintegros</v>
      </c>
    </row>
    <row r="78" spans="1:25" x14ac:dyDescent="0.25">
      <c r="A78" s="16">
        <v>86456</v>
      </c>
      <c r="B78" s="16" t="s">
        <v>100</v>
      </c>
      <c r="C78" s="16" t="str">
        <f t="shared" si="11"/>
        <v>2018</v>
      </c>
      <c r="D78" s="16" t="str">
        <f t="shared" si="12"/>
        <v>060000</v>
      </c>
      <c r="E78" s="16" t="str">
        <f>VLOOKUP(D78:D3234,'[10]Catalogos CRI'!$A$10:$B$19,2,FALSE)</f>
        <v>APROVECHAMIENTOS</v>
      </c>
      <c r="F78" s="16" t="str">
        <f t="shared" si="13"/>
        <v>061000</v>
      </c>
      <c r="G78" s="16" t="str">
        <f>VLOOKUP(F78:F3234,'[10]Catalogos CRI'!$A$24:$B$65,2,FALSE)</f>
        <v>APROVECHAMIENTOS DE TIPO CORRIENTE</v>
      </c>
      <c r="H78" s="16" t="str">
        <f t="shared" si="14"/>
        <v>061040</v>
      </c>
      <c r="I78" s="16" t="str">
        <f>VLOOKUP(H78:H3234,'[10]Catalogos CRI'!$A$70:$B$148,2,FALSE)</f>
        <v>Reintegros</v>
      </c>
      <c r="J78" s="16" t="str">
        <f t="shared" si="15"/>
        <v>061041</v>
      </c>
      <c r="K78" s="16" t="str">
        <f>VLOOKUP(J78:J3234,'[10]Catalogos CRI'!$A$153:$B$335,2,FALSE)</f>
        <v>Reintegros</v>
      </c>
      <c r="L78" s="16" t="str">
        <f t="shared" si="16"/>
        <v>600</v>
      </c>
      <c r="M78" s="16" t="str">
        <f>VLOOKUP(L78:L3234,[11]FF!$A$10:$B$16,2,FALSE)</f>
        <v>Recursos Estatales</v>
      </c>
      <c r="N78" s="16" t="str">
        <f t="shared" si="17"/>
        <v>622</v>
      </c>
      <c r="O78" s="16" t="str">
        <f>VLOOKUP(N78:N3234,[11]FF!$A$22:$B$93,2,FALSE)</f>
        <v>Parque Lineal Adolf Horn y Vialidad las amarillas</v>
      </c>
      <c r="P78" s="16">
        <v>877553</v>
      </c>
      <c r="Q78" s="16">
        <v>11</v>
      </c>
      <c r="R78" s="17">
        <v>0</v>
      </c>
      <c r="S78" s="17">
        <v>0</v>
      </c>
      <c r="T78" s="17">
        <f t="shared" si="9"/>
        <v>0</v>
      </c>
      <c r="U78" s="17">
        <v>0</v>
      </c>
      <c r="V78" s="17">
        <v>0</v>
      </c>
      <c r="W78" s="17">
        <f t="shared" si="10"/>
        <v>0</v>
      </c>
      <c r="X78" t="str">
        <f>VLOOKUP(J78,'[12]Conver ASEJ VS Clave Nueva'!$A$4:$C$193,3,FALSE)</f>
        <v>6.1.4.1</v>
      </c>
      <c r="Y78" t="str">
        <f>VLOOKUP(K78,'[13]Conver ASEJ VS Clave Nueva'!$B$4:$D$193,3,FALSE)</f>
        <v>Reintegros</v>
      </c>
    </row>
    <row r="79" spans="1:25" x14ac:dyDescent="0.25">
      <c r="A79" s="16">
        <v>86456</v>
      </c>
      <c r="B79" s="16" t="s">
        <v>100</v>
      </c>
      <c r="C79" s="16" t="str">
        <f t="shared" si="11"/>
        <v>2018</v>
      </c>
      <c r="D79" s="16" t="str">
        <f t="shared" si="12"/>
        <v>060000</v>
      </c>
      <c r="E79" s="16" t="str">
        <f>VLOOKUP(D79:D3235,'[10]Catalogos CRI'!$A$10:$B$19,2,FALSE)</f>
        <v>APROVECHAMIENTOS</v>
      </c>
      <c r="F79" s="16" t="str">
        <f t="shared" si="13"/>
        <v>061000</v>
      </c>
      <c r="G79" s="16" t="str">
        <f>VLOOKUP(F79:F3235,'[10]Catalogos CRI'!$A$24:$B$65,2,FALSE)</f>
        <v>APROVECHAMIENTOS DE TIPO CORRIENTE</v>
      </c>
      <c r="H79" s="16" t="str">
        <f t="shared" si="14"/>
        <v>061040</v>
      </c>
      <c r="I79" s="16" t="str">
        <f>VLOOKUP(H79:H3235,'[10]Catalogos CRI'!$A$70:$B$148,2,FALSE)</f>
        <v>Reintegros</v>
      </c>
      <c r="J79" s="16" t="str">
        <f t="shared" si="15"/>
        <v>061041</v>
      </c>
      <c r="K79" s="16" t="str">
        <f>VLOOKUP(J79:J3235,'[10]Catalogos CRI'!$A$153:$B$335,2,FALSE)</f>
        <v>Reintegros</v>
      </c>
      <c r="L79" s="16" t="str">
        <f t="shared" si="16"/>
        <v>600</v>
      </c>
      <c r="M79" s="16" t="str">
        <f>VLOOKUP(L79:L3235,[11]FF!$A$10:$B$16,2,FALSE)</f>
        <v>Recursos Estatales</v>
      </c>
      <c r="N79" s="16" t="str">
        <f t="shared" si="17"/>
        <v>622</v>
      </c>
      <c r="O79" s="16" t="str">
        <f>VLOOKUP(N79:N3235,[11]FF!$A$22:$B$93,2,FALSE)</f>
        <v>Parque Lineal Adolf Horn y Vialidad las amarillas</v>
      </c>
      <c r="P79" s="16">
        <v>877554</v>
      </c>
      <c r="Q79" s="16">
        <v>12</v>
      </c>
      <c r="R79" s="17">
        <v>0</v>
      </c>
      <c r="S79" s="17">
        <v>0</v>
      </c>
      <c r="T79" s="17">
        <f t="shared" si="9"/>
        <v>0</v>
      </c>
      <c r="U79" s="17">
        <v>0</v>
      </c>
      <c r="V79" s="17">
        <v>0</v>
      </c>
      <c r="W79" s="17">
        <f t="shared" si="10"/>
        <v>0</v>
      </c>
      <c r="X79" t="str">
        <f>VLOOKUP(J79,'[12]Conver ASEJ VS Clave Nueva'!$A$4:$C$193,3,FALSE)</f>
        <v>6.1.4.1</v>
      </c>
      <c r="Y79" t="str">
        <f>VLOOKUP(K79,'[13]Conver ASEJ VS Clave Nueva'!$B$4:$D$193,3,FALSE)</f>
        <v>Reintegros</v>
      </c>
    </row>
    <row r="80" spans="1:25" x14ac:dyDescent="0.25">
      <c r="A80" s="16">
        <v>86457</v>
      </c>
      <c r="B80" s="16" t="s">
        <v>101</v>
      </c>
      <c r="C80" s="16" t="str">
        <f t="shared" si="11"/>
        <v>2018</v>
      </c>
      <c r="D80" s="16" t="str">
        <f t="shared" si="12"/>
        <v>060000</v>
      </c>
      <c r="E80" s="16" t="str">
        <f>VLOOKUP(D80:D3236,'[10]Catalogos CRI'!$A$10:$B$19,2,FALSE)</f>
        <v>APROVECHAMIENTOS</v>
      </c>
      <c r="F80" s="16" t="str">
        <f t="shared" si="13"/>
        <v>064000</v>
      </c>
      <c r="G80" s="16" t="str">
        <f>VLOOKUP(F80:F3236,'[10]Catalogos CRI'!$A$24:$B$65,2,FALSE)</f>
        <v>ACCESORIOS DE LOS APORVECHAMIENTOS</v>
      </c>
      <c r="H80" s="16" t="str">
        <f t="shared" si="14"/>
        <v>064010</v>
      </c>
      <c r="I80" s="16" t="str">
        <f>VLOOKUP(H80:H3236,'[10]Catalogos CRI'!$A$70:$B$148,2,FALSE)</f>
        <v>Otros no especificados</v>
      </c>
      <c r="J80" s="16" t="str">
        <f t="shared" si="15"/>
        <v>064011</v>
      </c>
      <c r="K80" s="16" t="str">
        <f>VLOOKUP(J80:J3236,'[10]Catalogos CRI'!$A$153:$B$335,2,FALSE)</f>
        <v>Otros  accesorios</v>
      </c>
      <c r="L80" s="16" t="str">
        <f t="shared" si="16"/>
        <v>400</v>
      </c>
      <c r="M80" s="16" t="str">
        <f>VLOOKUP(L80:L3236,[11]FF!$A$10:$B$16,2,FALSE)</f>
        <v>Ingresos Propios</v>
      </c>
      <c r="N80" s="16" t="str">
        <f t="shared" si="17"/>
        <v>402</v>
      </c>
      <c r="O80" s="16" t="str">
        <f>VLOOKUP(N80:N3236,[11]FF!$A$22:$B$93,2,FALSE)</f>
        <v>Queremos Cuidarte</v>
      </c>
      <c r="P80" s="16">
        <v>877555</v>
      </c>
      <c r="Q80" s="16">
        <v>1</v>
      </c>
      <c r="R80" s="17">
        <v>0</v>
      </c>
      <c r="S80" s="17">
        <v>0</v>
      </c>
      <c r="T80" s="17">
        <f t="shared" si="9"/>
        <v>0</v>
      </c>
      <c r="U80" s="17">
        <v>0</v>
      </c>
      <c r="V80" s="17">
        <v>0</v>
      </c>
      <c r="W80" s="17">
        <f t="shared" si="10"/>
        <v>0</v>
      </c>
      <c r="X80" t="str">
        <f>VLOOKUP(J80,'[12]Conver ASEJ VS Clave Nueva'!$A$4:$C$193,3,FALSE)</f>
        <v>6.4.1.9</v>
      </c>
      <c r="Y80" t="str">
        <f>VLOOKUP(K80,'[13]Conver ASEJ VS Clave Nueva'!$B$4:$D$193,3,FALSE)</f>
        <v>Otros  accesorios</v>
      </c>
    </row>
    <row r="81" spans="1:25" x14ac:dyDescent="0.25">
      <c r="A81" s="16">
        <v>86457</v>
      </c>
      <c r="B81" s="16" t="s">
        <v>101</v>
      </c>
      <c r="C81" s="16" t="str">
        <f t="shared" si="11"/>
        <v>2018</v>
      </c>
      <c r="D81" s="16" t="str">
        <f t="shared" si="12"/>
        <v>060000</v>
      </c>
      <c r="E81" s="16" t="str">
        <f>VLOOKUP(D81:D3237,'[10]Catalogos CRI'!$A$10:$B$19,2,FALSE)</f>
        <v>APROVECHAMIENTOS</v>
      </c>
      <c r="F81" s="16" t="str">
        <f t="shared" si="13"/>
        <v>064000</v>
      </c>
      <c r="G81" s="16" t="str">
        <f>VLOOKUP(F81:F3237,'[10]Catalogos CRI'!$A$24:$B$65,2,FALSE)</f>
        <v>ACCESORIOS DE LOS APORVECHAMIENTOS</v>
      </c>
      <c r="H81" s="16" t="str">
        <f t="shared" si="14"/>
        <v>064010</v>
      </c>
      <c r="I81" s="16" t="str">
        <f>VLOOKUP(H81:H3237,'[10]Catalogos CRI'!$A$70:$B$148,2,FALSE)</f>
        <v>Otros no especificados</v>
      </c>
      <c r="J81" s="16" t="str">
        <f t="shared" si="15"/>
        <v>064011</v>
      </c>
      <c r="K81" s="16" t="str">
        <f>VLOOKUP(J81:J3237,'[10]Catalogos CRI'!$A$153:$B$335,2,FALSE)</f>
        <v>Otros  accesorios</v>
      </c>
      <c r="L81" s="16" t="str">
        <f t="shared" si="16"/>
        <v>400</v>
      </c>
      <c r="M81" s="16" t="str">
        <f>VLOOKUP(L81:L3237,[11]FF!$A$10:$B$16,2,FALSE)</f>
        <v>Ingresos Propios</v>
      </c>
      <c r="N81" s="16" t="str">
        <f t="shared" si="17"/>
        <v>402</v>
      </c>
      <c r="O81" s="16" t="str">
        <f>VLOOKUP(N81:N3237,[11]FF!$A$22:$B$93,2,FALSE)</f>
        <v>Queremos Cuidarte</v>
      </c>
      <c r="P81" s="16">
        <v>877556</v>
      </c>
      <c r="Q81" s="16">
        <v>2</v>
      </c>
      <c r="R81" s="17">
        <v>0</v>
      </c>
      <c r="S81" s="17">
        <v>0</v>
      </c>
      <c r="T81" s="17">
        <f t="shared" si="9"/>
        <v>0</v>
      </c>
      <c r="U81" s="17">
        <v>0</v>
      </c>
      <c r="V81" s="17">
        <v>0</v>
      </c>
      <c r="W81" s="17">
        <f t="shared" si="10"/>
        <v>0</v>
      </c>
      <c r="X81" t="str">
        <f>VLOOKUP(J81,'[12]Conver ASEJ VS Clave Nueva'!$A$4:$C$193,3,FALSE)</f>
        <v>6.4.1.9</v>
      </c>
      <c r="Y81" t="str">
        <f>VLOOKUP(K81,'[13]Conver ASEJ VS Clave Nueva'!$B$4:$D$193,3,FALSE)</f>
        <v>Otros  accesorios</v>
      </c>
    </row>
    <row r="82" spans="1:25" x14ac:dyDescent="0.25">
      <c r="A82" s="16">
        <v>86457</v>
      </c>
      <c r="B82" s="16" t="s">
        <v>101</v>
      </c>
      <c r="C82" s="16" t="str">
        <f t="shared" si="11"/>
        <v>2018</v>
      </c>
      <c r="D82" s="16" t="str">
        <f t="shared" si="12"/>
        <v>060000</v>
      </c>
      <c r="E82" s="16" t="str">
        <f>VLOOKUP(D82:D3238,'[10]Catalogos CRI'!$A$10:$B$19,2,FALSE)</f>
        <v>APROVECHAMIENTOS</v>
      </c>
      <c r="F82" s="16" t="str">
        <f t="shared" si="13"/>
        <v>064000</v>
      </c>
      <c r="G82" s="16" t="str">
        <f>VLOOKUP(F82:F3238,'[10]Catalogos CRI'!$A$24:$B$65,2,FALSE)</f>
        <v>ACCESORIOS DE LOS APORVECHAMIENTOS</v>
      </c>
      <c r="H82" s="16" t="str">
        <f t="shared" si="14"/>
        <v>064010</v>
      </c>
      <c r="I82" s="16" t="str">
        <f>VLOOKUP(H82:H3238,'[10]Catalogos CRI'!$A$70:$B$148,2,FALSE)</f>
        <v>Otros no especificados</v>
      </c>
      <c r="J82" s="16" t="str">
        <f t="shared" si="15"/>
        <v>064011</v>
      </c>
      <c r="K82" s="16" t="str">
        <f>VLOOKUP(J82:J3238,'[10]Catalogos CRI'!$A$153:$B$335,2,FALSE)</f>
        <v>Otros  accesorios</v>
      </c>
      <c r="L82" s="16" t="str">
        <f t="shared" si="16"/>
        <v>400</v>
      </c>
      <c r="M82" s="16" t="str">
        <f>VLOOKUP(L82:L3238,[11]FF!$A$10:$B$16,2,FALSE)</f>
        <v>Ingresos Propios</v>
      </c>
      <c r="N82" s="16" t="str">
        <f t="shared" si="17"/>
        <v>402</v>
      </c>
      <c r="O82" s="16" t="str">
        <f>VLOOKUP(N82:N3238,[11]FF!$A$22:$B$93,2,FALSE)</f>
        <v>Queremos Cuidarte</v>
      </c>
      <c r="P82" s="16">
        <v>877557</v>
      </c>
      <c r="Q82" s="16">
        <v>3</v>
      </c>
      <c r="R82" s="17">
        <v>0</v>
      </c>
      <c r="S82" s="17">
        <v>0</v>
      </c>
      <c r="T82" s="17">
        <f t="shared" si="9"/>
        <v>0</v>
      </c>
      <c r="U82" s="17">
        <v>0</v>
      </c>
      <c r="V82" s="17">
        <v>0</v>
      </c>
      <c r="W82" s="17">
        <f t="shared" si="10"/>
        <v>0</v>
      </c>
      <c r="X82" t="str">
        <f>VLOOKUP(J82,'[12]Conver ASEJ VS Clave Nueva'!$A$4:$C$193,3,FALSE)</f>
        <v>6.4.1.9</v>
      </c>
      <c r="Y82" t="str">
        <f>VLOOKUP(K82,'[13]Conver ASEJ VS Clave Nueva'!$B$4:$D$193,3,FALSE)</f>
        <v>Otros  accesorios</v>
      </c>
    </row>
    <row r="83" spans="1:25" x14ac:dyDescent="0.25">
      <c r="A83" s="16">
        <v>86457</v>
      </c>
      <c r="B83" s="16" t="s">
        <v>101</v>
      </c>
      <c r="C83" s="16" t="str">
        <f t="shared" si="11"/>
        <v>2018</v>
      </c>
      <c r="D83" s="16" t="str">
        <f t="shared" si="12"/>
        <v>060000</v>
      </c>
      <c r="E83" s="16" t="str">
        <f>VLOOKUP(D83:D3239,'[10]Catalogos CRI'!$A$10:$B$19,2,FALSE)</f>
        <v>APROVECHAMIENTOS</v>
      </c>
      <c r="F83" s="16" t="str">
        <f t="shared" si="13"/>
        <v>064000</v>
      </c>
      <c r="G83" s="16" t="str">
        <f>VLOOKUP(F83:F3239,'[10]Catalogos CRI'!$A$24:$B$65,2,FALSE)</f>
        <v>ACCESORIOS DE LOS APORVECHAMIENTOS</v>
      </c>
      <c r="H83" s="16" t="str">
        <f t="shared" si="14"/>
        <v>064010</v>
      </c>
      <c r="I83" s="16" t="str">
        <f>VLOOKUP(H83:H3239,'[10]Catalogos CRI'!$A$70:$B$148,2,FALSE)</f>
        <v>Otros no especificados</v>
      </c>
      <c r="J83" s="16" t="str">
        <f t="shared" si="15"/>
        <v>064011</v>
      </c>
      <c r="K83" s="16" t="str">
        <f>VLOOKUP(J83:J3239,'[10]Catalogos CRI'!$A$153:$B$335,2,FALSE)</f>
        <v>Otros  accesorios</v>
      </c>
      <c r="L83" s="16" t="str">
        <f t="shared" si="16"/>
        <v>400</v>
      </c>
      <c r="M83" s="16" t="str">
        <f>VLOOKUP(L83:L3239,[11]FF!$A$10:$B$16,2,FALSE)</f>
        <v>Ingresos Propios</v>
      </c>
      <c r="N83" s="16" t="str">
        <f t="shared" si="17"/>
        <v>402</v>
      </c>
      <c r="O83" s="16" t="str">
        <f>VLOOKUP(N83:N3239,[11]FF!$A$22:$B$93,2,FALSE)</f>
        <v>Queremos Cuidarte</v>
      </c>
      <c r="P83" s="16">
        <v>877558</v>
      </c>
      <c r="Q83" s="16">
        <v>4</v>
      </c>
      <c r="R83" s="17">
        <v>0</v>
      </c>
      <c r="S83" s="17">
        <v>0</v>
      </c>
      <c r="T83" s="17">
        <f t="shared" si="9"/>
        <v>0</v>
      </c>
      <c r="U83" s="17">
        <v>0</v>
      </c>
      <c r="V83" s="17">
        <v>0</v>
      </c>
      <c r="W83" s="17">
        <f t="shared" si="10"/>
        <v>0</v>
      </c>
      <c r="X83" t="str">
        <f>VLOOKUP(J83,'[12]Conver ASEJ VS Clave Nueva'!$A$4:$C$193,3,FALSE)</f>
        <v>6.4.1.9</v>
      </c>
      <c r="Y83" t="str">
        <f>VLOOKUP(K83,'[13]Conver ASEJ VS Clave Nueva'!$B$4:$D$193,3,FALSE)</f>
        <v>Otros  accesorios</v>
      </c>
    </row>
    <row r="84" spans="1:25" x14ac:dyDescent="0.25">
      <c r="A84" s="16">
        <v>86457</v>
      </c>
      <c r="B84" s="16" t="s">
        <v>101</v>
      </c>
      <c r="C84" s="16" t="str">
        <f t="shared" si="11"/>
        <v>2018</v>
      </c>
      <c r="D84" s="16" t="str">
        <f t="shared" si="12"/>
        <v>060000</v>
      </c>
      <c r="E84" s="16" t="str">
        <f>VLOOKUP(D84:D3240,'[10]Catalogos CRI'!$A$10:$B$19,2,FALSE)</f>
        <v>APROVECHAMIENTOS</v>
      </c>
      <c r="F84" s="16" t="str">
        <f t="shared" si="13"/>
        <v>064000</v>
      </c>
      <c r="G84" s="16" t="str">
        <f>VLOOKUP(F84:F3240,'[10]Catalogos CRI'!$A$24:$B$65,2,FALSE)</f>
        <v>ACCESORIOS DE LOS APORVECHAMIENTOS</v>
      </c>
      <c r="H84" s="16" t="str">
        <f t="shared" si="14"/>
        <v>064010</v>
      </c>
      <c r="I84" s="16" t="str">
        <f>VLOOKUP(H84:H3240,'[10]Catalogos CRI'!$A$70:$B$148,2,FALSE)</f>
        <v>Otros no especificados</v>
      </c>
      <c r="J84" s="16" t="str">
        <f t="shared" si="15"/>
        <v>064011</v>
      </c>
      <c r="K84" s="16" t="str">
        <f>VLOOKUP(J84:J3240,'[10]Catalogos CRI'!$A$153:$B$335,2,FALSE)</f>
        <v>Otros  accesorios</v>
      </c>
      <c r="L84" s="16" t="str">
        <f t="shared" si="16"/>
        <v>400</v>
      </c>
      <c r="M84" s="16" t="str">
        <f>VLOOKUP(L84:L3240,[11]FF!$A$10:$B$16,2,FALSE)</f>
        <v>Ingresos Propios</v>
      </c>
      <c r="N84" s="16" t="str">
        <f t="shared" si="17"/>
        <v>402</v>
      </c>
      <c r="O84" s="16" t="str">
        <f>VLOOKUP(N84:N3240,[11]FF!$A$22:$B$93,2,FALSE)</f>
        <v>Queremos Cuidarte</v>
      </c>
      <c r="P84" s="16">
        <v>877559</v>
      </c>
      <c r="Q84" s="16">
        <v>5</v>
      </c>
      <c r="R84" s="17">
        <v>0</v>
      </c>
      <c r="S84" s="17">
        <v>0</v>
      </c>
      <c r="T84" s="17">
        <f t="shared" si="9"/>
        <v>0</v>
      </c>
      <c r="U84" s="17">
        <v>0</v>
      </c>
      <c r="V84" s="17">
        <v>0</v>
      </c>
      <c r="W84" s="17">
        <f t="shared" si="10"/>
        <v>0</v>
      </c>
      <c r="X84" t="str">
        <f>VLOOKUP(J84,'[12]Conver ASEJ VS Clave Nueva'!$A$4:$C$193,3,FALSE)</f>
        <v>6.4.1.9</v>
      </c>
      <c r="Y84" t="str">
        <f>VLOOKUP(K84,'[13]Conver ASEJ VS Clave Nueva'!$B$4:$D$193,3,FALSE)</f>
        <v>Otros  accesorios</v>
      </c>
    </row>
    <row r="85" spans="1:25" x14ac:dyDescent="0.25">
      <c r="A85" s="16">
        <v>86457</v>
      </c>
      <c r="B85" s="16" t="s">
        <v>101</v>
      </c>
      <c r="C85" s="16" t="str">
        <f t="shared" si="11"/>
        <v>2018</v>
      </c>
      <c r="D85" s="16" t="str">
        <f t="shared" si="12"/>
        <v>060000</v>
      </c>
      <c r="E85" s="16" t="str">
        <f>VLOOKUP(D85:D3241,'[10]Catalogos CRI'!$A$10:$B$19,2,FALSE)</f>
        <v>APROVECHAMIENTOS</v>
      </c>
      <c r="F85" s="16" t="str">
        <f t="shared" si="13"/>
        <v>064000</v>
      </c>
      <c r="G85" s="16" t="str">
        <f>VLOOKUP(F85:F3241,'[10]Catalogos CRI'!$A$24:$B$65,2,FALSE)</f>
        <v>ACCESORIOS DE LOS APORVECHAMIENTOS</v>
      </c>
      <c r="H85" s="16" t="str">
        <f t="shared" si="14"/>
        <v>064010</v>
      </c>
      <c r="I85" s="16" t="str">
        <f>VLOOKUP(H85:H3241,'[10]Catalogos CRI'!$A$70:$B$148,2,FALSE)</f>
        <v>Otros no especificados</v>
      </c>
      <c r="J85" s="16" t="str">
        <f t="shared" si="15"/>
        <v>064011</v>
      </c>
      <c r="K85" s="16" t="str">
        <f>VLOOKUP(J85:J3241,'[10]Catalogos CRI'!$A$153:$B$335,2,FALSE)</f>
        <v>Otros  accesorios</v>
      </c>
      <c r="L85" s="16" t="str">
        <f t="shared" si="16"/>
        <v>400</v>
      </c>
      <c r="M85" s="16" t="str">
        <f>VLOOKUP(L85:L3241,[11]FF!$A$10:$B$16,2,FALSE)</f>
        <v>Ingresos Propios</v>
      </c>
      <c r="N85" s="16" t="str">
        <f t="shared" si="17"/>
        <v>402</v>
      </c>
      <c r="O85" s="16" t="str">
        <f>VLOOKUP(N85:N3241,[11]FF!$A$22:$B$93,2,FALSE)</f>
        <v>Queremos Cuidarte</v>
      </c>
      <c r="P85" s="16">
        <v>877560</v>
      </c>
      <c r="Q85" s="16">
        <v>6</v>
      </c>
      <c r="R85" s="17">
        <v>0</v>
      </c>
      <c r="S85" s="17">
        <v>0</v>
      </c>
      <c r="T85" s="17">
        <f t="shared" si="9"/>
        <v>0</v>
      </c>
      <c r="U85" s="17">
        <v>0</v>
      </c>
      <c r="V85" s="17">
        <v>0</v>
      </c>
      <c r="W85" s="17">
        <f t="shared" si="10"/>
        <v>0</v>
      </c>
      <c r="X85" t="str">
        <f>VLOOKUP(J85,'[12]Conver ASEJ VS Clave Nueva'!$A$4:$C$193,3,FALSE)</f>
        <v>6.4.1.9</v>
      </c>
      <c r="Y85" t="str">
        <f>VLOOKUP(K85,'[13]Conver ASEJ VS Clave Nueva'!$B$4:$D$193,3,FALSE)</f>
        <v>Otros  accesorios</v>
      </c>
    </row>
    <row r="86" spans="1:25" x14ac:dyDescent="0.25">
      <c r="A86" s="16">
        <v>86457</v>
      </c>
      <c r="B86" s="16" t="s">
        <v>101</v>
      </c>
      <c r="C86" s="16" t="str">
        <f t="shared" si="11"/>
        <v>2018</v>
      </c>
      <c r="D86" s="16" t="str">
        <f t="shared" si="12"/>
        <v>060000</v>
      </c>
      <c r="E86" s="16" t="str">
        <f>VLOOKUP(D86:D3242,'[10]Catalogos CRI'!$A$10:$B$19,2,FALSE)</f>
        <v>APROVECHAMIENTOS</v>
      </c>
      <c r="F86" s="16" t="str">
        <f t="shared" si="13"/>
        <v>064000</v>
      </c>
      <c r="G86" s="16" t="str">
        <f>VLOOKUP(F86:F3242,'[10]Catalogos CRI'!$A$24:$B$65,2,FALSE)</f>
        <v>ACCESORIOS DE LOS APORVECHAMIENTOS</v>
      </c>
      <c r="H86" s="16" t="str">
        <f t="shared" si="14"/>
        <v>064010</v>
      </c>
      <c r="I86" s="16" t="str">
        <f>VLOOKUP(H86:H3242,'[10]Catalogos CRI'!$A$70:$B$148,2,FALSE)</f>
        <v>Otros no especificados</v>
      </c>
      <c r="J86" s="16" t="str">
        <f t="shared" si="15"/>
        <v>064011</v>
      </c>
      <c r="K86" s="16" t="str">
        <f>VLOOKUP(J86:J3242,'[10]Catalogos CRI'!$A$153:$B$335,2,FALSE)</f>
        <v>Otros  accesorios</v>
      </c>
      <c r="L86" s="16" t="str">
        <f t="shared" si="16"/>
        <v>400</v>
      </c>
      <c r="M86" s="16" t="str">
        <f>VLOOKUP(L86:L3242,[11]FF!$A$10:$B$16,2,FALSE)</f>
        <v>Ingresos Propios</v>
      </c>
      <c r="N86" s="16" t="str">
        <f t="shared" si="17"/>
        <v>402</v>
      </c>
      <c r="O86" s="16" t="str">
        <f>VLOOKUP(N86:N3242,[11]FF!$A$22:$B$93,2,FALSE)</f>
        <v>Queremos Cuidarte</v>
      </c>
      <c r="P86" s="16">
        <v>877561</v>
      </c>
      <c r="Q86" s="16">
        <v>7</v>
      </c>
      <c r="R86" s="17">
        <v>0</v>
      </c>
      <c r="S86" s="17">
        <v>0</v>
      </c>
      <c r="T86" s="17">
        <f t="shared" si="9"/>
        <v>0</v>
      </c>
      <c r="U86" s="17">
        <v>0</v>
      </c>
      <c r="V86" s="17">
        <v>0</v>
      </c>
      <c r="W86" s="17">
        <f t="shared" si="10"/>
        <v>0</v>
      </c>
      <c r="X86" t="str">
        <f>VLOOKUP(J86,'[12]Conver ASEJ VS Clave Nueva'!$A$4:$C$193,3,FALSE)</f>
        <v>6.4.1.9</v>
      </c>
      <c r="Y86" t="str">
        <f>VLOOKUP(K86,'[13]Conver ASEJ VS Clave Nueva'!$B$4:$D$193,3,FALSE)</f>
        <v>Otros  accesorios</v>
      </c>
    </row>
    <row r="87" spans="1:25" x14ac:dyDescent="0.25">
      <c r="A87" s="16">
        <v>86457</v>
      </c>
      <c r="B87" s="16" t="s">
        <v>101</v>
      </c>
      <c r="C87" s="16" t="str">
        <f t="shared" si="11"/>
        <v>2018</v>
      </c>
      <c r="D87" s="16" t="str">
        <f t="shared" si="12"/>
        <v>060000</v>
      </c>
      <c r="E87" s="16" t="str">
        <f>VLOOKUP(D87:D3243,'[10]Catalogos CRI'!$A$10:$B$19,2,FALSE)</f>
        <v>APROVECHAMIENTOS</v>
      </c>
      <c r="F87" s="16" t="str">
        <f t="shared" si="13"/>
        <v>064000</v>
      </c>
      <c r="G87" s="16" t="str">
        <f>VLOOKUP(F87:F3243,'[10]Catalogos CRI'!$A$24:$B$65,2,FALSE)</f>
        <v>ACCESORIOS DE LOS APORVECHAMIENTOS</v>
      </c>
      <c r="H87" s="16" t="str">
        <f t="shared" si="14"/>
        <v>064010</v>
      </c>
      <c r="I87" s="16" t="str">
        <f>VLOOKUP(H87:H3243,'[10]Catalogos CRI'!$A$70:$B$148,2,FALSE)</f>
        <v>Otros no especificados</v>
      </c>
      <c r="J87" s="16" t="str">
        <f t="shared" si="15"/>
        <v>064011</v>
      </c>
      <c r="K87" s="16" t="str">
        <f>VLOOKUP(J87:J3243,'[10]Catalogos CRI'!$A$153:$B$335,2,FALSE)</f>
        <v>Otros  accesorios</v>
      </c>
      <c r="L87" s="16" t="str">
        <f t="shared" si="16"/>
        <v>400</v>
      </c>
      <c r="M87" s="16" t="str">
        <f>VLOOKUP(L87:L3243,[11]FF!$A$10:$B$16,2,FALSE)</f>
        <v>Ingresos Propios</v>
      </c>
      <c r="N87" s="16" t="str">
        <f t="shared" si="17"/>
        <v>402</v>
      </c>
      <c r="O87" s="16" t="str">
        <f>VLOOKUP(N87:N3243,[11]FF!$A$22:$B$93,2,FALSE)</f>
        <v>Queremos Cuidarte</v>
      </c>
      <c r="P87" s="16">
        <v>877562</v>
      </c>
      <c r="Q87" s="16">
        <v>8</v>
      </c>
      <c r="R87" s="17">
        <v>0</v>
      </c>
      <c r="S87" s="17">
        <v>0</v>
      </c>
      <c r="T87" s="17">
        <f t="shared" si="9"/>
        <v>0</v>
      </c>
      <c r="U87" s="17">
        <v>0</v>
      </c>
      <c r="V87" s="17">
        <v>0</v>
      </c>
      <c r="W87" s="17">
        <f t="shared" si="10"/>
        <v>0</v>
      </c>
      <c r="X87" t="str">
        <f>VLOOKUP(J87,'[12]Conver ASEJ VS Clave Nueva'!$A$4:$C$193,3,FALSE)</f>
        <v>6.4.1.9</v>
      </c>
      <c r="Y87" t="str">
        <f>VLOOKUP(K87,'[13]Conver ASEJ VS Clave Nueva'!$B$4:$D$193,3,FALSE)</f>
        <v>Otros  accesorios</v>
      </c>
    </row>
    <row r="88" spans="1:25" x14ac:dyDescent="0.25">
      <c r="A88" s="16">
        <v>86457</v>
      </c>
      <c r="B88" s="16" t="s">
        <v>101</v>
      </c>
      <c r="C88" s="16" t="str">
        <f t="shared" si="11"/>
        <v>2018</v>
      </c>
      <c r="D88" s="16" t="str">
        <f t="shared" si="12"/>
        <v>060000</v>
      </c>
      <c r="E88" s="16" t="str">
        <f>VLOOKUP(D88:D3244,'[10]Catalogos CRI'!$A$10:$B$19,2,FALSE)</f>
        <v>APROVECHAMIENTOS</v>
      </c>
      <c r="F88" s="16" t="str">
        <f t="shared" si="13"/>
        <v>064000</v>
      </c>
      <c r="G88" s="16" t="str">
        <f>VLOOKUP(F88:F3244,'[10]Catalogos CRI'!$A$24:$B$65,2,FALSE)</f>
        <v>ACCESORIOS DE LOS APORVECHAMIENTOS</v>
      </c>
      <c r="H88" s="16" t="str">
        <f t="shared" si="14"/>
        <v>064010</v>
      </c>
      <c r="I88" s="16" t="str">
        <f>VLOOKUP(H88:H3244,'[10]Catalogos CRI'!$A$70:$B$148,2,FALSE)</f>
        <v>Otros no especificados</v>
      </c>
      <c r="J88" s="16" t="str">
        <f t="shared" si="15"/>
        <v>064011</v>
      </c>
      <c r="K88" s="16" t="str">
        <f>VLOOKUP(J88:J3244,'[10]Catalogos CRI'!$A$153:$B$335,2,FALSE)</f>
        <v>Otros  accesorios</v>
      </c>
      <c r="L88" s="16" t="str">
        <f t="shared" si="16"/>
        <v>400</v>
      </c>
      <c r="M88" s="16" t="str">
        <f>VLOOKUP(L88:L3244,[11]FF!$A$10:$B$16,2,FALSE)</f>
        <v>Ingresos Propios</v>
      </c>
      <c r="N88" s="16" t="str">
        <f t="shared" si="17"/>
        <v>402</v>
      </c>
      <c r="O88" s="16" t="str">
        <f>VLOOKUP(N88:N3244,[11]FF!$A$22:$B$93,2,FALSE)</f>
        <v>Queremos Cuidarte</v>
      </c>
      <c r="P88" s="16">
        <v>877563</v>
      </c>
      <c r="Q88" s="16">
        <v>9</v>
      </c>
      <c r="R88" s="17">
        <v>0</v>
      </c>
      <c r="S88" s="17">
        <v>0</v>
      </c>
      <c r="T88" s="17">
        <f t="shared" si="9"/>
        <v>0</v>
      </c>
      <c r="U88" s="17">
        <v>0</v>
      </c>
      <c r="V88" s="17">
        <v>0</v>
      </c>
      <c r="W88" s="17">
        <f t="shared" si="10"/>
        <v>0</v>
      </c>
      <c r="X88" t="str">
        <f>VLOOKUP(J88,'[12]Conver ASEJ VS Clave Nueva'!$A$4:$C$193,3,FALSE)</f>
        <v>6.4.1.9</v>
      </c>
      <c r="Y88" t="str">
        <f>VLOOKUP(K88,'[13]Conver ASEJ VS Clave Nueva'!$B$4:$D$193,3,FALSE)</f>
        <v>Otros  accesorios</v>
      </c>
    </row>
    <row r="89" spans="1:25" x14ac:dyDescent="0.25">
      <c r="A89" s="16">
        <v>86457</v>
      </c>
      <c r="B89" s="16" t="s">
        <v>101</v>
      </c>
      <c r="C89" s="16" t="str">
        <f t="shared" si="11"/>
        <v>2018</v>
      </c>
      <c r="D89" s="16" t="str">
        <f t="shared" si="12"/>
        <v>060000</v>
      </c>
      <c r="E89" s="16" t="str">
        <f>VLOOKUP(D89:D3245,'[10]Catalogos CRI'!$A$10:$B$19,2,FALSE)</f>
        <v>APROVECHAMIENTOS</v>
      </c>
      <c r="F89" s="16" t="str">
        <f t="shared" si="13"/>
        <v>064000</v>
      </c>
      <c r="G89" s="16" t="str">
        <f>VLOOKUP(F89:F3245,'[10]Catalogos CRI'!$A$24:$B$65,2,FALSE)</f>
        <v>ACCESORIOS DE LOS APORVECHAMIENTOS</v>
      </c>
      <c r="H89" s="16" t="str">
        <f t="shared" si="14"/>
        <v>064010</v>
      </c>
      <c r="I89" s="16" t="str">
        <f>VLOOKUP(H89:H3245,'[10]Catalogos CRI'!$A$70:$B$148,2,FALSE)</f>
        <v>Otros no especificados</v>
      </c>
      <c r="J89" s="16" t="str">
        <f t="shared" si="15"/>
        <v>064011</v>
      </c>
      <c r="K89" s="16" t="str">
        <f>VLOOKUP(J89:J3245,'[10]Catalogos CRI'!$A$153:$B$335,2,FALSE)</f>
        <v>Otros  accesorios</v>
      </c>
      <c r="L89" s="16" t="str">
        <f t="shared" si="16"/>
        <v>400</v>
      </c>
      <c r="M89" s="16" t="str">
        <f>VLOOKUP(L89:L3245,[11]FF!$A$10:$B$16,2,FALSE)</f>
        <v>Ingresos Propios</v>
      </c>
      <c r="N89" s="16" t="str">
        <f t="shared" si="17"/>
        <v>402</v>
      </c>
      <c r="O89" s="16" t="str">
        <f>VLOOKUP(N89:N3245,[11]FF!$A$22:$B$93,2,FALSE)</f>
        <v>Queremos Cuidarte</v>
      </c>
      <c r="P89" s="16">
        <v>877564</v>
      </c>
      <c r="Q89" s="16">
        <v>10</v>
      </c>
      <c r="R89" s="17">
        <v>0</v>
      </c>
      <c r="S89" s="17">
        <v>0</v>
      </c>
      <c r="T89" s="17">
        <f t="shared" si="9"/>
        <v>0</v>
      </c>
      <c r="U89" s="17">
        <v>0</v>
      </c>
      <c r="V89" s="17">
        <v>0</v>
      </c>
      <c r="W89" s="17">
        <f t="shared" si="10"/>
        <v>0</v>
      </c>
      <c r="X89" t="str">
        <f>VLOOKUP(J89,'[12]Conver ASEJ VS Clave Nueva'!$A$4:$C$193,3,FALSE)</f>
        <v>6.4.1.9</v>
      </c>
      <c r="Y89" t="str">
        <f>VLOOKUP(K89,'[13]Conver ASEJ VS Clave Nueva'!$B$4:$D$193,3,FALSE)</f>
        <v>Otros  accesorios</v>
      </c>
    </row>
    <row r="90" spans="1:25" x14ac:dyDescent="0.25">
      <c r="A90" s="16">
        <v>86457</v>
      </c>
      <c r="B90" s="16" t="s">
        <v>101</v>
      </c>
      <c r="C90" s="16" t="str">
        <f t="shared" si="11"/>
        <v>2018</v>
      </c>
      <c r="D90" s="16" t="str">
        <f t="shared" si="12"/>
        <v>060000</v>
      </c>
      <c r="E90" s="16" t="str">
        <f>VLOOKUP(D90:D3246,'[10]Catalogos CRI'!$A$10:$B$19,2,FALSE)</f>
        <v>APROVECHAMIENTOS</v>
      </c>
      <c r="F90" s="16" t="str">
        <f t="shared" si="13"/>
        <v>064000</v>
      </c>
      <c r="G90" s="16" t="str">
        <f>VLOOKUP(F90:F3246,'[10]Catalogos CRI'!$A$24:$B$65,2,FALSE)</f>
        <v>ACCESORIOS DE LOS APORVECHAMIENTOS</v>
      </c>
      <c r="H90" s="16" t="str">
        <f t="shared" si="14"/>
        <v>064010</v>
      </c>
      <c r="I90" s="16" t="str">
        <f>VLOOKUP(H90:H3246,'[10]Catalogos CRI'!$A$70:$B$148,2,FALSE)</f>
        <v>Otros no especificados</v>
      </c>
      <c r="J90" s="16" t="str">
        <f t="shared" si="15"/>
        <v>064011</v>
      </c>
      <c r="K90" s="16" t="str">
        <f>VLOOKUP(J90:J3246,'[10]Catalogos CRI'!$A$153:$B$335,2,FALSE)</f>
        <v>Otros  accesorios</v>
      </c>
      <c r="L90" s="16" t="str">
        <f t="shared" si="16"/>
        <v>400</v>
      </c>
      <c r="M90" s="16" t="str">
        <f>VLOOKUP(L90:L3246,[11]FF!$A$10:$B$16,2,FALSE)</f>
        <v>Ingresos Propios</v>
      </c>
      <c r="N90" s="16" t="str">
        <f t="shared" si="17"/>
        <v>402</v>
      </c>
      <c r="O90" s="16" t="str">
        <f>VLOOKUP(N90:N3246,[11]FF!$A$22:$B$93,2,FALSE)</f>
        <v>Queremos Cuidarte</v>
      </c>
      <c r="P90" s="16">
        <v>877565</v>
      </c>
      <c r="Q90" s="16">
        <v>11</v>
      </c>
      <c r="R90" s="17">
        <v>0</v>
      </c>
      <c r="S90" s="17">
        <v>0</v>
      </c>
      <c r="T90" s="17">
        <f t="shared" si="9"/>
        <v>0</v>
      </c>
      <c r="U90" s="17">
        <v>0</v>
      </c>
      <c r="V90" s="17">
        <v>0</v>
      </c>
      <c r="W90" s="17">
        <f t="shared" si="10"/>
        <v>0</v>
      </c>
      <c r="X90" t="str">
        <f>VLOOKUP(J90,'[12]Conver ASEJ VS Clave Nueva'!$A$4:$C$193,3,FALSE)</f>
        <v>6.4.1.9</v>
      </c>
      <c r="Y90" t="str">
        <f>VLOOKUP(K90,'[13]Conver ASEJ VS Clave Nueva'!$B$4:$D$193,3,FALSE)</f>
        <v>Otros  accesorios</v>
      </c>
    </row>
    <row r="91" spans="1:25" x14ac:dyDescent="0.25">
      <c r="A91" s="16">
        <v>86457</v>
      </c>
      <c r="B91" s="16" t="s">
        <v>101</v>
      </c>
      <c r="C91" s="16" t="str">
        <f t="shared" si="11"/>
        <v>2018</v>
      </c>
      <c r="D91" s="16" t="str">
        <f t="shared" si="12"/>
        <v>060000</v>
      </c>
      <c r="E91" s="16" t="str">
        <f>VLOOKUP(D91:D3247,'[10]Catalogos CRI'!$A$10:$B$19,2,FALSE)</f>
        <v>APROVECHAMIENTOS</v>
      </c>
      <c r="F91" s="16" t="str">
        <f t="shared" si="13"/>
        <v>064000</v>
      </c>
      <c r="G91" s="16" t="str">
        <f>VLOOKUP(F91:F3247,'[10]Catalogos CRI'!$A$24:$B$65,2,FALSE)</f>
        <v>ACCESORIOS DE LOS APORVECHAMIENTOS</v>
      </c>
      <c r="H91" s="16" t="str">
        <f t="shared" si="14"/>
        <v>064010</v>
      </c>
      <c r="I91" s="16" t="str">
        <f>VLOOKUP(H91:H3247,'[10]Catalogos CRI'!$A$70:$B$148,2,FALSE)</f>
        <v>Otros no especificados</v>
      </c>
      <c r="J91" s="16" t="str">
        <f t="shared" si="15"/>
        <v>064011</v>
      </c>
      <c r="K91" s="16" t="str">
        <f>VLOOKUP(J91:J3247,'[10]Catalogos CRI'!$A$153:$B$335,2,FALSE)</f>
        <v>Otros  accesorios</v>
      </c>
      <c r="L91" s="16" t="str">
        <f t="shared" si="16"/>
        <v>400</v>
      </c>
      <c r="M91" s="16" t="str">
        <f>VLOOKUP(L91:L3247,[11]FF!$A$10:$B$16,2,FALSE)</f>
        <v>Ingresos Propios</v>
      </c>
      <c r="N91" s="16" t="str">
        <f t="shared" si="17"/>
        <v>402</v>
      </c>
      <c r="O91" s="16" t="str">
        <f>VLOOKUP(N91:N3247,[11]FF!$A$22:$B$93,2,FALSE)</f>
        <v>Queremos Cuidarte</v>
      </c>
      <c r="P91" s="16">
        <v>877566</v>
      </c>
      <c r="Q91" s="16">
        <v>12</v>
      </c>
      <c r="R91" s="17">
        <v>0</v>
      </c>
      <c r="S91" s="17">
        <v>0</v>
      </c>
      <c r="T91" s="17">
        <f t="shared" si="9"/>
        <v>0</v>
      </c>
      <c r="U91" s="17">
        <v>0</v>
      </c>
      <c r="V91" s="17">
        <v>0</v>
      </c>
      <c r="W91" s="17">
        <f t="shared" si="10"/>
        <v>0</v>
      </c>
      <c r="X91" t="str">
        <f>VLOOKUP(J91,'[12]Conver ASEJ VS Clave Nueva'!$A$4:$C$193,3,FALSE)</f>
        <v>6.4.1.9</v>
      </c>
      <c r="Y91" t="str">
        <f>VLOOKUP(K91,'[13]Conver ASEJ VS Clave Nueva'!$B$4:$D$193,3,FALSE)</f>
        <v>Otros  accesorios</v>
      </c>
    </row>
    <row r="92" spans="1:25" x14ac:dyDescent="0.25">
      <c r="A92" s="16">
        <v>86458</v>
      </c>
      <c r="B92" s="16" t="s">
        <v>101</v>
      </c>
      <c r="C92" s="16" t="str">
        <f t="shared" si="11"/>
        <v>2018</v>
      </c>
      <c r="D92" s="16" t="str">
        <f t="shared" si="12"/>
        <v>060000</v>
      </c>
      <c r="E92" s="16" t="str">
        <f>VLOOKUP(D92:D3248,'[10]Catalogos CRI'!$A$10:$B$19,2,FALSE)</f>
        <v>APROVECHAMIENTOS</v>
      </c>
      <c r="F92" s="16" t="str">
        <f t="shared" si="13"/>
        <v>064000</v>
      </c>
      <c r="G92" s="16" t="str">
        <f>VLOOKUP(F92:F3248,'[10]Catalogos CRI'!$A$24:$B$65,2,FALSE)</f>
        <v>ACCESORIOS DE LOS APORVECHAMIENTOS</v>
      </c>
      <c r="H92" s="16" t="str">
        <f t="shared" si="14"/>
        <v>064010</v>
      </c>
      <c r="I92" s="16" t="str">
        <f>VLOOKUP(H92:H3248,'[10]Catalogos CRI'!$A$70:$B$148,2,FALSE)</f>
        <v>Otros no especificados</v>
      </c>
      <c r="J92" s="16" t="str">
        <f t="shared" si="15"/>
        <v>064011</v>
      </c>
      <c r="K92" s="16" t="str">
        <f>VLOOKUP(J92:J3248,'[10]Catalogos CRI'!$A$153:$B$335,2,FALSE)</f>
        <v>Otros  accesorios</v>
      </c>
      <c r="L92" s="16" t="str">
        <f t="shared" si="16"/>
        <v>400</v>
      </c>
      <c r="M92" s="16" t="str">
        <f>VLOOKUP(L92:L3248,[11]FF!$A$10:$B$16,2,FALSE)</f>
        <v>Ingresos Propios</v>
      </c>
      <c r="N92" s="16" t="str">
        <f t="shared" si="17"/>
        <v>402</v>
      </c>
      <c r="O92" s="16" t="str">
        <f>VLOOKUP(N92:N3248,[11]FF!$A$22:$B$93,2,FALSE)</f>
        <v>Queremos Cuidarte</v>
      </c>
      <c r="P92" s="16">
        <v>877567</v>
      </c>
      <c r="Q92" s="16">
        <v>1</v>
      </c>
      <c r="R92" s="17">
        <v>0</v>
      </c>
      <c r="S92" s="17">
        <v>0</v>
      </c>
      <c r="T92" s="17">
        <f t="shared" si="9"/>
        <v>0</v>
      </c>
      <c r="U92" s="17">
        <v>0</v>
      </c>
      <c r="V92" s="17">
        <v>6389.84</v>
      </c>
      <c r="W92" s="17">
        <f t="shared" si="10"/>
        <v>-6389.84</v>
      </c>
      <c r="X92" t="str">
        <f>VLOOKUP(J92,'[12]Conver ASEJ VS Clave Nueva'!$A$4:$C$193,3,FALSE)</f>
        <v>6.4.1.9</v>
      </c>
      <c r="Y92" t="str">
        <f>VLOOKUP(K92,'[13]Conver ASEJ VS Clave Nueva'!$B$4:$D$193,3,FALSE)</f>
        <v>Otros  accesorios</v>
      </c>
    </row>
    <row r="93" spans="1:25" x14ac:dyDescent="0.25">
      <c r="A93" s="16">
        <v>86458</v>
      </c>
      <c r="B93" s="16" t="s">
        <v>101</v>
      </c>
      <c r="C93" s="16" t="str">
        <f t="shared" si="11"/>
        <v>2018</v>
      </c>
      <c r="D93" s="16" t="str">
        <f t="shared" si="12"/>
        <v>060000</v>
      </c>
      <c r="E93" s="16" t="str">
        <f>VLOOKUP(D93:D3249,'[10]Catalogos CRI'!$A$10:$B$19,2,FALSE)</f>
        <v>APROVECHAMIENTOS</v>
      </c>
      <c r="F93" s="16" t="str">
        <f t="shared" si="13"/>
        <v>064000</v>
      </c>
      <c r="G93" s="16" t="str">
        <f>VLOOKUP(F93:F3249,'[10]Catalogos CRI'!$A$24:$B$65,2,FALSE)</f>
        <v>ACCESORIOS DE LOS APORVECHAMIENTOS</v>
      </c>
      <c r="H93" s="16" t="str">
        <f t="shared" si="14"/>
        <v>064010</v>
      </c>
      <c r="I93" s="16" t="str">
        <f>VLOOKUP(H93:H3249,'[10]Catalogos CRI'!$A$70:$B$148,2,FALSE)</f>
        <v>Otros no especificados</v>
      </c>
      <c r="J93" s="16" t="str">
        <f t="shared" si="15"/>
        <v>064011</v>
      </c>
      <c r="K93" s="16" t="str">
        <f>VLOOKUP(J93:J3249,'[10]Catalogos CRI'!$A$153:$B$335,2,FALSE)</f>
        <v>Otros  accesorios</v>
      </c>
      <c r="L93" s="16" t="str">
        <f t="shared" si="16"/>
        <v>400</v>
      </c>
      <c r="M93" s="16" t="str">
        <f>VLOOKUP(L93:L3249,[11]FF!$A$10:$B$16,2,FALSE)</f>
        <v>Ingresos Propios</v>
      </c>
      <c r="N93" s="16" t="str">
        <f t="shared" si="17"/>
        <v>402</v>
      </c>
      <c r="O93" s="16" t="str">
        <f>VLOOKUP(N93:N3249,[11]FF!$A$22:$B$93,2,FALSE)</f>
        <v>Queremos Cuidarte</v>
      </c>
      <c r="P93" s="16">
        <v>877568</v>
      </c>
      <c r="Q93" s="16">
        <v>2</v>
      </c>
      <c r="R93" s="17">
        <v>0</v>
      </c>
      <c r="S93" s="17">
        <v>0</v>
      </c>
      <c r="T93" s="17">
        <f t="shared" si="9"/>
        <v>0</v>
      </c>
      <c r="U93" s="17">
        <v>0</v>
      </c>
      <c r="V93" s="17">
        <v>1.08</v>
      </c>
      <c r="W93" s="17">
        <f t="shared" si="10"/>
        <v>-1.08</v>
      </c>
      <c r="X93" t="str">
        <f>VLOOKUP(J93,'[12]Conver ASEJ VS Clave Nueva'!$A$4:$C$193,3,FALSE)</f>
        <v>6.4.1.9</v>
      </c>
      <c r="Y93" t="str">
        <f>VLOOKUP(K93,'[13]Conver ASEJ VS Clave Nueva'!$B$4:$D$193,3,FALSE)</f>
        <v>Otros  accesorios</v>
      </c>
    </row>
    <row r="94" spans="1:25" x14ac:dyDescent="0.25">
      <c r="A94" s="16">
        <v>86458</v>
      </c>
      <c r="B94" s="16" t="s">
        <v>101</v>
      </c>
      <c r="C94" s="16" t="str">
        <f t="shared" si="11"/>
        <v>2018</v>
      </c>
      <c r="D94" s="16" t="str">
        <f t="shared" si="12"/>
        <v>060000</v>
      </c>
      <c r="E94" s="16" t="str">
        <f>VLOOKUP(D94:D3250,'[10]Catalogos CRI'!$A$10:$B$19,2,FALSE)</f>
        <v>APROVECHAMIENTOS</v>
      </c>
      <c r="F94" s="16" t="str">
        <f t="shared" si="13"/>
        <v>064000</v>
      </c>
      <c r="G94" s="16" t="str">
        <f>VLOOKUP(F94:F3250,'[10]Catalogos CRI'!$A$24:$B$65,2,FALSE)</f>
        <v>ACCESORIOS DE LOS APORVECHAMIENTOS</v>
      </c>
      <c r="H94" s="16" t="str">
        <f t="shared" si="14"/>
        <v>064010</v>
      </c>
      <c r="I94" s="16" t="str">
        <f>VLOOKUP(H94:H3250,'[10]Catalogos CRI'!$A$70:$B$148,2,FALSE)</f>
        <v>Otros no especificados</v>
      </c>
      <c r="J94" s="16" t="str">
        <f t="shared" si="15"/>
        <v>064011</v>
      </c>
      <c r="K94" s="16" t="str">
        <f>VLOOKUP(J94:J3250,'[10]Catalogos CRI'!$A$153:$B$335,2,FALSE)</f>
        <v>Otros  accesorios</v>
      </c>
      <c r="L94" s="16" t="str">
        <f t="shared" si="16"/>
        <v>400</v>
      </c>
      <c r="M94" s="16" t="str">
        <f>VLOOKUP(L94:L3250,[11]FF!$A$10:$B$16,2,FALSE)</f>
        <v>Ingresos Propios</v>
      </c>
      <c r="N94" s="16" t="str">
        <f t="shared" si="17"/>
        <v>402</v>
      </c>
      <c r="O94" s="16" t="str">
        <f>VLOOKUP(N94:N3250,[11]FF!$A$22:$B$93,2,FALSE)</f>
        <v>Queremos Cuidarte</v>
      </c>
      <c r="P94" s="16">
        <v>877569</v>
      </c>
      <c r="Q94" s="16">
        <v>3</v>
      </c>
      <c r="R94" s="17">
        <v>0</v>
      </c>
      <c r="S94" s="17">
        <v>0</v>
      </c>
      <c r="T94" s="17">
        <f t="shared" si="9"/>
        <v>0</v>
      </c>
      <c r="U94" s="17">
        <v>0</v>
      </c>
      <c r="V94" s="17">
        <v>2.5299999999999998</v>
      </c>
      <c r="W94" s="17">
        <f t="shared" si="10"/>
        <v>-2.5299999999999998</v>
      </c>
      <c r="X94" t="str">
        <f>VLOOKUP(J94,'[12]Conver ASEJ VS Clave Nueva'!$A$4:$C$193,3,FALSE)</f>
        <v>6.4.1.9</v>
      </c>
      <c r="Y94" t="str">
        <f>VLOOKUP(K94,'[13]Conver ASEJ VS Clave Nueva'!$B$4:$D$193,3,FALSE)</f>
        <v>Otros  accesorios</v>
      </c>
    </row>
    <row r="95" spans="1:25" x14ac:dyDescent="0.25">
      <c r="A95" s="16">
        <v>86458</v>
      </c>
      <c r="B95" s="16" t="s">
        <v>101</v>
      </c>
      <c r="C95" s="16" t="str">
        <f t="shared" si="11"/>
        <v>2018</v>
      </c>
      <c r="D95" s="16" t="str">
        <f t="shared" si="12"/>
        <v>060000</v>
      </c>
      <c r="E95" s="16" t="str">
        <f>VLOOKUP(D95:D3251,'[10]Catalogos CRI'!$A$10:$B$19,2,FALSE)</f>
        <v>APROVECHAMIENTOS</v>
      </c>
      <c r="F95" s="16" t="str">
        <f t="shared" si="13"/>
        <v>064000</v>
      </c>
      <c r="G95" s="16" t="str">
        <f>VLOOKUP(F95:F3251,'[10]Catalogos CRI'!$A$24:$B$65,2,FALSE)</f>
        <v>ACCESORIOS DE LOS APORVECHAMIENTOS</v>
      </c>
      <c r="H95" s="16" t="str">
        <f t="shared" si="14"/>
        <v>064010</v>
      </c>
      <c r="I95" s="16" t="str">
        <f>VLOOKUP(H95:H3251,'[10]Catalogos CRI'!$A$70:$B$148,2,FALSE)</f>
        <v>Otros no especificados</v>
      </c>
      <c r="J95" s="16" t="str">
        <f t="shared" si="15"/>
        <v>064011</v>
      </c>
      <c r="K95" s="16" t="str">
        <f>VLOOKUP(J95:J3251,'[10]Catalogos CRI'!$A$153:$B$335,2,FALSE)</f>
        <v>Otros  accesorios</v>
      </c>
      <c r="L95" s="16" t="str">
        <f t="shared" si="16"/>
        <v>400</v>
      </c>
      <c r="M95" s="16" t="str">
        <f>VLOOKUP(L95:L3251,[11]FF!$A$10:$B$16,2,FALSE)</f>
        <v>Ingresos Propios</v>
      </c>
      <c r="N95" s="16" t="str">
        <f t="shared" si="17"/>
        <v>402</v>
      </c>
      <c r="O95" s="16" t="str">
        <f>VLOOKUP(N95:N3251,[11]FF!$A$22:$B$93,2,FALSE)</f>
        <v>Queremos Cuidarte</v>
      </c>
      <c r="P95" s="16">
        <v>877570</v>
      </c>
      <c r="Q95" s="16">
        <v>4</v>
      </c>
      <c r="R95" s="17">
        <v>0</v>
      </c>
      <c r="S95" s="17">
        <v>0</v>
      </c>
      <c r="T95" s="17">
        <f t="shared" si="9"/>
        <v>0</v>
      </c>
      <c r="U95" s="17">
        <v>0</v>
      </c>
      <c r="V95" s="17">
        <v>4390.99</v>
      </c>
      <c r="W95" s="17">
        <f t="shared" si="10"/>
        <v>-4390.99</v>
      </c>
      <c r="X95" t="str">
        <f>VLOOKUP(J95,'[12]Conver ASEJ VS Clave Nueva'!$A$4:$C$193,3,FALSE)</f>
        <v>6.4.1.9</v>
      </c>
      <c r="Y95" t="str">
        <f>VLOOKUP(K95,'[13]Conver ASEJ VS Clave Nueva'!$B$4:$D$193,3,FALSE)</f>
        <v>Otros  accesorios</v>
      </c>
    </row>
    <row r="96" spans="1:25" x14ac:dyDescent="0.25">
      <c r="A96" s="16">
        <v>86458</v>
      </c>
      <c r="B96" s="16" t="s">
        <v>101</v>
      </c>
      <c r="C96" s="16" t="str">
        <f t="shared" si="11"/>
        <v>2018</v>
      </c>
      <c r="D96" s="16" t="str">
        <f t="shared" si="12"/>
        <v>060000</v>
      </c>
      <c r="E96" s="16" t="str">
        <f>VLOOKUP(D96:D3252,'[10]Catalogos CRI'!$A$10:$B$19,2,FALSE)</f>
        <v>APROVECHAMIENTOS</v>
      </c>
      <c r="F96" s="16" t="str">
        <f t="shared" si="13"/>
        <v>064000</v>
      </c>
      <c r="G96" s="16" t="str">
        <f>VLOOKUP(F96:F3252,'[10]Catalogos CRI'!$A$24:$B$65,2,FALSE)</f>
        <v>ACCESORIOS DE LOS APORVECHAMIENTOS</v>
      </c>
      <c r="H96" s="16" t="str">
        <f t="shared" si="14"/>
        <v>064010</v>
      </c>
      <c r="I96" s="16" t="str">
        <f>VLOOKUP(H96:H3252,'[10]Catalogos CRI'!$A$70:$B$148,2,FALSE)</f>
        <v>Otros no especificados</v>
      </c>
      <c r="J96" s="16" t="str">
        <f t="shared" si="15"/>
        <v>064011</v>
      </c>
      <c r="K96" s="16" t="str">
        <f>VLOOKUP(J96:J3252,'[10]Catalogos CRI'!$A$153:$B$335,2,FALSE)</f>
        <v>Otros  accesorios</v>
      </c>
      <c r="L96" s="16" t="str">
        <f t="shared" si="16"/>
        <v>400</v>
      </c>
      <c r="M96" s="16" t="str">
        <f>VLOOKUP(L96:L3252,[11]FF!$A$10:$B$16,2,FALSE)</f>
        <v>Ingresos Propios</v>
      </c>
      <c r="N96" s="16" t="str">
        <f t="shared" si="17"/>
        <v>402</v>
      </c>
      <c r="O96" s="16" t="str">
        <f>VLOOKUP(N96:N3252,[11]FF!$A$22:$B$93,2,FALSE)</f>
        <v>Queremos Cuidarte</v>
      </c>
      <c r="P96" s="16">
        <v>877571</v>
      </c>
      <c r="Q96" s="16">
        <v>5</v>
      </c>
      <c r="R96" s="17">
        <v>0</v>
      </c>
      <c r="S96" s="17">
        <v>0</v>
      </c>
      <c r="T96" s="17">
        <f t="shared" si="9"/>
        <v>0</v>
      </c>
      <c r="U96" s="17">
        <v>0</v>
      </c>
      <c r="V96" s="17">
        <v>4129.49</v>
      </c>
      <c r="W96" s="17">
        <f t="shared" si="10"/>
        <v>-4129.49</v>
      </c>
      <c r="X96" t="str">
        <f>VLOOKUP(J96,'[12]Conver ASEJ VS Clave Nueva'!$A$4:$C$193,3,FALSE)</f>
        <v>6.4.1.9</v>
      </c>
      <c r="Y96" t="str">
        <f>VLOOKUP(K96,'[13]Conver ASEJ VS Clave Nueva'!$B$4:$D$193,3,FALSE)</f>
        <v>Otros  accesorios</v>
      </c>
    </row>
    <row r="97" spans="1:25" x14ac:dyDescent="0.25">
      <c r="A97" s="16">
        <v>86458</v>
      </c>
      <c r="B97" s="16" t="s">
        <v>101</v>
      </c>
      <c r="C97" s="16" t="str">
        <f t="shared" si="11"/>
        <v>2018</v>
      </c>
      <c r="D97" s="16" t="str">
        <f t="shared" si="12"/>
        <v>060000</v>
      </c>
      <c r="E97" s="16" t="str">
        <f>VLOOKUP(D97:D3253,'[10]Catalogos CRI'!$A$10:$B$19,2,FALSE)</f>
        <v>APROVECHAMIENTOS</v>
      </c>
      <c r="F97" s="16" t="str">
        <f t="shared" si="13"/>
        <v>064000</v>
      </c>
      <c r="G97" s="16" t="str">
        <f>VLOOKUP(F97:F3253,'[10]Catalogos CRI'!$A$24:$B$65,2,FALSE)</f>
        <v>ACCESORIOS DE LOS APORVECHAMIENTOS</v>
      </c>
      <c r="H97" s="16" t="str">
        <f t="shared" si="14"/>
        <v>064010</v>
      </c>
      <c r="I97" s="16" t="str">
        <f>VLOOKUP(H97:H3253,'[10]Catalogos CRI'!$A$70:$B$148,2,FALSE)</f>
        <v>Otros no especificados</v>
      </c>
      <c r="J97" s="16" t="str">
        <f t="shared" si="15"/>
        <v>064011</v>
      </c>
      <c r="K97" s="16" t="str">
        <f>VLOOKUP(J97:J3253,'[10]Catalogos CRI'!$A$153:$B$335,2,FALSE)</f>
        <v>Otros  accesorios</v>
      </c>
      <c r="L97" s="16" t="str">
        <f t="shared" si="16"/>
        <v>400</v>
      </c>
      <c r="M97" s="16" t="str">
        <f>VLOOKUP(L97:L3253,[11]FF!$A$10:$B$16,2,FALSE)</f>
        <v>Ingresos Propios</v>
      </c>
      <c r="N97" s="16" t="str">
        <f t="shared" si="17"/>
        <v>402</v>
      </c>
      <c r="O97" s="16" t="str">
        <f>VLOOKUP(N97:N3253,[11]FF!$A$22:$B$93,2,FALSE)</f>
        <v>Queremos Cuidarte</v>
      </c>
      <c r="P97" s="16">
        <v>877572</v>
      </c>
      <c r="Q97" s="16">
        <v>6</v>
      </c>
      <c r="R97" s="17">
        <v>0</v>
      </c>
      <c r="S97" s="17">
        <v>0</v>
      </c>
      <c r="T97" s="17">
        <f t="shared" si="9"/>
        <v>0</v>
      </c>
      <c r="U97" s="17">
        <v>0</v>
      </c>
      <c r="V97" s="17">
        <v>2173.0500000000002</v>
      </c>
      <c r="W97" s="17">
        <f t="shared" si="10"/>
        <v>-2173.0500000000002</v>
      </c>
      <c r="X97" t="str">
        <f>VLOOKUP(J97,'[12]Conver ASEJ VS Clave Nueva'!$A$4:$C$193,3,FALSE)</f>
        <v>6.4.1.9</v>
      </c>
      <c r="Y97" t="str">
        <f>VLOOKUP(K97,'[13]Conver ASEJ VS Clave Nueva'!$B$4:$D$193,3,FALSE)</f>
        <v>Otros  accesorios</v>
      </c>
    </row>
    <row r="98" spans="1:25" x14ac:dyDescent="0.25">
      <c r="A98" s="16">
        <v>86458</v>
      </c>
      <c r="B98" s="16" t="s">
        <v>101</v>
      </c>
      <c r="C98" s="16" t="str">
        <f t="shared" si="11"/>
        <v>2018</v>
      </c>
      <c r="D98" s="16" t="str">
        <f t="shared" si="12"/>
        <v>060000</v>
      </c>
      <c r="E98" s="16" t="str">
        <f>VLOOKUP(D98:D3254,'[10]Catalogos CRI'!$A$10:$B$19,2,FALSE)</f>
        <v>APROVECHAMIENTOS</v>
      </c>
      <c r="F98" s="16" t="str">
        <f t="shared" si="13"/>
        <v>064000</v>
      </c>
      <c r="G98" s="16" t="str">
        <f>VLOOKUP(F98:F3254,'[10]Catalogos CRI'!$A$24:$B$65,2,FALSE)</f>
        <v>ACCESORIOS DE LOS APORVECHAMIENTOS</v>
      </c>
      <c r="H98" s="16" t="str">
        <f t="shared" si="14"/>
        <v>064010</v>
      </c>
      <c r="I98" s="16" t="str">
        <f>VLOOKUP(H98:H3254,'[10]Catalogos CRI'!$A$70:$B$148,2,FALSE)</f>
        <v>Otros no especificados</v>
      </c>
      <c r="J98" s="16" t="str">
        <f t="shared" si="15"/>
        <v>064011</v>
      </c>
      <c r="K98" s="16" t="str">
        <f>VLOOKUP(J98:J3254,'[10]Catalogos CRI'!$A$153:$B$335,2,FALSE)</f>
        <v>Otros  accesorios</v>
      </c>
      <c r="L98" s="16" t="str">
        <f t="shared" si="16"/>
        <v>400</v>
      </c>
      <c r="M98" s="16" t="str">
        <f>VLOOKUP(L98:L3254,[11]FF!$A$10:$B$16,2,FALSE)</f>
        <v>Ingresos Propios</v>
      </c>
      <c r="N98" s="16" t="str">
        <f t="shared" si="17"/>
        <v>402</v>
      </c>
      <c r="O98" s="16" t="str">
        <f>VLOOKUP(N98:N3254,[11]FF!$A$22:$B$93,2,FALSE)</f>
        <v>Queremos Cuidarte</v>
      </c>
      <c r="P98" s="16">
        <v>877573</v>
      </c>
      <c r="Q98" s="16">
        <v>7</v>
      </c>
      <c r="R98" s="17">
        <v>0</v>
      </c>
      <c r="S98" s="17">
        <v>0</v>
      </c>
      <c r="T98" s="17">
        <f t="shared" si="9"/>
        <v>0</v>
      </c>
      <c r="U98" s="17">
        <v>0</v>
      </c>
      <c r="V98" s="17">
        <v>6.09</v>
      </c>
      <c r="W98" s="17">
        <f t="shared" si="10"/>
        <v>-6.09</v>
      </c>
      <c r="X98" t="str">
        <f>VLOOKUP(J98,'[12]Conver ASEJ VS Clave Nueva'!$A$4:$C$193,3,FALSE)</f>
        <v>6.4.1.9</v>
      </c>
      <c r="Y98" t="str">
        <f>VLOOKUP(K98,'[13]Conver ASEJ VS Clave Nueva'!$B$4:$D$193,3,FALSE)</f>
        <v>Otros  accesorios</v>
      </c>
    </row>
    <row r="99" spans="1:25" x14ac:dyDescent="0.25">
      <c r="A99" s="16">
        <v>86458</v>
      </c>
      <c r="B99" s="16" t="s">
        <v>101</v>
      </c>
      <c r="C99" s="16" t="str">
        <f t="shared" si="11"/>
        <v>2018</v>
      </c>
      <c r="D99" s="16" t="str">
        <f t="shared" si="12"/>
        <v>060000</v>
      </c>
      <c r="E99" s="16" t="str">
        <f>VLOOKUP(D99:D3255,'[10]Catalogos CRI'!$A$10:$B$19,2,FALSE)</f>
        <v>APROVECHAMIENTOS</v>
      </c>
      <c r="F99" s="16" t="str">
        <f t="shared" si="13"/>
        <v>064000</v>
      </c>
      <c r="G99" s="16" t="str">
        <f>VLOOKUP(F99:F3255,'[10]Catalogos CRI'!$A$24:$B$65,2,FALSE)</f>
        <v>ACCESORIOS DE LOS APORVECHAMIENTOS</v>
      </c>
      <c r="H99" s="16" t="str">
        <f t="shared" si="14"/>
        <v>064010</v>
      </c>
      <c r="I99" s="16" t="str">
        <f>VLOOKUP(H99:H3255,'[10]Catalogos CRI'!$A$70:$B$148,2,FALSE)</f>
        <v>Otros no especificados</v>
      </c>
      <c r="J99" s="16" t="str">
        <f t="shared" si="15"/>
        <v>064011</v>
      </c>
      <c r="K99" s="16" t="str">
        <f>VLOOKUP(J99:J3255,'[10]Catalogos CRI'!$A$153:$B$335,2,FALSE)</f>
        <v>Otros  accesorios</v>
      </c>
      <c r="L99" s="16" t="str">
        <f t="shared" si="16"/>
        <v>400</v>
      </c>
      <c r="M99" s="16" t="str">
        <f>VLOOKUP(L99:L3255,[11]FF!$A$10:$B$16,2,FALSE)</f>
        <v>Ingresos Propios</v>
      </c>
      <c r="N99" s="16" t="str">
        <f t="shared" si="17"/>
        <v>402</v>
      </c>
      <c r="O99" s="16" t="str">
        <f>VLOOKUP(N99:N3255,[11]FF!$A$22:$B$93,2,FALSE)</f>
        <v>Queremos Cuidarte</v>
      </c>
      <c r="P99" s="16">
        <v>877574</v>
      </c>
      <c r="Q99" s="16">
        <v>8</v>
      </c>
      <c r="R99" s="17">
        <v>0</v>
      </c>
      <c r="S99" s="17">
        <v>0</v>
      </c>
      <c r="T99" s="17">
        <f t="shared" si="9"/>
        <v>0</v>
      </c>
      <c r="U99" s="17">
        <v>0</v>
      </c>
      <c r="V99" s="17">
        <v>2186.65</v>
      </c>
      <c r="W99" s="17">
        <f t="shared" si="10"/>
        <v>-2186.65</v>
      </c>
      <c r="X99" t="str">
        <f>VLOOKUP(J99,'[12]Conver ASEJ VS Clave Nueva'!$A$4:$C$193,3,FALSE)</f>
        <v>6.4.1.9</v>
      </c>
      <c r="Y99" t="str">
        <f>VLOOKUP(K99,'[13]Conver ASEJ VS Clave Nueva'!$B$4:$D$193,3,FALSE)</f>
        <v>Otros  accesorios</v>
      </c>
    </row>
    <row r="100" spans="1:25" x14ac:dyDescent="0.25">
      <c r="A100" s="16">
        <v>86458</v>
      </c>
      <c r="B100" s="16" t="s">
        <v>101</v>
      </c>
      <c r="C100" s="16" t="str">
        <f t="shared" si="11"/>
        <v>2018</v>
      </c>
      <c r="D100" s="16" t="str">
        <f t="shared" si="12"/>
        <v>060000</v>
      </c>
      <c r="E100" s="16" t="str">
        <f>VLOOKUP(D100:D3256,'[10]Catalogos CRI'!$A$10:$B$19,2,FALSE)</f>
        <v>APROVECHAMIENTOS</v>
      </c>
      <c r="F100" s="16" t="str">
        <f t="shared" si="13"/>
        <v>064000</v>
      </c>
      <c r="G100" s="16" t="str">
        <f>VLOOKUP(F100:F3256,'[10]Catalogos CRI'!$A$24:$B$65,2,FALSE)</f>
        <v>ACCESORIOS DE LOS APORVECHAMIENTOS</v>
      </c>
      <c r="H100" s="16" t="str">
        <f t="shared" si="14"/>
        <v>064010</v>
      </c>
      <c r="I100" s="16" t="str">
        <f>VLOOKUP(H100:H3256,'[10]Catalogos CRI'!$A$70:$B$148,2,FALSE)</f>
        <v>Otros no especificados</v>
      </c>
      <c r="J100" s="16" t="str">
        <f t="shared" si="15"/>
        <v>064011</v>
      </c>
      <c r="K100" s="16" t="str">
        <f>VLOOKUP(J100:J3256,'[10]Catalogos CRI'!$A$153:$B$335,2,FALSE)</f>
        <v>Otros  accesorios</v>
      </c>
      <c r="L100" s="16" t="str">
        <f t="shared" si="16"/>
        <v>400</v>
      </c>
      <c r="M100" s="16" t="str">
        <f>VLOOKUP(L100:L3256,[11]FF!$A$10:$B$16,2,FALSE)</f>
        <v>Ingresos Propios</v>
      </c>
      <c r="N100" s="16" t="str">
        <f t="shared" si="17"/>
        <v>402</v>
      </c>
      <c r="O100" s="16" t="str">
        <f>VLOOKUP(N100:N3256,[11]FF!$A$22:$B$93,2,FALSE)</f>
        <v>Queremos Cuidarte</v>
      </c>
      <c r="P100" s="16">
        <v>877575</v>
      </c>
      <c r="Q100" s="16">
        <v>9</v>
      </c>
      <c r="R100" s="17">
        <v>0</v>
      </c>
      <c r="S100" s="17">
        <v>0</v>
      </c>
      <c r="T100" s="17">
        <f t="shared" si="9"/>
        <v>0</v>
      </c>
      <c r="U100" s="17">
        <v>0</v>
      </c>
      <c r="V100" s="17">
        <v>2413.0500000000002</v>
      </c>
      <c r="W100" s="17">
        <f t="shared" si="10"/>
        <v>-2413.0500000000002</v>
      </c>
      <c r="X100" t="str">
        <f>VLOOKUP(J100,'[12]Conver ASEJ VS Clave Nueva'!$A$4:$C$193,3,FALSE)</f>
        <v>6.4.1.9</v>
      </c>
      <c r="Y100" t="str">
        <f>VLOOKUP(K100,'[13]Conver ASEJ VS Clave Nueva'!$B$4:$D$193,3,FALSE)</f>
        <v>Otros  accesorios</v>
      </c>
    </row>
    <row r="101" spans="1:25" x14ac:dyDescent="0.25">
      <c r="A101" s="16">
        <v>86458</v>
      </c>
      <c r="B101" s="16" t="s">
        <v>101</v>
      </c>
      <c r="C101" s="16" t="str">
        <f t="shared" si="11"/>
        <v>2018</v>
      </c>
      <c r="D101" s="16" t="str">
        <f t="shared" si="12"/>
        <v>060000</v>
      </c>
      <c r="E101" s="16" t="str">
        <f>VLOOKUP(D101:D3257,'[10]Catalogos CRI'!$A$10:$B$19,2,FALSE)</f>
        <v>APROVECHAMIENTOS</v>
      </c>
      <c r="F101" s="16" t="str">
        <f t="shared" si="13"/>
        <v>064000</v>
      </c>
      <c r="G101" s="16" t="str">
        <f>VLOOKUP(F101:F3257,'[10]Catalogos CRI'!$A$24:$B$65,2,FALSE)</f>
        <v>ACCESORIOS DE LOS APORVECHAMIENTOS</v>
      </c>
      <c r="H101" s="16" t="str">
        <f t="shared" si="14"/>
        <v>064010</v>
      </c>
      <c r="I101" s="16" t="str">
        <f>VLOOKUP(H101:H3257,'[10]Catalogos CRI'!$A$70:$B$148,2,FALSE)</f>
        <v>Otros no especificados</v>
      </c>
      <c r="J101" s="16" t="str">
        <f t="shared" si="15"/>
        <v>064011</v>
      </c>
      <c r="K101" s="16" t="str">
        <f>VLOOKUP(J101:J3257,'[10]Catalogos CRI'!$A$153:$B$335,2,FALSE)</f>
        <v>Otros  accesorios</v>
      </c>
      <c r="L101" s="16" t="str">
        <f t="shared" si="16"/>
        <v>400</v>
      </c>
      <c r="M101" s="16" t="str">
        <f>VLOOKUP(L101:L3257,[11]FF!$A$10:$B$16,2,FALSE)</f>
        <v>Ingresos Propios</v>
      </c>
      <c r="N101" s="16" t="str">
        <f t="shared" si="17"/>
        <v>402</v>
      </c>
      <c r="O101" s="16" t="str">
        <f>VLOOKUP(N101:N3257,[11]FF!$A$22:$B$93,2,FALSE)</f>
        <v>Queremos Cuidarte</v>
      </c>
      <c r="P101" s="16">
        <v>877576</v>
      </c>
      <c r="Q101" s="16">
        <v>10</v>
      </c>
      <c r="R101" s="17">
        <v>0</v>
      </c>
      <c r="S101" s="17">
        <v>0</v>
      </c>
      <c r="T101" s="17">
        <f t="shared" si="9"/>
        <v>0</v>
      </c>
      <c r="U101" s="17">
        <v>0</v>
      </c>
      <c r="V101" s="17">
        <v>7.06</v>
      </c>
      <c r="W101" s="17">
        <f t="shared" si="10"/>
        <v>-7.06</v>
      </c>
      <c r="X101" t="str">
        <f>VLOOKUP(J101,'[12]Conver ASEJ VS Clave Nueva'!$A$4:$C$193,3,FALSE)</f>
        <v>6.4.1.9</v>
      </c>
      <c r="Y101" t="str">
        <f>VLOOKUP(K101,'[13]Conver ASEJ VS Clave Nueva'!$B$4:$D$193,3,FALSE)</f>
        <v>Otros  accesorios</v>
      </c>
    </row>
    <row r="102" spans="1:25" x14ac:dyDescent="0.25">
      <c r="A102" s="16">
        <v>86458</v>
      </c>
      <c r="B102" s="16" t="s">
        <v>101</v>
      </c>
      <c r="C102" s="16" t="str">
        <f t="shared" si="11"/>
        <v>2018</v>
      </c>
      <c r="D102" s="16" t="str">
        <f t="shared" si="12"/>
        <v>060000</v>
      </c>
      <c r="E102" s="16" t="str">
        <f>VLOOKUP(D102:D3258,'[10]Catalogos CRI'!$A$10:$B$19,2,FALSE)</f>
        <v>APROVECHAMIENTOS</v>
      </c>
      <c r="F102" s="16" t="str">
        <f t="shared" si="13"/>
        <v>064000</v>
      </c>
      <c r="G102" s="16" t="str">
        <f>VLOOKUP(F102:F3258,'[10]Catalogos CRI'!$A$24:$B$65,2,FALSE)</f>
        <v>ACCESORIOS DE LOS APORVECHAMIENTOS</v>
      </c>
      <c r="H102" s="16" t="str">
        <f t="shared" si="14"/>
        <v>064010</v>
      </c>
      <c r="I102" s="16" t="str">
        <f>VLOOKUP(H102:H3258,'[10]Catalogos CRI'!$A$70:$B$148,2,FALSE)</f>
        <v>Otros no especificados</v>
      </c>
      <c r="J102" s="16" t="str">
        <f t="shared" si="15"/>
        <v>064011</v>
      </c>
      <c r="K102" s="16" t="str">
        <f>VLOOKUP(J102:J3258,'[10]Catalogos CRI'!$A$153:$B$335,2,FALSE)</f>
        <v>Otros  accesorios</v>
      </c>
      <c r="L102" s="16" t="str">
        <f t="shared" si="16"/>
        <v>400</v>
      </c>
      <c r="M102" s="16" t="str">
        <f>VLOOKUP(L102:L3258,[11]FF!$A$10:$B$16,2,FALSE)</f>
        <v>Ingresos Propios</v>
      </c>
      <c r="N102" s="16" t="str">
        <f t="shared" si="17"/>
        <v>402</v>
      </c>
      <c r="O102" s="16" t="str">
        <f>VLOOKUP(N102:N3258,[11]FF!$A$22:$B$93,2,FALSE)</f>
        <v>Queremos Cuidarte</v>
      </c>
      <c r="P102" s="16">
        <v>877577</v>
      </c>
      <c r="Q102" s="16">
        <v>11</v>
      </c>
      <c r="R102" s="17">
        <v>0</v>
      </c>
      <c r="S102" s="17">
        <v>0</v>
      </c>
      <c r="T102" s="17">
        <f t="shared" si="9"/>
        <v>0</v>
      </c>
      <c r="U102" s="17">
        <v>0</v>
      </c>
      <c r="V102" s="17">
        <v>4347.99</v>
      </c>
      <c r="W102" s="17">
        <f t="shared" si="10"/>
        <v>-4347.99</v>
      </c>
      <c r="X102" t="str">
        <f>VLOOKUP(J102,'[12]Conver ASEJ VS Clave Nueva'!$A$4:$C$193,3,FALSE)</f>
        <v>6.4.1.9</v>
      </c>
      <c r="Y102" t="str">
        <f>VLOOKUP(K102,'[13]Conver ASEJ VS Clave Nueva'!$B$4:$D$193,3,FALSE)</f>
        <v>Otros  accesorios</v>
      </c>
    </row>
    <row r="103" spans="1:25" x14ac:dyDescent="0.25">
      <c r="A103" s="16">
        <v>86458</v>
      </c>
      <c r="B103" s="16" t="s">
        <v>101</v>
      </c>
      <c r="C103" s="16" t="str">
        <f t="shared" si="11"/>
        <v>2018</v>
      </c>
      <c r="D103" s="16" t="str">
        <f t="shared" si="12"/>
        <v>060000</v>
      </c>
      <c r="E103" s="16" t="str">
        <f>VLOOKUP(D103:D3259,'[10]Catalogos CRI'!$A$10:$B$19,2,FALSE)</f>
        <v>APROVECHAMIENTOS</v>
      </c>
      <c r="F103" s="16" t="str">
        <f t="shared" si="13"/>
        <v>064000</v>
      </c>
      <c r="G103" s="16" t="str">
        <f>VLOOKUP(F103:F3259,'[10]Catalogos CRI'!$A$24:$B$65,2,FALSE)</f>
        <v>ACCESORIOS DE LOS APORVECHAMIENTOS</v>
      </c>
      <c r="H103" s="16" t="str">
        <f t="shared" si="14"/>
        <v>064010</v>
      </c>
      <c r="I103" s="16" t="str">
        <f>VLOOKUP(H103:H3259,'[10]Catalogos CRI'!$A$70:$B$148,2,FALSE)</f>
        <v>Otros no especificados</v>
      </c>
      <c r="J103" s="16" t="str">
        <f t="shared" si="15"/>
        <v>064011</v>
      </c>
      <c r="K103" s="16" t="str">
        <f>VLOOKUP(J103:J3259,'[10]Catalogos CRI'!$A$153:$B$335,2,FALSE)</f>
        <v>Otros  accesorios</v>
      </c>
      <c r="L103" s="16" t="str">
        <f t="shared" si="16"/>
        <v>400</v>
      </c>
      <c r="M103" s="16" t="str">
        <f>VLOOKUP(L103:L3259,[11]FF!$A$10:$B$16,2,FALSE)</f>
        <v>Ingresos Propios</v>
      </c>
      <c r="N103" s="16" t="str">
        <f t="shared" si="17"/>
        <v>402</v>
      </c>
      <c r="O103" s="16" t="str">
        <f>VLOOKUP(N103:N3259,[11]FF!$A$22:$B$93,2,FALSE)</f>
        <v>Queremos Cuidarte</v>
      </c>
      <c r="P103" s="16">
        <v>877578</v>
      </c>
      <c r="Q103" s="16">
        <v>12</v>
      </c>
      <c r="R103" s="17">
        <v>0</v>
      </c>
      <c r="S103" s="17">
        <v>0</v>
      </c>
      <c r="T103" s="17">
        <f t="shared" si="9"/>
        <v>0</v>
      </c>
      <c r="U103" s="17">
        <v>0</v>
      </c>
      <c r="V103" s="17">
        <v>2408.77</v>
      </c>
      <c r="W103" s="17">
        <f t="shared" si="10"/>
        <v>-2408.77</v>
      </c>
      <c r="X103" t="str">
        <f>VLOOKUP(J103,'[12]Conver ASEJ VS Clave Nueva'!$A$4:$C$193,3,FALSE)</f>
        <v>6.4.1.9</v>
      </c>
      <c r="Y103" t="str">
        <f>VLOOKUP(K103,'[13]Conver ASEJ VS Clave Nueva'!$B$4:$D$193,3,FALSE)</f>
        <v>Otros  accesorios</v>
      </c>
    </row>
    <row r="104" spans="1:25" x14ac:dyDescent="0.25">
      <c r="A104" s="16">
        <v>86459</v>
      </c>
      <c r="B104" s="16" t="s">
        <v>102</v>
      </c>
      <c r="C104" s="16" t="str">
        <f t="shared" si="11"/>
        <v>2018</v>
      </c>
      <c r="D104" s="16" t="str">
        <f t="shared" si="12"/>
        <v>060000</v>
      </c>
      <c r="E104" s="16" t="str">
        <f>VLOOKUP(D104:D3260,'[10]Catalogos CRI'!$A$10:$B$19,2,FALSE)</f>
        <v>APROVECHAMIENTOS</v>
      </c>
      <c r="F104" s="16" t="str">
        <f t="shared" si="13"/>
        <v>064000</v>
      </c>
      <c r="G104" s="16" t="str">
        <f>VLOOKUP(F104:F3260,'[10]Catalogos CRI'!$A$24:$B$65,2,FALSE)</f>
        <v>ACCESORIOS DE LOS APORVECHAMIENTOS</v>
      </c>
      <c r="H104" s="16" t="str">
        <f t="shared" si="14"/>
        <v>064010</v>
      </c>
      <c r="I104" s="16" t="str">
        <f>VLOOKUP(H104:H3260,'[10]Catalogos CRI'!$A$70:$B$148,2,FALSE)</f>
        <v>Otros no especificados</v>
      </c>
      <c r="J104" s="16" t="str">
        <f t="shared" si="15"/>
        <v>064011</v>
      </c>
      <c r="K104" s="16" t="str">
        <f>VLOOKUP(J104:J3260,'[10]Catalogos CRI'!$A$153:$B$335,2,FALSE)</f>
        <v>Otros  accesorios</v>
      </c>
      <c r="L104" s="16" t="str">
        <f t="shared" si="16"/>
        <v>400</v>
      </c>
      <c r="M104" s="16" t="str">
        <f>VLOOKUP(L104:L3260,[11]FF!$A$10:$B$16,2,FALSE)</f>
        <v>Ingresos Propios</v>
      </c>
      <c r="N104" s="16" t="str">
        <f t="shared" si="17"/>
        <v>403</v>
      </c>
      <c r="O104" s="16" t="str">
        <f>VLOOKUP(N104:N3260,[11]FF!$A$22:$B$93,2,FALSE)</f>
        <v>Te Queremos Jefa</v>
      </c>
      <c r="P104" s="16">
        <v>877579</v>
      </c>
      <c r="Q104" s="16">
        <v>1</v>
      </c>
      <c r="R104" s="17">
        <v>0</v>
      </c>
      <c r="S104" s="17">
        <v>0</v>
      </c>
      <c r="T104" s="17">
        <f t="shared" si="9"/>
        <v>0</v>
      </c>
      <c r="U104" s="17">
        <v>0</v>
      </c>
      <c r="V104" s="17">
        <v>8.07</v>
      </c>
      <c r="W104" s="17">
        <f t="shared" si="10"/>
        <v>-8.07</v>
      </c>
      <c r="X104" t="str">
        <f>VLOOKUP(J104,'[12]Conver ASEJ VS Clave Nueva'!$A$4:$C$193,3,FALSE)</f>
        <v>6.4.1.9</v>
      </c>
      <c r="Y104" t="str">
        <f>VLOOKUP(K104,'[13]Conver ASEJ VS Clave Nueva'!$B$4:$D$193,3,FALSE)</f>
        <v>Otros  accesorios</v>
      </c>
    </row>
    <row r="105" spans="1:25" x14ac:dyDescent="0.25">
      <c r="A105" s="16">
        <v>86459</v>
      </c>
      <c r="B105" s="16" t="s">
        <v>102</v>
      </c>
      <c r="C105" s="16" t="str">
        <f t="shared" si="11"/>
        <v>2018</v>
      </c>
      <c r="D105" s="16" t="str">
        <f t="shared" si="12"/>
        <v>060000</v>
      </c>
      <c r="E105" s="16" t="str">
        <f>VLOOKUP(D105:D3261,'[10]Catalogos CRI'!$A$10:$B$19,2,FALSE)</f>
        <v>APROVECHAMIENTOS</v>
      </c>
      <c r="F105" s="16" t="str">
        <f t="shared" si="13"/>
        <v>064000</v>
      </c>
      <c r="G105" s="16" t="str">
        <f>VLOOKUP(F105:F3261,'[10]Catalogos CRI'!$A$24:$B$65,2,FALSE)</f>
        <v>ACCESORIOS DE LOS APORVECHAMIENTOS</v>
      </c>
      <c r="H105" s="16" t="str">
        <f t="shared" si="14"/>
        <v>064010</v>
      </c>
      <c r="I105" s="16" t="str">
        <f>VLOOKUP(H105:H3261,'[10]Catalogos CRI'!$A$70:$B$148,2,FALSE)</f>
        <v>Otros no especificados</v>
      </c>
      <c r="J105" s="16" t="str">
        <f t="shared" si="15"/>
        <v>064011</v>
      </c>
      <c r="K105" s="16" t="str">
        <f>VLOOKUP(J105:J3261,'[10]Catalogos CRI'!$A$153:$B$335,2,FALSE)</f>
        <v>Otros  accesorios</v>
      </c>
      <c r="L105" s="16" t="str">
        <f t="shared" si="16"/>
        <v>400</v>
      </c>
      <c r="M105" s="16" t="str">
        <f>VLOOKUP(L105:L3261,[11]FF!$A$10:$B$16,2,FALSE)</f>
        <v>Ingresos Propios</v>
      </c>
      <c r="N105" s="16" t="str">
        <f t="shared" si="17"/>
        <v>403</v>
      </c>
      <c r="O105" s="16" t="str">
        <f>VLOOKUP(N105:N3261,[11]FF!$A$22:$B$93,2,FALSE)</f>
        <v>Te Queremos Jefa</v>
      </c>
      <c r="P105" s="16">
        <v>877580</v>
      </c>
      <c r="Q105" s="16">
        <v>2</v>
      </c>
      <c r="R105" s="17">
        <v>0</v>
      </c>
      <c r="S105" s="17">
        <v>0</v>
      </c>
      <c r="T105" s="17">
        <f t="shared" si="9"/>
        <v>0</v>
      </c>
      <c r="U105" s="17">
        <v>0</v>
      </c>
      <c r="V105" s="17">
        <v>4.04</v>
      </c>
      <c r="W105" s="17">
        <f t="shared" si="10"/>
        <v>-4.04</v>
      </c>
      <c r="X105" t="str">
        <f>VLOOKUP(J105,'[12]Conver ASEJ VS Clave Nueva'!$A$4:$C$193,3,FALSE)</f>
        <v>6.4.1.9</v>
      </c>
      <c r="Y105" t="str">
        <f>VLOOKUP(K105,'[13]Conver ASEJ VS Clave Nueva'!$B$4:$D$193,3,FALSE)</f>
        <v>Otros  accesorios</v>
      </c>
    </row>
    <row r="106" spans="1:25" x14ac:dyDescent="0.25">
      <c r="A106" s="16">
        <v>86459</v>
      </c>
      <c r="B106" s="16" t="s">
        <v>102</v>
      </c>
      <c r="C106" s="16" t="str">
        <f t="shared" si="11"/>
        <v>2018</v>
      </c>
      <c r="D106" s="16" t="str">
        <f t="shared" si="12"/>
        <v>060000</v>
      </c>
      <c r="E106" s="16" t="str">
        <f>VLOOKUP(D106:D3262,'[10]Catalogos CRI'!$A$10:$B$19,2,FALSE)</f>
        <v>APROVECHAMIENTOS</v>
      </c>
      <c r="F106" s="16" t="str">
        <f t="shared" si="13"/>
        <v>064000</v>
      </c>
      <c r="G106" s="16" t="str">
        <f>VLOOKUP(F106:F3262,'[10]Catalogos CRI'!$A$24:$B$65,2,FALSE)</f>
        <v>ACCESORIOS DE LOS APORVECHAMIENTOS</v>
      </c>
      <c r="H106" s="16" t="str">
        <f t="shared" si="14"/>
        <v>064010</v>
      </c>
      <c r="I106" s="16" t="str">
        <f>VLOOKUP(H106:H3262,'[10]Catalogos CRI'!$A$70:$B$148,2,FALSE)</f>
        <v>Otros no especificados</v>
      </c>
      <c r="J106" s="16" t="str">
        <f t="shared" si="15"/>
        <v>064011</v>
      </c>
      <c r="K106" s="16" t="str">
        <f>VLOOKUP(J106:J3262,'[10]Catalogos CRI'!$A$153:$B$335,2,FALSE)</f>
        <v>Otros  accesorios</v>
      </c>
      <c r="L106" s="16" t="str">
        <f t="shared" si="16"/>
        <v>400</v>
      </c>
      <c r="M106" s="16" t="str">
        <f>VLOOKUP(L106:L3262,[11]FF!$A$10:$B$16,2,FALSE)</f>
        <v>Ingresos Propios</v>
      </c>
      <c r="N106" s="16" t="str">
        <f t="shared" si="17"/>
        <v>403</v>
      </c>
      <c r="O106" s="16" t="str">
        <f>VLOOKUP(N106:N3262,[11]FF!$A$22:$B$93,2,FALSE)</f>
        <v>Te Queremos Jefa</v>
      </c>
      <c r="P106" s="16">
        <v>877581</v>
      </c>
      <c r="Q106" s="16">
        <v>3</v>
      </c>
      <c r="R106" s="17">
        <v>0</v>
      </c>
      <c r="S106" s="17">
        <v>0</v>
      </c>
      <c r="T106" s="17">
        <f t="shared" si="9"/>
        <v>0</v>
      </c>
      <c r="U106" s="17">
        <v>0</v>
      </c>
      <c r="V106" s="17">
        <v>15.69</v>
      </c>
      <c r="W106" s="17">
        <f t="shared" si="10"/>
        <v>-15.69</v>
      </c>
      <c r="X106" t="str">
        <f>VLOOKUP(J106,'[12]Conver ASEJ VS Clave Nueva'!$A$4:$C$193,3,FALSE)</f>
        <v>6.4.1.9</v>
      </c>
      <c r="Y106" t="str">
        <f>VLOOKUP(K106,'[13]Conver ASEJ VS Clave Nueva'!$B$4:$D$193,3,FALSE)</f>
        <v>Otros  accesorios</v>
      </c>
    </row>
    <row r="107" spans="1:25" x14ac:dyDescent="0.25">
      <c r="A107" s="16">
        <v>86459</v>
      </c>
      <c r="B107" s="16" t="s">
        <v>102</v>
      </c>
      <c r="C107" s="16" t="str">
        <f t="shared" si="11"/>
        <v>2018</v>
      </c>
      <c r="D107" s="16" t="str">
        <f t="shared" si="12"/>
        <v>060000</v>
      </c>
      <c r="E107" s="16" t="str">
        <f>VLOOKUP(D107:D3263,'[10]Catalogos CRI'!$A$10:$B$19,2,FALSE)</f>
        <v>APROVECHAMIENTOS</v>
      </c>
      <c r="F107" s="16" t="str">
        <f t="shared" si="13"/>
        <v>064000</v>
      </c>
      <c r="G107" s="16" t="str">
        <f>VLOOKUP(F107:F3263,'[10]Catalogos CRI'!$A$24:$B$65,2,FALSE)</f>
        <v>ACCESORIOS DE LOS APORVECHAMIENTOS</v>
      </c>
      <c r="H107" s="16" t="str">
        <f t="shared" si="14"/>
        <v>064010</v>
      </c>
      <c r="I107" s="16" t="str">
        <f>VLOOKUP(H107:H3263,'[10]Catalogos CRI'!$A$70:$B$148,2,FALSE)</f>
        <v>Otros no especificados</v>
      </c>
      <c r="J107" s="16" t="str">
        <f t="shared" si="15"/>
        <v>064011</v>
      </c>
      <c r="K107" s="16" t="str">
        <f>VLOOKUP(J107:J3263,'[10]Catalogos CRI'!$A$153:$B$335,2,FALSE)</f>
        <v>Otros  accesorios</v>
      </c>
      <c r="L107" s="16" t="str">
        <f t="shared" si="16"/>
        <v>400</v>
      </c>
      <c r="M107" s="16" t="str">
        <f>VLOOKUP(L107:L3263,[11]FF!$A$10:$B$16,2,FALSE)</f>
        <v>Ingresos Propios</v>
      </c>
      <c r="N107" s="16" t="str">
        <f t="shared" si="17"/>
        <v>403</v>
      </c>
      <c r="O107" s="16" t="str">
        <f>VLOOKUP(N107:N3263,[11]FF!$A$22:$B$93,2,FALSE)</f>
        <v>Te Queremos Jefa</v>
      </c>
      <c r="P107" s="16">
        <v>877582</v>
      </c>
      <c r="Q107" s="16">
        <v>4</v>
      </c>
      <c r="R107" s="17">
        <v>0</v>
      </c>
      <c r="S107" s="17">
        <v>0</v>
      </c>
      <c r="T107" s="17">
        <f t="shared" si="9"/>
        <v>0</v>
      </c>
      <c r="U107" s="17">
        <v>0</v>
      </c>
      <c r="V107" s="17">
        <v>27.21</v>
      </c>
      <c r="W107" s="17">
        <f t="shared" si="10"/>
        <v>-27.21</v>
      </c>
      <c r="X107" t="str">
        <f>VLOOKUP(J107,'[12]Conver ASEJ VS Clave Nueva'!$A$4:$C$193,3,FALSE)</f>
        <v>6.4.1.9</v>
      </c>
      <c r="Y107" t="str">
        <f>VLOOKUP(K107,'[13]Conver ASEJ VS Clave Nueva'!$B$4:$D$193,3,FALSE)</f>
        <v>Otros  accesorios</v>
      </c>
    </row>
    <row r="108" spans="1:25" x14ac:dyDescent="0.25">
      <c r="A108" s="16">
        <v>86459</v>
      </c>
      <c r="B108" s="16" t="s">
        <v>102</v>
      </c>
      <c r="C108" s="16" t="str">
        <f t="shared" si="11"/>
        <v>2018</v>
      </c>
      <c r="D108" s="16" t="str">
        <f t="shared" si="12"/>
        <v>060000</v>
      </c>
      <c r="E108" s="16" t="str">
        <f>VLOOKUP(D108:D3264,'[10]Catalogos CRI'!$A$10:$B$19,2,FALSE)</f>
        <v>APROVECHAMIENTOS</v>
      </c>
      <c r="F108" s="16" t="str">
        <f t="shared" si="13"/>
        <v>064000</v>
      </c>
      <c r="G108" s="16" t="str">
        <f>VLOOKUP(F108:F3264,'[10]Catalogos CRI'!$A$24:$B$65,2,FALSE)</f>
        <v>ACCESORIOS DE LOS APORVECHAMIENTOS</v>
      </c>
      <c r="H108" s="16" t="str">
        <f t="shared" si="14"/>
        <v>064010</v>
      </c>
      <c r="I108" s="16" t="str">
        <f>VLOOKUP(H108:H3264,'[10]Catalogos CRI'!$A$70:$B$148,2,FALSE)</f>
        <v>Otros no especificados</v>
      </c>
      <c r="J108" s="16" t="str">
        <f t="shared" si="15"/>
        <v>064011</v>
      </c>
      <c r="K108" s="16" t="str">
        <f>VLOOKUP(J108:J3264,'[10]Catalogos CRI'!$A$153:$B$335,2,FALSE)</f>
        <v>Otros  accesorios</v>
      </c>
      <c r="L108" s="16" t="str">
        <f t="shared" si="16"/>
        <v>400</v>
      </c>
      <c r="M108" s="16" t="str">
        <f>VLOOKUP(L108:L3264,[11]FF!$A$10:$B$16,2,FALSE)</f>
        <v>Ingresos Propios</v>
      </c>
      <c r="N108" s="16" t="str">
        <f t="shared" si="17"/>
        <v>403</v>
      </c>
      <c r="O108" s="16" t="str">
        <f>VLOOKUP(N108:N3264,[11]FF!$A$22:$B$93,2,FALSE)</f>
        <v>Te Queremos Jefa</v>
      </c>
      <c r="P108" s="16">
        <v>877583</v>
      </c>
      <c r="Q108" s="16">
        <v>5</v>
      </c>
      <c r="R108" s="17">
        <v>0</v>
      </c>
      <c r="S108" s="17">
        <v>0</v>
      </c>
      <c r="T108" s="17">
        <f t="shared" si="9"/>
        <v>0</v>
      </c>
      <c r="U108" s="17">
        <v>0</v>
      </c>
      <c r="V108" s="17">
        <v>23.07</v>
      </c>
      <c r="W108" s="17">
        <f t="shared" si="10"/>
        <v>-23.07</v>
      </c>
      <c r="X108" t="str">
        <f>VLOOKUP(J108,'[12]Conver ASEJ VS Clave Nueva'!$A$4:$C$193,3,FALSE)</f>
        <v>6.4.1.9</v>
      </c>
      <c r="Y108" t="str">
        <f>VLOOKUP(K108,'[13]Conver ASEJ VS Clave Nueva'!$B$4:$D$193,3,FALSE)</f>
        <v>Otros  accesorios</v>
      </c>
    </row>
    <row r="109" spans="1:25" x14ac:dyDescent="0.25">
      <c r="A109" s="16">
        <v>86459</v>
      </c>
      <c r="B109" s="16" t="s">
        <v>102</v>
      </c>
      <c r="C109" s="16" t="str">
        <f t="shared" si="11"/>
        <v>2018</v>
      </c>
      <c r="D109" s="16" t="str">
        <f t="shared" si="12"/>
        <v>060000</v>
      </c>
      <c r="E109" s="16" t="str">
        <f>VLOOKUP(D109:D3265,'[10]Catalogos CRI'!$A$10:$B$19,2,FALSE)</f>
        <v>APROVECHAMIENTOS</v>
      </c>
      <c r="F109" s="16" t="str">
        <f t="shared" si="13"/>
        <v>064000</v>
      </c>
      <c r="G109" s="16" t="str">
        <f>VLOOKUP(F109:F3265,'[10]Catalogos CRI'!$A$24:$B$65,2,FALSE)</f>
        <v>ACCESORIOS DE LOS APORVECHAMIENTOS</v>
      </c>
      <c r="H109" s="16" t="str">
        <f t="shared" si="14"/>
        <v>064010</v>
      </c>
      <c r="I109" s="16" t="str">
        <f>VLOOKUP(H109:H3265,'[10]Catalogos CRI'!$A$70:$B$148,2,FALSE)</f>
        <v>Otros no especificados</v>
      </c>
      <c r="J109" s="16" t="str">
        <f t="shared" si="15"/>
        <v>064011</v>
      </c>
      <c r="K109" s="16" t="str">
        <f>VLOOKUP(J109:J3265,'[10]Catalogos CRI'!$A$153:$B$335,2,FALSE)</f>
        <v>Otros  accesorios</v>
      </c>
      <c r="L109" s="16" t="str">
        <f t="shared" si="16"/>
        <v>400</v>
      </c>
      <c r="M109" s="16" t="str">
        <f>VLOOKUP(L109:L3265,[11]FF!$A$10:$B$16,2,FALSE)</f>
        <v>Ingresos Propios</v>
      </c>
      <c r="N109" s="16" t="str">
        <f t="shared" si="17"/>
        <v>403</v>
      </c>
      <c r="O109" s="16" t="str">
        <f>VLOOKUP(N109:N3265,[11]FF!$A$22:$B$93,2,FALSE)</f>
        <v>Te Queremos Jefa</v>
      </c>
      <c r="P109" s="16">
        <v>877584</v>
      </c>
      <c r="Q109" s="16">
        <v>6</v>
      </c>
      <c r="R109" s="17">
        <v>0</v>
      </c>
      <c r="S109" s="17">
        <v>0</v>
      </c>
      <c r="T109" s="17">
        <f t="shared" si="9"/>
        <v>0</v>
      </c>
      <c r="U109" s="17">
        <v>0</v>
      </c>
      <c r="V109" s="17">
        <v>23.04</v>
      </c>
      <c r="W109" s="17">
        <f t="shared" si="10"/>
        <v>-23.04</v>
      </c>
      <c r="X109" t="str">
        <f>VLOOKUP(J109,'[12]Conver ASEJ VS Clave Nueva'!$A$4:$C$193,3,FALSE)</f>
        <v>6.4.1.9</v>
      </c>
      <c r="Y109" t="str">
        <f>VLOOKUP(K109,'[13]Conver ASEJ VS Clave Nueva'!$B$4:$D$193,3,FALSE)</f>
        <v>Otros  accesorios</v>
      </c>
    </row>
    <row r="110" spans="1:25" x14ac:dyDescent="0.25">
      <c r="A110" s="16">
        <v>86459</v>
      </c>
      <c r="B110" s="16" t="s">
        <v>102</v>
      </c>
      <c r="C110" s="16" t="str">
        <f t="shared" si="11"/>
        <v>2018</v>
      </c>
      <c r="D110" s="16" t="str">
        <f t="shared" si="12"/>
        <v>060000</v>
      </c>
      <c r="E110" s="16" t="str">
        <f>VLOOKUP(D110:D3266,'[10]Catalogos CRI'!$A$10:$B$19,2,FALSE)</f>
        <v>APROVECHAMIENTOS</v>
      </c>
      <c r="F110" s="16" t="str">
        <f t="shared" si="13"/>
        <v>064000</v>
      </c>
      <c r="G110" s="16" t="str">
        <f>VLOOKUP(F110:F3266,'[10]Catalogos CRI'!$A$24:$B$65,2,FALSE)</f>
        <v>ACCESORIOS DE LOS APORVECHAMIENTOS</v>
      </c>
      <c r="H110" s="16" t="str">
        <f t="shared" si="14"/>
        <v>064010</v>
      </c>
      <c r="I110" s="16" t="str">
        <f>VLOOKUP(H110:H3266,'[10]Catalogos CRI'!$A$70:$B$148,2,FALSE)</f>
        <v>Otros no especificados</v>
      </c>
      <c r="J110" s="16" t="str">
        <f t="shared" si="15"/>
        <v>064011</v>
      </c>
      <c r="K110" s="16" t="str">
        <f>VLOOKUP(J110:J3266,'[10]Catalogos CRI'!$A$153:$B$335,2,FALSE)</f>
        <v>Otros  accesorios</v>
      </c>
      <c r="L110" s="16" t="str">
        <f t="shared" si="16"/>
        <v>400</v>
      </c>
      <c r="M110" s="16" t="str">
        <f>VLOOKUP(L110:L3266,[11]FF!$A$10:$B$16,2,FALSE)</f>
        <v>Ingresos Propios</v>
      </c>
      <c r="N110" s="16" t="str">
        <f t="shared" si="17"/>
        <v>403</v>
      </c>
      <c r="O110" s="16" t="str">
        <f>VLOOKUP(N110:N3266,[11]FF!$A$22:$B$93,2,FALSE)</f>
        <v>Te Queremos Jefa</v>
      </c>
      <c r="P110" s="16">
        <v>877585</v>
      </c>
      <c r="Q110" s="16">
        <v>7</v>
      </c>
      <c r="R110" s="17">
        <v>0</v>
      </c>
      <c r="S110" s="17">
        <v>0</v>
      </c>
      <c r="T110" s="17">
        <f t="shared" si="9"/>
        <v>0</v>
      </c>
      <c r="U110" s="17">
        <v>0</v>
      </c>
      <c r="V110" s="17">
        <v>20</v>
      </c>
      <c r="W110" s="17">
        <f t="shared" si="10"/>
        <v>-20</v>
      </c>
      <c r="X110" t="str">
        <f>VLOOKUP(J110,'[12]Conver ASEJ VS Clave Nueva'!$A$4:$C$193,3,FALSE)</f>
        <v>6.4.1.9</v>
      </c>
      <c r="Y110" t="str">
        <f>VLOOKUP(K110,'[13]Conver ASEJ VS Clave Nueva'!$B$4:$D$193,3,FALSE)</f>
        <v>Otros  accesorios</v>
      </c>
    </row>
    <row r="111" spans="1:25" x14ac:dyDescent="0.25">
      <c r="A111" s="16">
        <v>86459</v>
      </c>
      <c r="B111" s="16" t="s">
        <v>102</v>
      </c>
      <c r="C111" s="16" t="str">
        <f t="shared" si="11"/>
        <v>2018</v>
      </c>
      <c r="D111" s="16" t="str">
        <f t="shared" si="12"/>
        <v>060000</v>
      </c>
      <c r="E111" s="16" t="str">
        <f>VLOOKUP(D111:D3267,'[10]Catalogos CRI'!$A$10:$B$19,2,FALSE)</f>
        <v>APROVECHAMIENTOS</v>
      </c>
      <c r="F111" s="16" t="str">
        <f t="shared" si="13"/>
        <v>064000</v>
      </c>
      <c r="G111" s="16" t="str">
        <f>VLOOKUP(F111:F3267,'[10]Catalogos CRI'!$A$24:$B$65,2,FALSE)</f>
        <v>ACCESORIOS DE LOS APORVECHAMIENTOS</v>
      </c>
      <c r="H111" s="16" t="str">
        <f t="shared" si="14"/>
        <v>064010</v>
      </c>
      <c r="I111" s="16" t="str">
        <f>VLOOKUP(H111:H3267,'[10]Catalogos CRI'!$A$70:$B$148,2,FALSE)</f>
        <v>Otros no especificados</v>
      </c>
      <c r="J111" s="16" t="str">
        <f t="shared" si="15"/>
        <v>064011</v>
      </c>
      <c r="K111" s="16" t="str">
        <f>VLOOKUP(J111:J3267,'[10]Catalogos CRI'!$A$153:$B$335,2,FALSE)</f>
        <v>Otros  accesorios</v>
      </c>
      <c r="L111" s="16" t="str">
        <f t="shared" si="16"/>
        <v>400</v>
      </c>
      <c r="M111" s="16" t="str">
        <f>VLOOKUP(L111:L3267,[11]FF!$A$10:$B$16,2,FALSE)</f>
        <v>Ingresos Propios</v>
      </c>
      <c r="N111" s="16" t="str">
        <f t="shared" si="17"/>
        <v>403</v>
      </c>
      <c r="O111" s="16" t="str">
        <f>VLOOKUP(N111:N3267,[11]FF!$A$22:$B$93,2,FALSE)</f>
        <v>Te Queremos Jefa</v>
      </c>
      <c r="P111" s="16">
        <v>877586</v>
      </c>
      <c r="Q111" s="16">
        <v>8</v>
      </c>
      <c r="R111" s="17">
        <v>0</v>
      </c>
      <c r="S111" s="17">
        <v>0</v>
      </c>
      <c r="T111" s="17">
        <f t="shared" si="9"/>
        <v>0</v>
      </c>
      <c r="U111" s="17">
        <v>0</v>
      </c>
      <c r="V111" s="17">
        <v>19.260000000000002</v>
      </c>
      <c r="W111" s="17">
        <f t="shared" si="10"/>
        <v>-19.260000000000002</v>
      </c>
      <c r="X111" t="str">
        <f>VLOOKUP(J111,'[12]Conver ASEJ VS Clave Nueva'!$A$4:$C$193,3,FALSE)</f>
        <v>6.4.1.9</v>
      </c>
      <c r="Y111" t="str">
        <f>VLOOKUP(K111,'[13]Conver ASEJ VS Clave Nueva'!$B$4:$D$193,3,FALSE)</f>
        <v>Otros  accesorios</v>
      </c>
    </row>
    <row r="112" spans="1:25" x14ac:dyDescent="0.25">
      <c r="A112" s="16">
        <v>86459</v>
      </c>
      <c r="B112" s="16" t="s">
        <v>102</v>
      </c>
      <c r="C112" s="16" t="str">
        <f t="shared" si="11"/>
        <v>2018</v>
      </c>
      <c r="D112" s="16" t="str">
        <f t="shared" si="12"/>
        <v>060000</v>
      </c>
      <c r="E112" s="16" t="str">
        <f>VLOOKUP(D112:D3268,'[10]Catalogos CRI'!$A$10:$B$19,2,FALSE)</f>
        <v>APROVECHAMIENTOS</v>
      </c>
      <c r="F112" s="16" t="str">
        <f t="shared" si="13"/>
        <v>064000</v>
      </c>
      <c r="G112" s="16" t="str">
        <f>VLOOKUP(F112:F3268,'[10]Catalogos CRI'!$A$24:$B$65,2,FALSE)</f>
        <v>ACCESORIOS DE LOS APORVECHAMIENTOS</v>
      </c>
      <c r="H112" s="16" t="str">
        <f t="shared" si="14"/>
        <v>064010</v>
      </c>
      <c r="I112" s="16" t="str">
        <f>VLOOKUP(H112:H3268,'[10]Catalogos CRI'!$A$70:$B$148,2,FALSE)</f>
        <v>Otros no especificados</v>
      </c>
      <c r="J112" s="16" t="str">
        <f t="shared" si="15"/>
        <v>064011</v>
      </c>
      <c r="K112" s="16" t="str">
        <f>VLOOKUP(J112:J3268,'[10]Catalogos CRI'!$A$153:$B$335,2,FALSE)</f>
        <v>Otros  accesorios</v>
      </c>
      <c r="L112" s="16" t="str">
        <f t="shared" si="16"/>
        <v>400</v>
      </c>
      <c r="M112" s="16" t="str">
        <f>VLOOKUP(L112:L3268,[11]FF!$A$10:$B$16,2,FALSE)</f>
        <v>Ingresos Propios</v>
      </c>
      <c r="N112" s="16" t="str">
        <f t="shared" si="17"/>
        <v>403</v>
      </c>
      <c r="O112" s="16" t="str">
        <f>VLOOKUP(N112:N3268,[11]FF!$A$22:$B$93,2,FALSE)</f>
        <v>Te Queremos Jefa</v>
      </c>
      <c r="P112" s="16">
        <v>877587</v>
      </c>
      <c r="Q112" s="16">
        <v>9</v>
      </c>
      <c r="R112" s="17">
        <v>0</v>
      </c>
      <c r="S112" s="17">
        <v>0</v>
      </c>
      <c r="T112" s="17">
        <f t="shared" si="9"/>
        <v>0</v>
      </c>
      <c r="U112" s="17">
        <v>0</v>
      </c>
      <c r="V112" s="17">
        <v>21.33</v>
      </c>
      <c r="W112" s="17">
        <f t="shared" si="10"/>
        <v>-21.33</v>
      </c>
      <c r="X112" t="str">
        <f>VLOOKUP(J112,'[12]Conver ASEJ VS Clave Nueva'!$A$4:$C$193,3,FALSE)</f>
        <v>6.4.1.9</v>
      </c>
      <c r="Y112" t="str">
        <f>VLOOKUP(K112,'[13]Conver ASEJ VS Clave Nueva'!$B$4:$D$193,3,FALSE)</f>
        <v>Otros  accesorios</v>
      </c>
    </row>
    <row r="113" spans="1:25" x14ac:dyDescent="0.25">
      <c r="A113" s="16">
        <v>86459</v>
      </c>
      <c r="B113" s="16" t="s">
        <v>102</v>
      </c>
      <c r="C113" s="16" t="str">
        <f t="shared" si="11"/>
        <v>2018</v>
      </c>
      <c r="D113" s="16" t="str">
        <f t="shared" si="12"/>
        <v>060000</v>
      </c>
      <c r="E113" s="16" t="str">
        <f>VLOOKUP(D113:D3269,'[10]Catalogos CRI'!$A$10:$B$19,2,FALSE)</f>
        <v>APROVECHAMIENTOS</v>
      </c>
      <c r="F113" s="16" t="str">
        <f t="shared" si="13"/>
        <v>064000</v>
      </c>
      <c r="G113" s="16" t="str">
        <f>VLOOKUP(F113:F3269,'[10]Catalogos CRI'!$A$24:$B$65,2,FALSE)</f>
        <v>ACCESORIOS DE LOS APORVECHAMIENTOS</v>
      </c>
      <c r="H113" s="16" t="str">
        <f t="shared" si="14"/>
        <v>064010</v>
      </c>
      <c r="I113" s="16" t="str">
        <f>VLOOKUP(H113:H3269,'[10]Catalogos CRI'!$A$70:$B$148,2,FALSE)</f>
        <v>Otros no especificados</v>
      </c>
      <c r="J113" s="16" t="str">
        <f t="shared" si="15"/>
        <v>064011</v>
      </c>
      <c r="K113" s="16" t="str">
        <f>VLOOKUP(J113:J3269,'[10]Catalogos CRI'!$A$153:$B$335,2,FALSE)</f>
        <v>Otros  accesorios</v>
      </c>
      <c r="L113" s="16" t="str">
        <f t="shared" si="16"/>
        <v>400</v>
      </c>
      <c r="M113" s="16" t="str">
        <f>VLOOKUP(L113:L3269,[11]FF!$A$10:$B$16,2,FALSE)</f>
        <v>Ingresos Propios</v>
      </c>
      <c r="N113" s="16" t="str">
        <f t="shared" si="17"/>
        <v>403</v>
      </c>
      <c r="O113" s="16" t="str">
        <f>VLOOKUP(N113:N3269,[11]FF!$A$22:$B$93,2,FALSE)</f>
        <v>Te Queremos Jefa</v>
      </c>
      <c r="P113" s="16">
        <v>877588</v>
      </c>
      <c r="Q113" s="16">
        <v>10</v>
      </c>
      <c r="R113" s="17">
        <v>0</v>
      </c>
      <c r="S113" s="17">
        <v>0</v>
      </c>
      <c r="T113" s="17">
        <f t="shared" si="9"/>
        <v>0</v>
      </c>
      <c r="U113" s="17">
        <v>0</v>
      </c>
      <c r="V113" s="17">
        <v>17.23</v>
      </c>
      <c r="W113" s="17">
        <f t="shared" si="10"/>
        <v>-17.23</v>
      </c>
      <c r="X113" t="str">
        <f>VLOOKUP(J113,'[12]Conver ASEJ VS Clave Nueva'!$A$4:$C$193,3,FALSE)</f>
        <v>6.4.1.9</v>
      </c>
      <c r="Y113" t="str">
        <f>VLOOKUP(K113,'[13]Conver ASEJ VS Clave Nueva'!$B$4:$D$193,3,FALSE)</f>
        <v>Otros  accesorios</v>
      </c>
    </row>
    <row r="114" spans="1:25" x14ac:dyDescent="0.25">
      <c r="A114" s="16">
        <v>86459</v>
      </c>
      <c r="B114" s="16" t="s">
        <v>102</v>
      </c>
      <c r="C114" s="16" t="str">
        <f t="shared" si="11"/>
        <v>2018</v>
      </c>
      <c r="D114" s="16" t="str">
        <f t="shared" si="12"/>
        <v>060000</v>
      </c>
      <c r="E114" s="16" t="str">
        <f>VLOOKUP(D114:D3270,'[10]Catalogos CRI'!$A$10:$B$19,2,FALSE)</f>
        <v>APROVECHAMIENTOS</v>
      </c>
      <c r="F114" s="16" t="str">
        <f t="shared" si="13"/>
        <v>064000</v>
      </c>
      <c r="G114" s="16" t="str">
        <f>VLOOKUP(F114:F3270,'[10]Catalogos CRI'!$A$24:$B$65,2,FALSE)</f>
        <v>ACCESORIOS DE LOS APORVECHAMIENTOS</v>
      </c>
      <c r="H114" s="16" t="str">
        <f t="shared" si="14"/>
        <v>064010</v>
      </c>
      <c r="I114" s="16" t="str">
        <f>VLOOKUP(H114:H3270,'[10]Catalogos CRI'!$A$70:$B$148,2,FALSE)</f>
        <v>Otros no especificados</v>
      </c>
      <c r="J114" s="16" t="str">
        <f t="shared" si="15"/>
        <v>064011</v>
      </c>
      <c r="K114" s="16" t="str">
        <f>VLOOKUP(J114:J3270,'[10]Catalogos CRI'!$A$153:$B$335,2,FALSE)</f>
        <v>Otros  accesorios</v>
      </c>
      <c r="L114" s="16" t="str">
        <f t="shared" si="16"/>
        <v>400</v>
      </c>
      <c r="M114" s="16" t="str">
        <f>VLOOKUP(L114:L3270,[11]FF!$A$10:$B$16,2,FALSE)</f>
        <v>Ingresos Propios</v>
      </c>
      <c r="N114" s="16" t="str">
        <f t="shared" si="17"/>
        <v>403</v>
      </c>
      <c r="O114" s="16" t="str">
        <f>VLOOKUP(N114:N3270,[11]FF!$A$22:$B$93,2,FALSE)</f>
        <v>Te Queremos Jefa</v>
      </c>
      <c r="P114" s="16">
        <v>877589</v>
      </c>
      <c r="Q114" s="16">
        <v>11</v>
      </c>
      <c r="R114" s="17">
        <v>0</v>
      </c>
      <c r="S114" s="17">
        <v>0</v>
      </c>
      <c r="T114" s="17">
        <f t="shared" si="9"/>
        <v>0</v>
      </c>
      <c r="U114" s="17">
        <v>0</v>
      </c>
      <c r="V114" s="17">
        <v>3.08</v>
      </c>
      <c r="W114" s="17">
        <f t="shared" si="10"/>
        <v>-3.08</v>
      </c>
      <c r="X114" t="str">
        <f>VLOOKUP(J114,'[12]Conver ASEJ VS Clave Nueva'!$A$4:$C$193,3,FALSE)</f>
        <v>6.4.1.9</v>
      </c>
      <c r="Y114" t="str">
        <f>VLOOKUP(K114,'[13]Conver ASEJ VS Clave Nueva'!$B$4:$D$193,3,FALSE)</f>
        <v>Otros  accesorios</v>
      </c>
    </row>
    <row r="115" spans="1:25" x14ac:dyDescent="0.25">
      <c r="A115" s="16">
        <v>86459</v>
      </c>
      <c r="B115" s="16" t="s">
        <v>102</v>
      </c>
      <c r="C115" s="16" t="str">
        <f t="shared" si="11"/>
        <v>2018</v>
      </c>
      <c r="D115" s="16" t="str">
        <f t="shared" si="12"/>
        <v>060000</v>
      </c>
      <c r="E115" s="16" t="str">
        <f>VLOOKUP(D115:D3271,'[10]Catalogos CRI'!$A$10:$B$19,2,FALSE)</f>
        <v>APROVECHAMIENTOS</v>
      </c>
      <c r="F115" s="16" t="str">
        <f t="shared" si="13"/>
        <v>064000</v>
      </c>
      <c r="G115" s="16" t="str">
        <f>VLOOKUP(F115:F3271,'[10]Catalogos CRI'!$A$24:$B$65,2,FALSE)</f>
        <v>ACCESORIOS DE LOS APORVECHAMIENTOS</v>
      </c>
      <c r="H115" s="16" t="str">
        <f t="shared" si="14"/>
        <v>064010</v>
      </c>
      <c r="I115" s="16" t="str">
        <f>VLOOKUP(H115:H3271,'[10]Catalogos CRI'!$A$70:$B$148,2,FALSE)</f>
        <v>Otros no especificados</v>
      </c>
      <c r="J115" s="16" t="str">
        <f t="shared" si="15"/>
        <v>064011</v>
      </c>
      <c r="K115" s="16" t="str">
        <f>VLOOKUP(J115:J3271,'[10]Catalogos CRI'!$A$153:$B$335,2,FALSE)</f>
        <v>Otros  accesorios</v>
      </c>
      <c r="L115" s="16" t="str">
        <f t="shared" si="16"/>
        <v>400</v>
      </c>
      <c r="M115" s="16" t="str">
        <f>VLOOKUP(L115:L3271,[11]FF!$A$10:$B$16,2,FALSE)</f>
        <v>Ingresos Propios</v>
      </c>
      <c r="N115" s="16" t="str">
        <f t="shared" si="17"/>
        <v>403</v>
      </c>
      <c r="O115" s="16" t="str">
        <f>VLOOKUP(N115:N3271,[11]FF!$A$22:$B$93,2,FALSE)</f>
        <v>Te Queremos Jefa</v>
      </c>
      <c r="P115" s="16">
        <v>877590</v>
      </c>
      <c r="Q115" s="16">
        <v>12</v>
      </c>
      <c r="R115" s="17">
        <v>0</v>
      </c>
      <c r="S115" s="17">
        <v>0</v>
      </c>
      <c r="T115" s="17">
        <f t="shared" si="9"/>
        <v>0</v>
      </c>
      <c r="U115" s="17">
        <v>0</v>
      </c>
      <c r="V115" s="17">
        <v>2.97</v>
      </c>
      <c r="W115" s="17">
        <f t="shared" si="10"/>
        <v>-2.97</v>
      </c>
      <c r="X115" t="str">
        <f>VLOOKUP(J115,'[12]Conver ASEJ VS Clave Nueva'!$A$4:$C$193,3,FALSE)</f>
        <v>6.4.1.9</v>
      </c>
      <c r="Y115" t="str">
        <f>VLOOKUP(K115,'[13]Conver ASEJ VS Clave Nueva'!$B$4:$D$193,3,FALSE)</f>
        <v>Otros  accesorios</v>
      </c>
    </row>
    <row r="116" spans="1:25" x14ac:dyDescent="0.25">
      <c r="A116" s="16">
        <v>86460</v>
      </c>
      <c r="B116" s="16" t="s">
        <v>103</v>
      </c>
      <c r="C116" s="16" t="str">
        <f t="shared" si="11"/>
        <v>2018</v>
      </c>
      <c r="D116" s="16" t="str">
        <f t="shared" si="12"/>
        <v>060000</v>
      </c>
      <c r="E116" s="16" t="str">
        <f>VLOOKUP(D116:D3272,'[10]Catalogos CRI'!$A$10:$B$19,2,FALSE)</f>
        <v>APROVECHAMIENTOS</v>
      </c>
      <c r="F116" s="16" t="str">
        <f t="shared" si="13"/>
        <v>064000</v>
      </c>
      <c r="G116" s="16" t="str">
        <f>VLOOKUP(F116:F3272,'[10]Catalogos CRI'!$A$24:$B$65,2,FALSE)</f>
        <v>ACCESORIOS DE LOS APORVECHAMIENTOS</v>
      </c>
      <c r="H116" s="16" t="str">
        <f t="shared" si="14"/>
        <v>064010</v>
      </c>
      <c r="I116" s="16" t="str">
        <f>VLOOKUP(H116:H3272,'[10]Catalogos CRI'!$A$70:$B$148,2,FALSE)</f>
        <v>Otros no especificados</v>
      </c>
      <c r="J116" s="16" t="str">
        <f t="shared" si="15"/>
        <v>064011</v>
      </c>
      <c r="K116" s="16" t="str">
        <f>VLOOKUP(J116:J3272,'[10]Catalogos CRI'!$A$153:$B$335,2,FALSE)</f>
        <v>Otros  accesorios</v>
      </c>
      <c r="L116" s="16" t="str">
        <f t="shared" si="16"/>
        <v>400</v>
      </c>
      <c r="M116" s="16" t="str">
        <f>VLOOKUP(L116:L3272,[11]FF!$A$10:$B$16,2,FALSE)</f>
        <v>Ingresos Propios</v>
      </c>
      <c r="N116" s="16" t="str">
        <f t="shared" si="17"/>
        <v>405</v>
      </c>
      <c r="O116" s="16" t="str">
        <f>VLOOKUP(N116:N3272,[11]FF!$A$22:$B$93,2,FALSE)</f>
        <v>Hecho con Amor</v>
      </c>
      <c r="P116" s="16">
        <v>877591</v>
      </c>
      <c r="Q116" s="16">
        <v>1</v>
      </c>
      <c r="R116" s="17">
        <v>0</v>
      </c>
      <c r="S116" s="17">
        <v>0</v>
      </c>
      <c r="T116" s="17">
        <f t="shared" si="9"/>
        <v>0</v>
      </c>
      <c r="U116" s="17">
        <v>0</v>
      </c>
      <c r="V116" s="17">
        <v>1.38</v>
      </c>
      <c r="W116" s="17">
        <f t="shared" si="10"/>
        <v>-1.38</v>
      </c>
      <c r="X116" t="str">
        <f>VLOOKUP(J116,'[12]Conver ASEJ VS Clave Nueva'!$A$4:$C$193,3,FALSE)</f>
        <v>6.4.1.9</v>
      </c>
      <c r="Y116" t="str">
        <f>VLOOKUP(K116,'[13]Conver ASEJ VS Clave Nueva'!$B$4:$D$193,3,FALSE)</f>
        <v>Otros  accesorios</v>
      </c>
    </row>
    <row r="117" spans="1:25" x14ac:dyDescent="0.25">
      <c r="A117" s="16">
        <v>86460</v>
      </c>
      <c r="B117" s="16" t="s">
        <v>103</v>
      </c>
      <c r="C117" s="16" t="str">
        <f t="shared" si="11"/>
        <v>2018</v>
      </c>
      <c r="D117" s="16" t="str">
        <f t="shared" si="12"/>
        <v>060000</v>
      </c>
      <c r="E117" s="16" t="str">
        <f>VLOOKUP(D117:D3273,'[10]Catalogos CRI'!$A$10:$B$19,2,FALSE)</f>
        <v>APROVECHAMIENTOS</v>
      </c>
      <c r="F117" s="16" t="str">
        <f t="shared" si="13"/>
        <v>064000</v>
      </c>
      <c r="G117" s="16" t="str">
        <f>VLOOKUP(F117:F3273,'[10]Catalogos CRI'!$A$24:$B$65,2,FALSE)</f>
        <v>ACCESORIOS DE LOS APORVECHAMIENTOS</v>
      </c>
      <c r="H117" s="16" t="str">
        <f t="shared" si="14"/>
        <v>064010</v>
      </c>
      <c r="I117" s="16" t="str">
        <f>VLOOKUP(H117:H3273,'[10]Catalogos CRI'!$A$70:$B$148,2,FALSE)</f>
        <v>Otros no especificados</v>
      </c>
      <c r="J117" s="16" t="str">
        <f t="shared" si="15"/>
        <v>064011</v>
      </c>
      <c r="K117" s="16" t="str">
        <f>VLOOKUP(J117:J3273,'[10]Catalogos CRI'!$A$153:$B$335,2,FALSE)</f>
        <v>Otros  accesorios</v>
      </c>
      <c r="L117" s="16" t="str">
        <f t="shared" si="16"/>
        <v>400</v>
      </c>
      <c r="M117" s="16" t="str">
        <f>VLOOKUP(L117:L3273,[11]FF!$A$10:$B$16,2,FALSE)</f>
        <v>Ingresos Propios</v>
      </c>
      <c r="N117" s="16" t="str">
        <f t="shared" si="17"/>
        <v>405</v>
      </c>
      <c r="O117" s="16" t="str">
        <f>VLOOKUP(N117:N3273,[11]FF!$A$22:$B$93,2,FALSE)</f>
        <v>Hecho con Amor</v>
      </c>
      <c r="P117" s="16">
        <v>877592</v>
      </c>
      <c r="Q117" s="16">
        <v>2</v>
      </c>
      <c r="R117" s="17">
        <v>0</v>
      </c>
      <c r="S117" s="17">
        <v>0</v>
      </c>
      <c r="T117" s="17">
        <f t="shared" si="9"/>
        <v>0</v>
      </c>
      <c r="U117" s="17">
        <v>0</v>
      </c>
      <c r="V117" s="17">
        <v>1.36</v>
      </c>
      <c r="W117" s="17">
        <f t="shared" si="10"/>
        <v>-1.36</v>
      </c>
      <c r="X117" t="str">
        <f>VLOOKUP(J117,'[12]Conver ASEJ VS Clave Nueva'!$A$4:$C$193,3,FALSE)</f>
        <v>6.4.1.9</v>
      </c>
      <c r="Y117" t="str">
        <f>VLOOKUP(K117,'[13]Conver ASEJ VS Clave Nueva'!$B$4:$D$193,3,FALSE)</f>
        <v>Otros  accesorios</v>
      </c>
    </row>
    <row r="118" spans="1:25" x14ac:dyDescent="0.25">
      <c r="A118" s="16">
        <v>86460</v>
      </c>
      <c r="B118" s="16" t="s">
        <v>103</v>
      </c>
      <c r="C118" s="16" t="str">
        <f t="shared" si="11"/>
        <v>2018</v>
      </c>
      <c r="D118" s="16" t="str">
        <f t="shared" si="12"/>
        <v>060000</v>
      </c>
      <c r="E118" s="16" t="str">
        <f>VLOOKUP(D118:D3274,'[10]Catalogos CRI'!$A$10:$B$19,2,FALSE)</f>
        <v>APROVECHAMIENTOS</v>
      </c>
      <c r="F118" s="16" t="str">
        <f t="shared" si="13"/>
        <v>064000</v>
      </c>
      <c r="G118" s="16" t="str">
        <f>VLOOKUP(F118:F3274,'[10]Catalogos CRI'!$A$24:$B$65,2,FALSE)</f>
        <v>ACCESORIOS DE LOS APORVECHAMIENTOS</v>
      </c>
      <c r="H118" s="16" t="str">
        <f t="shared" si="14"/>
        <v>064010</v>
      </c>
      <c r="I118" s="16" t="str">
        <f>VLOOKUP(H118:H3274,'[10]Catalogos CRI'!$A$70:$B$148,2,FALSE)</f>
        <v>Otros no especificados</v>
      </c>
      <c r="J118" s="16" t="str">
        <f t="shared" si="15"/>
        <v>064011</v>
      </c>
      <c r="K118" s="16" t="str">
        <f>VLOOKUP(J118:J3274,'[10]Catalogos CRI'!$A$153:$B$335,2,FALSE)</f>
        <v>Otros  accesorios</v>
      </c>
      <c r="L118" s="16" t="str">
        <f t="shared" si="16"/>
        <v>400</v>
      </c>
      <c r="M118" s="16" t="str">
        <f>VLOOKUP(L118:L3274,[11]FF!$A$10:$B$16,2,FALSE)</f>
        <v>Ingresos Propios</v>
      </c>
      <c r="N118" s="16" t="str">
        <f t="shared" si="17"/>
        <v>405</v>
      </c>
      <c r="O118" s="16" t="str">
        <f>VLOOKUP(N118:N3274,[11]FF!$A$22:$B$93,2,FALSE)</f>
        <v>Hecho con Amor</v>
      </c>
      <c r="P118" s="16">
        <v>877593</v>
      </c>
      <c r="Q118" s="16">
        <v>3</v>
      </c>
      <c r="R118" s="17">
        <v>0</v>
      </c>
      <c r="S118" s="17">
        <v>0</v>
      </c>
      <c r="T118" s="17">
        <f t="shared" si="9"/>
        <v>0</v>
      </c>
      <c r="U118" s="17">
        <v>0</v>
      </c>
      <c r="V118" s="17">
        <v>1.23</v>
      </c>
      <c r="W118" s="17">
        <f t="shared" si="10"/>
        <v>-1.23</v>
      </c>
      <c r="X118" t="str">
        <f>VLOOKUP(J118,'[12]Conver ASEJ VS Clave Nueva'!$A$4:$C$193,3,FALSE)</f>
        <v>6.4.1.9</v>
      </c>
      <c r="Y118" t="str">
        <f>VLOOKUP(K118,'[13]Conver ASEJ VS Clave Nueva'!$B$4:$D$193,3,FALSE)</f>
        <v>Otros  accesorios</v>
      </c>
    </row>
    <row r="119" spans="1:25" x14ac:dyDescent="0.25">
      <c r="A119" s="16">
        <v>86460</v>
      </c>
      <c r="B119" s="16" t="s">
        <v>103</v>
      </c>
      <c r="C119" s="16" t="str">
        <f t="shared" si="11"/>
        <v>2018</v>
      </c>
      <c r="D119" s="16" t="str">
        <f t="shared" si="12"/>
        <v>060000</v>
      </c>
      <c r="E119" s="16" t="str">
        <f>VLOOKUP(D119:D3275,'[10]Catalogos CRI'!$A$10:$B$19,2,FALSE)</f>
        <v>APROVECHAMIENTOS</v>
      </c>
      <c r="F119" s="16" t="str">
        <f t="shared" si="13"/>
        <v>064000</v>
      </c>
      <c r="G119" s="16" t="str">
        <f>VLOOKUP(F119:F3275,'[10]Catalogos CRI'!$A$24:$B$65,2,FALSE)</f>
        <v>ACCESORIOS DE LOS APORVECHAMIENTOS</v>
      </c>
      <c r="H119" s="16" t="str">
        <f t="shared" si="14"/>
        <v>064010</v>
      </c>
      <c r="I119" s="16" t="str">
        <f>VLOOKUP(H119:H3275,'[10]Catalogos CRI'!$A$70:$B$148,2,FALSE)</f>
        <v>Otros no especificados</v>
      </c>
      <c r="J119" s="16" t="str">
        <f t="shared" si="15"/>
        <v>064011</v>
      </c>
      <c r="K119" s="16" t="str">
        <f>VLOOKUP(J119:J3275,'[10]Catalogos CRI'!$A$153:$B$335,2,FALSE)</f>
        <v>Otros  accesorios</v>
      </c>
      <c r="L119" s="16" t="str">
        <f t="shared" si="16"/>
        <v>400</v>
      </c>
      <c r="M119" s="16" t="str">
        <f>VLOOKUP(L119:L3275,[11]FF!$A$10:$B$16,2,FALSE)</f>
        <v>Ingresos Propios</v>
      </c>
      <c r="N119" s="16" t="str">
        <f t="shared" si="17"/>
        <v>405</v>
      </c>
      <c r="O119" s="16" t="str">
        <f>VLOOKUP(N119:N3275,[11]FF!$A$22:$B$93,2,FALSE)</f>
        <v>Hecho con Amor</v>
      </c>
      <c r="P119" s="16">
        <v>877594</v>
      </c>
      <c r="Q119" s="16">
        <v>4</v>
      </c>
      <c r="R119" s="17">
        <v>0</v>
      </c>
      <c r="S119" s="17">
        <v>0</v>
      </c>
      <c r="T119" s="17">
        <f t="shared" si="9"/>
        <v>0</v>
      </c>
      <c r="U119" s="17">
        <v>0</v>
      </c>
      <c r="V119" s="17">
        <v>17.39</v>
      </c>
      <c r="W119" s="17">
        <f t="shared" si="10"/>
        <v>-17.39</v>
      </c>
      <c r="X119" t="str">
        <f>VLOOKUP(J119,'[12]Conver ASEJ VS Clave Nueva'!$A$4:$C$193,3,FALSE)</f>
        <v>6.4.1.9</v>
      </c>
      <c r="Y119" t="str">
        <f>VLOOKUP(K119,'[13]Conver ASEJ VS Clave Nueva'!$B$4:$D$193,3,FALSE)</f>
        <v>Otros  accesorios</v>
      </c>
    </row>
    <row r="120" spans="1:25" x14ac:dyDescent="0.25">
      <c r="A120" s="16">
        <v>86460</v>
      </c>
      <c r="B120" s="16" t="s">
        <v>103</v>
      </c>
      <c r="C120" s="16" t="str">
        <f t="shared" si="11"/>
        <v>2018</v>
      </c>
      <c r="D120" s="16" t="str">
        <f t="shared" si="12"/>
        <v>060000</v>
      </c>
      <c r="E120" s="16" t="str">
        <f>VLOOKUP(D120:D3276,'[10]Catalogos CRI'!$A$10:$B$19,2,FALSE)</f>
        <v>APROVECHAMIENTOS</v>
      </c>
      <c r="F120" s="16" t="str">
        <f t="shared" si="13"/>
        <v>064000</v>
      </c>
      <c r="G120" s="16" t="str">
        <f>VLOOKUP(F120:F3276,'[10]Catalogos CRI'!$A$24:$B$65,2,FALSE)</f>
        <v>ACCESORIOS DE LOS APORVECHAMIENTOS</v>
      </c>
      <c r="H120" s="16" t="str">
        <f t="shared" si="14"/>
        <v>064010</v>
      </c>
      <c r="I120" s="16" t="str">
        <f>VLOOKUP(H120:H3276,'[10]Catalogos CRI'!$A$70:$B$148,2,FALSE)</f>
        <v>Otros no especificados</v>
      </c>
      <c r="J120" s="16" t="str">
        <f t="shared" si="15"/>
        <v>064011</v>
      </c>
      <c r="K120" s="16" t="str">
        <f>VLOOKUP(J120:J3276,'[10]Catalogos CRI'!$A$153:$B$335,2,FALSE)</f>
        <v>Otros  accesorios</v>
      </c>
      <c r="L120" s="16" t="str">
        <f t="shared" si="16"/>
        <v>400</v>
      </c>
      <c r="M120" s="16" t="str">
        <f>VLOOKUP(L120:L3276,[11]FF!$A$10:$B$16,2,FALSE)</f>
        <v>Ingresos Propios</v>
      </c>
      <c r="N120" s="16" t="str">
        <f t="shared" si="17"/>
        <v>405</v>
      </c>
      <c r="O120" s="16" t="str">
        <f>VLOOKUP(N120:N3276,[11]FF!$A$22:$B$93,2,FALSE)</f>
        <v>Hecho con Amor</v>
      </c>
      <c r="P120" s="16">
        <v>877595</v>
      </c>
      <c r="Q120" s="16">
        <v>5</v>
      </c>
      <c r="R120" s="17">
        <v>0</v>
      </c>
      <c r="S120" s="17">
        <v>0</v>
      </c>
      <c r="T120" s="17">
        <f t="shared" si="9"/>
        <v>0</v>
      </c>
      <c r="U120" s="17">
        <v>0</v>
      </c>
      <c r="V120" s="17">
        <v>20.77</v>
      </c>
      <c r="W120" s="17">
        <f t="shared" si="10"/>
        <v>-20.77</v>
      </c>
      <c r="X120" t="str">
        <f>VLOOKUP(J120,'[12]Conver ASEJ VS Clave Nueva'!$A$4:$C$193,3,FALSE)</f>
        <v>6.4.1.9</v>
      </c>
      <c r="Y120" t="str">
        <f>VLOOKUP(K120,'[13]Conver ASEJ VS Clave Nueva'!$B$4:$D$193,3,FALSE)</f>
        <v>Otros  accesorios</v>
      </c>
    </row>
    <row r="121" spans="1:25" x14ac:dyDescent="0.25">
      <c r="A121" s="16">
        <v>86460</v>
      </c>
      <c r="B121" s="16" t="s">
        <v>103</v>
      </c>
      <c r="C121" s="16" t="str">
        <f t="shared" si="11"/>
        <v>2018</v>
      </c>
      <c r="D121" s="16" t="str">
        <f t="shared" si="12"/>
        <v>060000</v>
      </c>
      <c r="E121" s="16" t="str">
        <f>VLOOKUP(D121:D3277,'[10]Catalogos CRI'!$A$10:$B$19,2,FALSE)</f>
        <v>APROVECHAMIENTOS</v>
      </c>
      <c r="F121" s="16" t="str">
        <f t="shared" si="13"/>
        <v>064000</v>
      </c>
      <c r="G121" s="16" t="str">
        <f>VLOOKUP(F121:F3277,'[10]Catalogos CRI'!$A$24:$B$65,2,FALSE)</f>
        <v>ACCESORIOS DE LOS APORVECHAMIENTOS</v>
      </c>
      <c r="H121" s="16" t="str">
        <f t="shared" si="14"/>
        <v>064010</v>
      </c>
      <c r="I121" s="16" t="str">
        <f>VLOOKUP(H121:H3277,'[10]Catalogos CRI'!$A$70:$B$148,2,FALSE)</f>
        <v>Otros no especificados</v>
      </c>
      <c r="J121" s="16" t="str">
        <f t="shared" si="15"/>
        <v>064011</v>
      </c>
      <c r="K121" s="16" t="str">
        <f>VLOOKUP(J121:J3277,'[10]Catalogos CRI'!$A$153:$B$335,2,FALSE)</f>
        <v>Otros  accesorios</v>
      </c>
      <c r="L121" s="16" t="str">
        <f t="shared" si="16"/>
        <v>400</v>
      </c>
      <c r="M121" s="16" t="str">
        <f>VLOOKUP(L121:L3277,[11]FF!$A$10:$B$16,2,FALSE)</f>
        <v>Ingresos Propios</v>
      </c>
      <c r="N121" s="16" t="str">
        <f t="shared" si="17"/>
        <v>405</v>
      </c>
      <c r="O121" s="16" t="str">
        <f>VLOOKUP(N121:N3277,[11]FF!$A$22:$B$93,2,FALSE)</f>
        <v>Hecho con Amor</v>
      </c>
      <c r="P121" s="16">
        <v>877596</v>
      </c>
      <c r="Q121" s="16">
        <v>6</v>
      </c>
      <c r="R121" s="17">
        <v>0</v>
      </c>
      <c r="S121" s="17">
        <v>0</v>
      </c>
      <c r="T121" s="17">
        <f t="shared" si="9"/>
        <v>0</v>
      </c>
      <c r="U121" s="17">
        <v>0</v>
      </c>
      <c r="V121" s="17">
        <v>7.79</v>
      </c>
      <c r="W121" s="17">
        <f t="shared" si="10"/>
        <v>-7.79</v>
      </c>
      <c r="X121" t="str">
        <f>VLOOKUP(J121,'[12]Conver ASEJ VS Clave Nueva'!$A$4:$C$193,3,FALSE)</f>
        <v>6.4.1.9</v>
      </c>
      <c r="Y121" t="str">
        <f>VLOOKUP(K121,'[13]Conver ASEJ VS Clave Nueva'!$B$4:$D$193,3,FALSE)</f>
        <v>Otros  accesorios</v>
      </c>
    </row>
    <row r="122" spans="1:25" x14ac:dyDescent="0.25">
      <c r="A122" s="16">
        <v>86460</v>
      </c>
      <c r="B122" s="16" t="s">
        <v>103</v>
      </c>
      <c r="C122" s="16" t="str">
        <f t="shared" si="11"/>
        <v>2018</v>
      </c>
      <c r="D122" s="16" t="str">
        <f t="shared" si="12"/>
        <v>060000</v>
      </c>
      <c r="E122" s="16" t="str">
        <f>VLOOKUP(D122:D3278,'[10]Catalogos CRI'!$A$10:$B$19,2,FALSE)</f>
        <v>APROVECHAMIENTOS</v>
      </c>
      <c r="F122" s="16" t="str">
        <f t="shared" si="13"/>
        <v>064000</v>
      </c>
      <c r="G122" s="16" t="str">
        <f>VLOOKUP(F122:F3278,'[10]Catalogos CRI'!$A$24:$B$65,2,FALSE)</f>
        <v>ACCESORIOS DE LOS APORVECHAMIENTOS</v>
      </c>
      <c r="H122" s="16" t="str">
        <f t="shared" si="14"/>
        <v>064010</v>
      </c>
      <c r="I122" s="16" t="str">
        <f>VLOOKUP(H122:H3278,'[10]Catalogos CRI'!$A$70:$B$148,2,FALSE)</f>
        <v>Otros no especificados</v>
      </c>
      <c r="J122" s="16" t="str">
        <f t="shared" si="15"/>
        <v>064011</v>
      </c>
      <c r="K122" s="16" t="str">
        <f>VLOOKUP(J122:J3278,'[10]Catalogos CRI'!$A$153:$B$335,2,FALSE)</f>
        <v>Otros  accesorios</v>
      </c>
      <c r="L122" s="16" t="str">
        <f t="shared" si="16"/>
        <v>400</v>
      </c>
      <c r="M122" s="16" t="str">
        <f>VLOOKUP(L122:L3278,[11]FF!$A$10:$B$16,2,FALSE)</f>
        <v>Ingresos Propios</v>
      </c>
      <c r="N122" s="16" t="str">
        <f t="shared" si="17"/>
        <v>405</v>
      </c>
      <c r="O122" s="16" t="str">
        <f>VLOOKUP(N122:N3278,[11]FF!$A$22:$B$93,2,FALSE)</f>
        <v>Hecho con Amor</v>
      </c>
      <c r="P122" s="16">
        <v>877597</v>
      </c>
      <c r="Q122" s="16">
        <v>7</v>
      </c>
      <c r="R122" s="17">
        <v>0</v>
      </c>
      <c r="S122" s="17">
        <v>0</v>
      </c>
      <c r="T122" s="17">
        <f t="shared" si="9"/>
        <v>0</v>
      </c>
      <c r="U122" s="17">
        <v>0</v>
      </c>
      <c r="V122" s="17">
        <v>3.17</v>
      </c>
      <c r="W122" s="17">
        <f t="shared" si="10"/>
        <v>-3.17</v>
      </c>
      <c r="X122" t="str">
        <f>VLOOKUP(J122,'[12]Conver ASEJ VS Clave Nueva'!$A$4:$C$193,3,FALSE)</f>
        <v>6.4.1.9</v>
      </c>
      <c r="Y122" t="str">
        <f>VLOOKUP(K122,'[13]Conver ASEJ VS Clave Nueva'!$B$4:$D$193,3,FALSE)</f>
        <v>Otros  accesorios</v>
      </c>
    </row>
    <row r="123" spans="1:25" x14ac:dyDescent="0.25">
      <c r="A123" s="16">
        <v>86460</v>
      </c>
      <c r="B123" s="16" t="s">
        <v>103</v>
      </c>
      <c r="C123" s="16" t="str">
        <f t="shared" si="11"/>
        <v>2018</v>
      </c>
      <c r="D123" s="16" t="str">
        <f t="shared" si="12"/>
        <v>060000</v>
      </c>
      <c r="E123" s="16" t="str">
        <f>VLOOKUP(D123:D3279,'[10]Catalogos CRI'!$A$10:$B$19,2,FALSE)</f>
        <v>APROVECHAMIENTOS</v>
      </c>
      <c r="F123" s="16" t="str">
        <f t="shared" si="13"/>
        <v>064000</v>
      </c>
      <c r="G123" s="16" t="str">
        <f>VLOOKUP(F123:F3279,'[10]Catalogos CRI'!$A$24:$B$65,2,FALSE)</f>
        <v>ACCESORIOS DE LOS APORVECHAMIENTOS</v>
      </c>
      <c r="H123" s="16" t="str">
        <f t="shared" si="14"/>
        <v>064010</v>
      </c>
      <c r="I123" s="16" t="str">
        <f>VLOOKUP(H123:H3279,'[10]Catalogos CRI'!$A$70:$B$148,2,FALSE)</f>
        <v>Otros no especificados</v>
      </c>
      <c r="J123" s="16" t="str">
        <f t="shared" si="15"/>
        <v>064011</v>
      </c>
      <c r="K123" s="16" t="str">
        <f>VLOOKUP(J123:J3279,'[10]Catalogos CRI'!$A$153:$B$335,2,FALSE)</f>
        <v>Otros  accesorios</v>
      </c>
      <c r="L123" s="16" t="str">
        <f t="shared" si="16"/>
        <v>400</v>
      </c>
      <c r="M123" s="16" t="str">
        <f>VLOOKUP(L123:L3279,[11]FF!$A$10:$B$16,2,FALSE)</f>
        <v>Ingresos Propios</v>
      </c>
      <c r="N123" s="16" t="str">
        <f t="shared" si="17"/>
        <v>405</v>
      </c>
      <c r="O123" s="16" t="str">
        <f>VLOOKUP(N123:N3279,[11]FF!$A$22:$B$93,2,FALSE)</f>
        <v>Hecho con Amor</v>
      </c>
      <c r="P123" s="16">
        <v>877598</v>
      </c>
      <c r="Q123" s="16">
        <v>8</v>
      </c>
      <c r="R123" s="17">
        <v>0</v>
      </c>
      <c r="S123" s="17">
        <v>0</v>
      </c>
      <c r="T123" s="17">
        <f t="shared" si="9"/>
        <v>0</v>
      </c>
      <c r="U123" s="17">
        <v>0</v>
      </c>
      <c r="V123" s="17">
        <v>2.35</v>
      </c>
      <c r="W123" s="17">
        <f t="shared" si="10"/>
        <v>-2.35</v>
      </c>
      <c r="X123" t="str">
        <f>VLOOKUP(J123,'[12]Conver ASEJ VS Clave Nueva'!$A$4:$C$193,3,FALSE)</f>
        <v>6.4.1.9</v>
      </c>
      <c r="Y123" t="str">
        <f>VLOOKUP(K123,'[13]Conver ASEJ VS Clave Nueva'!$B$4:$D$193,3,FALSE)</f>
        <v>Otros  accesorios</v>
      </c>
    </row>
    <row r="124" spans="1:25" x14ac:dyDescent="0.25">
      <c r="A124" s="16">
        <v>86460</v>
      </c>
      <c r="B124" s="16" t="s">
        <v>103</v>
      </c>
      <c r="C124" s="16" t="str">
        <f t="shared" si="11"/>
        <v>2018</v>
      </c>
      <c r="D124" s="16" t="str">
        <f t="shared" si="12"/>
        <v>060000</v>
      </c>
      <c r="E124" s="16" t="str">
        <f>VLOOKUP(D124:D3280,'[10]Catalogos CRI'!$A$10:$B$19,2,FALSE)</f>
        <v>APROVECHAMIENTOS</v>
      </c>
      <c r="F124" s="16" t="str">
        <f t="shared" si="13"/>
        <v>064000</v>
      </c>
      <c r="G124" s="16" t="str">
        <f>VLOOKUP(F124:F3280,'[10]Catalogos CRI'!$A$24:$B$65,2,FALSE)</f>
        <v>ACCESORIOS DE LOS APORVECHAMIENTOS</v>
      </c>
      <c r="H124" s="16" t="str">
        <f t="shared" si="14"/>
        <v>064010</v>
      </c>
      <c r="I124" s="16" t="str">
        <f>VLOOKUP(H124:H3280,'[10]Catalogos CRI'!$A$70:$B$148,2,FALSE)</f>
        <v>Otros no especificados</v>
      </c>
      <c r="J124" s="16" t="str">
        <f t="shared" si="15"/>
        <v>064011</v>
      </c>
      <c r="K124" s="16" t="str">
        <f>VLOOKUP(J124:J3280,'[10]Catalogos CRI'!$A$153:$B$335,2,FALSE)</f>
        <v>Otros  accesorios</v>
      </c>
      <c r="L124" s="16" t="str">
        <f t="shared" si="16"/>
        <v>400</v>
      </c>
      <c r="M124" s="16" t="str">
        <f>VLOOKUP(L124:L3280,[11]FF!$A$10:$B$16,2,FALSE)</f>
        <v>Ingresos Propios</v>
      </c>
      <c r="N124" s="16" t="str">
        <f t="shared" si="17"/>
        <v>405</v>
      </c>
      <c r="O124" s="16" t="str">
        <f>VLOOKUP(N124:N3280,[11]FF!$A$22:$B$93,2,FALSE)</f>
        <v>Hecho con Amor</v>
      </c>
      <c r="P124" s="16">
        <v>877599</v>
      </c>
      <c r="Q124" s="16">
        <v>9</v>
      </c>
      <c r="R124" s="17">
        <v>0</v>
      </c>
      <c r="S124" s="17">
        <v>0</v>
      </c>
      <c r="T124" s="17">
        <f t="shared" si="9"/>
        <v>0</v>
      </c>
      <c r="U124" s="17">
        <v>0</v>
      </c>
      <c r="V124" s="17">
        <v>2.2200000000000002</v>
      </c>
      <c r="W124" s="17">
        <f t="shared" si="10"/>
        <v>-2.2200000000000002</v>
      </c>
      <c r="X124" t="str">
        <f>VLOOKUP(J124,'[12]Conver ASEJ VS Clave Nueva'!$A$4:$C$193,3,FALSE)</f>
        <v>6.4.1.9</v>
      </c>
      <c r="Y124" t="str">
        <f>VLOOKUP(K124,'[13]Conver ASEJ VS Clave Nueva'!$B$4:$D$193,3,FALSE)</f>
        <v>Otros  accesorios</v>
      </c>
    </row>
    <row r="125" spans="1:25" x14ac:dyDescent="0.25">
      <c r="A125" s="16">
        <v>86460</v>
      </c>
      <c r="B125" s="16" t="s">
        <v>103</v>
      </c>
      <c r="C125" s="16" t="str">
        <f t="shared" si="11"/>
        <v>2018</v>
      </c>
      <c r="D125" s="16" t="str">
        <f t="shared" si="12"/>
        <v>060000</v>
      </c>
      <c r="E125" s="16" t="str">
        <f>VLOOKUP(D125:D3281,'[10]Catalogos CRI'!$A$10:$B$19,2,FALSE)</f>
        <v>APROVECHAMIENTOS</v>
      </c>
      <c r="F125" s="16" t="str">
        <f t="shared" si="13"/>
        <v>064000</v>
      </c>
      <c r="G125" s="16" t="str">
        <f>VLOOKUP(F125:F3281,'[10]Catalogos CRI'!$A$24:$B$65,2,FALSE)</f>
        <v>ACCESORIOS DE LOS APORVECHAMIENTOS</v>
      </c>
      <c r="H125" s="16" t="str">
        <f t="shared" si="14"/>
        <v>064010</v>
      </c>
      <c r="I125" s="16" t="str">
        <f>VLOOKUP(H125:H3281,'[10]Catalogos CRI'!$A$70:$B$148,2,FALSE)</f>
        <v>Otros no especificados</v>
      </c>
      <c r="J125" s="16" t="str">
        <f t="shared" si="15"/>
        <v>064011</v>
      </c>
      <c r="K125" s="16" t="str">
        <f>VLOOKUP(J125:J3281,'[10]Catalogos CRI'!$A$153:$B$335,2,FALSE)</f>
        <v>Otros  accesorios</v>
      </c>
      <c r="L125" s="16" t="str">
        <f t="shared" si="16"/>
        <v>400</v>
      </c>
      <c r="M125" s="16" t="str">
        <f>VLOOKUP(L125:L3281,[11]FF!$A$10:$B$16,2,FALSE)</f>
        <v>Ingresos Propios</v>
      </c>
      <c r="N125" s="16" t="str">
        <f t="shared" si="17"/>
        <v>405</v>
      </c>
      <c r="O125" s="16" t="str">
        <f>VLOOKUP(N125:N3281,[11]FF!$A$22:$B$93,2,FALSE)</f>
        <v>Hecho con Amor</v>
      </c>
      <c r="P125" s="16">
        <v>877600</v>
      </c>
      <c r="Q125" s="16">
        <v>10</v>
      </c>
      <c r="R125" s="17">
        <v>0</v>
      </c>
      <c r="S125" s="17">
        <v>0</v>
      </c>
      <c r="T125" s="17">
        <f t="shared" si="9"/>
        <v>0</v>
      </c>
      <c r="U125" s="17">
        <v>0</v>
      </c>
      <c r="V125" s="17">
        <v>2.19</v>
      </c>
      <c r="W125" s="17">
        <f t="shared" si="10"/>
        <v>-2.19</v>
      </c>
      <c r="X125" t="str">
        <f>VLOOKUP(J125,'[12]Conver ASEJ VS Clave Nueva'!$A$4:$C$193,3,FALSE)</f>
        <v>6.4.1.9</v>
      </c>
      <c r="Y125" t="str">
        <f>VLOOKUP(K125,'[13]Conver ASEJ VS Clave Nueva'!$B$4:$D$193,3,FALSE)</f>
        <v>Otros  accesorios</v>
      </c>
    </row>
    <row r="126" spans="1:25" x14ac:dyDescent="0.25">
      <c r="A126" s="16">
        <v>86460</v>
      </c>
      <c r="B126" s="16" t="s">
        <v>103</v>
      </c>
      <c r="C126" s="16" t="str">
        <f t="shared" si="11"/>
        <v>2018</v>
      </c>
      <c r="D126" s="16" t="str">
        <f t="shared" si="12"/>
        <v>060000</v>
      </c>
      <c r="E126" s="16" t="str">
        <f>VLOOKUP(D126:D3282,'[10]Catalogos CRI'!$A$10:$B$19,2,FALSE)</f>
        <v>APROVECHAMIENTOS</v>
      </c>
      <c r="F126" s="16" t="str">
        <f t="shared" si="13"/>
        <v>064000</v>
      </c>
      <c r="G126" s="16" t="str">
        <f>VLOOKUP(F126:F3282,'[10]Catalogos CRI'!$A$24:$B$65,2,FALSE)</f>
        <v>ACCESORIOS DE LOS APORVECHAMIENTOS</v>
      </c>
      <c r="H126" s="16" t="str">
        <f t="shared" si="14"/>
        <v>064010</v>
      </c>
      <c r="I126" s="16" t="str">
        <f>VLOOKUP(H126:H3282,'[10]Catalogos CRI'!$A$70:$B$148,2,FALSE)</f>
        <v>Otros no especificados</v>
      </c>
      <c r="J126" s="16" t="str">
        <f t="shared" si="15"/>
        <v>064011</v>
      </c>
      <c r="K126" s="16" t="str">
        <f>VLOOKUP(J126:J3282,'[10]Catalogos CRI'!$A$153:$B$335,2,FALSE)</f>
        <v>Otros  accesorios</v>
      </c>
      <c r="L126" s="16" t="str">
        <f t="shared" si="16"/>
        <v>400</v>
      </c>
      <c r="M126" s="16" t="str">
        <f>VLOOKUP(L126:L3282,[11]FF!$A$10:$B$16,2,FALSE)</f>
        <v>Ingresos Propios</v>
      </c>
      <c r="N126" s="16" t="str">
        <f t="shared" si="17"/>
        <v>405</v>
      </c>
      <c r="O126" s="16" t="str">
        <f>VLOOKUP(N126:N3282,[11]FF!$A$22:$B$93,2,FALSE)</f>
        <v>Hecho con Amor</v>
      </c>
      <c r="P126" s="16">
        <v>877601</v>
      </c>
      <c r="Q126" s="16">
        <v>11</v>
      </c>
      <c r="R126" s="17">
        <v>0</v>
      </c>
      <c r="S126" s="17">
        <v>0</v>
      </c>
      <c r="T126" s="17">
        <f t="shared" si="9"/>
        <v>0</v>
      </c>
      <c r="U126" s="17">
        <v>0</v>
      </c>
      <c r="V126" s="17">
        <v>2.29</v>
      </c>
      <c r="W126" s="17">
        <f t="shared" si="10"/>
        <v>-2.29</v>
      </c>
      <c r="X126" t="str">
        <f>VLOOKUP(J126,'[12]Conver ASEJ VS Clave Nueva'!$A$4:$C$193,3,FALSE)</f>
        <v>6.4.1.9</v>
      </c>
      <c r="Y126" t="str">
        <f>VLOOKUP(K126,'[13]Conver ASEJ VS Clave Nueva'!$B$4:$D$193,3,FALSE)</f>
        <v>Otros  accesorios</v>
      </c>
    </row>
    <row r="127" spans="1:25" x14ac:dyDescent="0.25">
      <c r="A127" s="16">
        <v>86460</v>
      </c>
      <c r="B127" s="16" t="s">
        <v>103</v>
      </c>
      <c r="C127" s="16" t="str">
        <f t="shared" si="11"/>
        <v>2018</v>
      </c>
      <c r="D127" s="16" t="str">
        <f t="shared" si="12"/>
        <v>060000</v>
      </c>
      <c r="E127" s="16" t="str">
        <f>VLOOKUP(D127:D3283,'[10]Catalogos CRI'!$A$10:$B$19,2,FALSE)</f>
        <v>APROVECHAMIENTOS</v>
      </c>
      <c r="F127" s="16" t="str">
        <f t="shared" si="13"/>
        <v>064000</v>
      </c>
      <c r="G127" s="16" t="str">
        <f>VLOOKUP(F127:F3283,'[10]Catalogos CRI'!$A$24:$B$65,2,FALSE)</f>
        <v>ACCESORIOS DE LOS APORVECHAMIENTOS</v>
      </c>
      <c r="H127" s="16" t="str">
        <f t="shared" si="14"/>
        <v>064010</v>
      </c>
      <c r="I127" s="16" t="str">
        <f>VLOOKUP(H127:H3283,'[10]Catalogos CRI'!$A$70:$B$148,2,FALSE)</f>
        <v>Otros no especificados</v>
      </c>
      <c r="J127" s="16" t="str">
        <f t="shared" si="15"/>
        <v>064011</v>
      </c>
      <c r="K127" s="16" t="str">
        <f>VLOOKUP(J127:J3283,'[10]Catalogos CRI'!$A$153:$B$335,2,FALSE)</f>
        <v>Otros  accesorios</v>
      </c>
      <c r="L127" s="16" t="str">
        <f t="shared" si="16"/>
        <v>400</v>
      </c>
      <c r="M127" s="16" t="str">
        <f>VLOOKUP(L127:L3283,[11]FF!$A$10:$B$16,2,FALSE)</f>
        <v>Ingresos Propios</v>
      </c>
      <c r="N127" s="16" t="str">
        <f t="shared" si="17"/>
        <v>405</v>
      </c>
      <c r="O127" s="16" t="str">
        <f>VLOOKUP(N127:N3283,[11]FF!$A$22:$B$93,2,FALSE)</f>
        <v>Hecho con Amor</v>
      </c>
      <c r="P127" s="16">
        <v>877602</v>
      </c>
      <c r="Q127" s="16">
        <v>12</v>
      </c>
      <c r="R127" s="17">
        <v>0</v>
      </c>
      <c r="S127" s="17">
        <v>0</v>
      </c>
      <c r="T127" s="17">
        <f t="shared" si="9"/>
        <v>0</v>
      </c>
      <c r="U127" s="17">
        <v>0</v>
      </c>
      <c r="V127" s="17">
        <v>2.2200000000000002</v>
      </c>
      <c r="W127" s="17">
        <f t="shared" si="10"/>
        <v>-2.2200000000000002</v>
      </c>
      <c r="X127" t="str">
        <f>VLOOKUP(J127,'[12]Conver ASEJ VS Clave Nueva'!$A$4:$C$193,3,FALSE)</f>
        <v>6.4.1.9</v>
      </c>
      <c r="Y127" t="str">
        <f>VLOOKUP(K127,'[13]Conver ASEJ VS Clave Nueva'!$B$4:$D$193,3,FALSE)</f>
        <v>Otros  accesorios</v>
      </c>
    </row>
    <row r="128" spans="1:25" x14ac:dyDescent="0.25">
      <c r="A128" s="16">
        <v>86461</v>
      </c>
      <c r="B128" s="16" t="s">
        <v>104</v>
      </c>
      <c r="C128" s="16" t="str">
        <f t="shared" si="11"/>
        <v>2018</v>
      </c>
      <c r="D128" s="16" t="str">
        <f t="shared" si="12"/>
        <v>060000</v>
      </c>
      <c r="E128" s="16" t="str">
        <f>VLOOKUP(D128:D3284,'[10]Catalogos CRI'!$A$10:$B$19,2,FALSE)</f>
        <v>APROVECHAMIENTOS</v>
      </c>
      <c r="F128" s="16" t="str">
        <f t="shared" si="13"/>
        <v>064000</v>
      </c>
      <c r="G128" s="16" t="str">
        <f>VLOOKUP(F128:F3284,'[10]Catalogos CRI'!$A$24:$B$65,2,FALSE)</f>
        <v>ACCESORIOS DE LOS APORVECHAMIENTOS</v>
      </c>
      <c r="H128" s="16" t="str">
        <f t="shared" si="14"/>
        <v>064010</v>
      </c>
      <c r="I128" s="16" t="str">
        <f>VLOOKUP(H128:H3284,'[10]Catalogos CRI'!$A$70:$B$148,2,FALSE)</f>
        <v>Otros no especificados</v>
      </c>
      <c r="J128" s="16" t="str">
        <f t="shared" si="15"/>
        <v>064011</v>
      </c>
      <c r="K128" s="16" t="str">
        <f>VLOOKUP(J128:J3284,'[10]Catalogos CRI'!$A$153:$B$335,2,FALSE)</f>
        <v>Otros  accesorios</v>
      </c>
      <c r="L128" s="16" t="str">
        <f t="shared" si="16"/>
        <v>400</v>
      </c>
      <c r="M128" s="16" t="str">
        <f>VLOOKUP(L128:L3284,[11]FF!$A$10:$B$16,2,FALSE)</f>
        <v>Ingresos Propios</v>
      </c>
      <c r="N128" s="16" t="str">
        <f t="shared" si="17"/>
        <v>406</v>
      </c>
      <c r="O128" s="16" t="str">
        <f>VLOOKUP(N128:N3284,[11]FF!$A$22:$B$93,2,FALSE)</f>
        <v>Programa de Modernización y Equipamiento Municipal</v>
      </c>
      <c r="P128" s="16">
        <v>877603</v>
      </c>
      <c r="Q128" s="16">
        <v>1</v>
      </c>
      <c r="R128" s="17">
        <v>0</v>
      </c>
      <c r="S128" s="17">
        <v>0</v>
      </c>
      <c r="T128" s="17">
        <f t="shared" si="9"/>
        <v>0</v>
      </c>
      <c r="U128" s="17">
        <v>0</v>
      </c>
      <c r="V128" s="17">
        <v>29.9</v>
      </c>
      <c r="W128" s="17">
        <f t="shared" si="10"/>
        <v>-29.9</v>
      </c>
      <c r="X128" t="str">
        <f>VLOOKUP(J128,'[12]Conver ASEJ VS Clave Nueva'!$A$4:$C$193,3,FALSE)</f>
        <v>6.4.1.9</v>
      </c>
      <c r="Y128" t="str">
        <f>VLOOKUP(K128,'[13]Conver ASEJ VS Clave Nueva'!$B$4:$D$193,3,FALSE)</f>
        <v>Otros  accesorios</v>
      </c>
    </row>
    <row r="129" spans="1:25" x14ac:dyDescent="0.25">
      <c r="A129" s="16">
        <v>86461</v>
      </c>
      <c r="B129" s="16" t="s">
        <v>104</v>
      </c>
      <c r="C129" s="16" t="str">
        <f t="shared" si="11"/>
        <v>2018</v>
      </c>
      <c r="D129" s="16" t="str">
        <f t="shared" si="12"/>
        <v>060000</v>
      </c>
      <c r="E129" s="16" t="str">
        <f>VLOOKUP(D129:D3285,'[10]Catalogos CRI'!$A$10:$B$19,2,FALSE)</f>
        <v>APROVECHAMIENTOS</v>
      </c>
      <c r="F129" s="16" t="str">
        <f t="shared" si="13"/>
        <v>064000</v>
      </c>
      <c r="G129" s="16" t="str">
        <f>VLOOKUP(F129:F3285,'[10]Catalogos CRI'!$A$24:$B$65,2,FALSE)</f>
        <v>ACCESORIOS DE LOS APORVECHAMIENTOS</v>
      </c>
      <c r="H129" s="16" t="str">
        <f t="shared" si="14"/>
        <v>064010</v>
      </c>
      <c r="I129" s="16" t="str">
        <f>VLOOKUP(H129:H3285,'[10]Catalogos CRI'!$A$70:$B$148,2,FALSE)</f>
        <v>Otros no especificados</v>
      </c>
      <c r="J129" s="16" t="str">
        <f t="shared" si="15"/>
        <v>064011</v>
      </c>
      <c r="K129" s="16" t="str">
        <f>VLOOKUP(J129:J3285,'[10]Catalogos CRI'!$A$153:$B$335,2,FALSE)</f>
        <v>Otros  accesorios</v>
      </c>
      <c r="L129" s="16" t="str">
        <f t="shared" si="16"/>
        <v>400</v>
      </c>
      <c r="M129" s="16" t="str">
        <f>VLOOKUP(L129:L3285,[11]FF!$A$10:$B$16,2,FALSE)</f>
        <v>Ingresos Propios</v>
      </c>
      <c r="N129" s="16" t="str">
        <f t="shared" si="17"/>
        <v>406</v>
      </c>
      <c r="O129" s="16" t="str">
        <f>VLOOKUP(N129:N3285,[11]FF!$A$22:$B$93,2,FALSE)</f>
        <v>Programa de Modernización y Equipamiento Municipal</v>
      </c>
      <c r="P129" s="16">
        <v>877604</v>
      </c>
      <c r="Q129" s="16">
        <v>2</v>
      </c>
      <c r="R129" s="17">
        <v>0</v>
      </c>
      <c r="S129" s="17">
        <v>0</v>
      </c>
      <c r="T129" s="17">
        <f t="shared" si="9"/>
        <v>0</v>
      </c>
      <c r="U129" s="17">
        <v>0</v>
      </c>
      <c r="V129" s="17">
        <v>2.1</v>
      </c>
      <c r="W129" s="17">
        <f t="shared" si="10"/>
        <v>-2.1</v>
      </c>
      <c r="X129" t="str">
        <f>VLOOKUP(J129,'[12]Conver ASEJ VS Clave Nueva'!$A$4:$C$193,3,FALSE)</f>
        <v>6.4.1.9</v>
      </c>
      <c r="Y129" t="str">
        <f>VLOOKUP(K129,'[13]Conver ASEJ VS Clave Nueva'!$B$4:$D$193,3,FALSE)</f>
        <v>Otros  accesorios</v>
      </c>
    </row>
    <row r="130" spans="1:25" x14ac:dyDescent="0.25">
      <c r="A130" s="16">
        <v>86461</v>
      </c>
      <c r="B130" s="16" t="s">
        <v>104</v>
      </c>
      <c r="C130" s="16" t="str">
        <f t="shared" si="11"/>
        <v>2018</v>
      </c>
      <c r="D130" s="16" t="str">
        <f t="shared" si="12"/>
        <v>060000</v>
      </c>
      <c r="E130" s="16" t="str">
        <f>VLOOKUP(D130:D3286,'[10]Catalogos CRI'!$A$10:$B$19,2,FALSE)</f>
        <v>APROVECHAMIENTOS</v>
      </c>
      <c r="F130" s="16" t="str">
        <f t="shared" si="13"/>
        <v>064000</v>
      </c>
      <c r="G130" s="16" t="str">
        <f>VLOOKUP(F130:F3286,'[10]Catalogos CRI'!$A$24:$B$65,2,FALSE)</f>
        <v>ACCESORIOS DE LOS APORVECHAMIENTOS</v>
      </c>
      <c r="H130" s="16" t="str">
        <f t="shared" si="14"/>
        <v>064010</v>
      </c>
      <c r="I130" s="16" t="str">
        <f>VLOOKUP(H130:H3286,'[10]Catalogos CRI'!$A$70:$B$148,2,FALSE)</f>
        <v>Otros no especificados</v>
      </c>
      <c r="J130" s="16" t="str">
        <f t="shared" si="15"/>
        <v>064011</v>
      </c>
      <c r="K130" s="16" t="str">
        <f>VLOOKUP(J130:J3286,'[10]Catalogos CRI'!$A$153:$B$335,2,FALSE)</f>
        <v>Otros  accesorios</v>
      </c>
      <c r="L130" s="16" t="str">
        <f t="shared" si="16"/>
        <v>400</v>
      </c>
      <c r="M130" s="16" t="str">
        <f>VLOOKUP(L130:L3286,[11]FF!$A$10:$B$16,2,FALSE)</f>
        <v>Ingresos Propios</v>
      </c>
      <c r="N130" s="16" t="str">
        <f t="shared" si="17"/>
        <v>406</v>
      </c>
      <c r="O130" s="16" t="str">
        <f>VLOOKUP(N130:N3286,[11]FF!$A$22:$B$93,2,FALSE)</f>
        <v>Programa de Modernización y Equipamiento Municipal</v>
      </c>
      <c r="P130" s="16">
        <v>877605</v>
      </c>
      <c r="Q130" s="16">
        <v>3</v>
      </c>
      <c r="R130" s="17">
        <v>0</v>
      </c>
      <c r="S130" s="17">
        <v>0</v>
      </c>
      <c r="T130" s="17">
        <f t="shared" si="9"/>
        <v>0</v>
      </c>
      <c r="U130" s="17">
        <v>0</v>
      </c>
      <c r="V130" s="17">
        <v>0</v>
      </c>
      <c r="W130" s="17">
        <f t="shared" si="10"/>
        <v>0</v>
      </c>
      <c r="X130" t="str">
        <f>VLOOKUP(J130,'[12]Conver ASEJ VS Clave Nueva'!$A$4:$C$193,3,FALSE)</f>
        <v>6.4.1.9</v>
      </c>
      <c r="Y130" t="str">
        <f>VLOOKUP(K130,'[13]Conver ASEJ VS Clave Nueva'!$B$4:$D$193,3,FALSE)</f>
        <v>Otros  accesorios</v>
      </c>
    </row>
    <row r="131" spans="1:25" x14ac:dyDescent="0.25">
      <c r="A131" s="16">
        <v>86461</v>
      </c>
      <c r="B131" s="16" t="s">
        <v>104</v>
      </c>
      <c r="C131" s="16" t="str">
        <f t="shared" si="11"/>
        <v>2018</v>
      </c>
      <c r="D131" s="16" t="str">
        <f t="shared" si="12"/>
        <v>060000</v>
      </c>
      <c r="E131" s="16" t="str">
        <f>VLOOKUP(D131:D3287,'[10]Catalogos CRI'!$A$10:$B$19,2,FALSE)</f>
        <v>APROVECHAMIENTOS</v>
      </c>
      <c r="F131" s="16" t="str">
        <f t="shared" si="13"/>
        <v>064000</v>
      </c>
      <c r="G131" s="16" t="str">
        <f>VLOOKUP(F131:F3287,'[10]Catalogos CRI'!$A$24:$B$65,2,FALSE)</f>
        <v>ACCESORIOS DE LOS APORVECHAMIENTOS</v>
      </c>
      <c r="H131" s="16" t="str">
        <f t="shared" si="14"/>
        <v>064010</v>
      </c>
      <c r="I131" s="16" t="str">
        <f>VLOOKUP(H131:H3287,'[10]Catalogos CRI'!$A$70:$B$148,2,FALSE)</f>
        <v>Otros no especificados</v>
      </c>
      <c r="J131" s="16" t="str">
        <f t="shared" si="15"/>
        <v>064011</v>
      </c>
      <c r="K131" s="16" t="str">
        <f>VLOOKUP(J131:J3287,'[10]Catalogos CRI'!$A$153:$B$335,2,FALSE)</f>
        <v>Otros  accesorios</v>
      </c>
      <c r="L131" s="16" t="str">
        <f t="shared" si="16"/>
        <v>400</v>
      </c>
      <c r="M131" s="16" t="str">
        <f>VLOOKUP(L131:L3287,[11]FF!$A$10:$B$16,2,FALSE)</f>
        <v>Ingresos Propios</v>
      </c>
      <c r="N131" s="16" t="str">
        <f t="shared" si="17"/>
        <v>406</v>
      </c>
      <c r="O131" s="16" t="str">
        <f>VLOOKUP(N131:N3287,[11]FF!$A$22:$B$93,2,FALSE)</f>
        <v>Programa de Modernización y Equipamiento Municipal</v>
      </c>
      <c r="P131" s="16">
        <v>877606</v>
      </c>
      <c r="Q131" s="16">
        <v>4</v>
      </c>
      <c r="R131" s="17">
        <v>0</v>
      </c>
      <c r="S131" s="17">
        <v>0</v>
      </c>
      <c r="T131" s="17">
        <f t="shared" si="9"/>
        <v>0</v>
      </c>
      <c r="U131" s="17">
        <v>0</v>
      </c>
      <c r="V131" s="17">
        <v>16.32</v>
      </c>
      <c r="W131" s="17">
        <f t="shared" si="10"/>
        <v>-16.32</v>
      </c>
      <c r="X131" t="str">
        <f>VLOOKUP(J131,'[12]Conver ASEJ VS Clave Nueva'!$A$4:$C$193,3,FALSE)</f>
        <v>6.4.1.9</v>
      </c>
      <c r="Y131" t="str">
        <f>VLOOKUP(K131,'[13]Conver ASEJ VS Clave Nueva'!$B$4:$D$193,3,FALSE)</f>
        <v>Otros  accesorios</v>
      </c>
    </row>
    <row r="132" spans="1:25" x14ac:dyDescent="0.25">
      <c r="A132" s="16">
        <v>86461</v>
      </c>
      <c r="B132" s="16" t="s">
        <v>104</v>
      </c>
      <c r="C132" s="16" t="str">
        <f t="shared" si="11"/>
        <v>2018</v>
      </c>
      <c r="D132" s="16" t="str">
        <f t="shared" si="12"/>
        <v>060000</v>
      </c>
      <c r="E132" s="16" t="str">
        <f>VLOOKUP(D132:D3288,'[10]Catalogos CRI'!$A$10:$B$19,2,FALSE)</f>
        <v>APROVECHAMIENTOS</v>
      </c>
      <c r="F132" s="16" t="str">
        <f t="shared" si="13"/>
        <v>064000</v>
      </c>
      <c r="G132" s="16" t="str">
        <f>VLOOKUP(F132:F3288,'[10]Catalogos CRI'!$A$24:$B$65,2,FALSE)</f>
        <v>ACCESORIOS DE LOS APORVECHAMIENTOS</v>
      </c>
      <c r="H132" s="16" t="str">
        <f t="shared" si="14"/>
        <v>064010</v>
      </c>
      <c r="I132" s="16" t="str">
        <f>VLOOKUP(H132:H3288,'[10]Catalogos CRI'!$A$70:$B$148,2,FALSE)</f>
        <v>Otros no especificados</v>
      </c>
      <c r="J132" s="16" t="str">
        <f t="shared" si="15"/>
        <v>064011</v>
      </c>
      <c r="K132" s="16" t="str">
        <f>VLOOKUP(J132:J3288,'[10]Catalogos CRI'!$A$153:$B$335,2,FALSE)</f>
        <v>Otros  accesorios</v>
      </c>
      <c r="L132" s="16" t="str">
        <f t="shared" si="16"/>
        <v>400</v>
      </c>
      <c r="M132" s="16" t="str">
        <f>VLOOKUP(L132:L3288,[11]FF!$A$10:$B$16,2,FALSE)</f>
        <v>Ingresos Propios</v>
      </c>
      <c r="N132" s="16" t="str">
        <f t="shared" si="17"/>
        <v>406</v>
      </c>
      <c r="O132" s="16" t="str">
        <f>VLOOKUP(N132:N3288,[11]FF!$A$22:$B$93,2,FALSE)</f>
        <v>Programa de Modernización y Equipamiento Municipal</v>
      </c>
      <c r="P132" s="16">
        <v>877607</v>
      </c>
      <c r="Q132" s="16">
        <v>5</v>
      </c>
      <c r="R132" s="17">
        <v>0</v>
      </c>
      <c r="S132" s="17">
        <v>0</v>
      </c>
      <c r="T132" s="17">
        <f t="shared" si="9"/>
        <v>0</v>
      </c>
      <c r="U132" s="17">
        <v>0</v>
      </c>
      <c r="V132" s="17">
        <v>17.420000000000002</v>
      </c>
      <c r="W132" s="17">
        <f t="shared" si="10"/>
        <v>-17.420000000000002</v>
      </c>
      <c r="X132" t="str">
        <f>VLOOKUP(J132,'[12]Conver ASEJ VS Clave Nueva'!$A$4:$C$193,3,FALSE)</f>
        <v>6.4.1.9</v>
      </c>
      <c r="Y132" t="str">
        <f>VLOOKUP(K132,'[13]Conver ASEJ VS Clave Nueva'!$B$4:$D$193,3,FALSE)</f>
        <v>Otros  accesorios</v>
      </c>
    </row>
    <row r="133" spans="1:25" x14ac:dyDescent="0.25">
      <c r="A133" s="16">
        <v>86461</v>
      </c>
      <c r="B133" s="16" t="s">
        <v>104</v>
      </c>
      <c r="C133" s="16" t="str">
        <f t="shared" si="11"/>
        <v>2018</v>
      </c>
      <c r="D133" s="16" t="str">
        <f t="shared" si="12"/>
        <v>060000</v>
      </c>
      <c r="E133" s="16" t="str">
        <f>VLOOKUP(D133:D3289,'[10]Catalogos CRI'!$A$10:$B$19,2,FALSE)</f>
        <v>APROVECHAMIENTOS</v>
      </c>
      <c r="F133" s="16" t="str">
        <f t="shared" si="13"/>
        <v>064000</v>
      </c>
      <c r="G133" s="16" t="str">
        <f>VLOOKUP(F133:F3289,'[10]Catalogos CRI'!$A$24:$B$65,2,FALSE)</f>
        <v>ACCESORIOS DE LOS APORVECHAMIENTOS</v>
      </c>
      <c r="H133" s="16" t="str">
        <f t="shared" si="14"/>
        <v>064010</v>
      </c>
      <c r="I133" s="16" t="str">
        <f>VLOOKUP(H133:H3289,'[10]Catalogos CRI'!$A$70:$B$148,2,FALSE)</f>
        <v>Otros no especificados</v>
      </c>
      <c r="J133" s="16" t="str">
        <f t="shared" si="15"/>
        <v>064011</v>
      </c>
      <c r="K133" s="16" t="str">
        <f>VLOOKUP(J133:J3289,'[10]Catalogos CRI'!$A$153:$B$335,2,FALSE)</f>
        <v>Otros  accesorios</v>
      </c>
      <c r="L133" s="16" t="str">
        <f t="shared" si="16"/>
        <v>400</v>
      </c>
      <c r="M133" s="16" t="str">
        <f>VLOOKUP(L133:L3289,[11]FF!$A$10:$B$16,2,FALSE)</f>
        <v>Ingresos Propios</v>
      </c>
      <c r="N133" s="16" t="str">
        <f t="shared" si="17"/>
        <v>406</v>
      </c>
      <c r="O133" s="16" t="str">
        <f>VLOOKUP(N133:N3289,[11]FF!$A$22:$B$93,2,FALSE)</f>
        <v>Programa de Modernización y Equipamiento Municipal</v>
      </c>
      <c r="P133" s="16">
        <v>877608</v>
      </c>
      <c r="Q133" s="16">
        <v>6</v>
      </c>
      <c r="R133" s="17">
        <v>0</v>
      </c>
      <c r="S133" s="17">
        <v>0</v>
      </c>
      <c r="T133" s="17">
        <f t="shared" si="9"/>
        <v>0</v>
      </c>
      <c r="U133" s="17">
        <v>0</v>
      </c>
      <c r="V133" s="17">
        <v>19.61</v>
      </c>
      <c r="W133" s="17">
        <f t="shared" si="10"/>
        <v>-19.61</v>
      </c>
      <c r="X133" t="str">
        <f>VLOOKUP(J133,'[12]Conver ASEJ VS Clave Nueva'!$A$4:$C$193,3,FALSE)</f>
        <v>6.4.1.9</v>
      </c>
      <c r="Y133" t="str">
        <f>VLOOKUP(K133,'[13]Conver ASEJ VS Clave Nueva'!$B$4:$D$193,3,FALSE)</f>
        <v>Otros  accesorios</v>
      </c>
    </row>
    <row r="134" spans="1:25" x14ac:dyDescent="0.25">
      <c r="A134" s="16">
        <v>86461</v>
      </c>
      <c r="B134" s="16" t="s">
        <v>104</v>
      </c>
      <c r="C134" s="16" t="str">
        <f t="shared" si="11"/>
        <v>2018</v>
      </c>
      <c r="D134" s="16" t="str">
        <f t="shared" si="12"/>
        <v>060000</v>
      </c>
      <c r="E134" s="16" t="str">
        <f>VLOOKUP(D134:D3290,'[10]Catalogos CRI'!$A$10:$B$19,2,FALSE)</f>
        <v>APROVECHAMIENTOS</v>
      </c>
      <c r="F134" s="16" t="str">
        <f t="shared" si="13"/>
        <v>064000</v>
      </c>
      <c r="G134" s="16" t="str">
        <f>VLOOKUP(F134:F3290,'[10]Catalogos CRI'!$A$24:$B$65,2,FALSE)</f>
        <v>ACCESORIOS DE LOS APORVECHAMIENTOS</v>
      </c>
      <c r="H134" s="16" t="str">
        <f t="shared" si="14"/>
        <v>064010</v>
      </c>
      <c r="I134" s="16" t="str">
        <f>VLOOKUP(H134:H3290,'[10]Catalogos CRI'!$A$70:$B$148,2,FALSE)</f>
        <v>Otros no especificados</v>
      </c>
      <c r="J134" s="16" t="str">
        <f t="shared" si="15"/>
        <v>064011</v>
      </c>
      <c r="K134" s="16" t="str">
        <f>VLOOKUP(J134:J3290,'[10]Catalogos CRI'!$A$153:$B$335,2,FALSE)</f>
        <v>Otros  accesorios</v>
      </c>
      <c r="L134" s="16" t="str">
        <f t="shared" si="16"/>
        <v>400</v>
      </c>
      <c r="M134" s="16" t="str">
        <f>VLOOKUP(L134:L3290,[11]FF!$A$10:$B$16,2,FALSE)</f>
        <v>Ingresos Propios</v>
      </c>
      <c r="N134" s="16" t="str">
        <f t="shared" si="17"/>
        <v>406</v>
      </c>
      <c r="O134" s="16" t="str">
        <f>VLOOKUP(N134:N3290,[11]FF!$A$22:$B$93,2,FALSE)</f>
        <v>Programa de Modernización y Equipamiento Municipal</v>
      </c>
      <c r="P134" s="16">
        <v>877609</v>
      </c>
      <c r="Q134" s="16">
        <v>7</v>
      </c>
      <c r="R134" s="17">
        <v>0</v>
      </c>
      <c r="S134" s="17">
        <v>0</v>
      </c>
      <c r="T134" s="17">
        <f t="shared" si="9"/>
        <v>0</v>
      </c>
      <c r="U134" s="17">
        <v>0</v>
      </c>
      <c r="V134" s="17">
        <v>28.59</v>
      </c>
      <c r="W134" s="17">
        <f t="shared" si="10"/>
        <v>-28.59</v>
      </c>
      <c r="X134" t="str">
        <f>VLOOKUP(J134,'[12]Conver ASEJ VS Clave Nueva'!$A$4:$C$193,3,FALSE)</f>
        <v>6.4.1.9</v>
      </c>
      <c r="Y134" t="str">
        <f>VLOOKUP(K134,'[13]Conver ASEJ VS Clave Nueva'!$B$4:$D$193,3,FALSE)</f>
        <v>Otros  accesorios</v>
      </c>
    </row>
    <row r="135" spans="1:25" x14ac:dyDescent="0.25">
      <c r="A135" s="16">
        <v>86461</v>
      </c>
      <c r="B135" s="16" t="s">
        <v>104</v>
      </c>
      <c r="C135" s="16" t="str">
        <f t="shared" si="11"/>
        <v>2018</v>
      </c>
      <c r="D135" s="16" t="str">
        <f t="shared" si="12"/>
        <v>060000</v>
      </c>
      <c r="E135" s="16" t="str">
        <f>VLOOKUP(D135:D3291,'[10]Catalogos CRI'!$A$10:$B$19,2,FALSE)</f>
        <v>APROVECHAMIENTOS</v>
      </c>
      <c r="F135" s="16" t="str">
        <f t="shared" si="13"/>
        <v>064000</v>
      </c>
      <c r="G135" s="16" t="str">
        <f>VLOOKUP(F135:F3291,'[10]Catalogos CRI'!$A$24:$B$65,2,FALSE)</f>
        <v>ACCESORIOS DE LOS APORVECHAMIENTOS</v>
      </c>
      <c r="H135" s="16" t="str">
        <f t="shared" si="14"/>
        <v>064010</v>
      </c>
      <c r="I135" s="16" t="str">
        <f>VLOOKUP(H135:H3291,'[10]Catalogos CRI'!$A$70:$B$148,2,FALSE)</f>
        <v>Otros no especificados</v>
      </c>
      <c r="J135" s="16" t="str">
        <f t="shared" si="15"/>
        <v>064011</v>
      </c>
      <c r="K135" s="16" t="str">
        <f>VLOOKUP(J135:J3291,'[10]Catalogos CRI'!$A$153:$B$335,2,FALSE)</f>
        <v>Otros  accesorios</v>
      </c>
      <c r="L135" s="16" t="str">
        <f t="shared" si="16"/>
        <v>400</v>
      </c>
      <c r="M135" s="16" t="str">
        <f>VLOOKUP(L135:L3291,[11]FF!$A$10:$B$16,2,FALSE)</f>
        <v>Ingresos Propios</v>
      </c>
      <c r="N135" s="16" t="str">
        <f t="shared" si="17"/>
        <v>406</v>
      </c>
      <c r="O135" s="16" t="str">
        <f>VLOOKUP(N135:N3291,[11]FF!$A$22:$B$93,2,FALSE)</f>
        <v>Programa de Modernización y Equipamiento Municipal</v>
      </c>
      <c r="P135" s="16">
        <v>877610</v>
      </c>
      <c r="Q135" s="16">
        <v>8</v>
      </c>
      <c r="R135" s="17">
        <v>0</v>
      </c>
      <c r="S135" s="17">
        <v>0</v>
      </c>
      <c r="T135" s="17">
        <f t="shared" si="9"/>
        <v>0</v>
      </c>
      <c r="U135" s="17">
        <v>0</v>
      </c>
      <c r="V135" s="17">
        <v>29.43</v>
      </c>
      <c r="W135" s="17">
        <f t="shared" si="10"/>
        <v>-29.43</v>
      </c>
      <c r="X135" t="str">
        <f>VLOOKUP(J135,'[12]Conver ASEJ VS Clave Nueva'!$A$4:$C$193,3,FALSE)</f>
        <v>6.4.1.9</v>
      </c>
      <c r="Y135" t="str">
        <f>VLOOKUP(K135,'[13]Conver ASEJ VS Clave Nueva'!$B$4:$D$193,3,FALSE)</f>
        <v>Otros  accesorios</v>
      </c>
    </row>
    <row r="136" spans="1:25" x14ac:dyDescent="0.25">
      <c r="A136" s="16">
        <v>86461</v>
      </c>
      <c r="B136" s="16" t="s">
        <v>104</v>
      </c>
      <c r="C136" s="16" t="str">
        <f t="shared" si="11"/>
        <v>2018</v>
      </c>
      <c r="D136" s="16" t="str">
        <f t="shared" si="12"/>
        <v>060000</v>
      </c>
      <c r="E136" s="16" t="str">
        <f>VLOOKUP(D136:D3292,'[10]Catalogos CRI'!$A$10:$B$19,2,FALSE)</f>
        <v>APROVECHAMIENTOS</v>
      </c>
      <c r="F136" s="16" t="str">
        <f t="shared" si="13"/>
        <v>064000</v>
      </c>
      <c r="G136" s="16" t="str">
        <f>VLOOKUP(F136:F3292,'[10]Catalogos CRI'!$A$24:$B$65,2,FALSE)</f>
        <v>ACCESORIOS DE LOS APORVECHAMIENTOS</v>
      </c>
      <c r="H136" s="16" t="str">
        <f t="shared" si="14"/>
        <v>064010</v>
      </c>
      <c r="I136" s="16" t="str">
        <f>VLOOKUP(H136:H3292,'[10]Catalogos CRI'!$A$70:$B$148,2,FALSE)</f>
        <v>Otros no especificados</v>
      </c>
      <c r="J136" s="16" t="str">
        <f t="shared" si="15"/>
        <v>064011</v>
      </c>
      <c r="K136" s="16" t="str">
        <f>VLOOKUP(J136:J3292,'[10]Catalogos CRI'!$A$153:$B$335,2,FALSE)</f>
        <v>Otros  accesorios</v>
      </c>
      <c r="L136" s="16" t="str">
        <f t="shared" si="16"/>
        <v>400</v>
      </c>
      <c r="M136" s="16" t="str">
        <f>VLOOKUP(L136:L3292,[11]FF!$A$10:$B$16,2,FALSE)</f>
        <v>Ingresos Propios</v>
      </c>
      <c r="N136" s="16" t="str">
        <f t="shared" si="17"/>
        <v>406</v>
      </c>
      <c r="O136" s="16" t="str">
        <f>VLOOKUP(N136:N3292,[11]FF!$A$22:$B$93,2,FALSE)</f>
        <v>Programa de Modernización y Equipamiento Municipal</v>
      </c>
      <c r="P136" s="16">
        <v>877611</v>
      </c>
      <c r="Q136" s="16">
        <v>9</v>
      </c>
      <c r="R136" s="17">
        <v>0</v>
      </c>
      <c r="S136" s="17">
        <v>0</v>
      </c>
      <c r="T136" s="17">
        <f t="shared" si="9"/>
        <v>0</v>
      </c>
      <c r="U136" s="17">
        <v>0</v>
      </c>
      <c r="V136" s="17">
        <v>31.3</v>
      </c>
      <c r="W136" s="17">
        <f t="shared" si="10"/>
        <v>-31.3</v>
      </c>
      <c r="X136" t="str">
        <f>VLOOKUP(J136,'[12]Conver ASEJ VS Clave Nueva'!$A$4:$C$193,3,FALSE)</f>
        <v>6.4.1.9</v>
      </c>
      <c r="Y136" t="str">
        <f>VLOOKUP(K136,'[13]Conver ASEJ VS Clave Nueva'!$B$4:$D$193,3,FALSE)</f>
        <v>Otros  accesorios</v>
      </c>
    </row>
    <row r="137" spans="1:25" x14ac:dyDescent="0.25">
      <c r="A137" s="16">
        <v>86461</v>
      </c>
      <c r="B137" s="16" t="s">
        <v>104</v>
      </c>
      <c r="C137" s="16" t="str">
        <f t="shared" si="11"/>
        <v>2018</v>
      </c>
      <c r="D137" s="16" t="str">
        <f t="shared" si="12"/>
        <v>060000</v>
      </c>
      <c r="E137" s="16" t="str">
        <f>VLOOKUP(D137:D3293,'[10]Catalogos CRI'!$A$10:$B$19,2,FALSE)</f>
        <v>APROVECHAMIENTOS</v>
      </c>
      <c r="F137" s="16" t="str">
        <f t="shared" si="13"/>
        <v>064000</v>
      </c>
      <c r="G137" s="16" t="str">
        <f>VLOOKUP(F137:F3293,'[10]Catalogos CRI'!$A$24:$B$65,2,FALSE)</f>
        <v>ACCESORIOS DE LOS APORVECHAMIENTOS</v>
      </c>
      <c r="H137" s="16" t="str">
        <f t="shared" si="14"/>
        <v>064010</v>
      </c>
      <c r="I137" s="16" t="str">
        <f>VLOOKUP(H137:H3293,'[10]Catalogos CRI'!$A$70:$B$148,2,FALSE)</f>
        <v>Otros no especificados</v>
      </c>
      <c r="J137" s="16" t="str">
        <f t="shared" si="15"/>
        <v>064011</v>
      </c>
      <c r="K137" s="16" t="str">
        <f>VLOOKUP(J137:J3293,'[10]Catalogos CRI'!$A$153:$B$335,2,FALSE)</f>
        <v>Otros  accesorios</v>
      </c>
      <c r="L137" s="16" t="str">
        <f t="shared" si="16"/>
        <v>400</v>
      </c>
      <c r="M137" s="16" t="str">
        <f>VLOOKUP(L137:L3293,[11]FF!$A$10:$B$16,2,FALSE)</f>
        <v>Ingresos Propios</v>
      </c>
      <c r="N137" s="16" t="str">
        <f t="shared" si="17"/>
        <v>406</v>
      </c>
      <c r="O137" s="16" t="str">
        <f>VLOOKUP(N137:N3293,[11]FF!$A$22:$B$93,2,FALSE)</f>
        <v>Programa de Modernización y Equipamiento Municipal</v>
      </c>
      <c r="P137" s="16">
        <v>877612</v>
      </c>
      <c r="Q137" s="16">
        <v>10</v>
      </c>
      <c r="R137" s="17">
        <v>0</v>
      </c>
      <c r="S137" s="17">
        <v>0</v>
      </c>
      <c r="T137" s="17">
        <f t="shared" ref="T137:T200" si="18">R137+S137</f>
        <v>0</v>
      </c>
      <c r="U137" s="17">
        <v>0</v>
      </c>
      <c r="V137" s="17">
        <v>35.590000000000003</v>
      </c>
      <c r="W137" s="17">
        <f t="shared" ref="W137:W200" si="19">T137-V137</f>
        <v>-35.590000000000003</v>
      </c>
      <c r="X137" t="str">
        <f>VLOOKUP(J137,'[12]Conver ASEJ VS Clave Nueva'!$A$4:$C$193,3,FALSE)</f>
        <v>6.4.1.9</v>
      </c>
      <c r="Y137" t="str">
        <f>VLOOKUP(K137,'[13]Conver ASEJ VS Clave Nueva'!$B$4:$D$193,3,FALSE)</f>
        <v>Otros  accesorios</v>
      </c>
    </row>
    <row r="138" spans="1:25" x14ac:dyDescent="0.25">
      <c r="A138" s="16">
        <v>86461</v>
      </c>
      <c r="B138" s="16" t="s">
        <v>104</v>
      </c>
      <c r="C138" s="16" t="str">
        <f t="shared" ref="C138:C201" si="20">MID(B138,1,4)</f>
        <v>2018</v>
      </c>
      <c r="D138" s="16" t="str">
        <f t="shared" ref="D138:D201" si="21">MID(B138,6,6)</f>
        <v>060000</v>
      </c>
      <c r="E138" s="16" t="str">
        <f>VLOOKUP(D138:D3294,'[10]Catalogos CRI'!$A$10:$B$19,2,FALSE)</f>
        <v>APROVECHAMIENTOS</v>
      </c>
      <c r="F138" s="16" t="str">
        <f t="shared" ref="F138:F201" si="22">MID(B138,13,6)</f>
        <v>064000</v>
      </c>
      <c r="G138" s="16" t="str">
        <f>VLOOKUP(F138:F3294,'[10]Catalogos CRI'!$A$24:$B$65,2,FALSE)</f>
        <v>ACCESORIOS DE LOS APORVECHAMIENTOS</v>
      </c>
      <c r="H138" s="16" t="str">
        <f t="shared" ref="H138:H201" si="23">MID(B138,20,6)</f>
        <v>064010</v>
      </c>
      <c r="I138" s="16" t="str">
        <f>VLOOKUP(H138:H3294,'[10]Catalogos CRI'!$A$70:$B$148,2,FALSE)</f>
        <v>Otros no especificados</v>
      </c>
      <c r="J138" s="16" t="str">
        <f t="shared" ref="J138:J201" si="24">MID(B138,27,6)</f>
        <v>064011</v>
      </c>
      <c r="K138" s="16" t="str">
        <f>VLOOKUP(J138:J3294,'[10]Catalogos CRI'!$A$153:$B$335,2,FALSE)</f>
        <v>Otros  accesorios</v>
      </c>
      <c r="L138" s="16" t="str">
        <f t="shared" ref="L138:L201" si="25">MID(B138,34,3)</f>
        <v>400</v>
      </c>
      <c r="M138" s="16" t="str">
        <f>VLOOKUP(L138:L3294,[11]FF!$A$10:$B$16,2,FALSE)</f>
        <v>Ingresos Propios</v>
      </c>
      <c r="N138" s="16" t="str">
        <f t="shared" ref="N138:N201" si="26">MID(B138,38,3)</f>
        <v>406</v>
      </c>
      <c r="O138" s="16" t="str">
        <f>VLOOKUP(N138:N3294,[11]FF!$A$22:$B$93,2,FALSE)</f>
        <v>Programa de Modernización y Equipamiento Municipal</v>
      </c>
      <c r="P138" s="16">
        <v>877613</v>
      </c>
      <c r="Q138" s="16">
        <v>11</v>
      </c>
      <c r="R138" s="17">
        <v>0</v>
      </c>
      <c r="S138" s="17">
        <v>0</v>
      </c>
      <c r="T138" s="17">
        <f t="shared" si="18"/>
        <v>0</v>
      </c>
      <c r="U138" s="17">
        <v>0</v>
      </c>
      <c r="V138" s="17">
        <v>35.33</v>
      </c>
      <c r="W138" s="17">
        <f t="shared" si="19"/>
        <v>-35.33</v>
      </c>
      <c r="X138" t="str">
        <f>VLOOKUP(J138,'[12]Conver ASEJ VS Clave Nueva'!$A$4:$C$193,3,FALSE)</f>
        <v>6.4.1.9</v>
      </c>
      <c r="Y138" t="str">
        <f>VLOOKUP(K138,'[13]Conver ASEJ VS Clave Nueva'!$B$4:$D$193,3,FALSE)</f>
        <v>Otros  accesorios</v>
      </c>
    </row>
    <row r="139" spans="1:25" x14ac:dyDescent="0.25">
      <c r="A139" s="16">
        <v>86461</v>
      </c>
      <c r="B139" s="16" t="s">
        <v>104</v>
      </c>
      <c r="C139" s="16" t="str">
        <f t="shared" si="20"/>
        <v>2018</v>
      </c>
      <c r="D139" s="16" t="str">
        <f t="shared" si="21"/>
        <v>060000</v>
      </c>
      <c r="E139" s="16" t="str">
        <f>VLOOKUP(D139:D3295,'[10]Catalogos CRI'!$A$10:$B$19,2,FALSE)</f>
        <v>APROVECHAMIENTOS</v>
      </c>
      <c r="F139" s="16" t="str">
        <f t="shared" si="22"/>
        <v>064000</v>
      </c>
      <c r="G139" s="16" t="str">
        <f>VLOOKUP(F139:F3295,'[10]Catalogos CRI'!$A$24:$B$65,2,FALSE)</f>
        <v>ACCESORIOS DE LOS APORVECHAMIENTOS</v>
      </c>
      <c r="H139" s="16" t="str">
        <f t="shared" si="23"/>
        <v>064010</v>
      </c>
      <c r="I139" s="16" t="str">
        <f>VLOOKUP(H139:H3295,'[10]Catalogos CRI'!$A$70:$B$148,2,FALSE)</f>
        <v>Otros no especificados</v>
      </c>
      <c r="J139" s="16" t="str">
        <f t="shared" si="24"/>
        <v>064011</v>
      </c>
      <c r="K139" s="16" t="str">
        <f>VLOOKUP(J139:J3295,'[10]Catalogos CRI'!$A$153:$B$335,2,FALSE)</f>
        <v>Otros  accesorios</v>
      </c>
      <c r="L139" s="16" t="str">
        <f t="shared" si="25"/>
        <v>400</v>
      </c>
      <c r="M139" s="16" t="str">
        <f>VLOOKUP(L139:L3295,[11]FF!$A$10:$B$16,2,FALSE)</f>
        <v>Ingresos Propios</v>
      </c>
      <c r="N139" s="16" t="str">
        <f t="shared" si="26"/>
        <v>406</v>
      </c>
      <c r="O139" s="16" t="str">
        <f>VLOOKUP(N139:N3295,[11]FF!$A$22:$B$93,2,FALSE)</f>
        <v>Programa de Modernización y Equipamiento Municipal</v>
      </c>
      <c r="P139" s="16">
        <v>877614</v>
      </c>
      <c r="Q139" s="16">
        <v>12</v>
      </c>
      <c r="R139" s="17">
        <v>0</v>
      </c>
      <c r="S139" s="17">
        <v>0</v>
      </c>
      <c r="T139" s="17">
        <f t="shared" si="18"/>
        <v>0</v>
      </c>
      <c r="U139" s="17">
        <v>0</v>
      </c>
      <c r="V139" s="17">
        <v>34.54</v>
      </c>
      <c r="W139" s="17">
        <f t="shared" si="19"/>
        <v>-34.54</v>
      </c>
      <c r="X139" t="str">
        <f>VLOOKUP(J139,'[12]Conver ASEJ VS Clave Nueva'!$A$4:$C$193,3,FALSE)</f>
        <v>6.4.1.9</v>
      </c>
      <c r="Y139" t="str">
        <f>VLOOKUP(K139,'[13]Conver ASEJ VS Clave Nueva'!$B$4:$D$193,3,FALSE)</f>
        <v>Otros  accesorios</v>
      </c>
    </row>
    <row r="140" spans="1:25" x14ac:dyDescent="0.25">
      <c r="A140" s="16">
        <v>86462</v>
      </c>
      <c r="B140" s="16" t="s">
        <v>105</v>
      </c>
      <c r="C140" s="16" t="str">
        <f t="shared" si="20"/>
        <v>2018</v>
      </c>
      <c r="D140" s="16" t="str">
        <f t="shared" si="21"/>
        <v>060000</v>
      </c>
      <c r="E140" s="16" t="str">
        <f>VLOOKUP(D140:D3296,'[10]Catalogos CRI'!$A$10:$B$19,2,FALSE)</f>
        <v>APROVECHAMIENTOS</v>
      </c>
      <c r="F140" s="16" t="str">
        <f t="shared" si="22"/>
        <v>064000</v>
      </c>
      <c r="G140" s="16" t="str">
        <f>VLOOKUP(F140:F3296,'[10]Catalogos CRI'!$A$24:$B$65,2,FALSE)</f>
        <v>ACCESORIOS DE LOS APORVECHAMIENTOS</v>
      </c>
      <c r="H140" s="16" t="str">
        <f t="shared" si="23"/>
        <v>064010</v>
      </c>
      <c r="I140" s="16" t="str">
        <f>VLOOKUP(H140:H3296,'[10]Catalogos CRI'!$A$70:$B$148,2,FALSE)</f>
        <v>Otros no especificados</v>
      </c>
      <c r="J140" s="16" t="str">
        <f t="shared" si="24"/>
        <v>064011</v>
      </c>
      <c r="K140" s="16" t="str">
        <f>VLOOKUP(J140:J3296,'[10]Catalogos CRI'!$A$153:$B$335,2,FALSE)</f>
        <v>Otros  accesorios</v>
      </c>
      <c r="L140" s="16" t="str">
        <f t="shared" si="25"/>
        <v>400</v>
      </c>
      <c r="M140" s="16" t="str">
        <f>VLOOKUP(L140:L3296,[11]FF!$A$10:$B$16,2,FALSE)</f>
        <v>Ingresos Propios</v>
      </c>
      <c r="N140" s="16" t="str">
        <f t="shared" si="26"/>
        <v>407</v>
      </c>
      <c r="O140" s="16" t="str">
        <f>VLOOKUP(N140:N3296,[11]FF!$A$22:$B$93,2,FALSE)</f>
        <v>Préstamos Empleados de Seguridad Pública</v>
      </c>
      <c r="P140" s="16">
        <v>877615</v>
      </c>
      <c r="Q140" s="16">
        <v>1</v>
      </c>
      <c r="R140" s="17">
        <v>0</v>
      </c>
      <c r="S140" s="17">
        <v>0</v>
      </c>
      <c r="T140" s="17">
        <f t="shared" si="18"/>
        <v>0</v>
      </c>
      <c r="U140" s="17">
        <v>0</v>
      </c>
      <c r="V140" s="17">
        <v>206.93</v>
      </c>
      <c r="W140" s="17">
        <f t="shared" si="19"/>
        <v>-206.93</v>
      </c>
      <c r="X140" t="str">
        <f>VLOOKUP(J140,'[12]Conver ASEJ VS Clave Nueva'!$A$4:$C$193,3,FALSE)</f>
        <v>6.4.1.9</v>
      </c>
      <c r="Y140" t="str">
        <f>VLOOKUP(K140,'[13]Conver ASEJ VS Clave Nueva'!$B$4:$D$193,3,FALSE)</f>
        <v>Otros  accesorios</v>
      </c>
    </row>
    <row r="141" spans="1:25" x14ac:dyDescent="0.25">
      <c r="A141" s="16">
        <v>86462</v>
      </c>
      <c r="B141" s="16" t="s">
        <v>105</v>
      </c>
      <c r="C141" s="16" t="str">
        <f t="shared" si="20"/>
        <v>2018</v>
      </c>
      <c r="D141" s="16" t="str">
        <f t="shared" si="21"/>
        <v>060000</v>
      </c>
      <c r="E141" s="16" t="str">
        <f>VLOOKUP(D141:D3297,'[10]Catalogos CRI'!$A$10:$B$19,2,FALSE)</f>
        <v>APROVECHAMIENTOS</v>
      </c>
      <c r="F141" s="16" t="str">
        <f t="shared" si="22"/>
        <v>064000</v>
      </c>
      <c r="G141" s="16" t="str">
        <f>VLOOKUP(F141:F3297,'[10]Catalogos CRI'!$A$24:$B$65,2,FALSE)</f>
        <v>ACCESORIOS DE LOS APORVECHAMIENTOS</v>
      </c>
      <c r="H141" s="16" t="str">
        <f t="shared" si="23"/>
        <v>064010</v>
      </c>
      <c r="I141" s="16" t="str">
        <f>VLOOKUP(H141:H3297,'[10]Catalogos CRI'!$A$70:$B$148,2,FALSE)</f>
        <v>Otros no especificados</v>
      </c>
      <c r="J141" s="16" t="str">
        <f t="shared" si="24"/>
        <v>064011</v>
      </c>
      <c r="K141" s="16" t="str">
        <f>VLOOKUP(J141:J3297,'[10]Catalogos CRI'!$A$153:$B$335,2,FALSE)</f>
        <v>Otros  accesorios</v>
      </c>
      <c r="L141" s="16" t="str">
        <f t="shared" si="25"/>
        <v>400</v>
      </c>
      <c r="M141" s="16" t="str">
        <f>VLOOKUP(L141:L3297,[11]FF!$A$10:$B$16,2,FALSE)</f>
        <v>Ingresos Propios</v>
      </c>
      <c r="N141" s="16" t="str">
        <f t="shared" si="26"/>
        <v>407</v>
      </c>
      <c r="O141" s="16" t="str">
        <f>VLOOKUP(N141:N3297,[11]FF!$A$22:$B$93,2,FALSE)</f>
        <v>Préstamos Empleados de Seguridad Pública</v>
      </c>
      <c r="P141" s="16">
        <v>877616</v>
      </c>
      <c r="Q141" s="16">
        <v>2</v>
      </c>
      <c r="R141" s="17">
        <v>0</v>
      </c>
      <c r="S141" s="17">
        <v>0</v>
      </c>
      <c r="T141" s="17">
        <f t="shared" si="18"/>
        <v>0</v>
      </c>
      <c r="U141" s="17">
        <v>0</v>
      </c>
      <c r="V141" s="17">
        <v>64.77</v>
      </c>
      <c r="W141" s="17">
        <f t="shared" si="19"/>
        <v>-64.77</v>
      </c>
      <c r="X141" t="str">
        <f>VLOOKUP(J141,'[12]Conver ASEJ VS Clave Nueva'!$A$4:$C$193,3,FALSE)</f>
        <v>6.4.1.9</v>
      </c>
      <c r="Y141" t="str">
        <f>VLOOKUP(K141,'[13]Conver ASEJ VS Clave Nueva'!$B$4:$D$193,3,FALSE)</f>
        <v>Otros  accesorios</v>
      </c>
    </row>
    <row r="142" spans="1:25" x14ac:dyDescent="0.25">
      <c r="A142" s="16">
        <v>86462</v>
      </c>
      <c r="B142" s="16" t="s">
        <v>105</v>
      </c>
      <c r="C142" s="16" t="str">
        <f t="shared" si="20"/>
        <v>2018</v>
      </c>
      <c r="D142" s="16" t="str">
        <f t="shared" si="21"/>
        <v>060000</v>
      </c>
      <c r="E142" s="16" t="str">
        <f>VLOOKUP(D142:D3298,'[10]Catalogos CRI'!$A$10:$B$19,2,FALSE)</f>
        <v>APROVECHAMIENTOS</v>
      </c>
      <c r="F142" s="16" t="str">
        <f t="shared" si="22"/>
        <v>064000</v>
      </c>
      <c r="G142" s="16" t="str">
        <f>VLOOKUP(F142:F3298,'[10]Catalogos CRI'!$A$24:$B$65,2,FALSE)</f>
        <v>ACCESORIOS DE LOS APORVECHAMIENTOS</v>
      </c>
      <c r="H142" s="16" t="str">
        <f t="shared" si="23"/>
        <v>064010</v>
      </c>
      <c r="I142" s="16" t="str">
        <f>VLOOKUP(H142:H3298,'[10]Catalogos CRI'!$A$70:$B$148,2,FALSE)</f>
        <v>Otros no especificados</v>
      </c>
      <c r="J142" s="16" t="str">
        <f t="shared" si="24"/>
        <v>064011</v>
      </c>
      <c r="K142" s="16" t="str">
        <f>VLOOKUP(J142:J3298,'[10]Catalogos CRI'!$A$153:$B$335,2,FALSE)</f>
        <v>Otros  accesorios</v>
      </c>
      <c r="L142" s="16" t="str">
        <f t="shared" si="25"/>
        <v>400</v>
      </c>
      <c r="M142" s="16" t="str">
        <f>VLOOKUP(L142:L3298,[11]FF!$A$10:$B$16,2,FALSE)</f>
        <v>Ingresos Propios</v>
      </c>
      <c r="N142" s="16" t="str">
        <f t="shared" si="26"/>
        <v>407</v>
      </c>
      <c r="O142" s="16" t="str">
        <f>VLOOKUP(N142:N3298,[11]FF!$A$22:$B$93,2,FALSE)</f>
        <v>Préstamos Empleados de Seguridad Pública</v>
      </c>
      <c r="P142" s="16">
        <v>877617</v>
      </c>
      <c r="Q142" s="16">
        <v>3</v>
      </c>
      <c r="R142" s="17">
        <v>0</v>
      </c>
      <c r="S142" s="17">
        <v>0</v>
      </c>
      <c r="T142" s="17">
        <f t="shared" si="18"/>
        <v>0</v>
      </c>
      <c r="U142" s="17">
        <v>0</v>
      </c>
      <c r="V142" s="17">
        <v>74.22</v>
      </c>
      <c r="W142" s="17">
        <f t="shared" si="19"/>
        <v>-74.22</v>
      </c>
      <c r="X142" t="str">
        <f>VLOOKUP(J142,'[12]Conver ASEJ VS Clave Nueva'!$A$4:$C$193,3,FALSE)</f>
        <v>6.4.1.9</v>
      </c>
      <c r="Y142" t="str">
        <f>VLOOKUP(K142,'[13]Conver ASEJ VS Clave Nueva'!$B$4:$D$193,3,FALSE)</f>
        <v>Otros  accesorios</v>
      </c>
    </row>
    <row r="143" spans="1:25" x14ac:dyDescent="0.25">
      <c r="A143" s="16">
        <v>86462</v>
      </c>
      <c r="B143" s="16" t="s">
        <v>105</v>
      </c>
      <c r="C143" s="16" t="str">
        <f t="shared" si="20"/>
        <v>2018</v>
      </c>
      <c r="D143" s="16" t="str">
        <f t="shared" si="21"/>
        <v>060000</v>
      </c>
      <c r="E143" s="16" t="str">
        <f>VLOOKUP(D143:D3299,'[10]Catalogos CRI'!$A$10:$B$19,2,FALSE)</f>
        <v>APROVECHAMIENTOS</v>
      </c>
      <c r="F143" s="16" t="str">
        <f t="shared" si="22"/>
        <v>064000</v>
      </c>
      <c r="G143" s="16" t="str">
        <f>VLOOKUP(F143:F3299,'[10]Catalogos CRI'!$A$24:$B$65,2,FALSE)</f>
        <v>ACCESORIOS DE LOS APORVECHAMIENTOS</v>
      </c>
      <c r="H143" s="16" t="str">
        <f t="shared" si="23"/>
        <v>064010</v>
      </c>
      <c r="I143" s="16" t="str">
        <f>VLOOKUP(H143:H3299,'[10]Catalogos CRI'!$A$70:$B$148,2,FALSE)</f>
        <v>Otros no especificados</v>
      </c>
      <c r="J143" s="16" t="str">
        <f t="shared" si="24"/>
        <v>064011</v>
      </c>
      <c r="K143" s="16" t="str">
        <f>VLOOKUP(J143:J3299,'[10]Catalogos CRI'!$A$153:$B$335,2,FALSE)</f>
        <v>Otros  accesorios</v>
      </c>
      <c r="L143" s="16" t="str">
        <f t="shared" si="25"/>
        <v>400</v>
      </c>
      <c r="M143" s="16" t="str">
        <f>VLOOKUP(L143:L3299,[11]FF!$A$10:$B$16,2,FALSE)</f>
        <v>Ingresos Propios</v>
      </c>
      <c r="N143" s="16" t="str">
        <f t="shared" si="26"/>
        <v>407</v>
      </c>
      <c r="O143" s="16" t="str">
        <f>VLOOKUP(N143:N3299,[11]FF!$A$22:$B$93,2,FALSE)</f>
        <v>Préstamos Empleados de Seguridad Pública</v>
      </c>
      <c r="P143" s="16">
        <v>877618</v>
      </c>
      <c r="Q143" s="16">
        <v>4</v>
      </c>
      <c r="R143" s="17">
        <v>0</v>
      </c>
      <c r="S143" s="17">
        <v>0</v>
      </c>
      <c r="T143" s="17">
        <f t="shared" si="18"/>
        <v>0</v>
      </c>
      <c r="U143" s="17">
        <v>0</v>
      </c>
      <c r="V143" s="17">
        <v>72.37</v>
      </c>
      <c r="W143" s="17">
        <f t="shared" si="19"/>
        <v>-72.37</v>
      </c>
      <c r="X143" t="str">
        <f>VLOOKUP(J143,'[12]Conver ASEJ VS Clave Nueva'!$A$4:$C$193,3,FALSE)</f>
        <v>6.4.1.9</v>
      </c>
      <c r="Y143" t="str">
        <f>VLOOKUP(K143,'[13]Conver ASEJ VS Clave Nueva'!$B$4:$D$193,3,FALSE)</f>
        <v>Otros  accesorios</v>
      </c>
    </row>
    <row r="144" spans="1:25" x14ac:dyDescent="0.25">
      <c r="A144" s="16">
        <v>86462</v>
      </c>
      <c r="B144" s="16" t="s">
        <v>105</v>
      </c>
      <c r="C144" s="16" t="str">
        <f t="shared" si="20"/>
        <v>2018</v>
      </c>
      <c r="D144" s="16" t="str">
        <f t="shared" si="21"/>
        <v>060000</v>
      </c>
      <c r="E144" s="16" t="str">
        <f>VLOOKUP(D144:D3300,'[10]Catalogos CRI'!$A$10:$B$19,2,FALSE)</f>
        <v>APROVECHAMIENTOS</v>
      </c>
      <c r="F144" s="16" t="str">
        <f t="shared" si="22"/>
        <v>064000</v>
      </c>
      <c r="G144" s="16" t="str">
        <f>VLOOKUP(F144:F3300,'[10]Catalogos CRI'!$A$24:$B$65,2,FALSE)</f>
        <v>ACCESORIOS DE LOS APORVECHAMIENTOS</v>
      </c>
      <c r="H144" s="16" t="str">
        <f t="shared" si="23"/>
        <v>064010</v>
      </c>
      <c r="I144" s="16" t="str">
        <f>VLOOKUP(H144:H3300,'[10]Catalogos CRI'!$A$70:$B$148,2,FALSE)</f>
        <v>Otros no especificados</v>
      </c>
      <c r="J144" s="16" t="str">
        <f t="shared" si="24"/>
        <v>064011</v>
      </c>
      <c r="K144" s="16" t="str">
        <f>VLOOKUP(J144:J3300,'[10]Catalogos CRI'!$A$153:$B$335,2,FALSE)</f>
        <v>Otros  accesorios</v>
      </c>
      <c r="L144" s="16" t="str">
        <f t="shared" si="25"/>
        <v>400</v>
      </c>
      <c r="M144" s="16" t="str">
        <f>VLOOKUP(L144:L3300,[11]FF!$A$10:$B$16,2,FALSE)</f>
        <v>Ingresos Propios</v>
      </c>
      <c r="N144" s="16" t="str">
        <f t="shared" si="26"/>
        <v>407</v>
      </c>
      <c r="O144" s="16" t="str">
        <f>VLOOKUP(N144:N3300,[11]FF!$A$22:$B$93,2,FALSE)</f>
        <v>Préstamos Empleados de Seguridad Pública</v>
      </c>
      <c r="P144" s="16">
        <v>877619</v>
      </c>
      <c r="Q144" s="16">
        <v>5</v>
      </c>
      <c r="R144" s="17">
        <v>0</v>
      </c>
      <c r="S144" s="17">
        <v>0</v>
      </c>
      <c r="T144" s="17">
        <f t="shared" si="18"/>
        <v>0</v>
      </c>
      <c r="U144" s="17">
        <v>0</v>
      </c>
      <c r="V144" s="17">
        <v>108.37</v>
      </c>
      <c r="W144" s="17">
        <f t="shared" si="19"/>
        <v>-108.37</v>
      </c>
      <c r="X144" t="str">
        <f>VLOOKUP(J144,'[12]Conver ASEJ VS Clave Nueva'!$A$4:$C$193,3,FALSE)</f>
        <v>6.4.1.9</v>
      </c>
      <c r="Y144" t="str">
        <f>VLOOKUP(K144,'[13]Conver ASEJ VS Clave Nueva'!$B$4:$D$193,3,FALSE)</f>
        <v>Otros  accesorios</v>
      </c>
    </row>
    <row r="145" spans="1:25" x14ac:dyDescent="0.25">
      <c r="A145" s="16">
        <v>86462</v>
      </c>
      <c r="B145" s="16" t="s">
        <v>105</v>
      </c>
      <c r="C145" s="16" t="str">
        <f t="shared" si="20"/>
        <v>2018</v>
      </c>
      <c r="D145" s="16" t="str">
        <f t="shared" si="21"/>
        <v>060000</v>
      </c>
      <c r="E145" s="16" t="str">
        <f>VLOOKUP(D145:D3301,'[10]Catalogos CRI'!$A$10:$B$19,2,FALSE)</f>
        <v>APROVECHAMIENTOS</v>
      </c>
      <c r="F145" s="16" t="str">
        <f t="shared" si="22"/>
        <v>064000</v>
      </c>
      <c r="G145" s="16" t="str">
        <f>VLOOKUP(F145:F3301,'[10]Catalogos CRI'!$A$24:$B$65,2,FALSE)</f>
        <v>ACCESORIOS DE LOS APORVECHAMIENTOS</v>
      </c>
      <c r="H145" s="16" t="str">
        <f t="shared" si="23"/>
        <v>064010</v>
      </c>
      <c r="I145" s="16" t="str">
        <f>VLOOKUP(H145:H3301,'[10]Catalogos CRI'!$A$70:$B$148,2,FALSE)</f>
        <v>Otros no especificados</v>
      </c>
      <c r="J145" s="16" t="str">
        <f t="shared" si="24"/>
        <v>064011</v>
      </c>
      <c r="K145" s="16" t="str">
        <f>VLOOKUP(J145:J3301,'[10]Catalogos CRI'!$A$153:$B$335,2,FALSE)</f>
        <v>Otros  accesorios</v>
      </c>
      <c r="L145" s="16" t="str">
        <f t="shared" si="25"/>
        <v>400</v>
      </c>
      <c r="M145" s="16" t="str">
        <f>VLOOKUP(L145:L3301,[11]FF!$A$10:$B$16,2,FALSE)</f>
        <v>Ingresos Propios</v>
      </c>
      <c r="N145" s="16" t="str">
        <f t="shared" si="26"/>
        <v>407</v>
      </c>
      <c r="O145" s="16" t="str">
        <f>VLOOKUP(N145:N3301,[11]FF!$A$22:$B$93,2,FALSE)</f>
        <v>Préstamos Empleados de Seguridad Pública</v>
      </c>
      <c r="P145" s="16">
        <v>877620</v>
      </c>
      <c r="Q145" s="16">
        <v>6</v>
      </c>
      <c r="R145" s="17">
        <v>0</v>
      </c>
      <c r="S145" s="17">
        <v>0</v>
      </c>
      <c r="T145" s="17">
        <f t="shared" si="18"/>
        <v>0</v>
      </c>
      <c r="U145" s="17">
        <v>0</v>
      </c>
      <c r="V145" s="17">
        <v>98.57</v>
      </c>
      <c r="W145" s="17">
        <f t="shared" si="19"/>
        <v>-98.57</v>
      </c>
      <c r="X145" t="str">
        <f>VLOOKUP(J145,'[12]Conver ASEJ VS Clave Nueva'!$A$4:$C$193,3,FALSE)</f>
        <v>6.4.1.9</v>
      </c>
      <c r="Y145" t="str">
        <f>VLOOKUP(K145,'[13]Conver ASEJ VS Clave Nueva'!$B$4:$D$193,3,FALSE)</f>
        <v>Otros  accesorios</v>
      </c>
    </row>
    <row r="146" spans="1:25" x14ac:dyDescent="0.25">
      <c r="A146" s="16">
        <v>86462</v>
      </c>
      <c r="B146" s="16" t="s">
        <v>105</v>
      </c>
      <c r="C146" s="16" t="str">
        <f t="shared" si="20"/>
        <v>2018</v>
      </c>
      <c r="D146" s="16" t="str">
        <f t="shared" si="21"/>
        <v>060000</v>
      </c>
      <c r="E146" s="16" t="str">
        <f>VLOOKUP(D146:D3302,'[10]Catalogos CRI'!$A$10:$B$19,2,FALSE)</f>
        <v>APROVECHAMIENTOS</v>
      </c>
      <c r="F146" s="16" t="str">
        <f t="shared" si="22"/>
        <v>064000</v>
      </c>
      <c r="G146" s="16" t="str">
        <f>VLOOKUP(F146:F3302,'[10]Catalogos CRI'!$A$24:$B$65,2,FALSE)</f>
        <v>ACCESORIOS DE LOS APORVECHAMIENTOS</v>
      </c>
      <c r="H146" s="16" t="str">
        <f t="shared" si="23"/>
        <v>064010</v>
      </c>
      <c r="I146" s="16" t="str">
        <f>VLOOKUP(H146:H3302,'[10]Catalogos CRI'!$A$70:$B$148,2,FALSE)</f>
        <v>Otros no especificados</v>
      </c>
      <c r="J146" s="16" t="str">
        <f t="shared" si="24"/>
        <v>064011</v>
      </c>
      <c r="K146" s="16" t="str">
        <f>VLOOKUP(J146:J3302,'[10]Catalogos CRI'!$A$153:$B$335,2,FALSE)</f>
        <v>Otros  accesorios</v>
      </c>
      <c r="L146" s="16" t="str">
        <f t="shared" si="25"/>
        <v>400</v>
      </c>
      <c r="M146" s="16" t="str">
        <f>VLOOKUP(L146:L3302,[11]FF!$A$10:$B$16,2,FALSE)</f>
        <v>Ingresos Propios</v>
      </c>
      <c r="N146" s="16" t="str">
        <f t="shared" si="26"/>
        <v>407</v>
      </c>
      <c r="O146" s="16" t="str">
        <f>VLOOKUP(N146:N3302,[11]FF!$A$22:$B$93,2,FALSE)</f>
        <v>Préstamos Empleados de Seguridad Pública</v>
      </c>
      <c r="P146" s="16">
        <v>877621</v>
      </c>
      <c r="Q146" s="16">
        <v>7</v>
      </c>
      <c r="R146" s="17">
        <v>0</v>
      </c>
      <c r="S146" s="17">
        <v>0</v>
      </c>
      <c r="T146" s="17">
        <f t="shared" si="18"/>
        <v>0</v>
      </c>
      <c r="U146" s="17">
        <v>0</v>
      </c>
      <c r="V146" s="17">
        <v>72.52</v>
      </c>
      <c r="W146" s="17">
        <f t="shared" si="19"/>
        <v>-72.52</v>
      </c>
      <c r="X146" t="str">
        <f>VLOOKUP(J146,'[12]Conver ASEJ VS Clave Nueva'!$A$4:$C$193,3,FALSE)</f>
        <v>6.4.1.9</v>
      </c>
      <c r="Y146" t="str">
        <f>VLOOKUP(K146,'[13]Conver ASEJ VS Clave Nueva'!$B$4:$D$193,3,FALSE)</f>
        <v>Otros  accesorios</v>
      </c>
    </row>
    <row r="147" spans="1:25" x14ac:dyDescent="0.25">
      <c r="A147" s="16">
        <v>86462</v>
      </c>
      <c r="B147" s="16" t="s">
        <v>105</v>
      </c>
      <c r="C147" s="16" t="str">
        <f t="shared" si="20"/>
        <v>2018</v>
      </c>
      <c r="D147" s="16" t="str">
        <f t="shared" si="21"/>
        <v>060000</v>
      </c>
      <c r="E147" s="16" t="str">
        <f>VLOOKUP(D147:D3303,'[10]Catalogos CRI'!$A$10:$B$19,2,FALSE)</f>
        <v>APROVECHAMIENTOS</v>
      </c>
      <c r="F147" s="16" t="str">
        <f t="shared" si="22"/>
        <v>064000</v>
      </c>
      <c r="G147" s="16" t="str">
        <f>VLOOKUP(F147:F3303,'[10]Catalogos CRI'!$A$24:$B$65,2,FALSE)</f>
        <v>ACCESORIOS DE LOS APORVECHAMIENTOS</v>
      </c>
      <c r="H147" s="16" t="str">
        <f t="shared" si="23"/>
        <v>064010</v>
      </c>
      <c r="I147" s="16" t="str">
        <f>VLOOKUP(H147:H3303,'[10]Catalogos CRI'!$A$70:$B$148,2,FALSE)</f>
        <v>Otros no especificados</v>
      </c>
      <c r="J147" s="16" t="str">
        <f t="shared" si="24"/>
        <v>064011</v>
      </c>
      <c r="K147" s="16" t="str">
        <f>VLOOKUP(J147:J3303,'[10]Catalogos CRI'!$A$153:$B$335,2,FALSE)</f>
        <v>Otros  accesorios</v>
      </c>
      <c r="L147" s="16" t="str">
        <f t="shared" si="25"/>
        <v>400</v>
      </c>
      <c r="M147" s="16" t="str">
        <f>VLOOKUP(L147:L3303,[11]FF!$A$10:$B$16,2,FALSE)</f>
        <v>Ingresos Propios</v>
      </c>
      <c r="N147" s="16" t="str">
        <f t="shared" si="26"/>
        <v>407</v>
      </c>
      <c r="O147" s="16" t="str">
        <f>VLOOKUP(N147:N3303,[11]FF!$A$22:$B$93,2,FALSE)</f>
        <v>Préstamos Empleados de Seguridad Pública</v>
      </c>
      <c r="P147" s="16">
        <v>877622</v>
      </c>
      <c r="Q147" s="16">
        <v>8</v>
      </c>
      <c r="R147" s="17">
        <v>0</v>
      </c>
      <c r="S147" s="17">
        <v>0</v>
      </c>
      <c r="T147" s="17">
        <f t="shared" si="18"/>
        <v>0</v>
      </c>
      <c r="U147" s="17">
        <v>0</v>
      </c>
      <c r="V147" s="17">
        <v>27.74</v>
      </c>
      <c r="W147" s="17">
        <f t="shared" si="19"/>
        <v>-27.74</v>
      </c>
      <c r="X147" t="str">
        <f>VLOOKUP(J147,'[12]Conver ASEJ VS Clave Nueva'!$A$4:$C$193,3,FALSE)</f>
        <v>6.4.1.9</v>
      </c>
      <c r="Y147" t="str">
        <f>VLOOKUP(K147,'[13]Conver ASEJ VS Clave Nueva'!$B$4:$D$193,3,FALSE)</f>
        <v>Otros  accesorios</v>
      </c>
    </row>
    <row r="148" spans="1:25" x14ac:dyDescent="0.25">
      <c r="A148" s="16">
        <v>86462</v>
      </c>
      <c r="B148" s="16" t="s">
        <v>105</v>
      </c>
      <c r="C148" s="16" t="str">
        <f t="shared" si="20"/>
        <v>2018</v>
      </c>
      <c r="D148" s="16" t="str">
        <f t="shared" si="21"/>
        <v>060000</v>
      </c>
      <c r="E148" s="16" t="str">
        <f>VLOOKUP(D148:D3304,'[10]Catalogos CRI'!$A$10:$B$19,2,FALSE)</f>
        <v>APROVECHAMIENTOS</v>
      </c>
      <c r="F148" s="16" t="str">
        <f t="shared" si="22"/>
        <v>064000</v>
      </c>
      <c r="G148" s="16" t="str">
        <f>VLOOKUP(F148:F3304,'[10]Catalogos CRI'!$A$24:$B$65,2,FALSE)</f>
        <v>ACCESORIOS DE LOS APORVECHAMIENTOS</v>
      </c>
      <c r="H148" s="16" t="str">
        <f t="shared" si="23"/>
        <v>064010</v>
      </c>
      <c r="I148" s="16" t="str">
        <f>VLOOKUP(H148:H3304,'[10]Catalogos CRI'!$A$70:$B$148,2,FALSE)</f>
        <v>Otros no especificados</v>
      </c>
      <c r="J148" s="16" t="str">
        <f t="shared" si="24"/>
        <v>064011</v>
      </c>
      <c r="K148" s="16" t="str">
        <f>VLOOKUP(J148:J3304,'[10]Catalogos CRI'!$A$153:$B$335,2,FALSE)</f>
        <v>Otros  accesorios</v>
      </c>
      <c r="L148" s="16" t="str">
        <f t="shared" si="25"/>
        <v>400</v>
      </c>
      <c r="M148" s="16" t="str">
        <f>VLOOKUP(L148:L3304,[11]FF!$A$10:$B$16,2,FALSE)</f>
        <v>Ingresos Propios</v>
      </c>
      <c r="N148" s="16" t="str">
        <f t="shared" si="26"/>
        <v>407</v>
      </c>
      <c r="O148" s="16" t="str">
        <f>VLOOKUP(N148:N3304,[11]FF!$A$22:$B$93,2,FALSE)</f>
        <v>Préstamos Empleados de Seguridad Pública</v>
      </c>
      <c r="P148" s="16">
        <v>877623</v>
      </c>
      <c r="Q148" s="16">
        <v>9</v>
      </c>
      <c r="R148" s="17">
        <v>0</v>
      </c>
      <c r="S148" s="17">
        <v>0</v>
      </c>
      <c r="T148" s="17">
        <f t="shared" si="18"/>
        <v>0</v>
      </c>
      <c r="U148" s="17">
        <v>0</v>
      </c>
      <c r="V148" s="17">
        <v>18.41</v>
      </c>
      <c r="W148" s="17">
        <f t="shared" si="19"/>
        <v>-18.41</v>
      </c>
      <c r="X148" t="str">
        <f>VLOOKUP(J148,'[12]Conver ASEJ VS Clave Nueva'!$A$4:$C$193,3,FALSE)</f>
        <v>6.4.1.9</v>
      </c>
      <c r="Y148" t="str">
        <f>VLOOKUP(K148,'[13]Conver ASEJ VS Clave Nueva'!$B$4:$D$193,3,FALSE)</f>
        <v>Otros  accesorios</v>
      </c>
    </row>
    <row r="149" spans="1:25" x14ac:dyDescent="0.25">
      <c r="A149" s="16">
        <v>86462</v>
      </c>
      <c r="B149" s="16" t="s">
        <v>105</v>
      </c>
      <c r="C149" s="16" t="str">
        <f t="shared" si="20"/>
        <v>2018</v>
      </c>
      <c r="D149" s="16" t="str">
        <f t="shared" si="21"/>
        <v>060000</v>
      </c>
      <c r="E149" s="16" t="str">
        <f>VLOOKUP(D149:D3305,'[10]Catalogos CRI'!$A$10:$B$19,2,FALSE)</f>
        <v>APROVECHAMIENTOS</v>
      </c>
      <c r="F149" s="16" t="str">
        <f t="shared" si="22"/>
        <v>064000</v>
      </c>
      <c r="G149" s="16" t="str">
        <f>VLOOKUP(F149:F3305,'[10]Catalogos CRI'!$A$24:$B$65,2,FALSE)</f>
        <v>ACCESORIOS DE LOS APORVECHAMIENTOS</v>
      </c>
      <c r="H149" s="16" t="str">
        <f t="shared" si="23"/>
        <v>064010</v>
      </c>
      <c r="I149" s="16" t="str">
        <f>VLOOKUP(H149:H3305,'[10]Catalogos CRI'!$A$70:$B$148,2,FALSE)</f>
        <v>Otros no especificados</v>
      </c>
      <c r="J149" s="16" t="str">
        <f t="shared" si="24"/>
        <v>064011</v>
      </c>
      <c r="K149" s="16" t="str">
        <f>VLOOKUP(J149:J3305,'[10]Catalogos CRI'!$A$153:$B$335,2,FALSE)</f>
        <v>Otros  accesorios</v>
      </c>
      <c r="L149" s="16" t="str">
        <f t="shared" si="25"/>
        <v>400</v>
      </c>
      <c r="M149" s="16" t="str">
        <f>VLOOKUP(L149:L3305,[11]FF!$A$10:$B$16,2,FALSE)</f>
        <v>Ingresos Propios</v>
      </c>
      <c r="N149" s="16" t="str">
        <f t="shared" si="26"/>
        <v>407</v>
      </c>
      <c r="O149" s="16" t="str">
        <f>VLOOKUP(N149:N3305,[11]FF!$A$22:$B$93,2,FALSE)</f>
        <v>Préstamos Empleados de Seguridad Pública</v>
      </c>
      <c r="P149" s="16">
        <v>877624</v>
      </c>
      <c r="Q149" s="16">
        <v>10</v>
      </c>
      <c r="R149" s="17">
        <v>0</v>
      </c>
      <c r="S149" s="17">
        <v>0</v>
      </c>
      <c r="T149" s="17">
        <f t="shared" si="18"/>
        <v>0</v>
      </c>
      <c r="U149" s="17">
        <v>0</v>
      </c>
      <c r="V149" s="17">
        <v>16.399999999999999</v>
      </c>
      <c r="W149" s="17">
        <f t="shared" si="19"/>
        <v>-16.399999999999999</v>
      </c>
      <c r="X149" t="str">
        <f>VLOOKUP(J149,'[12]Conver ASEJ VS Clave Nueva'!$A$4:$C$193,3,FALSE)</f>
        <v>6.4.1.9</v>
      </c>
      <c r="Y149" t="str">
        <f>VLOOKUP(K149,'[13]Conver ASEJ VS Clave Nueva'!$B$4:$D$193,3,FALSE)</f>
        <v>Otros  accesorios</v>
      </c>
    </row>
    <row r="150" spans="1:25" x14ac:dyDescent="0.25">
      <c r="A150" s="16">
        <v>86462</v>
      </c>
      <c r="B150" s="16" t="s">
        <v>105</v>
      </c>
      <c r="C150" s="16" t="str">
        <f t="shared" si="20"/>
        <v>2018</v>
      </c>
      <c r="D150" s="16" t="str">
        <f t="shared" si="21"/>
        <v>060000</v>
      </c>
      <c r="E150" s="16" t="str">
        <f>VLOOKUP(D150:D3306,'[10]Catalogos CRI'!$A$10:$B$19,2,FALSE)</f>
        <v>APROVECHAMIENTOS</v>
      </c>
      <c r="F150" s="16" t="str">
        <f t="shared" si="22"/>
        <v>064000</v>
      </c>
      <c r="G150" s="16" t="str">
        <f>VLOOKUP(F150:F3306,'[10]Catalogos CRI'!$A$24:$B$65,2,FALSE)</f>
        <v>ACCESORIOS DE LOS APORVECHAMIENTOS</v>
      </c>
      <c r="H150" s="16" t="str">
        <f t="shared" si="23"/>
        <v>064010</v>
      </c>
      <c r="I150" s="16" t="str">
        <f>VLOOKUP(H150:H3306,'[10]Catalogos CRI'!$A$70:$B$148,2,FALSE)</f>
        <v>Otros no especificados</v>
      </c>
      <c r="J150" s="16" t="str">
        <f t="shared" si="24"/>
        <v>064011</v>
      </c>
      <c r="K150" s="16" t="str">
        <f>VLOOKUP(J150:J3306,'[10]Catalogos CRI'!$A$153:$B$335,2,FALSE)</f>
        <v>Otros  accesorios</v>
      </c>
      <c r="L150" s="16" t="str">
        <f t="shared" si="25"/>
        <v>400</v>
      </c>
      <c r="M150" s="16" t="str">
        <f>VLOOKUP(L150:L3306,[11]FF!$A$10:$B$16,2,FALSE)</f>
        <v>Ingresos Propios</v>
      </c>
      <c r="N150" s="16" t="str">
        <f t="shared" si="26"/>
        <v>407</v>
      </c>
      <c r="O150" s="16" t="str">
        <f>VLOOKUP(N150:N3306,[11]FF!$A$22:$B$93,2,FALSE)</f>
        <v>Préstamos Empleados de Seguridad Pública</v>
      </c>
      <c r="P150" s="16">
        <v>877625</v>
      </c>
      <c r="Q150" s="16">
        <v>11</v>
      </c>
      <c r="R150" s="17">
        <v>0</v>
      </c>
      <c r="S150" s="17">
        <v>0</v>
      </c>
      <c r="T150" s="17">
        <f t="shared" si="18"/>
        <v>0</v>
      </c>
      <c r="U150" s="17">
        <v>0</v>
      </c>
      <c r="V150" s="17">
        <v>16.14</v>
      </c>
      <c r="W150" s="17">
        <f t="shared" si="19"/>
        <v>-16.14</v>
      </c>
      <c r="X150" t="str">
        <f>VLOOKUP(J150,'[12]Conver ASEJ VS Clave Nueva'!$A$4:$C$193,3,FALSE)</f>
        <v>6.4.1.9</v>
      </c>
      <c r="Y150" t="str">
        <f>VLOOKUP(K150,'[13]Conver ASEJ VS Clave Nueva'!$B$4:$D$193,3,FALSE)</f>
        <v>Otros  accesorios</v>
      </c>
    </row>
    <row r="151" spans="1:25" x14ac:dyDescent="0.25">
      <c r="A151" s="16">
        <v>86462</v>
      </c>
      <c r="B151" s="16" t="s">
        <v>105</v>
      </c>
      <c r="C151" s="16" t="str">
        <f t="shared" si="20"/>
        <v>2018</v>
      </c>
      <c r="D151" s="16" t="str">
        <f t="shared" si="21"/>
        <v>060000</v>
      </c>
      <c r="E151" s="16" t="str">
        <f>VLOOKUP(D151:D3307,'[10]Catalogos CRI'!$A$10:$B$19,2,FALSE)</f>
        <v>APROVECHAMIENTOS</v>
      </c>
      <c r="F151" s="16" t="str">
        <f t="shared" si="22"/>
        <v>064000</v>
      </c>
      <c r="G151" s="16" t="str">
        <f>VLOOKUP(F151:F3307,'[10]Catalogos CRI'!$A$24:$B$65,2,FALSE)</f>
        <v>ACCESORIOS DE LOS APORVECHAMIENTOS</v>
      </c>
      <c r="H151" s="16" t="str">
        <f t="shared" si="23"/>
        <v>064010</v>
      </c>
      <c r="I151" s="16" t="str">
        <f>VLOOKUP(H151:H3307,'[10]Catalogos CRI'!$A$70:$B$148,2,FALSE)</f>
        <v>Otros no especificados</v>
      </c>
      <c r="J151" s="16" t="str">
        <f t="shared" si="24"/>
        <v>064011</v>
      </c>
      <c r="K151" s="16" t="str">
        <f>VLOOKUP(J151:J3307,'[10]Catalogos CRI'!$A$153:$B$335,2,FALSE)</f>
        <v>Otros  accesorios</v>
      </c>
      <c r="L151" s="16" t="str">
        <f t="shared" si="25"/>
        <v>400</v>
      </c>
      <c r="M151" s="16" t="str">
        <f>VLOOKUP(L151:L3307,[11]FF!$A$10:$B$16,2,FALSE)</f>
        <v>Ingresos Propios</v>
      </c>
      <c r="N151" s="16" t="str">
        <f t="shared" si="26"/>
        <v>407</v>
      </c>
      <c r="O151" s="16" t="str">
        <f>VLOOKUP(N151:N3307,[11]FF!$A$22:$B$93,2,FALSE)</f>
        <v>Préstamos Empleados de Seguridad Pública</v>
      </c>
      <c r="P151" s="16">
        <v>877626</v>
      </c>
      <c r="Q151" s="16">
        <v>12</v>
      </c>
      <c r="R151" s="17">
        <v>0</v>
      </c>
      <c r="S151" s="17">
        <v>0</v>
      </c>
      <c r="T151" s="17">
        <f t="shared" si="18"/>
        <v>0</v>
      </c>
      <c r="U151" s="17">
        <v>0</v>
      </c>
      <c r="V151" s="17">
        <v>15.64</v>
      </c>
      <c r="W151" s="17">
        <f t="shared" si="19"/>
        <v>-15.64</v>
      </c>
      <c r="X151" t="str">
        <f>VLOOKUP(J151,'[12]Conver ASEJ VS Clave Nueva'!$A$4:$C$193,3,FALSE)</f>
        <v>6.4.1.9</v>
      </c>
      <c r="Y151" t="str">
        <f>VLOOKUP(K151,'[13]Conver ASEJ VS Clave Nueva'!$B$4:$D$193,3,FALSE)</f>
        <v>Otros  accesorios</v>
      </c>
    </row>
    <row r="152" spans="1:25" x14ac:dyDescent="0.25">
      <c r="A152" s="16">
        <v>86463</v>
      </c>
      <c r="B152" s="16" t="s">
        <v>106</v>
      </c>
      <c r="C152" s="16" t="str">
        <f t="shared" si="20"/>
        <v>2018</v>
      </c>
      <c r="D152" s="16" t="str">
        <f t="shared" si="21"/>
        <v>060000</v>
      </c>
      <c r="E152" s="16" t="str">
        <f>VLOOKUP(D152:D3308,'[10]Catalogos CRI'!$A$10:$B$19,2,FALSE)</f>
        <v>APROVECHAMIENTOS</v>
      </c>
      <c r="F152" s="16" t="str">
        <f t="shared" si="22"/>
        <v>064000</v>
      </c>
      <c r="G152" s="16" t="str">
        <f>VLOOKUP(F152:F3308,'[10]Catalogos CRI'!$A$24:$B$65,2,FALSE)</f>
        <v>ACCESORIOS DE LOS APORVECHAMIENTOS</v>
      </c>
      <c r="H152" s="16" t="str">
        <f t="shared" si="23"/>
        <v>064010</v>
      </c>
      <c r="I152" s="16" t="str">
        <f>VLOOKUP(H152:H3308,'[10]Catalogos CRI'!$A$70:$B$148,2,FALSE)</f>
        <v>Otros no especificados</v>
      </c>
      <c r="J152" s="16" t="str">
        <f t="shared" si="24"/>
        <v>064011</v>
      </c>
      <c r="K152" s="16" t="str">
        <f>VLOOKUP(J152:J3308,'[10]Catalogos CRI'!$A$153:$B$335,2,FALSE)</f>
        <v>Otros  accesorios</v>
      </c>
      <c r="L152" s="16" t="str">
        <f t="shared" si="25"/>
        <v>400</v>
      </c>
      <c r="M152" s="16" t="str">
        <f>VLOOKUP(L152:L3308,[11]FF!$A$10:$B$16,2,FALSE)</f>
        <v>Ingresos Propios</v>
      </c>
      <c r="N152" s="16" t="str">
        <f t="shared" si="26"/>
        <v>408</v>
      </c>
      <c r="O152" s="16" t="str">
        <f>VLOOKUP(N152:N3308,[11]FF!$A$22:$B$93,2,FALSE)</f>
        <v>Programa Social Por Lo Que Más Quieras</v>
      </c>
      <c r="P152" s="16">
        <v>877627</v>
      </c>
      <c r="Q152" s="16">
        <v>1</v>
      </c>
      <c r="R152" s="17">
        <v>0</v>
      </c>
      <c r="S152" s="17">
        <v>0</v>
      </c>
      <c r="T152" s="17">
        <f t="shared" si="18"/>
        <v>0</v>
      </c>
      <c r="U152" s="17">
        <v>0</v>
      </c>
      <c r="V152" s="17">
        <v>0.34</v>
      </c>
      <c r="W152" s="17">
        <f t="shared" si="19"/>
        <v>-0.34</v>
      </c>
      <c r="X152" t="str">
        <f>VLOOKUP(J152,'[12]Conver ASEJ VS Clave Nueva'!$A$4:$C$193,3,FALSE)</f>
        <v>6.4.1.9</v>
      </c>
      <c r="Y152" t="str">
        <f>VLOOKUP(K152,'[13]Conver ASEJ VS Clave Nueva'!$B$4:$D$193,3,FALSE)</f>
        <v>Otros  accesorios</v>
      </c>
    </row>
    <row r="153" spans="1:25" x14ac:dyDescent="0.25">
      <c r="A153" s="16">
        <v>86463</v>
      </c>
      <c r="B153" s="16" t="s">
        <v>106</v>
      </c>
      <c r="C153" s="16" t="str">
        <f t="shared" si="20"/>
        <v>2018</v>
      </c>
      <c r="D153" s="16" t="str">
        <f t="shared" si="21"/>
        <v>060000</v>
      </c>
      <c r="E153" s="16" t="str">
        <f>VLOOKUP(D153:D3309,'[10]Catalogos CRI'!$A$10:$B$19,2,FALSE)</f>
        <v>APROVECHAMIENTOS</v>
      </c>
      <c r="F153" s="16" t="str">
        <f t="shared" si="22"/>
        <v>064000</v>
      </c>
      <c r="G153" s="16" t="str">
        <f>VLOOKUP(F153:F3309,'[10]Catalogos CRI'!$A$24:$B$65,2,FALSE)</f>
        <v>ACCESORIOS DE LOS APORVECHAMIENTOS</v>
      </c>
      <c r="H153" s="16" t="str">
        <f t="shared" si="23"/>
        <v>064010</v>
      </c>
      <c r="I153" s="16" t="str">
        <f>VLOOKUP(H153:H3309,'[10]Catalogos CRI'!$A$70:$B$148,2,FALSE)</f>
        <v>Otros no especificados</v>
      </c>
      <c r="J153" s="16" t="str">
        <f t="shared" si="24"/>
        <v>064011</v>
      </c>
      <c r="K153" s="16" t="str">
        <f>VLOOKUP(J153:J3309,'[10]Catalogos CRI'!$A$153:$B$335,2,FALSE)</f>
        <v>Otros  accesorios</v>
      </c>
      <c r="L153" s="16" t="str">
        <f t="shared" si="25"/>
        <v>400</v>
      </c>
      <c r="M153" s="16" t="str">
        <f>VLOOKUP(L153:L3309,[11]FF!$A$10:$B$16,2,FALSE)</f>
        <v>Ingresos Propios</v>
      </c>
      <c r="N153" s="16" t="str">
        <f t="shared" si="26"/>
        <v>408</v>
      </c>
      <c r="O153" s="16" t="str">
        <f>VLOOKUP(N153:N3309,[11]FF!$A$22:$B$93,2,FALSE)</f>
        <v>Programa Social Por Lo Que Más Quieras</v>
      </c>
      <c r="P153" s="16">
        <v>877628</v>
      </c>
      <c r="Q153" s="16">
        <v>2</v>
      </c>
      <c r="R153" s="17">
        <v>0</v>
      </c>
      <c r="S153" s="17">
        <v>0</v>
      </c>
      <c r="T153" s="17">
        <f t="shared" si="18"/>
        <v>0</v>
      </c>
      <c r="U153" s="17">
        <v>0</v>
      </c>
      <c r="V153" s="17">
        <v>1.08</v>
      </c>
      <c r="W153" s="17">
        <f t="shared" si="19"/>
        <v>-1.08</v>
      </c>
      <c r="X153" t="str">
        <f>VLOOKUP(J153,'[12]Conver ASEJ VS Clave Nueva'!$A$4:$C$193,3,FALSE)</f>
        <v>6.4.1.9</v>
      </c>
      <c r="Y153" t="str">
        <f>VLOOKUP(K153,'[13]Conver ASEJ VS Clave Nueva'!$B$4:$D$193,3,FALSE)</f>
        <v>Otros  accesorios</v>
      </c>
    </row>
    <row r="154" spans="1:25" x14ac:dyDescent="0.25">
      <c r="A154" s="16">
        <v>86463</v>
      </c>
      <c r="B154" s="16" t="s">
        <v>106</v>
      </c>
      <c r="C154" s="16" t="str">
        <f t="shared" si="20"/>
        <v>2018</v>
      </c>
      <c r="D154" s="16" t="str">
        <f t="shared" si="21"/>
        <v>060000</v>
      </c>
      <c r="E154" s="16" t="str">
        <f>VLOOKUP(D154:D3310,'[10]Catalogos CRI'!$A$10:$B$19,2,FALSE)</f>
        <v>APROVECHAMIENTOS</v>
      </c>
      <c r="F154" s="16" t="str">
        <f t="shared" si="22"/>
        <v>064000</v>
      </c>
      <c r="G154" s="16" t="str">
        <f>VLOOKUP(F154:F3310,'[10]Catalogos CRI'!$A$24:$B$65,2,FALSE)</f>
        <v>ACCESORIOS DE LOS APORVECHAMIENTOS</v>
      </c>
      <c r="H154" s="16" t="str">
        <f t="shared" si="23"/>
        <v>064010</v>
      </c>
      <c r="I154" s="16" t="str">
        <f>VLOOKUP(H154:H3310,'[10]Catalogos CRI'!$A$70:$B$148,2,FALSE)</f>
        <v>Otros no especificados</v>
      </c>
      <c r="J154" s="16" t="str">
        <f t="shared" si="24"/>
        <v>064011</v>
      </c>
      <c r="K154" s="16" t="str">
        <f>VLOOKUP(J154:J3310,'[10]Catalogos CRI'!$A$153:$B$335,2,FALSE)</f>
        <v>Otros  accesorios</v>
      </c>
      <c r="L154" s="16" t="str">
        <f t="shared" si="25"/>
        <v>400</v>
      </c>
      <c r="M154" s="16" t="str">
        <f>VLOOKUP(L154:L3310,[11]FF!$A$10:$B$16,2,FALSE)</f>
        <v>Ingresos Propios</v>
      </c>
      <c r="N154" s="16" t="str">
        <f t="shared" si="26"/>
        <v>408</v>
      </c>
      <c r="O154" s="16" t="str">
        <f>VLOOKUP(N154:N3310,[11]FF!$A$22:$B$93,2,FALSE)</f>
        <v>Programa Social Por Lo Que Más Quieras</v>
      </c>
      <c r="P154" s="16">
        <v>877629</v>
      </c>
      <c r="Q154" s="16">
        <v>3</v>
      </c>
      <c r="R154" s="17">
        <v>0</v>
      </c>
      <c r="S154" s="17">
        <v>0</v>
      </c>
      <c r="T154" s="17">
        <f t="shared" si="18"/>
        <v>0</v>
      </c>
      <c r="U154" s="17">
        <v>0</v>
      </c>
      <c r="V154" s="17">
        <v>0.62</v>
      </c>
      <c r="W154" s="17">
        <f t="shared" si="19"/>
        <v>-0.62</v>
      </c>
      <c r="X154" t="str">
        <f>VLOOKUP(J154,'[12]Conver ASEJ VS Clave Nueva'!$A$4:$C$193,3,FALSE)</f>
        <v>6.4.1.9</v>
      </c>
      <c r="Y154" t="str">
        <f>VLOOKUP(K154,'[13]Conver ASEJ VS Clave Nueva'!$B$4:$D$193,3,FALSE)</f>
        <v>Otros  accesorios</v>
      </c>
    </row>
    <row r="155" spans="1:25" x14ac:dyDescent="0.25">
      <c r="A155" s="16">
        <v>86463</v>
      </c>
      <c r="B155" s="16" t="s">
        <v>106</v>
      </c>
      <c r="C155" s="16" t="str">
        <f t="shared" si="20"/>
        <v>2018</v>
      </c>
      <c r="D155" s="16" t="str">
        <f t="shared" si="21"/>
        <v>060000</v>
      </c>
      <c r="E155" s="16" t="str">
        <f>VLOOKUP(D155:D3311,'[10]Catalogos CRI'!$A$10:$B$19,2,FALSE)</f>
        <v>APROVECHAMIENTOS</v>
      </c>
      <c r="F155" s="16" t="str">
        <f t="shared" si="22"/>
        <v>064000</v>
      </c>
      <c r="G155" s="16" t="str">
        <f>VLOOKUP(F155:F3311,'[10]Catalogos CRI'!$A$24:$B$65,2,FALSE)</f>
        <v>ACCESORIOS DE LOS APORVECHAMIENTOS</v>
      </c>
      <c r="H155" s="16" t="str">
        <f t="shared" si="23"/>
        <v>064010</v>
      </c>
      <c r="I155" s="16" t="str">
        <f>VLOOKUP(H155:H3311,'[10]Catalogos CRI'!$A$70:$B$148,2,FALSE)</f>
        <v>Otros no especificados</v>
      </c>
      <c r="J155" s="16" t="str">
        <f t="shared" si="24"/>
        <v>064011</v>
      </c>
      <c r="K155" s="16" t="str">
        <f>VLOOKUP(J155:J3311,'[10]Catalogos CRI'!$A$153:$B$335,2,FALSE)</f>
        <v>Otros  accesorios</v>
      </c>
      <c r="L155" s="16" t="str">
        <f t="shared" si="25"/>
        <v>400</v>
      </c>
      <c r="M155" s="16" t="str">
        <f>VLOOKUP(L155:L3311,[11]FF!$A$10:$B$16,2,FALSE)</f>
        <v>Ingresos Propios</v>
      </c>
      <c r="N155" s="16" t="str">
        <f t="shared" si="26"/>
        <v>408</v>
      </c>
      <c r="O155" s="16" t="str">
        <f>VLOOKUP(N155:N3311,[11]FF!$A$22:$B$93,2,FALSE)</f>
        <v>Programa Social Por Lo Que Más Quieras</v>
      </c>
      <c r="P155" s="16">
        <v>877630</v>
      </c>
      <c r="Q155" s="16">
        <v>4</v>
      </c>
      <c r="R155" s="17">
        <v>0</v>
      </c>
      <c r="S155" s="17">
        <v>0</v>
      </c>
      <c r="T155" s="17">
        <f t="shared" si="18"/>
        <v>0</v>
      </c>
      <c r="U155" s="17">
        <v>0</v>
      </c>
      <c r="V155" s="17">
        <v>1.9</v>
      </c>
      <c r="W155" s="17">
        <f t="shared" si="19"/>
        <v>-1.9</v>
      </c>
      <c r="X155" t="str">
        <f>VLOOKUP(J155,'[12]Conver ASEJ VS Clave Nueva'!$A$4:$C$193,3,FALSE)</f>
        <v>6.4.1.9</v>
      </c>
      <c r="Y155" t="str">
        <f>VLOOKUP(K155,'[13]Conver ASEJ VS Clave Nueva'!$B$4:$D$193,3,FALSE)</f>
        <v>Otros  accesorios</v>
      </c>
    </row>
    <row r="156" spans="1:25" x14ac:dyDescent="0.25">
      <c r="A156" s="16">
        <v>86463</v>
      </c>
      <c r="B156" s="16" t="s">
        <v>106</v>
      </c>
      <c r="C156" s="16" t="str">
        <f t="shared" si="20"/>
        <v>2018</v>
      </c>
      <c r="D156" s="16" t="str">
        <f t="shared" si="21"/>
        <v>060000</v>
      </c>
      <c r="E156" s="16" t="str">
        <f>VLOOKUP(D156:D3312,'[10]Catalogos CRI'!$A$10:$B$19,2,FALSE)</f>
        <v>APROVECHAMIENTOS</v>
      </c>
      <c r="F156" s="16" t="str">
        <f t="shared" si="22"/>
        <v>064000</v>
      </c>
      <c r="G156" s="16" t="str">
        <f>VLOOKUP(F156:F3312,'[10]Catalogos CRI'!$A$24:$B$65,2,FALSE)</f>
        <v>ACCESORIOS DE LOS APORVECHAMIENTOS</v>
      </c>
      <c r="H156" s="16" t="str">
        <f t="shared" si="23"/>
        <v>064010</v>
      </c>
      <c r="I156" s="16" t="str">
        <f>VLOOKUP(H156:H3312,'[10]Catalogos CRI'!$A$70:$B$148,2,FALSE)</f>
        <v>Otros no especificados</v>
      </c>
      <c r="J156" s="16" t="str">
        <f t="shared" si="24"/>
        <v>064011</v>
      </c>
      <c r="K156" s="16" t="str">
        <f>VLOOKUP(J156:J3312,'[10]Catalogos CRI'!$A$153:$B$335,2,FALSE)</f>
        <v>Otros  accesorios</v>
      </c>
      <c r="L156" s="16" t="str">
        <f t="shared" si="25"/>
        <v>400</v>
      </c>
      <c r="M156" s="16" t="str">
        <f>VLOOKUP(L156:L3312,[11]FF!$A$10:$B$16,2,FALSE)</f>
        <v>Ingresos Propios</v>
      </c>
      <c r="N156" s="16" t="str">
        <f t="shared" si="26"/>
        <v>408</v>
      </c>
      <c r="O156" s="16" t="str">
        <f>VLOOKUP(N156:N3312,[11]FF!$A$22:$B$93,2,FALSE)</f>
        <v>Programa Social Por Lo Que Más Quieras</v>
      </c>
      <c r="P156" s="16">
        <v>877631</v>
      </c>
      <c r="Q156" s="16">
        <v>5</v>
      </c>
      <c r="R156" s="17">
        <v>0</v>
      </c>
      <c r="S156" s="17">
        <v>0</v>
      </c>
      <c r="T156" s="17">
        <f t="shared" si="18"/>
        <v>0</v>
      </c>
      <c r="U156" s="17">
        <v>0</v>
      </c>
      <c r="V156" s="17">
        <v>0.8</v>
      </c>
      <c r="W156" s="17">
        <f t="shared" si="19"/>
        <v>-0.8</v>
      </c>
      <c r="X156" t="str">
        <f>VLOOKUP(J156,'[12]Conver ASEJ VS Clave Nueva'!$A$4:$C$193,3,FALSE)</f>
        <v>6.4.1.9</v>
      </c>
      <c r="Y156" t="str">
        <f>VLOOKUP(K156,'[13]Conver ASEJ VS Clave Nueva'!$B$4:$D$193,3,FALSE)</f>
        <v>Otros  accesorios</v>
      </c>
    </row>
    <row r="157" spans="1:25" x14ac:dyDescent="0.25">
      <c r="A157" s="16">
        <v>86463</v>
      </c>
      <c r="B157" s="16" t="s">
        <v>106</v>
      </c>
      <c r="C157" s="16" t="str">
        <f t="shared" si="20"/>
        <v>2018</v>
      </c>
      <c r="D157" s="16" t="str">
        <f t="shared" si="21"/>
        <v>060000</v>
      </c>
      <c r="E157" s="16" t="str">
        <f>VLOOKUP(D157:D3313,'[10]Catalogos CRI'!$A$10:$B$19,2,FALSE)</f>
        <v>APROVECHAMIENTOS</v>
      </c>
      <c r="F157" s="16" t="str">
        <f t="shared" si="22"/>
        <v>064000</v>
      </c>
      <c r="G157" s="16" t="str">
        <f>VLOOKUP(F157:F3313,'[10]Catalogos CRI'!$A$24:$B$65,2,FALSE)</f>
        <v>ACCESORIOS DE LOS APORVECHAMIENTOS</v>
      </c>
      <c r="H157" s="16" t="str">
        <f t="shared" si="23"/>
        <v>064010</v>
      </c>
      <c r="I157" s="16" t="str">
        <f>VLOOKUP(H157:H3313,'[10]Catalogos CRI'!$A$70:$B$148,2,FALSE)</f>
        <v>Otros no especificados</v>
      </c>
      <c r="J157" s="16" t="str">
        <f t="shared" si="24"/>
        <v>064011</v>
      </c>
      <c r="K157" s="16" t="str">
        <f>VLOOKUP(J157:J3313,'[10]Catalogos CRI'!$A$153:$B$335,2,FALSE)</f>
        <v>Otros  accesorios</v>
      </c>
      <c r="L157" s="16" t="str">
        <f t="shared" si="25"/>
        <v>400</v>
      </c>
      <c r="M157" s="16" t="str">
        <f>VLOOKUP(L157:L3313,[11]FF!$A$10:$B$16,2,FALSE)</f>
        <v>Ingresos Propios</v>
      </c>
      <c r="N157" s="16" t="str">
        <f t="shared" si="26"/>
        <v>408</v>
      </c>
      <c r="O157" s="16" t="str">
        <f>VLOOKUP(N157:N3313,[11]FF!$A$22:$B$93,2,FALSE)</f>
        <v>Programa Social Por Lo Que Más Quieras</v>
      </c>
      <c r="P157" s="16">
        <v>877632</v>
      </c>
      <c r="Q157" s="16">
        <v>6</v>
      </c>
      <c r="R157" s="17">
        <v>0</v>
      </c>
      <c r="S157" s="17">
        <v>0</v>
      </c>
      <c r="T157" s="17">
        <f t="shared" si="18"/>
        <v>0</v>
      </c>
      <c r="U157" s="17">
        <v>0</v>
      </c>
      <c r="V157" s="17">
        <v>1.82</v>
      </c>
      <c r="W157" s="17">
        <f t="shared" si="19"/>
        <v>-1.82</v>
      </c>
      <c r="X157" t="str">
        <f>VLOOKUP(J157,'[12]Conver ASEJ VS Clave Nueva'!$A$4:$C$193,3,FALSE)</f>
        <v>6.4.1.9</v>
      </c>
      <c r="Y157" t="str">
        <f>VLOOKUP(K157,'[13]Conver ASEJ VS Clave Nueva'!$B$4:$D$193,3,FALSE)</f>
        <v>Otros  accesorios</v>
      </c>
    </row>
    <row r="158" spans="1:25" x14ac:dyDescent="0.25">
      <c r="A158" s="16">
        <v>86463</v>
      </c>
      <c r="B158" s="16" t="s">
        <v>106</v>
      </c>
      <c r="C158" s="16" t="str">
        <f t="shared" si="20"/>
        <v>2018</v>
      </c>
      <c r="D158" s="16" t="str">
        <f t="shared" si="21"/>
        <v>060000</v>
      </c>
      <c r="E158" s="16" t="str">
        <f>VLOOKUP(D158:D3314,'[10]Catalogos CRI'!$A$10:$B$19,2,FALSE)</f>
        <v>APROVECHAMIENTOS</v>
      </c>
      <c r="F158" s="16" t="str">
        <f t="shared" si="22"/>
        <v>064000</v>
      </c>
      <c r="G158" s="16" t="str">
        <f>VLOOKUP(F158:F3314,'[10]Catalogos CRI'!$A$24:$B$65,2,FALSE)</f>
        <v>ACCESORIOS DE LOS APORVECHAMIENTOS</v>
      </c>
      <c r="H158" s="16" t="str">
        <f t="shared" si="23"/>
        <v>064010</v>
      </c>
      <c r="I158" s="16" t="str">
        <f>VLOOKUP(H158:H3314,'[10]Catalogos CRI'!$A$70:$B$148,2,FALSE)</f>
        <v>Otros no especificados</v>
      </c>
      <c r="J158" s="16" t="str">
        <f t="shared" si="24"/>
        <v>064011</v>
      </c>
      <c r="K158" s="16" t="str">
        <f>VLOOKUP(J158:J3314,'[10]Catalogos CRI'!$A$153:$B$335,2,FALSE)</f>
        <v>Otros  accesorios</v>
      </c>
      <c r="L158" s="16" t="str">
        <f t="shared" si="25"/>
        <v>400</v>
      </c>
      <c r="M158" s="16" t="str">
        <f>VLOOKUP(L158:L3314,[11]FF!$A$10:$B$16,2,FALSE)</f>
        <v>Ingresos Propios</v>
      </c>
      <c r="N158" s="16" t="str">
        <f t="shared" si="26"/>
        <v>408</v>
      </c>
      <c r="O158" s="16" t="str">
        <f>VLOOKUP(N158:N3314,[11]FF!$A$22:$B$93,2,FALSE)</f>
        <v>Programa Social Por Lo Que Más Quieras</v>
      </c>
      <c r="P158" s="16">
        <v>877633</v>
      </c>
      <c r="Q158" s="16">
        <v>7</v>
      </c>
      <c r="R158" s="17">
        <v>0</v>
      </c>
      <c r="S158" s="17">
        <v>0</v>
      </c>
      <c r="T158" s="17">
        <f t="shared" si="18"/>
        <v>0</v>
      </c>
      <c r="U158" s="17">
        <v>0</v>
      </c>
      <c r="V158" s="17">
        <v>0.48</v>
      </c>
      <c r="W158" s="17">
        <f t="shared" si="19"/>
        <v>-0.48</v>
      </c>
      <c r="X158" t="str">
        <f>VLOOKUP(J158,'[12]Conver ASEJ VS Clave Nueva'!$A$4:$C$193,3,FALSE)</f>
        <v>6.4.1.9</v>
      </c>
      <c r="Y158" t="str">
        <f>VLOOKUP(K158,'[13]Conver ASEJ VS Clave Nueva'!$B$4:$D$193,3,FALSE)</f>
        <v>Otros  accesorios</v>
      </c>
    </row>
    <row r="159" spans="1:25" x14ac:dyDescent="0.25">
      <c r="A159" s="16">
        <v>86463</v>
      </c>
      <c r="B159" s="16" t="s">
        <v>106</v>
      </c>
      <c r="C159" s="16" t="str">
        <f t="shared" si="20"/>
        <v>2018</v>
      </c>
      <c r="D159" s="16" t="str">
        <f t="shared" si="21"/>
        <v>060000</v>
      </c>
      <c r="E159" s="16" t="str">
        <f>VLOOKUP(D159:D3315,'[10]Catalogos CRI'!$A$10:$B$19,2,FALSE)</f>
        <v>APROVECHAMIENTOS</v>
      </c>
      <c r="F159" s="16" t="str">
        <f t="shared" si="22"/>
        <v>064000</v>
      </c>
      <c r="G159" s="16" t="str">
        <f>VLOOKUP(F159:F3315,'[10]Catalogos CRI'!$A$24:$B$65,2,FALSE)</f>
        <v>ACCESORIOS DE LOS APORVECHAMIENTOS</v>
      </c>
      <c r="H159" s="16" t="str">
        <f t="shared" si="23"/>
        <v>064010</v>
      </c>
      <c r="I159" s="16" t="str">
        <f>VLOOKUP(H159:H3315,'[10]Catalogos CRI'!$A$70:$B$148,2,FALSE)</f>
        <v>Otros no especificados</v>
      </c>
      <c r="J159" s="16" t="str">
        <f t="shared" si="24"/>
        <v>064011</v>
      </c>
      <c r="K159" s="16" t="str">
        <f>VLOOKUP(J159:J3315,'[10]Catalogos CRI'!$A$153:$B$335,2,FALSE)</f>
        <v>Otros  accesorios</v>
      </c>
      <c r="L159" s="16" t="str">
        <f t="shared" si="25"/>
        <v>400</v>
      </c>
      <c r="M159" s="16" t="str">
        <f>VLOOKUP(L159:L3315,[11]FF!$A$10:$B$16,2,FALSE)</f>
        <v>Ingresos Propios</v>
      </c>
      <c r="N159" s="16" t="str">
        <f t="shared" si="26"/>
        <v>408</v>
      </c>
      <c r="O159" s="16" t="str">
        <f>VLOOKUP(N159:N3315,[11]FF!$A$22:$B$93,2,FALSE)</f>
        <v>Programa Social Por Lo Que Más Quieras</v>
      </c>
      <c r="P159" s="16">
        <v>877634</v>
      </c>
      <c r="Q159" s="16">
        <v>8</v>
      </c>
      <c r="R159" s="17">
        <v>0</v>
      </c>
      <c r="S159" s="17">
        <v>0</v>
      </c>
      <c r="T159" s="17">
        <f t="shared" si="18"/>
        <v>0</v>
      </c>
      <c r="U159" s="17">
        <v>0</v>
      </c>
      <c r="V159" s="17">
        <v>2.1800000000000002</v>
      </c>
      <c r="W159" s="17">
        <f t="shared" si="19"/>
        <v>-2.1800000000000002</v>
      </c>
      <c r="X159" t="str">
        <f>VLOOKUP(J159,'[12]Conver ASEJ VS Clave Nueva'!$A$4:$C$193,3,FALSE)</f>
        <v>6.4.1.9</v>
      </c>
      <c r="Y159" t="str">
        <f>VLOOKUP(K159,'[13]Conver ASEJ VS Clave Nueva'!$B$4:$D$193,3,FALSE)</f>
        <v>Otros  accesorios</v>
      </c>
    </row>
    <row r="160" spans="1:25" x14ac:dyDescent="0.25">
      <c r="A160" s="16">
        <v>86463</v>
      </c>
      <c r="B160" s="16" t="s">
        <v>106</v>
      </c>
      <c r="C160" s="16" t="str">
        <f t="shared" si="20"/>
        <v>2018</v>
      </c>
      <c r="D160" s="16" t="str">
        <f t="shared" si="21"/>
        <v>060000</v>
      </c>
      <c r="E160" s="16" t="str">
        <f>VLOOKUP(D160:D3316,'[10]Catalogos CRI'!$A$10:$B$19,2,FALSE)</f>
        <v>APROVECHAMIENTOS</v>
      </c>
      <c r="F160" s="16" t="str">
        <f t="shared" si="22"/>
        <v>064000</v>
      </c>
      <c r="G160" s="16" t="str">
        <f>VLOOKUP(F160:F3316,'[10]Catalogos CRI'!$A$24:$B$65,2,FALSE)</f>
        <v>ACCESORIOS DE LOS APORVECHAMIENTOS</v>
      </c>
      <c r="H160" s="16" t="str">
        <f t="shared" si="23"/>
        <v>064010</v>
      </c>
      <c r="I160" s="16" t="str">
        <f>VLOOKUP(H160:H3316,'[10]Catalogos CRI'!$A$70:$B$148,2,FALSE)</f>
        <v>Otros no especificados</v>
      </c>
      <c r="J160" s="16" t="str">
        <f t="shared" si="24"/>
        <v>064011</v>
      </c>
      <c r="K160" s="16" t="str">
        <f>VLOOKUP(J160:J3316,'[10]Catalogos CRI'!$A$153:$B$335,2,FALSE)</f>
        <v>Otros  accesorios</v>
      </c>
      <c r="L160" s="16" t="str">
        <f t="shared" si="25"/>
        <v>400</v>
      </c>
      <c r="M160" s="16" t="str">
        <f>VLOOKUP(L160:L3316,[11]FF!$A$10:$B$16,2,FALSE)</f>
        <v>Ingresos Propios</v>
      </c>
      <c r="N160" s="16" t="str">
        <f t="shared" si="26"/>
        <v>408</v>
      </c>
      <c r="O160" s="16" t="str">
        <f>VLOOKUP(N160:N3316,[11]FF!$A$22:$B$93,2,FALSE)</f>
        <v>Programa Social Por Lo Que Más Quieras</v>
      </c>
      <c r="P160" s="16">
        <v>877635</v>
      </c>
      <c r="Q160" s="16">
        <v>9</v>
      </c>
      <c r="R160" s="17">
        <v>0</v>
      </c>
      <c r="S160" s="17">
        <v>0</v>
      </c>
      <c r="T160" s="17">
        <f t="shared" si="18"/>
        <v>0</v>
      </c>
      <c r="U160" s="17">
        <v>0</v>
      </c>
      <c r="V160" s="17">
        <v>0.94</v>
      </c>
      <c r="W160" s="17">
        <f t="shared" si="19"/>
        <v>-0.94</v>
      </c>
      <c r="X160" t="str">
        <f>VLOOKUP(J160,'[12]Conver ASEJ VS Clave Nueva'!$A$4:$C$193,3,FALSE)</f>
        <v>6.4.1.9</v>
      </c>
      <c r="Y160" t="str">
        <f>VLOOKUP(K160,'[13]Conver ASEJ VS Clave Nueva'!$B$4:$D$193,3,FALSE)</f>
        <v>Otros  accesorios</v>
      </c>
    </row>
    <row r="161" spans="1:25" x14ac:dyDescent="0.25">
      <c r="A161" s="16">
        <v>86463</v>
      </c>
      <c r="B161" s="16" t="s">
        <v>106</v>
      </c>
      <c r="C161" s="16" t="str">
        <f t="shared" si="20"/>
        <v>2018</v>
      </c>
      <c r="D161" s="16" t="str">
        <f t="shared" si="21"/>
        <v>060000</v>
      </c>
      <c r="E161" s="16" t="str">
        <f>VLOOKUP(D161:D3317,'[10]Catalogos CRI'!$A$10:$B$19,2,FALSE)</f>
        <v>APROVECHAMIENTOS</v>
      </c>
      <c r="F161" s="16" t="str">
        <f t="shared" si="22"/>
        <v>064000</v>
      </c>
      <c r="G161" s="16" t="str">
        <f>VLOOKUP(F161:F3317,'[10]Catalogos CRI'!$A$24:$B$65,2,FALSE)</f>
        <v>ACCESORIOS DE LOS APORVECHAMIENTOS</v>
      </c>
      <c r="H161" s="16" t="str">
        <f t="shared" si="23"/>
        <v>064010</v>
      </c>
      <c r="I161" s="16" t="str">
        <f>VLOOKUP(H161:H3317,'[10]Catalogos CRI'!$A$70:$B$148,2,FALSE)</f>
        <v>Otros no especificados</v>
      </c>
      <c r="J161" s="16" t="str">
        <f t="shared" si="24"/>
        <v>064011</v>
      </c>
      <c r="K161" s="16" t="str">
        <f>VLOOKUP(J161:J3317,'[10]Catalogos CRI'!$A$153:$B$335,2,FALSE)</f>
        <v>Otros  accesorios</v>
      </c>
      <c r="L161" s="16" t="str">
        <f t="shared" si="25"/>
        <v>400</v>
      </c>
      <c r="M161" s="16" t="str">
        <f>VLOOKUP(L161:L3317,[11]FF!$A$10:$B$16,2,FALSE)</f>
        <v>Ingresos Propios</v>
      </c>
      <c r="N161" s="16" t="str">
        <f t="shared" si="26"/>
        <v>408</v>
      </c>
      <c r="O161" s="16" t="str">
        <f>VLOOKUP(N161:N3317,[11]FF!$A$22:$B$93,2,FALSE)</f>
        <v>Programa Social Por Lo Que Más Quieras</v>
      </c>
      <c r="P161" s="16">
        <v>877636</v>
      </c>
      <c r="Q161" s="16">
        <v>10</v>
      </c>
      <c r="R161" s="17">
        <v>0</v>
      </c>
      <c r="S161" s="17">
        <v>0</v>
      </c>
      <c r="T161" s="17">
        <f t="shared" si="18"/>
        <v>0</v>
      </c>
      <c r="U161" s="17">
        <v>0</v>
      </c>
      <c r="V161" s="17">
        <v>2.39</v>
      </c>
      <c r="W161" s="17">
        <f t="shared" si="19"/>
        <v>-2.39</v>
      </c>
      <c r="X161" t="str">
        <f>VLOOKUP(J161,'[12]Conver ASEJ VS Clave Nueva'!$A$4:$C$193,3,FALSE)</f>
        <v>6.4.1.9</v>
      </c>
      <c r="Y161" t="str">
        <f>VLOOKUP(K161,'[13]Conver ASEJ VS Clave Nueva'!$B$4:$D$193,3,FALSE)</f>
        <v>Otros  accesorios</v>
      </c>
    </row>
    <row r="162" spans="1:25" x14ac:dyDescent="0.25">
      <c r="A162" s="16">
        <v>86463</v>
      </c>
      <c r="B162" s="16" t="s">
        <v>106</v>
      </c>
      <c r="C162" s="16" t="str">
        <f t="shared" si="20"/>
        <v>2018</v>
      </c>
      <c r="D162" s="16" t="str">
        <f t="shared" si="21"/>
        <v>060000</v>
      </c>
      <c r="E162" s="16" t="str">
        <f>VLOOKUP(D162:D3318,'[10]Catalogos CRI'!$A$10:$B$19,2,FALSE)</f>
        <v>APROVECHAMIENTOS</v>
      </c>
      <c r="F162" s="16" t="str">
        <f t="shared" si="22"/>
        <v>064000</v>
      </c>
      <c r="G162" s="16" t="str">
        <f>VLOOKUP(F162:F3318,'[10]Catalogos CRI'!$A$24:$B$65,2,FALSE)</f>
        <v>ACCESORIOS DE LOS APORVECHAMIENTOS</v>
      </c>
      <c r="H162" s="16" t="str">
        <f t="shared" si="23"/>
        <v>064010</v>
      </c>
      <c r="I162" s="16" t="str">
        <f>VLOOKUP(H162:H3318,'[10]Catalogos CRI'!$A$70:$B$148,2,FALSE)</f>
        <v>Otros no especificados</v>
      </c>
      <c r="J162" s="16" t="str">
        <f t="shared" si="24"/>
        <v>064011</v>
      </c>
      <c r="K162" s="16" t="str">
        <f>VLOOKUP(J162:J3318,'[10]Catalogos CRI'!$A$153:$B$335,2,FALSE)</f>
        <v>Otros  accesorios</v>
      </c>
      <c r="L162" s="16" t="str">
        <f t="shared" si="25"/>
        <v>400</v>
      </c>
      <c r="M162" s="16" t="str">
        <f>VLOOKUP(L162:L3318,[11]FF!$A$10:$B$16,2,FALSE)</f>
        <v>Ingresos Propios</v>
      </c>
      <c r="N162" s="16" t="str">
        <f t="shared" si="26"/>
        <v>408</v>
      </c>
      <c r="O162" s="16" t="str">
        <f>VLOOKUP(N162:N3318,[11]FF!$A$22:$B$93,2,FALSE)</f>
        <v>Programa Social Por Lo Que Más Quieras</v>
      </c>
      <c r="P162" s="16">
        <v>877637</v>
      </c>
      <c r="Q162" s="16">
        <v>11</v>
      </c>
      <c r="R162" s="17">
        <v>0</v>
      </c>
      <c r="S162" s="17">
        <v>0</v>
      </c>
      <c r="T162" s="17">
        <f t="shared" si="18"/>
        <v>0</v>
      </c>
      <c r="U162" s="17">
        <v>0</v>
      </c>
      <c r="V162" s="17">
        <v>0.62</v>
      </c>
      <c r="W162" s="17">
        <f t="shared" si="19"/>
        <v>-0.62</v>
      </c>
      <c r="X162" t="str">
        <f>VLOOKUP(J162,'[12]Conver ASEJ VS Clave Nueva'!$A$4:$C$193,3,FALSE)</f>
        <v>6.4.1.9</v>
      </c>
      <c r="Y162" t="str">
        <f>VLOOKUP(K162,'[13]Conver ASEJ VS Clave Nueva'!$B$4:$D$193,3,FALSE)</f>
        <v>Otros  accesorios</v>
      </c>
    </row>
    <row r="163" spans="1:25" x14ac:dyDescent="0.25">
      <c r="A163" s="16">
        <v>86463</v>
      </c>
      <c r="B163" s="16" t="s">
        <v>106</v>
      </c>
      <c r="C163" s="16" t="str">
        <f t="shared" si="20"/>
        <v>2018</v>
      </c>
      <c r="D163" s="16" t="str">
        <f t="shared" si="21"/>
        <v>060000</v>
      </c>
      <c r="E163" s="16" t="str">
        <f>VLOOKUP(D163:D3319,'[10]Catalogos CRI'!$A$10:$B$19,2,FALSE)</f>
        <v>APROVECHAMIENTOS</v>
      </c>
      <c r="F163" s="16" t="str">
        <f t="shared" si="22"/>
        <v>064000</v>
      </c>
      <c r="G163" s="16" t="str">
        <f>VLOOKUP(F163:F3319,'[10]Catalogos CRI'!$A$24:$B$65,2,FALSE)</f>
        <v>ACCESORIOS DE LOS APORVECHAMIENTOS</v>
      </c>
      <c r="H163" s="16" t="str">
        <f t="shared" si="23"/>
        <v>064010</v>
      </c>
      <c r="I163" s="16" t="str">
        <f>VLOOKUP(H163:H3319,'[10]Catalogos CRI'!$A$70:$B$148,2,FALSE)</f>
        <v>Otros no especificados</v>
      </c>
      <c r="J163" s="16" t="str">
        <f t="shared" si="24"/>
        <v>064011</v>
      </c>
      <c r="K163" s="16" t="str">
        <f>VLOOKUP(J163:J3319,'[10]Catalogos CRI'!$A$153:$B$335,2,FALSE)</f>
        <v>Otros  accesorios</v>
      </c>
      <c r="L163" s="16" t="str">
        <f t="shared" si="25"/>
        <v>400</v>
      </c>
      <c r="M163" s="16" t="str">
        <f>VLOOKUP(L163:L3319,[11]FF!$A$10:$B$16,2,FALSE)</f>
        <v>Ingresos Propios</v>
      </c>
      <c r="N163" s="16" t="str">
        <f t="shared" si="26"/>
        <v>408</v>
      </c>
      <c r="O163" s="16" t="str">
        <f>VLOOKUP(N163:N3319,[11]FF!$A$22:$B$93,2,FALSE)</f>
        <v>Programa Social Por Lo Que Más Quieras</v>
      </c>
      <c r="P163" s="16">
        <v>877638</v>
      </c>
      <c r="Q163" s="16">
        <v>12</v>
      </c>
      <c r="R163" s="17">
        <v>0</v>
      </c>
      <c r="S163" s="17">
        <v>0</v>
      </c>
      <c r="T163" s="17">
        <f t="shared" si="18"/>
        <v>0</v>
      </c>
      <c r="U163" s="17">
        <v>0</v>
      </c>
      <c r="V163" s="17">
        <v>2.36</v>
      </c>
      <c r="W163" s="17">
        <f t="shared" si="19"/>
        <v>-2.36</v>
      </c>
      <c r="X163" t="str">
        <f>VLOOKUP(J163,'[12]Conver ASEJ VS Clave Nueva'!$A$4:$C$193,3,FALSE)</f>
        <v>6.4.1.9</v>
      </c>
      <c r="Y163" t="str">
        <f>VLOOKUP(K163,'[13]Conver ASEJ VS Clave Nueva'!$B$4:$D$193,3,FALSE)</f>
        <v>Otros  accesorios</v>
      </c>
    </row>
    <row r="164" spans="1:25" x14ac:dyDescent="0.25">
      <c r="A164" s="16">
        <v>86464</v>
      </c>
      <c r="B164" s="16" t="s">
        <v>107</v>
      </c>
      <c r="C164" s="16" t="str">
        <f t="shared" si="20"/>
        <v>2018</v>
      </c>
      <c r="D164" s="16" t="str">
        <f t="shared" si="21"/>
        <v>060000</v>
      </c>
      <c r="E164" s="16" t="str">
        <f>VLOOKUP(D164:D3320,'[10]Catalogos CRI'!$A$10:$B$19,2,FALSE)</f>
        <v>APROVECHAMIENTOS</v>
      </c>
      <c r="F164" s="16" t="str">
        <f t="shared" si="22"/>
        <v>064000</v>
      </c>
      <c r="G164" s="16" t="str">
        <f>VLOOKUP(F164:F3320,'[10]Catalogos CRI'!$A$24:$B$65,2,FALSE)</f>
        <v>ACCESORIOS DE LOS APORVECHAMIENTOS</v>
      </c>
      <c r="H164" s="16" t="str">
        <f t="shared" si="23"/>
        <v>064010</v>
      </c>
      <c r="I164" s="16" t="str">
        <f>VLOOKUP(H164:H3320,'[10]Catalogos CRI'!$A$70:$B$148,2,FALSE)</f>
        <v>Otros no especificados</v>
      </c>
      <c r="J164" s="16" t="str">
        <f t="shared" si="24"/>
        <v>064011</v>
      </c>
      <c r="K164" s="16" t="str">
        <f>VLOOKUP(J164:J3320,'[10]Catalogos CRI'!$A$153:$B$335,2,FALSE)</f>
        <v>Otros  accesorios</v>
      </c>
      <c r="L164" s="16" t="str">
        <f t="shared" si="25"/>
        <v>400</v>
      </c>
      <c r="M164" s="16" t="str">
        <f>VLOOKUP(L164:L3320,[11]FF!$A$10:$B$16,2,FALSE)</f>
        <v>Ingresos Propios</v>
      </c>
      <c r="N164" s="16" t="str">
        <f t="shared" si="26"/>
        <v>411</v>
      </c>
      <c r="O164" s="16" t="str">
        <f>VLOOKUP(N164:N3320,[11]FF!$A$22:$B$93,2,FALSE)</f>
        <v>Donativos Premio Nacional de la Cerámica</v>
      </c>
      <c r="P164" s="16">
        <v>877639</v>
      </c>
      <c r="Q164" s="16">
        <v>1</v>
      </c>
      <c r="R164" s="17">
        <v>0</v>
      </c>
      <c r="S164" s="17">
        <v>0</v>
      </c>
      <c r="T164" s="17">
        <f t="shared" si="18"/>
        <v>0</v>
      </c>
      <c r="U164" s="17">
        <v>0</v>
      </c>
      <c r="V164" s="17">
        <v>2.2400000000000002</v>
      </c>
      <c r="W164" s="17">
        <f t="shared" si="19"/>
        <v>-2.2400000000000002</v>
      </c>
      <c r="X164" t="str">
        <f>VLOOKUP(J164,'[12]Conver ASEJ VS Clave Nueva'!$A$4:$C$193,3,FALSE)</f>
        <v>6.4.1.9</v>
      </c>
      <c r="Y164" t="str">
        <f>VLOOKUP(K164,'[13]Conver ASEJ VS Clave Nueva'!$B$4:$D$193,3,FALSE)</f>
        <v>Otros  accesorios</v>
      </c>
    </row>
    <row r="165" spans="1:25" x14ac:dyDescent="0.25">
      <c r="A165" s="16">
        <v>86464</v>
      </c>
      <c r="B165" s="16" t="s">
        <v>107</v>
      </c>
      <c r="C165" s="16" t="str">
        <f t="shared" si="20"/>
        <v>2018</v>
      </c>
      <c r="D165" s="16" t="str">
        <f t="shared" si="21"/>
        <v>060000</v>
      </c>
      <c r="E165" s="16" t="str">
        <f>VLOOKUP(D165:D3321,'[10]Catalogos CRI'!$A$10:$B$19,2,FALSE)</f>
        <v>APROVECHAMIENTOS</v>
      </c>
      <c r="F165" s="16" t="str">
        <f t="shared" si="22"/>
        <v>064000</v>
      </c>
      <c r="G165" s="16" t="str">
        <f>VLOOKUP(F165:F3321,'[10]Catalogos CRI'!$A$24:$B$65,2,FALSE)</f>
        <v>ACCESORIOS DE LOS APORVECHAMIENTOS</v>
      </c>
      <c r="H165" s="16" t="str">
        <f t="shared" si="23"/>
        <v>064010</v>
      </c>
      <c r="I165" s="16" t="str">
        <f>VLOOKUP(H165:H3321,'[10]Catalogos CRI'!$A$70:$B$148,2,FALSE)</f>
        <v>Otros no especificados</v>
      </c>
      <c r="J165" s="16" t="str">
        <f t="shared" si="24"/>
        <v>064011</v>
      </c>
      <c r="K165" s="16" t="str">
        <f>VLOOKUP(J165:J3321,'[10]Catalogos CRI'!$A$153:$B$335,2,FALSE)</f>
        <v>Otros  accesorios</v>
      </c>
      <c r="L165" s="16" t="str">
        <f t="shared" si="25"/>
        <v>400</v>
      </c>
      <c r="M165" s="16" t="str">
        <f>VLOOKUP(L165:L3321,[11]FF!$A$10:$B$16,2,FALSE)</f>
        <v>Ingresos Propios</v>
      </c>
      <c r="N165" s="16" t="str">
        <f t="shared" si="26"/>
        <v>411</v>
      </c>
      <c r="O165" s="16" t="str">
        <f>VLOOKUP(N165:N3321,[11]FF!$A$22:$B$93,2,FALSE)</f>
        <v>Donativos Premio Nacional de la Cerámica</v>
      </c>
      <c r="P165" s="16">
        <v>877640</v>
      </c>
      <c r="Q165" s="16">
        <v>2</v>
      </c>
      <c r="R165" s="17">
        <v>0</v>
      </c>
      <c r="S165" s="17">
        <v>0</v>
      </c>
      <c r="T165" s="17">
        <f t="shared" si="18"/>
        <v>0</v>
      </c>
      <c r="U165" s="17">
        <v>0</v>
      </c>
      <c r="V165" s="17">
        <v>0</v>
      </c>
      <c r="W165" s="17">
        <f t="shared" si="19"/>
        <v>0</v>
      </c>
      <c r="X165" t="str">
        <f>VLOOKUP(J165,'[12]Conver ASEJ VS Clave Nueva'!$A$4:$C$193,3,FALSE)</f>
        <v>6.4.1.9</v>
      </c>
      <c r="Y165" t="str">
        <f>VLOOKUP(K165,'[13]Conver ASEJ VS Clave Nueva'!$B$4:$D$193,3,FALSE)</f>
        <v>Otros  accesorios</v>
      </c>
    </row>
    <row r="166" spans="1:25" x14ac:dyDescent="0.25">
      <c r="A166" s="16">
        <v>86464</v>
      </c>
      <c r="B166" s="16" t="s">
        <v>107</v>
      </c>
      <c r="C166" s="16" t="str">
        <f t="shared" si="20"/>
        <v>2018</v>
      </c>
      <c r="D166" s="16" t="str">
        <f t="shared" si="21"/>
        <v>060000</v>
      </c>
      <c r="E166" s="16" t="str">
        <f>VLOOKUP(D166:D3322,'[10]Catalogos CRI'!$A$10:$B$19,2,FALSE)</f>
        <v>APROVECHAMIENTOS</v>
      </c>
      <c r="F166" s="16" t="str">
        <f t="shared" si="22"/>
        <v>064000</v>
      </c>
      <c r="G166" s="16" t="str">
        <f>VLOOKUP(F166:F3322,'[10]Catalogos CRI'!$A$24:$B$65,2,FALSE)</f>
        <v>ACCESORIOS DE LOS APORVECHAMIENTOS</v>
      </c>
      <c r="H166" s="16" t="str">
        <f t="shared" si="23"/>
        <v>064010</v>
      </c>
      <c r="I166" s="16" t="str">
        <f>VLOOKUP(H166:H3322,'[10]Catalogos CRI'!$A$70:$B$148,2,FALSE)</f>
        <v>Otros no especificados</v>
      </c>
      <c r="J166" s="16" t="str">
        <f t="shared" si="24"/>
        <v>064011</v>
      </c>
      <c r="K166" s="16" t="str">
        <f>VLOOKUP(J166:J3322,'[10]Catalogos CRI'!$A$153:$B$335,2,FALSE)</f>
        <v>Otros  accesorios</v>
      </c>
      <c r="L166" s="16" t="str">
        <f t="shared" si="25"/>
        <v>400</v>
      </c>
      <c r="M166" s="16" t="str">
        <f>VLOOKUP(L166:L3322,[11]FF!$A$10:$B$16,2,FALSE)</f>
        <v>Ingresos Propios</v>
      </c>
      <c r="N166" s="16" t="str">
        <f t="shared" si="26"/>
        <v>411</v>
      </c>
      <c r="O166" s="16" t="str">
        <f>VLOOKUP(N166:N3322,[11]FF!$A$22:$B$93,2,FALSE)</f>
        <v>Donativos Premio Nacional de la Cerámica</v>
      </c>
      <c r="P166" s="16">
        <v>877641</v>
      </c>
      <c r="Q166" s="16">
        <v>3</v>
      </c>
      <c r="R166" s="17">
        <v>0</v>
      </c>
      <c r="S166" s="17">
        <v>0</v>
      </c>
      <c r="T166" s="17">
        <f t="shared" si="18"/>
        <v>0</v>
      </c>
      <c r="U166" s="17">
        <v>0</v>
      </c>
      <c r="V166" s="17">
        <v>0</v>
      </c>
      <c r="W166" s="17">
        <f t="shared" si="19"/>
        <v>0</v>
      </c>
      <c r="X166" t="str">
        <f>VLOOKUP(J166,'[12]Conver ASEJ VS Clave Nueva'!$A$4:$C$193,3,FALSE)</f>
        <v>6.4.1.9</v>
      </c>
      <c r="Y166" t="str">
        <f>VLOOKUP(K166,'[13]Conver ASEJ VS Clave Nueva'!$B$4:$D$193,3,FALSE)</f>
        <v>Otros  accesorios</v>
      </c>
    </row>
    <row r="167" spans="1:25" x14ac:dyDescent="0.25">
      <c r="A167" s="16">
        <v>86464</v>
      </c>
      <c r="B167" s="16" t="s">
        <v>107</v>
      </c>
      <c r="C167" s="16" t="str">
        <f t="shared" si="20"/>
        <v>2018</v>
      </c>
      <c r="D167" s="16" t="str">
        <f t="shared" si="21"/>
        <v>060000</v>
      </c>
      <c r="E167" s="16" t="str">
        <f>VLOOKUP(D167:D3323,'[10]Catalogos CRI'!$A$10:$B$19,2,FALSE)</f>
        <v>APROVECHAMIENTOS</v>
      </c>
      <c r="F167" s="16" t="str">
        <f t="shared" si="22"/>
        <v>064000</v>
      </c>
      <c r="G167" s="16" t="str">
        <f>VLOOKUP(F167:F3323,'[10]Catalogos CRI'!$A$24:$B$65,2,FALSE)</f>
        <v>ACCESORIOS DE LOS APORVECHAMIENTOS</v>
      </c>
      <c r="H167" s="16" t="str">
        <f t="shared" si="23"/>
        <v>064010</v>
      </c>
      <c r="I167" s="16" t="str">
        <f>VLOOKUP(H167:H3323,'[10]Catalogos CRI'!$A$70:$B$148,2,FALSE)</f>
        <v>Otros no especificados</v>
      </c>
      <c r="J167" s="16" t="str">
        <f t="shared" si="24"/>
        <v>064011</v>
      </c>
      <c r="K167" s="16" t="str">
        <f>VLOOKUP(J167:J3323,'[10]Catalogos CRI'!$A$153:$B$335,2,FALSE)</f>
        <v>Otros  accesorios</v>
      </c>
      <c r="L167" s="16" t="str">
        <f t="shared" si="25"/>
        <v>400</v>
      </c>
      <c r="M167" s="16" t="str">
        <f>VLOOKUP(L167:L3323,[11]FF!$A$10:$B$16,2,FALSE)</f>
        <v>Ingresos Propios</v>
      </c>
      <c r="N167" s="16" t="str">
        <f t="shared" si="26"/>
        <v>411</v>
      </c>
      <c r="O167" s="16" t="str">
        <f>VLOOKUP(N167:N3323,[11]FF!$A$22:$B$93,2,FALSE)</f>
        <v>Donativos Premio Nacional de la Cerámica</v>
      </c>
      <c r="P167" s="16">
        <v>877642</v>
      </c>
      <c r="Q167" s="16">
        <v>4</v>
      </c>
      <c r="R167" s="17">
        <v>0</v>
      </c>
      <c r="S167" s="17">
        <v>0</v>
      </c>
      <c r="T167" s="17">
        <f t="shared" si="18"/>
        <v>0</v>
      </c>
      <c r="U167" s="17">
        <v>0</v>
      </c>
      <c r="V167" s="17">
        <v>0</v>
      </c>
      <c r="W167" s="17">
        <f t="shared" si="19"/>
        <v>0</v>
      </c>
      <c r="X167" t="str">
        <f>VLOOKUP(J167,'[12]Conver ASEJ VS Clave Nueva'!$A$4:$C$193,3,FALSE)</f>
        <v>6.4.1.9</v>
      </c>
      <c r="Y167" t="str">
        <f>VLOOKUP(K167,'[13]Conver ASEJ VS Clave Nueva'!$B$4:$D$193,3,FALSE)</f>
        <v>Otros  accesorios</v>
      </c>
    </row>
    <row r="168" spans="1:25" x14ac:dyDescent="0.25">
      <c r="A168" s="16">
        <v>86464</v>
      </c>
      <c r="B168" s="16" t="s">
        <v>107</v>
      </c>
      <c r="C168" s="16" t="str">
        <f t="shared" si="20"/>
        <v>2018</v>
      </c>
      <c r="D168" s="16" t="str">
        <f t="shared" si="21"/>
        <v>060000</v>
      </c>
      <c r="E168" s="16" t="str">
        <f>VLOOKUP(D168:D3324,'[10]Catalogos CRI'!$A$10:$B$19,2,FALSE)</f>
        <v>APROVECHAMIENTOS</v>
      </c>
      <c r="F168" s="16" t="str">
        <f t="shared" si="22"/>
        <v>064000</v>
      </c>
      <c r="G168" s="16" t="str">
        <f>VLOOKUP(F168:F3324,'[10]Catalogos CRI'!$A$24:$B$65,2,FALSE)</f>
        <v>ACCESORIOS DE LOS APORVECHAMIENTOS</v>
      </c>
      <c r="H168" s="16" t="str">
        <f t="shared" si="23"/>
        <v>064010</v>
      </c>
      <c r="I168" s="16" t="str">
        <f>VLOOKUP(H168:H3324,'[10]Catalogos CRI'!$A$70:$B$148,2,FALSE)</f>
        <v>Otros no especificados</v>
      </c>
      <c r="J168" s="16" t="str">
        <f t="shared" si="24"/>
        <v>064011</v>
      </c>
      <c r="K168" s="16" t="str">
        <f>VLOOKUP(J168:J3324,'[10]Catalogos CRI'!$A$153:$B$335,2,FALSE)</f>
        <v>Otros  accesorios</v>
      </c>
      <c r="L168" s="16" t="str">
        <f t="shared" si="25"/>
        <v>400</v>
      </c>
      <c r="M168" s="16" t="str">
        <f>VLOOKUP(L168:L3324,[11]FF!$A$10:$B$16,2,FALSE)</f>
        <v>Ingresos Propios</v>
      </c>
      <c r="N168" s="16" t="str">
        <f t="shared" si="26"/>
        <v>411</v>
      </c>
      <c r="O168" s="16" t="str">
        <f>VLOOKUP(N168:N3324,[11]FF!$A$22:$B$93,2,FALSE)</f>
        <v>Donativos Premio Nacional de la Cerámica</v>
      </c>
      <c r="P168" s="16">
        <v>877643</v>
      </c>
      <c r="Q168" s="16">
        <v>5</v>
      </c>
      <c r="R168" s="17">
        <v>0</v>
      </c>
      <c r="S168" s="17">
        <v>0</v>
      </c>
      <c r="T168" s="17">
        <f t="shared" si="18"/>
        <v>0</v>
      </c>
      <c r="U168" s="17">
        <v>0</v>
      </c>
      <c r="V168" s="17">
        <v>0</v>
      </c>
      <c r="W168" s="17">
        <f t="shared" si="19"/>
        <v>0</v>
      </c>
      <c r="X168" t="str">
        <f>VLOOKUP(J168,'[12]Conver ASEJ VS Clave Nueva'!$A$4:$C$193,3,FALSE)</f>
        <v>6.4.1.9</v>
      </c>
      <c r="Y168" t="str">
        <f>VLOOKUP(K168,'[13]Conver ASEJ VS Clave Nueva'!$B$4:$D$193,3,FALSE)</f>
        <v>Otros  accesorios</v>
      </c>
    </row>
    <row r="169" spans="1:25" x14ac:dyDescent="0.25">
      <c r="A169" s="16">
        <v>86464</v>
      </c>
      <c r="B169" s="16" t="s">
        <v>107</v>
      </c>
      <c r="C169" s="16" t="str">
        <f t="shared" si="20"/>
        <v>2018</v>
      </c>
      <c r="D169" s="16" t="str">
        <f t="shared" si="21"/>
        <v>060000</v>
      </c>
      <c r="E169" s="16" t="str">
        <f>VLOOKUP(D169:D3325,'[10]Catalogos CRI'!$A$10:$B$19,2,FALSE)</f>
        <v>APROVECHAMIENTOS</v>
      </c>
      <c r="F169" s="16" t="str">
        <f t="shared" si="22"/>
        <v>064000</v>
      </c>
      <c r="G169" s="16" t="str">
        <f>VLOOKUP(F169:F3325,'[10]Catalogos CRI'!$A$24:$B$65,2,FALSE)</f>
        <v>ACCESORIOS DE LOS APORVECHAMIENTOS</v>
      </c>
      <c r="H169" s="16" t="str">
        <f t="shared" si="23"/>
        <v>064010</v>
      </c>
      <c r="I169" s="16" t="str">
        <f>VLOOKUP(H169:H3325,'[10]Catalogos CRI'!$A$70:$B$148,2,FALSE)</f>
        <v>Otros no especificados</v>
      </c>
      <c r="J169" s="16" t="str">
        <f t="shared" si="24"/>
        <v>064011</v>
      </c>
      <c r="K169" s="16" t="str">
        <f>VLOOKUP(J169:J3325,'[10]Catalogos CRI'!$A$153:$B$335,2,FALSE)</f>
        <v>Otros  accesorios</v>
      </c>
      <c r="L169" s="16" t="str">
        <f t="shared" si="25"/>
        <v>400</v>
      </c>
      <c r="M169" s="16" t="str">
        <f>VLOOKUP(L169:L3325,[11]FF!$A$10:$B$16,2,FALSE)</f>
        <v>Ingresos Propios</v>
      </c>
      <c r="N169" s="16" t="str">
        <f t="shared" si="26"/>
        <v>411</v>
      </c>
      <c r="O169" s="16" t="str">
        <f>VLOOKUP(N169:N3325,[11]FF!$A$22:$B$93,2,FALSE)</f>
        <v>Donativos Premio Nacional de la Cerámica</v>
      </c>
      <c r="P169" s="16">
        <v>877644</v>
      </c>
      <c r="Q169" s="16">
        <v>6</v>
      </c>
      <c r="R169" s="17">
        <v>0</v>
      </c>
      <c r="S169" s="17">
        <v>0</v>
      </c>
      <c r="T169" s="17">
        <f t="shared" si="18"/>
        <v>0</v>
      </c>
      <c r="U169" s="17">
        <v>0</v>
      </c>
      <c r="V169" s="17">
        <v>0</v>
      </c>
      <c r="W169" s="17">
        <f t="shared" si="19"/>
        <v>0</v>
      </c>
      <c r="X169" t="str">
        <f>VLOOKUP(J169,'[12]Conver ASEJ VS Clave Nueva'!$A$4:$C$193,3,FALSE)</f>
        <v>6.4.1.9</v>
      </c>
      <c r="Y169" t="str">
        <f>VLOOKUP(K169,'[13]Conver ASEJ VS Clave Nueva'!$B$4:$D$193,3,FALSE)</f>
        <v>Otros  accesorios</v>
      </c>
    </row>
    <row r="170" spans="1:25" x14ac:dyDescent="0.25">
      <c r="A170" s="16">
        <v>86464</v>
      </c>
      <c r="B170" s="16" t="s">
        <v>107</v>
      </c>
      <c r="C170" s="16" t="str">
        <f t="shared" si="20"/>
        <v>2018</v>
      </c>
      <c r="D170" s="16" t="str">
        <f t="shared" si="21"/>
        <v>060000</v>
      </c>
      <c r="E170" s="16" t="str">
        <f>VLOOKUP(D170:D3326,'[10]Catalogos CRI'!$A$10:$B$19,2,FALSE)</f>
        <v>APROVECHAMIENTOS</v>
      </c>
      <c r="F170" s="16" t="str">
        <f t="shared" si="22"/>
        <v>064000</v>
      </c>
      <c r="G170" s="16" t="str">
        <f>VLOOKUP(F170:F3326,'[10]Catalogos CRI'!$A$24:$B$65,2,FALSE)</f>
        <v>ACCESORIOS DE LOS APORVECHAMIENTOS</v>
      </c>
      <c r="H170" s="16" t="str">
        <f t="shared" si="23"/>
        <v>064010</v>
      </c>
      <c r="I170" s="16" t="str">
        <f>VLOOKUP(H170:H3326,'[10]Catalogos CRI'!$A$70:$B$148,2,FALSE)</f>
        <v>Otros no especificados</v>
      </c>
      <c r="J170" s="16" t="str">
        <f t="shared" si="24"/>
        <v>064011</v>
      </c>
      <c r="K170" s="16" t="str">
        <f>VLOOKUP(J170:J3326,'[10]Catalogos CRI'!$A$153:$B$335,2,FALSE)</f>
        <v>Otros  accesorios</v>
      </c>
      <c r="L170" s="16" t="str">
        <f t="shared" si="25"/>
        <v>400</v>
      </c>
      <c r="M170" s="16" t="str">
        <f>VLOOKUP(L170:L3326,[11]FF!$A$10:$B$16,2,FALSE)</f>
        <v>Ingresos Propios</v>
      </c>
      <c r="N170" s="16" t="str">
        <f t="shared" si="26"/>
        <v>411</v>
      </c>
      <c r="O170" s="16" t="str">
        <f>VLOOKUP(N170:N3326,[11]FF!$A$22:$B$93,2,FALSE)</f>
        <v>Donativos Premio Nacional de la Cerámica</v>
      </c>
      <c r="P170" s="16">
        <v>877645</v>
      </c>
      <c r="Q170" s="16">
        <v>7</v>
      </c>
      <c r="R170" s="17">
        <v>0</v>
      </c>
      <c r="S170" s="17">
        <v>0</v>
      </c>
      <c r="T170" s="17">
        <f t="shared" si="18"/>
        <v>0</v>
      </c>
      <c r="U170" s="17">
        <v>0</v>
      </c>
      <c r="V170" s="17">
        <v>0</v>
      </c>
      <c r="W170" s="17">
        <f t="shared" si="19"/>
        <v>0</v>
      </c>
      <c r="X170" t="str">
        <f>VLOOKUP(J170,'[12]Conver ASEJ VS Clave Nueva'!$A$4:$C$193,3,FALSE)</f>
        <v>6.4.1.9</v>
      </c>
      <c r="Y170" t="str">
        <f>VLOOKUP(K170,'[13]Conver ASEJ VS Clave Nueva'!$B$4:$D$193,3,FALSE)</f>
        <v>Otros  accesorios</v>
      </c>
    </row>
    <row r="171" spans="1:25" x14ac:dyDescent="0.25">
      <c r="A171" s="16">
        <v>86464</v>
      </c>
      <c r="B171" s="16" t="s">
        <v>107</v>
      </c>
      <c r="C171" s="16" t="str">
        <f t="shared" si="20"/>
        <v>2018</v>
      </c>
      <c r="D171" s="16" t="str">
        <f t="shared" si="21"/>
        <v>060000</v>
      </c>
      <c r="E171" s="16" t="str">
        <f>VLOOKUP(D171:D3327,'[10]Catalogos CRI'!$A$10:$B$19,2,FALSE)</f>
        <v>APROVECHAMIENTOS</v>
      </c>
      <c r="F171" s="16" t="str">
        <f t="shared" si="22"/>
        <v>064000</v>
      </c>
      <c r="G171" s="16" t="str">
        <f>VLOOKUP(F171:F3327,'[10]Catalogos CRI'!$A$24:$B$65,2,FALSE)</f>
        <v>ACCESORIOS DE LOS APORVECHAMIENTOS</v>
      </c>
      <c r="H171" s="16" t="str">
        <f t="shared" si="23"/>
        <v>064010</v>
      </c>
      <c r="I171" s="16" t="str">
        <f>VLOOKUP(H171:H3327,'[10]Catalogos CRI'!$A$70:$B$148,2,FALSE)</f>
        <v>Otros no especificados</v>
      </c>
      <c r="J171" s="16" t="str">
        <f t="shared" si="24"/>
        <v>064011</v>
      </c>
      <c r="K171" s="16" t="str">
        <f>VLOOKUP(J171:J3327,'[10]Catalogos CRI'!$A$153:$B$335,2,FALSE)</f>
        <v>Otros  accesorios</v>
      </c>
      <c r="L171" s="16" t="str">
        <f t="shared" si="25"/>
        <v>400</v>
      </c>
      <c r="M171" s="16" t="str">
        <f>VLOOKUP(L171:L3327,[11]FF!$A$10:$B$16,2,FALSE)</f>
        <v>Ingresos Propios</v>
      </c>
      <c r="N171" s="16" t="str">
        <f t="shared" si="26"/>
        <v>411</v>
      </c>
      <c r="O171" s="16" t="str">
        <f>VLOOKUP(N171:N3327,[11]FF!$A$22:$B$93,2,FALSE)</f>
        <v>Donativos Premio Nacional de la Cerámica</v>
      </c>
      <c r="P171" s="16">
        <v>877646</v>
      </c>
      <c r="Q171" s="16">
        <v>8</v>
      </c>
      <c r="R171" s="17">
        <v>0</v>
      </c>
      <c r="S171" s="17">
        <v>0</v>
      </c>
      <c r="T171" s="17">
        <f t="shared" si="18"/>
        <v>0</v>
      </c>
      <c r="U171" s="17">
        <v>0</v>
      </c>
      <c r="V171" s="17">
        <v>0</v>
      </c>
      <c r="W171" s="17">
        <f t="shared" si="19"/>
        <v>0</v>
      </c>
      <c r="X171" t="str">
        <f>VLOOKUP(J171,'[12]Conver ASEJ VS Clave Nueva'!$A$4:$C$193,3,FALSE)</f>
        <v>6.4.1.9</v>
      </c>
      <c r="Y171" t="str">
        <f>VLOOKUP(K171,'[13]Conver ASEJ VS Clave Nueva'!$B$4:$D$193,3,FALSE)</f>
        <v>Otros  accesorios</v>
      </c>
    </row>
    <row r="172" spans="1:25" x14ac:dyDescent="0.25">
      <c r="A172" s="16">
        <v>86464</v>
      </c>
      <c r="B172" s="16" t="s">
        <v>107</v>
      </c>
      <c r="C172" s="16" t="str">
        <f t="shared" si="20"/>
        <v>2018</v>
      </c>
      <c r="D172" s="16" t="str">
        <f t="shared" si="21"/>
        <v>060000</v>
      </c>
      <c r="E172" s="16" t="str">
        <f>VLOOKUP(D172:D3328,'[10]Catalogos CRI'!$A$10:$B$19,2,FALSE)</f>
        <v>APROVECHAMIENTOS</v>
      </c>
      <c r="F172" s="16" t="str">
        <f t="shared" si="22"/>
        <v>064000</v>
      </c>
      <c r="G172" s="16" t="str">
        <f>VLOOKUP(F172:F3328,'[10]Catalogos CRI'!$A$24:$B$65,2,FALSE)</f>
        <v>ACCESORIOS DE LOS APORVECHAMIENTOS</v>
      </c>
      <c r="H172" s="16" t="str">
        <f t="shared" si="23"/>
        <v>064010</v>
      </c>
      <c r="I172" s="16" t="str">
        <f>VLOOKUP(H172:H3328,'[10]Catalogos CRI'!$A$70:$B$148,2,FALSE)</f>
        <v>Otros no especificados</v>
      </c>
      <c r="J172" s="16" t="str">
        <f t="shared" si="24"/>
        <v>064011</v>
      </c>
      <c r="K172" s="16" t="str">
        <f>VLOOKUP(J172:J3328,'[10]Catalogos CRI'!$A$153:$B$335,2,FALSE)</f>
        <v>Otros  accesorios</v>
      </c>
      <c r="L172" s="16" t="str">
        <f t="shared" si="25"/>
        <v>400</v>
      </c>
      <c r="M172" s="16" t="str">
        <f>VLOOKUP(L172:L3328,[11]FF!$A$10:$B$16,2,FALSE)</f>
        <v>Ingresos Propios</v>
      </c>
      <c r="N172" s="16" t="str">
        <f t="shared" si="26"/>
        <v>411</v>
      </c>
      <c r="O172" s="16" t="str">
        <f>VLOOKUP(N172:N3328,[11]FF!$A$22:$B$93,2,FALSE)</f>
        <v>Donativos Premio Nacional de la Cerámica</v>
      </c>
      <c r="P172" s="16">
        <v>877647</v>
      </c>
      <c r="Q172" s="16">
        <v>9</v>
      </c>
      <c r="R172" s="17">
        <v>0</v>
      </c>
      <c r="S172" s="17">
        <v>0</v>
      </c>
      <c r="T172" s="17">
        <f t="shared" si="18"/>
        <v>0</v>
      </c>
      <c r="U172" s="17">
        <v>0</v>
      </c>
      <c r="V172" s="17">
        <v>0</v>
      </c>
      <c r="W172" s="17">
        <f t="shared" si="19"/>
        <v>0</v>
      </c>
      <c r="X172" t="str">
        <f>VLOOKUP(J172,'[12]Conver ASEJ VS Clave Nueva'!$A$4:$C$193,3,FALSE)</f>
        <v>6.4.1.9</v>
      </c>
      <c r="Y172" t="str">
        <f>VLOOKUP(K172,'[13]Conver ASEJ VS Clave Nueva'!$B$4:$D$193,3,FALSE)</f>
        <v>Otros  accesorios</v>
      </c>
    </row>
    <row r="173" spans="1:25" x14ac:dyDescent="0.25">
      <c r="A173" s="16">
        <v>86464</v>
      </c>
      <c r="B173" s="16" t="s">
        <v>107</v>
      </c>
      <c r="C173" s="16" t="str">
        <f t="shared" si="20"/>
        <v>2018</v>
      </c>
      <c r="D173" s="16" t="str">
        <f t="shared" si="21"/>
        <v>060000</v>
      </c>
      <c r="E173" s="16" t="str">
        <f>VLOOKUP(D173:D3329,'[10]Catalogos CRI'!$A$10:$B$19,2,FALSE)</f>
        <v>APROVECHAMIENTOS</v>
      </c>
      <c r="F173" s="16" t="str">
        <f t="shared" si="22"/>
        <v>064000</v>
      </c>
      <c r="G173" s="16" t="str">
        <f>VLOOKUP(F173:F3329,'[10]Catalogos CRI'!$A$24:$B$65,2,FALSE)</f>
        <v>ACCESORIOS DE LOS APORVECHAMIENTOS</v>
      </c>
      <c r="H173" s="16" t="str">
        <f t="shared" si="23"/>
        <v>064010</v>
      </c>
      <c r="I173" s="16" t="str">
        <f>VLOOKUP(H173:H3329,'[10]Catalogos CRI'!$A$70:$B$148,2,FALSE)</f>
        <v>Otros no especificados</v>
      </c>
      <c r="J173" s="16" t="str">
        <f t="shared" si="24"/>
        <v>064011</v>
      </c>
      <c r="K173" s="16" t="str">
        <f>VLOOKUP(J173:J3329,'[10]Catalogos CRI'!$A$153:$B$335,2,FALSE)</f>
        <v>Otros  accesorios</v>
      </c>
      <c r="L173" s="16" t="str">
        <f t="shared" si="25"/>
        <v>400</v>
      </c>
      <c r="M173" s="16" t="str">
        <f>VLOOKUP(L173:L3329,[11]FF!$A$10:$B$16,2,FALSE)</f>
        <v>Ingresos Propios</v>
      </c>
      <c r="N173" s="16" t="str">
        <f t="shared" si="26"/>
        <v>411</v>
      </c>
      <c r="O173" s="16" t="str">
        <f>VLOOKUP(N173:N3329,[11]FF!$A$22:$B$93,2,FALSE)</f>
        <v>Donativos Premio Nacional de la Cerámica</v>
      </c>
      <c r="P173" s="16">
        <v>877648</v>
      </c>
      <c r="Q173" s="16">
        <v>10</v>
      </c>
      <c r="R173" s="17">
        <v>0</v>
      </c>
      <c r="S173" s="17">
        <v>0</v>
      </c>
      <c r="T173" s="17">
        <f t="shared" si="18"/>
        <v>0</v>
      </c>
      <c r="U173" s="17">
        <v>0</v>
      </c>
      <c r="V173" s="17">
        <v>0</v>
      </c>
      <c r="W173" s="17">
        <f t="shared" si="19"/>
        <v>0</v>
      </c>
      <c r="X173" t="str">
        <f>VLOOKUP(J173,'[12]Conver ASEJ VS Clave Nueva'!$A$4:$C$193,3,FALSE)</f>
        <v>6.4.1.9</v>
      </c>
      <c r="Y173" t="str">
        <f>VLOOKUP(K173,'[13]Conver ASEJ VS Clave Nueva'!$B$4:$D$193,3,FALSE)</f>
        <v>Otros  accesorios</v>
      </c>
    </row>
    <row r="174" spans="1:25" x14ac:dyDescent="0.25">
      <c r="A174" s="16">
        <v>86464</v>
      </c>
      <c r="B174" s="16" t="s">
        <v>107</v>
      </c>
      <c r="C174" s="16" t="str">
        <f t="shared" si="20"/>
        <v>2018</v>
      </c>
      <c r="D174" s="16" t="str">
        <f t="shared" si="21"/>
        <v>060000</v>
      </c>
      <c r="E174" s="16" t="str">
        <f>VLOOKUP(D174:D3330,'[10]Catalogos CRI'!$A$10:$B$19,2,FALSE)</f>
        <v>APROVECHAMIENTOS</v>
      </c>
      <c r="F174" s="16" t="str">
        <f t="shared" si="22"/>
        <v>064000</v>
      </c>
      <c r="G174" s="16" t="str">
        <f>VLOOKUP(F174:F3330,'[10]Catalogos CRI'!$A$24:$B$65,2,FALSE)</f>
        <v>ACCESORIOS DE LOS APORVECHAMIENTOS</v>
      </c>
      <c r="H174" s="16" t="str">
        <f t="shared" si="23"/>
        <v>064010</v>
      </c>
      <c r="I174" s="16" t="str">
        <f>VLOOKUP(H174:H3330,'[10]Catalogos CRI'!$A$70:$B$148,2,FALSE)</f>
        <v>Otros no especificados</v>
      </c>
      <c r="J174" s="16" t="str">
        <f t="shared" si="24"/>
        <v>064011</v>
      </c>
      <c r="K174" s="16" t="str">
        <f>VLOOKUP(J174:J3330,'[10]Catalogos CRI'!$A$153:$B$335,2,FALSE)</f>
        <v>Otros  accesorios</v>
      </c>
      <c r="L174" s="16" t="str">
        <f t="shared" si="25"/>
        <v>400</v>
      </c>
      <c r="M174" s="16" t="str">
        <f>VLOOKUP(L174:L3330,[11]FF!$A$10:$B$16,2,FALSE)</f>
        <v>Ingresos Propios</v>
      </c>
      <c r="N174" s="16" t="str">
        <f t="shared" si="26"/>
        <v>411</v>
      </c>
      <c r="O174" s="16" t="str">
        <f>VLOOKUP(N174:N3330,[11]FF!$A$22:$B$93,2,FALSE)</f>
        <v>Donativos Premio Nacional de la Cerámica</v>
      </c>
      <c r="P174" s="16">
        <v>877649</v>
      </c>
      <c r="Q174" s="16">
        <v>11</v>
      </c>
      <c r="R174" s="17">
        <v>0</v>
      </c>
      <c r="S174" s="17">
        <v>0</v>
      </c>
      <c r="T174" s="17">
        <f t="shared" si="18"/>
        <v>0</v>
      </c>
      <c r="U174" s="17">
        <v>0</v>
      </c>
      <c r="V174" s="17">
        <v>0</v>
      </c>
      <c r="W174" s="17">
        <f t="shared" si="19"/>
        <v>0</v>
      </c>
      <c r="X174" t="str">
        <f>VLOOKUP(J174,'[12]Conver ASEJ VS Clave Nueva'!$A$4:$C$193,3,FALSE)</f>
        <v>6.4.1.9</v>
      </c>
      <c r="Y174" t="str">
        <f>VLOOKUP(K174,'[13]Conver ASEJ VS Clave Nueva'!$B$4:$D$193,3,FALSE)</f>
        <v>Otros  accesorios</v>
      </c>
    </row>
    <row r="175" spans="1:25" x14ac:dyDescent="0.25">
      <c r="A175" s="16">
        <v>86464</v>
      </c>
      <c r="B175" s="16" t="s">
        <v>107</v>
      </c>
      <c r="C175" s="16" t="str">
        <f t="shared" si="20"/>
        <v>2018</v>
      </c>
      <c r="D175" s="16" t="str">
        <f t="shared" si="21"/>
        <v>060000</v>
      </c>
      <c r="E175" s="16" t="str">
        <f>VLOOKUP(D175:D3331,'[10]Catalogos CRI'!$A$10:$B$19,2,FALSE)</f>
        <v>APROVECHAMIENTOS</v>
      </c>
      <c r="F175" s="16" t="str">
        <f t="shared" si="22"/>
        <v>064000</v>
      </c>
      <c r="G175" s="16" t="str">
        <f>VLOOKUP(F175:F3331,'[10]Catalogos CRI'!$A$24:$B$65,2,FALSE)</f>
        <v>ACCESORIOS DE LOS APORVECHAMIENTOS</v>
      </c>
      <c r="H175" s="16" t="str">
        <f t="shared" si="23"/>
        <v>064010</v>
      </c>
      <c r="I175" s="16" t="str">
        <f>VLOOKUP(H175:H3331,'[10]Catalogos CRI'!$A$70:$B$148,2,FALSE)</f>
        <v>Otros no especificados</v>
      </c>
      <c r="J175" s="16" t="str">
        <f t="shared" si="24"/>
        <v>064011</v>
      </c>
      <c r="K175" s="16" t="str">
        <f>VLOOKUP(J175:J3331,'[10]Catalogos CRI'!$A$153:$B$335,2,FALSE)</f>
        <v>Otros  accesorios</v>
      </c>
      <c r="L175" s="16" t="str">
        <f t="shared" si="25"/>
        <v>400</v>
      </c>
      <c r="M175" s="16" t="str">
        <f>VLOOKUP(L175:L3331,[11]FF!$A$10:$B$16,2,FALSE)</f>
        <v>Ingresos Propios</v>
      </c>
      <c r="N175" s="16" t="str">
        <f t="shared" si="26"/>
        <v>411</v>
      </c>
      <c r="O175" s="16" t="str">
        <f>VLOOKUP(N175:N3331,[11]FF!$A$22:$B$93,2,FALSE)</f>
        <v>Donativos Premio Nacional de la Cerámica</v>
      </c>
      <c r="P175" s="16">
        <v>877650</v>
      </c>
      <c r="Q175" s="16">
        <v>12</v>
      </c>
      <c r="R175" s="17">
        <v>0</v>
      </c>
      <c r="S175" s="17">
        <v>0</v>
      </c>
      <c r="T175" s="17">
        <f t="shared" si="18"/>
        <v>0</v>
      </c>
      <c r="U175" s="17">
        <v>0</v>
      </c>
      <c r="V175" s="17">
        <v>0</v>
      </c>
      <c r="W175" s="17">
        <f t="shared" si="19"/>
        <v>0</v>
      </c>
      <c r="X175" t="str">
        <f>VLOOKUP(J175,'[12]Conver ASEJ VS Clave Nueva'!$A$4:$C$193,3,FALSE)</f>
        <v>6.4.1.9</v>
      </c>
      <c r="Y175" t="str">
        <f>VLOOKUP(K175,'[13]Conver ASEJ VS Clave Nueva'!$B$4:$D$193,3,FALSE)</f>
        <v>Otros  accesorios</v>
      </c>
    </row>
    <row r="176" spans="1:25" x14ac:dyDescent="0.25">
      <c r="A176" s="16">
        <v>86465</v>
      </c>
      <c r="B176" s="16" t="s">
        <v>108</v>
      </c>
      <c r="C176" s="16" t="str">
        <f t="shared" si="20"/>
        <v>2018</v>
      </c>
      <c r="D176" s="16" t="str">
        <f t="shared" si="21"/>
        <v>060000</v>
      </c>
      <c r="E176" s="16" t="str">
        <f>VLOOKUP(D176:D3332,'[10]Catalogos CRI'!$A$10:$B$19,2,FALSE)</f>
        <v>APROVECHAMIENTOS</v>
      </c>
      <c r="F176" s="16" t="str">
        <f t="shared" si="22"/>
        <v>064000</v>
      </c>
      <c r="G176" s="16" t="str">
        <f>VLOOKUP(F176:F3332,'[10]Catalogos CRI'!$A$24:$B$65,2,FALSE)</f>
        <v>ACCESORIOS DE LOS APORVECHAMIENTOS</v>
      </c>
      <c r="H176" s="16" t="str">
        <f t="shared" si="23"/>
        <v>064010</v>
      </c>
      <c r="I176" s="16" t="str">
        <f>VLOOKUP(H176:H3332,'[10]Catalogos CRI'!$A$70:$B$148,2,FALSE)</f>
        <v>Otros no especificados</v>
      </c>
      <c r="J176" s="16" t="str">
        <f t="shared" si="24"/>
        <v>064011</v>
      </c>
      <c r="K176" s="16" t="str">
        <f>VLOOKUP(J176:J3332,'[10]Catalogos CRI'!$A$153:$B$335,2,FALSE)</f>
        <v>Otros  accesorios</v>
      </c>
      <c r="L176" s="16" t="str">
        <f t="shared" si="25"/>
        <v>500</v>
      </c>
      <c r="M176" s="16" t="str">
        <f>VLOOKUP(L176:L3332,[11]FF!$A$10:$B$16,2,FALSE)</f>
        <v>Recursos Federales</v>
      </c>
      <c r="N176" s="16" t="str">
        <f t="shared" si="26"/>
        <v>504</v>
      </c>
      <c r="O176" s="16" t="str">
        <f>VLOOKUP(N176:N3332,[11]FF!$A$22:$B$93,2,FALSE)</f>
        <v>HABITAT Municipal 2016</v>
      </c>
      <c r="P176" s="16">
        <v>877651</v>
      </c>
      <c r="Q176" s="16">
        <v>1</v>
      </c>
      <c r="R176" s="17">
        <v>0</v>
      </c>
      <c r="S176" s="6">
        <v>1.8</v>
      </c>
      <c r="T176" s="17">
        <f t="shared" si="18"/>
        <v>1.8</v>
      </c>
      <c r="U176" s="17">
        <v>0</v>
      </c>
      <c r="V176" s="17">
        <v>1.8</v>
      </c>
      <c r="W176" s="17">
        <f t="shared" si="19"/>
        <v>0</v>
      </c>
      <c r="X176" t="str">
        <f>VLOOKUP(J176,'[12]Conver ASEJ VS Clave Nueva'!$A$4:$C$193,3,FALSE)</f>
        <v>6.4.1.9</v>
      </c>
      <c r="Y176" t="str">
        <f>VLOOKUP(K176,'[13]Conver ASEJ VS Clave Nueva'!$B$4:$D$193,3,FALSE)</f>
        <v>Otros  accesorios</v>
      </c>
    </row>
    <row r="177" spans="1:25" x14ac:dyDescent="0.25">
      <c r="A177" s="16">
        <v>86465</v>
      </c>
      <c r="B177" s="16" t="s">
        <v>108</v>
      </c>
      <c r="C177" s="16" t="str">
        <f t="shared" si="20"/>
        <v>2018</v>
      </c>
      <c r="D177" s="16" t="str">
        <f t="shared" si="21"/>
        <v>060000</v>
      </c>
      <c r="E177" s="16" t="str">
        <f>VLOOKUP(D177:D3333,'[10]Catalogos CRI'!$A$10:$B$19,2,FALSE)</f>
        <v>APROVECHAMIENTOS</v>
      </c>
      <c r="F177" s="16" t="str">
        <f t="shared" si="22"/>
        <v>064000</v>
      </c>
      <c r="G177" s="16" t="str">
        <f>VLOOKUP(F177:F3333,'[10]Catalogos CRI'!$A$24:$B$65,2,FALSE)</f>
        <v>ACCESORIOS DE LOS APORVECHAMIENTOS</v>
      </c>
      <c r="H177" s="16" t="str">
        <f t="shared" si="23"/>
        <v>064010</v>
      </c>
      <c r="I177" s="16" t="str">
        <f>VLOOKUP(H177:H3333,'[10]Catalogos CRI'!$A$70:$B$148,2,FALSE)</f>
        <v>Otros no especificados</v>
      </c>
      <c r="J177" s="16" t="str">
        <f t="shared" si="24"/>
        <v>064011</v>
      </c>
      <c r="K177" s="16" t="str">
        <f>VLOOKUP(J177:J3333,'[10]Catalogos CRI'!$A$153:$B$335,2,FALSE)</f>
        <v>Otros  accesorios</v>
      </c>
      <c r="L177" s="16" t="str">
        <f t="shared" si="25"/>
        <v>500</v>
      </c>
      <c r="M177" s="16" t="str">
        <f>VLOOKUP(L177:L3333,[11]FF!$A$10:$B$16,2,FALSE)</f>
        <v>Recursos Federales</v>
      </c>
      <c r="N177" s="16" t="str">
        <f t="shared" si="26"/>
        <v>504</v>
      </c>
      <c r="O177" s="16" t="str">
        <f>VLOOKUP(N177:N3333,[11]FF!$A$22:$B$93,2,FALSE)</f>
        <v>HABITAT Municipal 2016</v>
      </c>
      <c r="P177" s="16">
        <v>877652</v>
      </c>
      <c r="Q177" s="16">
        <v>2</v>
      </c>
      <c r="R177" s="17">
        <v>0</v>
      </c>
      <c r="S177" s="6">
        <v>1.8</v>
      </c>
      <c r="T177" s="17">
        <f t="shared" si="18"/>
        <v>1.8</v>
      </c>
      <c r="U177" s="17">
        <v>0</v>
      </c>
      <c r="V177" s="17">
        <v>1.8</v>
      </c>
      <c r="W177" s="17">
        <f t="shared" si="19"/>
        <v>0</v>
      </c>
      <c r="X177" t="str">
        <f>VLOOKUP(J177,'[12]Conver ASEJ VS Clave Nueva'!$A$4:$C$193,3,FALSE)</f>
        <v>6.4.1.9</v>
      </c>
      <c r="Y177" t="str">
        <f>VLOOKUP(K177,'[13]Conver ASEJ VS Clave Nueva'!$B$4:$D$193,3,FALSE)</f>
        <v>Otros  accesorios</v>
      </c>
    </row>
    <row r="178" spans="1:25" x14ac:dyDescent="0.25">
      <c r="A178" s="16">
        <v>86465</v>
      </c>
      <c r="B178" s="16" t="s">
        <v>108</v>
      </c>
      <c r="C178" s="16" t="str">
        <f t="shared" si="20"/>
        <v>2018</v>
      </c>
      <c r="D178" s="16" t="str">
        <f t="shared" si="21"/>
        <v>060000</v>
      </c>
      <c r="E178" s="16" t="str">
        <f>VLOOKUP(D178:D3334,'[10]Catalogos CRI'!$A$10:$B$19,2,FALSE)</f>
        <v>APROVECHAMIENTOS</v>
      </c>
      <c r="F178" s="16" t="str">
        <f t="shared" si="22"/>
        <v>064000</v>
      </c>
      <c r="G178" s="16" t="str">
        <f>VLOOKUP(F178:F3334,'[10]Catalogos CRI'!$A$24:$B$65,2,FALSE)</f>
        <v>ACCESORIOS DE LOS APORVECHAMIENTOS</v>
      </c>
      <c r="H178" s="16" t="str">
        <f t="shared" si="23"/>
        <v>064010</v>
      </c>
      <c r="I178" s="16" t="str">
        <f>VLOOKUP(H178:H3334,'[10]Catalogos CRI'!$A$70:$B$148,2,FALSE)</f>
        <v>Otros no especificados</v>
      </c>
      <c r="J178" s="16" t="str">
        <f t="shared" si="24"/>
        <v>064011</v>
      </c>
      <c r="K178" s="16" t="str">
        <f>VLOOKUP(J178:J3334,'[10]Catalogos CRI'!$A$153:$B$335,2,FALSE)</f>
        <v>Otros  accesorios</v>
      </c>
      <c r="L178" s="16" t="str">
        <f t="shared" si="25"/>
        <v>500</v>
      </c>
      <c r="M178" s="16" t="str">
        <f>VLOOKUP(L178:L3334,[11]FF!$A$10:$B$16,2,FALSE)</f>
        <v>Recursos Federales</v>
      </c>
      <c r="N178" s="16" t="str">
        <f t="shared" si="26"/>
        <v>504</v>
      </c>
      <c r="O178" s="16" t="str">
        <f>VLOOKUP(N178:N3334,[11]FF!$A$22:$B$93,2,FALSE)</f>
        <v>HABITAT Municipal 2016</v>
      </c>
      <c r="P178" s="16">
        <v>877653</v>
      </c>
      <c r="Q178" s="16">
        <v>3</v>
      </c>
      <c r="R178" s="17">
        <v>0</v>
      </c>
      <c r="S178" s="6">
        <v>1.63</v>
      </c>
      <c r="T178" s="17">
        <f t="shared" si="18"/>
        <v>1.63</v>
      </c>
      <c r="U178" s="17">
        <v>0</v>
      </c>
      <c r="V178" s="17">
        <v>1.63</v>
      </c>
      <c r="W178" s="17">
        <f t="shared" si="19"/>
        <v>0</v>
      </c>
      <c r="X178" t="str">
        <f>VLOOKUP(J178,'[12]Conver ASEJ VS Clave Nueva'!$A$4:$C$193,3,FALSE)</f>
        <v>6.4.1.9</v>
      </c>
      <c r="Y178" t="str">
        <f>VLOOKUP(K178,'[13]Conver ASEJ VS Clave Nueva'!$B$4:$D$193,3,FALSE)</f>
        <v>Otros  accesorios</v>
      </c>
    </row>
    <row r="179" spans="1:25" x14ac:dyDescent="0.25">
      <c r="A179" s="16">
        <v>86465</v>
      </c>
      <c r="B179" s="16" t="s">
        <v>108</v>
      </c>
      <c r="C179" s="16" t="str">
        <f t="shared" si="20"/>
        <v>2018</v>
      </c>
      <c r="D179" s="16" t="str">
        <f t="shared" si="21"/>
        <v>060000</v>
      </c>
      <c r="E179" s="16" t="str">
        <f>VLOOKUP(D179:D3335,'[10]Catalogos CRI'!$A$10:$B$19,2,FALSE)</f>
        <v>APROVECHAMIENTOS</v>
      </c>
      <c r="F179" s="16" t="str">
        <f t="shared" si="22"/>
        <v>064000</v>
      </c>
      <c r="G179" s="16" t="str">
        <f>VLOOKUP(F179:F3335,'[10]Catalogos CRI'!$A$24:$B$65,2,FALSE)</f>
        <v>ACCESORIOS DE LOS APORVECHAMIENTOS</v>
      </c>
      <c r="H179" s="16" t="str">
        <f t="shared" si="23"/>
        <v>064010</v>
      </c>
      <c r="I179" s="16" t="str">
        <f>VLOOKUP(H179:H3335,'[10]Catalogos CRI'!$A$70:$B$148,2,FALSE)</f>
        <v>Otros no especificados</v>
      </c>
      <c r="J179" s="16" t="str">
        <f t="shared" si="24"/>
        <v>064011</v>
      </c>
      <c r="K179" s="16" t="str">
        <f>VLOOKUP(J179:J3335,'[10]Catalogos CRI'!$A$153:$B$335,2,FALSE)</f>
        <v>Otros  accesorios</v>
      </c>
      <c r="L179" s="16" t="str">
        <f t="shared" si="25"/>
        <v>500</v>
      </c>
      <c r="M179" s="16" t="str">
        <f>VLOOKUP(L179:L3335,[11]FF!$A$10:$B$16,2,FALSE)</f>
        <v>Recursos Federales</v>
      </c>
      <c r="N179" s="16" t="str">
        <f t="shared" si="26"/>
        <v>504</v>
      </c>
      <c r="O179" s="16" t="str">
        <f>VLOOKUP(N179:N3335,[11]FF!$A$22:$B$93,2,FALSE)</f>
        <v>HABITAT Municipal 2016</v>
      </c>
      <c r="P179" s="16">
        <v>877654</v>
      </c>
      <c r="Q179" s="16">
        <v>4</v>
      </c>
      <c r="R179" s="17">
        <v>0</v>
      </c>
      <c r="S179" s="6">
        <v>1.8</v>
      </c>
      <c r="T179" s="17">
        <f t="shared" si="18"/>
        <v>1.8</v>
      </c>
      <c r="U179" s="17">
        <v>0</v>
      </c>
      <c r="V179" s="17">
        <v>1.8</v>
      </c>
      <c r="W179" s="17">
        <f t="shared" si="19"/>
        <v>0</v>
      </c>
      <c r="X179" t="str">
        <f>VLOOKUP(J179,'[12]Conver ASEJ VS Clave Nueva'!$A$4:$C$193,3,FALSE)</f>
        <v>6.4.1.9</v>
      </c>
      <c r="Y179" t="str">
        <f>VLOOKUP(K179,'[13]Conver ASEJ VS Clave Nueva'!$B$4:$D$193,3,FALSE)</f>
        <v>Otros  accesorios</v>
      </c>
    </row>
    <row r="180" spans="1:25" x14ac:dyDescent="0.25">
      <c r="A180" s="16">
        <v>86465</v>
      </c>
      <c r="B180" s="16" t="s">
        <v>108</v>
      </c>
      <c r="C180" s="16" t="str">
        <f t="shared" si="20"/>
        <v>2018</v>
      </c>
      <c r="D180" s="16" t="str">
        <f t="shared" si="21"/>
        <v>060000</v>
      </c>
      <c r="E180" s="16" t="str">
        <f>VLOOKUP(D180:D3336,'[10]Catalogos CRI'!$A$10:$B$19,2,FALSE)</f>
        <v>APROVECHAMIENTOS</v>
      </c>
      <c r="F180" s="16" t="str">
        <f t="shared" si="22"/>
        <v>064000</v>
      </c>
      <c r="G180" s="16" t="str">
        <f>VLOOKUP(F180:F3336,'[10]Catalogos CRI'!$A$24:$B$65,2,FALSE)</f>
        <v>ACCESORIOS DE LOS APORVECHAMIENTOS</v>
      </c>
      <c r="H180" s="16" t="str">
        <f t="shared" si="23"/>
        <v>064010</v>
      </c>
      <c r="I180" s="16" t="str">
        <f>VLOOKUP(H180:H3336,'[10]Catalogos CRI'!$A$70:$B$148,2,FALSE)</f>
        <v>Otros no especificados</v>
      </c>
      <c r="J180" s="16" t="str">
        <f t="shared" si="24"/>
        <v>064011</v>
      </c>
      <c r="K180" s="16" t="str">
        <f>VLOOKUP(J180:J3336,'[10]Catalogos CRI'!$A$153:$B$335,2,FALSE)</f>
        <v>Otros  accesorios</v>
      </c>
      <c r="L180" s="16" t="str">
        <f t="shared" si="25"/>
        <v>500</v>
      </c>
      <c r="M180" s="16" t="str">
        <f>VLOOKUP(L180:L3336,[11]FF!$A$10:$B$16,2,FALSE)</f>
        <v>Recursos Federales</v>
      </c>
      <c r="N180" s="16" t="str">
        <f t="shared" si="26"/>
        <v>504</v>
      </c>
      <c r="O180" s="16" t="str">
        <f>VLOOKUP(N180:N3336,[11]FF!$A$22:$B$93,2,FALSE)</f>
        <v>HABITAT Municipal 2016</v>
      </c>
      <c r="P180" s="16">
        <v>877655</v>
      </c>
      <c r="Q180" s="16">
        <v>5</v>
      </c>
      <c r="R180" s="17">
        <v>0</v>
      </c>
      <c r="S180" s="6">
        <v>1.75</v>
      </c>
      <c r="T180" s="17">
        <f t="shared" si="18"/>
        <v>1.75</v>
      </c>
      <c r="U180" s="17">
        <v>0</v>
      </c>
      <c r="V180" s="17">
        <v>1.75</v>
      </c>
      <c r="W180" s="17">
        <f t="shared" si="19"/>
        <v>0</v>
      </c>
      <c r="X180" t="str">
        <f>VLOOKUP(J180,'[12]Conver ASEJ VS Clave Nueva'!$A$4:$C$193,3,FALSE)</f>
        <v>6.4.1.9</v>
      </c>
      <c r="Y180" t="str">
        <f>VLOOKUP(K180,'[13]Conver ASEJ VS Clave Nueva'!$B$4:$D$193,3,FALSE)</f>
        <v>Otros  accesorios</v>
      </c>
    </row>
    <row r="181" spans="1:25" x14ac:dyDescent="0.25">
      <c r="A181" s="16">
        <v>86465</v>
      </c>
      <c r="B181" s="16" t="s">
        <v>108</v>
      </c>
      <c r="C181" s="16" t="str">
        <f t="shared" si="20"/>
        <v>2018</v>
      </c>
      <c r="D181" s="16" t="str">
        <f t="shared" si="21"/>
        <v>060000</v>
      </c>
      <c r="E181" s="16" t="str">
        <f>VLOOKUP(D181:D3337,'[10]Catalogos CRI'!$A$10:$B$19,2,FALSE)</f>
        <v>APROVECHAMIENTOS</v>
      </c>
      <c r="F181" s="16" t="str">
        <f t="shared" si="22"/>
        <v>064000</v>
      </c>
      <c r="G181" s="16" t="str">
        <f>VLOOKUP(F181:F3337,'[10]Catalogos CRI'!$A$24:$B$65,2,FALSE)</f>
        <v>ACCESORIOS DE LOS APORVECHAMIENTOS</v>
      </c>
      <c r="H181" s="16" t="str">
        <f t="shared" si="23"/>
        <v>064010</v>
      </c>
      <c r="I181" s="16" t="str">
        <f>VLOOKUP(H181:H3337,'[10]Catalogos CRI'!$A$70:$B$148,2,FALSE)</f>
        <v>Otros no especificados</v>
      </c>
      <c r="J181" s="16" t="str">
        <f t="shared" si="24"/>
        <v>064011</v>
      </c>
      <c r="K181" s="16" t="str">
        <f>VLOOKUP(J181:J3337,'[10]Catalogos CRI'!$A$153:$B$335,2,FALSE)</f>
        <v>Otros  accesorios</v>
      </c>
      <c r="L181" s="16" t="str">
        <f t="shared" si="25"/>
        <v>500</v>
      </c>
      <c r="M181" s="16" t="str">
        <f>VLOOKUP(L181:L3337,[11]FF!$A$10:$B$16,2,FALSE)</f>
        <v>Recursos Federales</v>
      </c>
      <c r="N181" s="16" t="str">
        <f t="shared" si="26"/>
        <v>504</v>
      </c>
      <c r="O181" s="16" t="str">
        <f>VLOOKUP(N181:N3337,[11]FF!$A$22:$B$93,2,FALSE)</f>
        <v>HABITAT Municipal 2016</v>
      </c>
      <c r="P181" s="16">
        <v>877656</v>
      </c>
      <c r="Q181" s="16">
        <v>6</v>
      </c>
      <c r="R181" s="17">
        <v>0</v>
      </c>
      <c r="S181" s="6">
        <v>1.8</v>
      </c>
      <c r="T181" s="17">
        <f t="shared" si="18"/>
        <v>1.8</v>
      </c>
      <c r="U181" s="17">
        <v>0</v>
      </c>
      <c r="V181" s="17">
        <v>1.8</v>
      </c>
      <c r="W181" s="17">
        <f t="shared" si="19"/>
        <v>0</v>
      </c>
      <c r="X181" t="str">
        <f>VLOOKUP(J181,'[12]Conver ASEJ VS Clave Nueva'!$A$4:$C$193,3,FALSE)</f>
        <v>6.4.1.9</v>
      </c>
      <c r="Y181" t="str">
        <f>VLOOKUP(K181,'[13]Conver ASEJ VS Clave Nueva'!$B$4:$D$193,3,FALSE)</f>
        <v>Otros  accesorios</v>
      </c>
    </row>
    <row r="182" spans="1:25" x14ac:dyDescent="0.25">
      <c r="A182" s="16">
        <v>86465</v>
      </c>
      <c r="B182" s="16" t="s">
        <v>108</v>
      </c>
      <c r="C182" s="16" t="str">
        <f t="shared" si="20"/>
        <v>2018</v>
      </c>
      <c r="D182" s="16" t="str">
        <f t="shared" si="21"/>
        <v>060000</v>
      </c>
      <c r="E182" s="16" t="str">
        <f>VLOOKUP(D182:D3338,'[10]Catalogos CRI'!$A$10:$B$19,2,FALSE)</f>
        <v>APROVECHAMIENTOS</v>
      </c>
      <c r="F182" s="16" t="str">
        <f t="shared" si="22"/>
        <v>064000</v>
      </c>
      <c r="G182" s="16" t="str">
        <f>VLOOKUP(F182:F3338,'[10]Catalogos CRI'!$A$24:$B$65,2,FALSE)</f>
        <v>ACCESORIOS DE LOS APORVECHAMIENTOS</v>
      </c>
      <c r="H182" s="16" t="str">
        <f t="shared" si="23"/>
        <v>064010</v>
      </c>
      <c r="I182" s="16" t="str">
        <f>VLOOKUP(H182:H3338,'[10]Catalogos CRI'!$A$70:$B$148,2,FALSE)</f>
        <v>Otros no especificados</v>
      </c>
      <c r="J182" s="16" t="str">
        <f t="shared" si="24"/>
        <v>064011</v>
      </c>
      <c r="K182" s="16" t="str">
        <f>VLOOKUP(J182:J3338,'[10]Catalogos CRI'!$A$153:$B$335,2,FALSE)</f>
        <v>Otros  accesorios</v>
      </c>
      <c r="L182" s="16" t="str">
        <f t="shared" si="25"/>
        <v>500</v>
      </c>
      <c r="M182" s="16" t="str">
        <f>VLOOKUP(L182:L3338,[11]FF!$A$10:$B$16,2,FALSE)</f>
        <v>Recursos Federales</v>
      </c>
      <c r="N182" s="16" t="str">
        <f t="shared" si="26"/>
        <v>504</v>
      </c>
      <c r="O182" s="16" t="str">
        <f>VLOOKUP(N182:N3338,[11]FF!$A$22:$B$93,2,FALSE)</f>
        <v>HABITAT Municipal 2016</v>
      </c>
      <c r="P182" s="16">
        <v>877657</v>
      </c>
      <c r="Q182" s="16">
        <v>7</v>
      </c>
      <c r="R182" s="17">
        <v>0</v>
      </c>
      <c r="S182" s="17">
        <v>0</v>
      </c>
      <c r="T182" s="17">
        <f t="shared" si="18"/>
        <v>0</v>
      </c>
      <c r="U182" s="17">
        <v>0</v>
      </c>
      <c r="V182" s="17">
        <v>1.75</v>
      </c>
      <c r="W182" s="17">
        <f t="shared" si="19"/>
        <v>-1.75</v>
      </c>
      <c r="X182" t="str">
        <f>VLOOKUP(J182,'[12]Conver ASEJ VS Clave Nueva'!$A$4:$C$193,3,FALSE)</f>
        <v>6.4.1.9</v>
      </c>
      <c r="Y182" t="str">
        <f>VLOOKUP(K182,'[13]Conver ASEJ VS Clave Nueva'!$B$4:$D$193,3,FALSE)</f>
        <v>Otros  accesorios</v>
      </c>
    </row>
    <row r="183" spans="1:25" x14ac:dyDescent="0.25">
      <c r="A183" s="16">
        <v>86465</v>
      </c>
      <c r="B183" s="16" t="s">
        <v>108</v>
      </c>
      <c r="C183" s="16" t="str">
        <f t="shared" si="20"/>
        <v>2018</v>
      </c>
      <c r="D183" s="16" t="str">
        <f t="shared" si="21"/>
        <v>060000</v>
      </c>
      <c r="E183" s="16" t="str">
        <f>VLOOKUP(D183:D3339,'[10]Catalogos CRI'!$A$10:$B$19,2,FALSE)</f>
        <v>APROVECHAMIENTOS</v>
      </c>
      <c r="F183" s="16" t="str">
        <f t="shared" si="22"/>
        <v>064000</v>
      </c>
      <c r="G183" s="16" t="str">
        <f>VLOOKUP(F183:F3339,'[10]Catalogos CRI'!$A$24:$B$65,2,FALSE)</f>
        <v>ACCESORIOS DE LOS APORVECHAMIENTOS</v>
      </c>
      <c r="H183" s="16" t="str">
        <f t="shared" si="23"/>
        <v>064010</v>
      </c>
      <c r="I183" s="16" t="str">
        <f>VLOOKUP(H183:H3339,'[10]Catalogos CRI'!$A$70:$B$148,2,FALSE)</f>
        <v>Otros no especificados</v>
      </c>
      <c r="J183" s="16" t="str">
        <f t="shared" si="24"/>
        <v>064011</v>
      </c>
      <c r="K183" s="16" t="str">
        <f>VLOOKUP(J183:J3339,'[10]Catalogos CRI'!$A$153:$B$335,2,FALSE)</f>
        <v>Otros  accesorios</v>
      </c>
      <c r="L183" s="16" t="str">
        <f t="shared" si="25"/>
        <v>500</v>
      </c>
      <c r="M183" s="16" t="str">
        <f>VLOOKUP(L183:L3339,[11]FF!$A$10:$B$16,2,FALSE)</f>
        <v>Recursos Federales</v>
      </c>
      <c r="N183" s="16" t="str">
        <f t="shared" si="26"/>
        <v>504</v>
      </c>
      <c r="O183" s="16" t="str">
        <f>VLOOKUP(N183:N3339,[11]FF!$A$22:$B$93,2,FALSE)</f>
        <v>HABITAT Municipal 2016</v>
      </c>
      <c r="P183" s="16">
        <v>877658</v>
      </c>
      <c r="Q183" s="16">
        <v>8</v>
      </c>
      <c r="R183" s="17">
        <v>0</v>
      </c>
      <c r="S183" s="17">
        <v>0</v>
      </c>
      <c r="T183" s="17">
        <f t="shared" si="18"/>
        <v>0</v>
      </c>
      <c r="U183" s="17">
        <v>0</v>
      </c>
      <c r="V183" s="17">
        <v>1.8</v>
      </c>
      <c r="W183" s="17">
        <f t="shared" si="19"/>
        <v>-1.8</v>
      </c>
      <c r="X183" t="str">
        <f>VLOOKUP(J183,'[12]Conver ASEJ VS Clave Nueva'!$A$4:$C$193,3,FALSE)</f>
        <v>6.4.1.9</v>
      </c>
      <c r="Y183" t="str">
        <f>VLOOKUP(K183,'[13]Conver ASEJ VS Clave Nueva'!$B$4:$D$193,3,FALSE)</f>
        <v>Otros  accesorios</v>
      </c>
    </row>
    <row r="184" spans="1:25" x14ac:dyDescent="0.25">
      <c r="A184" s="16">
        <v>86465</v>
      </c>
      <c r="B184" s="16" t="s">
        <v>108</v>
      </c>
      <c r="C184" s="16" t="str">
        <f t="shared" si="20"/>
        <v>2018</v>
      </c>
      <c r="D184" s="16" t="str">
        <f t="shared" si="21"/>
        <v>060000</v>
      </c>
      <c r="E184" s="16" t="str">
        <f>VLOOKUP(D184:D3340,'[10]Catalogos CRI'!$A$10:$B$19,2,FALSE)</f>
        <v>APROVECHAMIENTOS</v>
      </c>
      <c r="F184" s="16" t="str">
        <f t="shared" si="22"/>
        <v>064000</v>
      </c>
      <c r="G184" s="16" t="str">
        <f>VLOOKUP(F184:F3340,'[10]Catalogos CRI'!$A$24:$B$65,2,FALSE)</f>
        <v>ACCESORIOS DE LOS APORVECHAMIENTOS</v>
      </c>
      <c r="H184" s="16" t="str">
        <f t="shared" si="23"/>
        <v>064010</v>
      </c>
      <c r="I184" s="16" t="str">
        <f>VLOOKUP(H184:H3340,'[10]Catalogos CRI'!$A$70:$B$148,2,FALSE)</f>
        <v>Otros no especificados</v>
      </c>
      <c r="J184" s="16" t="str">
        <f t="shared" si="24"/>
        <v>064011</v>
      </c>
      <c r="K184" s="16" t="str">
        <f>VLOOKUP(J184:J3340,'[10]Catalogos CRI'!$A$153:$B$335,2,FALSE)</f>
        <v>Otros  accesorios</v>
      </c>
      <c r="L184" s="16" t="str">
        <f t="shared" si="25"/>
        <v>500</v>
      </c>
      <c r="M184" s="16" t="str">
        <f>VLOOKUP(L184:L3340,[11]FF!$A$10:$B$16,2,FALSE)</f>
        <v>Recursos Federales</v>
      </c>
      <c r="N184" s="16" t="str">
        <f t="shared" si="26"/>
        <v>504</v>
      </c>
      <c r="O184" s="16" t="str">
        <f>VLOOKUP(N184:N3340,[11]FF!$A$22:$B$93,2,FALSE)</f>
        <v>HABITAT Municipal 2016</v>
      </c>
      <c r="P184" s="16">
        <v>877659</v>
      </c>
      <c r="Q184" s="16">
        <v>9</v>
      </c>
      <c r="R184" s="17">
        <v>0</v>
      </c>
      <c r="S184" s="17">
        <v>0</v>
      </c>
      <c r="T184" s="17">
        <f t="shared" si="18"/>
        <v>0</v>
      </c>
      <c r="U184" s="17">
        <v>0</v>
      </c>
      <c r="V184" s="17">
        <v>1.8</v>
      </c>
      <c r="W184" s="17">
        <f t="shared" si="19"/>
        <v>-1.8</v>
      </c>
      <c r="X184" t="str">
        <f>VLOOKUP(J184,'[12]Conver ASEJ VS Clave Nueva'!$A$4:$C$193,3,FALSE)</f>
        <v>6.4.1.9</v>
      </c>
      <c r="Y184" t="str">
        <f>VLOOKUP(K184,'[13]Conver ASEJ VS Clave Nueva'!$B$4:$D$193,3,FALSE)</f>
        <v>Otros  accesorios</v>
      </c>
    </row>
    <row r="185" spans="1:25" x14ac:dyDescent="0.25">
      <c r="A185" s="16">
        <v>86465</v>
      </c>
      <c r="B185" s="16" t="s">
        <v>108</v>
      </c>
      <c r="C185" s="16" t="str">
        <f t="shared" si="20"/>
        <v>2018</v>
      </c>
      <c r="D185" s="16" t="str">
        <f t="shared" si="21"/>
        <v>060000</v>
      </c>
      <c r="E185" s="16" t="str">
        <f>VLOOKUP(D185:D3341,'[10]Catalogos CRI'!$A$10:$B$19,2,FALSE)</f>
        <v>APROVECHAMIENTOS</v>
      </c>
      <c r="F185" s="16" t="str">
        <f t="shared" si="22"/>
        <v>064000</v>
      </c>
      <c r="G185" s="16" t="str">
        <f>VLOOKUP(F185:F3341,'[10]Catalogos CRI'!$A$24:$B$65,2,FALSE)</f>
        <v>ACCESORIOS DE LOS APORVECHAMIENTOS</v>
      </c>
      <c r="H185" s="16" t="str">
        <f t="shared" si="23"/>
        <v>064010</v>
      </c>
      <c r="I185" s="16" t="str">
        <f>VLOOKUP(H185:H3341,'[10]Catalogos CRI'!$A$70:$B$148,2,FALSE)</f>
        <v>Otros no especificados</v>
      </c>
      <c r="J185" s="16" t="str">
        <f t="shared" si="24"/>
        <v>064011</v>
      </c>
      <c r="K185" s="16" t="str">
        <f>VLOOKUP(J185:J3341,'[10]Catalogos CRI'!$A$153:$B$335,2,FALSE)</f>
        <v>Otros  accesorios</v>
      </c>
      <c r="L185" s="16" t="str">
        <f t="shared" si="25"/>
        <v>500</v>
      </c>
      <c r="M185" s="16" t="str">
        <f>VLOOKUP(L185:L3341,[11]FF!$A$10:$B$16,2,FALSE)</f>
        <v>Recursos Federales</v>
      </c>
      <c r="N185" s="16" t="str">
        <f t="shared" si="26"/>
        <v>504</v>
      </c>
      <c r="O185" s="16" t="str">
        <f>VLOOKUP(N185:N3341,[11]FF!$A$22:$B$93,2,FALSE)</f>
        <v>HABITAT Municipal 2016</v>
      </c>
      <c r="P185" s="16">
        <v>877660</v>
      </c>
      <c r="Q185" s="16">
        <v>10</v>
      </c>
      <c r="R185" s="17">
        <v>0</v>
      </c>
      <c r="S185" s="17">
        <v>0</v>
      </c>
      <c r="T185" s="17">
        <f t="shared" si="18"/>
        <v>0</v>
      </c>
      <c r="U185" s="17">
        <v>0</v>
      </c>
      <c r="V185" s="17">
        <v>1.75</v>
      </c>
      <c r="W185" s="17">
        <f t="shared" si="19"/>
        <v>-1.75</v>
      </c>
      <c r="X185" t="str">
        <f>VLOOKUP(J185,'[12]Conver ASEJ VS Clave Nueva'!$A$4:$C$193,3,FALSE)</f>
        <v>6.4.1.9</v>
      </c>
      <c r="Y185" t="str">
        <f>VLOOKUP(K185,'[13]Conver ASEJ VS Clave Nueva'!$B$4:$D$193,3,FALSE)</f>
        <v>Otros  accesorios</v>
      </c>
    </row>
    <row r="186" spans="1:25" x14ac:dyDescent="0.25">
      <c r="A186" s="16">
        <v>86465</v>
      </c>
      <c r="B186" s="16" t="s">
        <v>108</v>
      </c>
      <c r="C186" s="16" t="str">
        <f t="shared" si="20"/>
        <v>2018</v>
      </c>
      <c r="D186" s="16" t="str">
        <f t="shared" si="21"/>
        <v>060000</v>
      </c>
      <c r="E186" s="16" t="str">
        <f>VLOOKUP(D186:D3342,'[10]Catalogos CRI'!$A$10:$B$19,2,FALSE)</f>
        <v>APROVECHAMIENTOS</v>
      </c>
      <c r="F186" s="16" t="str">
        <f t="shared" si="22"/>
        <v>064000</v>
      </c>
      <c r="G186" s="16" t="str">
        <f>VLOOKUP(F186:F3342,'[10]Catalogos CRI'!$A$24:$B$65,2,FALSE)</f>
        <v>ACCESORIOS DE LOS APORVECHAMIENTOS</v>
      </c>
      <c r="H186" s="16" t="str">
        <f t="shared" si="23"/>
        <v>064010</v>
      </c>
      <c r="I186" s="16" t="str">
        <f>VLOOKUP(H186:H3342,'[10]Catalogos CRI'!$A$70:$B$148,2,FALSE)</f>
        <v>Otros no especificados</v>
      </c>
      <c r="J186" s="16" t="str">
        <f t="shared" si="24"/>
        <v>064011</v>
      </c>
      <c r="K186" s="16" t="str">
        <f>VLOOKUP(J186:J3342,'[10]Catalogos CRI'!$A$153:$B$335,2,FALSE)</f>
        <v>Otros  accesorios</v>
      </c>
      <c r="L186" s="16" t="str">
        <f t="shared" si="25"/>
        <v>500</v>
      </c>
      <c r="M186" s="16" t="str">
        <f>VLOOKUP(L186:L3342,[11]FF!$A$10:$B$16,2,FALSE)</f>
        <v>Recursos Federales</v>
      </c>
      <c r="N186" s="16" t="str">
        <f t="shared" si="26"/>
        <v>504</v>
      </c>
      <c r="O186" s="16" t="str">
        <f>VLOOKUP(N186:N3342,[11]FF!$A$22:$B$93,2,FALSE)</f>
        <v>HABITAT Municipal 2016</v>
      </c>
      <c r="P186" s="16">
        <v>877661</v>
      </c>
      <c r="Q186" s="16">
        <v>11</v>
      </c>
      <c r="R186" s="17">
        <v>0</v>
      </c>
      <c r="S186" s="17">
        <v>0</v>
      </c>
      <c r="T186" s="17">
        <f t="shared" si="18"/>
        <v>0</v>
      </c>
      <c r="U186" s="17">
        <v>0</v>
      </c>
      <c r="V186" s="17">
        <v>1.8</v>
      </c>
      <c r="W186" s="17">
        <f t="shared" si="19"/>
        <v>-1.8</v>
      </c>
      <c r="X186" t="str">
        <f>VLOOKUP(J186,'[12]Conver ASEJ VS Clave Nueva'!$A$4:$C$193,3,FALSE)</f>
        <v>6.4.1.9</v>
      </c>
      <c r="Y186" t="str">
        <f>VLOOKUP(K186,'[13]Conver ASEJ VS Clave Nueva'!$B$4:$D$193,3,FALSE)</f>
        <v>Otros  accesorios</v>
      </c>
    </row>
    <row r="187" spans="1:25" x14ac:dyDescent="0.25">
      <c r="A187" s="16">
        <v>86465</v>
      </c>
      <c r="B187" s="16" t="s">
        <v>108</v>
      </c>
      <c r="C187" s="16" t="str">
        <f t="shared" si="20"/>
        <v>2018</v>
      </c>
      <c r="D187" s="16" t="str">
        <f t="shared" si="21"/>
        <v>060000</v>
      </c>
      <c r="E187" s="16" t="str">
        <f>VLOOKUP(D187:D3343,'[10]Catalogos CRI'!$A$10:$B$19,2,FALSE)</f>
        <v>APROVECHAMIENTOS</v>
      </c>
      <c r="F187" s="16" t="str">
        <f t="shared" si="22"/>
        <v>064000</v>
      </c>
      <c r="G187" s="16" t="str">
        <f>VLOOKUP(F187:F3343,'[10]Catalogos CRI'!$A$24:$B$65,2,FALSE)</f>
        <v>ACCESORIOS DE LOS APORVECHAMIENTOS</v>
      </c>
      <c r="H187" s="16" t="str">
        <f t="shared" si="23"/>
        <v>064010</v>
      </c>
      <c r="I187" s="16" t="str">
        <f>VLOOKUP(H187:H3343,'[10]Catalogos CRI'!$A$70:$B$148,2,FALSE)</f>
        <v>Otros no especificados</v>
      </c>
      <c r="J187" s="16" t="str">
        <f t="shared" si="24"/>
        <v>064011</v>
      </c>
      <c r="K187" s="16" t="str">
        <f>VLOOKUP(J187:J3343,'[10]Catalogos CRI'!$A$153:$B$335,2,FALSE)</f>
        <v>Otros  accesorios</v>
      </c>
      <c r="L187" s="16" t="str">
        <f t="shared" si="25"/>
        <v>500</v>
      </c>
      <c r="M187" s="16" t="str">
        <f>VLOOKUP(L187:L3343,[11]FF!$A$10:$B$16,2,FALSE)</f>
        <v>Recursos Federales</v>
      </c>
      <c r="N187" s="16" t="str">
        <f t="shared" si="26"/>
        <v>504</v>
      </c>
      <c r="O187" s="16" t="str">
        <f>VLOOKUP(N187:N3343,[11]FF!$A$22:$B$93,2,FALSE)</f>
        <v>HABITAT Municipal 2016</v>
      </c>
      <c r="P187" s="16">
        <v>877662</v>
      </c>
      <c r="Q187" s="16">
        <v>12</v>
      </c>
      <c r="R187" s="17">
        <v>0</v>
      </c>
      <c r="S187" s="17">
        <v>0</v>
      </c>
      <c r="T187" s="17">
        <f t="shared" si="18"/>
        <v>0</v>
      </c>
      <c r="U187" s="17">
        <v>0</v>
      </c>
      <c r="V187" s="17">
        <v>1.75</v>
      </c>
      <c r="W187" s="17">
        <f t="shared" si="19"/>
        <v>-1.75</v>
      </c>
      <c r="X187" t="str">
        <f>VLOOKUP(J187,'[12]Conver ASEJ VS Clave Nueva'!$A$4:$C$193,3,FALSE)</f>
        <v>6.4.1.9</v>
      </c>
      <c r="Y187" t="str">
        <f>VLOOKUP(K187,'[13]Conver ASEJ VS Clave Nueva'!$B$4:$D$193,3,FALSE)</f>
        <v>Otros  accesorios</v>
      </c>
    </row>
    <row r="188" spans="1:25" x14ac:dyDescent="0.25">
      <c r="A188" s="16">
        <v>86466</v>
      </c>
      <c r="B188" s="16" t="s">
        <v>109</v>
      </c>
      <c r="C188" s="16" t="str">
        <f t="shared" si="20"/>
        <v>2018</v>
      </c>
      <c r="D188" s="16" t="str">
        <f t="shared" si="21"/>
        <v>060000</v>
      </c>
      <c r="E188" s="16" t="str">
        <f>VLOOKUP(D188:D3344,'[10]Catalogos CRI'!$A$10:$B$19,2,FALSE)</f>
        <v>APROVECHAMIENTOS</v>
      </c>
      <c r="F188" s="16" t="str">
        <f t="shared" si="22"/>
        <v>064000</v>
      </c>
      <c r="G188" s="16" t="str">
        <f>VLOOKUP(F188:F3344,'[10]Catalogos CRI'!$A$24:$B$65,2,FALSE)</f>
        <v>ACCESORIOS DE LOS APORVECHAMIENTOS</v>
      </c>
      <c r="H188" s="16" t="str">
        <f t="shared" si="23"/>
        <v>064010</v>
      </c>
      <c r="I188" s="16" t="str">
        <f>VLOOKUP(H188:H3344,'[10]Catalogos CRI'!$A$70:$B$148,2,FALSE)</f>
        <v>Otros no especificados</v>
      </c>
      <c r="J188" s="16" t="str">
        <f t="shared" si="24"/>
        <v>064011</v>
      </c>
      <c r="K188" s="16" t="str">
        <f>VLOOKUP(J188:J3344,'[10]Catalogos CRI'!$A$153:$B$335,2,FALSE)</f>
        <v>Otros  accesorios</v>
      </c>
      <c r="L188" s="16" t="str">
        <f t="shared" si="25"/>
        <v>500</v>
      </c>
      <c r="M188" s="16" t="str">
        <f>VLOOKUP(L188:L3344,[11]FF!$A$10:$B$16,2,FALSE)</f>
        <v>Recursos Federales</v>
      </c>
      <c r="N188" s="16" t="str">
        <f t="shared" si="26"/>
        <v>508</v>
      </c>
      <c r="O188" s="16" t="str">
        <f>VLOOKUP(N188:N3344,[11]FF!$A$22:$B$93,2,FALSE)</f>
        <v>Participaciones Federales</v>
      </c>
      <c r="P188" s="16">
        <v>877663</v>
      </c>
      <c r="Q188" s="16">
        <v>1</v>
      </c>
      <c r="R188" s="17">
        <v>0</v>
      </c>
      <c r="S188" s="17">
        <v>4.3600000000000003</v>
      </c>
      <c r="T188" s="17">
        <f t="shared" si="18"/>
        <v>4.3600000000000003</v>
      </c>
      <c r="U188" s="17">
        <v>0</v>
      </c>
      <c r="V188" s="17">
        <v>4.3600000000000003</v>
      </c>
      <c r="W188" s="17">
        <f t="shared" si="19"/>
        <v>0</v>
      </c>
      <c r="X188" t="str">
        <f>VLOOKUP(J188,'[12]Conver ASEJ VS Clave Nueva'!$A$4:$C$193,3,FALSE)</f>
        <v>6.4.1.9</v>
      </c>
      <c r="Y188" t="str">
        <f>VLOOKUP(K188,'[13]Conver ASEJ VS Clave Nueva'!$B$4:$D$193,3,FALSE)</f>
        <v>Otros  accesorios</v>
      </c>
    </row>
    <row r="189" spans="1:25" x14ac:dyDescent="0.25">
      <c r="A189" s="16">
        <v>86466</v>
      </c>
      <c r="B189" s="16" t="s">
        <v>109</v>
      </c>
      <c r="C189" s="16" t="str">
        <f t="shared" si="20"/>
        <v>2018</v>
      </c>
      <c r="D189" s="16" t="str">
        <f t="shared" si="21"/>
        <v>060000</v>
      </c>
      <c r="E189" s="16" t="str">
        <f>VLOOKUP(D189:D3345,'[10]Catalogos CRI'!$A$10:$B$19,2,FALSE)</f>
        <v>APROVECHAMIENTOS</v>
      </c>
      <c r="F189" s="16" t="str">
        <f t="shared" si="22"/>
        <v>064000</v>
      </c>
      <c r="G189" s="16" t="str">
        <f>VLOOKUP(F189:F3345,'[10]Catalogos CRI'!$A$24:$B$65,2,FALSE)</f>
        <v>ACCESORIOS DE LOS APORVECHAMIENTOS</v>
      </c>
      <c r="H189" s="16" t="str">
        <f t="shared" si="23"/>
        <v>064010</v>
      </c>
      <c r="I189" s="16" t="str">
        <f>VLOOKUP(H189:H3345,'[10]Catalogos CRI'!$A$70:$B$148,2,FALSE)</f>
        <v>Otros no especificados</v>
      </c>
      <c r="J189" s="16" t="str">
        <f t="shared" si="24"/>
        <v>064011</v>
      </c>
      <c r="K189" s="16" t="str">
        <f>VLOOKUP(J189:J3345,'[10]Catalogos CRI'!$A$153:$B$335,2,FALSE)</f>
        <v>Otros  accesorios</v>
      </c>
      <c r="L189" s="16" t="str">
        <f t="shared" si="25"/>
        <v>500</v>
      </c>
      <c r="M189" s="16" t="str">
        <f>VLOOKUP(L189:L3345,[11]FF!$A$10:$B$16,2,FALSE)</f>
        <v>Recursos Federales</v>
      </c>
      <c r="N189" s="16" t="str">
        <f t="shared" si="26"/>
        <v>508</v>
      </c>
      <c r="O189" s="16" t="str">
        <f>VLOOKUP(N189:N3345,[11]FF!$A$22:$B$93,2,FALSE)</f>
        <v>Participaciones Federales</v>
      </c>
      <c r="P189" s="16">
        <v>877664</v>
      </c>
      <c r="Q189" s="16">
        <v>2</v>
      </c>
      <c r="R189" s="17">
        <v>0</v>
      </c>
      <c r="S189" s="17">
        <v>5.94</v>
      </c>
      <c r="T189" s="17">
        <f t="shared" si="18"/>
        <v>5.94</v>
      </c>
      <c r="U189" s="17">
        <v>0</v>
      </c>
      <c r="V189" s="17">
        <v>5.94</v>
      </c>
      <c r="W189" s="17">
        <f t="shared" si="19"/>
        <v>0</v>
      </c>
      <c r="X189" t="str">
        <f>VLOOKUP(J189,'[12]Conver ASEJ VS Clave Nueva'!$A$4:$C$193,3,FALSE)</f>
        <v>6.4.1.9</v>
      </c>
      <c r="Y189" t="str">
        <f>VLOOKUP(K189,'[13]Conver ASEJ VS Clave Nueva'!$B$4:$D$193,3,FALSE)</f>
        <v>Otros  accesorios</v>
      </c>
    </row>
    <row r="190" spans="1:25" x14ac:dyDescent="0.25">
      <c r="A190" s="16">
        <v>86466</v>
      </c>
      <c r="B190" s="16" t="s">
        <v>109</v>
      </c>
      <c r="C190" s="16" t="str">
        <f t="shared" si="20"/>
        <v>2018</v>
      </c>
      <c r="D190" s="16" t="str">
        <f t="shared" si="21"/>
        <v>060000</v>
      </c>
      <c r="E190" s="16" t="str">
        <f>VLOOKUP(D190:D3346,'[10]Catalogos CRI'!$A$10:$B$19,2,FALSE)</f>
        <v>APROVECHAMIENTOS</v>
      </c>
      <c r="F190" s="16" t="str">
        <f t="shared" si="22"/>
        <v>064000</v>
      </c>
      <c r="G190" s="16" t="str">
        <f>VLOOKUP(F190:F3346,'[10]Catalogos CRI'!$A$24:$B$65,2,FALSE)</f>
        <v>ACCESORIOS DE LOS APORVECHAMIENTOS</v>
      </c>
      <c r="H190" s="16" t="str">
        <f t="shared" si="23"/>
        <v>064010</v>
      </c>
      <c r="I190" s="16" t="str">
        <f>VLOOKUP(H190:H3346,'[10]Catalogos CRI'!$A$70:$B$148,2,FALSE)</f>
        <v>Otros no especificados</v>
      </c>
      <c r="J190" s="16" t="str">
        <f t="shared" si="24"/>
        <v>064011</v>
      </c>
      <c r="K190" s="16" t="str">
        <f>VLOOKUP(J190:J3346,'[10]Catalogos CRI'!$A$153:$B$335,2,FALSE)</f>
        <v>Otros  accesorios</v>
      </c>
      <c r="L190" s="16" t="str">
        <f t="shared" si="25"/>
        <v>500</v>
      </c>
      <c r="M190" s="16" t="str">
        <f>VLOOKUP(L190:L3346,[11]FF!$A$10:$B$16,2,FALSE)</f>
        <v>Recursos Federales</v>
      </c>
      <c r="N190" s="16" t="str">
        <f t="shared" si="26"/>
        <v>508</v>
      </c>
      <c r="O190" s="16" t="str">
        <f>VLOOKUP(N190:N3346,[11]FF!$A$22:$B$93,2,FALSE)</f>
        <v>Participaciones Federales</v>
      </c>
      <c r="P190" s="16">
        <v>877665</v>
      </c>
      <c r="Q190" s="16">
        <v>3</v>
      </c>
      <c r="R190" s="17">
        <v>0</v>
      </c>
      <c r="S190" s="17">
        <v>2.73</v>
      </c>
      <c r="T190" s="17">
        <f t="shared" si="18"/>
        <v>2.73</v>
      </c>
      <c r="U190" s="17">
        <v>0</v>
      </c>
      <c r="V190" s="17">
        <v>2.73</v>
      </c>
      <c r="W190" s="17">
        <f t="shared" si="19"/>
        <v>0</v>
      </c>
      <c r="X190" t="str">
        <f>VLOOKUP(J190,'[12]Conver ASEJ VS Clave Nueva'!$A$4:$C$193,3,FALSE)</f>
        <v>6.4.1.9</v>
      </c>
      <c r="Y190" t="str">
        <f>VLOOKUP(K190,'[13]Conver ASEJ VS Clave Nueva'!$B$4:$D$193,3,FALSE)</f>
        <v>Otros  accesorios</v>
      </c>
    </row>
    <row r="191" spans="1:25" x14ac:dyDescent="0.25">
      <c r="A191" s="16">
        <v>86466</v>
      </c>
      <c r="B191" s="16" t="s">
        <v>109</v>
      </c>
      <c r="C191" s="16" t="str">
        <f t="shared" si="20"/>
        <v>2018</v>
      </c>
      <c r="D191" s="16" t="str">
        <f t="shared" si="21"/>
        <v>060000</v>
      </c>
      <c r="E191" s="16" t="str">
        <f>VLOOKUP(D191:D3347,'[10]Catalogos CRI'!$A$10:$B$19,2,FALSE)</f>
        <v>APROVECHAMIENTOS</v>
      </c>
      <c r="F191" s="16" t="str">
        <f t="shared" si="22"/>
        <v>064000</v>
      </c>
      <c r="G191" s="16" t="str">
        <f>VLOOKUP(F191:F3347,'[10]Catalogos CRI'!$A$24:$B$65,2,FALSE)</f>
        <v>ACCESORIOS DE LOS APORVECHAMIENTOS</v>
      </c>
      <c r="H191" s="16" t="str">
        <f t="shared" si="23"/>
        <v>064010</v>
      </c>
      <c r="I191" s="16" t="str">
        <f>VLOOKUP(H191:H3347,'[10]Catalogos CRI'!$A$70:$B$148,2,FALSE)</f>
        <v>Otros no especificados</v>
      </c>
      <c r="J191" s="16" t="str">
        <f t="shared" si="24"/>
        <v>064011</v>
      </c>
      <c r="K191" s="16" t="str">
        <f>VLOOKUP(J191:J3347,'[10]Catalogos CRI'!$A$153:$B$335,2,FALSE)</f>
        <v>Otros  accesorios</v>
      </c>
      <c r="L191" s="16" t="str">
        <f t="shared" si="25"/>
        <v>500</v>
      </c>
      <c r="M191" s="16" t="str">
        <f>VLOOKUP(L191:L3347,[11]FF!$A$10:$B$16,2,FALSE)</f>
        <v>Recursos Federales</v>
      </c>
      <c r="N191" s="16" t="str">
        <f t="shared" si="26"/>
        <v>508</v>
      </c>
      <c r="O191" s="16" t="str">
        <f>VLOOKUP(N191:N3347,[11]FF!$A$22:$B$93,2,FALSE)</f>
        <v>Participaciones Federales</v>
      </c>
      <c r="P191" s="16">
        <v>877666</v>
      </c>
      <c r="Q191" s="16">
        <v>4</v>
      </c>
      <c r="R191" s="17">
        <v>0</v>
      </c>
      <c r="S191" s="17">
        <v>7.22</v>
      </c>
      <c r="T191" s="17">
        <f t="shared" si="18"/>
        <v>7.22</v>
      </c>
      <c r="U191" s="17">
        <v>0</v>
      </c>
      <c r="V191" s="17">
        <v>7.22</v>
      </c>
      <c r="W191" s="17">
        <f t="shared" si="19"/>
        <v>0</v>
      </c>
      <c r="X191" t="str">
        <f>VLOOKUP(J191,'[12]Conver ASEJ VS Clave Nueva'!$A$4:$C$193,3,FALSE)</f>
        <v>6.4.1.9</v>
      </c>
      <c r="Y191" t="str">
        <f>VLOOKUP(K191,'[13]Conver ASEJ VS Clave Nueva'!$B$4:$D$193,3,FALSE)</f>
        <v>Otros  accesorios</v>
      </c>
    </row>
    <row r="192" spans="1:25" x14ac:dyDescent="0.25">
      <c r="A192" s="16">
        <v>86466</v>
      </c>
      <c r="B192" s="16" t="s">
        <v>109</v>
      </c>
      <c r="C192" s="16" t="str">
        <f t="shared" si="20"/>
        <v>2018</v>
      </c>
      <c r="D192" s="16" t="str">
        <f t="shared" si="21"/>
        <v>060000</v>
      </c>
      <c r="E192" s="16" t="str">
        <f>VLOOKUP(D192:D3348,'[10]Catalogos CRI'!$A$10:$B$19,2,FALSE)</f>
        <v>APROVECHAMIENTOS</v>
      </c>
      <c r="F192" s="16" t="str">
        <f t="shared" si="22"/>
        <v>064000</v>
      </c>
      <c r="G192" s="16" t="str">
        <f>VLOOKUP(F192:F3348,'[10]Catalogos CRI'!$A$24:$B$65,2,FALSE)</f>
        <v>ACCESORIOS DE LOS APORVECHAMIENTOS</v>
      </c>
      <c r="H192" s="16" t="str">
        <f t="shared" si="23"/>
        <v>064010</v>
      </c>
      <c r="I192" s="16" t="str">
        <f>VLOOKUP(H192:H3348,'[10]Catalogos CRI'!$A$70:$B$148,2,FALSE)</f>
        <v>Otros no especificados</v>
      </c>
      <c r="J192" s="16" t="str">
        <f t="shared" si="24"/>
        <v>064011</v>
      </c>
      <c r="K192" s="16" t="str">
        <f>VLOOKUP(J192:J3348,'[10]Catalogos CRI'!$A$153:$B$335,2,FALSE)</f>
        <v>Otros  accesorios</v>
      </c>
      <c r="L192" s="16" t="str">
        <f t="shared" si="25"/>
        <v>500</v>
      </c>
      <c r="M192" s="16" t="str">
        <f>VLOOKUP(L192:L3348,[11]FF!$A$10:$B$16,2,FALSE)</f>
        <v>Recursos Federales</v>
      </c>
      <c r="N192" s="16" t="str">
        <f t="shared" si="26"/>
        <v>508</v>
      </c>
      <c r="O192" s="16" t="str">
        <f>VLOOKUP(N192:N3348,[11]FF!$A$22:$B$93,2,FALSE)</f>
        <v>Participaciones Federales</v>
      </c>
      <c r="P192" s="16">
        <v>877667</v>
      </c>
      <c r="Q192" s="16">
        <v>5</v>
      </c>
      <c r="R192" s="17">
        <v>0</v>
      </c>
      <c r="S192" s="17">
        <v>12.26</v>
      </c>
      <c r="T192" s="17">
        <f t="shared" si="18"/>
        <v>12.26</v>
      </c>
      <c r="U192" s="17">
        <v>0</v>
      </c>
      <c r="V192" s="17">
        <v>12.26</v>
      </c>
      <c r="W192" s="17">
        <f t="shared" si="19"/>
        <v>0</v>
      </c>
      <c r="X192" t="str">
        <f>VLOOKUP(J192,'[12]Conver ASEJ VS Clave Nueva'!$A$4:$C$193,3,FALSE)</f>
        <v>6.4.1.9</v>
      </c>
      <c r="Y192" t="str">
        <f>VLOOKUP(K192,'[13]Conver ASEJ VS Clave Nueva'!$B$4:$D$193,3,FALSE)</f>
        <v>Otros  accesorios</v>
      </c>
    </row>
    <row r="193" spans="1:25" x14ac:dyDescent="0.25">
      <c r="A193" s="16">
        <v>86466</v>
      </c>
      <c r="B193" s="16" t="s">
        <v>109</v>
      </c>
      <c r="C193" s="16" t="str">
        <f t="shared" si="20"/>
        <v>2018</v>
      </c>
      <c r="D193" s="16" t="str">
        <f t="shared" si="21"/>
        <v>060000</v>
      </c>
      <c r="E193" s="16" t="str">
        <f>VLOOKUP(D193:D3349,'[10]Catalogos CRI'!$A$10:$B$19,2,FALSE)</f>
        <v>APROVECHAMIENTOS</v>
      </c>
      <c r="F193" s="16" t="str">
        <f t="shared" si="22"/>
        <v>064000</v>
      </c>
      <c r="G193" s="16" t="str">
        <f>VLOOKUP(F193:F3349,'[10]Catalogos CRI'!$A$24:$B$65,2,FALSE)</f>
        <v>ACCESORIOS DE LOS APORVECHAMIENTOS</v>
      </c>
      <c r="H193" s="16" t="str">
        <f t="shared" si="23"/>
        <v>064010</v>
      </c>
      <c r="I193" s="16" t="str">
        <f>VLOOKUP(H193:H3349,'[10]Catalogos CRI'!$A$70:$B$148,2,FALSE)</f>
        <v>Otros no especificados</v>
      </c>
      <c r="J193" s="16" t="str">
        <f t="shared" si="24"/>
        <v>064011</v>
      </c>
      <c r="K193" s="16" t="str">
        <f>VLOOKUP(J193:J3349,'[10]Catalogos CRI'!$A$153:$B$335,2,FALSE)</f>
        <v>Otros  accesorios</v>
      </c>
      <c r="L193" s="16" t="str">
        <f t="shared" si="25"/>
        <v>500</v>
      </c>
      <c r="M193" s="16" t="str">
        <f>VLOOKUP(L193:L3349,[11]FF!$A$10:$B$16,2,FALSE)</f>
        <v>Recursos Federales</v>
      </c>
      <c r="N193" s="16" t="str">
        <f t="shared" si="26"/>
        <v>508</v>
      </c>
      <c r="O193" s="16" t="str">
        <f>VLOOKUP(N193:N3349,[11]FF!$A$22:$B$93,2,FALSE)</f>
        <v>Participaciones Federales</v>
      </c>
      <c r="P193" s="16">
        <v>877668</v>
      </c>
      <c r="Q193" s="16">
        <v>6</v>
      </c>
      <c r="R193" s="17">
        <v>0</v>
      </c>
      <c r="S193" s="17">
        <v>29.75</v>
      </c>
      <c r="T193" s="17">
        <f t="shared" si="18"/>
        <v>29.75</v>
      </c>
      <c r="U193" s="17">
        <v>0</v>
      </c>
      <c r="V193" s="17">
        <v>29.75</v>
      </c>
      <c r="W193" s="17">
        <f t="shared" si="19"/>
        <v>0</v>
      </c>
      <c r="X193" t="str">
        <f>VLOOKUP(J193,'[12]Conver ASEJ VS Clave Nueva'!$A$4:$C$193,3,FALSE)</f>
        <v>6.4.1.9</v>
      </c>
      <c r="Y193" t="str">
        <f>VLOOKUP(K193,'[13]Conver ASEJ VS Clave Nueva'!$B$4:$D$193,3,FALSE)</f>
        <v>Otros  accesorios</v>
      </c>
    </row>
    <row r="194" spans="1:25" x14ac:dyDescent="0.25">
      <c r="A194" s="16">
        <v>86466</v>
      </c>
      <c r="B194" s="16" t="s">
        <v>109</v>
      </c>
      <c r="C194" s="16" t="str">
        <f t="shared" si="20"/>
        <v>2018</v>
      </c>
      <c r="D194" s="16" t="str">
        <f t="shared" si="21"/>
        <v>060000</v>
      </c>
      <c r="E194" s="16" t="str">
        <f>VLOOKUP(D194:D3350,'[10]Catalogos CRI'!$A$10:$B$19,2,FALSE)</f>
        <v>APROVECHAMIENTOS</v>
      </c>
      <c r="F194" s="16" t="str">
        <f t="shared" si="22"/>
        <v>064000</v>
      </c>
      <c r="G194" s="16" t="str">
        <f>VLOOKUP(F194:F3350,'[10]Catalogos CRI'!$A$24:$B$65,2,FALSE)</f>
        <v>ACCESORIOS DE LOS APORVECHAMIENTOS</v>
      </c>
      <c r="H194" s="16" t="str">
        <f t="shared" si="23"/>
        <v>064010</v>
      </c>
      <c r="I194" s="16" t="str">
        <f>VLOOKUP(H194:H3350,'[10]Catalogos CRI'!$A$70:$B$148,2,FALSE)</f>
        <v>Otros no especificados</v>
      </c>
      <c r="J194" s="16" t="str">
        <f t="shared" si="24"/>
        <v>064011</v>
      </c>
      <c r="K194" s="16" t="str">
        <f>VLOOKUP(J194:J3350,'[10]Catalogos CRI'!$A$153:$B$335,2,FALSE)</f>
        <v>Otros  accesorios</v>
      </c>
      <c r="L194" s="16" t="str">
        <f t="shared" si="25"/>
        <v>500</v>
      </c>
      <c r="M194" s="16" t="str">
        <f>VLOOKUP(L194:L3350,[11]FF!$A$10:$B$16,2,FALSE)</f>
        <v>Recursos Federales</v>
      </c>
      <c r="N194" s="16" t="str">
        <f t="shared" si="26"/>
        <v>508</v>
      </c>
      <c r="O194" s="16" t="str">
        <f>VLOOKUP(N194:N3350,[11]FF!$A$22:$B$93,2,FALSE)</f>
        <v>Participaciones Federales</v>
      </c>
      <c r="P194" s="16">
        <v>877669</v>
      </c>
      <c r="Q194" s="16">
        <v>7</v>
      </c>
      <c r="R194" s="17">
        <v>0</v>
      </c>
      <c r="S194" s="17">
        <v>0</v>
      </c>
      <c r="T194" s="17">
        <f t="shared" si="18"/>
        <v>0</v>
      </c>
      <c r="U194" s="17">
        <v>0</v>
      </c>
      <c r="V194" s="17">
        <v>21.67</v>
      </c>
      <c r="W194" s="17">
        <f t="shared" si="19"/>
        <v>-21.67</v>
      </c>
      <c r="X194" t="str">
        <f>VLOOKUP(J194,'[12]Conver ASEJ VS Clave Nueva'!$A$4:$C$193,3,FALSE)</f>
        <v>6.4.1.9</v>
      </c>
      <c r="Y194" t="str">
        <f>VLOOKUP(K194,'[13]Conver ASEJ VS Clave Nueva'!$B$4:$D$193,3,FALSE)</f>
        <v>Otros  accesorios</v>
      </c>
    </row>
    <row r="195" spans="1:25" x14ac:dyDescent="0.25">
      <c r="A195" s="16">
        <v>86466</v>
      </c>
      <c r="B195" s="16" t="s">
        <v>109</v>
      </c>
      <c r="C195" s="16" t="str">
        <f t="shared" si="20"/>
        <v>2018</v>
      </c>
      <c r="D195" s="16" t="str">
        <f t="shared" si="21"/>
        <v>060000</v>
      </c>
      <c r="E195" s="16" t="str">
        <f>VLOOKUP(D195:D3351,'[10]Catalogos CRI'!$A$10:$B$19,2,FALSE)</f>
        <v>APROVECHAMIENTOS</v>
      </c>
      <c r="F195" s="16" t="str">
        <f t="shared" si="22"/>
        <v>064000</v>
      </c>
      <c r="G195" s="16" t="str">
        <f>VLOOKUP(F195:F3351,'[10]Catalogos CRI'!$A$24:$B$65,2,FALSE)</f>
        <v>ACCESORIOS DE LOS APORVECHAMIENTOS</v>
      </c>
      <c r="H195" s="16" t="str">
        <f t="shared" si="23"/>
        <v>064010</v>
      </c>
      <c r="I195" s="16" t="str">
        <f>VLOOKUP(H195:H3351,'[10]Catalogos CRI'!$A$70:$B$148,2,FALSE)</f>
        <v>Otros no especificados</v>
      </c>
      <c r="J195" s="16" t="str">
        <f t="shared" si="24"/>
        <v>064011</v>
      </c>
      <c r="K195" s="16" t="str">
        <f>VLOOKUP(J195:J3351,'[10]Catalogos CRI'!$A$153:$B$335,2,FALSE)</f>
        <v>Otros  accesorios</v>
      </c>
      <c r="L195" s="16" t="str">
        <f t="shared" si="25"/>
        <v>500</v>
      </c>
      <c r="M195" s="16" t="str">
        <f>VLOOKUP(L195:L3351,[11]FF!$A$10:$B$16,2,FALSE)</f>
        <v>Recursos Federales</v>
      </c>
      <c r="N195" s="16" t="str">
        <f t="shared" si="26"/>
        <v>508</v>
      </c>
      <c r="O195" s="16" t="str">
        <f>VLOOKUP(N195:N3351,[11]FF!$A$22:$B$93,2,FALSE)</f>
        <v>Participaciones Federales</v>
      </c>
      <c r="P195" s="16">
        <v>877670</v>
      </c>
      <c r="Q195" s="16">
        <v>8</v>
      </c>
      <c r="R195" s="17">
        <v>0</v>
      </c>
      <c r="S195" s="17">
        <v>0</v>
      </c>
      <c r="T195" s="17">
        <f t="shared" si="18"/>
        <v>0</v>
      </c>
      <c r="U195" s="17">
        <v>0</v>
      </c>
      <c r="V195" s="17">
        <v>11.56</v>
      </c>
      <c r="W195" s="17">
        <f t="shared" si="19"/>
        <v>-11.56</v>
      </c>
      <c r="X195" t="str">
        <f>VLOOKUP(J195,'[12]Conver ASEJ VS Clave Nueva'!$A$4:$C$193,3,FALSE)</f>
        <v>6.4.1.9</v>
      </c>
      <c r="Y195" t="str">
        <f>VLOOKUP(K195,'[13]Conver ASEJ VS Clave Nueva'!$B$4:$D$193,3,FALSE)</f>
        <v>Otros  accesorios</v>
      </c>
    </row>
    <row r="196" spans="1:25" x14ac:dyDescent="0.25">
      <c r="A196" s="16">
        <v>86466</v>
      </c>
      <c r="B196" s="16" t="s">
        <v>109</v>
      </c>
      <c r="C196" s="16" t="str">
        <f t="shared" si="20"/>
        <v>2018</v>
      </c>
      <c r="D196" s="16" t="str">
        <f t="shared" si="21"/>
        <v>060000</v>
      </c>
      <c r="E196" s="16" t="str">
        <f>VLOOKUP(D196:D3352,'[10]Catalogos CRI'!$A$10:$B$19,2,FALSE)</f>
        <v>APROVECHAMIENTOS</v>
      </c>
      <c r="F196" s="16" t="str">
        <f t="shared" si="22"/>
        <v>064000</v>
      </c>
      <c r="G196" s="16" t="str">
        <f>VLOOKUP(F196:F3352,'[10]Catalogos CRI'!$A$24:$B$65,2,FALSE)</f>
        <v>ACCESORIOS DE LOS APORVECHAMIENTOS</v>
      </c>
      <c r="H196" s="16" t="str">
        <f t="shared" si="23"/>
        <v>064010</v>
      </c>
      <c r="I196" s="16" t="str">
        <f>VLOOKUP(H196:H3352,'[10]Catalogos CRI'!$A$70:$B$148,2,FALSE)</f>
        <v>Otros no especificados</v>
      </c>
      <c r="J196" s="16" t="str">
        <f t="shared" si="24"/>
        <v>064011</v>
      </c>
      <c r="K196" s="16" t="str">
        <f>VLOOKUP(J196:J3352,'[10]Catalogos CRI'!$A$153:$B$335,2,FALSE)</f>
        <v>Otros  accesorios</v>
      </c>
      <c r="L196" s="16" t="str">
        <f t="shared" si="25"/>
        <v>500</v>
      </c>
      <c r="M196" s="16" t="str">
        <f>VLOOKUP(L196:L3352,[11]FF!$A$10:$B$16,2,FALSE)</f>
        <v>Recursos Federales</v>
      </c>
      <c r="N196" s="16" t="str">
        <f t="shared" si="26"/>
        <v>508</v>
      </c>
      <c r="O196" s="16" t="str">
        <f>VLOOKUP(N196:N3352,[11]FF!$A$22:$B$93,2,FALSE)</f>
        <v>Participaciones Federales</v>
      </c>
      <c r="P196" s="16">
        <v>877671</v>
      </c>
      <c r="Q196" s="16">
        <v>9</v>
      </c>
      <c r="R196" s="17">
        <v>0</v>
      </c>
      <c r="S196" s="17">
        <v>0</v>
      </c>
      <c r="T196" s="17">
        <f t="shared" si="18"/>
        <v>0</v>
      </c>
      <c r="U196" s="17">
        <v>0</v>
      </c>
      <c r="V196" s="17">
        <v>24.38</v>
      </c>
      <c r="W196" s="17">
        <f t="shared" si="19"/>
        <v>-24.38</v>
      </c>
      <c r="X196" t="str">
        <f>VLOOKUP(J196,'[12]Conver ASEJ VS Clave Nueva'!$A$4:$C$193,3,FALSE)</f>
        <v>6.4.1.9</v>
      </c>
      <c r="Y196" t="str">
        <f>VLOOKUP(K196,'[13]Conver ASEJ VS Clave Nueva'!$B$4:$D$193,3,FALSE)</f>
        <v>Otros  accesorios</v>
      </c>
    </row>
    <row r="197" spans="1:25" x14ac:dyDescent="0.25">
      <c r="A197" s="16">
        <v>86466</v>
      </c>
      <c r="B197" s="16" t="s">
        <v>109</v>
      </c>
      <c r="C197" s="16" t="str">
        <f t="shared" si="20"/>
        <v>2018</v>
      </c>
      <c r="D197" s="16" t="str">
        <f t="shared" si="21"/>
        <v>060000</v>
      </c>
      <c r="E197" s="16" t="str">
        <f>VLOOKUP(D197:D3353,'[10]Catalogos CRI'!$A$10:$B$19,2,FALSE)</f>
        <v>APROVECHAMIENTOS</v>
      </c>
      <c r="F197" s="16" t="str">
        <f t="shared" si="22"/>
        <v>064000</v>
      </c>
      <c r="G197" s="16" t="str">
        <f>VLOOKUP(F197:F3353,'[10]Catalogos CRI'!$A$24:$B$65,2,FALSE)</f>
        <v>ACCESORIOS DE LOS APORVECHAMIENTOS</v>
      </c>
      <c r="H197" s="16" t="str">
        <f t="shared" si="23"/>
        <v>064010</v>
      </c>
      <c r="I197" s="16" t="str">
        <f>VLOOKUP(H197:H3353,'[10]Catalogos CRI'!$A$70:$B$148,2,FALSE)</f>
        <v>Otros no especificados</v>
      </c>
      <c r="J197" s="16" t="str">
        <f t="shared" si="24"/>
        <v>064011</v>
      </c>
      <c r="K197" s="16" t="str">
        <f>VLOOKUP(J197:J3353,'[10]Catalogos CRI'!$A$153:$B$335,2,FALSE)</f>
        <v>Otros  accesorios</v>
      </c>
      <c r="L197" s="16" t="str">
        <f t="shared" si="25"/>
        <v>500</v>
      </c>
      <c r="M197" s="16" t="str">
        <f>VLOOKUP(L197:L3353,[11]FF!$A$10:$B$16,2,FALSE)</f>
        <v>Recursos Federales</v>
      </c>
      <c r="N197" s="16" t="str">
        <f t="shared" si="26"/>
        <v>508</v>
      </c>
      <c r="O197" s="16" t="str">
        <f>VLOOKUP(N197:N3353,[11]FF!$A$22:$B$93,2,FALSE)</f>
        <v>Participaciones Federales</v>
      </c>
      <c r="P197" s="16">
        <v>877672</v>
      </c>
      <c r="Q197" s="16">
        <v>10</v>
      </c>
      <c r="R197" s="17">
        <v>0</v>
      </c>
      <c r="S197" s="17">
        <v>0</v>
      </c>
      <c r="T197" s="17">
        <f t="shared" si="18"/>
        <v>0</v>
      </c>
      <c r="U197" s="17">
        <v>0</v>
      </c>
      <c r="V197" s="17">
        <v>9.59</v>
      </c>
      <c r="W197" s="17">
        <f t="shared" si="19"/>
        <v>-9.59</v>
      </c>
      <c r="X197" t="str">
        <f>VLOOKUP(J197,'[12]Conver ASEJ VS Clave Nueva'!$A$4:$C$193,3,FALSE)</f>
        <v>6.4.1.9</v>
      </c>
      <c r="Y197" t="str">
        <f>VLOOKUP(K197,'[13]Conver ASEJ VS Clave Nueva'!$B$4:$D$193,3,FALSE)</f>
        <v>Otros  accesorios</v>
      </c>
    </row>
    <row r="198" spans="1:25" x14ac:dyDescent="0.25">
      <c r="A198" s="16">
        <v>86466</v>
      </c>
      <c r="B198" s="16" t="s">
        <v>109</v>
      </c>
      <c r="C198" s="16" t="str">
        <f t="shared" si="20"/>
        <v>2018</v>
      </c>
      <c r="D198" s="16" t="str">
        <f t="shared" si="21"/>
        <v>060000</v>
      </c>
      <c r="E198" s="16" t="str">
        <f>VLOOKUP(D198:D3354,'[10]Catalogos CRI'!$A$10:$B$19,2,FALSE)</f>
        <v>APROVECHAMIENTOS</v>
      </c>
      <c r="F198" s="16" t="str">
        <f t="shared" si="22"/>
        <v>064000</v>
      </c>
      <c r="G198" s="16" t="str">
        <f>VLOOKUP(F198:F3354,'[10]Catalogos CRI'!$A$24:$B$65,2,FALSE)</f>
        <v>ACCESORIOS DE LOS APORVECHAMIENTOS</v>
      </c>
      <c r="H198" s="16" t="str">
        <f t="shared" si="23"/>
        <v>064010</v>
      </c>
      <c r="I198" s="16" t="str">
        <f>VLOOKUP(H198:H3354,'[10]Catalogos CRI'!$A$70:$B$148,2,FALSE)</f>
        <v>Otros no especificados</v>
      </c>
      <c r="J198" s="16" t="str">
        <f t="shared" si="24"/>
        <v>064011</v>
      </c>
      <c r="K198" s="16" t="str">
        <f>VLOOKUP(J198:J3354,'[10]Catalogos CRI'!$A$153:$B$335,2,FALSE)</f>
        <v>Otros  accesorios</v>
      </c>
      <c r="L198" s="16" t="str">
        <f t="shared" si="25"/>
        <v>500</v>
      </c>
      <c r="M198" s="16" t="str">
        <f>VLOOKUP(L198:L3354,[11]FF!$A$10:$B$16,2,FALSE)</f>
        <v>Recursos Federales</v>
      </c>
      <c r="N198" s="16" t="str">
        <f t="shared" si="26"/>
        <v>508</v>
      </c>
      <c r="O198" s="16" t="str">
        <f>VLOOKUP(N198:N3354,[11]FF!$A$22:$B$93,2,FALSE)</f>
        <v>Participaciones Federales</v>
      </c>
      <c r="P198" s="16">
        <v>877673</v>
      </c>
      <c r="Q198" s="16">
        <v>11</v>
      </c>
      <c r="R198" s="17">
        <v>0</v>
      </c>
      <c r="S198" s="17">
        <v>0</v>
      </c>
      <c r="T198" s="17">
        <f t="shared" si="18"/>
        <v>0</v>
      </c>
      <c r="U198" s="17">
        <v>0</v>
      </c>
      <c r="V198" s="17">
        <v>40.03</v>
      </c>
      <c r="W198" s="17">
        <f t="shared" si="19"/>
        <v>-40.03</v>
      </c>
      <c r="X198" t="str">
        <f>VLOOKUP(J198,'[12]Conver ASEJ VS Clave Nueva'!$A$4:$C$193,3,FALSE)</f>
        <v>6.4.1.9</v>
      </c>
      <c r="Y198" t="str">
        <f>VLOOKUP(K198,'[13]Conver ASEJ VS Clave Nueva'!$B$4:$D$193,3,FALSE)</f>
        <v>Otros  accesorios</v>
      </c>
    </row>
    <row r="199" spans="1:25" x14ac:dyDescent="0.25">
      <c r="A199" s="16">
        <v>86466</v>
      </c>
      <c r="B199" s="16" t="s">
        <v>109</v>
      </c>
      <c r="C199" s="16" t="str">
        <f t="shared" si="20"/>
        <v>2018</v>
      </c>
      <c r="D199" s="16" t="str">
        <f t="shared" si="21"/>
        <v>060000</v>
      </c>
      <c r="E199" s="16" t="str">
        <f>VLOOKUP(D199:D3355,'[10]Catalogos CRI'!$A$10:$B$19,2,FALSE)</f>
        <v>APROVECHAMIENTOS</v>
      </c>
      <c r="F199" s="16" t="str">
        <f t="shared" si="22"/>
        <v>064000</v>
      </c>
      <c r="G199" s="16" t="str">
        <f>VLOOKUP(F199:F3355,'[10]Catalogos CRI'!$A$24:$B$65,2,FALSE)</f>
        <v>ACCESORIOS DE LOS APORVECHAMIENTOS</v>
      </c>
      <c r="H199" s="16" t="str">
        <f t="shared" si="23"/>
        <v>064010</v>
      </c>
      <c r="I199" s="16" t="str">
        <f>VLOOKUP(H199:H3355,'[10]Catalogos CRI'!$A$70:$B$148,2,FALSE)</f>
        <v>Otros no especificados</v>
      </c>
      <c r="J199" s="16" t="str">
        <f t="shared" si="24"/>
        <v>064011</v>
      </c>
      <c r="K199" s="16" t="str">
        <f>VLOOKUP(J199:J3355,'[10]Catalogos CRI'!$A$153:$B$335,2,FALSE)</f>
        <v>Otros  accesorios</v>
      </c>
      <c r="L199" s="16" t="str">
        <f t="shared" si="25"/>
        <v>500</v>
      </c>
      <c r="M199" s="16" t="str">
        <f>VLOOKUP(L199:L3355,[11]FF!$A$10:$B$16,2,FALSE)</f>
        <v>Recursos Federales</v>
      </c>
      <c r="N199" s="16" t="str">
        <f t="shared" si="26"/>
        <v>508</v>
      </c>
      <c r="O199" s="16" t="str">
        <f>VLOOKUP(N199:N3355,[11]FF!$A$22:$B$93,2,FALSE)</f>
        <v>Participaciones Federales</v>
      </c>
      <c r="P199" s="16">
        <v>877674</v>
      </c>
      <c r="Q199" s="16">
        <v>12</v>
      </c>
      <c r="R199" s="17">
        <v>0</v>
      </c>
      <c r="S199" s="17">
        <v>0</v>
      </c>
      <c r="T199" s="17">
        <f t="shared" si="18"/>
        <v>0</v>
      </c>
      <c r="U199" s="17">
        <v>0</v>
      </c>
      <c r="V199" s="17">
        <v>22.56</v>
      </c>
      <c r="W199" s="17">
        <f t="shared" si="19"/>
        <v>-22.56</v>
      </c>
      <c r="X199" t="str">
        <f>VLOOKUP(J199,'[12]Conver ASEJ VS Clave Nueva'!$A$4:$C$193,3,FALSE)</f>
        <v>6.4.1.9</v>
      </c>
      <c r="Y199" t="str">
        <f>VLOOKUP(K199,'[13]Conver ASEJ VS Clave Nueva'!$B$4:$D$193,3,FALSE)</f>
        <v>Otros  accesorios</v>
      </c>
    </row>
    <row r="200" spans="1:25" x14ac:dyDescent="0.25">
      <c r="A200" s="16">
        <v>86467</v>
      </c>
      <c r="B200" s="16" t="s">
        <v>109</v>
      </c>
      <c r="C200" s="16" t="str">
        <f t="shared" si="20"/>
        <v>2018</v>
      </c>
      <c r="D200" s="16" t="str">
        <f t="shared" si="21"/>
        <v>060000</v>
      </c>
      <c r="E200" s="16" t="str">
        <f>VLOOKUP(D200:D3356,'[10]Catalogos CRI'!$A$10:$B$19,2,FALSE)</f>
        <v>APROVECHAMIENTOS</v>
      </c>
      <c r="F200" s="16" t="str">
        <f t="shared" si="22"/>
        <v>064000</v>
      </c>
      <c r="G200" s="16" t="str">
        <f>VLOOKUP(F200:F3356,'[10]Catalogos CRI'!$A$24:$B$65,2,FALSE)</f>
        <v>ACCESORIOS DE LOS APORVECHAMIENTOS</v>
      </c>
      <c r="H200" s="16" t="str">
        <f t="shared" si="23"/>
        <v>064010</v>
      </c>
      <c r="I200" s="16" t="str">
        <f>VLOOKUP(H200:H3356,'[10]Catalogos CRI'!$A$70:$B$148,2,FALSE)</f>
        <v>Otros no especificados</v>
      </c>
      <c r="J200" s="16" t="str">
        <f t="shared" si="24"/>
        <v>064011</v>
      </c>
      <c r="K200" s="16" t="str">
        <f>VLOOKUP(J200:J3356,'[10]Catalogos CRI'!$A$153:$B$335,2,FALSE)</f>
        <v>Otros  accesorios</v>
      </c>
      <c r="L200" s="16" t="str">
        <f t="shared" si="25"/>
        <v>500</v>
      </c>
      <c r="M200" s="16" t="str">
        <f>VLOOKUP(L200:L3356,[11]FF!$A$10:$B$16,2,FALSE)</f>
        <v>Recursos Federales</v>
      </c>
      <c r="N200" s="16" t="str">
        <f t="shared" si="26"/>
        <v>508</v>
      </c>
      <c r="O200" s="16" t="str">
        <f>VLOOKUP(N200:N3356,[11]FF!$A$22:$B$93,2,FALSE)</f>
        <v>Participaciones Federales</v>
      </c>
      <c r="P200" s="16">
        <v>877675</v>
      </c>
      <c r="Q200" s="16">
        <v>1</v>
      </c>
      <c r="R200" s="17">
        <v>0</v>
      </c>
      <c r="S200" s="17">
        <v>0</v>
      </c>
      <c r="T200" s="17">
        <f t="shared" si="18"/>
        <v>0</v>
      </c>
      <c r="U200" s="17">
        <v>0</v>
      </c>
      <c r="V200" s="17">
        <v>0</v>
      </c>
      <c r="W200" s="17">
        <f t="shared" si="19"/>
        <v>0</v>
      </c>
      <c r="X200" t="str">
        <f>VLOOKUP(J200,'[12]Conver ASEJ VS Clave Nueva'!$A$4:$C$193,3,FALSE)</f>
        <v>6.4.1.9</v>
      </c>
      <c r="Y200" t="str">
        <f>VLOOKUP(K200,'[13]Conver ASEJ VS Clave Nueva'!$B$4:$D$193,3,FALSE)</f>
        <v>Otros  accesorios</v>
      </c>
    </row>
    <row r="201" spans="1:25" x14ac:dyDescent="0.25">
      <c r="A201" s="16">
        <v>86467</v>
      </c>
      <c r="B201" s="16" t="s">
        <v>109</v>
      </c>
      <c r="C201" s="16" t="str">
        <f t="shared" si="20"/>
        <v>2018</v>
      </c>
      <c r="D201" s="16" t="str">
        <f t="shared" si="21"/>
        <v>060000</v>
      </c>
      <c r="E201" s="16" t="str">
        <f>VLOOKUP(D201:D3357,'[10]Catalogos CRI'!$A$10:$B$19,2,FALSE)</f>
        <v>APROVECHAMIENTOS</v>
      </c>
      <c r="F201" s="16" t="str">
        <f t="shared" si="22"/>
        <v>064000</v>
      </c>
      <c r="G201" s="16" t="str">
        <f>VLOOKUP(F201:F3357,'[10]Catalogos CRI'!$A$24:$B$65,2,FALSE)</f>
        <v>ACCESORIOS DE LOS APORVECHAMIENTOS</v>
      </c>
      <c r="H201" s="16" t="str">
        <f t="shared" si="23"/>
        <v>064010</v>
      </c>
      <c r="I201" s="16" t="str">
        <f>VLOOKUP(H201:H3357,'[10]Catalogos CRI'!$A$70:$B$148,2,FALSE)</f>
        <v>Otros no especificados</v>
      </c>
      <c r="J201" s="16" t="str">
        <f t="shared" si="24"/>
        <v>064011</v>
      </c>
      <c r="K201" s="16" t="str">
        <f>VLOOKUP(J201:J3357,'[10]Catalogos CRI'!$A$153:$B$335,2,FALSE)</f>
        <v>Otros  accesorios</v>
      </c>
      <c r="L201" s="16" t="str">
        <f t="shared" si="25"/>
        <v>500</v>
      </c>
      <c r="M201" s="16" t="str">
        <f>VLOOKUP(L201:L3357,[11]FF!$A$10:$B$16,2,FALSE)</f>
        <v>Recursos Federales</v>
      </c>
      <c r="N201" s="16" t="str">
        <f t="shared" si="26"/>
        <v>508</v>
      </c>
      <c r="O201" s="16" t="str">
        <f>VLOOKUP(N201:N3357,[11]FF!$A$22:$B$93,2,FALSE)</f>
        <v>Participaciones Federales</v>
      </c>
      <c r="P201" s="16">
        <v>877676</v>
      </c>
      <c r="Q201" s="16">
        <v>2</v>
      </c>
      <c r="R201" s="17">
        <v>0</v>
      </c>
      <c r="S201" s="17">
        <v>0</v>
      </c>
      <c r="T201" s="17">
        <f t="shared" ref="T201:T264" si="27">R201+S201</f>
        <v>0</v>
      </c>
      <c r="U201" s="17">
        <v>0</v>
      </c>
      <c r="V201" s="17">
        <v>0</v>
      </c>
      <c r="W201" s="17">
        <f t="shared" ref="W201:W264" si="28">T201-V201</f>
        <v>0</v>
      </c>
      <c r="X201" t="str">
        <f>VLOOKUP(J201,'[12]Conver ASEJ VS Clave Nueva'!$A$4:$C$193,3,FALSE)</f>
        <v>6.4.1.9</v>
      </c>
      <c r="Y201" t="str">
        <f>VLOOKUP(K201,'[13]Conver ASEJ VS Clave Nueva'!$B$4:$D$193,3,FALSE)</f>
        <v>Otros  accesorios</v>
      </c>
    </row>
    <row r="202" spans="1:25" x14ac:dyDescent="0.25">
      <c r="A202" s="16">
        <v>86467</v>
      </c>
      <c r="B202" s="16" t="s">
        <v>109</v>
      </c>
      <c r="C202" s="16" t="str">
        <f t="shared" ref="C202:C265" si="29">MID(B202,1,4)</f>
        <v>2018</v>
      </c>
      <c r="D202" s="16" t="str">
        <f t="shared" ref="D202:D265" si="30">MID(B202,6,6)</f>
        <v>060000</v>
      </c>
      <c r="E202" s="16" t="str">
        <f>VLOOKUP(D202:D3358,'[10]Catalogos CRI'!$A$10:$B$19,2,FALSE)</f>
        <v>APROVECHAMIENTOS</v>
      </c>
      <c r="F202" s="16" t="str">
        <f t="shared" ref="F202:F265" si="31">MID(B202,13,6)</f>
        <v>064000</v>
      </c>
      <c r="G202" s="16" t="str">
        <f>VLOOKUP(F202:F3358,'[10]Catalogos CRI'!$A$24:$B$65,2,FALSE)</f>
        <v>ACCESORIOS DE LOS APORVECHAMIENTOS</v>
      </c>
      <c r="H202" s="16" t="str">
        <f t="shared" ref="H202:H265" si="32">MID(B202,20,6)</f>
        <v>064010</v>
      </c>
      <c r="I202" s="16" t="str">
        <f>VLOOKUP(H202:H3358,'[10]Catalogos CRI'!$A$70:$B$148,2,FALSE)</f>
        <v>Otros no especificados</v>
      </c>
      <c r="J202" s="16" t="str">
        <f t="shared" ref="J202:J265" si="33">MID(B202,27,6)</f>
        <v>064011</v>
      </c>
      <c r="K202" s="16" t="str">
        <f>VLOOKUP(J202:J3358,'[10]Catalogos CRI'!$A$153:$B$335,2,FALSE)</f>
        <v>Otros  accesorios</v>
      </c>
      <c r="L202" s="16" t="str">
        <f t="shared" ref="L202:L265" si="34">MID(B202,34,3)</f>
        <v>500</v>
      </c>
      <c r="M202" s="16" t="str">
        <f>VLOOKUP(L202:L3358,[11]FF!$A$10:$B$16,2,FALSE)</f>
        <v>Recursos Federales</v>
      </c>
      <c r="N202" s="16" t="str">
        <f t="shared" ref="N202:N265" si="35">MID(B202,38,3)</f>
        <v>508</v>
      </c>
      <c r="O202" s="16" t="str">
        <f>VLOOKUP(N202:N3358,[11]FF!$A$22:$B$93,2,FALSE)</f>
        <v>Participaciones Federales</v>
      </c>
      <c r="P202" s="16">
        <v>877677</v>
      </c>
      <c r="Q202" s="16">
        <v>3</v>
      </c>
      <c r="R202" s="17">
        <v>0</v>
      </c>
      <c r="S202" s="17">
        <v>0</v>
      </c>
      <c r="T202" s="17">
        <f t="shared" si="27"/>
        <v>0</v>
      </c>
      <c r="U202" s="17">
        <v>0</v>
      </c>
      <c r="V202" s="17">
        <v>0</v>
      </c>
      <c r="W202" s="17">
        <f t="shared" si="28"/>
        <v>0</v>
      </c>
      <c r="X202" t="str">
        <f>VLOOKUP(J202,'[12]Conver ASEJ VS Clave Nueva'!$A$4:$C$193,3,FALSE)</f>
        <v>6.4.1.9</v>
      </c>
      <c r="Y202" t="str">
        <f>VLOOKUP(K202,'[13]Conver ASEJ VS Clave Nueva'!$B$4:$D$193,3,FALSE)</f>
        <v>Otros  accesorios</v>
      </c>
    </row>
    <row r="203" spans="1:25" x14ac:dyDescent="0.25">
      <c r="A203" s="16">
        <v>86467</v>
      </c>
      <c r="B203" s="16" t="s">
        <v>109</v>
      </c>
      <c r="C203" s="16" t="str">
        <f t="shared" si="29"/>
        <v>2018</v>
      </c>
      <c r="D203" s="16" t="str">
        <f t="shared" si="30"/>
        <v>060000</v>
      </c>
      <c r="E203" s="16" t="str">
        <f>VLOOKUP(D203:D3359,'[10]Catalogos CRI'!$A$10:$B$19,2,FALSE)</f>
        <v>APROVECHAMIENTOS</v>
      </c>
      <c r="F203" s="16" t="str">
        <f t="shared" si="31"/>
        <v>064000</v>
      </c>
      <c r="G203" s="16" t="str">
        <f>VLOOKUP(F203:F3359,'[10]Catalogos CRI'!$A$24:$B$65,2,FALSE)</f>
        <v>ACCESORIOS DE LOS APORVECHAMIENTOS</v>
      </c>
      <c r="H203" s="16" t="str">
        <f t="shared" si="32"/>
        <v>064010</v>
      </c>
      <c r="I203" s="16" t="str">
        <f>VLOOKUP(H203:H3359,'[10]Catalogos CRI'!$A$70:$B$148,2,FALSE)</f>
        <v>Otros no especificados</v>
      </c>
      <c r="J203" s="16" t="str">
        <f t="shared" si="33"/>
        <v>064011</v>
      </c>
      <c r="K203" s="16" t="str">
        <f>VLOOKUP(J203:J3359,'[10]Catalogos CRI'!$A$153:$B$335,2,FALSE)</f>
        <v>Otros  accesorios</v>
      </c>
      <c r="L203" s="16" t="str">
        <f t="shared" si="34"/>
        <v>500</v>
      </c>
      <c r="M203" s="16" t="str">
        <f>VLOOKUP(L203:L3359,[11]FF!$A$10:$B$16,2,FALSE)</f>
        <v>Recursos Federales</v>
      </c>
      <c r="N203" s="16" t="str">
        <f t="shared" si="35"/>
        <v>508</v>
      </c>
      <c r="O203" s="16" t="str">
        <f>VLOOKUP(N203:N3359,[11]FF!$A$22:$B$93,2,FALSE)</f>
        <v>Participaciones Federales</v>
      </c>
      <c r="P203" s="16">
        <v>877678</v>
      </c>
      <c r="Q203" s="16">
        <v>4</v>
      </c>
      <c r="R203" s="17">
        <v>0</v>
      </c>
      <c r="S203" s="17">
        <v>0</v>
      </c>
      <c r="T203" s="17">
        <f t="shared" si="27"/>
        <v>0</v>
      </c>
      <c r="U203" s="17">
        <v>0</v>
      </c>
      <c r="V203" s="17">
        <v>0</v>
      </c>
      <c r="W203" s="17">
        <f t="shared" si="28"/>
        <v>0</v>
      </c>
      <c r="X203" t="str">
        <f>VLOOKUP(J203,'[12]Conver ASEJ VS Clave Nueva'!$A$4:$C$193,3,FALSE)</f>
        <v>6.4.1.9</v>
      </c>
      <c r="Y203" t="str">
        <f>VLOOKUP(K203,'[13]Conver ASEJ VS Clave Nueva'!$B$4:$D$193,3,FALSE)</f>
        <v>Otros  accesorios</v>
      </c>
    </row>
    <row r="204" spans="1:25" x14ac:dyDescent="0.25">
      <c r="A204" s="16">
        <v>86467</v>
      </c>
      <c r="B204" s="16" t="s">
        <v>109</v>
      </c>
      <c r="C204" s="16" t="str">
        <f t="shared" si="29"/>
        <v>2018</v>
      </c>
      <c r="D204" s="16" t="str">
        <f t="shared" si="30"/>
        <v>060000</v>
      </c>
      <c r="E204" s="16" t="str">
        <f>VLOOKUP(D204:D3360,'[10]Catalogos CRI'!$A$10:$B$19,2,FALSE)</f>
        <v>APROVECHAMIENTOS</v>
      </c>
      <c r="F204" s="16" t="str">
        <f t="shared" si="31"/>
        <v>064000</v>
      </c>
      <c r="G204" s="16" t="str">
        <f>VLOOKUP(F204:F3360,'[10]Catalogos CRI'!$A$24:$B$65,2,FALSE)</f>
        <v>ACCESORIOS DE LOS APORVECHAMIENTOS</v>
      </c>
      <c r="H204" s="16" t="str">
        <f t="shared" si="32"/>
        <v>064010</v>
      </c>
      <c r="I204" s="16" t="str">
        <f>VLOOKUP(H204:H3360,'[10]Catalogos CRI'!$A$70:$B$148,2,FALSE)</f>
        <v>Otros no especificados</v>
      </c>
      <c r="J204" s="16" t="str">
        <f t="shared" si="33"/>
        <v>064011</v>
      </c>
      <c r="K204" s="16" t="str">
        <f>VLOOKUP(J204:J3360,'[10]Catalogos CRI'!$A$153:$B$335,2,FALSE)</f>
        <v>Otros  accesorios</v>
      </c>
      <c r="L204" s="16" t="str">
        <f t="shared" si="34"/>
        <v>500</v>
      </c>
      <c r="M204" s="16" t="str">
        <f>VLOOKUP(L204:L3360,[11]FF!$A$10:$B$16,2,FALSE)</f>
        <v>Recursos Federales</v>
      </c>
      <c r="N204" s="16" t="str">
        <f t="shared" si="35"/>
        <v>508</v>
      </c>
      <c r="O204" s="16" t="str">
        <f>VLOOKUP(N204:N3360,[11]FF!$A$22:$B$93,2,FALSE)</f>
        <v>Participaciones Federales</v>
      </c>
      <c r="P204" s="16">
        <v>877679</v>
      </c>
      <c r="Q204" s="16">
        <v>5</v>
      </c>
      <c r="R204" s="17">
        <v>0</v>
      </c>
      <c r="S204" s="17">
        <v>0</v>
      </c>
      <c r="T204" s="17">
        <f t="shared" si="27"/>
        <v>0</v>
      </c>
      <c r="U204" s="17">
        <v>0</v>
      </c>
      <c r="V204" s="17">
        <v>0</v>
      </c>
      <c r="W204" s="17">
        <f t="shared" si="28"/>
        <v>0</v>
      </c>
      <c r="X204" t="str">
        <f>VLOOKUP(J204,'[12]Conver ASEJ VS Clave Nueva'!$A$4:$C$193,3,FALSE)</f>
        <v>6.4.1.9</v>
      </c>
      <c r="Y204" t="str">
        <f>VLOOKUP(K204,'[13]Conver ASEJ VS Clave Nueva'!$B$4:$D$193,3,FALSE)</f>
        <v>Otros  accesorios</v>
      </c>
    </row>
    <row r="205" spans="1:25" x14ac:dyDescent="0.25">
      <c r="A205" s="16">
        <v>86467</v>
      </c>
      <c r="B205" s="16" t="s">
        <v>109</v>
      </c>
      <c r="C205" s="16" t="str">
        <f t="shared" si="29"/>
        <v>2018</v>
      </c>
      <c r="D205" s="16" t="str">
        <f t="shared" si="30"/>
        <v>060000</v>
      </c>
      <c r="E205" s="16" t="str">
        <f>VLOOKUP(D205:D3361,'[10]Catalogos CRI'!$A$10:$B$19,2,FALSE)</f>
        <v>APROVECHAMIENTOS</v>
      </c>
      <c r="F205" s="16" t="str">
        <f t="shared" si="31"/>
        <v>064000</v>
      </c>
      <c r="G205" s="16" t="str">
        <f>VLOOKUP(F205:F3361,'[10]Catalogos CRI'!$A$24:$B$65,2,FALSE)</f>
        <v>ACCESORIOS DE LOS APORVECHAMIENTOS</v>
      </c>
      <c r="H205" s="16" t="str">
        <f t="shared" si="32"/>
        <v>064010</v>
      </c>
      <c r="I205" s="16" t="str">
        <f>VLOOKUP(H205:H3361,'[10]Catalogos CRI'!$A$70:$B$148,2,FALSE)</f>
        <v>Otros no especificados</v>
      </c>
      <c r="J205" s="16" t="str">
        <f t="shared" si="33"/>
        <v>064011</v>
      </c>
      <c r="K205" s="16" t="str">
        <f>VLOOKUP(J205:J3361,'[10]Catalogos CRI'!$A$153:$B$335,2,FALSE)</f>
        <v>Otros  accesorios</v>
      </c>
      <c r="L205" s="16" t="str">
        <f t="shared" si="34"/>
        <v>500</v>
      </c>
      <c r="M205" s="16" t="str">
        <f>VLOOKUP(L205:L3361,[11]FF!$A$10:$B$16,2,FALSE)</f>
        <v>Recursos Federales</v>
      </c>
      <c r="N205" s="16" t="str">
        <f t="shared" si="35"/>
        <v>508</v>
      </c>
      <c r="O205" s="16" t="str">
        <f>VLOOKUP(N205:N3361,[11]FF!$A$22:$B$93,2,FALSE)</f>
        <v>Participaciones Federales</v>
      </c>
      <c r="P205" s="16">
        <v>877680</v>
      </c>
      <c r="Q205" s="16">
        <v>6</v>
      </c>
      <c r="R205" s="17">
        <v>0</v>
      </c>
      <c r="S205" s="17">
        <v>0</v>
      </c>
      <c r="T205" s="17">
        <f t="shared" si="27"/>
        <v>0</v>
      </c>
      <c r="U205" s="17">
        <v>0</v>
      </c>
      <c r="V205" s="17">
        <v>0</v>
      </c>
      <c r="W205" s="17">
        <f t="shared" si="28"/>
        <v>0</v>
      </c>
      <c r="X205" t="str">
        <f>VLOOKUP(J205,'[12]Conver ASEJ VS Clave Nueva'!$A$4:$C$193,3,FALSE)</f>
        <v>6.4.1.9</v>
      </c>
      <c r="Y205" t="str">
        <f>VLOOKUP(K205,'[13]Conver ASEJ VS Clave Nueva'!$B$4:$D$193,3,FALSE)</f>
        <v>Otros  accesorios</v>
      </c>
    </row>
    <row r="206" spans="1:25" x14ac:dyDescent="0.25">
      <c r="A206" s="16">
        <v>86467</v>
      </c>
      <c r="B206" s="16" t="s">
        <v>109</v>
      </c>
      <c r="C206" s="16" t="str">
        <f t="shared" si="29"/>
        <v>2018</v>
      </c>
      <c r="D206" s="16" t="str">
        <f t="shared" si="30"/>
        <v>060000</v>
      </c>
      <c r="E206" s="16" t="str">
        <f>VLOOKUP(D206:D3362,'[10]Catalogos CRI'!$A$10:$B$19,2,FALSE)</f>
        <v>APROVECHAMIENTOS</v>
      </c>
      <c r="F206" s="16" t="str">
        <f t="shared" si="31"/>
        <v>064000</v>
      </c>
      <c r="G206" s="16" t="str">
        <f>VLOOKUP(F206:F3362,'[10]Catalogos CRI'!$A$24:$B$65,2,FALSE)</f>
        <v>ACCESORIOS DE LOS APORVECHAMIENTOS</v>
      </c>
      <c r="H206" s="16" t="str">
        <f t="shared" si="32"/>
        <v>064010</v>
      </c>
      <c r="I206" s="16" t="str">
        <f>VLOOKUP(H206:H3362,'[10]Catalogos CRI'!$A$70:$B$148,2,FALSE)</f>
        <v>Otros no especificados</v>
      </c>
      <c r="J206" s="16" t="str">
        <f t="shared" si="33"/>
        <v>064011</v>
      </c>
      <c r="K206" s="16" t="str">
        <f>VLOOKUP(J206:J3362,'[10]Catalogos CRI'!$A$153:$B$335,2,FALSE)</f>
        <v>Otros  accesorios</v>
      </c>
      <c r="L206" s="16" t="str">
        <f t="shared" si="34"/>
        <v>500</v>
      </c>
      <c r="M206" s="16" t="str">
        <f>VLOOKUP(L206:L3362,[11]FF!$A$10:$B$16,2,FALSE)</f>
        <v>Recursos Federales</v>
      </c>
      <c r="N206" s="16" t="str">
        <f t="shared" si="35"/>
        <v>508</v>
      </c>
      <c r="O206" s="16" t="str">
        <f>VLOOKUP(N206:N3362,[11]FF!$A$22:$B$93,2,FALSE)</f>
        <v>Participaciones Federales</v>
      </c>
      <c r="P206" s="16">
        <v>877681</v>
      </c>
      <c r="Q206" s="16">
        <v>7</v>
      </c>
      <c r="R206" s="17">
        <v>0</v>
      </c>
      <c r="S206" s="17">
        <v>0</v>
      </c>
      <c r="T206" s="17">
        <f t="shared" si="27"/>
        <v>0</v>
      </c>
      <c r="U206" s="17">
        <v>0</v>
      </c>
      <c r="V206" s="17">
        <v>0</v>
      </c>
      <c r="W206" s="17">
        <f t="shared" si="28"/>
        <v>0</v>
      </c>
      <c r="X206" t="str">
        <f>VLOOKUP(J206,'[12]Conver ASEJ VS Clave Nueva'!$A$4:$C$193,3,FALSE)</f>
        <v>6.4.1.9</v>
      </c>
      <c r="Y206" t="str">
        <f>VLOOKUP(K206,'[13]Conver ASEJ VS Clave Nueva'!$B$4:$D$193,3,FALSE)</f>
        <v>Otros  accesorios</v>
      </c>
    </row>
    <row r="207" spans="1:25" x14ac:dyDescent="0.25">
      <c r="A207" s="16">
        <v>86467</v>
      </c>
      <c r="B207" s="16" t="s">
        <v>109</v>
      </c>
      <c r="C207" s="16" t="str">
        <f t="shared" si="29"/>
        <v>2018</v>
      </c>
      <c r="D207" s="16" t="str">
        <f t="shared" si="30"/>
        <v>060000</v>
      </c>
      <c r="E207" s="16" t="str">
        <f>VLOOKUP(D207:D3363,'[10]Catalogos CRI'!$A$10:$B$19,2,FALSE)</f>
        <v>APROVECHAMIENTOS</v>
      </c>
      <c r="F207" s="16" t="str">
        <f t="shared" si="31"/>
        <v>064000</v>
      </c>
      <c r="G207" s="16" t="str">
        <f>VLOOKUP(F207:F3363,'[10]Catalogos CRI'!$A$24:$B$65,2,FALSE)</f>
        <v>ACCESORIOS DE LOS APORVECHAMIENTOS</v>
      </c>
      <c r="H207" s="16" t="str">
        <f t="shared" si="32"/>
        <v>064010</v>
      </c>
      <c r="I207" s="16" t="str">
        <f>VLOOKUP(H207:H3363,'[10]Catalogos CRI'!$A$70:$B$148,2,FALSE)</f>
        <v>Otros no especificados</v>
      </c>
      <c r="J207" s="16" t="str">
        <f t="shared" si="33"/>
        <v>064011</v>
      </c>
      <c r="K207" s="16" t="str">
        <f>VLOOKUP(J207:J3363,'[10]Catalogos CRI'!$A$153:$B$335,2,FALSE)</f>
        <v>Otros  accesorios</v>
      </c>
      <c r="L207" s="16" t="str">
        <f t="shared" si="34"/>
        <v>500</v>
      </c>
      <c r="M207" s="16" t="str">
        <f>VLOOKUP(L207:L3363,[11]FF!$A$10:$B$16,2,FALSE)</f>
        <v>Recursos Federales</v>
      </c>
      <c r="N207" s="16" t="str">
        <f t="shared" si="35"/>
        <v>508</v>
      </c>
      <c r="O207" s="16" t="str">
        <f>VLOOKUP(N207:N3363,[11]FF!$A$22:$B$93,2,FALSE)</f>
        <v>Participaciones Federales</v>
      </c>
      <c r="P207" s="16">
        <v>877682</v>
      </c>
      <c r="Q207" s="16">
        <v>8</v>
      </c>
      <c r="R207" s="17">
        <v>0</v>
      </c>
      <c r="S207" s="17">
        <v>0</v>
      </c>
      <c r="T207" s="17">
        <f t="shared" si="27"/>
        <v>0</v>
      </c>
      <c r="U207" s="17">
        <v>0</v>
      </c>
      <c r="V207" s="17">
        <v>0</v>
      </c>
      <c r="W207" s="17">
        <f t="shared" si="28"/>
        <v>0</v>
      </c>
      <c r="X207" t="str">
        <f>VLOOKUP(J207,'[12]Conver ASEJ VS Clave Nueva'!$A$4:$C$193,3,FALSE)</f>
        <v>6.4.1.9</v>
      </c>
      <c r="Y207" t="str">
        <f>VLOOKUP(K207,'[13]Conver ASEJ VS Clave Nueva'!$B$4:$D$193,3,FALSE)</f>
        <v>Otros  accesorios</v>
      </c>
    </row>
    <row r="208" spans="1:25" x14ac:dyDescent="0.25">
      <c r="A208" s="16">
        <v>86467</v>
      </c>
      <c r="B208" s="16" t="s">
        <v>109</v>
      </c>
      <c r="C208" s="16" t="str">
        <f t="shared" si="29"/>
        <v>2018</v>
      </c>
      <c r="D208" s="16" t="str">
        <f t="shared" si="30"/>
        <v>060000</v>
      </c>
      <c r="E208" s="16" t="str">
        <f>VLOOKUP(D208:D3364,'[10]Catalogos CRI'!$A$10:$B$19,2,FALSE)</f>
        <v>APROVECHAMIENTOS</v>
      </c>
      <c r="F208" s="16" t="str">
        <f t="shared" si="31"/>
        <v>064000</v>
      </c>
      <c r="G208" s="16" t="str">
        <f>VLOOKUP(F208:F3364,'[10]Catalogos CRI'!$A$24:$B$65,2,FALSE)</f>
        <v>ACCESORIOS DE LOS APORVECHAMIENTOS</v>
      </c>
      <c r="H208" s="16" t="str">
        <f t="shared" si="32"/>
        <v>064010</v>
      </c>
      <c r="I208" s="16" t="str">
        <f>VLOOKUP(H208:H3364,'[10]Catalogos CRI'!$A$70:$B$148,2,FALSE)</f>
        <v>Otros no especificados</v>
      </c>
      <c r="J208" s="16" t="str">
        <f t="shared" si="33"/>
        <v>064011</v>
      </c>
      <c r="K208" s="16" t="str">
        <f>VLOOKUP(J208:J3364,'[10]Catalogos CRI'!$A$153:$B$335,2,FALSE)</f>
        <v>Otros  accesorios</v>
      </c>
      <c r="L208" s="16" t="str">
        <f t="shared" si="34"/>
        <v>500</v>
      </c>
      <c r="M208" s="16" t="str">
        <f>VLOOKUP(L208:L3364,[11]FF!$A$10:$B$16,2,FALSE)</f>
        <v>Recursos Federales</v>
      </c>
      <c r="N208" s="16" t="str">
        <f t="shared" si="35"/>
        <v>508</v>
      </c>
      <c r="O208" s="16" t="str">
        <f>VLOOKUP(N208:N3364,[11]FF!$A$22:$B$93,2,FALSE)</f>
        <v>Participaciones Federales</v>
      </c>
      <c r="P208" s="16">
        <v>877683</v>
      </c>
      <c r="Q208" s="16">
        <v>9</v>
      </c>
      <c r="R208" s="17">
        <v>0</v>
      </c>
      <c r="S208" s="17">
        <v>0</v>
      </c>
      <c r="T208" s="17">
        <f t="shared" si="27"/>
        <v>0</v>
      </c>
      <c r="U208" s="17">
        <v>0</v>
      </c>
      <c r="V208" s="17">
        <v>0</v>
      </c>
      <c r="W208" s="17">
        <f t="shared" si="28"/>
        <v>0</v>
      </c>
      <c r="X208" t="str">
        <f>VLOOKUP(J208,'[12]Conver ASEJ VS Clave Nueva'!$A$4:$C$193,3,FALSE)</f>
        <v>6.4.1.9</v>
      </c>
      <c r="Y208" t="str">
        <f>VLOOKUP(K208,'[13]Conver ASEJ VS Clave Nueva'!$B$4:$D$193,3,FALSE)</f>
        <v>Otros  accesorios</v>
      </c>
    </row>
    <row r="209" spans="1:25" x14ac:dyDescent="0.25">
      <c r="A209" s="16">
        <v>86467</v>
      </c>
      <c r="B209" s="16" t="s">
        <v>109</v>
      </c>
      <c r="C209" s="16" t="str">
        <f t="shared" si="29"/>
        <v>2018</v>
      </c>
      <c r="D209" s="16" t="str">
        <f t="shared" si="30"/>
        <v>060000</v>
      </c>
      <c r="E209" s="16" t="str">
        <f>VLOOKUP(D209:D3365,'[10]Catalogos CRI'!$A$10:$B$19,2,FALSE)</f>
        <v>APROVECHAMIENTOS</v>
      </c>
      <c r="F209" s="16" t="str">
        <f t="shared" si="31"/>
        <v>064000</v>
      </c>
      <c r="G209" s="16" t="str">
        <f>VLOOKUP(F209:F3365,'[10]Catalogos CRI'!$A$24:$B$65,2,FALSE)</f>
        <v>ACCESORIOS DE LOS APORVECHAMIENTOS</v>
      </c>
      <c r="H209" s="16" t="str">
        <f t="shared" si="32"/>
        <v>064010</v>
      </c>
      <c r="I209" s="16" t="str">
        <f>VLOOKUP(H209:H3365,'[10]Catalogos CRI'!$A$70:$B$148,2,FALSE)</f>
        <v>Otros no especificados</v>
      </c>
      <c r="J209" s="16" t="str">
        <f t="shared" si="33"/>
        <v>064011</v>
      </c>
      <c r="K209" s="16" t="str">
        <f>VLOOKUP(J209:J3365,'[10]Catalogos CRI'!$A$153:$B$335,2,FALSE)</f>
        <v>Otros  accesorios</v>
      </c>
      <c r="L209" s="16" t="str">
        <f t="shared" si="34"/>
        <v>500</v>
      </c>
      <c r="M209" s="16" t="str">
        <f>VLOOKUP(L209:L3365,[11]FF!$A$10:$B$16,2,FALSE)</f>
        <v>Recursos Federales</v>
      </c>
      <c r="N209" s="16" t="str">
        <f t="shared" si="35"/>
        <v>508</v>
      </c>
      <c r="O209" s="16" t="str">
        <f>VLOOKUP(N209:N3365,[11]FF!$A$22:$B$93,2,FALSE)</f>
        <v>Participaciones Federales</v>
      </c>
      <c r="P209" s="16">
        <v>877684</v>
      </c>
      <c r="Q209" s="16">
        <v>10</v>
      </c>
      <c r="R209" s="17">
        <v>0</v>
      </c>
      <c r="S209" s="17">
        <v>0</v>
      </c>
      <c r="T209" s="17">
        <f t="shared" si="27"/>
        <v>0</v>
      </c>
      <c r="U209" s="17">
        <v>0</v>
      </c>
      <c r="V209" s="17">
        <v>0</v>
      </c>
      <c r="W209" s="17">
        <f t="shared" si="28"/>
        <v>0</v>
      </c>
      <c r="X209" t="str">
        <f>VLOOKUP(J209,'[12]Conver ASEJ VS Clave Nueva'!$A$4:$C$193,3,FALSE)</f>
        <v>6.4.1.9</v>
      </c>
      <c r="Y209" t="str">
        <f>VLOOKUP(K209,'[13]Conver ASEJ VS Clave Nueva'!$B$4:$D$193,3,FALSE)</f>
        <v>Otros  accesorios</v>
      </c>
    </row>
    <row r="210" spans="1:25" x14ac:dyDescent="0.25">
      <c r="A210" s="16">
        <v>86467</v>
      </c>
      <c r="B210" s="16" t="s">
        <v>109</v>
      </c>
      <c r="C210" s="16" t="str">
        <f t="shared" si="29"/>
        <v>2018</v>
      </c>
      <c r="D210" s="16" t="str">
        <f t="shared" si="30"/>
        <v>060000</v>
      </c>
      <c r="E210" s="16" t="str">
        <f>VLOOKUP(D210:D3366,'[10]Catalogos CRI'!$A$10:$B$19,2,FALSE)</f>
        <v>APROVECHAMIENTOS</v>
      </c>
      <c r="F210" s="16" t="str">
        <f t="shared" si="31"/>
        <v>064000</v>
      </c>
      <c r="G210" s="16" t="str">
        <f>VLOOKUP(F210:F3366,'[10]Catalogos CRI'!$A$24:$B$65,2,FALSE)</f>
        <v>ACCESORIOS DE LOS APORVECHAMIENTOS</v>
      </c>
      <c r="H210" s="16" t="str">
        <f t="shared" si="32"/>
        <v>064010</v>
      </c>
      <c r="I210" s="16" t="str">
        <f>VLOOKUP(H210:H3366,'[10]Catalogos CRI'!$A$70:$B$148,2,FALSE)</f>
        <v>Otros no especificados</v>
      </c>
      <c r="J210" s="16" t="str">
        <f t="shared" si="33"/>
        <v>064011</v>
      </c>
      <c r="K210" s="16" t="str">
        <f>VLOOKUP(J210:J3366,'[10]Catalogos CRI'!$A$153:$B$335,2,FALSE)</f>
        <v>Otros  accesorios</v>
      </c>
      <c r="L210" s="16" t="str">
        <f t="shared" si="34"/>
        <v>500</v>
      </c>
      <c r="M210" s="16" t="str">
        <f>VLOOKUP(L210:L3366,[11]FF!$A$10:$B$16,2,FALSE)</f>
        <v>Recursos Federales</v>
      </c>
      <c r="N210" s="16" t="str">
        <f t="shared" si="35"/>
        <v>508</v>
      </c>
      <c r="O210" s="16" t="str">
        <f>VLOOKUP(N210:N3366,[11]FF!$A$22:$B$93,2,FALSE)</f>
        <v>Participaciones Federales</v>
      </c>
      <c r="P210" s="16">
        <v>877685</v>
      </c>
      <c r="Q210" s="16">
        <v>11</v>
      </c>
      <c r="R210" s="17">
        <v>0</v>
      </c>
      <c r="S210" s="17">
        <v>0</v>
      </c>
      <c r="T210" s="17">
        <f t="shared" si="27"/>
        <v>0</v>
      </c>
      <c r="U210" s="17">
        <v>0</v>
      </c>
      <c r="V210" s="17">
        <v>0</v>
      </c>
      <c r="W210" s="17">
        <f t="shared" si="28"/>
        <v>0</v>
      </c>
      <c r="X210" t="str">
        <f>VLOOKUP(J210,'[12]Conver ASEJ VS Clave Nueva'!$A$4:$C$193,3,FALSE)</f>
        <v>6.4.1.9</v>
      </c>
      <c r="Y210" t="str">
        <f>VLOOKUP(K210,'[13]Conver ASEJ VS Clave Nueva'!$B$4:$D$193,3,FALSE)</f>
        <v>Otros  accesorios</v>
      </c>
    </row>
    <row r="211" spans="1:25" x14ac:dyDescent="0.25">
      <c r="A211" s="16">
        <v>86467</v>
      </c>
      <c r="B211" s="16" t="s">
        <v>109</v>
      </c>
      <c r="C211" s="16" t="str">
        <f t="shared" si="29"/>
        <v>2018</v>
      </c>
      <c r="D211" s="16" t="str">
        <f t="shared" si="30"/>
        <v>060000</v>
      </c>
      <c r="E211" s="16" t="str">
        <f>VLOOKUP(D211:D3367,'[10]Catalogos CRI'!$A$10:$B$19,2,FALSE)</f>
        <v>APROVECHAMIENTOS</v>
      </c>
      <c r="F211" s="16" t="str">
        <f t="shared" si="31"/>
        <v>064000</v>
      </c>
      <c r="G211" s="16" t="str">
        <f>VLOOKUP(F211:F3367,'[10]Catalogos CRI'!$A$24:$B$65,2,FALSE)</f>
        <v>ACCESORIOS DE LOS APORVECHAMIENTOS</v>
      </c>
      <c r="H211" s="16" t="str">
        <f t="shared" si="32"/>
        <v>064010</v>
      </c>
      <c r="I211" s="16" t="str">
        <f>VLOOKUP(H211:H3367,'[10]Catalogos CRI'!$A$70:$B$148,2,FALSE)</f>
        <v>Otros no especificados</v>
      </c>
      <c r="J211" s="16" t="str">
        <f t="shared" si="33"/>
        <v>064011</v>
      </c>
      <c r="K211" s="16" t="str">
        <f>VLOOKUP(J211:J3367,'[10]Catalogos CRI'!$A$153:$B$335,2,FALSE)</f>
        <v>Otros  accesorios</v>
      </c>
      <c r="L211" s="16" t="str">
        <f t="shared" si="34"/>
        <v>500</v>
      </c>
      <c r="M211" s="16" t="str">
        <f>VLOOKUP(L211:L3367,[11]FF!$A$10:$B$16,2,FALSE)</f>
        <v>Recursos Federales</v>
      </c>
      <c r="N211" s="16" t="str">
        <f t="shared" si="35"/>
        <v>508</v>
      </c>
      <c r="O211" s="16" t="str">
        <f>VLOOKUP(N211:N3367,[11]FF!$A$22:$B$93,2,FALSE)</f>
        <v>Participaciones Federales</v>
      </c>
      <c r="P211" s="16">
        <v>877686</v>
      </c>
      <c r="Q211" s="16">
        <v>12</v>
      </c>
      <c r="R211" s="17">
        <v>0</v>
      </c>
      <c r="S211" s="17">
        <v>0</v>
      </c>
      <c r="T211" s="17">
        <f t="shared" si="27"/>
        <v>0</v>
      </c>
      <c r="U211" s="17">
        <v>0</v>
      </c>
      <c r="V211" s="17">
        <v>0</v>
      </c>
      <c r="W211" s="17">
        <f t="shared" si="28"/>
        <v>0</v>
      </c>
      <c r="X211" t="str">
        <f>VLOOKUP(J211,'[12]Conver ASEJ VS Clave Nueva'!$A$4:$C$193,3,FALSE)</f>
        <v>6.4.1.9</v>
      </c>
      <c r="Y211" t="str">
        <f>VLOOKUP(K211,'[13]Conver ASEJ VS Clave Nueva'!$B$4:$D$193,3,FALSE)</f>
        <v>Otros  accesorios</v>
      </c>
    </row>
    <row r="212" spans="1:25" x14ac:dyDescent="0.25">
      <c r="A212" s="16">
        <v>86468</v>
      </c>
      <c r="B212" s="16" t="s">
        <v>110</v>
      </c>
      <c r="C212" s="16" t="str">
        <f t="shared" si="29"/>
        <v>2018</v>
      </c>
      <c r="D212" s="16" t="str">
        <f t="shared" si="30"/>
        <v>060000</v>
      </c>
      <c r="E212" s="16" t="str">
        <f>VLOOKUP(D212:D3368,'[10]Catalogos CRI'!$A$10:$B$19,2,FALSE)</f>
        <v>APROVECHAMIENTOS</v>
      </c>
      <c r="F212" s="16" t="str">
        <f t="shared" si="31"/>
        <v>064000</v>
      </c>
      <c r="G212" s="16" t="str">
        <f>VLOOKUP(F212:F3368,'[10]Catalogos CRI'!$A$24:$B$65,2,FALSE)</f>
        <v>ACCESORIOS DE LOS APORVECHAMIENTOS</v>
      </c>
      <c r="H212" s="16" t="str">
        <f t="shared" si="32"/>
        <v>064010</v>
      </c>
      <c r="I212" s="16" t="str">
        <f>VLOOKUP(H212:H3368,'[10]Catalogos CRI'!$A$70:$B$148,2,FALSE)</f>
        <v>Otros no especificados</v>
      </c>
      <c r="J212" s="16" t="str">
        <f t="shared" si="33"/>
        <v>064011</v>
      </c>
      <c r="K212" s="16" t="str">
        <f>VLOOKUP(J212:J3368,'[10]Catalogos CRI'!$A$153:$B$335,2,FALSE)</f>
        <v>Otros  accesorios</v>
      </c>
      <c r="L212" s="16" t="str">
        <f t="shared" si="34"/>
        <v>500</v>
      </c>
      <c r="M212" s="16" t="str">
        <f>VLOOKUP(L212:L3368,[11]FF!$A$10:$B$16,2,FALSE)</f>
        <v>Recursos Federales</v>
      </c>
      <c r="N212" s="16" t="str">
        <f t="shared" si="35"/>
        <v>524</v>
      </c>
      <c r="O212" s="16" t="str">
        <f>VLOOKUP(N212:N3368,[11]FF!$A$22:$B$93,2,FALSE)</f>
        <v>Convivencia Urbana Ferroviaria</v>
      </c>
      <c r="P212" s="16">
        <v>877687</v>
      </c>
      <c r="Q212" s="16">
        <v>1</v>
      </c>
      <c r="R212" s="17">
        <v>0</v>
      </c>
      <c r="S212" s="17">
        <v>1299.68</v>
      </c>
      <c r="T212" s="17">
        <f t="shared" si="27"/>
        <v>1299.68</v>
      </c>
      <c r="U212" s="17">
        <v>0</v>
      </c>
      <c r="V212" s="17">
        <v>1299.68</v>
      </c>
      <c r="W212" s="17">
        <f t="shared" si="28"/>
        <v>0</v>
      </c>
      <c r="X212" t="str">
        <f>VLOOKUP(J212,'[12]Conver ASEJ VS Clave Nueva'!$A$4:$C$193,3,FALSE)</f>
        <v>6.4.1.9</v>
      </c>
      <c r="Y212" t="str">
        <f>VLOOKUP(K212,'[13]Conver ASEJ VS Clave Nueva'!$B$4:$D$193,3,FALSE)</f>
        <v>Otros  accesorios</v>
      </c>
    </row>
    <row r="213" spans="1:25" x14ac:dyDescent="0.25">
      <c r="A213" s="16">
        <v>86468</v>
      </c>
      <c r="B213" s="16" t="s">
        <v>110</v>
      </c>
      <c r="C213" s="16" t="str">
        <f t="shared" si="29"/>
        <v>2018</v>
      </c>
      <c r="D213" s="16" t="str">
        <f t="shared" si="30"/>
        <v>060000</v>
      </c>
      <c r="E213" s="16" t="str">
        <f>VLOOKUP(D213:D3369,'[10]Catalogos CRI'!$A$10:$B$19,2,FALSE)</f>
        <v>APROVECHAMIENTOS</v>
      </c>
      <c r="F213" s="16" t="str">
        <f t="shared" si="31"/>
        <v>064000</v>
      </c>
      <c r="G213" s="16" t="str">
        <f>VLOOKUP(F213:F3369,'[10]Catalogos CRI'!$A$24:$B$65,2,FALSE)</f>
        <v>ACCESORIOS DE LOS APORVECHAMIENTOS</v>
      </c>
      <c r="H213" s="16" t="str">
        <f t="shared" si="32"/>
        <v>064010</v>
      </c>
      <c r="I213" s="16" t="str">
        <f>VLOOKUP(H213:H3369,'[10]Catalogos CRI'!$A$70:$B$148,2,FALSE)</f>
        <v>Otros no especificados</v>
      </c>
      <c r="J213" s="16" t="str">
        <f t="shared" si="33"/>
        <v>064011</v>
      </c>
      <c r="K213" s="16" t="str">
        <f>VLOOKUP(J213:J3369,'[10]Catalogos CRI'!$A$153:$B$335,2,FALSE)</f>
        <v>Otros  accesorios</v>
      </c>
      <c r="L213" s="16" t="str">
        <f t="shared" si="34"/>
        <v>500</v>
      </c>
      <c r="M213" s="16" t="str">
        <f>VLOOKUP(L213:L3369,[11]FF!$A$10:$B$16,2,FALSE)</f>
        <v>Recursos Federales</v>
      </c>
      <c r="N213" s="16" t="str">
        <f t="shared" si="35"/>
        <v>524</v>
      </c>
      <c r="O213" s="16" t="str">
        <f>VLOOKUP(N213:N3369,[11]FF!$A$22:$B$93,2,FALSE)</f>
        <v>Convivencia Urbana Ferroviaria</v>
      </c>
      <c r="P213" s="16">
        <v>877688</v>
      </c>
      <c r="Q213" s="16">
        <v>2</v>
      </c>
      <c r="R213" s="17">
        <v>0</v>
      </c>
      <c r="S213" s="17">
        <v>1215</v>
      </c>
      <c r="T213" s="17">
        <f t="shared" si="27"/>
        <v>1215</v>
      </c>
      <c r="U213" s="17">
        <v>0</v>
      </c>
      <c r="V213" s="17">
        <v>1215</v>
      </c>
      <c r="W213" s="17">
        <f t="shared" si="28"/>
        <v>0</v>
      </c>
      <c r="X213" t="str">
        <f>VLOOKUP(J213,'[12]Conver ASEJ VS Clave Nueva'!$A$4:$C$193,3,FALSE)</f>
        <v>6.4.1.9</v>
      </c>
      <c r="Y213" t="str">
        <f>VLOOKUP(K213,'[13]Conver ASEJ VS Clave Nueva'!$B$4:$D$193,3,FALSE)</f>
        <v>Otros  accesorios</v>
      </c>
    </row>
    <row r="214" spans="1:25" x14ac:dyDescent="0.25">
      <c r="A214" s="16">
        <v>86468</v>
      </c>
      <c r="B214" s="16" t="s">
        <v>110</v>
      </c>
      <c r="C214" s="16" t="str">
        <f t="shared" si="29"/>
        <v>2018</v>
      </c>
      <c r="D214" s="16" t="str">
        <f t="shared" si="30"/>
        <v>060000</v>
      </c>
      <c r="E214" s="16" t="str">
        <f>VLOOKUP(D214:D3370,'[10]Catalogos CRI'!$A$10:$B$19,2,FALSE)</f>
        <v>APROVECHAMIENTOS</v>
      </c>
      <c r="F214" s="16" t="str">
        <f t="shared" si="31"/>
        <v>064000</v>
      </c>
      <c r="G214" s="16" t="str">
        <f>VLOOKUP(F214:F3370,'[10]Catalogos CRI'!$A$24:$B$65,2,FALSE)</f>
        <v>ACCESORIOS DE LOS APORVECHAMIENTOS</v>
      </c>
      <c r="H214" s="16" t="str">
        <f t="shared" si="32"/>
        <v>064010</v>
      </c>
      <c r="I214" s="16" t="str">
        <f>VLOOKUP(H214:H3370,'[10]Catalogos CRI'!$A$70:$B$148,2,FALSE)</f>
        <v>Otros no especificados</v>
      </c>
      <c r="J214" s="16" t="str">
        <f t="shared" si="33"/>
        <v>064011</v>
      </c>
      <c r="K214" s="16" t="str">
        <f>VLOOKUP(J214:J3370,'[10]Catalogos CRI'!$A$153:$B$335,2,FALSE)</f>
        <v>Otros  accesorios</v>
      </c>
      <c r="L214" s="16" t="str">
        <f t="shared" si="34"/>
        <v>500</v>
      </c>
      <c r="M214" s="16" t="str">
        <f>VLOOKUP(L214:L3370,[11]FF!$A$10:$B$16,2,FALSE)</f>
        <v>Recursos Federales</v>
      </c>
      <c r="N214" s="16" t="str">
        <f t="shared" si="35"/>
        <v>524</v>
      </c>
      <c r="O214" s="16" t="str">
        <f>VLOOKUP(N214:N3370,[11]FF!$A$22:$B$93,2,FALSE)</f>
        <v>Convivencia Urbana Ferroviaria</v>
      </c>
      <c r="P214" s="16">
        <v>877689</v>
      </c>
      <c r="Q214" s="16">
        <v>3</v>
      </c>
      <c r="R214" s="17">
        <v>0</v>
      </c>
      <c r="S214" s="17">
        <v>1390.88</v>
      </c>
      <c r="T214" s="17">
        <f t="shared" si="27"/>
        <v>1390.88</v>
      </c>
      <c r="U214" s="17">
        <v>0</v>
      </c>
      <c r="V214" s="17">
        <v>1390.88</v>
      </c>
      <c r="W214" s="17">
        <f t="shared" si="28"/>
        <v>0</v>
      </c>
      <c r="X214" t="str">
        <f>VLOOKUP(J214,'[12]Conver ASEJ VS Clave Nueva'!$A$4:$C$193,3,FALSE)</f>
        <v>6.4.1.9</v>
      </c>
      <c r="Y214" t="str">
        <f>VLOOKUP(K214,'[13]Conver ASEJ VS Clave Nueva'!$B$4:$D$193,3,FALSE)</f>
        <v>Otros  accesorios</v>
      </c>
    </row>
    <row r="215" spans="1:25" x14ac:dyDescent="0.25">
      <c r="A215" s="16">
        <v>86468</v>
      </c>
      <c r="B215" s="16" t="s">
        <v>110</v>
      </c>
      <c r="C215" s="16" t="str">
        <f t="shared" si="29"/>
        <v>2018</v>
      </c>
      <c r="D215" s="16" t="str">
        <f t="shared" si="30"/>
        <v>060000</v>
      </c>
      <c r="E215" s="16" t="str">
        <f>VLOOKUP(D215:D3371,'[10]Catalogos CRI'!$A$10:$B$19,2,FALSE)</f>
        <v>APROVECHAMIENTOS</v>
      </c>
      <c r="F215" s="16" t="str">
        <f t="shared" si="31"/>
        <v>064000</v>
      </c>
      <c r="G215" s="16" t="str">
        <f>VLOOKUP(F215:F3371,'[10]Catalogos CRI'!$A$24:$B$65,2,FALSE)</f>
        <v>ACCESORIOS DE LOS APORVECHAMIENTOS</v>
      </c>
      <c r="H215" s="16" t="str">
        <f t="shared" si="32"/>
        <v>064010</v>
      </c>
      <c r="I215" s="16" t="str">
        <f>VLOOKUP(H215:H3371,'[10]Catalogos CRI'!$A$70:$B$148,2,FALSE)</f>
        <v>Otros no especificados</v>
      </c>
      <c r="J215" s="16" t="str">
        <f t="shared" si="33"/>
        <v>064011</v>
      </c>
      <c r="K215" s="16" t="str">
        <f>VLOOKUP(J215:J3371,'[10]Catalogos CRI'!$A$153:$B$335,2,FALSE)</f>
        <v>Otros  accesorios</v>
      </c>
      <c r="L215" s="16" t="str">
        <f t="shared" si="34"/>
        <v>500</v>
      </c>
      <c r="M215" s="16" t="str">
        <f>VLOOKUP(L215:L3371,[11]FF!$A$10:$B$16,2,FALSE)</f>
        <v>Recursos Federales</v>
      </c>
      <c r="N215" s="16" t="str">
        <f t="shared" si="35"/>
        <v>524</v>
      </c>
      <c r="O215" s="16" t="str">
        <f>VLOOKUP(N215:N3371,[11]FF!$A$22:$B$93,2,FALSE)</f>
        <v>Convivencia Urbana Ferroviaria</v>
      </c>
      <c r="P215" s="16">
        <v>877690</v>
      </c>
      <c r="Q215" s="16">
        <v>4</v>
      </c>
      <c r="R215" s="17">
        <v>0</v>
      </c>
      <c r="S215" s="17">
        <v>1306.2</v>
      </c>
      <c r="T215" s="17">
        <f t="shared" si="27"/>
        <v>1306.2</v>
      </c>
      <c r="U215" s="17">
        <v>0</v>
      </c>
      <c r="V215" s="17">
        <v>1306.2</v>
      </c>
      <c r="W215" s="17">
        <f t="shared" si="28"/>
        <v>0</v>
      </c>
      <c r="X215" t="str">
        <f>VLOOKUP(J215,'[12]Conver ASEJ VS Clave Nueva'!$A$4:$C$193,3,FALSE)</f>
        <v>6.4.1.9</v>
      </c>
      <c r="Y215" t="str">
        <f>VLOOKUP(K215,'[13]Conver ASEJ VS Clave Nueva'!$B$4:$D$193,3,FALSE)</f>
        <v>Otros  accesorios</v>
      </c>
    </row>
    <row r="216" spans="1:25" x14ac:dyDescent="0.25">
      <c r="A216" s="16">
        <v>86468</v>
      </c>
      <c r="B216" s="16" t="s">
        <v>110</v>
      </c>
      <c r="C216" s="16" t="str">
        <f t="shared" si="29"/>
        <v>2018</v>
      </c>
      <c r="D216" s="16" t="str">
        <f t="shared" si="30"/>
        <v>060000</v>
      </c>
      <c r="E216" s="16" t="str">
        <f>VLOOKUP(D216:D3372,'[10]Catalogos CRI'!$A$10:$B$19,2,FALSE)</f>
        <v>APROVECHAMIENTOS</v>
      </c>
      <c r="F216" s="16" t="str">
        <f t="shared" si="31"/>
        <v>064000</v>
      </c>
      <c r="G216" s="16" t="str">
        <f>VLOOKUP(F216:F3372,'[10]Catalogos CRI'!$A$24:$B$65,2,FALSE)</f>
        <v>ACCESORIOS DE LOS APORVECHAMIENTOS</v>
      </c>
      <c r="H216" s="16" t="str">
        <f t="shared" si="32"/>
        <v>064010</v>
      </c>
      <c r="I216" s="16" t="str">
        <f>VLOOKUP(H216:H3372,'[10]Catalogos CRI'!$A$70:$B$148,2,FALSE)</f>
        <v>Otros no especificados</v>
      </c>
      <c r="J216" s="16" t="str">
        <f t="shared" si="33"/>
        <v>064011</v>
      </c>
      <c r="K216" s="16" t="str">
        <f>VLOOKUP(J216:J3372,'[10]Catalogos CRI'!$A$153:$B$335,2,FALSE)</f>
        <v>Otros  accesorios</v>
      </c>
      <c r="L216" s="16" t="str">
        <f t="shared" si="34"/>
        <v>500</v>
      </c>
      <c r="M216" s="16" t="str">
        <f>VLOOKUP(L216:L3372,[11]FF!$A$10:$B$16,2,FALSE)</f>
        <v>Recursos Federales</v>
      </c>
      <c r="N216" s="16" t="str">
        <f t="shared" si="35"/>
        <v>524</v>
      </c>
      <c r="O216" s="16" t="str">
        <f>VLOOKUP(N216:N3372,[11]FF!$A$22:$B$93,2,FALSE)</f>
        <v>Convivencia Urbana Ferroviaria</v>
      </c>
      <c r="P216" s="16">
        <v>877691</v>
      </c>
      <c r="Q216" s="16">
        <v>5</v>
      </c>
      <c r="R216" s="17">
        <v>0</v>
      </c>
      <c r="S216" s="17">
        <v>1308.3800000000001</v>
      </c>
      <c r="T216" s="17">
        <f t="shared" si="27"/>
        <v>1308.3800000000001</v>
      </c>
      <c r="U216" s="17">
        <v>0</v>
      </c>
      <c r="V216" s="17">
        <v>1308.3800000000001</v>
      </c>
      <c r="W216" s="17">
        <f t="shared" si="28"/>
        <v>0</v>
      </c>
      <c r="X216" t="str">
        <f>VLOOKUP(J216,'[12]Conver ASEJ VS Clave Nueva'!$A$4:$C$193,3,FALSE)</f>
        <v>6.4.1.9</v>
      </c>
      <c r="Y216" t="str">
        <f>VLOOKUP(K216,'[13]Conver ASEJ VS Clave Nueva'!$B$4:$D$193,3,FALSE)</f>
        <v>Otros  accesorios</v>
      </c>
    </row>
    <row r="217" spans="1:25" x14ac:dyDescent="0.25">
      <c r="A217" s="16">
        <v>86468</v>
      </c>
      <c r="B217" s="16" t="s">
        <v>110</v>
      </c>
      <c r="C217" s="16" t="str">
        <f t="shared" si="29"/>
        <v>2018</v>
      </c>
      <c r="D217" s="16" t="str">
        <f t="shared" si="30"/>
        <v>060000</v>
      </c>
      <c r="E217" s="16" t="str">
        <f>VLOOKUP(D217:D3373,'[10]Catalogos CRI'!$A$10:$B$19,2,FALSE)</f>
        <v>APROVECHAMIENTOS</v>
      </c>
      <c r="F217" s="16" t="str">
        <f t="shared" si="31"/>
        <v>064000</v>
      </c>
      <c r="G217" s="16" t="str">
        <f>VLOOKUP(F217:F3373,'[10]Catalogos CRI'!$A$24:$B$65,2,FALSE)</f>
        <v>ACCESORIOS DE LOS APORVECHAMIENTOS</v>
      </c>
      <c r="H217" s="16" t="str">
        <f t="shared" si="32"/>
        <v>064010</v>
      </c>
      <c r="I217" s="16" t="str">
        <f>VLOOKUP(H217:H3373,'[10]Catalogos CRI'!$A$70:$B$148,2,FALSE)</f>
        <v>Otros no especificados</v>
      </c>
      <c r="J217" s="16" t="str">
        <f t="shared" si="33"/>
        <v>064011</v>
      </c>
      <c r="K217" s="16" t="str">
        <f>VLOOKUP(J217:J3373,'[10]Catalogos CRI'!$A$153:$B$335,2,FALSE)</f>
        <v>Otros  accesorios</v>
      </c>
      <c r="L217" s="16" t="str">
        <f t="shared" si="34"/>
        <v>500</v>
      </c>
      <c r="M217" s="16" t="str">
        <f>VLOOKUP(L217:L3373,[11]FF!$A$10:$B$16,2,FALSE)</f>
        <v>Recursos Federales</v>
      </c>
      <c r="N217" s="16" t="str">
        <f t="shared" si="35"/>
        <v>524</v>
      </c>
      <c r="O217" s="16" t="str">
        <f>VLOOKUP(N217:N3373,[11]FF!$A$22:$B$93,2,FALSE)</f>
        <v>Convivencia Urbana Ferroviaria</v>
      </c>
      <c r="P217" s="16">
        <v>877692</v>
      </c>
      <c r="Q217" s="16">
        <v>6</v>
      </c>
      <c r="R217" s="17">
        <v>0</v>
      </c>
      <c r="S217" s="17">
        <v>1354.29</v>
      </c>
      <c r="T217" s="17">
        <f t="shared" si="27"/>
        <v>1354.29</v>
      </c>
      <c r="U217" s="17">
        <v>0</v>
      </c>
      <c r="V217" s="17">
        <v>1354.29</v>
      </c>
      <c r="W217" s="17">
        <f t="shared" si="28"/>
        <v>0</v>
      </c>
      <c r="X217" t="str">
        <f>VLOOKUP(J217,'[12]Conver ASEJ VS Clave Nueva'!$A$4:$C$193,3,FALSE)</f>
        <v>6.4.1.9</v>
      </c>
      <c r="Y217" t="str">
        <f>VLOOKUP(K217,'[13]Conver ASEJ VS Clave Nueva'!$B$4:$D$193,3,FALSE)</f>
        <v>Otros  accesorios</v>
      </c>
    </row>
    <row r="218" spans="1:25" x14ac:dyDescent="0.25">
      <c r="A218" s="16">
        <v>86468</v>
      </c>
      <c r="B218" s="16" t="s">
        <v>110</v>
      </c>
      <c r="C218" s="16" t="str">
        <f t="shared" si="29"/>
        <v>2018</v>
      </c>
      <c r="D218" s="16" t="str">
        <f t="shared" si="30"/>
        <v>060000</v>
      </c>
      <c r="E218" s="16" t="str">
        <f>VLOOKUP(D218:D3374,'[10]Catalogos CRI'!$A$10:$B$19,2,FALSE)</f>
        <v>APROVECHAMIENTOS</v>
      </c>
      <c r="F218" s="16" t="str">
        <f t="shared" si="31"/>
        <v>064000</v>
      </c>
      <c r="G218" s="16" t="str">
        <f>VLOOKUP(F218:F3374,'[10]Catalogos CRI'!$A$24:$B$65,2,FALSE)</f>
        <v>ACCESORIOS DE LOS APORVECHAMIENTOS</v>
      </c>
      <c r="H218" s="16" t="str">
        <f t="shared" si="32"/>
        <v>064010</v>
      </c>
      <c r="I218" s="16" t="str">
        <f>VLOOKUP(H218:H3374,'[10]Catalogos CRI'!$A$70:$B$148,2,FALSE)</f>
        <v>Otros no especificados</v>
      </c>
      <c r="J218" s="16" t="str">
        <f t="shared" si="33"/>
        <v>064011</v>
      </c>
      <c r="K218" s="16" t="str">
        <f>VLOOKUP(J218:J3374,'[10]Catalogos CRI'!$A$153:$B$335,2,FALSE)</f>
        <v>Otros  accesorios</v>
      </c>
      <c r="L218" s="16" t="str">
        <f t="shared" si="34"/>
        <v>500</v>
      </c>
      <c r="M218" s="16" t="str">
        <f>VLOOKUP(L218:L3374,[11]FF!$A$10:$B$16,2,FALSE)</f>
        <v>Recursos Federales</v>
      </c>
      <c r="N218" s="16" t="str">
        <f t="shared" si="35"/>
        <v>524</v>
      </c>
      <c r="O218" s="16" t="str">
        <f>VLOOKUP(N218:N3374,[11]FF!$A$22:$B$93,2,FALSE)</f>
        <v>Convivencia Urbana Ferroviaria</v>
      </c>
      <c r="P218" s="16">
        <v>877693</v>
      </c>
      <c r="Q218" s="16">
        <v>7</v>
      </c>
      <c r="R218" s="17">
        <v>0</v>
      </c>
      <c r="S218" s="17">
        <v>0</v>
      </c>
      <c r="T218" s="17">
        <f t="shared" si="27"/>
        <v>0</v>
      </c>
      <c r="U218" s="17">
        <v>0</v>
      </c>
      <c r="V218" s="17">
        <v>1312.82</v>
      </c>
      <c r="W218" s="17">
        <f t="shared" si="28"/>
        <v>-1312.82</v>
      </c>
      <c r="X218" t="str">
        <f>VLOOKUP(J218,'[12]Conver ASEJ VS Clave Nueva'!$A$4:$C$193,3,FALSE)</f>
        <v>6.4.1.9</v>
      </c>
      <c r="Y218" t="str">
        <f>VLOOKUP(K218,'[13]Conver ASEJ VS Clave Nueva'!$B$4:$D$193,3,FALSE)</f>
        <v>Otros  accesorios</v>
      </c>
    </row>
    <row r="219" spans="1:25" x14ac:dyDescent="0.25">
      <c r="A219" s="16">
        <v>86468</v>
      </c>
      <c r="B219" s="16" t="s">
        <v>110</v>
      </c>
      <c r="C219" s="16" t="str">
        <f t="shared" si="29"/>
        <v>2018</v>
      </c>
      <c r="D219" s="16" t="str">
        <f t="shared" si="30"/>
        <v>060000</v>
      </c>
      <c r="E219" s="16" t="str">
        <f>VLOOKUP(D219:D3375,'[10]Catalogos CRI'!$A$10:$B$19,2,FALSE)</f>
        <v>APROVECHAMIENTOS</v>
      </c>
      <c r="F219" s="16" t="str">
        <f t="shared" si="31"/>
        <v>064000</v>
      </c>
      <c r="G219" s="16" t="str">
        <f>VLOOKUP(F219:F3375,'[10]Catalogos CRI'!$A$24:$B$65,2,FALSE)</f>
        <v>ACCESORIOS DE LOS APORVECHAMIENTOS</v>
      </c>
      <c r="H219" s="16" t="str">
        <f t="shared" si="32"/>
        <v>064010</v>
      </c>
      <c r="I219" s="16" t="str">
        <f>VLOOKUP(H219:H3375,'[10]Catalogos CRI'!$A$70:$B$148,2,FALSE)</f>
        <v>Otros no especificados</v>
      </c>
      <c r="J219" s="16" t="str">
        <f t="shared" si="33"/>
        <v>064011</v>
      </c>
      <c r="K219" s="16" t="str">
        <f>VLOOKUP(J219:J3375,'[10]Catalogos CRI'!$A$153:$B$335,2,FALSE)</f>
        <v>Otros  accesorios</v>
      </c>
      <c r="L219" s="16" t="str">
        <f t="shared" si="34"/>
        <v>500</v>
      </c>
      <c r="M219" s="16" t="str">
        <f>VLOOKUP(L219:L3375,[11]FF!$A$10:$B$16,2,FALSE)</f>
        <v>Recursos Federales</v>
      </c>
      <c r="N219" s="16" t="str">
        <f t="shared" si="35"/>
        <v>524</v>
      </c>
      <c r="O219" s="16" t="str">
        <f>VLOOKUP(N219:N3375,[11]FF!$A$22:$B$93,2,FALSE)</f>
        <v>Convivencia Urbana Ferroviaria</v>
      </c>
      <c r="P219" s="16">
        <v>877694</v>
      </c>
      <c r="Q219" s="16">
        <v>8</v>
      </c>
      <c r="R219" s="17">
        <v>0</v>
      </c>
      <c r="S219" s="17">
        <v>0</v>
      </c>
      <c r="T219" s="17">
        <f t="shared" si="27"/>
        <v>0</v>
      </c>
      <c r="U219" s="17">
        <v>0</v>
      </c>
      <c r="V219" s="17">
        <v>1446.63</v>
      </c>
      <c r="W219" s="17">
        <f t="shared" si="28"/>
        <v>-1446.63</v>
      </c>
      <c r="X219" t="str">
        <f>VLOOKUP(J219,'[12]Conver ASEJ VS Clave Nueva'!$A$4:$C$193,3,FALSE)</f>
        <v>6.4.1.9</v>
      </c>
      <c r="Y219" t="str">
        <f>VLOOKUP(K219,'[13]Conver ASEJ VS Clave Nueva'!$B$4:$D$193,3,FALSE)</f>
        <v>Otros  accesorios</v>
      </c>
    </row>
    <row r="220" spans="1:25" x14ac:dyDescent="0.25">
      <c r="A220" s="16">
        <v>86468</v>
      </c>
      <c r="B220" s="16" t="s">
        <v>110</v>
      </c>
      <c r="C220" s="16" t="str">
        <f t="shared" si="29"/>
        <v>2018</v>
      </c>
      <c r="D220" s="16" t="str">
        <f t="shared" si="30"/>
        <v>060000</v>
      </c>
      <c r="E220" s="16" t="str">
        <f>VLOOKUP(D220:D3376,'[10]Catalogos CRI'!$A$10:$B$19,2,FALSE)</f>
        <v>APROVECHAMIENTOS</v>
      </c>
      <c r="F220" s="16" t="str">
        <f t="shared" si="31"/>
        <v>064000</v>
      </c>
      <c r="G220" s="16" t="str">
        <f>VLOOKUP(F220:F3376,'[10]Catalogos CRI'!$A$24:$B$65,2,FALSE)</f>
        <v>ACCESORIOS DE LOS APORVECHAMIENTOS</v>
      </c>
      <c r="H220" s="16" t="str">
        <f t="shared" si="32"/>
        <v>064010</v>
      </c>
      <c r="I220" s="16" t="str">
        <f>VLOOKUP(H220:H3376,'[10]Catalogos CRI'!$A$70:$B$148,2,FALSE)</f>
        <v>Otros no especificados</v>
      </c>
      <c r="J220" s="16" t="str">
        <f t="shared" si="33"/>
        <v>064011</v>
      </c>
      <c r="K220" s="16" t="str">
        <f>VLOOKUP(J220:J3376,'[10]Catalogos CRI'!$A$153:$B$335,2,FALSE)</f>
        <v>Otros  accesorios</v>
      </c>
      <c r="L220" s="16" t="str">
        <f t="shared" si="34"/>
        <v>500</v>
      </c>
      <c r="M220" s="16" t="str">
        <f>VLOOKUP(L220:L3376,[11]FF!$A$10:$B$16,2,FALSE)</f>
        <v>Recursos Federales</v>
      </c>
      <c r="N220" s="16" t="str">
        <f t="shared" si="35"/>
        <v>524</v>
      </c>
      <c r="O220" s="16" t="str">
        <f>VLOOKUP(N220:N3376,[11]FF!$A$22:$B$93,2,FALSE)</f>
        <v>Convivencia Urbana Ferroviaria</v>
      </c>
      <c r="P220" s="16">
        <v>877695</v>
      </c>
      <c r="Q220" s="16">
        <v>9</v>
      </c>
      <c r="R220" s="17">
        <v>0</v>
      </c>
      <c r="S220" s="17">
        <v>0</v>
      </c>
      <c r="T220" s="17">
        <f t="shared" si="27"/>
        <v>0</v>
      </c>
      <c r="U220" s="17">
        <v>0</v>
      </c>
      <c r="V220" s="17">
        <v>1229.53</v>
      </c>
      <c r="W220" s="17">
        <f t="shared" si="28"/>
        <v>-1229.53</v>
      </c>
      <c r="X220" t="str">
        <f>VLOOKUP(J220,'[12]Conver ASEJ VS Clave Nueva'!$A$4:$C$193,3,FALSE)</f>
        <v>6.4.1.9</v>
      </c>
      <c r="Y220" t="str">
        <f>VLOOKUP(K220,'[13]Conver ASEJ VS Clave Nueva'!$B$4:$D$193,3,FALSE)</f>
        <v>Otros  accesorios</v>
      </c>
    </row>
    <row r="221" spans="1:25" x14ac:dyDescent="0.25">
      <c r="A221" s="16">
        <v>86468</v>
      </c>
      <c r="B221" s="16" t="s">
        <v>110</v>
      </c>
      <c r="C221" s="16" t="str">
        <f t="shared" si="29"/>
        <v>2018</v>
      </c>
      <c r="D221" s="16" t="str">
        <f t="shared" si="30"/>
        <v>060000</v>
      </c>
      <c r="E221" s="16" t="str">
        <f>VLOOKUP(D221:D3377,'[10]Catalogos CRI'!$A$10:$B$19,2,FALSE)</f>
        <v>APROVECHAMIENTOS</v>
      </c>
      <c r="F221" s="16" t="str">
        <f t="shared" si="31"/>
        <v>064000</v>
      </c>
      <c r="G221" s="16" t="str">
        <f>VLOOKUP(F221:F3377,'[10]Catalogos CRI'!$A$24:$B$65,2,FALSE)</f>
        <v>ACCESORIOS DE LOS APORVECHAMIENTOS</v>
      </c>
      <c r="H221" s="16" t="str">
        <f t="shared" si="32"/>
        <v>064010</v>
      </c>
      <c r="I221" s="16" t="str">
        <f>VLOOKUP(H221:H3377,'[10]Catalogos CRI'!$A$70:$B$148,2,FALSE)</f>
        <v>Otros no especificados</v>
      </c>
      <c r="J221" s="16" t="str">
        <f t="shared" si="33"/>
        <v>064011</v>
      </c>
      <c r="K221" s="16" t="str">
        <f>VLOOKUP(J221:J3377,'[10]Catalogos CRI'!$A$153:$B$335,2,FALSE)</f>
        <v>Otros  accesorios</v>
      </c>
      <c r="L221" s="16" t="str">
        <f t="shared" si="34"/>
        <v>500</v>
      </c>
      <c r="M221" s="16" t="str">
        <f>VLOOKUP(L221:L3377,[11]FF!$A$10:$B$16,2,FALSE)</f>
        <v>Recursos Federales</v>
      </c>
      <c r="N221" s="16" t="str">
        <f t="shared" si="35"/>
        <v>524</v>
      </c>
      <c r="O221" s="16" t="str">
        <f>VLOOKUP(N221:N3377,[11]FF!$A$22:$B$93,2,FALSE)</f>
        <v>Convivencia Urbana Ferroviaria</v>
      </c>
      <c r="P221" s="16">
        <v>877696</v>
      </c>
      <c r="Q221" s="16">
        <v>10</v>
      </c>
      <c r="R221" s="17">
        <v>0</v>
      </c>
      <c r="S221" s="17">
        <v>0</v>
      </c>
      <c r="T221" s="17">
        <f t="shared" si="27"/>
        <v>0</v>
      </c>
      <c r="U221" s="17">
        <v>0</v>
      </c>
      <c r="V221" s="17">
        <v>1363.5</v>
      </c>
      <c r="W221" s="17">
        <f t="shared" si="28"/>
        <v>-1363.5</v>
      </c>
      <c r="X221" t="str">
        <f>VLOOKUP(J221,'[12]Conver ASEJ VS Clave Nueva'!$A$4:$C$193,3,FALSE)</f>
        <v>6.4.1.9</v>
      </c>
      <c r="Y221" t="str">
        <f>VLOOKUP(K221,'[13]Conver ASEJ VS Clave Nueva'!$B$4:$D$193,3,FALSE)</f>
        <v>Otros  accesorios</v>
      </c>
    </row>
    <row r="222" spans="1:25" x14ac:dyDescent="0.25">
      <c r="A222" s="16">
        <v>86468</v>
      </c>
      <c r="B222" s="16" t="s">
        <v>110</v>
      </c>
      <c r="C222" s="16" t="str">
        <f t="shared" si="29"/>
        <v>2018</v>
      </c>
      <c r="D222" s="16" t="str">
        <f t="shared" si="30"/>
        <v>060000</v>
      </c>
      <c r="E222" s="16" t="str">
        <f>VLOOKUP(D222:D3378,'[10]Catalogos CRI'!$A$10:$B$19,2,FALSE)</f>
        <v>APROVECHAMIENTOS</v>
      </c>
      <c r="F222" s="16" t="str">
        <f t="shared" si="31"/>
        <v>064000</v>
      </c>
      <c r="G222" s="16" t="str">
        <f>VLOOKUP(F222:F3378,'[10]Catalogos CRI'!$A$24:$B$65,2,FALSE)</f>
        <v>ACCESORIOS DE LOS APORVECHAMIENTOS</v>
      </c>
      <c r="H222" s="16" t="str">
        <f t="shared" si="32"/>
        <v>064010</v>
      </c>
      <c r="I222" s="16" t="str">
        <f>VLOOKUP(H222:H3378,'[10]Catalogos CRI'!$A$70:$B$148,2,FALSE)</f>
        <v>Otros no especificados</v>
      </c>
      <c r="J222" s="16" t="str">
        <f t="shared" si="33"/>
        <v>064011</v>
      </c>
      <c r="K222" s="16" t="str">
        <f>VLOOKUP(J222:J3378,'[10]Catalogos CRI'!$A$153:$B$335,2,FALSE)</f>
        <v>Otros  accesorios</v>
      </c>
      <c r="L222" s="16" t="str">
        <f t="shared" si="34"/>
        <v>500</v>
      </c>
      <c r="M222" s="16" t="str">
        <f>VLOOKUP(L222:L3378,[11]FF!$A$10:$B$16,2,FALSE)</f>
        <v>Recursos Federales</v>
      </c>
      <c r="N222" s="16" t="str">
        <f t="shared" si="35"/>
        <v>524</v>
      </c>
      <c r="O222" s="16" t="str">
        <f>VLOOKUP(N222:N3378,[11]FF!$A$22:$B$93,2,FALSE)</f>
        <v>Convivencia Urbana Ferroviaria</v>
      </c>
      <c r="P222" s="16">
        <v>877697</v>
      </c>
      <c r="Q222" s="16">
        <v>11</v>
      </c>
      <c r="R222" s="17">
        <v>0</v>
      </c>
      <c r="S222" s="17">
        <v>0</v>
      </c>
      <c r="T222" s="17">
        <f t="shared" si="27"/>
        <v>0</v>
      </c>
      <c r="U222" s="17">
        <v>0</v>
      </c>
      <c r="V222" s="17">
        <v>1409.94</v>
      </c>
      <c r="W222" s="17">
        <f t="shared" si="28"/>
        <v>-1409.94</v>
      </c>
      <c r="X222" t="str">
        <f>VLOOKUP(J222,'[12]Conver ASEJ VS Clave Nueva'!$A$4:$C$193,3,FALSE)</f>
        <v>6.4.1.9</v>
      </c>
      <c r="Y222" t="str">
        <f>VLOOKUP(K222,'[13]Conver ASEJ VS Clave Nueva'!$B$4:$D$193,3,FALSE)</f>
        <v>Otros  accesorios</v>
      </c>
    </row>
    <row r="223" spans="1:25" x14ac:dyDescent="0.25">
      <c r="A223" s="16">
        <v>86468</v>
      </c>
      <c r="B223" s="16" t="s">
        <v>110</v>
      </c>
      <c r="C223" s="16" t="str">
        <f t="shared" si="29"/>
        <v>2018</v>
      </c>
      <c r="D223" s="16" t="str">
        <f t="shared" si="30"/>
        <v>060000</v>
      </c>
      <c r="E223" s="16" t="str">
        <f>VLOOKUP(D223:D3379,'[10]Catalogos CRI'!$A$10:$B$19,2,FALSE)</f>
        <v>APROVECHAMIENTOS</v>
      </c>
      <c r="F223" s="16" t="str">
        <f t="shared" si="31"/>
        <v>064000</v>
      </c>
      <c r="G223" s="16" t="str">
        <f>VLOOKUP(F223:F3379,'[10]Catalogos CRI'!$A$24:$B$65,2,FALSE)</f>
        <v>ACCESORIOS DE LOS APORVECHAMIENTOS</v>
      </c>
      <c r="H223" s="16" t="str">
        <f t="shared" si="32"/>
        <v>064010</v>
      </c>
      <c r="I223" s="16" t="str">
        <f>VLOOKUP(H223:H3379,'[10]Catalogos CRI'!$A$70:$B$148,2,FALSE)</f>
        <v>Otros no especificados</v>
      </c>
      <c r="J223" s="16" t="str">
        <f t="shared" si="33"/>
        <v>064011</v>
      </c>
      <c r="K223" s="16" t="str">
        <f>VLOOKUP(J223:J3379,'[10]Catalogos CRI'!$A$153:$B$335,2,FALSE)</f>
        <v>Otros  accesorios</v>
      </c>
      <c r="L223" s="16" t="str">
        <f t="shared" si="34"/>
        <v>500</v>
      </c>
      <c r="M223" s="16" t="str">
        <f>VLOOKUP(L223:L3379,[11]FF!$A$10:$B$16,2,FALSE)</f>
        <v>Recursos Federales</v>
      </c>
      <c r="N223" s="16" t="str">
        <f t="shared" si="35"/>
        <v>524</v>
      </c>
      <c r="O223" s="16" t="str">
        <f>VLOOKUP(N223:N3379,[11]FF!$A$22:$B$93,2,FALSE)</f>
        <v>Convivencia Urbana Ferroviaria</v>
      </c>
      <c r="P223" s="16">
        <v>877698</v>
      </c>
      <c r="Q223" s="16">
        <v>12</v>
      </c>
      <c r="R223" s="17">
        <v>0</v>
      </c>
      <c r="S223" s="17">
        <v>0</v>
      </c>
      <c r="T223" s="17">
        <f t="shared" si="27"/>
        <v>0</v>
      </c>
      <c r="U223" s="17">
        <v>0</v>
      </c>
      <c r="V223" s="17">
        <v>1324.1</v>
      </c>
      <c r="W223" s="17">
        <f t="shared" si="28"/>
        <v>-1324.1</v>
      </c>
      <c r="X223" t="str">
        <f>VLOOKUP(J223,'[12]Conver ASEJ VS Clave Nueva'!$A$4:$C$193,3,FALSE)</f>
        <v>6.4.1.9</v>
      </c>
      <c r="Y223" t="str">
        <f>VLOOKUP(K223,'[13]Conver ASEJ VS Clave Nueva'!$B$4:$D$193,3,FALSE)</f>
        <v>Otros  accesorios</v>
      </c>
    </row>
    <row r="224" spans="1:25" x14ac:dyDescent="0.25">
      <c r="A224" s="16">
        <v>86469</v>
      </c>
      <c r="B224" s="16" t="s">
        <v>111</v>
      </c>
      <c r="C224" s="16" t="str">
        <f t="shared" si="29"/>
        <v>2018</v>
      </c>
      <c r="D224" s="16" t="str">
        <f t="shared" si="30"/>
        <v>060000</v>
      </c>
      <c r="E224" s="16" t="str">
        <f>VLOOKUP(D224:D3380,'[10]Catalogos CRI'!$A$10:$B$19,2,FALSE)</f>
        <v>APROVECHAMIENTOS</v>
      </c>
      <c r="F224" s="16" t="str">
        <f t="shared" si="31"/>
        <v>064000</v>
      </c>
      <c r="G224" s="16" t="str">
        <f>VLOOKUP(F224:F3380,'[10]Catalogos CRI'!$A$24:$B$65,2,FALSE)</f>
        <v>ACCESORIOS DE LOS APORVECHAMIENTOS</v>
      </c>
      <c r="H224" s="16" t="str">
        <f t="shared" si="32"/>
        <v>064010</v>
      </c>
      <c r="I224" s="16" t="str">
        <f>VLOOKUP(H224:H3380,'[10]Catalogos CRI'!$A$70:$B$148,2,FALSE)</f>
        <v>Otros no especificados</v>
      </c>
      <c r="J224" s="16" t="str">
        <f t="shared" si="33"/>
        <v>064011</v>
      </c>
      <c r="K224" s="16" t="str">
        <f>VLOOKUP(J224:J3380,'[10]Catalogos CRI'!$A$153:$B$335,2,FALSE)</f>
        <v>Otros  accesorios</v>
      </c>
      <c r="L224" s="16" t="str">
        <f t="shared" si="34"/>
        <v>500</v>
      </c>
      <c r="M224" s="16" t="str">
        <f>VLOOKUP(L224:L3380,[11]FF!$A$10:$B$16,2,FALSE)</f>
        <v>Recursos Federales</v>
      </c>
      <c r="N224" s="16" t="str">
        <f t="shared" si="35"/>
        <v>528</v>
      </c>
      <c r="O224" s="16" t="str">
        <f>VLOOKUP(N224:N3380,[11]FF!$A$22:$B$93,2,FALSE)</f>
        <v>Ampliación Centro Cultural El Refugio</v>
      </c>
      <c r="P224" s="16">
        <v>877699</v>
      </c>
      <c r="Q224" s="16">
        <v>1</v>
      </c>
      <c r="R224" s="17">
        <v>0</v>
      </c>
      <c r="S224" s="17">
        <v>0</v>
      </c>
      <c r="T224" s="17">
        <f t="shared" si="27"/>
        <v>0</v>
      </c>
      <c r="U224" s="17">
        <v>0</v>
      </c>
      <c r="V224" s="17">
        <v>0</v>
      </c>
      <c r="W224" s="17">
        <f t="shared" si="28"/>
        <v>0</v>
      </c>
      <c r="X224" t="str">
        <f>VLOOKUP(J224,'[12]Conver ASEJ VS Clave Nueva'!$A$4:$C$193,3,FALSE)</f>
        <v>6.4.1.9</v>
      </c>
      <c r="Y224" t="str">
        <f>VLOOKUP(K224,'[13]Conver ASEJ VS Clave Nueva'!$B$4:$D$193,3,FALSE)</f>
        <v>Otros  accesorios</v>
      </c>
    </row>
    <row r="225" spans="1:25" x14ac:dyDescent="0.25">
      <c r="A225" s="16">
        <v>86469</v>
      </c>
      <c r="B225" s="16" t="s">
        <v>111</v>
      </c>
      <c r="C225" s="16" t="str">
        <f t="shared" si="29"/>
        <v>2018</v>
      </c>
      <c r="D225" s="16" t="str">
        <f t="shared" si="30"/>
        <v>060000</v>
      </c>
      <c r="E225" s="16" t="str">
        <f>VLOOKUP(D225:D3381,'[10]Catalogos CRI'!$A$10:$B$19,2,FALSE)</f>
        <v>APROVECHAMIENTOS</v>
      </c>
      <c r="F225" s="16" t="str">
        <f t="shared" si="31"/>
        <v>064000</v>
      </c>
      <c r="G225" s="16" t="str">
        <f>VLOOKUP(F225:F3381,'[10]Catalogos CRI'!$A$24:$B$65,2,FALSE)</f>
        <v>ACCESORIOS DE LOS APORVECHAMIENTOS</v>
      </c>
      <c r="H225" s="16" t="str">
        <f t="shared" si="32"/>
        <v>064010</v>
      </c>
      <c r="I225" s="16" t="str">
        <f>VLOOKUP(H225:H3381,'[10]Catalogos CRI'!$A$70:$B$148,2,FALSE)</f>
        <v>Otros no especificados</v>
      </c>
      <c r="J225" s="16" t="str">
        <f t="shared" si="33"/>
        <v>064011</v>
      </c>
      <c r="K225" s="16" t="str">
        <f>VLOOKUP(J225:J3381,'[10]Catalogos CRI'!$A$153:$B$335,2,FALSE)</f>
        <v>Otros  accesorios</v>
      </c>
      <c r="L225" s="16" t="str">
        <f t="shared" si="34"/>
        <v>500</v>
      </c>
      <c r="M225" s="16" t="str">
        <f>VLOOKUP(L225:L3381,[11]FF!$A$10:$B$16,2,FALSE)</f>
        <v>Recursos Federales</v>
      </c>
      <c r="N225" s="16" t="str">
        <f t="shared" si="35"/>
        <v>528</v>
      </c>
      <c r="O225" s="16" t="str">
        <f>VLOOKUP(N225:N3381,[11]FF!$A$22:$B$93,2,FALSE)</f>
        <v>Ampliación Centro Cultural El Refugio</v>
      </c>
      <c r="P225" s="16">
        <v>877700</v>
      </c>
      <c r="Q225" s="16">
        <v>2</v>
      </c>
      <c r="R225" s="17">
        <v>0</v>
      </c>
      <c r="S225" s="17">
        <v>0</v>
      </c>
      <c r="T225" s="17">
        <f t="shared" si="27"/>
        <v>0</v>
      </c>
      <c r="U225" s="17">
        <v>0</v>
      </c>
      <c r="V225" s="17">
        <v>0</v>
      </c>
      <c r="W225" s="17">
        <f t="shared" si="28"/>
        <v>0</v>
      </c>
      <c r="X225" t="str">
        <f>VLOOKUP(J225,'[12]Conver ASEJ VS Clave Nueva'!$A$4:$C$193,3,FALSE)</f>
        <v>6.4.1.9</v>
      </c>
      <c r="Y225" t="str">
        <f>VLOOKUP(K225,'[13]Conver ASEJ VS Clave Nueva'!$B$4:$D$193,3,FALSE)</f>
        <v>Otros  accesorios</v>
      </c>
    </row>
    <row r="226" spans="1:25" x14ac:dyDescent="0.25">
      <c r="A226" s="16">
        <v>86469</v>
      </c>
      <c r="B226" s="16" t="s">
        <v>111</v>
      </c>
      <c r="C226" s="16" t="str">
        <f t="shared" si="29"/>
        <v>2018</v>
      </c>
      <c r="D226" s="16" t="str">
        <f t="shared" si="30"/>
        <v>060000</v>
      </c>
      <c r="E226" s="16" t="str">
        <f>VLOOKUP(D226:D3382,'[10]Catalogos CRI'!$A$10:$B$19,2,FALSE)</f>
        <v>APROVECHAMIENTOS</v>
      </c>
      <c r="F226" s="16" t="str">
        <f t="shared" si="31"/>
        <v>064000</v>
      </c>
      <c r="G226" s="16" t="str">
        <f>VLOOKUP(F226:F3382,'[10]Catalogos CRI'!$A$24:$B$65,2,FALSE)</f>
        <v>ACCESORIOS DE LOS APORVECHAMIENTOS</v>
      </c>
      <c r="H226" s="16" t="str">
        <f t="shared" si="32"/>
        <v>064010</v>
      </c>
      <c r="I226" s="16" t="str">
        <f>VLOOKUP(H226:H3382,'[10]Catalogos CRI'!$A$70:$B$148,2,FALSE)</f>
        <v>Otros no especificados</v>
      </c>
      <c r="J226" s="16" t="str">
        <f t="shared" si="33"/>
        <v>064011</v>
      </c>
      <c r="K226" s="16" t="str">
        <f>VLOOKUP(J226:J3382,'[10]Catalogos CRI'!$A$153:$B$335,2,FALSE)</f>
        <v>Otros  accesorios</v>
      </c>
      <c r="L226" s="16" t="str">
        <f t="shared" si="34"/>
        <v>500</v>
      </c>
      <c r="M226" s="16" t="str">
        <f>VLOOKUP(L226:L3382,[11]FF!$A$10:$B$16,2,FALSE)</f>
        <v>Recursos Federales</v>
      </c>
      <c r="N226" s="16" t="str">
        <f t="shared" si="35"/>
        <v>528</v>
      </c>
      <c r="O226" s="16" t="str">
        <f>VLOOKUP(N226:N3382,[11]FF!$A$22:$B$93,2,FALSE)</f>
        <v>Ampliación Centro Cultural El Refugio</v>
      </c>
      <c r="P226" s="16">
        <v>877701</v>
      </c>
      <c r="Q226" s="16">
        <v>3</v>
      </c>
      <c r="R226" s="17">
        <v>0</v>
      </c>
      <c r="S226" s="17">
        <v>0</v>
      </c>
      <c r="T226" s="17">
        <f t="shared" si="27"/>
        <v>0</v>
      </c>
      <c r="U226" s="17">
        <v>0</v>
      </c>
      <c r="V226" s="17">
        <v>0</v>
      </c>
      <c r="W226" s="17">
        <f t="shared" si="28"/>
        <v>0</v>
      </c>
      <c r="X226" t="str">
        <f>VLOOKUP(J226,'[12]Conver ASEJ VS Clave Nueva'!$A$4:$C$193,3,FALSE)</f>
        <v>6.4.1.9</v>
      </c>
      <c r="Y226" t="str">
        <f>VLOOKUP(K226,'[13]Conver ASEJ VS Clave Nueva'!$B$4:$D$193,3,FALSE)</f>
        <v>Otros  accesorios</v>
      </c>
    </row>
    <row r="227" spans="1:25" x14ac:dyDescent="0.25">
      <c r="A227" s="16">
        <v>86469</v>
      </c>
      <c r="B227" s="16" t="s">
        <v>111</v>
      </c>
      <c r="C227" s="16" t="str">
        <f t="shared" si="29"/>
        <v>2018</v>
      </c>
      <c r="D227" s="16" t="str">
        <f t="shared" si="30"/>
        <v>060000</v>
      </c>
      <c r="E227" s="16" t="str">
        <f>VLOOKUP(D227:D3383,'[10]Catalogos CRI'!$A$10:$B$19,2,FALSE)</f>
        <v>APROVECHAMIENTOS</v>
      </c>
      <c r="F227" s="16" t="str">
        <f t="shared" si="31"/>
        <v>064000</v>
      </c>
      <c r="G227" s="16" t="str">
        <f>VLOOKUP(F227:F3383,'[10]Catalogos CRI'!$A$24:$B$65,2,FALSE)</f>
        <v>ACCESORIOS DE LOS APORVECHAMIENTOS</v>
      </c>
      <c r="H227" s="16" t="str">
        <f t="shared" si="32"/>
        <v>064010</v>
      </c>
      <c r="I227" s="16" t="str">
        <f>VLOOKUP(H227:H3383,'[10]Catalogos CRI'!$A$70:$B$148,2,FALSE)</f>
        <v>Otros no especificados</v>
      </c>
      <c r="J227" s="16" t="str">
        <f t="shared" si="33"/>
        <v>064011</v>
      </c>
      <c r="K227" s="16" t="str">
        <f>VLOOKUP(J227:J3383,'[10]Catalogos CRI'!$A$153:$B$335,2,FALSE)</f>
        <v>Otros  accesorios</v>
      </c>
      <c r="L227" s="16" t="str">
        <f t="shared" si="34"/>
        <v>500</v>
      </c>
      <c r="M227" s="16" t="str">
        <f>VLOOKUP(L227:L3383,[11]FF!$A$10:$B$16,2,FALSE)</f>
        <v>Recursos Federales</v>
      </c>
      <c r="N227" s="16" t="str">
        <f t="shared" si="35"/>
        <v>528</v>
      </c>
      <c r="O227" s="16" t="str">
        <f>VLOOKUP(N227:N3383,[11]FF!$A$22:$B$93,2,FALSE)</f>
        <v>Ampliación Centro Cultural El Refugio</v>
      </c>
      <c r="P227" s="16">
        <v>877702</v>
      </c>
      <c r="Q227" s="16">
        <v>4</v>
      </c>
      <c r="R227" s="17">
        <v>0</v>
      </c>
      <c r="S227" s="17">
        <v>0</v>
      </c>
      <c r="T227" s="17">
        <f t="shared" si="27"/>
        <v>0</v>
      </c>
      <c r="U227" s="17">
        <v>0</v>
      </c>
      <c r="V227" s="17">
        <v>0</v>
      </c>
      <c r="W227" s="17">
        <f t="shared" si="28"/>
        <v>0</v>
      </c>
      <c r="X227" t="str">
        <f>VLOOKUP(J227,'[12]Conver ASEJ VS Clave Nueva'!$A$4:$C$193,3,FALSE)</f>
        <v>6.4.1.9</v>
      </c>
      <c r="Y227" t="str">
        <f>VLOOKUP(K227,'[13]Conver ASEJ VS Clave Nueva'!$B$4:$D$193,3,FALSE)</f>
        <v>Otros  accesorios</v>
      </c>
    </row>
    <row r="228" spans="1:25" x14ac:dyDescent="0.25">
      <c r="A228" s="16">
        <v>86469</v>
      </c>
      <c r="B228" s="16" t="s">
        <v>111</v>
      </c>
      <c r="C228" s="16" t="str">
        <f t="shared" si="29"/>
        <v>2018</v>
      </c>
      <c r="D228" s="16" t="str">
        <f t="shared" si="30"/>
        <v>060000</v>
      </c>
      <c r="E228" s="16" t="str">
        <f>VLOOKUP(D228:D3384,'[10]Catalogos CRI'!$A$10:$B$19,2,FALSE)</f>
        <v>APROVECHAMIENTOS</v>
      </c>
      <c r="F228" s="16" t="str">
        <f t="shared" si="31"/>
        <v>064000</v>
      </c>
      <c r="G228" s="16" t="str">
        <f>VLOOKUP(F228:F3384,'[10]Catalogos CRI'!$A$24:$B$65,2,FALSE)</f>
        <v>ACCESORIOS DE LOS APORVECHAMIENTOS</v>
      </c>
      <c r="H228" s="16" t="str">
        <f t="shared" si="32"/>
        <v>064010</v>
      </c>
      <c r="I228" s="16" t="str">
        <f>VLOOKUP(H228:H3384,'[10]Catalogos CRI'!$A$70:$B$148,2,FALSE)</f>
        <v>Otros no especificados</v>
      </c>
      <c r="J228" s="16" t="str">
        <f t="shared" si="33"/>
        <v>064011</v>
      </c>
      <c r="K228" s="16" t="str">
        <f>VLOOKUP(J228:J3384,'[10]Catalogos CRI'!$A$153:$B$335,2,FALSE)</f>
        <v>Otros  accesorios</v>
      </c>
      <c r="L228" s="16" t="str">
        <f t="shared" si="34"/>
        <v>500</v>
      </c>
      <c r="M228" s="16" t="str">
        <f>VLOOKUP(L228:L3384,[11]FF!$A$10:$B$16,2,FALSE)</f>
        <v>Recursos Federales</v>
      </c>
      <c r="N228" s="16" t="str">
        <f t="shared" si="35"/>
        <v>528</v>
      </c>
      <c r="O228" s="16" t="str">
        <f>VLOOKUP(N228:N3384,[11]FF!$A$22:$B$93,2,FALSE)</f>
        <v>Ampliación Centro Cultural El Refugio</v>
      </c>
      <c r="P228" s="16">
        <v>877703</v>
      </c>
      <c r="Q228" s="16">
        <v>5</v>
      </c>
      <c r="R228" s="17">
        <v>0</v>
      </c>
      <c r="S228" s="17">
        <v>0</v>
      </c>
      <c r="T228" s="17">
        <f t="shared" si="27"/>
        <v>0</v>
      </c>
      <c r="U228" s="17">
        <v>0</v>
      </c>
      <c r="V228" s="17">
        <v>0</v>
      </c>
      <c r="W228" s="17">
        <f t="shared" si="28"/>
        <v>0</v>
      </c>
      <c r="X228" t="str">
        <f>VLOOKUP(J228,'[12]Conver ASEJ VS Clave Nueva'!$A$4:$C$193,3,FALSE)</f>
        <v>6.4.1.9</v>
      </c>
      <c r="Y228" t="str">
        <f>VLOOKUP(K228,'[13]Conver ASEJ VS Clave Nueva'!$B$4:$D$193,3,FALSE)</f>
        <v>Otros  accesorios</v>
      </c>
    </row>
    <row r="229" spans="1:25" x14ac:dyDescent="0.25">
      <c r="A229" s="16">
        <v>86469</v>
      </c>
      <c r="B229" s="16" t="s">
        <v>111</v>
      </c>
      <c r="C229" s="16" t="str">
        <f t="shared" si="29"/>
        <v>2018</v>
      </c>
      <c r="D229" s="16" t="str">
        <f t="shared" si="30"/>
        <v>060000</v>
      </c>
      <c r="E229" s="16" t="str">
        <f>VLOOKUP(D229:D3385,'[10]Catalogos CRI'!$A$10:$B$19,2,FALSE)</f>
        <v>APROVECHAMIENTOS</v>
      </c>
      <c r="F229" s="16" t="str">
        <f t="shared" si="31"/>
        <v>064000</v>
      </c>
      <c r="G229" s="16" t="str">
        <f>VLOOKUP(F229:F3385,'[10]Catalogos CRI'!$A$24:$B$65,2,FALSE)</f>
        <v>ACCESORIOS DE LOS APORVECHAMIENTOS</v>
      </c>
      <c r="H229" s="16" t="str">
        <f t="shared" si="32"/>
        <v>064010</v>
      </c>
      <c r="I229" s="16" t="str">
        <f>VLOOKUP(H229:H3385,'[10]Catalogos CRI'!$A$70:$B$148,2,FALSE)</f>
        <v>Otros no especificados</v>
      </c>
      <c r="J229" s="16" t="str">
        <f t="shared" si="33"/>
        <v>064011</v>
      </c>
      <c r="K229" s="16" t="str">
        <f>VLOOKUP(J229:J3385,'[10]Catalogos CRI'!$A$153:$B$335,2,FALSE)</f>
        <v>Otros  accesorios</v>
      </c>
      <c r="L229" s="16" t="str">
        <f t="shared" si="34"/>
        <v>500</v>
      </c>
      <c r="M229" s="16" t="str">
        <f>VLOOKUP(L229:L3385,[11]FF!$A$10:$B$16,2,FALSE)</f>
        <v>Recursos Federales</v>
      </c>
      <c r="N229" s="16" t="str">
        <f t="shared" si="35"/>
        <v>528</v>
      </c>
      <c r="O229" s="16" t="str">
        <f>VLOOKUP(N229:N3385,[11]FF!$A$22:$B$93,2,FALSE)</f>
        <v>Ampliación Centro Cultural El Refugio</v>
      </c>
      <c r="P229" s="16">
        <v>877704</v>
      </c>
      <c r="Q229" s="16">
        <v>6</v>
      </c>
      <c r="R229" s="17">
        <v>0</v>
      </c>
      <c r="S229" s="17">
        <v>0</v>
      </c>
      <c r="T229" s="17">
        <f t="shared" si="27"/>
        <v>0</v>
      </c>
      <c r="U229" s="17">
        <v>0</v>
      </c>
      <c r="V229" s="17">
        <v>0</v>
      </c>
      <c r="W229" s="17">
        <f t="shared" si="28"/>
        <v>0</v>
      </c>
      <c r="X229" t="str">
        <f>VLOOKUP(J229,'[12]Conver ASEJ VS Clave Nueva'!$A$4:$C$193,3,FALSE)</f>
        <v>6.4.1.9</v>
      </c>
      <c r="Y229" t="str">
        <f>VLOOKUP(K229,'[13]Conver ASEJ VS Clave Nueva'!$B$4:$D$193,3,FALSE)</f>
        <v>Otros  accesorios</v>
      </c>
    </row>
    <row r="230" spans="1:25" x14ac:dyDescent="0.25">
      <c r="A230" s="16">
        <v>86469</v>
      </c>
      <c r="B230" s="16" t="s">
        <v>111</v>
      </c>
      <c r="C230" s="16" t="str">
        <f t="shared" si="29"/>
        <v>2018</v>
      </c>
      <c r="D230" s="16" t="str">
        <f t="shared" si="30"/>
        <v>060000</v>
      </c>
      <c r="E230" s="16" t="str">
        <f>VLOOKUP(D230:D3386,'[10]Catalogos CRI'!$A$10:$B$19,2,FALSE)</f>
        <v>APROVECHAMIENTOS</v>
      </c>
      <c r="F230" s="16" t="str">
        <f t="shared" si="31"/>
        <v>064000</v>
      </c>
      <c r="G230" s="16" t="str">
        <f>VLOOKUP(F230:F3386,'[10]Catalogos CRI'!$A$24:$B$65,2,FALSE)</f>
        <v>ACCESORIOS DE LOS APORVECHAMIENTOS</v>
      </c>
      <c r="H230" s="16" t="str">
        <f t="shared" si="32"/>
        <v>064010</v>
      </c>
      <c r="I230" s="16" t="str">
        <f>VLOOKUP(H230:H3386,'[10]Catalogos CRI'!$A$70:$B$148,2,FALSE)</f>
        <v>Otros no especificados</v>
      </c>
      <c r="J230" s="16" t="str">
        <f t="shared" si="33"/>
        <v>064011</v>
      </c>
      <c r="K230" s="16" t="str">
        <f>VLOOKUP(J230:J3386,'[10]Catalogos CRI'!$A$153:$B$335,2,FALSE)</f>
        <v>Otros  accesorios</v>
      </c>
      <c r="L230" s="16" t="str">
        <f t="shared" si="34"/>
        <v>500</v>
      </c>
      <c r="M230" s="16" t="str">
        <f>VLOOKUP(L230:L3386,[11]FF!$A$10:$B$16,2,FALSE)</f>
        <v>Recursos Federales</v>
      </c>
      <c r="N230" s="16" t="str">
        <f t="shared" si="35"/>
        <v>528</v>
      </c>
      <c r="O230" s="16" t="str">
        <f>VLOOKUP(N230:N3386,[11]FF!$A$22:$B$93,2,FALSE)</f>
        <v>Ampliación Centro Cultural El Refugio</v>
      </c>
      <c r="P230" s="16">
        <v>877705</v>
      </c>
      <c r="Q230" s="16">
        <v>7</v>
      </c>
      <c r="R230" s="17">
        <v>0</v>
      </c>
      <c r="S230" s="17">
        <v>0</v>
      </c>
      <c r="T230" s="17">
        <f t="shared" si="27"/>
        <v>0</v>
      </c>
      <c r="U230" s="17">
        <v>0</v>
      </c>
      <c r="V230" s="17">
        <v>0</v>
      </c>
      <c r="W230" s="17">
        <f t="shared" si="28"/>
        <v>0</v>
      </c>
      <c r="X230" t="str">
        <f>VLOOKUP(J230,'[12]Conver ASEJ VS Clave Nueva'!$A$4:$C$193,3,FALSE)</f>
        <v>6.4.1.9</v>
      </c>
      <c r="Y230" t="str">
        <f>VLOOKUP(K230,'[13]Conver ASEJ VS Clave Nueva'!$B$4:$D$193,3,FALSE)</f>
        <v>Otros  accesorios</v>
      </c>
    </row>
    <row r="231" spans="1:25" x14ac:dyDescent="0.25">
      <c r="A231" s="16">
        <v>86469</v>
      </c>
      <c r="B231" s="16" t="s">
        <v>111</v>
      </c>
      <c r="C231" s="16" t="str">
        <f t="shared" si="29"/>
        <v>2018</v>
      </c>
      <c r="D231" s="16" t="str">
        <f t="shared" si="30"/>
        <v>060000</v>
      </c>
      <c r="E231" s="16" t="str">
        <f>VLOOKUP(D231:D3387,'[10]Catalogos CRI'!$A$10:$B$19,2,FALSE)</f>
        <v>APROVECHAMIENTOS</v>
      </c>
      <c r="F231" s="16" t="str">
        <f t="shared" si="31"/>
        <v>064000</v>
      </c>
      <c r="G231" s="16" t="str">
        <f>VLOOKUP(F231:F3387,'[10]Catalogos CRI'!$A$24:$B$65,2,FALSE)</f>
        <v>ACCESORIOS DE LOS APORVECHAMIENTOS</v>
      </c>
      <c r="H231" s="16" t="str">
        <f t="shared" si="32"/>
        <v>064010</v>
      </c>
      <c r="I231" s="16" t="str">
        <f>VLOOKUP(H231:H3387,'[10]Catalogos CRI'!$A$70:$B$148,2,FALSE)</f>
        <v>Otros no especificados</v>
      </c>
      <c r="J231" s="16" t="str">
        <f t="shared" si="33"/>
        <v>064011</v>
      </c>
      <c r="K231" s="16" t="str">
        <f>VLOOKUP(J231:J3387,'[10]Catalogos CRI'!$A$153:$B$335,2,FALSE)</f>
        <v>Otros  accesorios</v>
      </c>
      <c r="L231" s="16" t="str">
        <f t="shared" si="34"/>
        <v>500</v>
      </c>
      <c r="M231" s="16" t="str">
        <f>VLOOKUP(L231:L3387,[11]FF!$A$10:$B$16,2,FALSE)</f>
        <v>Recursos Federales</v>
      </c>
      <c r="N231" s="16" t="str">
        <f t="shared" si="35"/>
        <v>528</v>
      </c>
      <c r="O231" s="16" t="str">
        <f>VLOOKUP(N231:N3387,[11]FF!$A$22:$B$93,2,FALSE)</f>
        <v>Ampliación Centro Cultural El Refugio</v>
      </c>
      <c r="P231" s="16">
        <v>877706</v>
      </c>
      <c r="Q231" s="16">
        <v>8</v>
      </c>
      <c r="R231" s="17">
        <v>0</v>
      </c>
      <c r="S231" s="17">
        <v>0</v>
      </c>
      <c r="T231" s="17">
        <f t="shared" si="27"/>
        <v>0</v>
      </c>
      <c r="U231" s="17">
        <v>0</v>
      </c>
      <c r="V231" s="17">
        <v>0</v>
      </c>
      <c r="W231" s="17">
        <f t="shared" si="28"/>
        <v>0</v>
      </c>
      <c r="X231" t="str">
        <f>VLOOKUP(J231,'[12]Conver ASEJ VS Clave Nueva'!$A$4:$C$193,3,FALSE)</f>
        <v>6.4.1.9</v>
      </c>
      <c r="Y231" t="str">
        <f>VLOOKUP(K231,'[13]Conver ASEJ VS Clave Nueva'!$B$4:$D$193,3,FALSE)</f>
        <v>Otros  accesorios</v>
      </c>
    </row>
    <row r="232" spans="1:25" x14ac:dyDescent="0.25">
      <c r="A232" s="16">
        <v>86469</v>
      </c>
      <c r="B232" s="16" t="s">
        <v>111</v>
      </c>
      <c r="C232" s="16" t="str">
        <f t="shared" si="29"/>
        <v>2018</v>
      </c>
      <c r="D232" s="16" t="str">
        <f t="shared" si="30"/>
        <v>060000</v>
      </c>
      <c r="E232" s="16" t="str">
        <f>VLOOKUP(D232:D3388,'[10]Catalogos CRI'!$A$10:$B$19,2,FALSE)</f>
        <v>APROVECHAMIENTOS</v>
      </c>
      <c r="F232" s="16" t="str">
        <f t="shared" si="31"/>
        <v>064000</v>
      </c>
      <c r="G232" s="16" t="str">
        <f>VLOOKUP(F232:F3388,'[10]Catalogos CRI'!$A$24:$B$65,2,FALSE)</f>
        <v>ACCESORIOS DE LOS APORVECHAMIENTOS</v>
      </c>
      <c r="H232" s="16" t="str">
        <f t="shared" si="32"/>
        <v>064010</v>
      </c>
      <c r="I232" s="16" t="str">
        <f>VLOOKUP(H232:H3388,'[10]Catalogos CRI'!$A$70:$B$148,2,FALSE)</f>
        <v>Otros no especificados</v>
      </c>
      <c r="J232" s="16" t="str">
        <f t="shared" si="33"/>
        <v>064011</v>
      </c>
      <c r="K232" s="16" t="str">
        <f>VLOOKUP(J232:J3388,'[10]Catalogos CRI'!$A$153:$B$335,2,FALSE)</f>
        <v>Otros  accesorios</v>
      </c>
      <c r="L232" s="16" t="str">
        <f t="shared" si="34"/>
        <v>500</v>
      </c>
      <c r="M232" s="16" t="str">
        <f>VLOOKUP(L232:L3388,[11]FF!$A$10:$B$16,2,FALSE)</f>
        <v>Recursos Federales</v>
      </c>
      <c r="N232" s="16" t="str">
        <f t="shared" si="35"/>
        <v>528</v>
      </c>
      <c r="O232" s="16" t="str">
        <f>VLOOKUP(N232:N3388,[11]FF!$A$22:$B$93,2,FALSE)</f>
        <v>Ampliación Centro Cultural El Refugio</v>
      </c>
      <c r="P232" s="16">
        <v>877707</v>
      </c>
      <c r="Q232" s="16">
        <v>9</v>
      </c>
      <c r="R232" s="17">
        <v>0</v>
      </c>
      <c r="S232" s="17">
        <v>0</v>
      </c>
      <c r="T232" s="17">
        <f t="shared" si="27"/>
        <v>0</v>
      </c>
      <c r="U232" s="17">
        <v>0</v>
      </c>
      <c r="V232" s="17">
        <v>0</v>
      </c>
      <c r="W232" s="17">
        <f t="shared" si="28"/>
        <v>0</v>
      </c>
      <c r="X232" t="str">
        <f>VLOOKUP(J232,'[12]Conver ASEJ VS Clave Nueva'!$A$4:$C$193,3,FALSE)</f>
        <v>6.4.1.9</v>
      </c>
      <c r="Y232" t="str">
        <f>VLOOKUP(K232,'[13]Conver ASEJ VS Clave Nueva'!$B$4:$D$193,3,FALSE)</f>
        <v>Otros  accesorios</v>
      </c>
    </row>
    <row r="233" spans="1:25" x14ac:dyDescent="0.25">
      <c r="A233" s="16">
        <v>86469</v>
      </c>
      <c r="B233" s="16" t="s">
        <v>111</v>
      </c>
      <c r="C233" s="16" t="str">
        <f t="shared" si="29"/>
        <v>2018</v>
      </c>
      <c r="D233" s="16" t="str">
        <f t="shared" si="30"/>
        <v>060000</v>
      </c>
      <c r="E233" s="16" t="str">
        <f>VLOOKUP(D233:D3389,'[10]Catalogos CRI'!$A$10:$B$19,2,FALSE)</f>
        <v>APROVECHAMIENTOS</v>
      </c>
      <c r="F233" s="16" t="str">
        <f t="shared" si="31"/>
        <v>064000</v>
      </c>
      <c r="G233" s="16" t="str">
        <f>VLOOKUP(F233:F3389,'[10]Catalogos CRI'!$A$24:$B$65,2,FALSE)</f>
        <v>ACCESORIOS DE LOS APORVECHAMIENTOS</v>
      </c>
      <c r="H233" s="16" t="str">
        <f t="shared" si="32"/>
        <v>064010</v>
      </c>
      <c r="I233" s="16" t="str">
        <f>VLOOKUP(H233:H3389,'[10]Catalogos CRI'!$A$70:$B$148,2,FALSE)</f>
        <v>Otros no especificados</v>
      </c>
      <c r="J233" s="16" t="str">
        <f t="shared" si="33"/>
        <v>064011</v>
      </c>
      <c r="K233" s="16" t="str">
        <f>VLOOKUP(J233:J3389,'[10]Catalogos CRI'!$A$153:$B$335,2,FALSE)</f>
        <v>Otros  accesorios</v>
      </c>
      <c r="L233" s="16" t="str">
        <f t="shared" si="34"/>
        <v>500</v>
      </c>
      <c r="M233" s="16" t="str">
        <f>VLOOKUP(L233:L3389,[11]FF!$A$10:$B$16,2,FALSE)</f>
        <v>Recursos Federales</v>
      </c>
      <c r="N233" s="16" t="str">
        <f t="shared" si="35"/>
        <v>528</v>
      </c>
      <c r="O233" s="16" t="str">
        <f>VLOOKUP(N233:N3389,[11]FF!$A$22:$B$93,2,FALSE)</f>
        <v>Ampliación Centro Cultural El Refugio</v>
      </c>
      <c r="P233" s="16">
        <v>877708</v>
      </c>
      <c r="Q233" s="16">
        <v>10</v>
      </c>
      <c r="R233" s="17">
        <v>0</v>
      </c>
      <c r="S233" s="17">
        <v>0</v>
      </c>
      <c r="T233" s="17">
        <f t="shared" si="27"/>
        <v>0</v>
      </c>
      <c r="U233" s="17">
        <v>0</v>
      </c>
      <c r="V233" s="17">
        <v>0</v>
      </c>
      <c r="W233" s="17">
        <f t="shared" si="28"/>
        <v>0</v>
      </c>
      <c r="X233" t="str">
        <f>VLOOKUP(J233,'[12]Conver ASEJ VS Clave Nueva'!$A$4:$C$193,3,FALSE)</f>
        <v>6.4.1.9</v>
      </c>
      <c r="Y233" t="str">
        <f>VLOOKUP(K233,'[13]Conver ASEJ VS Clave Nueva'!$B$4:$D$193,3,FALSE)</f>
        <v>Otros  accesorios</v>
      </c>
    </row>
    <row r="234" spans="1:25" x14ac:dyDescent="0.25">
      <c r="A234" s="16">
        <v>86469</v>
      </c>
      <c r="B234" s="16" t="s">
        <v>111</v>
      </c>
      <c r="C234" s="16" t="str">
        <f t="shared" si="29"/>
        <v>2018</v>
      </c>
      <c r="D234" s="16" t="str">
        <f t="shared" si="30"/>
        <v>060000</v>
      </c>
      <c r="E234" s="16" t="str">
        <f>VLOOKUP(D234:D3390,'[10]Catalogos CRI'!$A$10:$B$19,2,FALSE)</f>
        <v>APROVECHAMIENTOS</v>
      </c>
      <c r="F234" s="16" t="str">
        <f t="shared" si="31"/>
        <v>064000</v>
      </c>
      <c r="G234" s="16" t="str">
        <f>VLOOKUP(F234:F3390,'[10]Catalogos CRI'!$A$24:$B$65,2,FALSE)</f>
        <v>ACCESORIOS DE LOS APORVECHAMIENTOS</v>
      </c>
      <c r="H234" s="16" t="str">
        <f t="shared" si="32"/>
        <v>064010</v>
      </c>
      <c r="I234" s="16" t="str">
        <f>VLOOKUP(H234:H3390,'[10]Catalogos CRI'!$A$70:$B$148,2,FALSE)</f>
        <v>Otros no especificados</v>
      </c>
      <c r="J234" s="16" t="str">
        <f t="shared" si="33"/>
        <v>064011</v>
      </c>
      <c r="K234" s="16" t="str">
        <f>VLOOKUP(J234:J3390,'[10]Catalogos CRI'!$A$153:$B$335,2,FALSE)</f>
        <v>Otros  accesorios</v>
      </c>
      <c r="L234" s="16" t="str">
        <f t="shared" si="34"/>
        <v>500</v>
      </c>
      <c r="M234" s="16" t="str">
        <f>VLOOKUP(L234:L3390,[11]FF!$A$10:$B$16,2,FALSE)</f>
        <v>Recursos Federales</v>
      </c>
      <c r="N234" s="16" t="str">
        <f t="shared" si="35"/>
        <v>528</v>
      </c>
      <c r="O234" s="16" t="str">
        <f>VLOOKUP(N234:N3390,[11]FF!$A$22:$B$93,2,FALSE)</f>
        <v>Ampliación Centro Cultural El Refugio</v>
      </c>
      <c r="P234" s="16">
        <v>877709</v>
      </c>
      <c r="Q234" s="16">
        <v>11</v>
      </c>
      <c r="R234" s="17">
        <v>0</v>
      </c>
      <c r="S234" s="17">
        <v>0</v>
      </c>
      <c r="T234" s="17">
        <f t="shared" si="27"/>
        <v>0</v>
      </c>
      <c r="U234" s="17">
        <v>0</v>
      </c>
      <c r="V234" s="17">
        <v>0</v>
      </c>
      <c r="W234" s="17">
        <f t="shared" si="28"/>
        <v>0</v>
      </c>
      <c r="X234" t="str">
        <f>VLOOKUP(J234,'[12]Conver ASEJ VS Clave Nueva'!$A$4:$C$193,3,FALSE)</f>
        <v>6.4.1.9</v>
      </c>
      <c r="Y234" t="str">
        <f>VLOOKUP(K234,'[13]Conver ASEJ VS Clave Nueva'!$B$4:$D$193,3,FALSE)</f>
        <v>Otros  accesorios</v>
      </c>
    </row>
    <row r="235" spans="1:25" x14ac:dyDescent="0.25">
      <c r="A235" s="16">
        <v>86469</v>
      </c>
      <c r="B235" s="16" t="s">
        <v>111</v>
      </c>
      <c r="C235" s="16" t="str">
        <f t="shared" si="29"/>
        <v>2018</v>
      </c>
      <c r="D235" s="16" t="str">
        <f t="shared" si="30"/>
        <v>060000</v>
      </c>
      <c r="E235" s="16" t="str">
        <f>VLOOKUP(D235:D3391,'[10]Catalogos CRI'!$A$10:$B$19,2,FALSE)</f>
        <v>APROVECHAMIENTOS</v>
      </c>
      <c r="F235" s="16" t="str">
        <f t="shared" si="31"/>
        <v>064000</v>
      </c>
      <c r="G235" s="16" t="str">
        <f>VLOOKUP(F235:F3391,'[10]Catalogos CRI'!$A$24:$B$65,2,FALSE)</f>
        <v>ACCESORIOS DE LOS APORVECHAMIENTOS</v>
      </c>
      <c r="H235" s="16" t="str">
        <f t="shared" si="32"/>
        <v>064010</v>
      </c>
      <c r="I235" s="16" t="str">
        <f>VLOOKUP(H235:H3391,'[10]Catalogos CRI'!$A$70:$B$148,2,FALSE)</f>
        <v>Otros no especificados</v>
      </c>
      <c r="J235" s="16" t="str">
        <f t="shared" si="33"/>
        <v>064011</v>
      </c>
      <c r="K235" s="16" t="str">
        <f>VLOOKUP(J235:J3391,'[10]Catalogos CRI'!$A$153:$B$335,2,FALSE)</f>
        <v>Otros  accesorios</v>
      </c>
      <c r="L235" s="16" t="str">
        <f t="shared" si="34"/>
        <v>500</v>
      </c>
      <c r="M235" s="16" t="str">
        <f>VLOOKUP(L235:L3391,[11]FF!$A$10:$B$16,2,FALSE)</f>
        <v>Recursos Federales</v>
      </c>
      <c r="N235" s="16" t="str">
        <f t="shared" si="35"/>
        <v>528</v>
      </c>
      <c r="O235" s="16" t="str">
        <f>VLOOKUP(N235:N3391,[11]FF!$A$22:$B$93,2,FALSE)</f>
        <v>Ampliación Centro Cultural El Refugio</v>
      </c>
      <c r="P235" s="16">
        <v>877710</v>
      </c>
      <c r="Q235" s="16">
        <v>12</v>
      </c>
      <c r="R235" s="17">
        <v>0</v>
      </c>
      <c r="S235" s="17">
        <v>0</v>
      </c>
      <c r="T235" s="17">
        <f t="shared" si="27"/>
        <v>0</v>
      </c>
      <c r="U235" s="17">
        <v>0</v>
      </c>
      <c r="V235" s="17">
        <v>0</v>
      </c>
      <c r="W235" s="17">
        <f t="shared" si="28"/>
        <v>0</v>
      </c>
      <c r="X235" t="str">
        <f>VLOOKUP(J235,'[12]Conver ASEJ VS Clave Nueva'!$A$4:$C$193,3,FALSE)</f>
        <v>6.4.1.9</v>
      </c>
      <c r="Y235" t="str">
        <f>VLOOKUP(K235,'[13]Conver ASEJ VS Clave Nueva'!$B$4:$D$193,3,FALSE)</f>
        <v>Otros  accesorios</v>
      </c>
    </row>
    <row r="236" spans="1:25" x14ac:dyDescent="0.25">
      <c r="A236" s="16">
        <v>86470</v>
      </c>
      <c r="B236" s="16" t="s">
        <v>111</v>
      </c>
      <c r="C236" s="16" t="str">
        <f t="shared" si="29"/>
        <v>2018</v>
      </c>
      <c r="D236" s="16" t="str">
        <f t="shared" si="30"/>
        <v>060000</v>
      </c>
      <c r="E236" s="16" t="str">
        <f>VLOOKUP(D236:D3392,'[10]Catalogos CRI'!$A$10:$B$19,2,FALSE)</f>
        <v>APROVECHAMIENTOS</v>
      </c>
      <c r="F236" s="16" t="str">
        <f t="shared" si="31"/>
        <v>064000</v>
      </c>
      <c r="G236" s="16" t="str">
        <f>VLOOKUP(F236:F3392,'[10]Catalogos CRI'!$A$24:$B$65,2,FALSE)</f>
        <v>ACCESORIOS DE LOS APORVECHAMIENTOS</v>
      </c>
      <c r="H236" s="16" t="str">
        <f t="shared" si="32"/>
        <v>064010</v>
      </c>
      <c r="I236" s="16" t="str">
        <f>VLOOKUP(H236:H3392,'[10]Catalogos CRI'!$A$70:$B$148,2,FALSE)</f>
        <v>Otros no especificados</v>
      </c>
      <c r="J236" s="16" t="str">
        <f t="shared" si="33"/>
        <v>064011</v>
      </c>
      <c r="K236" s="16" t="str">
        <f>VLOOKUP(J236:J3392,'[10]Catalogos CRI'!$A$153:$B$335,2,FALSE)</f>
        <v>Otros  accesorios</v>
      </c>
      <c r="L236" s="16" t="str">
        <f t="shared" si="34"/>
        <v>500</v>
      </c>
      <c r="M236" s="16" t="str">
        <f>VLOOKUP(L236:L3392,[11]FF!$A$10:$B$16,2,FALSE)</f>
        <v>Recursos Federales</v>
      </c>
      <c r="N236" s="16" t="str">
        <f t="shared" si="35"/>
        <v>528</v>
      </c>
      <c r="O236" s="16" t="str">
        <f>VLOOKUP(N236:N3392,[11]FF!$A$22:$B$93,2,FALSE)</f>
        <v>Ampliación Centro Cultural El Refugio</v>
      </c>
      <c r="P236" s="16">
        <v>877711</v>
      </c>
      <c r="Q236" s="16">
        <v>1</v>
      </c>
      <c r="R236" s="17">
        <v>0</v>
      </c>
      <c r="S236" s="17">
        <v>81.05</v>
      </c>
      <c r="T236" s="17">
        <f t="shared" si="27"/>
        <v>81.05</v>
      </c>
      <c r="U236" s="17">
        <v>0</v>
      </c>
      <c r="V236" s="17">
        <v>81.05</v>
      </c>
      <c r="W236" s="17">
        <f t="shared" si="28"/>
        <v>0</v>
      </c>
      <c r="X236" t="str">
        <f>VLOOKUP(J236,'[12]Conver ASEJ VS Clave Nueva'!$A$4:$C$193,3,FALSE)</f>
        <v>6.4.1.9</v>
      </c>
      <c r="Y236" t="str">
        <f>VLOOKUP(K236,'[13]Conver ASEJ VS Clave Nueva'!$B$4:$D$193,3,FALSE)</f>
        <v>Otros  accesorios</v>
      </c>
    </row>
    <row r="237" spans="1:25" x14ac:dyDescent="0.25">
      <c r="A237" s="16">
        <v>86470</v>
      </c>
      <c r="B237" s="16" t="s">
        <v>111</v>
      </c>
      <c r="C237" s="16" t="str">
        <f t="shared" si="29"/>
        <v>2018</v>
      </c>
      <c r="D237" s="16" t="str">
        <f t="shared" si="30"/>
        <v>060000</v>
      </c>
      <c r="E237" s="16" t="str">
        <f>VLOOKUP(D237:D3393,'[10]Catalogos CRI'!$A$10:$B$19,2,FALSE)</f>
        <v>APROVECHAMIENTOS</v>
      </c>
      <c r="F237" s="16" t="str">
        <f t="shared" si="31"/>
        <v>064000</v>
      </c>
      <c r="G237" s="16" t="str">
        <f>VLOOKUP(F237:F3393,'[10]Catalogos CRI'!$A$24:$B$65,2,FALSE)</f>
        <v>ACCESORIOS DE LOS APORVECHAMIENTOS</v>
      </c>
      <c r="H237" s="16" t="str">
        <f t="shared" si="32"/>
        <v>064010</v>
      </c>
      <c r="I237" s="16" t="str">
        <f>VLOOKUP(H237:H3393,'[10]Catalogos CRI'!$A$70:$B$148,2,FALSE)</f>
        <v>Otros no especificados</v>
      </c>
      <c r="J237" s="16" t="str">
        <f t="shared" si="33"/>
        <v>064011</v>
      </c>
      <c r="K237" s="16" t="str">
        <f>VLOOKUP(J237:J3393,'[10]Catalogos CRI'!$A$153:$B$335,2,FALSE)</f>
        <v>Otros  accesorios</v>
      </c>
      <c r="L237" s="16" t="str">
        <f t="shared" si="34"/>
        <v>500</v>
      </c>
      <c r="M237" s="16" t="str">
        <f>VLOOKUP(L237:L3393,[11]FF!$A$10:$B$16,2,FALSE)</f>
        <v>Recursos Federales</v>
      </c>
      <c r="N237" s="16" t="str">
        <f t="shared" si="35"/>
        <v>528</v>
      </c>
      <c r="O237" s="16" t="str">
        <f>VLOOKUP(N237:N3393,[11]FF!$A$22:$B$93,2,FALSE)</f>
        <v>Ampliación Centro Cultural El Refugio</v>
      </c>
      <c r="P237" s="16">
        <v>877712</v>
      </c>
      <c r="Q237" s="16">
        <v>2</v>
      </c>
      <c r="R237" s="17">
        <v>0</v>
      </c>
      <c r="S237" s="17">
        <v>75.62</v>
      </c>
      <c r="T237" s="17">
        <f t="shared" si="27"/>
        <v>75.62</v>
      </c>
      <c r="U237" s="17">
        <v>0</v>
      </c>
      <c r="V237" s="17">
        <v>75.62</v>
      </c>
      <c r="W237" s="17">
        <f t="shared" si="28"/>
        <v>0</v>
      </c>
      <c r="X237" t="str">
        <f>VLOOKUP(J237,'[12]Conver ASEJ VS Clave Nueva'!$A$4:$C$193,3,FALSE)</f>
        <v>6.4.1.9</v>
      </c>
      <c r="Y237" t="str">
        <f>VLOOKUP(K237,'[13]Conver ASEJ VS Clave Nueva'!$B$4:$D$193,3,FALSE)</f>
        <v>Otros  accesorios</v>
      </c>
    </row>
    <row r="238" spans="1:25" x14ac:dyDescent="0.25">
      <c r="A238" s="16">
        <v>86470</v>
      </c>
      <c r="B238" s="16" t="s">
        <v>111</v>
      </c>
      <c r="C238" s="16" t="str">
        <f t="shared" si="29"/>
        <v>2018</v>
      </c>
      <c r="D238" s="16" t="str">
        <f t="shared" si="30"/>
        <v>060000</v>
      </c>
      <c r="E238" s="16" t="str">
        <f>VLOOKUP(D238:D3394,'[10]Catalogos CRI'!$A$10:$B$19,2,FALSE)</f>
        <v>APROVECHAMIENTOS</v>
      </c>
      <c r="F238" s="16" t="str">
        <f t="shared" si="31"/>
        <v>064000</v>
      </c>
      <c r="G238" s="16" t="str">
        <f>VLOOKUP(F238:F3394,'[10]Catalogos CRI'!$A$24:$B$65,2,FALSE)</f>
        <v>ACCESORIOS DE LOS APORVECHAMIENTOS</v>
      </c>
      <c r="H238" s="16" t="str">
        <f t="shared" si="32"/>
        <v>064010</v>
      </c>
      <c r="I238" s="16" t="str">
        <f>VLOOKUP(H238:H3394,'[10]Catalogos CRI'!$A$70:$B$148,2,FALSE)</f>
        <v>Otros no especificados</v>
      </c>
      <c r="J238" s="16" t="str">
        <f t="shared" si="33"/>
        <v>064011</v>
      </c>
      <c r="K238" s="16" t="str">
        <f>VLOOKUP(J238:J3394,'[10]Catalogos CRI'!$A$153:$B$335,2,FALSE)</f>
        <v>Otros  accesorios</v>
      </c>
      <c r="L238" s="16" t="str">
        <f t="shared" si="34"/>
        <v>500</v>
      </c>
      <c r="M238" s="16" t="str">
        <f>VLOOKUP(L238:L3394,[11]FF!$A$10:$B$16,2,FALSE)</f>
        <v>Recursos Federales</v>
      </c>
      <c r="N238" s="16" t="str">
        <f t="shared" si="35"/>
        <v>528</v>
      </c>
      <c r="O238" s="16" t="str">
        <f>VLOOKUP(N238:N3394,[11]FF!$A$22:$B$93,2,FALSE)</f>
        <v>Ampliación Centro Cultural El Refugio</v>
      </c>
      <c r="P238" s="16">
        <v>877713</v>
      </c>
      <c r="Q238" s="16">
        <v>3</v>
      </c>
      <c r="R238" s="17">
        <v>0</v>
      </c>
      <c r="S238" s="17">
        <v>86.39</v>
      </c>
      <c r="T238" s="17">
        <f t="shared" si="27"/>
        <v>86.39</v>
      </c>
      <c r="U238" s="17">
        <v>0</v>
      </c>
      <c r="V238" s="17">
        <v>86.39</v>
      </c>
      <c r="W238" s="17">
        <f t="shared" si="28"/>
        <v>0</v>
      </c>
      <c r="X238" t="str">
        <f>VLOOKUP(J238,'[12]Conver ASEJ VS Clave Nueva'!$A$4:$C$193,3,FALSE)</f>
        <v>6.4.1.9</v>
      </c>
      <c r="Y238" t="str">
        <f>VLOOKUP(K238,'[13]Conver ASEJ VS Clave Nueva'!$B$4:$D$193,3,FALSE)</f>
        <v>Otros  accesorios</v>
      </c>
    </row>
    <row r="239" spans="1:25" x14ac:dyDescent="0.25">
      <c r="A239" s="16">
        <v>86470</v>
      </c>
      <c r="B239" s="16" t="s">
        <v>111</v>
      </c>
      <c r="C239" s="16" t="str">
        <f t="shared" si="29"/>
        <v>2018</v>
      </c>
      <c r="D239" s="16" t="str">
        <f t="shared" si="30"/>
        <v>060000</v>
      </c>
      <c r="E239" s="16" t="str">
        <f>VLOOKUP(D239:D3395,'[10]Catalogos CRI'!$A$10:$B$19,2,FALSE)</f>
        <v>APROVECHAMIENTOS</v>
      </c>
      <c r="F239" s="16" t="str">
        <f t="shared" si="31"/>
        <v>064000</v>
      </c>
      <c r="G239" s="16" t="str">
        <f>VLOOKUP(F239:F3395,'[10]Catalogos CRI'!$A$24:$B$65,2,FALSE)</f>
        <v>ACCESORIOS DE LOS APORVECHAMIENTOS</v>
      </c>
      <c r="H239" s="16" t="str">
        <f t="shared" si="32"/>
        <v>064010</v>
      </c>
      <c r="I239" s="16" t="str">
        <f>VLOOKUP(H239:H3395,'[10]Catalogos CRI'!$A$70:$B$148,2,FALSE)</f>
        <v>Otros no especificados</v>
      </c>
      <c r="J239" s="16" t="str">
        <f t="shared" si="33"/>
        <v>064011</v>
      </c>
      <c r="K239" s="16" t="str">
        <f>VLOOKUP(J239:J3395,'[10]Catalogos CRI'!$A$153:$B$335,2,FALSE)</f>
        <v>Otros  accesorios</v>
      </c>
      <c r="L239" s="16" t="str">
        <f t="shared" si="34"/>
        <v>500</v>
      </c>
      <c r="M239" s="16" t="str">
        <f>VLOOKUP(L239:L3395,[11]FF!$A$10:$B$16,2,FALSE)</f>
        <v>Recursos Federales</v>
      </c>
      <c r="N239" s="16" t="str">
        <f t="shared" si="35"/>
        <v>528</v>
      </c>
      <c r="O239" s="16" t="str">
        <f>VLOOKUP(N239:N3395,[11]FF!$A$22:$B$93,2,FALSE)</f>
        <v>Ampliación Centro Cultural El Refugio</v>
      </c>
      <c r="P239" s="16">
        <v>877714</v>
      </c>
      <c r="Q239" s="16">
        <v>4</v>
      </c>
      <c r="R239" s="17">
        <v>0</v>
      </c>
      <c r="S239" s="17">
        <v>81.08</v>
      </c>
      <c r="T239" s="17">
        <f t="shared" si="27"/>
        <v>81.08</v>
      </c>
      <c r="U239" s="17">
        <v>0</v>
      </c>
      <c r="V239" s="17">
        <v>81.08</v>
      </c>
      <c r="W239" s="17">
        <f t="shared" si="28"/>
        <v>0</v>
      </c>
      <c r="X239" t="str">
        <f>VLOOKUP(J239,'[12]Conver ASEJ VS Clave Nueva'!$A$4:$C$193,3,FALSE)</f>
        <v>6.4.1.9</v>
      </c>
      <c r="Y239" t="str">
        <f>VLOOKUP(K239,'[13]Conver ASEJ VS Clave Nueva'!$B$4:$D$193,3,FALSE)</f>
        <v>Otros  accesorios</v>
      </c>
    </row>
    <row r="240" spans="1:25" x14ac:dyDescent="0.25">
      <c r="A240" s="16">
        <v>86470</v>
      </c>
      <c r="B240" s="16" t="s">
        <v>111</v>
      </c>
      <c r="C240" s="16" t="str">
        <f t="shared" si="29"/>
        <v>2018</v>
      </c>
      <c r="D240" s="16" t="str">
        <f t="shared" si="30"/>
        <v>060000</v>
      </c>
      <c r="E240" s="16" t="str">
        <f>VLOOKUP(D240:D3396,'[10]Catalogos CRI'!$A$10:$B$19,2,FALSE)</f>
        <v>APROVECHAMIENTOS</v>
      </c>
      <c r="F240" s="16" t="str">
        <f t="shared" si="31"/>
        <v>064000</v>
      </c>
      <c r="G240" s="16" t="str">
        <f>VLOOKUP(F240:F3396,'[10]Catalogos CRI'!$A$24:$B$65,2,FALSE)</f>
        <v>ACCESORIOS DE LOS APORVECHAMIENTOS</v>
      </c>
      <c r="H240" s="16" t="str">
        <f t="shared" si="32"/>
        <v>064010</v>
      </c>
      <c r="I240" s="16" t="str">
        <f>VLOOKUP(H240:H3396,'[10]Catalogos CRI'!$A$70:$B$148,2,FALSE)</f>
        <v>Otros no especificados</v>
      </c>
      <c r="J240" s="16" t="str">
        <f t="shared" si="33"/>
        <v>064011</v>
      </c>
      <c r="K240" s="16" t="str">
        <f>VLOOKUP(J240:J3396,'[10]Catalogos CRI'!$A$153:$B$335,2,FALSE)</f>
        <v>Otros  accesorios</v>
      </c>
      <c r="L240" s="16" t="str">
        <f t="shared" si="34"/>
        <v>500</v>
      </c>
      <c r="M240" s="16" t="str">
        <f>VLOOKUP(L240:L3396,[11]FF!$A$10:$B$16,2,FALSE)</f>
        <v>Recursos Federales</v>
      </c>
      <c r="N240" s="16" t="str">
        <f t="shared" si="35"/>
        <v>528</v>
      </c>
      <c r="O240" s="16" t="str">
        <f>VLOOKUP(N240:N3396,[11]FF!$A$22:$B$93,2,FALSE)</f>
        <v>Ampliación Centro Cultural El Refugio</v>
      </c>
      <c r="P240" s="16">
        <v>877715</v>
      </c>
      <c r="Q240" s="16">
        <v>5</v>
      </c>
      <c r="R240" s="17">
        <v>0</v>
      </c>
      <c r="S240" s="17">
        <v>81.2</v>
      </c>
      <c r="T240" s="17">
        <f t="shared" si="27"/>
        <v>81.2</v>
      </c>
      <c r="U240" s="17">
        <v>0</v>
      </c>
      <c r="V240" s="17">
        <v>81.2</v>
      </c>
      <c r="W240" s="17">
        <f t="shared" si="28"/>
        <v>0</v>
      </c>
      <c r="X240" t="str">
        <f>VLOOKUP(J240,'[12]Conver ASEJ VS Clave Nueva'!$A$4:$C$193,3,FALSE)</f>
        <v>6.4.1.9</v>
      </c>
      <c r="Y240" t="str">
        <f>VLOOKUP(K240,'[13]Conver ASEJ VS Clave Nueva'!$B$4:$D$193,3,FALSE)</f>
        <v>Otros  accesorios</v>
      </c>
    </row>
    <row r="241" spans="1:25" x14ac:dyDescent="0.25">
      <c r="A241" s="16">
        <v>86470</v>
      </c>
      <c r="B241" s="16" t="s">
        <v>111</v>
      </c>
      <c r="C241" s="16" t="str">
        <f t="shared" si="29"/>
        <v>2018</v>
      </c>
      <c r="D241" s="16" t="str">
        <f t="shared" si="30"/>
        <v>060000</v>
      </c>
      <c r="E241" s="16" t="str">
        <f>VLOOKUP(D241:D3397,'[10]Catalogos CRI'!$A$10:$B$19,2,FALSE)</f>
        <v>APROVECHAMIENTOS</v>
      </c>
      <c r="F241" s="16" t="str">
        <f t="shared" si="31"/>
        <v>064000</v>
      </c>
      <c r="G241" s="16" t="str">
        <f>VLOOKUP(F241:F3397,'[10]Catalogos CRI'!$A$24:$B$65,2,FALSE)</f>
        <v>ACCESORIOS DE LOS APORVECHAMIENTOS</v>
      </c>
      <c r="H241" s="16" t="str">
        <f t="shared" si="32"/>
        <v>064010</v>
      </c>
      <c r="I241" s="16" t="str">
        <f>VLOOKUP(H241:H3397,'[10]Catalogos CRI'!$A$70:$B$148,2,FALSE)</f>
        <v>Otros no especificados</v>
      </c>
      <c r="J241" s="16" t="str">
        <f t="shared" si="33"/>
        <v>064011</v>
      </c>
      <c r="K241" s="16" t="str">
        <f>VLOOKUP(J241:J3397,'[10]Catalogos CRI'!$A$153:$B$335,2,FALSE)</f>
        <v>Otros  accesorios</v>
      </c>
      <c r="L241" s="16" t="str">
        <f t="shared" si="34"/>
        <v>500</v>
      </c>
      <c r="M241" s="16" t="str">
        <f>VLOOKUP(L241:L3397,[11]FF!$A$10:$B$16,2,FALSE)</f>
        <v>Recursos Federales</v>
      </c>
      <c r="N241" s="16" t="str">
        <f t="shared" si="35"/>
        <v>528</v>
      </c>
      <c r="O241" s="16" t="str">
        <f>VLOOKUP(N241:N3397,[11]FF!$A$22:$B$93,2,FALSE)</f>
        <v>Ampliación Centro Cultural El Refugio</v>
      </c>
      <c r="P241" s="16">
        <v>877716</v>
      </c>
      <c r="Q241" s="16">
        <v>6</v>
      </c>
      <c r="R241" s="17">
        <v>0</v>
      </c>
      <c r="S241" s="17">
        <v>83.78</v>
      </c>
      <c r="T241" s="17">
        <f t="shared" si="27"/>
        <v>83.78</v>
      </c>
      <c r="U241" s="17">
        <v>0</v>
      </c>
      <c r="V241" s="17">
        <v>83.78</v>
      </c>
      <c r="W241" s="17">
        <f t="shared" si="28"/>
        <v>0</v>
      </c>
      <c r="X241" t="str">
        <f>VLOOKUP(J241,'[12]Conver ASEJ VS Clave Nueva'!$A$4:$C$193,3,FALSE)</f>
        <v>6.4.1.9</v>
      </c>
      <c r="Y241" t="str">
        <f>VLOOKUP(K241,'[13]Conver ASEJ VS Clave Nueva'!$B$4:$D$193,3,FALSE)</f>
        <v>Otros  accesorios</v>
      </c>
    </row>
    <row r="242" spans="1:25" x14ac:dyDescent="0.25">
      <c r="A242" s="16">
        <v>86470</v>
      </c>
      <c r="B242" s="16" t="s">
        <v>111</v>
      </c>
      <c r="C242" s="16" t="str">
        <f t="shared" si="29"/>
        <v>2018</v>
      </c>
      <c r="D242" s="16" t="str">
        <f t="shared" si="30"/>
        <v>060000</v>
      </c>
      <c r="E242" s="16" t="str">
        <f>VLOOKUP(D242:D3398,'[10]Catalogos CRI'!$A$10:$B$19,2,FALSE)</f>
        <v>APROVECHAMIENTOS</v>
      </c>
      <c r="F242" s="16" t="str">
        <f t="shared" si="31"/>
        <v>064000</v>
      </c>
      <c r="G242" s="16" t="str">
        <f>VLOOKUP(F242:F3398,'[10]Catalogos CRI'!$A$24:$B$65,2,FALSE)</f>
        <v>ACCESORIOS DE LOS APORVECHAMIENTOS</v>
      </c>
      <c r="H242" s="16" t="str">
        <f t="shared" si="32"/>
        <v>064010</v>
      </c>
      <c r="I242" s="16" t="str">
        <f>VLOOKUP(H242:H3398,'[10]Catalogos CRI'!$A$70:$B$148,2,FALSE)</f>
        <v>Otros no especificados</v>
      </c>
      <c r="J242" s="16" t="str">
        <f t="shared" si="33"/>
        <v>064011</v>
      </c>
      <c r="K242" s="16" t="str">
        <f>VLOOKUP(J242:J3398,'[10]Catalogos CRI'!$A$153:$B$335,2,FALSE)</f>
        <v>Otros  accesorios</v>
      </c>
      <c r="L242" s="16" t="str">
        <f t="shared" si="34"/>
        <v>500</v>
      </c>
      <c r="M242" s="16" t="str">
        <f>VLOOKUP(L242:L3398,[11]FF!$A$10:$B$16,2,FALSE)</f>
        <v>Recursos Federales</v>
      </c>
      <c r="N242" s="16" t="str">
        <f t="shared" si="35"/>
        <v>528</v>
      </c>
      <c r="O242" s="16" t="str">
        <f>VLOOKUP(N242:N3398,[11]FF!$A$22:$B$93,2,FALSE)</f>
        <v>Ampliación Centro Cultural El Refugio</v>
      </c>
      <c r="P242" s="16">
        <v>877717</v>
      </c>
      <c r="Q242" s="16">
        <v>7</v>
      </c>
      <c r="R242" s="17">
        <v>0</v>
      </c>
      <c r="S242" s="17">
        <v>0</v>
      </c>
      <c r="T242" s="17">
        <f t="shared" si="27"/>
        <v>0</v>
      </c>
      <c r="U242" s="17">
        <v>0</v>
      </c>
      <c r="V242" s="17">
        <v>81.260000000000005</v>
      </c>
      <c r="W242" s="17">
        <f t="shared" si="28"/>
        <v>-81.260000000000005</v>
      </c>
      <c r="X242" t="str">
        <f>VLOOKUP(J242,'[12]Conver ASEJ VS Clave Nueva'!$A$4:$C$193,3,FALSE)</f>
        <v>6.4.1.9</v>
      </c>
      <c r="Y242" t="str">
        <f>VLOOKUP(K242,'[13]Conver ASEJ VS Clave Nueva'!$B$4:$D$193,3,FALSE)</f>
        <v>Otros  accesorios</v>
      </c>
    </row>
    <row r="243" spans="1:25" x14ac:dyDescent="0.25">
      <c r="A243" s="16">
        <v>86470</v>
      </c>
      <c r="B243" s="16" t="s">
        <v>111</v>
      </c>
      <c r="C243" s="16" t="str">
        <f t="shared" si="29"/>
        <v>2018</v>
      </c>
      <c r="D243" s="16" t="str">
        <f t="shared" si="30"/>
        <v>060000</v>
      </c>
      <c r="E243" s="16" t="str">
        <f>VLOOKUP(D243:D3399,'[10]Catalogos CRI'!$A$10:$B$19,2,FALSE)</f>
        <v>APROVECHAMIENTOS</v>
      </c>
      <c r="F243" s="16" t="str">
        <f t="shared" si="31"/>
        <v>064000</v>
      </c>
      <c r="G243" s="16" t="str">
        <f>VLOOKUP(F243:F3399,'[10]Catalogos CRI'!$A$24:$B$65,2,FALSE)</f>
        <v>ACCESORIOS DE LOS APORVECHAMIENTOS</v>
      </c>
      <c r="H243" s="16" t="str">
        <f t="shared" si="32"/>
        <v>064010</v>
      </c>
      <c r="I243" s="16" t="str">
        <f>VLOOKUP(H243:H3399,'[10]Catalogos CRI'!$A$70:$B$148,2,FALSE)</f>
        <v>Otros no especificados</v>
      </c>
      <c r="J243" s="16" t="str">
        <f t="shared" si="33"/>
        <v>064011</v>
      </c>
      <c r="K243" s="16" t="str">
        <f>VLOOKUP(J243:J3399,'[10]Catalogos CRI'!$A$153:$B$335,2,FALSE)</f>
        <v>Otros  accesorios</v>
      </c>
      <c r="L243" s="16" t="str">
        <f t="shared" si="34"/>
        <v>500</v>
      </c>
      <c r="M243" s="16" t="str">
        <f>VLOOKUP(L243:L3399,[11]FF!$A$10:$B$16,2,FALSE)</f>
        <v>Recursos Federales</v>
      </c>
      <c r="N243" s="16" t="str">
        <f t="shared" si="35"/>
        <v>528</v>
      </c>
      <c r="O243" s="16" t="str">
        <f>VLOOKUP(N243:N3399,[11]FF!$A$22:$B$93,2,FALSE)</f>
        <v>Ampliación Centro Cultural El Refugio</v>
      </c>
      <c r="P243" s="16">
        <v>877718</v>
      </c>
      <c r="Q243" s="16">
        <v>8</v>
      </c>
      <c r="R243" s="17">
        <v>0</v>
      </c>
      <c r="S243" s="17">
        <v>0</v>
      </c>
      <c r="T243" s="17">
        <f t="shared" si="27"/>
        <v>0</v>
      </c>
      <c r="U243" s="17">
        <v>0</v>
      </c>
      <c r="V243" s="17">
        <v>89.2</v>
      </c>
      <c r="W243" s="17">
        <f t="shared" si="28"/>
        <v>-89.2</v>
      </c>
      <c r="X243" t="str">
        <f>VLOOKUP(J243,'[12]Conver ASEJ VS Clave Nueva'!$A$4:$C$193,3,FALSE)</f>
        <v>6.4.1.9</v>
      </c>
      <c r="Y243" t="str">
        <f>VLOOKUP(K243,'[13]Conver ASEJ VS Clave Nueva'!$B$4:$D$193,3,FALSE)</f>
        <v>Otros  accesorios</v>
      </c>
    </row>
    <row r="244" spans="1:25" x14ac:dyDescent="0.25">
      <c r="A244" s="16">
        <v>86470</v>
      </c>
      <c r="B244" s="16" t="s">
        <v>111</v>
      </c>
      <c r="C244" s="16" t="str">
        <f t="shared" si="29"/>
        <v>2018</v>
      </c>
      <c r="D244" s="16" t="str">
        <f t="shared" si="30"/>
        <v>060000</v>
      </c>
      <c r="E244" s="16" t="str">
        <f>VLOOKUP(D244:D3400,'[10]Catalogos CRI'!$A$10:$B$19,2,FALSE)</f>
        <v>APROVECHAMIENTOS</v>
      </c>
      <c r="F244" s="16" t="str">
        <f t="shared" si="31"/>
        <v>064000</v>
      </c>
      <c r="G244" s="16" t="str">
        <f>VLOOKUP(F244:F3400,'[10]Catalogos CRI'!$A$24:$B$65,2,FALSE)</f>
        <v>ACCESORIOS DE LOS APORVECHAMIENTOS</v>
      </c>
      <c r="H244" s="16" t="str">
        <f t="shared" si="32"/>
        <v>064010</v>
      </c>
      <c r="I244" s="16" t="str">
        <f>VLOOKUP(H244:H3400,'[10]Catalogos CRI'!$A$70:$B$148,2,FALSE)</f>
        <v>Otros no especificados</v>
      </c>
      <c r="J244" s="16" t="str">
        <f t="shared" si="33"/>
        <v>064011</v>
      </c>
      <c r="K244" s="16" t="str">
        <f>VLOOKUP(J244:J3400,'[10]Catalogos CRI'!$A$153:$B$335,2,FALSE)</f>
        <v>Otros  accesorios</v>
      </c>
      <c r="L244" s="16" t="str">
        <f t="shared" si="34"/>
        <v>500</v>
      </c>
      <c r="M244" s="16" t="str">
        <f>VLOOKUP(L244:L3400,[11]FF!$A$10:$B$16,2,FALSE)</f>
        <v>Recursos Federales</v>
      </c>
      <c r="N244" s="16" t="str">
        <f t="shared" si="35"/>
        <v>528</v>
      </c>
      <c r="O244" s="16" t="str">
        <f>VLOOKUP(N244:N3400,[11]FF!$A$22:$B$93,2,FALSE)</f>
        <v>Ampliación Centro Cultural El Refugio</v>
      </c>
      <c r="P244" s="16">
        <v>877719</v>
      </c>
      <c r="Q244" s="16">
        <v>9</v>
      </c>
      <c r="R244" s="17">
        <v>0</v>
      </c>
      <c r="S244" s="17">
        <v>0</v>
      </c>
      <c r="T244" s="17">
        <f t="shared" si="27"/>
        <v>0</v>
      </c>
      <c r="U244" s="17">
        <v>0</v>
      </c>
      <c r="V244" s="17">
        <v>75.98</v>
      </c>
      <c r="W244" s="17">
        <f t="shared" si="28"/>
        <v>-75.98</v>
      </c>
      <c r="X244" t="str">
        <f>VLOOKUP(J244,'[12]Conver ASEJ VS Clave Nueva'!$A$4:$C$193,3,FALSE)</f>
        <v>6.4.1.9</v>
      </c>
      <c r="Y244" t="str">
        <f>VLOOKUP(K244,'[13]Conver ASEJ VS Clave Nueva'!$B$4:$D$193,3,FALSE)</f>
        <v>Otros  accesorios</v>
      </c>
    </row>
    <row r="245" spans="1:25" x14ac:dyDescent="0.25">
      <c r="A245" s="16">
        <v>86470</v>
      </c>
      <c r="B245" s="16" t="s">
        <v>111</v>
      </c>
      <c r="C245" s="16" t="str">
        <f t="shared" si="29"/>
        <v>2018</v>
      </c>
      <c r="D245" s="16" t="str">
        <f t="shared" si="30"/>
        <v>060000</v>
      </c>
      <c r="E245" s="16" t="str">
        <f>VLOOKUP(D245:D3401,'[10]Catalogos CRI'!$A$10:$B$19,2,FALSE)</f>
        <v>APROVECHAMIENTOS</v>
      </c>
      <c r="F245" s="16" t="str">
        <f t="shared" si="31"/>
        <v>064000</v>
      </c>
      <c r="G245" s="16" t="str">
        <f>VLOOKUP(F245:F3401,'[10]Catalogos CRI'!$A$24:$B$65,2,FALSE)</f>
        <v>ACCESORIOS DE LOS APORVECHAMIENTOS</v>
      </c>
      <c r="H245" s="16" t="str">
        <f t="shared" si="32"/>
        <v>064010</v>
      </c>
      <c r="I245" s="16" t="str">
        <f>VLOOKUP(H245:H3401,'[10]Catalogos CRI'!$A$70:$B$148,2,FALSE)</f>
        <v>Otros no especificados</v>
      </c>
      <c r="J245" s="16" t="str">
        <f t="shared" si="33"/>
        <v>064011</v>
      </c>
      <c r="K245" s="16" t="str">
        <f>VLOOKUP(J245:J3401,'[10]Catalogos CRI'!$A$153:$B$335,2,FALSE)</f>
        <v>Otros  accesorios</v>
      </c>
      <c r="L245" s="16" t="str">
        <f t="shared" si="34"/>
        <v>500</v>
      </c>
      <c r="M245" s="16" t="str">
        <f>VLOOKUP(L245:L3401,[11]FF!$A$10:$B$16,2,FALSE)</f>
        <v>Recursos Federales</v>
      </c>
      <c r="N245" s="16" t="str">
        <f t="shared" si="35"/>
        <v>528</v>
      </c>
      <c r="O245" s="16" t="str">
        <f>VLOOKUP(N245:N3401,[11]FF!$A$22:$B$93,2,FALSE)</f>
        <v>Ampliación Centro Cultural El Refugio</v>
      </c>
      <c r="P245" s="16">
        <v>877720</v>
      </c>
      <c r="Q245" s="16">
        <v>10</v>
      </c>
      <c r="R245" s="17">
        <v>0</v>
      </c>
      <c r="S245" s="17">
        <v>0</v>
      </c>
      <c r="T245" s="17">
        <f t="shared" si="27"/>
        <v>0</v>
      </c>
      <c r="U245" s="17">
        <v>0</v>
      </c>
      <c r="V245" s="17">
        <v>83.99</v>
      </c>
      <c r="W245" s="17">
        <f t="shared" si="28"/>
        <v>-83.99</v>
      </c>
      <c r="X245" t="str">
        <f>VLOOKUP(J245,'[12]Conver ASEJ VS Clave Nueva'!$A$4:$C$193,3,FALSE)</f>
        <v>6.4.1.9</v>
      </c>
      <c r="Y245" t="str">
        <f>VLOOKUP(K245,'[13]Conver ASEJ VS Clave Nueva'!$B$4:$D$193,3,FALSE)</f>
        <v>Otros  accesorios</v>
      </c>
    </row>
    <row r="246" spans="1:25" x14ac:dyDescent="0.25">
      <c r="A246" s="16">
        <v>86470</v>
      </c>
      <c r="B246" s="16" t="s">
        <v>111</v>
      </c>
      <c r="C246" s="16" t="str">
        <f t="shared" si="29"/>
        <v>2018</v>
      </c>
      <c r="D246" s="16" t="str">
        <f t="shared" si="30"/>
        <v>060000</v>
      </c>
      <c r="E246" s="16" t="str">
        <f>VLOOKUP(D246:D3402,'[10]Catalogos CRI'!$A$10:$B$19,2,FALSE)</f>
        <v>APROVECHAMIENTOS</v>
      </c>
      <c r="F246" s="16" t="str">
        <f t="shared" si="31"/>
        <v>064000</v>
      </c>
      <c r="G246" s="16" t="str">
        <f>VLOOKUP(F246:F3402,'[10]Catalogos CRI'!$A$24:$B$65,2,FALSE)</f>
        <v>ACCESORIOS DE LOS APORVECHAMIENTOS</v>
      </c>
      <c r="H246" s="16" t="str">
        <f t="shared" si="32"/>
        <v>064010</v>
      </c>
      <c r="I246" s="16" t="str">
        <f>VLOOKUP(H246:H3402,'[10]Catalogos CRI'!$A$70:$B$148,2,FALSE)</f>
        <v>Otros no especificados</v>
      </c>
      <c r="J246" s="16" t="str">
        <f t="shared" si="33"/>
        <v>064011</v>
      </c>
      <c r="K246" s="16" t="str">
        <f>VLOOKUP(J246:J3402,'[10]Catalogos CRI'!$A$153:$B$335,2,FALSE)</f>
        <v>Otros  accesorios</v>
      </c>
      <c r="L246" s="16" t="str">
        <f t="shared" si="34"/>
        <v>500</v>
      </c>
      <c r="M246" s="16" t="str">
        <f>VLOOKUP(L246:L3402,[11]FF!$A$10:$B$16,2,FALSE)</f>
        <v>Recursos Federales</v>
      </c>
      <c r="N246" s="16" t="str">
        <f t="shared" si="35"/>
        <v>528</v>
      </c>
      <c r="O246" s="16" t="str">
        <f>VLOOKUP(N246:N3402,[11]FF!$A$22:$B$93,2,FALSE)</f>
        <v>Ampliación Centro Cultural El Refugio</v>
      </c>
      <c r="P246" s="16">
        <v>877721</v>
      </c>
      <c r="Q246" s="16">
        <v>11</v>
      </c>
      <c r="R246" s="17">
        <v>0</v>
      </c>
      <c r="S246" s="17">
        <v>0</v>
      </c>
      <c r="T246" s="17">
        <f t="shared" si="27"/>
        <v>0</v>
      </c>
      <c r="U246" s="17">
        <v>0</v>
      </c>
      <c r="V246" s="17">
        <v>86.6</v>
      </c>
      <c r="W246" s="17">
        <f t="shared" si="28"/>
        <v>-86.6</v>
      </c>
      <c r="X246" t="str">
        <f>VLOOKUP(J246,'[12]Conver ASEJ VS Clave Nueva'!$A$4:$C$193,3,FALSE)</f>
        <v>6.4.1.9</v>
      </c>
      <c r="Y246" t="str">
        <f>VLOOKUP(K246,'[13]Conver ASEJ VS Clave Nueva'!$B$4:$D$193,3,FALSE)</f>
        <v>Otros  accesorios</v>
      </c>
    </row>
    <row r="247" spans="1:25" x14ac:dyDescent="0.25">
      <c r="A247" s="16">
        <v>86470</v>
      </c>
      <c r="B247" s="16" t="s">
        <v>111</v>
      </c>
      <c r="C247" s="16" t="str">
        <f t="shared" si="29"/>
        <v>2018</v>
      </c>
      <c r="D247" s="16" t="str">
        <f t="shared" si="30"/>
        <v>060000</v>
      </c>
      <c r="E247" s="16" t="str">
        <f>VLOOKUP(D247:D3403,'[10]Catalogos CRI'!$A$10:$B$19,2,FALSE)</f>
        <v>APROVECHAMIENTOS</v>
      </c>
      <c r="F247" s="16" t="str">
        <f t="shared" si="31"/>
        <v>064000</v>
      </c>
      <c r="G247" s="16" t="str">
        <f>VLOOKUP(F247:F3403,'[10]Catalogos CRI'!$A$24:$B$65,2,FALSE)</f>
        <v>ACCESORIOS DE LOS APORVECHAMIENTOS</v>
      </c>
      <c r="H247" s="16" t="str">
        <f t="shared" si="32"/>
        <v>064010</v>
      </c>
      <c r="I247" s="16" t="str">
        <f>VLOOKUP(H247:H3403,'[10]Catalogos CRI'!$A$70:$B$148,2,FALSE)</f>
        <v>Otros no especificados</v>
      </c>
      <c r="J247" s="16" t="str">
        <f t="shared" si="33"/>
        <v>064011</v>
      </c>
      <c r="K247" s="16" t="str">
        <f>VLOOKUP(J247:J3403,'[10]Catalogos CRI'!$A$153:$B$335,2,FALSE)</f>
        <v>Otros  accesorios</v>
      </c>
      <c r="L247" s="16" t="str">
        <f t="shared" si="34"/>
        <v>500</v>
      </c>
      <c r="M247" s="16" t="str">
        <f>VLOOKUP(L247:L3403,[11]FF!$A$10:$B$16,2,FALSE)</f>
        <v>Recursos Federales</v>
      </c>
      <c r="N247" s="16" t="str">
        <f t="shared" si="35"/>
        <v>528</v>
      </c>
      <c r="O247" s="16" t="str">
        <f>VLOOKUP(N247:N3403,[11]FF!$A$22:$B$93,2,FALSE)</f>
        <v>Ampliación Centro Cultural El Refugio</v>
      </c>
      <c r="P247" s="16">
        <v>877722</v>
      </c>
      <c r="Q247" s="16">
        <v>12</v>
      </c>
      <c r="R247" s="17">
        <v>0</v>
      </c>
      <c r="S247" s="17">
        <v>0</v>
      </c>
      <c r="T247" s="17">
        <f t="shared" si="27"/>
        <v>0</v>
      </c>
      <c r="U247" s="17">
        <v>0</v>
      </c>
      <c r="V247" s="17">
        <v>81.430000000000007</v>
      </c>
      <c r="W247" s="17">
        <f t="shared" si="28"/>
        <v>-81.430000000000007</v>
      </c>
      <c r="X247" t="str">
        <f>VLOOKUP(J247,'[12]Conver ASEJ VS Clave Nueva'!$A$4:$C$193,3,FALSE)</f>
        <v>6.4.1.9</v>
      </c>
      <c r="Y247" t="str">
        <f>VLOOKUP(K247,'[13]Conver ASEJ VS Clave Nueva'!$B$4:$D$193,3,FALSE)</f>
        <v>Otros  accesorios</v>
      </c>
    </row>
    <row r="248" spans="1:25" x14ac:dyDescent="0.25">
      <c r="A248" s="16">
        <v>86471</v>
      </c>
      <c r="B248" s="16" t="s">
        <v>112</v>
      </c>
      <c r="C248" s="16" t="str">
        <f t="shared" si="29"/>
        <v>2018</v>
      </c>
      <c r="D248" s="16" t="str">
        <f t="shared" si="30"/>
        <v>060000</v>
      </c>
      <c r="E248" s="16" t="str">
        <f>VLOOKUP(D248:D3404,'[10]Catalogos CRI'!$A$10:$B$19,2,FALSE)</f>
        <v>APROVECHAMIENTOS</v>
      </c>
      <c r="F248" s="16" t="str">
        <f t="shared" si="31"/>
        <v>064000</v>
      </c>
      <c r="G248" s="16" t="str">
        <f>VLOOKUP(F248:F3404,'[10]Catalogos CRI'!$A$24:$B$65,2,FALSE)</f>
        <v>ACCESORIOS DE LOS APORVECHAMIENTOS</v>
      </c>
      <c r="H248" s="16" t="str">
        <f t="shared" si="32"/>
        <v>064010</v>
      </c>
      <c r="I248" s="16" t="str">
        <f>VLOOKUP(H248:H3404,'[10]Catalogos CRI'!$A$70:$B$148,2,FALSE)</f>
        <v>Otros no especificados</v>
      </c>
      <c r="J248" s="16" t="str">
        <f t="shared" si="33"/>
        <v>064011</v>
      </c>
      <c r="K248" s="16" t="str">
        <f>VLOOKUP(J248:J3404,'[10]Catalogos CRI'!$A$153:$B$335,2,FALSE)</f>
        <v>Otros  accesorios</v>
      </c>
      <c r="L248" s="16" t="str">
        <f t="shared" si="34"/>
        <v>500</v>
      </c>
      <c r="M248" s="16" t="str">
        <f>VLOOKUP(L248:L3404,[11]FF!$A$10:$B$16,2,FALSE)</f>
        <v>Recursos Federales</v>
      </c>
      <c r="N248" s="16" t="str">
        <f t="shared" si="35"/>
        <v>559</v>
      </c>
      <c r="O248" s="16" t="str">
        <f>VLOOKUP(N248:N3404,[11]FF!$A$22:$B$93,2,FALSE)</f>
        <v>Simplificación y Digitalización de Construcción</v>
      </c>
      <c r="P248" s="16">
        <v>877723</v>
      </c>
      <c r="Q248" s="16">
        <v>1</v>
      </c>
      <c r="R248" s="17">
        <v>0</v>
      </c>
      <c r="S248" s="17">
        <v>1.46</v>
      </c>
      <c r="T248" s="17">
        <f t="shared" si="27"/>
        <v>1.46</v>
      </c>
      <c r="U248" s="17">
        <v>0</v>
      </c>
      <c r="V248" s="17">
        <v>1.46</v>
      </c>
      <c r="W248" s="17">
        <f t="shared" si="28"/>
        <v>0</v>
      </c>
      <c r="X248" t="str">
        <f>VLOOKUP(J248,'[12]Conver ASEJ VS Clave Nueva'!$A$4:$C$193,3,FALSE)</f>
        <v>6.4.1.9</v>
      </c>
      <c r="Y248" t="str">
        <f>VLOOKUP(K248,'[13]Conver ASEJ VS Clave Nueva'!$B$4:$D$193,3,FALSE)</f>
        <v>Otros  accesorios</v>
      </c>
    </row>
    <row r="249" spans="1:25" x14ac:dyDescent="0.25">
      <c r="A249" s="16">
        <v>86471</v>
      </c>
      <c r="B249" s="16" t="s">
        <v>112</v>
      </c>
      <c r="C249" s="16" t="str">
        <f t="shared" si="29"/>
        <v>2018</v>
      </c>
      <c r="D249" s="16" t="str">
        <f t="shared" si="30"/>
        <v>060000</v>
      </c>
      <c r="E249" s="16" t="str">
        <f>VLOOKUP(D249:D3405,'[10]Catalogos CRI'!$A$10:$B$19,2,FALSE)</f>
        <v>APROVECHAMIENTOS</v>
      </c>
      <c r="F249" s="16" t="str">
        <f t="shared" si="31"/>
        <v>064000</v>
      </c>
      <c r="G249" s="16" t="str">
        <f>VLOOKUP(F249:F3405,'[10]Catalogos CRI'!$A$24:$B$65,2,FALSE)</f>
        <v>ACCESORIOS DE LOS APORVECHAMIENTOS</v>
      </c>
      <c r="H249" s="16" t="str">
        <f t="shared" si="32"/>
        <v>064010</v>
      </c>
      <c r="I249" s="16" t="str">
        <f>VLOOKUP(H249:H3405,'[10]Catalogos CRI'!$A$70:$B$148,2,FALSE)</f>
        <v>Otros no especificados</v>
      </c>
      <c r="J249" s="16" t="str">
        <f t="shared" si="33"/>
        <v>064011</v>
      </c>
      <c r="K249" s="16" t="str">
        <f>VLOOKUP(J249:J3405,'[10]Catalogos CRI'!$A$153:$B$335,2,FALSE)</f>
        <v>Otros  accesorios</v>
      </c>
      <c r="L249" s="16" t="str">
        <f t="shared" si="34"/>
        <v>500</v>
      </c>
      <c r="M249" s="16" t="str">
        <f>VLOOKUP(L249:L3405,[11]FF!$A$10:$B$16,2,FALSE)</f>
        <v>Recursos Federales</v>
      </c>
      <c r="N249" s="16" t="str">
        <f t="shared" si="35"/>
        <v>559</v>
      </c>
      <c r="O249" s="16" t="str">
        <f>VLOOKUP(N249:N3405,[11]FF!$A$22:$B$93,2,FALSE)</f>
        <v>Simplificación y Digitalización de Construcción</v>
      </c>
      <c r="P249" s="16">
        <v>877724</v>
      </c>
      <c r="Q249" s="16">
        <v>2</v>
      </c>
      <c r="R249" s="17">
        <v>0</v>
      </c>
      <c r="S249" s="17">
        <v>1.32</v>
      </c>
      <c r="T249" s="17">
        <f t="shared" si="27"/>
        <v>1.32</v>
      </c>
      <c r="U249" s="17">
        <v>0</v>
      </c>
      <c r="V249" s="17">
        <v>1.32</v>
      </c>
      <c r="W249" s="17">
        <f t="shared" si="28"/>
        <v>0</v>
      </c>
      <c r="X249" t="str">
        <f>VLOOKUP(J249,'[12]Conver ASEJ VS Clave Nueva'!$A$4:$C$193,3,FALSE)</f>
        <v>6.4.1.9</v>
      </c>
      <c r="Y249" t="str">
        <f>VLOOKUP(K249,'[13]Conver ASEJ VS Clave Nueva'!$B$4:$D$193,3,FALSE)</f>
        <v>Otros  accesorios</v>
      </c>
    </row>
    <row r="250" spans="1:25" x14ac:dyDescent="0.25">
      <c r="A250" s="16">
        <v>86471</v>
      </c>
      <c r="B250" s="16" t="s">
        <v>112</v>
      </c>
      <c r="C250" s="16" t="str">
        <f t="shared" si="29"/>
        <v>2018</v>
      </c>
      <c r="D250" s="16" t="str">
        <f t="shared" si="30"/>
        <v>060000</v>
      </c>
      <c r="E250" s="16" t="str">
        <f>VLOOKUP(D250:D3406,'[10]Catalogos CRI'!$A$10:$B$19,2,FALSE)</f>
        <v>APROVECHAMIENTOS</v>
      </c>
      <c r="F250" s="16" t="str">
        <f t="shared" si="31"/>
        <v>064000</v>
      </c>
      <c r="G250" s="16" t="str">
        <f>VLOOKUP(F250:F3406,'[10]Catalogos CRI'!$A$24:$B$65,2,FALSE)</f>
        <v>ACCESORIOS DE LOS APORVECHAMIENTOS</v>
      </c>
      <c r="H250" s="16" t="str">
        <f t="shared" si="32"/>
        <v>064010</v>
      </c>
      <c r="I250" s="16" t="str">
        <f>VLOOKUP(H250:H3406,'[10]Catalogos CRI'!$A$70:$B$148,2,FALSE)</f>
        <v>Otros no especificados</v>
      </c>
      <c r="J250" s="16" t="str">
        <f t="shared" si="33"/>
        <v>064011</v>
      </c>
      <c r="K250" s="16" t="str">
        <f>VLOOKUP(J250:J3406,'[10]Catalogos CRI'!$A$153:$B$335,2,FALSE)</f>
        <v>Otros  accesorios</v>
      </c>
      <c r="L250" s="16" t="str">
        <f t="shared" si="34"/>
        <v>500</v>
      </c>
      <c r="M250" s="16" t="str">
        <f>VLOOKUP(L250:L3406,[11]FF!$A$10:$B$16,2,FALSE)</f>
        <v>Recursos Federales</v>
      </c>
      <c r="N250" s="16" t="str">
        <f t="shared" si="35"/>
        <v>559</v>
      </c>
      <c r="O250" s="16" t="str">
        <f>VLOOKUP(N250:N3406,[11]FF!$A$22:$B$93,2,FALSE)</f>
        <v>Simplificación y Digitalización de Construcción</v>
      </c>
      <c r="P250" s="16">
        <v>877725</v>
      </c>
      <c r="Q250" s="16">
        <v>3</v>
      </c>
      <c r="R250" s="17">
        <v>0</v>
      </c>
      <c r="S250" s="17">
        <v>0</v>
      </c>
      <c r="T250" s="17">
        <f t="shared" si="27"/>
        <v>0</v>
      </c>
      <c r="U250" s="17">
        <v>0</v>
      </c>
      <c r="V250" s="17">
        <v>0</v>
      </c>
      <c r="W250" s="17">
        <f t="shared" si="28"/>
        <v>0</v>
      </c>
      <c r="X250" t="str">
        <f>VLOOKUP(J250,'[12]Conver ASEJ VS Clave Nueva'!$A$4:$C$193,3,FALSE)</f>
        <v>6.4.1.9</v>
      </c>
      <c r="Y250" t="str">
        <f>VLOOKUP(K250,'[13]Conver ASEJ VS Clave Nueva'!$B$4:$D$193,3,FALSE)</f>
        <v>Otros  accesorios</v>
      </c>
    </row>
    <row r="251" spans="1:25" x14ac:dyDescent="0.25">
      <c r="A251" s="16">
        <v>86471</v>
      </c>
      <c r="B251" s="16" t="s">
        <v>112</v>
      </c>
      <c r="C251" s="16" t="str">
        <f t="shared" si="29"/>
        <v>2018</v>
      </c>
      <c r="D251" s="16" t="str">
        <f t="shared" si="30"/>
        <v>060000</v>
      </c>
      <c r="E251" s="16" t="str">
        <f>VLOOKUP(D251:D3407,'[10]Catalogos CRI'!$A$10:$B$19,2,FALSE)</f>
        <v>APROVECHAMIENTOS</v>
      </c>
      <c r="F251" s="16" t="str">
        <f t="shared" si="31"/>
        <v>064000</v>
      </c>
      <c r="G251" s="16" t="str">
        <f>VLOOKUP(F251:F3407,'[10]Catalogos CRI'!$A$24:$B$65,2,FALSE)</f>
        <v>ACCESORIOS DE LOS APORVECHAMIENTOS</v>
      </c>
      <c r="H251" s="16" t="str">
        <f t="shared" si="32"/>
        <v>064010</v>
      </c>
      <c r="I251" s="16" t="str">
        <f>VLOOKUP(H251:H3407,'[10]Catalogos CRI'!$A$70:$B$148,2,FALSE)</f>
        <v>Otros no especificados</v>
      </c>
      <c r="J251" s="16" t="str">
        <f t="shared" si="33"/>
        <v>064011</v>
      </c>
      <c r="K251" s="16" t="str">
        <f>VLOOKUP(J251:J3407,'[10]Catalogos CRI'!$A$153:$B$335,2,FALSE)</f>
        <v>Otros  accesorios</v>
      </c>
      <c r="L251" s="16" t="str">
        <f t="shared" si="34"/>
        <v>500</v>
      </c>
      <c r="M251" s="16" t="str">
        <f>VLOOKUP(L251:L3407,[11]FF!$A$10:$B$16,2,FALSE)</f>
        <v>Recursos Federales</v>
      </c>
      <c r="N251" s="16" t="str">
        <f t="shared" si="35"/>
        <v>559</v>
      </c>
      <c r="O251" s="16" t="str">
        <f>VLOOKUP(N251:N3407,[11]FF!$A$22:$B$93,2,FALSE)</f>
        <v>Simplificación y Digitalización de Construcción</v>
      </c>
      <c r="P251" s="16">
        <v>877726</v>
      </c>
      <c r="Q251" s="16">
        <v>4</v>
      </c>
      <c r="R251" s="17">
        <v>0</v>
      </c>
      <c r="S251" s="17">
        <v>1.46</v>
      </c>
      <c r="T251" s="17">
        <f t="shared" si="27"/>
        <v>1.46</v>
      </c>
      <c r="U251" s="17">
        <v>0</v>
      </c>
      <c r="V251" s="17">
        <v>1.46</v>
      </c>
      <c r="W251" s="17">
        <f t="shared" si="28"/>
        <v>0</v>
      </c>
      <c r="X251" t="str">
        <f>VLOOKUP(J251,'[12]Conver ASEJ VS Clave Nueva'!$A$4:$C$193,3,FALSE)</f>
        <v>6.4.1.9</v>
      </c>
      <c r="Y251" t="str">
        <f>VLOOKUP(K251,'[13]Conver ASEJ VS Clave Nueva'!$B$4:$D$193,3,FALSE)</f>
        <v>Otros  accesorios</v>
      </c>
    </row>
    <row r="252" spans="1:25" x14ac:dyDescent="0.25">
      <c r="A252" s="16">
        <v>86471</v>
      </c>
      <c r="B252" s="16" t="s">
        <v>112</v>
      </c>
      <c r="C252" s="16" t="str">
        <f t="shared" si="29"/>
        <v>2018</v>
      </c>
      <c r="D252" s="16" t="str">
        <f t="shared" si="30"/>
        <v>060000</v>
      </c>
      <c r="E252" s="16" t="str">
        <f>VLOOKUP(D252:D3408,'[10]Catalogos CRI'!$A$10:$B$19,2,FALSE)</f>
        <v>APROVECHAMIENTOS</v>
      </c>
      <c r="F252" s="16" t="str">
        <f t="shared" si="31"/>
        <v>064000</v>
      </c>
      <c r="G252" s="16" t="str">
        <f>VLOOKUP(F252:F3408,'[10]Catalogos CRI'!$A$24:$B$65,2,FALSE)</f>
        <v>ACCESORIOS DE LOS APORVECHAMIENTOS</v>
      </c>
      <c r="H252" s="16" t="str">
        <f t="shared" si="32"/>
        <v>064010</v>
      </c>
      <c r="I252" s="16" t="str">
        <f>VLOOKUP(H252:H3408,'[10]Catalogos CRI'!$A$70:$B$148,2,FALSE)</f>
        <v>Otros no especificados</v>
      </c>
      <c r="J252" s="16" t="str">
        <f t="shared" si="33"/>
        <v>064011</v>
      </c>
      <c r="K252" s="16" t="str">
        <f>VLOOKUP(J252:J3408,'[10]Catalogos CRI'!$A$153:$B$335,2,FALSE)</f>
        <v>Otros  accesorios</v>
      </c>
      <c r="L252" s="16" t="str">
        <f t="shared" si="34"/>
        <v>500</v>
      </c>
      <c r="M252" s="16" t="str">
        <f>VLOOKUP(L252:L3408,[11]FF!$A$10:$B$16,2,FALSE)</f>
        <v>Recursos Federales</v>
      </c>
      <c r="N252" s="16" t="str">
        <f t="shared" si="35"/>
        <v>559</v>
      </c>
      <c r="O252" s="16" t="str">
        <f>VLOOKUP(N252:N3408,[11]FF!$A$22:$B$93,2,FALSE)</f>
        <v>Simplificación y Digitalización de Construcción</v>
      </c>
      <c r="P252" s="16">
        <v>877727</v>
      </c>
      <c r="Q252" s="16">
        <v>5</v>
      </c>
      <c r="R252" s="17">
        <v>0</v>
      </c>
      <c r="S252" s="17">
        <v>0</v>
      </c>
      <c r="T252" s="17">
        <f t="shared" si="27"/>
        <v>0</v>
      </c>
      <c r="U252" s="17">
        <v>0</v>
      </c>
      <c r="V252" s="17">
        <v>0</v>
      </c>
      <c r="W252" s="17">
        <f t="shared" si="28"/>
        <v>0</v>
      </c>
      <c r="X252" t="str">
        <f>VLOOKUP(J252,'[12]Conver ASEJ VS Clave Nueva'!$A$4:$C$193,3,FALSE)</f>
        <v>6.4.1.9</v>
      </c>
      <c r="Y252" t="str">
        <f>VLOOKUP(K252,'[13]Conver ASEJ VS Clave Nueva'!$B$4:$D$193,3,FALSE)</f>
        <v>Otros  accesorios</v>
      </c>
    </row>
    <row r="253" spans="1:25" x14ac:dyDescent="0.25">
      <c r="A253" s="16">
        <v>86471</v>
      </c>
      <c r="B253" s="16" t="s">
        <v>112</v>
      </c>
      <c r="C253" s="16" t="str">
        <f t="shared" si="29"/>
        <v>2018</v>
      </c>
      <c r="D253" s="16" t="str">
        <f t="shared" si="30"/>
        <v>060000</v>
      </c>
      <c r="E253" s="16" t="str">
        <f>VLOOKUP(D253:D3409,'[10]Catalogos CRI'!$A$10:$B$19,2,FALSE)</f>
        <v>APROVECHAMIENTOS</v>
      </c>
      <c r="F253" s="16" t="str">
        <f t="shared" si="31"/>
        <v>064000</v>
      </c>
      <c r="G253" s="16" t="str">
        <f>VLOOKUP(F253:F3409,'[10]Catalogos CRI'!$A$24:$B$65,2,FALSE)</f>
        <v>ACCESORIOS DE LOS APORVECHAMIENTOS</v>
      </c>
      <c r="H253" s="16" t="str">
        <f t="shared" si="32"/>
        <v>064010</v>
      </c>
      <c r="I253" s="16" t="str">
        <f>VLOOKUP(H253:H3409,'[10]Catalogos CRI'!$A$70:$B$148,2,FALSE)</f>
        <v>Otros no especificados</v>
      </c>
      <c r="J253" s="16" t="str">
        <f t="shared" si="33"/>
        <v>064011</v>
      </c>
      <c r="K253" s="16" t="str">
        <f>VLOOKUP(J253:J3409,'[10]Catalogos CRI'!$A$153:$B$335,2,FALSE)</f>
        <v>Otros  accesorios</v>
      </c>
      <c r="L253" s="16" t="str">
        <f t="shared" si="34"/>
        <v>500</v>
      </c>
      <c r="M253" s="16" t="str">
        <f>VLOOKUP(L253:L3409,[11]FF!$A$10:$B$16,2,FALSE)</f>
        <v>Recursos Federales</v>
      </c>
      <c r="N253" s="16" t="str">
        <f t="shared" si="35"/>
        <v>559</v>
      </c>
      <c r="O253" s="16" t="str">
        <f>VLOOKUP(N253:N3409,[11]FF!$A$22:$B$93,2,FALSE)</f>
        <v>Simplificación y Digitalización de Construcción</v>
      </c>
      <c r="P253" s="16">
        <v>877728</v>
      </c>
      <c r="Q253" s="16">
        <v>6</v>
      </c>
      <c r="R253" s="17">
        <v>0</v>
      </c>
      <c r="S253" s="17">
        <v>0</v>
      </c>
      <c r="T253" s="17">
        <f t="shared" si="27"/>
        <v>0</v>
      </c>
      <c r="U253" s="17">
        <v>0</v>
      </c>
      <c r="V253" s="17">
        <v>0</v>
      </c>
      <c r="W253" s="17">
        <f t="shared" si="28"/>
        <v>0</v>
      </c>
      <c r="X253" t="str">
        <f>VLOOKUP(J253,'[12]Conver ASEJ VS Clave Nueva'!$A$4:$C$193,3,FALSE)</f>
        <v>6.4.1.9</v>
      </c>
      <c r="Y253" t="str">
        <f>VLOOKUP(K253,'[13]Conver ASEJ VS Clave Nueva'!$B$4:$D$193,3,FALSE)</f>
        <v>Otros  accesorios</v>
      </c>
    </row>
    <row r="254" spans="1:25" x14ac:dyDescent="0.25">
      <c r="A254" s="16">
        <v>86471</v>
      </c>
      <c r="B254" s="16" t="s">
        <v>112</v>
      </c>
      <c r="C254" s="16" t="str">
        <f t="shared" si="29"/>
        <v>2018</v>
      </c>
      <c r="D254" s="16" t="str">
        <f t="shared" si="30"/>
        <v>060000</v>
      </c>
      <c r="E254" s="16" t="str">
        <f>VLOOKUP(D254:D3410,'[10]Catalogos CRI'!$A$10:$B$19,2,FALSE)</f>
        <v>APROVECHAMIENTOS</v>
      </c>
      <c r="F254" s="16" t="str">
        <f t="shared" si="31"/>
        <v>064000</v>
      </c>
      <c r="G254" s="16" t="str">
        <f>VLOOKUP(F254:F3410,'[10]Catalogos CRI'!$A$24:$B$65,2,FALSE)</f>
        <v>ACCESORIOS DE LOS APORVECHAMIENTOS</v>
      </c>
      <c r="H254" s="16" t="str">
        <f t="shared" si="32"/>
        <v>064010</v>
      </c>
      <c r="I254" s="16" t="str">
        <f>VLOOKUP(H254:H3410,'[10]Catalogos CRI'!$A$70:$B$148,2,FALSE)</f>
        <v>Otros no especificados</v>
      </c>
      <c r="J254" s="16" t="str">
        <f t="shared" si="33"/>
        <v>064011</v>
      </c>
      <c r="K254" s="16" t="str">
        <f>VLOOKUP(J254:J3410,'[10]Catalogos CRI'!$A$153:$B$335,2,FALSE)</f>
        <v>Otros  accesorios</v>
      </c>
      <c r="L254" s="16" t="str">
        <f t="shared" si="34"/>
        <v>500</v>
      </c>
      <c r="M254" s="16" t="str">
        <f>VLOOKUP(L254:L3410,[11]FF!$A$10:$B$16,2,FALSE)</f>
        <v>Recursos Federales</v>
      </c>
      <c r="N254" s="16" t="str">
        <f t="shared" si="35"/>
        <v>559</v>
      </c>
      <c r="O254" s="16" t="str">
        <f>VLOOKUP(N254:N3410,[11]FF!$A$22:$B$93,2,FALSE)</f>
        <v>Simplificación y Digitalización de Construcción</v>
      </c>
      <c r="P254" s="16">
        <v>877729</v>
      </c>
      <c r="Q254" s="16">
        <v>7</v>
      </c>
      <c r="R254" s="17">
        <v>0</v>
      </c>
      <c r="S254" s="17">
        <v>0</v>
      </c>
      <c r="T254" s="17">
        <f t="shared" si="27"/>
        <v>0</v>
      </c>
      <c r="U254" s="17">
        <v>0</v>
      </c>
      <c r="V254" s="17">
        <v>0</v>
      </c>
      <c r="W254" s="17">
        <f t="shared" si="28"/>
        <v>0</v>
      </c>
      <c r="X254" t="str">
        <f>VLOOKUP(J254,'[12]Conver ASEJ VS Clave Nueva'!$A$4:$C$193,3,FALSE)</f>
        <v>6.4.1.9</v>
      </c>
      <c r="Y254" t="str">
        <f>VLOOKUP(K254,'[13]Conver ASEJ VS Clave Nueva'!$B$4:$D$193,3,FALSE)</f>
        <v>Otros  accesorios</v>
      </c>
    </row>
    <row r="255" spans="1:25" x14ac:dyDescent="0.25">
      <c r="A255" s="16">
        <v>86471</v>
      </c>
      <c r="B255" s="16" t="s">
        <v>112</v>
      </c>
      <c r="C255" s="16" t="str">
        <f t="shared" si="29"/>
        <v>2018</v>
      </c>
      <c r="D255" s="16" t="str">
        <f t="shared" si="30"/>
        <v>060000</v>
      </c>
      <c r="E255" s="16" t="str">
        <f>VLOOKUP(D255:D3411,'[10]Catalogos CRI'!$A$10:$B$19,2,FALSE)</f>
        <v>APROVECHAMIENTOS</v>
      </c>
      <c r="F255" s="16" t="str">
        <f t="shared" si="31"/>
        <v>064000</v>
      </c>
      <c r="G255" s="16" t="str">
        <f>VLOOKUP(F255:F3411,'[10]Catalogos CRI'!$A$24:$B$65,2,FALSE)</f>
        <v>ACCESORIOS DE LOS APORVECHAMIENTOS</v>
      </c>
      <c r="H255" s="16" t="str">
        <f t="shared" si="32"/>
        <v>064010</v>
      </c>
      <c r="I255" s="16" t="str">
        <f>VLOOKUP(H255:H3411,'[10]Catalogos CRI'!$A$70:$B$148,2,FALSE)</f>
        <v>Otros no especificados</v>
      </c>
      <c r="J255" s="16" t="str">
        <f t="shared" si="33"/>
        <v>064011</v>
      </c>
      <c r="K255" s="16" t="str">
        <f>VLOOKUP(J255:J3411,'[10]Catalogos CRI'!$A$153:$B$335,2,FALSE)</f>
        <v>Otros  accesorios</v>
      </c>
      <c r="L255" s="16" t="str">
        <f t="shared" si="34"/>
        <v>500</v>
      </c>
      <c r="M255" s="16" t="str">
        <f>VLOOKUP(L255:L3411,[11]FF!$A$10:$B$16,2,FALSE)</f>
        <v>Recursos Federales</v>
      </c>
      <c r="N255" s="16" t="str">
        <f t="shared" si="35"/>
        <v>559</v>
      </c>
      <c r="O255" s="16" t="str">
        <f>VLOOKUP(N255:N3411,[11]FF!$A$22:$B$93,2,FALSE)</f>
        <v>Simplificación y Digitalización de Construcción</v>
      </c>
      <c r="P255" s="16">
        <v>877730</v>
      </c>
      <c r="Q255" s="16">
        <v>8</v>
      </c>
      <c r="R255" s="17">
        <v>0</v>
      </c>
      <c r="S255" s="17">
        <v>0</v>
      </c>
      <c r="T255" s="17">
        <f t="shared" si="27"/>
        <v>0</v>
      </c>
      <c r="U255" s="17">
        <v>0</v>
      </c>
      <c r="V255" s="17">
        <v>0</v>
      </c>
      <c r="W255" s="17">
        <f t="shared" si="28"/>
        <v>0</v>
      </c>
      <c r="X255" t="str">
        <f>VLOOKUP(J255,'[12]Conver ASEJ VS Clave Nueva'!$A$4:$C$193,3,FALSE)</f>
        <v>6.4.1.9</v>
      </c>
      <c r="Y255" t="str">
        <f>VLOOKUP(K255,'[13]Conver ASEJ VS Clave Nueva'!$B$4:$D$193,3,FALSE)</f>
        <v>Otros  accesorios</v>
      </c>
    </row>
    <row r="256" spans="1:25" x14ac:dyDescent="0.25">
      <c r="A256" s="16">
        <v>86471</v>
      </c>
      <c r="B256" s="16" t="s">
        <v>112</v>
      </c>
      <c r="C256" s="16" t="str">
        <f t="shared" si="29"/>
        <v>2018</v>
      </c>
      <c r="D256" s="16" t="str">
        <f t="shared" si="30"/>
        <v>060000</v>
      </c>
      <c r="E256" s="16" t="str">
        <f>VLOOKUP(D256:D3412,'[10]Catalogos CRI'!$A$10:$B$19,2,FALSE)</f>
        <v>APROVECHAMIENTOS</v>
      </c>
      <c r="F256" s="16" t="str">
        <f t="shared" si="31"/>
        <v>064000</v>
      </c>
      <c r="G256" s="16" t="str">
        <f>VLOOKUP(F256:F3412,'[10]Catalogos CRI'!$A$24:$B$65,2,FALSE)</f>
        <v>ACCESORIOS DE LOS APORVECHAMIENTOS</v>
      </c>
      <c r="H256" s="16" t="str">
        <f t="shared" si="32"/>
        <v>064010</v>
      </c>
      <c r="I256" s="16" t="str">
        <f>VLOOKUP(H256:H3412,'[10]Catalogos CRI'!$A$70:$B$148,2,FALSE)</f>
        <v>Otros no especificados</v>
      </c>
      <c r="J256" s="16" t="str">
        <f t="shared" si="33"/>
        <v>064011</v>
      </c>
      <c r="K256" s="16" t="str">
        <f>VLOOKUP(J256:J3412,'[10]Catalogos CRI'!$A$153:$B$335,2,FALSE)</f>
        <v>Otros  accesorios</v>
      </c>
      <c r="L256" s="16" t="str">
        <f t="shared" si="34"/>
        <v>500</v>
      </c>
      <c r="M256" s="16" t="str">
        <f>VLOOKUP(L256:L3412,[11]FF!$A$10:$B$16,2,FALSE)</f>
        <v>Recursos Federales</v>
      </c>
      <c r="N256" s="16" t="str">
        <f t="shared" si="35"/>
        <v>559</v>
      </c>
      <c r="O256" s="16" t="str">
        <f>VLOOKUP(N256:N3412,[11]FF!$A$22:$B$93,2,FALSE)</f>
        <v>Simplificación y Digitalización de Construcción</v>
      </c>
      <c r="P256" s="16">
        <v>877731</v>
      </c>
      <c r="Q256" s="16">
        <v>9</v>
      </c>
      <c r="R256" s="17">
        <v>0</v>
      </c>
      <c r="S256" s="17">
        <v>0</v>
      </c>
      <c r="T256" s="17">
        <f t="shared" si="27"/>
        <v>0</v>
      </c>
      <c r="U256" s="17">
        <v>0</v>
      </c>
      <c r="V256" s="17">
        <v>0</v>
      </c>
      <c r="W256" s="17">
        <f t="shared" si="28"/>
        <v>0</v>
      </c>
      <c r="X256" t="str">
        <f>VLOOKUP(J256,'[12]Conver ASEJ VS Clave Nueva'!$A$4:$C$193,3,FALSE)</f>
        <v>6.4.1.9</v>
      </c>
      <c r="Y256" t="str">
        <f>VLOOKUP(K256,'[13]Conver ASEJ VS Clave Nueva'!$B$4:$D$193,3,FALSE)</f>
        <v>Otros  accesorios</v>
      </c>
    </row>
    <row r="257" spans="1:25" x14ac:dyDescent="0.25">
      <c r="A257" s="16">
        <v>86471</v>
      </c>
      <c r="B257" s="16" t="s">
        <v>112</v>
      </c>
      <c r="C257" s="16" t="str">
        <f t="shared" si="29"/>
        <v>2018</v>
      </c>
      <c r="D257" s="16" t="str">
        <f t="shared" si="30"/>
        <v>060000</v>
      </c>
      <c r="E257" s="16" t="str">
        <f>VLOOKUP(D257:D3413,'[10]Catalogos CRI'!$A$10:$B$19,2,FALSE)</f>
        <v>APROVECHAMIENTOS</v>
      </c>
      <c r="F257" s="16" t="str">
        <f t="shared" si="31"/>
        <v>064000</v>
      </c>
      <c r="G257" s="16" t="str">
        <f>VLOOKUP(F257:F3413,'[10]Catalogos CRI'!$A$24:$B$65,2,FALSE)</f>
        <v>ACCESORIOS DE LOS APORVECHAMIENTOS</v>
      </c>
      <c r="H257" s="16" t="str">
        <f t="shared" si="32"/>
        <v>064010</v>
      </c>
      <c r="I257" s="16" t="str">
        <f>VLOOKUP(H257:H3413,'[10]Catalogos CRI'!$A$70:$B$148,2,FALSE)</f>
        <v>Otros no especificados</v>
      </c>
      <c r="J257" s="16" t="str">
        <f t="shared" si="33"/>
        <v>064011</v>
      </c>
      <c r="K257" s="16" t="str">
        <f>VLOOKUP(J257:J3413,'[10]Catalogos CRI'!$A$153:$B$335,2,FALSE)</f>
        <v>Otros  accesorios</v>
      </c>
      <c r="L257" s="16" t="str">
        <f t="shared" si="34"/>
        <v>500</v>
      </c>
      <c r="M257" s="16" t="str">
        <f>VLOOKUP(L257:L3413,[11]FF!$A$10:$B$16,2,FALSE)</f>
        <v>Recursos Federales</v>
      </c>
      <c r="N257" s="16" t="str">
        <f t="shared" si="35"/>
        <v>559</v>
      </c>
      <c r="O257" s="16" t="str">
        <f>VLOOKUP(N257:N3413,[11]FF!$A$22:$B$93,2,FALSE)</f>
        <v>Simplificación y Digitalización de Construcción</v>
      </c>
      <c r="P257" s="16">
        <v>877732</v>
      </c>
      <c r="Q257" s="16">
        <v>10</v>
      </c>
      <c r="R257" s="17">
        <v>0</v>
      </c>
      <c r="S257" s="17">
        <v>0</v>
      </c>
      <c r="T257" s="17">
        <f t="shared" si="27"/>
        <v>0</v>
      </c>
      <c r="U257" s="17">
        <v>0</v>
      </c>
      <c r="V257" s="17">
        <v>0</v>
      </c>
      <c r="W257" s="17">
        <f t="shared" si="28"/>
        <v>0</v>
      </c>
      <c r="X257" t="str">
        <f>VLOOKUP(J257,'[12]Conver ASEJ VS Clave Nueva'!$A$4:$C$193,3,FALSE)</f>
        <v>6.4.1.9</v>
      </c>
      <c r="Y257" t="str">
        <f>VLOOKUP(K257,'[13]Conver ASEJ VS Clave Nueva'!$B$4:$D$193,3,FALSE)</f>
        <v>Otros  accesorios</v>
      </c>
    </row>
    <row r="258" spans="1:25" x14ac:dyDescent="0.25">
      <c r="A258" s="16">
        <v>86471</v>
      </c>
      <c r="B258" s="16" t="s">
        <v>112</v>
      </c>
      <c r="C258" s="16" t="str">
        <f t="shared" si="29"/>
        <v>2018</v>
      </c>
      <c r="D258" s="16" t="str">
        <f t="shared" si="30"/>
        <v>060000</v>
      </c>
      <c r="E258" s="16" t="str">
        <f>VLOOKUP(D258:D3414,'[10]Catalogos CRI'!$A$10:$B$19,2,FALSE)</f>
        <v>APROVECHAMIENTOS</v>
      </c>
      <c r="F258" s="16" t="str">
        <f t="shared" si="31"/>
        <v>064000</v>
      </c>
      <c r="G258" s="16" t="str">
        <f>VLOOKUP(F258:F3414,'[10]Catalogos CRI'!$A$24:$B$65,2,FALSE)</f>
        <v>ACCESORIOS DE LOS APORVECHAMIENTOS</v>
      </c>
      <c r="H258" s="16" t="str">
        <f t="shared" si="32"/>
        <v>064010</v>
      </c>
      <c r="I258" s="16" t="str">
        <f>VLOOKUP(H258:H3414,'[10]Catalogos CRI'!$A$70:$B$148,2,FALSE)</f>
        <v>Otros no especificados</v>
      </c>
      <c r="J258" s="16" t="str">
        <f t="shared" si="33"/>
        <v>064011</v>
      </c>
      <c r="K258" s="16" t="str">
        <f>VLOOKUP(J258:J3414,'[10]Catalogos CRI'!$A$153:$B$335,2,FALSE)</f>
        <v>Otros  accesorios</v>
      </c>
      <c r="L258" s="16" t="str">
        <f t="shared" si="34"/>
        <v>500</v>
      </c>
      <c r="M258" s="16" t="str">
        <f>VLOOKUP(L258:L3414,[11]FF!$A$10:$B$16,2,FALSE)</f>
        <v>Recursos Federales</v>
      </c>
      <c r="N258" s="16" t="str">
        <f t="shared" si="35"/>
        <v>559</v>
      </c>
      <c r="O258" s="16" t="str">
        <f>VLOOKUP(N258:N3414,[11]FF!$A$22:$B$93,2,FALSE)</f>
        <v>Simplificación y Digitalización de Construcción</v>
      </c>
      <c r="P258" s="16">
        <v>877733</v>
      </c>
      <c r="Q258" s="16">
        <v>11</v>
      </c>
      <c r="R258" s="17">
        <v>0</v>
      </c>
      <c r="S258" s="17">
        <v>0</v>
      </c>
      <c r="T258" s="17">
        <f t="shared" si="27"/>
        <v>0</v>
      </c>
      <c r="U258" s="17">
        <v>0</v>
      </c>
      <c r="V258" s="17">
        <v>0</v>
      </c>
      <c r="W258" s="17">
        <f t="shared" si="28"/>
        <v>0</v>
      </c>
      <c r="X258" t="str">
        <f>VLOOKUP(J258,'[12]Conver ASEJ VS Clave Nueva'!$A$4:$C$193,3,FALSE)</f>
        <v>6.4.1.9</v>
      </c>
      <c r="Y258" t="str">
        <f>VLOOKUP(K258,'[13]Conver ASEJ VS Clave Nueva'!$B$4:$D$193,3,FALSE)</f>
        <v>Otros  accesorios</v>
      </c>
    </row>
    <row r="259" spans="1:25" x14ac:dyDescent="0.25">
      <c r="A259" s="16">
        <v>86471</v>
      </c>
      <c r="B259" s="16" t="s">
        <v>112</v>
      </c>
      <c r="C259" s="16" t="str">
        <f t="shared" si="29"/>
        <v>2018</v>
      </c>
      <c r="D259" s="16" t="str">
        <f t="shared" si="30"/>
        <v>060000</v>
      </c>
      <c r="E259" s="16" t="str">
        <f>VLOOKUP(D259:D3415,'[10]Catalogos CRI'!$A$10:$B$19,2,FALSE)</f>
        <v>APROVECHAMIENTOS</v>
      </c>
      <c r="F259" s="16" t="str">
        <f t="shared" si="31"/>
        <v>064000</v>
      </c>
      <c r="G259" s="16" t="str">
        <f>VLOOKUP(F259:F3415,'[10]Catalogos CRI'!$A$24:$B$65,2,FALSE)</f>
        <v>ACCESORIOS DE LOS APORVECHAMIENTOS</v>
      </c>
      <c r="H259" s="16" t="str">
        <f t="shared" si="32"/>
        <v>064010</v>
      </c>
      <c r="I259" s="16" t="str">
        <f>VLOOKUP(H259:H3415,'[10]Catalogos CRI'!$A$70:$B$148,2,FALSE)</f>
        <v>Otros no especificados</v>
      </c>
      <c r="J259" s="16" t="str">
        <f t="shared" si="33"/>
        <v>064011</v>
      </c>
      <c r="K259" s="16" t="str">
        <f>VLOOKUP(J259:J3415,'[10]Catalogos CRI'!$A$153:$B$335,2,FALSE)</f>
        <v>Otros  accesorios</v>
      </c>
      <c r="L259" s="16" t="str">
        <f t="shared" si="34"/>
        <v>500</v>
      </c>
      <c r="M259" s="16" t="str">
        <f>VLOOKUP(L259:L3415,[11]FF!$A$10:$B$16,2,FALSE)</f>
        <v>Recursos Federales</v>
      </c>
      <c r="N259" s="16" t="str">
        <f t="shared" si="35"/>
        <v>559</v>
      </c>
      <c r="O259" s="16" t="str">
        <f>VLOOKUP(N259:N3415,[11]FF!$A$22:$B$93,2,FALSE)</f>
        <v>Simplificación y Digitalización de Construcción</v>
      </c>
      <c r="P259" s="16">
        <v>877734</v>
      </c>
      <c r="Q259" s="16">
        <v>12</v>
      </c>
      <c r="R259" s="17">
        <v>0</v>
      </c>
      <c r="S259" s="17">
        <v>0</v>
      </c>
      <c r="T259" s="17">
        <f t="shared" si="27"/>
        <v>0</v>
      </c>
      <c r="U259" s="17">
        <v>0</v>
      </c>
      <c r="V259" s="17">
        <v>0</v>
      </c>
      <c r="W259" s="17">
        <f t="shared" si="28"/>
        <v>0</v>
      </c>
      <c r="X259" t="str">
        <f>VLOOKUP(J259,'[12]Conver ASEJ VS Clave Nueva'!$A$4:$C$193,3,FALSE)</f>
        <v>6.4.1.9</v>
      </c>
      <c r="Y259" t="str">
        <f>VLOOKUP(K259,'[13]Conver ASEJ VS Clave Nueva'!$B$4:$D$193,3,FALSE)</f>
        <v>Otros  accesorios</v>
      </c>
    </row>
    <row r="260" spans="1:25" x14ac:dyDescent="0.25">
      <c r="A260" s="16">
        <v>86472</v>
      </c>
      <c r="B260" s="16" t="s">
        <v>113</v>
      </c>
      <c r="C260" s="16" t="str">
        <f t="shared" si="29"/>
        <v>2018</v>
      </c>
      <c r="D260" s="16" t="str">
        <f t="shared" si="30"/>
        <v>060000</v>
      </c>
      <c r="E260" s="16" t="str">
        <f>VLOOKUP(D260:D3416,'[10]Catalogos CRI'!$A$10:$B$19,2,FALSE)</f>
        <v>APROVECHAMIENTOS</v>
      </c>
      <c r="F260" s="16" t="str">
        <f t="shared" si="31"/>
        <v>064000</v>
      </c>
      <c r="G260" s="16" t="str">
        <f>VLOOKUP(F260:F3416,'[10]Catalogos CRI'!$A$24:$B$65,2,FALSE)</f>
        <v>ACCESORIOS DE LOS APORVECHAMIENTOS</v>
      </c>
      <c r="H260" s="16" t="str">
        <f t="shared" si="32"/>
        <v>064010</v>
      </c>
      <c r="I260" s="16" t="str">
        <f>VLOOKUP(H260:H3416,'[10]Catalogos CRI'!$A$70:$B$148,2,FALSE)</f>
        <v>Otros no especificados</v>
      </c>
      <c r="J260" s="16" t="str">
        <f t="shared" si="33"/>
        <v>064011</v>
      </c>
      <c r="K260" s="16" t="str">
        <f>VLOOKUP(J260:J3416,'[10]Catalogos CRI'!$A$153:$B$335,2,FALSE)</f>
        <v>Otros  accesorios</v>
      </c>
      <c r="L260" s="16" t="str">
        <f t="shared" si="34"/>
        <v>500</v>
      </c>
      <c r="M260" s="16" t="str">
        <f>VLOOKUP(L260:L3416,[11]FF!$A$10:$B$16,2,FALSE)</f>
        <v>Recursos Federales</v>
      </c>
      <c r="N260" s="16" t="str">
        <f t="shared" si="35"/>
        <v>561</v>
      </c>
      <c r="O260" s="16" t="str">
        <f>VLOOKUP(N260:N3416,[11]FF!$A$22:$B$93,2,FALSE)</f>
        <v>Fortalecimiento Financiero para la Inversión 16 Convenio B</v>
      </c>
      <c r="P260" s="16">
        <v>877735</v>
      </c>
      <c r="Q260" s="16">
        <v>1</v>
      </c>
      <c r="R260" s="17">
        <v>0</v>
      </c>
      <c r="S260" s="17">
        <v>12723.91</v>
      </c>
      <c r="T260" s="17">
        <f t="shared" si="27"/>
        <v>12723.91</v>
      </c>
      <c r="U260" s="17">
        <v>0</v>
      </c>
      <c r="V260" s="17">
        <v>12723.91</v>
      </c>
      <c r="W260" s="17">
        <f t="shared" si="28"/>
        <v>0</v>
      </c>
      <c r="X260" t="str">
        <f>VLOOKUP(J260,'[12]Conver ASEJ VS Clave Nueva'!$A$4:$C$193,3,FALSE)</f>
        <v>6.4.1.9</v>
      </c>
      <c r="Y260" t="str">
        <f>VLOOKUP(K260,'[13]Conver ASEJ VS Clave Nueva'!$B$4:$D$193,3,FALSE)</f>
        <v>Otros  accesorios</v>
      </c>
    </row>
    <row r="261" spans="1:25" x14ac:dyDescent="0.25">
      <c r="A261" s="16">
        <v>86472</v>
      </c>
      <c r="B261" s="16" t="s">
        <v>113</v>
      </c>
      <c r="C261" s="16" t="str">
        <f t="shared" si="29"/>
        <v>2018</v>
      </c>
      <c r="D261" s="16" t="str">
        <f t="shared" si="30"/>
        <v>060000</v>
      </c>
      <c r="E261" s="16" t="str">
        <f>VLOOKUP(D261:D3417,'[10]Catalogos CRI'!$A$10:$B$19,2,FALSE)</f>
        <v>APROVECHAMIENTOS</v>
      </c>
      <c r="F261" s="16" t="str">
        <f t="shared" si="31"/>
        <v>064000</v>
      </c>
      <c r="G261" s="16" t="str">
        <f>VLOOKUP(F261:F3417,'[10]Catalogos CRI'!$A$24:$B$65,2,FALSE)</f>
        <v>ACCESORIOS DE LOS APORVECHAMIENTOS</v>
      </c>
      <c r="H261" s="16" t="str">
        <f t="shared" si="32"/>
        <v>064010</v>
      </c>
      <c r="I261" s="16" t="str">
        <f>VLOOKUP(H261:H3417,'[10]Catalogos CRI'!$A$70:$B$148,2,FALSE)</f>
        <v>Otros no especificados</v>
      </c>
      <c r="J261" s="16" t="str">
        <f t="shared" si="33"/>
        <v>064011</v>
      </c>
      <c r="K261" s="16" t="str">
        <f>VLOOKUP(J261:J3417,'[10]Catalogos CRI'!$A$153:$B$335,2,FALSE)</f>
        <v>Otros  accesorios</v>
      </c>
      <c r="L261" s="16" t="str">
        <f t="shared" si="34"/>
        <v>500</v>
      </c>
      <c r="M261" s="16" t="str">
        <f>VLOOKUP(L261:L3417,[11]FF!$A$10:$B$16,2,FALSE)</f>
        <v>Recursos Federales</v>
      </c>
      <c r="N261" s="16" t="str">
        <f t="shared" si="35"/>
        <v>561</v>
      </c>
      <c r="O261" s="16" t="str">
        <f>VLOOKUP(N261:N3417,[11]FF!$A$22:$B$93,2,FALSE)</f>
        <v>Fortalecimiento Financiero para la Inversión 16 Convenio B</v>
      </c>
      <c r="P261" s="16">
        <v>877736</v>
      </c>
      <c r="Q261" s="16">
        <v>2</v>
      </c>
      <c r="R261" s="17">
        <v>0</v>
      </c>
      <c r="S261" s="17">
        <v>6711.68</v>
      </c>
      <c r="T261" s="17">
        <f t="shared" si="27"/>
        <v>6711.68</v>
      </c>
      <c r="U261" s="17">
        <v>0</v>
      </c>
      <c r="V261" s="17">
        <v>6711.68</v>
      </c>
      <c r="W261" s="17">
        <f t="shared" si="28"/>
        <v>0</v>
      </c>
      <c r="X261" t="str">
        <f>VLOOKUP(J261,'[12]Conver ASEJ VS Clave Nueva'!$A$4:$C$193,3,FALSE)</f>
        <v>6.4.1.9</v>
      </c>
      <c r="Y261" t="str">
        <f>VLOOKUP(K261,'[13]Conver ASEJ VS Clave Nueva'!$B$4:$D$193,3,FALSE)</f>
        <v>Otros  accesorios</v>
      </c>
    </row>
    <row r="262" spans="1:25" x14ac:dyDescent="0.25">
      <c r="A262" s="16">
        <v>86472</v>
      </c>
      <c r="B262" s="16" t="s">
        <v>113</v>
      </c>
      <c r="C262" s="16" t="str">
        <f t="shared" si="29"/>
        <v>2018</v>
      </c>
      <c r="D262" s="16" t="str">
        <f t="shared" si="30"/>
        <v>060000</v>
      </c>
      <c r="E262" s="16" t="str">
        <f>VLOOKUP(D262:D3418,'[10]Catalogos CRI'!$A$10:$B$19,2,FALSE)</f>
        <v>APROVECHAMIENTOS</v>
      </c>
      <c r="F262" s="16" t="str">
        <f t="shared" si="31"/>
        <v>064000</v>
      </c>
      <c r="G262" s="16" t="str">
        <f>VLOOKUP(F262:F3418,'[10]Catalogos CRI'!$A$24:$B$65,2,FALSE)</f>
        <v>ACCESORIOS DE LOS APORVECHAMIENTOS</v>
      </c>
      <c r="H262" s="16" t="str">
        <f t="shared" si="32"/>
        <v>064010</v>
      </c>
      <c r="I262" s="16" t="str">
        <f>VLOOKUP(H262:H3418,'[10]Catalogos CRI'!$A$70:$B$148,2,FALSE)</f>
        <v>Otros no especificados</v>
      </c>
      <c r="J262" s="16" t="str">
        <f t="shared" si="33"/>
        <v>064011</v>
      </c>
      <c r="K262" s="16" t="str">
        <f>VLOOKUP(J262:J3418,'[10]Catalogos CRI'!$A$153:$B$335,2,FALSE)</f>
        <v>Otros  accesorios</v>
      </c>
      <c r="L262" s="16" t="str">
        <f t="shared" si="34"/>
        <v>500</v>
      </c>
      <c r="M262" s="16" t="str">
        <f>VLOOKUP(L262:L3418,[11]FF!$A$10:$B$16,2,FALSE)</f>
        <v>Recursos Federales</v>
      </c>
      <c r="N262" s="16" t="str">
        <f t="shared" si="35"/>
        <v>561</v>
      </c>
      <c r="O262" s="16" t="str">
        <f>VLOOKUP(N262:N3418,[11]FF!$A$22:$B$93,2,FALSE)</f>
        <v>Fortalecimiento Financiero para la Inversión 16 Convenio B</v>
      </c>
      <c r="P262" s="16">
        <v>877737</v>
      </c>
      <c r="Q262" s="16">
        <v>3</v>
      </c>
      <c r="R262" s="17">
        <v>0</v>
      </c>
      <c r="S262" s="17">
        <v>4418.6899999999996</v>
      </c>
      <c r="T262" s="17">
        <f t="shared" si="27"/>
        <v>4418.6899999999996</v>
      </c>
      <c r="U262" s="17">
        <v>0</v>
      </c>
      <c r="V262" s="17">
        <v>4418.6899999999996</v>
      </c>
      <c r="W262" s="17">
        <f t="shared" si="28"/>
        <v>0</v>
      </c>
      <c r="X262" t="str">
        <f>VLOOKUP(J262,'[12]Conver ASEJ VS Clave Nueva'!$A$4:$C$193,3,FALSE)</f>
        <v>6.4.1.9</v>
      </c>
      <c r="Y262" t="str">
        <f>VLOOKUP(K262,'[13]Conver ASEJ VS Clave Nueva'!$B$4:$D$193,3,FALSE)</f>
        <v>Otros  accesorios</v>
      </c>
    </row>
    <row r="263" spans="1:25" x14ac:dyDescent="0.25">
      <c r="A263" s="16">
        <v>86472</v>
      </c>
      <c r="B263" s="16" t="s">
        <v>113</v>
      </c>
      <c r="C263" s="16" t="str">
        <f t="shared" si="29"/>
        <v>2018</v>
      </c>
      <c r="D263" s="16" t="str">
        <f t="shared" si="30"/>
        <v>060000</v>
      </c>
      <c r="E263" s="16" t="str">
        <f>VLOOKUP(D263:D3419,'[10]Catalogos CRI'!$A$10:$B$19,2,FALSE)</f>
        <v>APROVECHAMIENTOS</v>
      </c>
      <c r="F263" s="16" t="str">
        <f t="shared" si="31"/>
        <v>064000</v>
      </c>
      <c r="G263" s="16" t="str">
        <f>VLOOKUP(F263:F3419,'[10]Catalogos CRI'!$A$24:$B$65,2,FALSE)</f>
        <v>ACCESORIOS DE LOS APORVECHAMIENTOS</v>
      </c>
      <c r="H263" s="16" t="str">
        <f t="shared" si="32"/>
        <v>064010</v>
      </c>
      <c r="I263" s="16" t="str">
        <f>VLOOKUP(H263:H3419,'[10]Catalogos CRI'!$A$70:$B$148,2,FALSE)</f>
        <v>Otros no especificados</v>
      </c>
      <c r="J263" s="16" t="str">
        <f t="shared" si="33"/>
        <v>064011</v>
      </c>
      <c r="K263" s="16" t="str">
        <f>VLOOKUP(J263:J3419,'[10]Catalogos CRI'!$A$153:$B$335,2,FALSE)</f>
        <v>Otros  accesorios</v>
      </c>
      <c r="L263" s="16" t="str">
        <f t="shared" si="34"/>
        <v>500</v>
      </c>
      <c r="M263" s="16" t="str">
        <f>VLOOKUP(L263:L3419,[11]FF!$A$10:$B$16,2,FALSE)</f>
        <v>Recursos Federales</v>
      </c>
      <c r="N263" s="16" t="str">
        <f t="shared" si="35"/>
        <v>561</v>
      </c>
      <c r="O263" s="16" t="str">
        <f>VLOOKUP(N263:N3419,[11]FF!$A$22:$B$93,2,FALSE)</f>
        <v>Fortalecimiento Financiero para la Inversión 16 Convenio B</v>
      </c>
      <c r="P263" s="16">
        <v>877738</v>
      </c>
      <c r="Q263" s="16">
        <v>4</v>
      </c>
      <c r="R263" s="17">
        <v>0</v>
      </c>
      <c r="S263" s="17">
        <v>2767.43</v>
      </c>
      <c r="T263" s="17">
        <f t="shared" si="27"/>
        <v>2767.43</v>
      </c>
      <c r="U263" s="17">
        <v>0</v>
      </c>
      <c r="V263" s="17">
        <v>2767.43</v>
      </c>
      <c r="W263" s="17">
        <f t="shared" si="28"/>
        <v>0</v>
      </c>
      <c r="X263" t="str">
        <f>VLOOKUP(J263,'[12]Conver ASEJ VS Clave Nueva'!$A$4:$C$193,3,FALSE)</f>
        <v>6.4.1.9</v>
      </c>
      <c r="Y263" t="str">
        <f>VLOOKUP(K263,'[13]Conver ASEJ VS Clave Nueva'!$B$4:$D$193,3,FALSE)</f>
        <v>Otros  accesorios</v>
      </c>
    </row>
    <row r="264" spans="1:25" x14ac:dyDescent="0.25">
      <c r="A264" s="16">
        <v>86472</v>
      </c>
      <c r="B264" s="16" t="s">
        <v>113</v>
      </c>
      <c r="C264" s="16" t="str">
        <f t="shared" si="29"/>
        <v>2018</v>
      </c>
      <c r="D264" s="16" t="str">
        <f t="shared" si="30"/>
        <v>060000</v>
      </c>
      <c r="E264" s="16" t="str">
        <f>VLOOKUP(D264:D3420,'[10]Catalogos CRI'!$A$10:$B$19,2,FALSE)</f>
        <v>APROVECHAMIENTOS</v>
      </c>
      <c r="F264" s="16" t="str">
        <f t="shared" si="31"/>
        <v>064000</v>
      </c>
      <c r="G264" s="16" t="str">
        <f>VLOOKUP(F264:F3420,'[10]Catalogos CRI'!$A$24:$B$65,2,FALSE)</f>
        <v>ACCESORIOS DE LOS APORVECHAMIENTOS</v>
      </c>
      <c r="H264" s="16" t="str">
        <f t="shared" si="32"/>
        <v>064010</v>
      </c>
      <c r="I264" s="16" t="str">
        <f>VLOOKUP(H264:H3420,'[10]Catalogos CRI'!$A$70:$B$148,2,FALSE)</f>
        <v>Otros no especificados</v>
      </c>
      <c r="J264" s="16" t="str">
        <f t="shared" si="33"/>
        <v>064011</v>
      </c>
      <c r="K264" s="16" t="str">
        <f>VLOOKUP(J264:J3420,'[10]Catalogos CRI'!$A$153:$B$335,2,FALSE)</f>
        <v>Otros  accesorios</v>
      </c>
      <c r="L264" s="16" t="str">
        <f t="shared" si="34"/>
        <v>500</v>
      </c>
      <c r="M264" s="16" t="str">
        <f>VLOOKUP(L264:L3420,[11]FF!$A$10:$B$16,2,FALSE)</f>
        <v>Recursos Federales</v>
      </c>
      <c r="N264" s="16" t="str">
        <f t="shared" si="35"/>
        <v>561</v>
      </c>
      <c r="O264" s="16" t="str">
        <f>VLOOKUP(N264:N3420,[11]FF!$A$22:$B$93,2,FALSE)</f>
        <v>Fortalecimiento Financiero para la Inversión 16 Convenio B</v>
      </c>
      <c r="P264" s="16">
        <v>877739</v>
      </c>
      <c r="Q264" s="16">
        <v>5</v>
      </c>
      <c r="R264" s="17">
        <v>0</v>
      </c>
      <c r="S264" s="17">
        <v>0</v>
      </c>
      <c r="T264" s="17">
        <f t="shared" si="27"/>
        <v>0</v>
      </c>
      <c r="U264" s="17">
        <v>0</v>
      </c>
      <c r="V264" s="17">
        <v>0</v>
      </c>
      <c r="W264" s="17">
        <f t="shared" si="28"/>
        <v>0</v>
      </c>
      <c r="X264" t="str">
        <f>VLOOKUP(J264,'[12]Conver ASEJ VS Clave Nueva'!$A$4:$C$193,3,FALSE)</f>
        <v>6.4.1.9</v>
      </c>
      <c r="Y264" t="str">
        <f>VLOOKUP(K264,'[13]Conver ASEJ VS Clave Nueva'!$B$4:$D$193,3,FALSE)</f>
        <v>Otros  accesorios</v>
      </c>
    </row>
    <row r="265" spans="1:25" x14ac:dyDescent="0.25">
      <c r="A265" s="16">
        <v>86472</v>
      </c>
      <c r="B265" s="16" t="s">
        <v>113</v>
      </c>
      <c r="C265" s="16" t="str">
        <f t="shared" si="29"/>
        <v>2018</v>
      </c>
      <c r="D265" s="16" t="str">
        <f t="shared" si="30"/>
        <v>060000</v>
      </c>
      <c r="E265" s="16" t="str">
        <f>VLOOKUP(D265:D3421,'[10]Catalogos CRI'!$A$10:$B$19,2,FALSE)</f>
        <v>APROVECHAMIENTOS</v>
      </c>
      <c r="F265" s="16" t="str">
        <f t="shared" si="31"/>
        <v>064000</v>
      </c>
      <c r="G265" s="16" t="str">
        <f>VLOOKUP(F265:F3421,'[10]Catalogos CRI'!$A$24:$B$65,2,FALSE)</f>
        <v>ACCESORIOS DE LOS APORVECHAMIENTOS</v>
      </c>
      <c r="H265" s="16" t="str">
        <f t="shared" si="32"/>
        <v>064010</v>
      </c>
      <c r="I265" s="16" t="str">
        <f>VLOOKUP(H265:H3421,'[10]Catalogos CRI'!$A$70:$B$148,2,FALSE)</f>
        <v>Otros no especificados</v>
      </c>
      <c r="J265" s="16" t="str">
        <f t="shared" si="33"/>
        <v>064011</v>
      </c>
      <c r="K265" s="16" t="str">
        <f>VLOOKUP(J265:J3421,'[10]Catalogos CRI'!$A$153:$B$335,2,FALSE)</f>
        <v>Otros  accesorios</v>
      </c>
      <c r="L265" s="16" t="str">
        <f t="shared" si="34"/>
        <v>500</v>
      </c>
      <c r="M265" s="16" t="str">
        <f>VLOOKUP(L265:L3421,[11]FF!$A$10:$B$16,2,FALSE)</f>
        <v>Recursos Federales</v>
      </c>
      <c r="N265" s="16" t="str">
        <f t="shared" si="35"/>
        <v>561</v>
      </c>
      <c r="O265" s="16" t="str">
        <f>VLOOKUP(N265:N3421,[11]FF!$A$22:$B$93,2,FALSE)</f>
        <v>Fortalecimiento Financiero para la Inversión 16 Convenio B</v>
      </c>
      <c r="P265" s="16">
        <v>877740</v>
      </c>
      <c r="Q265" s="16">
        <v>6</v>
      </c>
      <c r="R265" s="17">
        <v>0</v>
      </c>
      <c r="S265" s="17">
        <v>0</v>
      </c>
      <c r="T265" s="17">
        <f t="shared" ref="T265:T328" si="36">R265+S265</f>
        <v>0</v>
      </c>
      <c r="U265" s="17">
        <v>0</v>
      </c>
      <c r="V265" s="17">
        <v>0</v>
      </c>
      <c r="W265" s="17">
        <f t="shared" ref="W265:W328" si="37">T265-V265</f>
        <v>0</v>
      </c>
      <c r="X265" t="str">
        <f>VLOOKUP(J265,'[12]Conver ASEJ VS Clave Nueva'!$A$4:$C$193,3,FALSE)</f>
        <v>6.4.1.9</v>
      </c>
      <c r="Y265" t="str">
        <f>VLOOKUP(K265,'[13]Conver ASEJ VS Clave Nueva'!$B$4:$D$193,3,FALSE)</f>
        <v>Otros  accesorios</v>
      </c>
    </row>
    <row r="266" spans="1:25" x14ac:dyDescent="0.25">
      <c r="A266" s="16">
        <v>86472</v>
      </c>
      <c r="B266" s="16" t="s">
        <v>113</v>
      </c>
      <c r="C266" s="16" t="str">
        <f t="shared" ref="C266:C329" si="38">MID(B266,1,4)</f>
        <v>2018</v>
      </c>
      <c r="D266" s="16" t="str">
        <f t="shared" ref="D266:D329" si="39">MID(B266,6,6)</f>
        <v>060000</v>
      </c>
      <c r="E266" s="16" t="str">
        <f>VLOOKUP(D266:D3422,'[10]Catalogos CRI'!$A$10:$B$19,2,FALSE)</f>
        <v>APROVECHAMIENTOS</v>
      </c>
      <c r="F266" s="16" t="str">
        <f t="shared" ref="F266:F329" si="40">MID(B266,13,6)</f>
        <v>064000</v>
      </c>
      <c r="G266" s="16" t="str">
        <f>VLOOKUP(F266:F3422,'[10]Catalogos CRI'!$A$24:$B$65,2,FALSE)</f>
        <v>ACCESORIOS DE LOS APORVECHAMIENTOS</v>
      </c>
      <c r="H266" s="16" t="str">
        <f t="shared" ref="H266:H329" si="41">MID(B266,20,6)</f>
        <v>064010</v>
      </c>
      <c r="I266" s="16" t="str">
        <f>VLOOKUP(H266:H3422,'[10]Catalogos CRI'!$A$70:$B$148,2,FALSE)</f>
        <v>Otros no especificados</v>
      </c>
      <c r="J266" s="16" t="str">
        <f t="shared" ref="J266:J329" si="42">MID(B266,27,6)</f>
        <v>064011</v>
      </c>
      <c r="K266" s="16" t="str">
        <f>VLOOKUP(J266:J3422,'[10]Catalogos CRI'!$A$153:$B$335,2,FALSE)</f>
        <v>Otros  accesorios</v>
      </c>
      <c r="L266" s="16" t="str">
        <f t="shared" ref="L266:L329" si="43">MID(B266,34,3)</f>
        <v>500</v>
      </c>
      <c r="M266" s="16" t="str">
        <f>VLOOKUP(L266:L3422,[11]FF!$A$10:$B$16,2,FALSE)</f>
        <v>Recursos Federales</v>
      </c>
      <c r="N266" s="16" t="str">
        <f t="shared" ref="N266:N329" si="44">MID(B266,38,3)</f>
        <v>561</v>
      </c>
      <c r="O266" s="16" t="str">
        <f>VLOOKUP(N266:N3422,[11]FF!$A$22:$B$93,2,FALSE)</f>
        <v>Fortalecimiento Financiero para la Inversión 16 Convenio B</v>
      </c>
      <c r="P266" s="16">
        <v>877741</v>
      </c>
      <c r="Q266" s="16">
        <v>7</v>
      </c>
      <c r="R266" s="17">
        <v>0</v>
      </c>
      <c r="S266" s="17">
        <v>0</v>
      </c>
      <c r="T266" s="17">
        <f t="shared" si="36"/>
        <v>0</v>
      </c>
      <c r="U266" s="17">
        <v>0</v>
      </c>
      <c r="V266" s="17">
        <v>0</v>
      </c>
      <c r="W266" s="17">
        <f t="shared" si="37"/>
        <v>0</v>
      </c>
      <c r="X266" t="str">
        <f>VLOOKUP(J266,'[12]Conver ASEJ VS Clave Nueva'!$A$4:$C$193,3,FALSE)</f>
        <v>6.4.1.9</v>
      </c>
      <c r="Y266" t="str">
        <f>VLOOKUP(K266,'[13]Conver ASEJ VS Clave Nueva'!$B$4:$D$193,3,FALSE)</f>
        <v>Otros  accesorios</v>
      </c>
    </row>
    <row r="267" spans="1:25" x14ac:dyDescent="0.25">
      <c r="A267" s="16">
        <v>86472</v>
      </c>
      <c r="B267" s="16" t="s">
        <v>113</v>
      </c>
      <c r="C267" s="16" t="str">
        <f t="shared" si="38"/>
        <v>2018</v>
      </c>
      <c r="D267" s="16" t="str">
        <f t="shared" si="39"/>
        <v>060000</v>
      </c>
      <c r="E267" s="16" t="str">
        <f>VLOOKUP(D267:D3423,'[10]Catalogos CRI'!$A$10:$B$19,2,FALSE)</f>
        <v>APROVECHAMIENTOS</v>
      </c>
      <c r="F267" s="16" t="str">
        <f t="shared" si="40"/>
        <v>064000</v>
      </c>
      <c r="G267" s="16" t="str">
        <f>VLOOKUP(F267:F3423,'[10]Catalogos CRI'!$A$24:$B$65,2,FALSE)</f>
        <v>ACCESORIOS DE LOS APORVECHAMIENTOS</v>
      </c>
      <c r="H267" s="16" t="str">
        <f t="shared" si="41"/>
        <v>064010</v>
      </c>
      <c r="I267" s="16" t="str">
        <f>VLOOKUP(H267:H3423,'[10]Catalogos CRI'!$A$70:$B$148,2,FALSE)</f>
        <v>Otros no especificados</v>
      </c>
      <c r="J267" s="16" t="str">
        <f t="shared" si="42"/>
        <v>064011</v>
      </c>
      <c r="K267" s="16" t="str">
        <f>VLOOKUP(J267:J3423,'[10]Catalogos CRI'!$A$153:$B$335,2,FALSE)</f>
        <v>Otros  accesorios</v>
      </c>
      <c r="L267" s="16" t="str">
        <f t="shared" si="43"/>
        <v>500</v>
      </c>
      <c r="M267" s="16" t="str">
        <f>VLOOKUP(L267:L3423,[11]FF!$A$10:$B$16,2,FALSE)</f>
        <v>Recursos Federales</v>
      </c>
      <c r="N267" s="16" t="str">
        <f t="shared" si="44"/>
        <v>561</v>
      </c>
      <c r="O267" s="16" t="str">
        <f>VLOOKUP(N267:N3423,[11]FF!$A$22:$B$93,2,FALSE)</f>
        <v>Fortalecimiento Financiero para la Inversión 16 Convenio B</v>
      </c>
      <c r="P267" s="16">
        <v>877742</v>
      </c>
      <c r="Q267" s="16">
        <v>8</v>
      </c>
      <c r="R267" s="17">
        <v>0</v>
      </c>
      <c r="S267" s="17">
        <v>0</v>
      </c>
      <c r="T267" s="17">
        <f t="shared" si="36"/>
        <v>0</v>
      </c>
      <c r="U267" s="17">
        <v>0</v>
      </c>
      <c r="V267" s="17">
        <v>0</v>
      </c>
      <c r="W267" s="17">
        <f t="shared" si="37"/>
        <v>0</v>
      </c>
      <c r="X267" t="str">
        <f>VLOOKUP(J267,'[12]Conver ASEJ VS Clave Nueva'!$A$4:$C$193,3,FALSE)</f>
        <v>6.4.1.9</v>
      </c>
      <c r="Y267" t="str">
        <f>VLOOKUP(K267,'[13]Conver ASEJ VS Clave Nueva'!$B$4:$D$193,3,FALSE)</f>
        <v>Otros  accesorios</v>
      </c>
    </row>
    <row r="268" spans="1:25" x14ac:dyDescent="0.25">
      <c r="A268" s="16">
        <v>86472</v>
      </c>
      <c r="B268" s="16" t="s">
        <v>113</v>
      </c>
      <c r="C268" s="16" t="str">
        <f t="shared" si="38"/>
        <v>2018</v>
      </c>
      <c r="D268" s="16" t="str">
        <f t="shared" si="39"/>
        <v>060000</v>
      </c>
      <c r="E268" s="16" t="str">
        <f>VLOOKUP(D268:D3424,'[10]Catalogos CRI'!$A$10:$B$19,2,FALSE)</f>
        <v>APROVECHAMIENTOS</v>
      </c>
      <c r="F268" s="16" t="str">
        <f t="shared" si="40"/>
        <v>064000</v>
      </c>
      <c r="G268" s="16" t="str">
        <f>VLOOKUP(F268:F3424,'[10]Catalogos CRI'!$A$24:$B$65,2,FALSE)</f>
        <v>ACCESORIOS DE LOS APORVECHAMIENTOS</v>
      </c>
      <c r="H268" s="16" t="str">
        <f t="shared" si="41"/>
        <v>064010</v>
      </c>
      <c r="I268" s="16" t="str">
        <f>VLOOKUP(H268:H3424,'[10]Catalogos CRI'!$A$70:$B$148,2,FALSE)</f>
        <v>Otros no especificados</v>
      </c>
      <c r="J268" s="16" t="str">
        <f t="shared" si="42"/>
        <v>064011</v>
      </c>
      <c r="K268" s="16" t="str">
        <f>VLOOKUP(J268:J3424,'[10]Catalogos CRI'!$A$153:$B$335,2,FALSE)</f>
        <v>Otros  accesorios</v>
      </c>
      <c r="L268" s="16" t="str">
        <f t="shared" si="43"/>
        <v>500</v>
      </c>
      <c r="M268" s="16" t="str">
        <f>VLOOKUP(L268:L3424,[11]FF!$A$10:$B$16,2,FALSE)</f>
        <v>Recursos Federales</v>
      </c>
      <c r="N268" s="16" t="str">
        <f t="shared" si="44"/>
        <v>561</v>
      </c>
      <c r="O268" s="16" t="str">
        <f>VLOOKUP(N268:N3424,[11]FF!$A$22:$B$93,2,FALSE)</f>
        <v>Fortalecimiento Financiero para la Inversión 16 Convenio B</v>
      </c>
      <c r="P268" s="16">
        <v>877743</v>
      </c>
      <c r="Q268" s="16">
        <v>9</v>
      </c>
      <c r="R268" s="17">
        <v>0</v>
      </c>
      <c r="S268" s="17">
        <v>0</v>
      </c>
      <c r="T268" s="17">
        <f t="shared" si="36"/>
        <v>0</v>
      </c>
      <c r="U268" s="17">
        <v>0</v>
      </c>
      <c r="V268" s="17">
        <v>0</v>
      </c>
      <c r="W268" s="17">
        <f t="shared" si="37"/>
        <v>0</v>
      </c>
      <c r="X268" t="str">
        <f>VLOOKUP(J268,'[12]Conver ASEJ VS Clave Nueva'!$A$4:$C$193,3,FALSE)</f>
        <v>6.4.1.9</v>
      </c>
      <c r="Y268" t="str">
        <f>VLOOKUP(K268,'[13]Conver ASEJ VS Clave Nueva'!$B$4:$D$193,3,FALSE)</f>
        <v>Otros  accesorios</v>
      </c>
    </row>
    <row r="269" spans="1:25" x14ac:dyDescent="0.25">
      <c r="A269" s="16">
        <v>86472</v>
      </c>
      <c r="B269" s="16" t="s">
        <v>113</v>
      </c>
      <c r="C269" s="16" t="str">
        <f t="shared" si="38"/>
        <v>2018</v>
      </c>
      <c r="D269" s="16" t="str">
        <f t="shared" si="39"/>
        <v>060000</v>
      </c>
      <c r="E269" s="16" t="str">
        <f>VLOOKUP(D269:D3425,'[10]Catalogos CRI'!$A$10:$B$19,2,FALSE)</f>
        <v>APROVECHAMIENTOS</v>
      </c>
      <c r="F269" s="16" t="str">
        <f t="shared" si="40"/>
        <v>064000</v>
      </c>
      <c r="G269" s="16" t="str">
        <f>VLOOKUP(F269:F3425,'[10]Catalogos CRI'!$A$24:$B$65,2,FALSE)</f>
        <v>ACCESORIOS DE LOS APORVECHAMIENTOS</v>
      </c>
      <c r="H269" s="16" t="str">
        <f t="shared" si="41"/>
        <v>064010</v>
      </c>
      <c r="I269" s="16" t="str">
        <f>VLOOKUP(H269:H3425,'[10]Catalogos CRI'!$A$70:$B$148,2,FALSE)</f>
        <v>Otros no especificados</v>
      </c>
      <c r="J269" s="16" t="str">
        <f t="shared" si="42"/>
        <v>064011</v>
      </c>
      <c r="K269" s="16" t="str">
        <f>VLOOKUP(J269:J3425,'[10]Catalogos CRI'!$A$153:$B$335,2,FALSE)</f>
        <v>Otros  accesorios</v>
      </c>
      <c r="L269" s="16" t="str">
        <f t="shared" si="43"/>
        <v>500</v>
      </c>
      <c r="M269" s="16" t="str">
        <f>VLOOKUP(L269:L3425,[11]FF!$A$10:$B$16,2,FALSE)</f>
        <v>Recursos Federales</v>
      </c>
      <c r="N269" s="16" t="str">
        <f t="shared" si="44"/>
        <v>561</v>
      </c>
      <c r="O269" s="16" t="str">
        <f>VLOOKUP(N269:N3425,[11]FF!$A$22:$B$93,2,FALSE)</f>
        <v>Fortalecimiento Financiero para la Inversión 16 Convenio B</v>
      </c>
      <c r="P269" s="16">
        <v>877744</v>
      </c>
      <c r="Q269" s="16">
        <v>10</v>
      </c>
      <c r="R269" s="17">
        <v>0</v>
      </c>
      <c r="S269" s="17">
        <v>0</v>
      </c>
      <c r="T269" s="17">
        <f t="shared" si="36"/>
        <v>0</v>
      </c>
      <c r="U269" s="17">
        <v>0</v>
      </c>
      <c r="V269" s="17">
        <v>0</v>
      </c>
      <c r="W269" s="17">
        <f t="shared" si="37"/>
        <v>0</v>
      </c>
      <c r="X269" t="str">
        <f>VLOOKUP(J269,'[12]Conver ASEJ VS Clave Nueva'!$A$4:$C$193,3,FALSE)</f>
        <v>6.4.1.9</v>
      </c>
      <c r="Y269" t="str">
        <f>VLOOKUP(K269,'[13]Conver ASEJ VS Clave Nueva'!$B$4:$D$193,3,FALSE)</f>
        <v>Otros  accesorios</v>
      </c>
    </row>
    <row r="270" spans="1:25" x14ac:dyDescent="0.25">
      <c r="A270" s="16">
        <v>86472</v>
      </c>
      <c r="B270" s="16" t="s">
        <v>113</v>
      </c>
      <c r="C270" s="16" t="str">
        <f t="shared" si="38"/>
        <v>2018</v>
      </c>
      <c r="D270" s="16" t="str">
        <f t="shared" si="39"/>
        <v>060000</v>
      </c>
      <c r="E270" s="16" t="str">
        <f>VLOOKUP(D270:D3426,'[10]Catalogos CRI'!$A$10:$B$19,2,FALSE)</f>
        <v>APROVECHAMIENTOS</v>
      </c>
      <c r="F270" s="16" t="str">
        <f t="shared" si="40"/>
        <v>064000</v>
      </c>
      <c r="G270" s="16" t="str">
        <f>VLOOKUP(F270:F3426,'[10]Catalogos CRI'!$A$24:$B$65,2,FALSE)</f>
        <v>ACCESORIOS DE LOS APORVECHAMIENTOS</v>
      </c>
      <c r="H270" s="16" t="str">
        <f t="shared" si="41"/>
        <v>064010</v>
      </c>
      <c r="I270" s="16" t="str">
        <f>VLOOKUP(H270:H3426,'[10]Catalogos CRI'!$A$70:$B$148,2,FALSE)</f>
        <v>Otros no especificados</v>
      </c>
      <c r="J270" s="16" t="str">
        <f t="shared" si="42"/>
        <v>064011</v>
      </c>
      <c r="K270" s="16" t="str">
        <f>VLOOKUP(J270:J3426,'[10]Catalogos CRI'!$A$153:$B$335,2,FALSE)</f>
        <v>Otros  accesorios</v>
      </c>
      <c r="L270" s="16" t="str">
        <f t="shared" si="43"/>
        <v>500</v>
      </c>
      <c r="M270" s="16" t="str">
        <f>VLOOKUP(L270:L3426,[11]FF!$A$10:$B$16,2,FALSE)</f>
        <v>Recursos Federales</v>
      </c>
      <c r="N270" s="16" t="str">
        <f t="shared" si="44"/>
        <v>561</v>
      </c>
      <c r="O270" s="16" t="str">
        <f>VLOOKUP(N270:N3426,[11]FF!$A$22:$B$93,2,FALSE)</f>
        <v>Fortalecimiento Financiero para la Inversión 16 Convenio B</v>
      </c>
      <c r="P270" s="16">
        <v>877745</v>
      </c>
      <c r="Q270" s="16">
        <v>11</v>
      </c>
      <c r="R270" s="17">
        <v>0</v>
      </c>
      <c r="S270" s="17">
        <v>0</v>
      </c>
      <c r="T270" s="17">
        <f t="shared" si="36"/>
        <v>0</v>
      </c>
      <c r="U270" s="17">
        <v>0</v>
      </c>
      <c r="V270" s="17">
        <v>0</v>
      </c>
      <c r="W270" s="17">
        <f t="shared" si="37"/>
        <v>0</v>
      </c>
      <c r="X270" t="str">
        <f>VLOOKUP(J270,'[12]Conver ASEJ VS Clave Nueva'!$A$4:$C$193,3,FALSE)</f>
        <v>6.4.1.9</v>
      </c>
      <c r="Y270" t="str">
        <f>VLOOKUP(K270,'[13]Conver ASEJ VS Clave Nueva'!$B$4:$D$193,3,FALSE)</f>
        <v>Otros  accesorios</v>
      </c>
    </row>
    <row r="271" spans="1:25" x14ac:dyDescent="0.25">
      <c r="A271" s="16">
        <v>86472</v>
      </c>
      <c r="B271" s="16" t="s">
        <v>113</v>
      </c>
      <c r="C271" s="16" t="str">
        <f t="shared" si="38"/>
        <v>2018</v>
      </c>
      <c r="D271" s="16" t="str">
        <f t="shared" si="39"/>
        <v>060000</v>
      </c>
      <c r="E271" s="16" t="str">
        <f>VLOOKUP(D271:D3427,'[10]Catalogos CRI'!$A$10:$B$19,2,FALSE)</f>
        <v>APROVECHAMIENTOS</v>
      </c>
      <c r="F271" s="16" t="str">
        <f t="shared" si="40"/>
        <v>064000</v>
      </c>
      <c r="G271" s="16" t="str">
        <f>VLOOKUP(F271:F3427,'[10]Catalogos CRI'!$A$24:$B$65,2,FALSE)</f>
        <v>ACCESORIOS DE LOS APORVECHAMIENTOS</v>
      </c>
      <c r="H271" s="16" t="str">
        <f t="shared" si="41"/>
        <v>064010</v>
      </c>
      <c r="I271" s="16" t="str">
        <f>VLOOKUP(H271:H3427,'[10]Catalogos CRI'!$A$70:$B$148,2,FALSE)</f>
        <v>Otros no especificados</v>
      </c>
      <c r="J271" s="16" t="str">
        <f t="shared" si="42"/>
        <v>064011</v>
      </c>
      <c r="K271" s="16" t="str">
        <f>VLOOKUP(J271:J3427,'[10]Catalogos CRI'!$A$153:$B$335,2,FALSE)</f>
        <v>Otros  accesorios</v>
      </c>
      <c r="L271" s="16" t="str">
        <f t="shared" si="43"/>
        <v>500</v>
      </c>
      <c r="M271" s="16" t="str">
        <f>VLOOKUP(L271:L3427,[11]FF!$A$10:$B$16,2,FALSE)</f>
        <v>Recursos Federales</v>
      </c>
      <c r="N271" s="16" t="str">
        <f t="shared" si="44"/>
        <v>561</v>
      </c>
      <c r="O271" s="16" t="str">
        <f>VLOOKUP(N271:N3427,[11]FF!$A$22:$B$93,2,FALSE)</f>
        <v>Fortalecimiento Financiero para la Inversión 16 Convenio B</v>
      </c>
      <c r="P271" s="16">
        <v>877746</v>
      </c>
      <c r="Q271" s="16">
        <v>12</v>
      </c>
      <c r="R271" s="17">
        <v>0</v>
      </c>
      <c r="S271" s="17">
        <v>0</v>
      </c>
      <c r="T271" s="17">
        <f t="shared" si="36"/>
        <v>0</v>
      </c>
      <c r="U271" s="17">
        <v>0</v>
      </c>
      <c r="V271" s="17">
        <v>0</v>
      </c>
      <c r="W271" s="17">
        <f t="shared" si="37"/>
        <v>0</v>
      </c>
      <c r="X271" t="str">
        <f>VLOOKUP(J271,'[12]Conver ASEJ VS Clave Nueva'!$A$4:$C$193,3,FALSE)</f>
        <v>6.4.1.9</v>
      </c>
      <c r="Y271" t="str">
        <f>VLOOKUP(K271,'[13]Conver ASEJ VS Clave Nueva'!$B$4:$D$193,3,FALSE)</f>
        <v>Otros  accesorios</v>
      </c>
    </row>
    <row r="272" spans="1:25" x14ac:dyDescent="0.25">
      <c r="A272" s="16">
        <v>86473</v>
      </c>
      <c r="B272" s="16" t="s">
        <v>114</v>
      </c>
      <c r="C272" s="16" t="str">
        <f t="shared" si="38"/>
        <v>2018</v>
      </c>
      <c r="D272" s="16" t="str">
        <f t="shared" si="39"/>
        <v>060000</v>
      </c>
      <c r="E272" s="16" t="str">
        <f>VLOOKUP(D272:D3428,'[10]Catalogos CRI'!$A$10:$B$19,2,FALSE)</f>
        <v>APROVECHAMIENTOS</v>
      </c>
      <c r="F272" s="16" t="str">
        <f t="shared" si="40"/>
        <v>064000</v>
      </c>
      <c r="G272" s="16" t="str">
        <f>VLOOKUP(F272:F3428,'[10]Catalogos CRI'!$A$24:$B$65,2,FALSE)</f>
        <v>ACCESORIOS DE LOS APORVECHAMIENTOS</v>
      </c>
      <c r="H272" s="16" t="str">
        <f t="shared" si="41"/>
        <v>064010</v>
      </c>
      <c r="I272" s="16" t="str">
        <f>VLOOKUP(H272:H3428,'[10]Catalogos CRI'!$A$70:$B$148,2,FALSE)</f>
        <v>Otros no especificados</v>
      </c>
      <c r="J272" s="16" t="str">
        <f t="shared" si="42"/>
        <v>064011</v>
      </c>
      <c r="K272" s="16" t="str">
        <f>VLOOKUP(J272:J3428,'[10]Catalogos CRI'!$A$153:$B$335,2,FALSE)</f>
        <v>Otros  accesorios</v>
      </c>
      <c r="L272" s="16" t="str">
        <f t="shared" si="43"/>
        <v>500</v>
      </c>
      <c r="M272" s="16" t="str">
        <f>VLOOKUP(L272:L3428,[11]FF!$A$10:$B$16,2,FALSE)</f>
        <v>Recursos Federales</v>
      </c>
      <c r="N272" s="16" t="str">
        <f t="shared" si="44"/>
        <v>566</v>
      </c>
      <c r="O272" s="16" t="str">
        <f>VLOOKUP(N272:N3428,[11]FF!$A$22:$B$93,2,FALSE)</f>
        <v>Programas Regionales 2016 Convenio C</v>
      </c>
      <c r="P272" s="16">
        <v>877747</v>
      </c>
      <c r="Q272" s="16">
        <v>1</v>
      </c>
      <c r="R272" s="17">
        <v>0</v>
      </c>
      <c r="S272" s="17">
        <v>46752.66</v>
      </c>
      <c r="T272" s="17">
        <f t="shared" si="36"/>
        <v>46752.66</v>
      </c>
      <c r="U272" s="17">
        <v>0</v>
      </c>
      <c r="V272" s="17">
        <v>46752.66</v>
      </c>
      <c r="W272" s="17">
        <f t="shared" si="37"/>
        <v>0</v>
      </c>
      <c r="X272" t="str">
        <f>VLOOKUP(J272,'[12]Conver ASEJ VS Clave Nueva'!$A$4:$C$193,3,FALSE)</f>
        <v>6.4.1.9</v>
      </c>
      <c r="Y272" t="str">
        <f>VLOOKUP(K272,'[13]Conver ASEJ VS Clave Nueva'!$B$4:$D$193,3,FALSE)</f>
        <v>Otros  accesorios</v>
      </c>
    </row>
    <row r="273" spans="1:25" x14ac:dyDescent="0.25">
      <c r="A273" s="16">
        <v>86473</v>
      </c>
      <c r="B273" s="16" t="s">
        <v>114</v>
      </c>
      <c r="C273" s="16" t="str">
        <f t="shared" si="38"/>
        <v>2018</v>
      </c>
      <c r="D273" s="16" t="str">
        <f t="shared" si="39"/>
        <v>060000</v>
      </c>
      <c r="E273" s="16" t="str">
        <f>VLOOKUP(D273:D3429,'[10]Catalogos CRI'!$A$10:$B$19,2,FALSE)</f>
        <v>APROVECHAMIENTOS</v>
      </c>
      <c r="F273" s="16" t="str">
        <f t="shared" si="40"/>
        <v>064000</v>
      </c>
      <c r="G273" s="16" t="str">
        <f>VLOOKUP(F273:F3429,'[10]Catalogos CRI'!$A$24:$B$65,2,FALSE)</f>
        <v>ACCESORIOS DE LOS APORVECHAMIENTOS</v>
      </c>
      <c r="H273" s="16" t="str">
        <f t="shared" si="41"/>
        <v>064010</v>
      </c>
      <c r="I273" s="16" t="str">
        <f>VLOOKUP(H273:H3429,'[10]Catalogos CRI'!$A$70:$B$148,2,FALSE)</f>
        <v>Otros no especificados</v>
      </c>
      <c r="J273" s="16" t="str">
        <f t="shared" si="42"/>
        <v>064011</v>
      </c>
      <c r="K273" s="16" t="str">
        <f>VLOOKUP(J273:J3429,'[10]Catalogos CRI'!$A$153:$B$335,2,FALSE)</f>
        <v>Otros  accesorios</v>
      </c>
      <c r="L273" s="16" t="str">
        <f t="shared" si="43"/>
        <v>500</v>
      </c>
      <c r="M273" s="16" t="str">
        <f>VLOOKUP(L273:L3429,[11]FF!$A$10:$B$16,2,FALSE)</f>
        <v>Recursos Federales</v>
      </c>
      <c r="N273" s="16" t="str">
        <f t="shared" si="44"/>
        <v>566</v>
      </c>
      <c r="O273" s="16" t="str">
        <f>VLOOKUP(N273:N3429,[11]FF!$A$22:$B$93,2,FALSE)</f>
        <v>Programas Regionales 2016 Convenio C</v>
      </c>
      <c r="P273" s="16">
        <v>877748</v>
      </c>
      <c r="Q273" s="16">
        <v>2</v>
      </c>
      <c r="R273" s="17">
        <v>0</v>
      </c>
      <c r="S273" s="17">
        <v>30350.32</v>
      </c>
      <c r="T273" s="17">
        <f t="shared" si="36"/>
        <v>30350.32</v>
      </c>
      <c r="U273" s="17">
        <v>0</v>
      </c>
      <c r="V273" s="17">
        <v>30350.32</v>
      </c>
      <c r="W273" s="17">
        <f t="shared" si="37"/>
        <v>0</v>
      </c>
      <c r="X273" t="str">
        <f>VLOOKUP(J273,'[12]Conver ASEJ VS Clave Nueva'!$A$4:$C$193,3,FALSE)</f>
        <v>6.4.1.9</v>
      </c>
      <c r="Y273" t="str">
        <f>VLOOKUP(K273,'[13]Conver ASEJ VS Clave Nueva'!$B$4:$D$193,3,FALSE)</f>
        <v>Otros  accesorios</v>
      </c>
    </row>
    <row r="274" spans="1:25" x14ac:dyDescent="0.25">
      <c r="A274" s="16">
        <v>86473</v>
      </c>
      <c r="B274" s="16" t="s">
        <v>114</v>
      </c>
      <c r="C274" s="16" t="str">
        <f t="shared" si="38"/>
        <v>2018</v>
      </c>
      <c r="D274" s="16" t="str">
        <f t="shared" si="39"/>
        <v>060000</v>
      </c>
      <c r="E274" s="16" t="str">
        <f>VLOOKUP(D274:D3430,'[10]Catalogos CRI'!$A$10:$B$19,2,FALSE)</f>
        <v>APROVECHAMIENTOS</v>
      </c>
      <c r="F274" s="16" t="str">
        <f t="shared" si="40"/>
        <v>064000</v>
      </c>
      <c r="G274" s="16" t="str">
        <f>VLOOKUP(F274:F3430,'[10]Catalogos CRI'!$A$24:$B$65,2,FALSE)</f>
        <v>ACCESORIOS DE LOS APORVECHAMIENTOS</v>
      </c>
      <c r="H274" s="16" t="str">
        <f t="shared" si="41"/>
        <v>064010</v>
      </c>
      <c r="I274" s="16" t="str">
        <f>VLOOKUP(H274:H3430,'[10]Catalogos CRI'!$A$70:$B$148,2,FALSE)</f>
        <v>Otros no especificados</v>
      </c>
      <c r="J274" s="16" t="str">
        <f t="shared" si="42"/>
        <v>064011</v>
      </c>
      <c r="K274" s="16" t="str">
        <f>VLOOKUP(J274:J3430,'[10]Catalogos CRI'!$A$153:$B$335,2,FALSE)</f>
        <v>Otros  accesorios</v>
      </c>
      <c r="L274" s="16" t="str">
        <f t="shared" si="43"/>
        <v>500</v>
      </c>
      <c r="M274" s="16" t="str">
        <f>VLOOKUP(L274:L3430,[11]FF!$A$10:$B$16,2,FALSE)</f>
        <v>Recursos Federales</v>
      </c>
      <c r="N274" s="16" t="str">
        <f t="shared" si="44"/>
        <v>566</v>
      </c>
      <c r="O274" s="16" t="str">
        <f>VLOOKUP(N274:N3430,[11]FF!$A$22:$B$93,2,FALSE)</f>
        <v>Programas Regionales 2016 Convenio C</v>
      </c>
      <c r="P274" s="16">
        <v>877749</v>
      </c>
      <c r="Q274" s="16">
        <v>3</v>
      </c>
      <c r="R274" s="17">
        <v>0</v>
      </c>
      <c r="S274" s="17">
        <v>26956.29</v>
      </c>
      <c r="T274" s="17">
        <f t="shared" si="36"/>
        <v>26956.29</v>
      </c>
      <c r="U274" s="17">
        <v>0</v>
      </c>
      <c r="V274" s="17">
        <v>26956.29</v>
      </c>
      <c r="W274" s="17">
        <f t="shared" si="37"/>
        <v>0</v>
      </c>
      <c r="X274" t="str">
        <f>VLOOKUP(J274,'[12]Conver ASEJ VS Clave Nueva'!$A$4:$C$193,3,FALSE)</f>
        <v>6.4.1.9</v>
      </c>
      <c r="Y274" t="str">
        <f>VLOOKUP(K274,'[13]Conver ASEJ VS Clave Nueva'!$B$4:$D$193,3,FALSE)</f>
        <v>Otros  accesorios</v>
      </c>
    </row>
    <row r="275" spans="1:25" x14ac:dyDescent="0.25">
      <c r="A275" s="16">
        <v>86473</v>
      </c>
      <c r="B275" s="16" t="s">
        <v>114</v>
      </c>
      <c r="C275" s="16" t="str">
        <f t="shared" si="38"/>
        <v>2018</v>
      </c>
      <c r="D275" s="16" t="str">
        <f t="shared" si="39"/>
        <v>060000</v>
      </c>
      <c r="E275" s="16" t="str">
        <f>VLOOKUP(D275:D3431,'[10]Catalogos CRI'!$A$10:$B$19,2,FALSE)</f>
        <v>APROVECHAMIENTOS</v>
      </c>
      <c r="F275" s="16" t="str">
        <f t="shared" si="40"/>
        <v>064000</v>
      </c>
      <c r="G275" s="16" t="str">
        <f>VLOOKUP(F275:F3431,'[10]Catalogos CRI'!$A$24:$B$65,2,FALSE)</f>
        <v>ACCESORIOS DE LOS APORVECHAMIENTOS</v>
      </c>
      <c r="H275" s="16" t="str">
        <f t="shared" si="41"/>
        <v>064010</v>
      </c>
      <c r="I275" s="16" t="str">
        <f>VLOOKUP(H275:H3431,'[10]Catalogos CRI'!$A$70:$B$148,2,FALSE)</f>
        <v>Otros no especificados</v>
      </c>
      <c r="J275" s="16" t="str">
        <f t="shared" si="42"/>
        <v>064011</v>
      </c>
      <c r="K275" s="16" t="str">
        <f>VLOOKUP(J275:J3431,'[10]Catalogos CRI'!$A$153:$B$335,2,FALSE)</f>
        <v>Otros  accesorios</v>
      </c>
      <c r="L275" s="16" t="str">
        <f t="shared" si="43"/>
        <v>500</v>
      </c>
      <c r="M275" s="16" t="str">
        <f>VLOOKUP(L275:L3431,[11]FF!$A$10:$B$16,2,FALSE)</f>
        <v>Recursos Federales</v>
      </c>
      <c r="N275" s="16" t="str">
        <f t="shared" si="44"/>
        <v>566</v>
      </c>
      <c r="O275" s="16" t="str">
        <f>VLOOKUP(N275:N3431,[11]FF!$A$22:$B$93,2,FALSE)</f>
        <v>Programas Regionales 2016 Convenio C</v>
      </c>
      <c r="P275" s="16">
        <v>877750</v>
      </c>
      <c r="Q275" s="16">
        <v>4</v>
      </c>
      <c r="R275" s="17">
        <v>0</v>
      </c>
      <c r="S275" s="17">
        <v>21067.14</v>
      </c>
      <c r="T275" s="17">
        <f t="shared" si="36"/>
        <v>21067.14</v>
      </c>
      <c r="U275" s="17">
        <v>0</v>
      </c>
      <c r="V275" s="17">
        <v>21067.14</v>
      </c>
      <c r="W275" s="17">
        <f t="shared" si="37"/>
        <v>0</v>
      </c>
      <c r="X275" t="str">
        <f>VLOOKUP(J275,'[12]Conver ASEJ VS Clave Nueva'!$A$4:$C$193,3,FALSE)</f>
        <v>6.4.1.9</v>
      </c>
      <c r="Y275" t="str">
        <f>VLOOKUP(K275,'[13]Conver ASEJ VS Clave Nueva'!$B$4:$D$193,3,FALSE)</f>
        <v>Otros  accesorios</v>
      </c>
    </row>
    <row r="276" spans="1:25" x14ac:dyDescent="0.25">
      <c r="A276" s="16">
        <v>86473</v>
      </c>
      <c r="B276" s="16" t="s">
        <v>114</v>
      </c>
      <c r="C276" s="16" t="str">
        <f t="shared" si="38"/>
        <v>2018</v>
      </c>
      <c r="D276" s="16" t="str">
        <f t="shared" si="39"/>
        <v>060000</v>
      </c>
      <c r="E276" s="16" t="str">
        <f>VLOOKUP(D276:D3432,'[10]Catalogos CRI'!$A$10:$B$19,2,FALSE)</f>
        <v>APROVECHAMIENTOS</v>
      </c>
      <c r="F276" s="16" t="str">
        <f t="shared" si="40"/>
        <v>064000</v>
      </c>
      <c r="G276" s="16" t="str">
        <f>VLOOKUP(F276:F3432,'[10]Catalogos CRI'!$A$24:$B$65,2,FALSE)</f>
        <v>ACCESORIOS DE LOS APORVECHAMIENTOS</v>
      </c>
      <c r="H276" s="16" t="str">
        <f t="shared" si="41"/>
        <v>064010</v>
      </c>
      <c r="I276" s="16" t="str">
        <f>VLOOKUP(H276:H3432,'[10]Catalogos CRI'!$A$70:$B$148,2,FALSE)</f>
        <v>Otros no especificados</v>
      </c>
      <c r="J276" s="16" t="str">
        <f t="shared" si="42"/>
        <v>064011</v>
      </c>
      <c r="K276" s="16" t="str">
        <f>VLOOKUP(J276:J3432,'[10]Catalogos CRI'!$A$153:$B$335,2,FALSE)</f>
        <v>Otros  accesorios</v>
      </c>
      <c r="L276" s="16" t="str">
        <f t="shared" si="43"/>
        <v>500</v>
      </c>
      <c r="M276" s="16" t="str">
        <f>VLOOKUP(L276:L3432,[11]FF!$A$10:$B$16,2,FALSE)</f>
        <v>Recursos Federales</v>
      </c>
      <c r="N276" s="16" t="str">
        <f t="shared" si="44"/>
        <v>566</v>
      </c>
      <c r="O276" s="16" t="str">
        <f>VLOOKUP(N276:N3432,[11]FF!$A$22:$B$93,2,FALSE)</f>
        <v>Programas Regionales 2016 Convenio C</v>
      </c>
      <c r="P276" s="16">
        <v>877751</v>
      </c>
      <c r="Q276" s="16">
        <v>5</v>
      </c>
      <c r="R276" s="17">
        <v>0</v>
      </c>
      <c r="S276" s="17">
        <v>14240.88</v>
      </c>
      <c r="T276" s="17">
        <f t="shared" si="36"/>
        <v>14240.88</v>
      </c>
      <c r="U276" s="17">
        <v>0</v>
      </c>
      <c r="V276" s="17">
        <v>14240.88</v>
      </c>
      <c r="W276" s="17">
        <f t="shared" si="37"/>
        <v>0</v>
      </c>
      <c r="X276" t="str">
        <f>VLOOKUP(J276,'[12]Conver ASEJ VS Clave Nueva'!$A$4:$C$193,3,FALSE)</f>
        <v>6.4.1.9</v>
      </c>
      <c r="Y276" t="str">
        <f>VLOOKUP(K276,'[13]Conver ASEJ VS Clave Nueva'!$B$4:$D$193,3,FALSE)</f>
        <v>Otros  accesorios</v>
      </c>
    </row>
    <row r="277" spans="1:25" x14ac:dyDescent="0.25">
      <c r="A277" s="16">
        <v>86473</v>
      </c>
      <c r="B277" s="16" t="s">
        <v>114</v>
      </c>
      <c r="C277" s="16" t="str">
        <f t="shared" si="38"/>
        <v>2018</v>
      </c>
      <c r="D277" s="16" t="str">
        <f t="shared" si="39"/>
        <v>060000</v>
      </c>
      <c r="E277" s="16" t="str">
        <f>VLOOKUP(D277:D3433,'[10]Catalogos CRI'!$A$10:$B$19,2,FALSE)</f>
        <v>APROVECHAMIENTOS</v>
      </c>
      <c r="F277" s="16" t="str">
        <f t="shared" si="40"/>
        <v>064000</v>
      </c>
      <c r="G277" s="16" t="str">
        <f>VLOOKUP(F277:F3433,'[10]Catalogos CRI'!$A$24:$B$65,2,FALSE)</f>
        <v>ACCESORIOS DE LOS APORVECHAMIENTOS</v>
      </c>
      <c r="H277" s="16" t="str">
        <f t="shared" si="41"/>
        <v>064010</v>
      </c>
      <c r="I277" s="16" t="str">
        <f>VLOOKUP(H277:H3433,'[10]Catalogos CRI'!$A$70:$B$148,2,FALSE)</f>
        <v>Otros no especificados</v>
      </c>
      <c r="J277" s="16" t="str">
        <f t="shared" si="42"/>
        <v>064011</v>
      </c>
      <c r="K277" s="16" t="str">
        <f>VLOOKUP(J277:J3433,'[10]Catalogos CRI'!$A$153:$B$335,2,FALSE)</f>
        <v>Otros  accesorios</v>
      </c>
      <c r="L277" s="16" t="str">
        <f t="shared" si="43"/>
        <v>500</v>
      </c>
      <c r="M277" s="16" t="str">
        <f>VLOOKUP(L277:L3433,[11]FF!$A$10:$B$16,2,FALSE)</f>
        <v>Recursos Federales</v>
      </c>
      <c r="N277" s="16" t="str">
        <f t="shared" si="44"/>
        <v>566</v>
      </c>
      <c r="O277" s="16" t="str">
        <f>VLOOKUP(N277:N3433,[11]FF!$A$22:$B$93,2,FALSE)</f>
        <v>Programas Regionales 2016 Convenio C</v>
      </c>
      <c r="P277" s="16">
        <v>877752</v>
      </c>
      <c r="Q277" s="16">
        <v>6</v>
      </c>
      <c r="R277" s="17">
        <v>0</v>
      </c>
      <c r="S277" s="17">
        <v>12795.46</v>
      </c>
      <c r="T277" s="17">
        <f t="shared" si="36"/>
        <v>12795.46</v>
      </c>
      <c r="U277" s="17">
        <v>0</v>
      </c>
      <c r="V277" s="17">
        <v>12795.46</v>
      </c>
      <c r="W277" s="17">
        <f t="shared" si="37"/>
        <v>0</v>
      </c>
      <c r="X277" t="str">
        <f>VLOOKUP(J277,'[12]Conver ASEJ VS Clave Nueva'!$A$4:$C$193,3,FALSE)</f>
        <v>6.4.1.9</v>
      </c>
      <c r="Y277" t="str">
        <f>VLOOKUP(K277,'[13]Conver ASEJ VS Clave Nueva'!$B$4:$D$193,3,FALSE)</f>
        <v>Otros  accesorios</v>
      </c>
    </row>
    <row r="278" spans="1:25" x14ac:dyDescent="0.25">
      <c r="A278" s="16">
        <v>86473</v>
      </c>
      <c r="B278" s="16" t="s">
        <v>114</v>
      </c>
      <c r="C278" s="16" t="str">
        <f t="shared" si="38"/>
        <v>2018</v>
      </c>
      <c r="D278" s="16" t="str">
        <f t="shared" si="39"/>
        <v>060000</v>
      </c>
      <c r="E278" s="16" t="str">
        <f>VLOOKUP(D278:D3434,'[10]Catalogos CRI'!$A$10:$B$19,2,FALSE)</f>
        <v>APROVECHAMIENTOS</v>
      </c>
      <c r="F278" s="16" t="str">
        <f t="shared" si="40"/>
        <v>064000</v>
      </c>
      <c r="G278" s="16" t="str">
        <f>VLOOKUP(F278:F3434,'[10]Catalogos CRI'!$A$24:$B$65,2,FALSE)</f>
        <v>ACCESORIOS DE LOS APORVECHAMIENTOS</v>
      </c>
      <c r="H278" s="16" t="str">
        <f t="shared" si="41"/>
        <v>064010</v>
      </c>
      <c r="I278" s="16" t="str">
        <f>VLOOKUP(H278:H3434,'[10]Catalogos CRI'!$A$70:$B$148,2,FALSE)</f>
        <v>Otros no especificados</v>
      </c>
      <c r="J278" s="16" t="str">
        <f t="shared" si="42"/>
        <v>064011</v>
      </c>
      <c r="K278" s="16" t="str">
        <f>VLOOKUP(J278:J3434,'[10]Catalogos CRI'!$A$153:$B$335,2,FALSE)</f>
        <v>Otros  accesorios</v>
      </c>
      <c r="L278" s="16" t="str">
        <f t="shared" si="43"/>
        <v>500</v>
      </c>
      <c r="M278" s="16" t="str">
        <f>VLOOKUP(L278:L3434,[11]FF!$A$10:$B$16,2,FALSE)</f>
        <v>Recursos Federales</v>
      </c>
      <c r="N278" s="16" t="str">
        <f t="shared" si="44"/>
        <v>566</v>
      </c>
      <c r="O278" s="16" t="str">
        <f>VLOOKUP(N278:N3434,[11]FF!$A$22:$B$93,2,FALSE)</f>
        <v>Programas Regionales 2016 Convenio C</v>
      </c>
      <c r="P278" s="16">
        <v>877753</v>
      </c>
      <c r="Q278" s="16">
        <v>7</v>
      </c>
      <c r="R278" s="17">
        <v>0</v>
      </c>
      <c r="S278" s="17">
        <v>0</v>
      </c>
      <c r="T278" s="17">
        <f t="shared" si="36"/>
        <v>0</v>
      </c>
      <c r="U278" s="17">
        <v>0</v>
      </c>
      <c r="V278" s="17">
        <v>8107.84</v>
      </c>
      <c r="W278" s="17">
        <f t="shared" si="37"/>
        <v>-8107.84</v>
      </c>
      <c r="X278" t="str">
        <f>VLOOKUP(J278,'[12]Conver ASEJ VS Clave Nueva'!$A$4:$C$193,3,FALSE)</f>
        <v>6.4.1.9</v>
      </c>
      <c r="Y278" t="str">
        <f>VLOOKUP(K278,'[13]Conver ASEJ VS Clave Nueva'!$B$4:$D$193,3,FALSE)</f>
        <v>Otros  accesorios</v>
      </c>
    </row>
    <row r="279" spans="1:25" x14ac:dyDescent="0.25">
      <c r="A279" s="16">
        <v>86473</v>
      </c>
      <c r="B279" s="16" t="s">
        <v>114</v>
      </c>
      <c r="C279" s="16" t="str">
        <f t="shared" si="38"/>
        <v>2018</v>
      </c>
      <c r="D279" s="16" t="str">
        <f t="shared" si="39"/>
        <v>060000</v>
      </c>
      <c r="E279" s="16" t="str">
        <f>VLOOKUP(D279:D3435,'[10]Catalogos CRI'!$A$10:$B$19,2,FALSE)</f>
        <v>APROVECHAMIENTOS</v>
      </c>
      <c r="F279" s="16" t="str">
        <f t="shared" si="40"/>
        <v>064000</v>
      </c>
      <c r="G279" s="16" t="str">
        <f>VLOOKUP(F279:F3435,'[10]Catalogos CRI'!$A$24:$B$65,2,FALSE)</f>
        <v>ACCESORIOS DE LOS APORVECHAMIENTOS</v>
      </c>
      <c r="H279" s="16" t="str">
        <f t="shared" si="41"/>
        <v>064010</v>
      </c>
      <c r="I279" s="16" t="str">
        <f>VLOOKUP(H279:H3435,'[10]Catalogos CRI'!$A$70:$B$148,2,FALSE)</f>
        <v>Otros no especificados</v>
      </c>
      <c r="J279" s="16" t="str">
        <f t="shared" si="42"/>
        <v>064011</v>
      </c>
      <c r="K279" s="16" t="str">
        <f>VLOOKUP(J279:J3435,'[10]Catalogos CRI'!$A$153:$B$335,2,FALSE)</f>
        <v>Otros  accesorios</v>
      </c>
      <c r="L279" s="16" t="str">
        <f t="shared" si="43"/>
        <v>500</v>
      </c>
      <c r="M279" s="16" t="str">
        <f>VLOOKUP(L279:L3435,[11]FF!$A$10:$B$16,2,FALSE)</f>
        <v>Recursos Federales</v>
      </c>
      <c r="N279" s="16" t="str">
        <f t="shared" si="44"/>
        <v>566</v>
      </c>
      <c r="O279" s="16" t="str">
        <f>VLOOKUP(N279:N3435,[11]FF!$A$22:$B$93,2,FALSE)</f>
        <v>Programas Regionales 2016 Convenio C</v>
      </c>
      <c r="P279" s="16">
        <v>877754</v>
      </c>
      <c r="Q279" s="16">
        <v>8</v>
      </c>
      <c r="R279" s="17">
        <v>0</v>
      </c>
      <c r="S279" s="17">
        <v>0</v>
      </c>
      <c r="T279" s="17">
        <f t="shared" si="36"/>
        <v>0</v>
      </c>
      <c r="U279" s="17">
        <v>0</v>
      </c>
      <c r="V279" s="17">
        <v>7618.8</v>
      </c>
      <c r="W279" s="17">
        <f t="shared" si="37"/>
        <v>-7618.8</v>
      </c>
      <c r="X279" t="str">
        <f>VLOOKUP(J279,'[12]Conver ASEJ VS Clave Nueva'!$A$4:$C$193,3,FALSE)</f>
        <v>6.4.1.9</v>
      </c>
      <c r="Y279" t="str">
        <f>VLOOKUP(K279,'[13]Conver ASEJ VS Clave Nueva'!$B$4:$D$193,3,FALSE)</f>
        <v>Otros  accesorios</v>
      </c>
    </row>
    <row r="280" spans="1:25" x14ac:dyDescent="0.25">
      <c r="A280" s="16">
        <v>86473</v>
      </c>
      <c r="B280" s="16" t="s">
        <v>114</v>
      </c>
      <c r="C280" s="16" t="str">
        <f t="shared" si="38"/>
        <v>2018</v>
      </c>
      <c r="D280" s="16" t="str">
        <f t="shared" si="39"/>
        <v>060000</v>
      </c>
      <c r="E280" s="16" t="str">
        <f>VLOOKUP(D280:D3436,'[10]Catalogos CRI'!$A$10:$B$19,2,FALSE)</f>
        <v>APROVECHAMIENTOS</v>
      </c>
      <c r="F280" s="16" t="str">
        <f t="shared" si="40"/>
        <v>064000</v>
      </c>
      <c r="G280" s="16" t="str">
        <f>VLOOKUP(F280:F3436,'[10]Catalogos CRI'!$A$24:$B$65,2,FALSE)</f>
        <v>ACCESORIOS DE LOS APORVECHAMIENTOS</v>
      </c>
      <c r="H280" s="16" t="str">
        <f t="shared" si="41"/>
        <v>064010</v>
      </c>
      <c r="I280" s="16" t="str">
        <f>VLOOKUP(H280:H3436,'[10]Catalogos CRI'!$A$70:$B$148,2,FALSE)</f>
        <v>Otros no especificados</v>
      </c>
      <c r="J280" s="16" t="str">
        <f t="shared" si="42"/>
        <v>064011</v>
      </c>
      <c r="K280" s="16" t="str">
        <f>VLOOKUP(J280:J3436,'[10]Catalogos CRI'!$A$153:$B$335,2,FALSE)</f>
        <v>Otros  accesorios</v>
      </c>
      <c r="L280" s="16" t="str">
        <f t="shared" si="43"/>
        <v>500</v>
      </c>
      <c r="M280" s="16" t="str">
        <f>VLOOKUP(L280:L3436,[11]FF!$A$10:$B$16,2,FALSE)</f>
        <v>Recursos Federales</v>
      </c>
      <c r="N280" s="16" t="str">
        <f t="shared" si="44"/>
        <v>566</v>
      </c>
      <c r="O280" s="16" t="str">
        <f>VLOOKUP(N280:N3436,[11]FF!$A$22:$B$93,2,FALSE)</f>
        <v>Programas Regionales 2016 Convenio C</v>
      </c>
      <c r="P280" s="16">
        <v>877755</v>
      </c>
      <c r="Q280" s="16">
        <v>9</v>
      </c>
      <c r="R280" s="17">
        <v>0</v>
      </c>
      <c r="S280" s="17">
        <v>0</v>
      </c>
      <c r="T280" s="17">
        <f t="shared" si="36"/>
        <v>0</v>
      </c>
      <c r="U280" s="17">
        <v>0</v>
      </c>
      <c r="V280" s="17">
        <v>6639.4</v>
      </c>
      <c r="W280" s="17">
        <f t="shared" si="37"/>
        <v>-6639.4</v>
      </c>
      <c r="X280" t="str">
        <f>VLOOKUP(J280,'[12]Conver ASEJ VS Clave Nueva'!$A$4:$C$193,3,FALSE)</f>
        <v>6.4.1.9</v>
      </c>
      <c r="Y280" t="str">
        <f>VLOOKUP(K280,'[13]Conver ASEJ VS Clave Nueva'!$B$4:$D$193,3,FALSE)</f>
        <v>Otros  accesorios</v>
      </c>
    </row>
    <row r="281" spans="1:25" x14ac:dyDescent="0.25">
      <c r="A281" s="16">
        <v>86473</v>
      </c>
      <c r="B281" s="16" t="s">
        <v>114</v>
      </c>
      <c r="C281" s="16" t="str">
        <f t="shared" si="38"/>
        <v>2018</v>
      </c>
      <c r="D281" s="16" t="str">
        <f t="shared" si="39"/>
        <v>060000</v>
      </c>
      <c r="E281" s="16" t="str">
        <f>VLOOKUP(D281:D3437,'[10]Catalogos CRI'!$A$10:$B$19,2,FALSE)</f>
        <v>APROVECHAMIENTOS</v>
      </c>
      <c r="F281" s="16" t="str">
        <f t="shared" si="40"/>
        <v>064000</v>
      </c>
      <c r="G281" s="16" t="str">
        <f>VLOOKUP(F281:F3437,'[10]Catalogos CRI'!$A$24:$B$65,2,FALSE)</f>
        <v>ACCESORIOS DE LOS APORVECHAMIENTOS</v>
      </c>
      <c r="H281" s="16" t="str">
        <f t="shared" si="41"/>
        <v>064010</v>
      </c>
      <c r="I281" s="16" t="str">
        <f>VLOOKUP(H281:H3437,'[10]Catalogos CRI'!$A$70:$B$148,2,FALSE)</f>
        <v>Otros no especificados</v>
      </c>
      <c r="J281" s="16" t="str">
        <f t="shared" si="42"/>
        <v>064011</v>
      </c>
      <c r="K281" s="16" t="str">
        <f>VLOOKUP(J281:J3437,'[10]Catalogos CRI'!$A$153:$B$335,2,FALSE)</f>
        <v>Otros  accesorios</v>
      </c>
      <c r="L281" s="16" t="str">
        <f t="shared" si="43"/>
        <v>500</v>
      </c>
      <c r="M281" s="16" t="str">
        <f>VLOOKUP(L281:L3437,[11]FF!$A$10:$B$16,2,FALSE)</f>
        <v>Recursos Federales</v>
      </c>
      <c r="N281" s="16" t="str">
        <f t="shared" si="44"/>
        <v>566</v>
      </c>
      <c r="O281" s="16" t="str">
        <f>VLOOKUP(N281:N3437,[11]FF!$A$22:$B$93,2,FALSE)</f>
        <v>Programas Regionales 2016 Convenio C</v>
      </c>
      <c r="P281" s="16">
        <v>877756</v>
      </c>
      <c r="Q281" s="16">
        <v>10</v>
      </c>
      <c r="R281" s="17">
        <v>0</v>
      </c>
      <c r="S281" s="17">
        <v>0</v>
      </c>
      <c r="T281" s="17">
        <f t="shared" si="36"/>
        <v>0</v>
      </c>
      <c r="U281" s="17">
        <v>0</v>
      </c>
      <c r="V281" s="17">
        <v>6582.12</v>
      </c>
      <c r="W281" s="17">
        <f t="shared" si="37"/>
        <v>-6582.12</v>
      </c>
      <c r="X281" t="str">
        <f>VLOOKUP(J281,'[12]Conver ASEJ VS Clave Nueva'!$A$4:$C$193,3,FALSE)</f>
        <v>6.4.1.9</v>
      </c>
      <c r="Y281" t="str">
        <f>VLOOKUP(K281,'[13]Conver ASEJ VS Clave Nueva'!$B$4:$D$193,3,FALSE)</f>
        <v>Otros  accesorios</v>
      </c>
    </row>
    <row r="282" spans="1:25" x14ac:dyDescent="0.25">
      <c r="A282" s="16">
        <v>86473</v>
      </c>
      <c r="B282" s="16" t="s">
        <v>114</v>
      </c>
      <c r="C282" s="16" t="str">
        <f t="shared" si="38"/>
        <v>2018</v>
      </c>
      <c r="D282" s="16" t="str">
        <f t="shared" si="39"/>
        <v>060000</v>
      </c>
      <c r="E282" s="16" t="str">
        <f>VLOOKUP(D282:D3438,'[10]Catalogos CRI'!$A$10:$B$19,2,FALSE)</f>
        <v>APROVECHAMIENTOS</v>
      </c>
      <c r="F282" s="16" t="str">
        <f t="shared" si="40"/>
        <v>064000</v>
      </c>
      <c r="G282" s="16" t="str">
        <f>VLOOKUP(F282:F3438,'[10]Catalogos CRI'!$A$24:$B$65,2,FALSE)</f>
        <v>ACCESORIOS DE LOS APORVECHAMIENTOS</v>
      </c>
      <c r="H282" s="16" t="str">
        <f t="shared" si="41"/>
        <v>064010</v>
      </c>
      <c r="I282" s="16" t="str">
        <f>VLOOKUP(H282:H3438,'[10]Catalogos CRI'!$A$70:$B$148,2,FALSE)</f>
        <v>Otros no especificados</v>
      </c>
      <c r="J282" s="16" t="str">
        <f t="shared" si="42"/>
        <v>064011</v>
      </c>
      <c r="K282" s="16" t="str">
        <f>VLOOKUP(J282:J3438,'[10]Catalogos CRI'!$A$153:$B$335,2,FALSE)</f>
        <v>Otros  accesorios</v>
      </c>
      <c r="L282" s="16" t="str">
        <f t="shared" si="43"/>
        <v>500</v>
      </c>
      <c r="M282" s="16" t="str">
        <f>VLOOKUP(L282:L3438,[11]FF!$A$10:$B$16,2,FALSE)</f>
        <v>Recursos Federales</v>
      </c>
      <c r="N282" s="16" t="str">
        <f t="shared" si="44"/>
        <v>566</v>
      </c>
      <c r="O282" s="16" t="str">
        <f>VLOOKUP(N282:N3438,[11]FF!$A$22:$B$93,2,FALSE)</f>
        <v>Programas Regionales 2016 Convenio C</v>
      </c>
      <c r="P282" s="16">
        <v>877757</v>
      </c>
      <c r="Q282" s="16">
        <v>11</v>
      </c>
      <c r="R282" s="17">
        <v>0</v>
      </c>
      <c r="S282" s="17">
        <v>0</v>
      </c>
      <c r="T282" s="17">
        <f t="shared" si="36"/>
        <v>0</v>
      </c>
      <c r="U282" s="17">
        <v>0</v>
      </c>
      <c r="V282" s="17">
        <v>2940.02</v>
      </c>
      <c r="W282" s="17">
        <f t="shared" si="37"/>
        <v>-2940.02</v>
      </c>
      <c r="X282" t="str">
        <f>VLOOKUP(J282,'[12]Conver ASEJ VS Clave Nueva'!$A$4:$C$193,3,FALSE)</f>
        <v>6.4.1.9</v>
      </c>
      <c r="Y282" t="str">
        <f>VLOOKUP(K282,'[13]Conver ASEJ VS Clave Nueva'!$B$4:$D$193,3,FALSE)</f>
        <v>Otros  accesorios</v>
      </c>
    </row>
    <row r="283" spans="1:25" x14ac:dyDescent="0.25">
      <c r="A283" s="16">
        <v>86473</v>
      </c>
      <c r="B283" s="16" t="s">
        <v>114</v>
      </c>
      <c r="C283" s="16" t="str">
        <f t="shared" si="38"/>
        <v>2018</v>
      </c>
      <c r="D283" s="16" t="str">
        <f t="shared" si="39"/>
        <v>060000</v>
      </c>
      <c r="E283" s="16" t="str">
        <f>VLOOKUP(D283:D3439,'[10]Catalogos CRI'!$A$10:$B$19,2,FALSE)</f>
        <v>APROVECHAMIENTOS</v>
      </c>
      <c r="F283" s="16" t="str">
        <f t="shared" si="40"/>
        <v>064000</v>
      </c>
      <c r="G283" s="16" t="str">
        <f>VLOOKUP(F283:F3439,'[10]Catalogos CRI'!$A$24:$B$65,2,FALSE)</f>
        <v>ACCESORIOS DE LOS APORVECHAMIENTOS</v>
      </c>
      <c r="H283" s="16" t="str">
        <f t="shared" si="41"/>
        <v>064010</v>
      </c>
      <c r="I283" s="16" t="str">
        <f>VLOOKUP(H283:H3439,'[10]Catalogos CRI'!$A$70:$B$148,2,FALSE)</f>
        <v>Otros no especificados</v>
      </c>
      <c r="J283" s="16" t="str">
        <f t="shared" si="42"/>
        <v>064011</v>
      </c>
      <c r="K283" s="16" t="str">
        <f>VLOOKUP(J283:J3439,'[10]Catalogos CRI'!$A$153:$B$335,2,FALSE)</f>
        <v>Otros  accesorios</v>
      </c>
      <c r="L283" s="16" t="str">
        <f t="shared" si="43"/>
        <v>500</v>
      </c>
      <c r="M283" s="16" t="str">
        <f>VLOOKUP(L283:L3439,[11]FF!$A$10:$B$16,2,FALSE)</f>
        <v>Recursos Federales</v>
      </c>
      <c r="N283" s="16" t="str">
        <f t="shared" si="44"/>
        <v>566</v>
      </c>
      <c r="O283" s="16" t="str">
        <f>VLOOKUP(N283:N3439,[11]FF!$A$22:$B$93,2,FALSE)</f>
        <v>Programas Regionales 2016 Convenio C</v>
      </c>
      <c r="P283" s="16">
        <v>877758</v>
      </c>
      <c r="Q283" s="16">
        <v>12</v>
      </c>
      <c r="R283" s="17">
        <v>0</v>
      </c>
      <c r="S283" s="17">
        <v>0</v>
      </c>
      <c r="T283" s="17">
        <f t="shared" si="36"/>
        <v>0</v>
      </c>
      <c r="U283" s="17">
        <v>0</v>
      </c>
      <c r="V283" s="17">
        <v>3130.11</v>
      </c>
      <c r="W283" s="17">
        <f t="shared" si="37"/>
        <v>-3130.11</v>
      </c>
      <c r="X283" t="str">
        <f>VLOOKUP(J283,'[12]Conver ASEJ VS Clave Nueva'!$A$4:$C$193,3,FALSE)</f>
        <v>6.4.1.9</v>
      </c>
      <c r="Y283" t="str">
        <f>VLOOKUP(K283,'[13]Conver ASEJ VS Clave Nueva'!$B$4:$D$193,3,FALSE)</f>
        <v>Otros  accesorios</v>
      </c>
    </row>
    <row r="284" spans="1:25" x14ac:dyDescent="0.25">
      <c r="A284" s="16">
        <v>86474</v>
      </c>
      <c r="B284" s="16" t="s">
        <v>115</v>
      </c>
      <c r="C284" s="16" t="str">
        <f t="shared" si="38"/>
        <v>2018</v>
      </c>
      <c r="D284" s="16" t="str">
        <f t="shared" si="39"/>
        <v>060000</v>
      </c>
      <c r="E284" s="16" t="str">
        <f>VLOOKUP(D284:D3440,'[10]Catalogos CRI'!$A$10:$B$19,2,FALSE)</f>
        <v>APROVECHAMIENTOS</v>
      </c>
      <c r="F284" s="16" t="str">
        <f t="shared" si="40"/>
        <v>064000</v>
      </c>
      <c r="G284" s="16" t="str">
        <f>VLOOKUP(F284:F3440,'[10]Catalogos CRI'!$A$24:$B$65,2,FALSE)</f>
        <v>ACCESORIOS DE LOS APORVECHAMIENTOS</v>
      </c>
      <c r="H284" s="16" t="str">
        <f t="shared" si="41"/>
        <v>064010</v>
      </c>
      <c r="I284" s="16" t="str">
        <f>VLOOKUP(H284:H3440,'[10]Catalogos CRI'!$A$70:$B$148,2,FALSE)</f>
        <v>Otros no especificados</v>
      </c>
      <c r="J284" s="16" t="str">
        <f t="shared" si="42"/>
        <v>064011</v>
      </c>
      <c r="K284" s="16" t="str">
        <f>VLOOKUP(J284:J3440,'[10]Catalogos CRI'!$A$153:$B$335,2,FALSE)</f>
        <v>Otros  accesorios</v>
      </c>
      <c r="L284" s="16" t="str">
        <f t="shared" si="43"/>
        <v>500</v>
      </c>
      <c r="M284" s="16" t="str">
        <f>VLOOKUP(L284:L3440,[11]FF!$A$10:$B$16,2,FALSE)</f>
        <v>Recursos Federales</v>
      </c>
      <c r="N284" s="16" t="str">
        <f t="shared" si="44"/>
        <v>568</v>
      </c>
      <c r="O284" s="16" t="str">
        <f>VLOOKUP(N284:N3440,[11]FF!$A$22:$B$93,2,FALSE)</f>
        <v>Fondo Común Concursable para la Infraestructura de los Municipios 2017</v>
      </c>
      <c r="P284" s="16">
        <v>877759</v>
      </c>
      <c r="Q284" s="16">
        <v>1</v>
      </c>
      <c r="R284" s="17">
        <v>0</v>
      </c>
      <c r="S284" s="17">
        <v>41105.919999999998</v>
      </c>
      <c r="T284" s="17">
        <f t="shared" si="36"/>
        <v>41105.919999999998</v>
      </c>
      <c r="U284" s="17">
        <v>0</v>
      </c>
      <c r="V284" s="17">
        <v>41105.919999999998</v>
      </c>
      <c r="W284" s="17">
        <f t="shared" si="37"/>
        <v>0</v>
      </c>
      <c r="X284" t="str">
        <f>VLOOKUP(J284,'[12]Conver ASEJ VS Clave Nueva'!$A$4:$C$193,3,FALSE)</f>
        <v>6.4.1.9</v>
      </c>
      <c r="Y284" t="str">
        <f>VLOOKUP(K284,'[13]Conver ASEJ VS Clave Nueva'!$B$4:$D$193,3,FALSE)</f>
        <v>Otros  accesorios</v>
      </c>
    </row>
    <row r="285" spans="1:25" x14ac:dyDescent="0.25">
      <c r="A285" s="16">
        <v>86474</v>
      </c>
      <c r="B285" s="16" t="s">
        <v>115</v>
      </c>
      <c r="C285" s="16" t="str">
        <f t="shared" si="38"/>
        <v>2018</v>
      </c>
      <c r="D285" s="16" t="str">
        <f t="shared" si="39"/>
        <v>060000</v>
      </c>
      <c r="E285" s="16" t="str">
        <f>VLOOKUP(D285:D3441,'[10]Catalogos CRI'!$A$10:$B$19,2,FALSE)</f>
        <v>APROVECHAMIENTOS</v>
      </c>
      <c r="F285" s="16" t="str">
        <f t="shared" si="40"/>
        <v>064000</v>
      </c>
      <c r="G285" s="16" t="str">
        <f>VLOOKUP(F285:F3441,'[10]Catalogos CRI'!$A$24:$B$65,2,FALSE)</f>
        <v>ACCESORIOS DE LOS APORVECHAMIENTOS</v>
      </c>
      <c r="H285" s="16" t="str">
        <f t="shared" si="41"/>
        <v>064010</v>
      </c>
      <c r="I285" s="16" t="str">
        <f>VLOOKUP(H285:H3441,'[10]Catalogos CRI'!$A$70:$B$148,2,FALSE)</f>
        <v>Otros no especificados</v>
      </c>
      <c r="J285" s="16" t="str">
        <f t="shared" si="42"/>
        <v>064011</v>
      </c>
      <c r="K285" s="16" t="str">
        <f>VLOOKUP(J285:J3441,'[10]Catalogos CRI'!$A$153:$B$335,2,FALSE)</f>
        <v>Otros  accesorios</v>
      </c>
      <c r="L285" s="16" t="str">
        <f t="shared" si="43"/>
        <v>500</v>
      </c>
      <c r="M285" s="16" t="str">
        <f>VLOOKUP(L285:L3441,[11]FF!$A$10:$B$16,2,FALSE)</f>
        <v>Recursos Federales</v>
      </c>
      <c r="N285" s="16" t="str">
        <f t="shared" si="44"/>
        <v>568</v>
      </c>
      <c r="O285" s="16" t="str">
        <f>VLOOKUP(N285:N3441,[11]FF!$A$22:$B$93,2,FALSE)</f>
        <v>Fondo Común Concursable para la Infraestructura de los Municipios 2017</v>
      </c>
      <c r="P285" s="16">
        <v>877760</v>
      </c>
      <c r="Q285" s="16">
        <v>2</v>
      </c>
      <c r="R285" s="17">
        <v>0</v>
      </c>
      <c r="S285" s="17">
        <v>31049.11</v>
      </c>
      <c r="T285" s="17">
        <f t="shared" si="36"/>
        <v>31049.11</v>
      </c>
      <c r="U285" s="17">
        <v>0</v>
      </c>
      <c r="V285" s="17">
        <v>31049.11</v>
      </c>
      <c r="W285" s="17">
        <f t="shared" si="37"/>
        <v>0</v>
      </c>
      <c r="X285" t="str">
        <f>VLOOKUP(J285,'[12]Conver ASEJ VS Clave Nueva'!$A$4:$C$193,3,FALSE)</f>
        <v>6.4.1.9</v>
      </c>
      <c r="Y285" t="str">
        <f>VLOOKUP(K285,'[13]Conver ASEJ VS Clave Nueva'!$B$4:$D$193,3,FALSE)</f>
        <v>Otros  accesorios</v>
      </c>
    </row>
    <row r="286" spans="1:25" x14ac:dyDescent="0.25">
      <c r="A286" s="16">
        <v>86474</v>
      </c>
      <c r="B286" s="16" t="s">
        <v>115</v>
      </c>
      <c r="C286" s="16" t="str">
        <f t="shared" si="38"/>
        <v>2018</v>
      </c>
      <c r="D286" s="16" t="str">
        <f t="shared" si="39"/>
        <v>060000</v>
      </c>
      <c r="E286" s="16" t="str">
        <f>VLOOKUP(D286:D3442,'[10]Catalogos CRI'!$A$10:$B$19,2,FALSE)</f>
        <v>APROVECHAMIENTOS</v>
      </c>
      <c r="F286" s="16" t="str">
        <f t="shared" si="40"/>
        <v>064000</v>
      </c>
      <c r="G286" s="16" t="str">
        <f>VLOOKUP(F286:F3442,'[10]Catalogos CRI'!$A$24:$B$65,2,FALSE)</f>
        <v>ACCESORIOS DE LOS APORVECHAMIENTOS</v>
      </c>
      <c r="H286" s="16" t="str">
        <f t="shared" si="41"/>
        <v>064010</v>
      </c>
      <c r="I286" s="16" t="str">
        <f>VLOOKUP(H286:H3442,'[10]Catalogos CRI'!$A$70:$B$148,2,FALSE)</f>
        <v>Otros no especificados</v>
      </c>
      <c r="J286" s="16" t="str">
        <f t="shared" si="42"/>
        <v>064011</v>
      </c>
      <c r="K286" s="16" t="str">
        <f>VLOOKUP(J286:J3442,'[10]Catalogos CRI'!$A$153:$B$335,2,FALSE)</f>
        <v>Otros  accesorios</v>
      </c>
      <c r="L286" s="16" t="str">
        <f t="shared" si="43"/>
        <v>500</v>
      </c>
      <c r="M286" s="16" t="str">
        <f>VLOOKUP(L286:L3442,[11]FF!$A$10:$B$16,2,FALSE)</f>
        <v>Recursos Federales</v>
      </c>
      <c r="N286" s="16" t="str">
        <f t="shared" si="44"/>
        <v>568</v>
      </c>
      <c r="O286" s="16" t="str">
        <f>VLOOKUP(N286:N3442,[11]FF!$A$22:$B$93,2,FALSE)</f>
        <v>Fondo Común Concursable para la Infraestructura de los Municipios 2017</v>
      </c>
      <c r="P286" s="16">
        <v>877761</v>
      </c>
      <c r="Q286" s="16">
        <v>3</v>
      </c>
      <c r="R286" s="17">
        <v>0</v>
      </c>
      <c r="S286" s="17">
        <v>19288.21</v>
      </c>
      <c r="T286" s="17">
        <f t="shared" si="36"/>
        <v>19288.21</v>
      </c>
      <c r="U286" s="17">
        <v>0</v>
      </c>
      <c r="V286" s="17">
        <v>19288.21</v>
      </c>
      <c r="W286" s="17">
        <f t="shared" si="37"/>
        <v>0</v>
      </c>
      <c r="X286" t="str">
        <f>VLOOKUP(J286,'[12]Conver ASEJ VS Clave Nueva'!$A$4:$C$193,3,FALSE)</f>
        <v>6.4.1.9</v>
      </c>
      <c r="Y286" t="str">
        <f>VLOOKUP(K286,'[13]Conver ASEJ VS Clave Nueva'!$B$4:$D$193,3,FALSE)</f>
        <v>Otros  accesorios</v>
      </c>
    </row>
    <row r="287" spans="1:25" x14ac:dyDescent="0.25">
      <c r="A287" s="16">
        <v>86474</v>
      </c>
      <c r="B287" s="16" t="s">
        <v>115</v>
      </c>
      <c r="C287" s="16" t="str">
        <f t="shared" si="38"/>
        <v>2018</v>
      </c>
      <c r="D287" s="16" t="str">
        <f t="shared" si="39"/>
        <v>060000</v>
      </c>
      <c r="E287" s="16" t="str">
        <f>VLOOKUP(D287:D3443,'[10]Catalogos CRI'!$A$10:$B$19,2,FALSE)</f>
        <v>APROVECHAMIENTOS</v>
      </c>
      <c r="F287" s="16" t="str">
        <f t="shared" si="40"/>
        <v>064000</v>
      </c>
      <c r="G287" s="16" t="str">
        <f>VLOOKUP(F287:F3443,'[10]Catalogos CRI'!$A$24:$B$65,2,FALSE)</f>
        <v>ACCESORIOS DE LOS APORVECHAMIENTOS</v>
      </c>
      <c r="H287" s="16" t="str">
        <f t="shared" si="41"/>
        <v>064010</v>
      </c>
      <c r="I287" s="16" t="str">
        <f>VLOOKUP(H287:H3443,'[10]Catalogos CRI'!$A$70:$B$148,2,FALSE)</f>
        <v>Otros no especificados</v>
      </c>
      <c r="J287" s="16" t="str">
        <f t="shared" si="42"/>
        <v>064011</v>
      </c>
      <c r="K287" s="16" t="str">
        <f>VLOOKUP(J287:J3443,'[10]Catalogos CRI'!$A$153:$B$335,2,FALSE)</f>
        <v>Otros  accesorios</v>
      </c>
      <c r="L287" s="16" t="str">
        <f t="shared" si="43"/>
        <v>500</v>
      </c>
      <c r="M287" s="16" t="str">
        <f>VLOOKUP(L287:L3443,[11]FF!$A$10:$B$16,2,FALSE)</f>
        <v>Recursos Federales</v>
      </c>
      <c r="N287" s="16" t="str">
        <f t="shared" si="44"/>
        <v>568</v>
      </c>
      <c r="O287" s="16" t="str">
        <f>VLOOKUP(N287:N3443,[11]FF!$A$22:$B$93,2,FALSE)</f>
        <v>Fondo Común Concursable para la Infraestructura de los Municipios 2017</v>
      </c>
      <c r="P287" s="16">
        <v>877762</v>
      </c>
      <c r="Q287" s="16">
        <v>4</v>
      </c>
      <c r="R287" s="17">
        <v>0</v>
      </c>
      <c r="S287" s="17">
        <v>22111.58</v>
      </c>
      <c r="T287" s="17">
        <f t="shared" si="36"/>
        <v>22111.58</v>
      </c>
      <c r="U287" s="17">
        <v>0</v>
      </c>
      <c r="V287" s="17">
        <v>22111.58</v>
      </c>
      <c r="W287" s="17">
        <f t="shared" si="37"/>
        <v>0</v>
      </c>
      <c r="X287" t="str">
        <f>VLOOKUP(J287,'[12]Conver ASEJ VS Clave Nueva'!$A$4:$C$193,3,FALSE)</f>
        <v>6.4.1.9</v>
      </c>
      <c r="Y287" t="str">
        <f>VLOOKUP(K287,'[13]Conver ASEJ VS Clave Nueva'!$B$4:$D$193,3,FALSE)</f>
        <v>Otros  accesorios</v>
      </c>
    </row>
    <row r="288" spans="1:25" x14ac:dyDescent="0.25">
      <c r="A288" s="16">
        <v>86474</v>
      </c>
      <c r="B288" s="16" t="s">
        <v>115</v>
      </c>
      <c r="C288" s="16" t="str">
        <f t="shared" si="38"/>
        <v>2018</v>
      </c>
      <c r="D288" s="16" t="str">
        <f t="shared" si="39"/>
        <v>060000</v>
      </c>
      <c r="E288" s="16" t="str">
        <f>VLOOKUP(D288:D3444,'[10]Catalogos CRI'!$A$10:$B$19,2,FALSE)</f>
        <v>APROVECHAMIENTOS</v>
      </c>
      <c r="F288" s="16" t="str">
        <f t="shared" si="40"/>
        <v>064000</v>
      </c>
      <c r="G288" s="16" t="str">
        <f>VLOOKUP(F288:F3444,'[10]Catalogos CRI'!$A$24:$B$65,2,FALSE)</f>
        <v>ACCESORIOS DE LOS APORVECHAMIENTOS</v>
      </c>
      <c r="H288" s="16" t="str">
        <f t="shared" si="41"/>
        <v>064010</v>
      </c>
      <c r="I288" s="16" t="str">
        <f>VLOOKUP(H288:H3444,'[10]Catalogos CRI'!$A$70:$B$148,2,FALSE)</f>
        <v>Otros no especificados</v>
      </c>
      <c r="J288" s="16" t="str">
        <f t="shared" si="42"/>
        <v>064011</v>
      </c>
      <c r="K288" s="16" t="str">
        <f>VLOOKUP(J288:J3444,'[10]Catalogos CRI'!$A$153:$B$335,2,FALSE)</f>
        <v>Otros  accesorios</v>
      </c>
      <c r="L288" s="16" t="str">
        <f t="shared" si="43"/>
        <v>500</v>
      </c>
      <c r="M288" s="16" t="str">
        <f>VLOOKUP(L288:L3444,[11]FF!$A$10:$B$16,2,FALSE)</f>
        <v>Recursos Federales</v>
      </c>
      <c r="N288" s="16" t="str">
        <f t="shared" si="44"/>
        <v>568</v>
      </c>
      <c r="O288" s="16" t="str">
        <f>VLOOKUP(N288:N3444,[11]FF!$A$22:$B$93,2,FALSE)</f>
        <v>Fondo Común Concursable para la Infraestructura de los Municipios 2017</v>
      </c>
      <c r="P288" s="16">
        <v>877763</v>
      </c>
      <c r="Q288" s="16">
        <v>5</v>
      </c>
      <c r="R288" s="17">
        <v>0</v>
      </c>
      <c r="S288" s="17">
        <v>17546.97</v>
      </c>
      <c r="T288" s="17">
        <f t="shared" si="36"/>
        <v>17546.97</v>
      </c>
      <c r="U288" s="17">
        <v>0</v>
      </c>
      <c r="V288" s="17">
        <v>17546.97</v>
      </c>
      <c r="W288" s="17">
        <f t="shared" si="37"/>
        <v>0</v>
      </c>
      <c r="X288" t="str">
        <f>VLOOKUP(J288,'[12]Conver ASEJ VS Clave Nueva'!$A$4:$C$193,3,FALSE)</f>
        <v>6.4.1.9</v>
      </c>
      <c r="Y288" t="str">
        <f>VLOOKUP(K288,'[13]Conver ASEJ VS Clave Nueva'!$B$4:$D$193,3,FALSE)</f>
        <v>Otros  accesorios</v>
      </c>
    </row>
    <row r="289" spans="1:25" x14ac:dyDescent="0.25">
      <c r="A289" s="16">
        <v>86474</v>
      </c>
      <c r="B289" s="16" t="s">
        <v>115</v>
      </c>
      <c r="C289" s="16" t="str">
        <f t="shared" si="38"/>
        <v>2018</v>
      </c>
      <c r="D289" s="16" t="str">
        <f t="shared" si="39"/>
        <v>060000</v>
      </c>
      <c r="E289" s="16" t="str">
        <f>VLOOKUP(D289:D3445,'[10]Catalogos CRI'!$A$10:$B$19,2,FALSE)</f>
        <v>APROVECHAMIENTOS</v>
      </c>
      <c r="F289" s="16" t="str">
        <f t="shared" si="40"/>
        <v>064000</v>
      </c>
      <c r="G289" s="16" t="str">
        <f>VLOOKUP(F289:F3445,'[10]Catalogos CRI'!$A$24:$B$65,2,FALSE)</f>
        <v>ACCESORIOS DE LOS APORVECHAMIENTOS</v>
      </c>
      <c r="H289" s="16" t="str">
        <f t="shared" si="41"/>
        <v>064010</v>
      </c>
      <c r="I289" s="16" t="str">
        <f>VLOOKUP(H289:H3445,'[10]Catalogos CRI'!$A$70:$B$148,2,FALSE)</f>
        <v>Otros no especificados</v>
      </c>
      <c r="J289" s="16" t="str">
        <f t="shared" si="42"/>
        <v>064011</v>
      </c>
      <c r="K289" s="16" t="str">
        <f>VLOOKUP(J289:J3445,'[10]Catalogos CRI'!$A$153:$B$335,2,FALSE)</f>
        <v>Otros  accesorios</v>
      </c>
      <c r="L289" s="16" t="str">
        <f t="shared" si="43"/>
        <v>500</v>
      </c>
      <c r="M289" s="16" t="str">
        <f>VLOOKUP(L289:L3445,[11]FF!$A$10:$B$16,2,FALSE)</f>
        <v>Recursos Federales</v>
      </c>
      <c r="N289" s="16" t="str">
        <f t="shared" si="44"/>
        <v>568</v>
      </c>
      <c r="O289" s="16" t="str">
        <f>VLOOKUP(N289:N3445,[11]FF!$A$22:$B$93,2,FALSE)</f>
        <v>Fondo Común Concursable para la Infraestructura de los Municipios 2017</v>
      </c>
      <c r="P289" s="16">
        <v>877764</v>
      </c>
      <c r="Q289" s="16">
        <v>6</v>
      </c>
      <c r="R289" s="17">
        <v>0</v>
      </c>
      <c r="S289" s="17">
        <v>8481.58</v>
      </c>
      <c r="T289" s="17">
        <f t="shared" si="36"/>
        <v>8481.58</v>
      </c>
      <c r="U289" s="17">
        <v>0</v>
      </c>
      <c r="V289" s="17">
        <v>8481.58</v>
      </c>
      <c r="W289" s="17">
        <f t="shared" si="37"/>
        <v>0</v>
      </c>
      <c r="X289" t="str">
        <f>VLOOKUP(J289,'[12]Conver ASEJ VS Clave Nueva'!$A$4:$C$193,3,FALSE)</f>
        <v>6.4.1.9</v>
      </c>
      <c r="Y289" t="str">
        <f>VLOOKUP(K289,'[13]Conver ASEJ VS Clave Nueva'!$B$4:$D$193,3,FALSE)</f>
        <v>Otros  accesorios</v>
      </c>
    </row>
    <row r="290" spans="1:25" x14ac:dyDescent="0.25">
      <c r="A290" s="16">
        <v>86474</v>
      </c>
      <c r="B290" s="16" t="s">
        <v>115</v>
      </c>
      <c r="C290" s="16" t="str">
        <f t="shared" si="38"/>
        <v>2018</v>
      </c>
      <c r="D290" s="16" t="str">
        <f t="shared" si="39"/>
        <v>060000</v>
      </c>
      <c r="E290" s="16" t="str">
        <f>VLOOKUP(D290:D3446,'[10]Catalogos CRI'!$A$10:$B$19,2,FALSE)</f>
        <v>APROVECHAMIENTOS</v>
      </c>
      <c r="F290" s="16" t="str">
        <f t="shared" si="40"/>
        <v>064000</v>
      </c>
      <c r="G290" s="16" t="str">
        <f>VLOOKUP(F290:F3446,'[10]Catalogos CRI'!$A$24:$B$65,2,FALSE)</f>
        <v>ACCESORIOS DE LOS APORVECHAMIENTOS</v>
      </c>
      <c r="H290" s="16" t="str">
        <f t="shared" si="41"/>
        <v>064010</v>
      </c>
      <c r="I290" s="16" t="str">
        <f>VLOOKUP(H290:H3446,'[10]Catalogos CRI'!$A$70:$B$148,2,FALSE)</f>
        <v>Otros no especificados</v>
      </c>
      <c r="J290" s="16" t="str">
        <f t="shared" si="42"/>
        <v>064011</v>
      </c>
      <c r="K290" s="16" t="str">
        <f>VLOOKUP(J290:J3446,'[10]Catalogos CRI'!$A$153:$B$335,2,FALSE)</f>
        <v>Otros  accesorios</v>
      </c>
      <c r="L290" s="16" t="str">
        <f t="shared" si="43"/>
        <v>500</v>
      </c>
      <c r="M290" s="16" t="str">
        <f>VLOOKUP(L290:L3446,[11]FF!$A$10:$B$16,2,FALSE)</f>
        <v>Recursos Federales</v>
      </c>
      <c r="N290" s="16" t="str">
        <f t="shared" si="44"/>
        <v>568</v>
      </c>
      <c r="O290" s="16" t="str">
        <f>VLOOKUP(N290:N3446,[11]FF!$A$22:$B$93,2,FALSE)</f>
        <v>Fondo Común Concursable para la Infraestructura de los Municipios 2017</v>
      </c>
      <c r="P290" s="16">
        <v>877765</v>
      </c>
      <c r="Q290" s="16">
        <v>7</v>
      </c>
      <c r="R290" s="17">
        <v>0</v>
      </c>
      <c r="S290" s="17">
        <v>0</v>
      </c>
      <c r="T290" s="17">
        <f t="shared" si="36"/>
        <v>0</v>
      </c>
      <c r="U290" s="17">
        <v>0</v>
      </c>
      <c r="V290" s="17">
        <v>9992.67</v>
      </c>
      <c r="W290" s="17">
        <f t="shared" si="37"/>
        <v>-9992.67</v>
      </c>
      <c r="X290" t="str">
        <f>VLOOKUP(J290,'[12]Conver ASEJ VS Clave Nueva'!$A$4:$C$193,3,FALSE)</f>
        <v>6.4.1.9</v>
      </c>
      <c r="Y290" t="str">
        <f>VLOOKUP(K290,'[13]Conver ASEJ VS Clave Nueva'!$B$4:$D$193,3,FALSE)</f>
        <v>Otros  accesorios</v>
      </c>
    </row>
    <row r="291" spans="1:25" x14ac:dyDescent="0.25">
      <c r="A291" s="16">
        <v>86474</v>
      </c>
      <c r="B291" s="16" t="s">
        <v>115</v>
      </c>
      <c r="C291" s="16" t="str">
        <f t="shared" si="38"/>
        <v>2018</v>
      </c>
      <c r="D291" s="16" t="str">
        <f t="shared" si="39"/>
        <v>060000</v>
      </c>
      <c r="E291" s="16" t="str">
        <f>VLOOKUP(D291:D3447,'[10]Catalogos CRI'!$A$10:$B$19,2,FALSE)</f>
        <v>APROVECHAMIENTOS</v>
      </c>
      <c r="F291" s="16" t="str">
        <f t="shared" si="40"/>
        <v>064000</v>
      </c>
      <c r="G291" s="16" t="str">
        <f>VLOOKUP(F291:F3447,'[10]Catalogos CRI'!$A$24:$B$65,2,FALSE)</f>
        <v>ACCESORIOS DE LOS APORVECHAMIENTOS</v>
      </c>
      <c r="H291" s="16" t="str">
        <f t="shared" si="41"/>
        <v>064010</v>
      </c>
      <c r="I291" s="16" t="str">
        <f>VLOOKUP(H291:H3447,'[10]Catalogos CRI'!$A$70:$B$148,2,FALSE)</f>
        <v>Otros no especificados</v>
      </c>
      <c r="J291" s="16" t="str">
        <f t="shared" si="42"/>
        <v>064011</v>
      </c>
      <c r="K291" s="16" t="str">
        <f>VLOOKUP(J291:J3447,'[10]Catalogos CRI'!$A$153:$B$335,2,FALSE)</f>
        <v>Otros  accesorios</v>
      </c>
      <c r="L291" s="16" t="str">
        <f t="shared" si="43"/>
        <v>500</v>
      </c>
      <c r="M291" s="16" t="str">
        <f>VLOOKUP(L291:L3447,[11]FF!$A$10:$B$16,2,FALSE)</f>
        <v>Recursos Federales</v>
      </c>
      <c r="N291" s="16" t="str">
        <f t="shared" si="44"/>
        <v>568</v>
      </c>
      <c r="O291" s="16" t="str">
        <f>VLOOKUP(N291:N3447,[11]FF!$A$22:$B$93,2,FALSE)</f>
        <v>Fondo Común Concursable para la Infraestructura de los Municipios 2017</v>
      </c>
      <c r="P291" s="16">
        <v>877766</v>
      </c>
      <c r="Q291" s="16">
        <v>8</v>
      </c>
      <c r="R291" s="17">
        <v>0</v>
      </c>
      <c r="S291" s="17">
        <v>0</v>
      </c>
      <c r="T291" s="17">
        <f t="shared" si="36"/>
        <v>0</v>
      </c>
      <c r="U291" s="17">
        <v>0</v>
      </c>
      <c r="V291" s="17">
        <v>9387.2199999999993</v>
      </c>
      <c r="W291" s="17">
        <f t="shared" si="37"/>
        <v>-9387.2199999999993</v>
      </c>
      <c r="X291" t="str">
        <f>VLOOKUP(J291,'[12]Conver ASEJ VS Clave Nueva'!$A$4:$C$193,3,FALSE)</f>
        <v>6.4.1.9</v>
      </c>
      <c r="Y291" t="str">
        <f>VLOOKUP(K291,'[13]Conver ASEJ VS Clave Nueva'!$B$4:$D$193,3,FALSE)</f>
        <v>Otros  accesorios</v>
      </c>
    </row>
    <row r="292" spans="1:25" x14ac:dyDescent="0.25">
      <c r="A292" s="16">
        <v>86474</v>
      </c>
      <c r="B292" s="16" t="s">
        <v>115</v>
      </c>
      <c r="C292" s="16" t="str">
        <f t="shared" si="38"/>
        <v>2018</v>
      </c>
      <c r="D292" s="16" t="str">
        <f t="shared" si="39"/>
        <v>060000</v>
      </c>
      <c r="E292" s="16" t="str">
        <f>VLOOKUP(D292:D3448,'[10]Catalogos CRI'!$A$10:$B$19,2,FALSE)</f>
        <v>APROVECHAMIENTOS</v>
      </c>
      <c r="F292" s="16" t="str">
        <f t="shared" si="40"/>
        <v>064000</v>
      </c>
      <c r="G292" s="16" t="str">
        <f>VLOOKUP(F292:F3448,'[10]Catalogos CRI'!$A$24:$B$65,2,FALSE)</f>
        <v>ACCESORIOS DE LOS APORVECHAMIENTOS</v>
      </c>
      <c r="H292" s="16" t="str">
        <f t="shared" si="41"/>
        <v>064010</v>
      </c>
      <c r="I292" s="16" t="str">
        <f>VLOOKUP(H292:H3448,'[10]Catalogos CRI'!$A$70:$B$148,2,FALSE)</f>
        <v>Otros no especificados</v>
      </c>
      <c r="J292" s="16" t="str">
        <f t="shared" si="42"/>
        <v>064011</v>
      </c>
      <c r="K292" s="16" t="str">
        <f>VLOOKUP(J292:J3448,'[10]Catalogos CRI'!$A$153:$B$335,2,FALSE)</f>
        <v>Otros  accesorios</v>
      </c>
      <c r="L292" s="16" t="str">
        <f t="shared" si="43"/>
        <v>500</v>
      </c>
      <c r="M292" s="16" t="str">
        <f>VLOOKUP(L292:L3448,[11]FF!$A$10:$B$16,2,FALSE)</f>
        <v>Recursos Federales</v>
      </c>
      <c r="N292" s="16" t="str">
        <f t="shared" si="44"/>
        <v>568</v>
      </c>
      <c r="O292" s="16" t="str">
        <f>VLOOKUP(N292:N3448,[11]FF!$A$22:$B$93,2,FALSE)</f>
        <v>Fondo Común Concursable para la Infraestructura de los Municipios 2017</v>
      </c>
      <c r="P292" s="16">
        <v>877767</v>
      </c>
      <c r="Q292" s="16">
        <v>9</v>
      </c>
      <c r="R292" s="17">
        <v>0</v>
      </c>
      <c r="S292" s="17">
        <v>0</v>
      </c>
      <c r="T292" s="17">
        <f t="shared" si="36"/>
        <v>0</v>
      </c>
      <c r="U292" s="17">
        <v>0</v>
      </c>
      <c r="V292" s="17">
        <v>8176.18</v>
      </c>
      <c r="W292" s="17">
        <f t="shared" si="37"/>
        <v>-8176.18</v>
      </c>
      <c r="X292" t="str">
        <f>VLOOKUP(J292,'[12]Conver ASEJ VS Clave Nueva'!$A$4:$C$193,3,FALSE)</f>
        <v>6.4.1.9</v>
      </c>
      <c r="Y292" t="str">
        <f>VLOOKUP(K292,'[13]Conver ASEJ VS Clave Nueva'!$B$4:$D$193,3,FALSE)</f>
        <v>Otros  accesorios</v>
      </c>
    </row>
    <row r="293" spans="1:25" x14ac:dyDescent="0.25">
      <c r="A293" s="16">
        <v>86474</v>
      </c>
      <c r="B293" s="16" t="s">
        <v>115</v>
      </c>
      <c r="C293" s="16" t="str">
        <f t="shared" si="38"/>
        <v>2018</v>
      </c>
      <c r="D293" s="16" t="str">
        <f t="shared" si="39"/>
        <v>060000</v>
      </c>
      <c r="E293" s="16" t="str">
        <f>VLOOKUP(D293:D3449,'[10]Catalogos CRI'!$A$10:$B$19,2,FALSE)</f>
        <v>APROVECHAMIENTOS</v>
      </c>
      <c r="F293" s="16" t="str">
        <f t="shared" si="40"/>
        <v>064000</v>
      </c>
      <c r="G293" s="16" t="str">
        <f>VLOOKUP(F293:F3449,'[10]Catalogos CRI'!$A$24:$B$65,2,FALSE)</f>
        <v>ACCESORIOS DE LOS APORVECHAMIENTOS</v>
      </c>
      <c r="H293" s="16" t="str">
        <f t="shared" si="41"/>
        <v>064010</v>
      </c>
      <c r="I293" s="16" t="str">
        <f>VLOOKUP(H293:H3449,'[10]Catalogos CRI'!$A$70:$B$148,2,FALSE)</f>
        <v>Otros no especificados</v>
      </c>
      <c r="J293" s="16" t="str">
        <f t="shared" si="42"/>
        <v>064011</v>
      </c>
      <c r="K293" s="16" t="str">
        <f>VLOOKUP(J293:J3449,'[10]Catalogos CRI'!$A$153:$B$335,2,FALSE)</f>
        <v>Otros  accesorios</v>
      </c>
      <c r="L293" s="16" t="str">
        <f t="shared" si="43"/>
        <v>500</v>
      </c>
      <c r="M293" s="16" t="str">
        <f>VLOOKUP(L293:L3449,[11]FF!$A$10:$B$16,2,FALSE)</f>
        <v>Recursos Federales</v>
      </c>
      <c r="N293" s="16" t="str">
        <f t="shared" si="44"/>
        <v>568</v>
      </c>
      <c r="O293" s="16" t="str">
        <f>VLOOKUP(N293:N3449,[11]FF!$A$22:$B$93,2,FALSE)</f>
        <v>Fondo Común Concursable para la Infraestructura de los Municipios 2017</v>
      </c>
      <c r="P293" s="16">
        <v>877768</v>
      </c>
      <c r="Q293" s="16">
        <v>10</v>
      </c>
      <c r="R293" s="17">
        <v>0</v>
      </c>
      <c r="S293" s="17">
        <v>0</v>
      </c>
      <c r="T293" s="17">
        <f t="shared" si="36"/>
        <v>0</v>
      </c>
      <c r="U293" s="17">
        <v>0</v>
      </c>
      <c r="V293" s="17">
        <v>9160.24</v>
      </c>
      <c r="W293" s="17">
        <f t="shared" si="37"/>
        <v>-9160.24</v>
      </c>
      <c r="X293" t="str">
        <f>VLOOKUP(J293,'[12]Conver ASEJ VS Clave Nueva'!$A$4:$C$193,3,FALSE)</f>
        <v>6.4.1.9</v>
      </c>
      <c r="Y293" t="str">
        <f>VLOOKUP(K293,'[13]Conver ASEJ VS Clave Nueva'!$B$4:$D$193,3,FALSE)</f>
        <v>Otros  accesorios</v>
      </c>
    </row>
    <row r="294" spans="1:25" x14ac:dyDescent="0.25">
      <c r="A294" s="16">
        <v>86474</v>
      </c>
      <c r="B294" s="16" t="s">
        <v>115</v>
      </c>
      <c r="C294" s="16" t="str">
        <f t="shared" si="38"/>
        <v>2018</v>
      </c>
      <c r="D294" s="16" t="str">
        <f t="shared" si="39"/>
        <v>060000</v>
      </c>
      <c r="E294" s="16" t="str">
        <f>VLOOKUP(D294:D3450,'[10]Catalogos CRI'!$A$10:$B$19,2,FALSE)</f>
        <v>APROVECHAMIENTOS</v>
      </c>
      <c r="F294" s="16" t="str">
        <f t="shared" si="40"/>
        <v>064000</v>
      </c>
      <c r="G294" s="16" t="str">
        <f>VLOOKUP(F294:F3450,'[10]Catalogos CRI'!$A$24:$B$65,2,FALSE)</f>
        <v>ACCESORIOS DE LOS APORVECHAMIENTOS</v>
      </c>
      <c r="H294" s="16" t="str">
        <f t="shared" si="41"/>
        <v>064010</v>
      </c>
      <c r="I294" s="16" t="str">
        <f>VLOOKUP(H294:H3450,'[10]Catalogos CRI'!$A$70:$B$148,2,FALSE)</f>
        <v>Otros no especificados</v>
      </c>
      <c r="J294" s="16" t="str">
        <f t="shared" si="42"/>
        <v>064011</v>
      </c>
      <c r="K294" s="16" t="str">
        <f>VLOOKUP(J294:J3450,'[10]Catalogos CRI'!$A$153:$B$335,2,FALSE)</f>
        <v>Otros  accesorios</v>
      </c>
      <c r="L294" s="16" t="str">
        <f t="shared" si="43"/>
        <v>500</v>
      </c>
      <c r="M294" s="16" t="str">
        <f>VLOOKUP(L294:L3450,[11]FF!$A$10:$B$16,2,FALSE)</f>
        <v>Recursos Federales</v>
      </c>
      <c r="N294" s="16" t="str">
        <f t="shared" si="44"/>
        <v>568</v>
      </c>
      <c r="O294" s="16" t="str">
        <f>VLOOKUP(N294:N3450,[11]FF!$A$22:$B$93,2,FALSE)</f>
        <v>Fondo Común Concursable para la Infraestructura de los Municipios 2017</v>
      </c>
      <c r="P294" s="16">
        <v>877769</v>
      </c>
      <c r="Q294" s="16">
        <v>11</v>
      </c>
      <c r="R294" s="17">
        <v>0</v>
      </c>
      <c r="S294" s="17">
        <v>0</v>
      </c>
      <c r="T294" s="17">
        <f t="shared" si="36"/>
        <v>0</v>
      </c>
      <c r="U294" s="17">
        <v>0</v>
      </c>
      <c r="V294" s="17">
        <v>2400.83</v>
      </c>
      <c r="W294" s="17">
        <f t="shared" si="37"/>
        <v>-2400.83</v>
      </c>
      <c r="X294" t="str">
        <f>VLOOKUP(J294,'[12]Conver ASEJ VS Clave Nueva'!$A$4:$C$193,3,FALSE)</f>
        <v>6.4.1.9</v>
      </c>
      <c r="Y294" t="str">
        <f>VLOOKUP(K294,'[13]Conver ASEJ VS Clave Nueva'!$B$4:$D$193,3,FALSE)</f>
        <v>Otros  accesorios</v>
      </c>
    </row>
    <row r="295" spans="1:25" x14ac:dyDescent="0.25">
      <c r="A295" s="16">
        <v>86474</v>
      </c>
      <c r="B295" s="16" t="s">
        <v>115</v>
      </c>
      <c r="C295" s="16" t="str">
        <f t="shared" si="38"/>
        <v>2018</v>
      </c>
      <c r="D295" s="16" t="str">
        <f t="shared" si="39"/>
        <v>060000</v>
      </c>
      <c r="E295" s="16" t="str">
        <f>VLOOKUP(D295:D3451,'[10]Catalogos CRI'!$A$10:$B$19,2,FALSE)</f>
        <v>APROVECHAMIENTOS</v>
      </c>
      <c r="F295" s="16" t="str">
        <f t="shared" si="40"/>
        <v>064000</v>
      </c>
      <c r="G295" s="16" t="str">
        <f>VLOOKUP(F295:F3451,'[10]Catalogos CRI'!$A$24:$B$65,2,FALSE)</f>
        <v>ACCESORIOS DE LOS APORVECHAMIENTOS</v>
      </c>
      <c r="H295" s="16" t="str">
        <f t="shared" si="41"/>
        <v>064010</v>
      </c>
      <c r="I295" s="16" t="str">
        <f>VLOOKUP(H295:H3451,'[10]Catalogos CRI'!$A$70:$B$148,2,FALSE)</f>
        <v>Otros no especificados</v>
      </c>
      <c r="J295" s="16" t="str">
        <f t="shared" si="42"/>
        <v>064011</v>
      </c>
      <c r="K295" s="16" t="str">
        <f>VLOOKUP(J295:J3451,'[10]Catalogos CRI'!$A$153:$B$335,2,FALSE)</f>
        <v>Otros  accesorios</v>
      </c>
      <c r="L295" s="16" t="str">
        <f t="shared" si="43"/>
        <v>500</v>
      </c>
      <c r="M295" s="16" t="str">
        <f>VLOOKUP(L295:L3451,[11]FF!$A$10:$B$16,2,FALSE)</f>
        <v>Recursos Federales</v>
      </c>
      <c r="N295" s="16" t="str">
        <f t="shared" si="44"/>
        <v>568</v>
      </c>
      <c r="O295" s="16" t="str">
        <f>VLOOKUP(N295:N3451,[11]FF!$A$22:$B$93,2,FALSE)</f>
        <v>Fondo Común Concursable para la Infraestructura de los Municipios 2017</v>
      </c>
      <c r="P295" s="16">
        <v>877770</v>
      </c>
      <c r="Q295" s="16">
        <v>12</v>
      </c>
      <c r="R295" s="17">
        <v>0</v>
      </c>
      <c r="S295" s="17">
        <v>0</v>
      </c>
      <c r="T295" s="17">
        <f t="shared" si="36"/>
        <v>0</v>
      </c>
      <c r="U295" s="17">
        <v>0</v>
      </c>
      <c r="V295" s="17">
        <v>2582.4699999999998</v>
      </c>
      <c r="W295" s="17">
        <f t="shared" si="37"/>
        <v>-2582.4699999999998</v>
      </c>
      <c r="X295" t="str">
        <f>VLOOKUP(J295,'[12]Conver ASEJ VS Clave Nueva'!$A$4:$C$193,3,FALSE)</f>
        <v>6.4.1.9</v>
      </c>
      <c r="Y295" t="str">
        <f>VLOOKUP(K295,'[13]Conver ASEJ VS Clave Nueva'!$B$4:$D$193,3,FALSE)</f>
        <v>Otros  accesorios</v>
      </c>
    </row>
    <row r="296" spans="1:25" x14ac:dyDescent="0.25">
      <c r="A296" s="16">
        <v>86475</v>
      </c>
      <c r="B296" s="16" t="s">
        <v>116</v>
      </c>
      <c r="C296" s="16" t="str">
        <f t="shared" si="38"/>
        <v>2018</v>
      </c>
      <c r="D296" s="16" t="str">
        <f t="shared" si="39"/>
        <v>060000</v>
      </c>
      <c r="E296" s="16" t="str">
        <f>VLOOKUP(D296:D3452,'[10]Catalogos CRI'!$A$10:$B$19,2,FALSE)</f>
        <v>APROVECHAMIENTOS</v>
      </c>
      <c r="F296" s="16" t="str">
        <f t="shared" si="40"/>
        <v>064000</v>
      </c>
      <c r="G296" s="16" t="str">
        <f>VLOOKUP(F296:F3452,'[10]Catalogos CRI'!$A$24:$B$65,2,FALSE)</f>
        <v>ACCESORIOS DE LOS APORVECHAMIENTOS</v>
      </c>
      <c r="H296" s="16" t="str">
        <f t="shared" si="41"/>
        <v>064010</v>
      </c>
      <c r="I296" s="16" t="str">
        <f>VLOOKUP(H296:H3452,'[10]Catalogos CRI'!$A$70:$B$148,2,FALSE)</f>
        <v>Otros no especificados</v>
      </c>
      <c r="J296" s="16" t="str">
        <f t="shared" si="42"/>
        <v>064011</v>
      </c>
      <c r="K296" s="16" t="str">
        <f>VLOOKUP(J296:J3452,'[10]Catalogos CRI'!$A$153:$B$335,2,FALSE)</f>
        <v>Otros  accesorios</v>
      </c>
      <c r="L296" s="16" t="str">
        <f t="shared" si="43"/>
        <v>500</v>
      </c>
      <c r="M296" s="16" t="str">
        <f>VLOOKUP(L296:L3452,[11]FF!$A$10:$B$16,2,FALSE)</f>
        <v>Recursos Federales</v>
      </c>
      <c r="N296" s="16" t="str">
        <f t="shared" si="44"/>
        <v>569</v>
      </c>
      <c r="O296" s="16" t="str">
        <f>VLOOKUP(N296:N3452,[11]FF!$A$22:$B$93,2,FALSE)</f>
        <v>Proyecto de Desarrollo Regional 2017</v>
      </c>
      <c r="P296" s="16">
        <v>877771</v>
      </c>
      <c r="Q296" s="16">
        <v>1</v>
      </c>
      <c r="R296" s="17">
        <v>0</v>
      </c>
      <c r="S296" s="17">
        <v>29.06</v>
      </c>
      <c r="T296" s="17">
        <f t="shared" si="36"/>
        <v>29.06</v>
      </c>
      <c r="U296" s="17">
        <v>0</v>
      </c>
      <c r="V296" s="17">
        <v>29.06</v>
      </c>
      <c r="W296" s="17">
        <f t="shared" si="37"/>
        <v>0</v>
      </c>
      <c r="X296" t="str">
        <f>VLOOKUP(J296,'[12]Conver ASEJ VS Clave Nueva'!$A$4:$C$193,3,FALSE)</f>
        <v>6.4.1.9</v>
      </c>
      <c r="Y296" t="str">
        <f>VLOOKUP(K296,'[13]Conver ASEJ VS Clave Nueva'!$B$4:$D$193,3,FALSE)</f>
        <v>Otros  accesorios</v>
      </c>
    </row>
    <row r="297" spans="1:25" x14ac:dyDescent="0.25">
      <c r="A297" s="16">
        <v>86475</v>
      </c>
      <c r="B297" s="16" t="s">
        <v>116</v>
      </c>
      <c r="C297" s="16" t="str">
        <f t="shared" si="38"/>
        <v>2018</v>
      </c>
      <c r="D297" s="16" t="str">
        <f t="shared" si="39"/>
        <v>060000</v>
      </c>
      <c r="E297" s="16" t="str">
        <f>VLOOKUP(D297:D3453,'[10]Catalogos CRI'!$A$10:$B$19,2,FALSE)</f>
        <v>APROVECHAMIENTOS</v>
      </c>
      <c r="F297" s="16" t="str">
        <f t="shared" si="40"/>
        <v>064000</v>
      </c>
      <c r="G297" s="16" t="str">
        <f>VLOOKUP(F297:F3453,'[10]Catalogos CRI'!$A$24:$B$65,2,FALSE)</f>
        <v>ACCESORIOS DE LOS APORVECHAMIENTOS</v>
      </c>
      <c r="H297" s="16" t="str">
        <f t="shared" si="41"/>
        <v>064010</v>
      </c>
      <c r="I297" s="16" t="str">
        <f>VLOOKUP(H297:H3453,'[10]Catalogos CRI'!$A$70:$B$148,2,FALSE)</f>
        <v>Otros no especificados</v>
      </c>
      <c r="J297" s="16" t="str">
        <f t="shared" si="42"/>
        <v>064011</v>
      </c>
      <c r="K297" s="16" t="str">
        <f>VLOOKUP(J297:J3453,'[10]Catalogos CRI'!$A$153:$B$335,2,FALSE)</f>
        <v>Otros  accesorios</v>
      </c>
      <c r="L297" s="16" t="str">
        <f t="shared" si="43"/>
        <v>500</v>
      </c>
      <c r="M297" s="16" t="str">
        <f>VLOOKUP(L297:L3453,[11]FF!$A$10:$B$16,2,FALSE)</f>
        <v>Recursos Federales</v>
      </c>
      <c r="N297" s="16" t="str">
        <f t="shared" si="44"/>
        <v>569</v>
      </c>
      <c r="O297" s="16" t="str">
        <f>VLOOKUP(N297:N3453,[11]FF!$A$22:$B$93,2,FALSE)</f>
        <v>Proyecto de Desarrollo Regional 2017</v>
      </c>
      <c r="P297" s="16">
        <v>877772</v>
      </c>
      <c r="Q297" s="16">
        <v>2</v>
      </c>
      <c r="R297" s="17">
        <v>0</v>
      </c>
      <c r="S297" s="17">
        <v>7.51</v>
      </c>
      <c r="T297" s="17">
        <f t="shared" si="36"/>
        <v>7.51</v>
      </c>
      <c r="U297" s="17">
        <v>0</v>
      </c>
      <c r="V297" s="17">
        <v>7.51</v>
      </c>
      <c r="W297" s="17">
        <f t="shared" si="37"/>
        <v>0</v>
      </c>
      <c r="X297" t="str">
        <f>VLOOKUP(J297,'[12]Conver ASEJ VS Clave Nueva'!$A$4:$C$193,3,FALSE)</f>
        <v>6.4.1.9</v>
      </c>
      <c r="Y297" t="str">
        <f>VLOOKUP(K297,'[13]Conver ASEJ VS Clave Nueva'!$B$4:$D$193,3,FALSE)</f>
        <v>Otros  accesorios</v>
      </c>
    </row>
    <row r="298" spans="1:25" x14ac:dyDescent="0.25">
      <c r="A298" s="16">
        <v>86475</v>
      </c>
      <c r="B298" s="16" t="s">
        <v>116</v>
      </c>
      <c r="C298" s="16" t="str">
        <f t="shared" si="38"/>
        <v>2018</v>
      </c>
      <c r="D298" s="16" t="str">
        <f t="shared" si="39"/>
        <v>060000</v>
      </c>
      <c r="E298" s="16" t="str">
        <f>VLOOKUP(D298:D3454,'[10]Catalogos CRI'!$A$10:$B$19,2,FALSE)</f>
        <v>APROVECHAMIENTOS</v>
      </c>
      <c r="F298" s="16" t="str">
        <f t="shared" si="40"/>
        <v>064000</v>
      </c>
      <c r="G298" s="16" t="str">
        <f>VLOOKUP(F298:F3454,'[10]Catalogos CRI'!$A$24:$B$65,2,FALSE)</f>
        <v>ACCESORIOS DE LOS APORVECHAMIENTOS</v>
      </c>
      <c r="H298" s="16" t="str">
        <f t="shared" si="41"/>
        <v>064010</v>
      </c>
      <c r="I298" s="16" t="str">
        <f>VLOOKUP(H298:H3454,'[10]Catalogos CRI'!$A$70:$B$148,2,FALSE)</f>
        <v>Otros no especificados</v>
      </c>
      <c r="J298" s="16" t="str">
        <f t="shared" si="42"/>
        <v>064011</v>
      </c>
      <c r="K298" s="16" t="str">
        <f>VLOOKUP(J298:J3454,'[10]Catalogos CRI'!$A$153:$B$335,2,FALSE)</f>
        <v>Otros  accesorios</v>
      </c>
      <c r="L298" s="16" t="str">
        <f t="shared" si="43"/>
        <v>500</v>
      </c>
      <c r="M298" s="16" t="str">
        <f>VLOOKUP(L298:L3454,[11]FF!$A$10:$B$16,2,FALSE)</f>
        <v>Recursos Federales</v>
      </c>
      <c r="N298" s="16" t="str">
        <f t="shared" si="44"/>
        <v>569</v>
      </c>
      <c r="O298" s="16" t="str">
        <f>VLOOKUP(N298:N3454,[11]FF!$A$22:$B$93,2,FALSE)</f>
        <v>Proyecto de Desarrollo Regional 2017</v>
      </c>
      <c r="P298" s="16">
        <v>877773</v>
      </c>
      <c r="Q298" s="16">
        <v>3</v>
      </c>
      <c r="R298" s="17">
        <v>0</v>
      </c>
      <c r="S298" s="17">
        <v>3.97</v>
      </c>
      <c r="T298" s="17">
        <f t="shared" si="36"/>
        <v>3.97</v>
      </c>
      <c r="U298" s="17">
        <v>0</v>
      </c>
      <c r="V298" s="17">
        <v>3.97</v>
      </c>
      <c r="W298" s="17">
        <f t="shared" si="37"/>
        <v>0</v>
      </c>
      <c r="X298" t="str">
        <f>VLOOKUP(J298,'[12]Conver ASEJ VS Clave Nueva'!$A$4:$C$193,3,FALSE)</f>
        <v>6.4.1.9</v>
      </c>
      <c r="Y298" t="str">
        <f>VLOOKUP(K298,'[13]Conver ASEJ VS Clave Nueva'!$B$4:$D$193,3,FALSE)</f>
        <v>Otros  accesorios</v>
      </c>
    </row>
    <row r="299" spans="1:25" x14ac:dyDescent="0.25">
      <c r="A299" s="16">
        <v>86475</v>
      </c>
      <c r="B299" s="16" t="s">
        <v>116</v>
      </c>
      <c r="C299" s="16" t="str">
        <f t="shared" si="38"/>
        <v>2018</v>
      </c>
      <c r="D299" s="16" t="str">
        <f t="shared" si="39"/>
        <v>060000</v>
      </c>
      <c r="E299" s="16" t="str">
        <f>VLOOKUP(D299:D3455,'[10]Catalogos CRI'!$A$10:$B$19,2,FALSE)</f>
        <v>APROVECHAMIENTOS</v>
      </c>
      <c r="F299" s="16" t="str">
        <f t="shared" si="40"/>
        <v>064000</v>
      </c>
      <c r="G299" s="16" t="str">
        <f>VLOOKUP(F299:F3455,'[10]Catalogos CRI'!$A$24:$B$65,2,FALSE)</f>
        <v>ACCESORIOS DE LOS APORVECHAMIENTOS</v>
      </c>
      <c r="H299" s="16" t="str">
        <f t="shared" si="41"/>
        <v>064010</v>
      </c>
      <c r="I299" s="16" t="str">
        <f>VLOOKUP(H299:H3455,'[10]Catalogos CRI'!$A$70:$B$148,2,FALSE)</f>
        <v>Otros no especificados</v>
      </c>
      <c r="J299" s="16" t="str">
        <f t="shared" si="42"/>
        <v>064011</v>
      </c>
      <c r="K299" s="16" t="str">
        <f>VLOOKUP(J299:J3455,'[10]Catalogos CRI'!$A$153:$B$335,2,FALSE)</f>
        <v>Otros  accesorios</v>
      </c>
      <c r="L299" s="16" t="str">
        <f t="shared" si="43"/>
        <v>500</v>
      </c>
      <c r="M299" s="16" t="str">
        <f>VLOOKUP(L299:L3455,[11]FF!$A$10:$B$16,2,FALSE)</f>
        <v>Recursos Federales</v>
      </c>
      <c r="N299" s="16" t="str">
        <f t="shared" si="44"/>
        <v>569</v>
      </c>
      <c r="O299" s="16" t="str">
        <f>VLOOKUP(N299:N3455,[11]FF!$A$22:$B$93,2,FALSE)</f>
        <v>Proyecto de Desarrollo Regional 2017</v>
      </c>
      <c r="P299" s="16">
        <v>877774</v>
      </c>
      <c r="Q299" s="16">
        <v>4</v>
      </c>
      <c r="R299" s="17">
        <v>0</v>
      </c>
      <c r="S299" s="17">
        <v>4.38</v>
      </c>
      <c r="T299" s="17">
        <f t="shared" si="36"/>
        <v>4.38</v>
      </c>
      <c r="U299" s="17">
        <v>0</v>
      </c>
      <c r="V299" s="17">
        <v>4.38</v>
      </c>
      <c r="W299" s="17">
        <f t="shared" si="37"/>
        <v>0</v>
      </c>
      <c r="X299" t="str">
        <f>VLOOKUP(J299,'[12]Conver ASEJ VS Clave Nueva'!$A$4:$C$193,3,FALSE)</f>
        <v>6.4.1.9</v>
      </c>
      <c r="Y299" t="str">
        <f>VLOOKUP(K299,'[13]Conver ASEJ VS Clave Nueva'!$B$4:$D$193,3,FALSE)</f>
        <v>Otros  accesorios</v>
      </c>
    </row>
    <row r="300" spans="1:25" x14ac:dyDescent="0.25">
      <c r="A300" s="16">
        <v>86475</v>
      </c>
      <c r="B300" s="16" t="s">
        <v>116</v>
      </c>
      <c r="C300" s="16" t="str">
        <f t="shared" si="38"/>
        <v>2018</v>
      </c>
      <c r="D300" s="16" t="str">
        <f t="shared" si="39"/>
        <v>060000</v>
      </c>
      <c r="E300" s="16" t="str">
        <f>VLOOKUP(D300:D3456,'[10]Catalogos CRI'!$A$10:$B$19,2,FALSE)</f>
        <v>APROVECHAMIENTOS</v>
      </c>
      <c r="F300" s="16" t="str">
        <f t="shared" si="40"/>
        <v>064000</v>
      </c>
      <c r="G300" s="16" t="str">
        <f>VLOOKUP(F300:F3456,'[10]Catalogos CRI'!$A$24:$B$65,2,FALSE)</f>
        <v>ACCESORIOS DE LOS APORVECHAMIENTOS</v>
      </c>
      <c r="H300" s="16" t="str">
        <f t="shared" si="41"/>
        <v>064010</v>
      </c>
      <c r="I300" s="16" t="str">
        <f>VLOOKUP(H300:H3456,'[10]Catalogos CRI'!$A$70:$B$148,2,FALSE)</f>
        <v>Otros no especificados</v>
      </c>
      <c r="J300" s="16" t="str">
        <f t="shared" si="42"/>
        <v>064011</v>
      </c>
      <c r="K300" s="16" t="str">
        <f>VLOOKUP(J300:J3456,'[10]Catalogos CRI'!$A$153:$B$335,2,FALSE)</f>
        <v>Otros  accesorios</v>
      </c>
      <c r="L300" s="16" t="str">
        <f t="shared" si="43"/>
        <v>500</v>
      </c>
      <c r="M300" s="16" t="str">
        <f>VLOOKUP(L300:L3456,[11]FF!$A$10:$B$16,2,FALSE)</f>
        <v>Recursos Federales</v>
      </c>
      <c r="N300" s="16" t="str">
        <f t="shared" si="44"/>
        <v>569</v>
      </c>
      <c r="O300" s="16" t="str">
        <f>VLOOKUP(N300:N3456,[11]FF!$A$22:$B$93,2,FALSE)</f>
        <v>Proyecto de Desarrollo Regional 2017</v>
      </c>
      <c r="P300" s="16">
        <v>877775</v>
      </c>
      <c r="Q300" s="16">
        <v>5</v>
      </c>
      <c r="R300" s="17">
        <v>0</v>
      </c>
      <c r="S300" s="17">
        <v>4.24</v>
      </c>
      <c r="T300" s="17">
        <f t="shared" si="36"/>
        <v>4.24</v>
      </c>
      <c r="U300" s="17">
        <v>0</v>
      </c>
      <c r="V300" s="17">
        <v>4.24</v>
      </c>
      <c r="W300" s="17">
        <f t="shared" si="37"/>
        <v>0</v>
      </c>
      <c r="X300" t="str">
        <f>VLOOKUP(J300,'[12]Conver ASEJ VS Clave Nueva'!$A$4:$C$193,3,FALSE)</f>
        <v>6.4.1.9</v>
      </c>
      <c r="Y300" t="str">
        <f>VLOOKUP(K300,'[13]Conver ASEJ VS Clave Nueva'!$B$4:$D$193,3,FALSE)</f>
        <v>Otros  accesorios</v>
      </c>
    </row>
    <row r="301" spans="1:25" x14ac:dyDescent="0.25">
      <c r="A301" s="16">
        <v>86475</v>
      </c>
      <c r="B301" s="16" t="s">
        <v>116</v>
      </c>
      <c r="C301" s="16" t="str">
        <f t="shared" si="38"/>
        <v>2018</v>
      </c>
      <c r="D301" s="16" t="str">
        <f t="shared" si="39"/>
        <v>060000</v>
      </c>
      <c r="E301" s="16" t="str">
        <f>VLOOKUP(D301:D3457,'[10]Catalogos CRI'!$A$10:$B$19,2,FALSE)</f>
        <v>APROVECHAMIENTOS</v>
      </c>
      <c r="F301" s="16" t="str">
        <f t="shared" si="40"/>
        <v>064000</v>
      </c>
      <c r="G301" s="16" t="str">
        <f>VLOOKUP(F301:F3457,'[10]Catalogos CRI'!$A$24:$B$65,2,FALSE)</f>
        <v>ACCESORIOS DE LOS APORVECHAMIENTOS</v>
      </c>
      <c r="H301" s="16" t="str">
        <f t="shared" si="41"/>
        <v>064010</v>
      </c>
      <c r="I301" s="16" t="str">
        <f>VLOOKUP(H301:H3457,'[10]Catalogos CRI'!$A$70:$B$148,2,FALSE)</f>
        <v>Otros no especificados</v>
      </c>
      <c r="J301" s="16" t="str">
        <f t="shared" si="42"/>
        <v>064011</v>
      </c>
      <c r="K301" s="16" t="str">
        <f>VLOOKUP(J301:J3457,'[10]Catalogos CRI'!$A$153:$B$335,2,FALSE)</f>
        <v>Otros  accesorios</v>
      </c>
      <c r="L301" s="16" t="str">
        <f t="shared" si="43"/>
        <v>500</v>
      </c>
      <c r="M301" s="16" t="str">
        <f>VLOOKUP(L301:L3457,[11]FF!$A$10:$B$16,2,FALSE)</f>
        <v>Recursos Federales</v>
      </c>
      <c r="N301" s="16" t="str">
        <f t="shared" si="44"/>
        <v>569</v>
      </c>
      <c r="O301" s="16" t="str">
        <f>VLOOKUP(N301:N3457,[11]FF!$A$22:$B$93,2,FALSE)</f>
        <v>Proyecto de Desarrollo Regional 2017</v>
      </c>
      <c r="P301" s="16">
        <v>877776</v>
      </c>
      <c r="Q301" s="16">
        <v>6</v>
      </c>
      <c r="R301" s="17">
        <v>0</v>
      </c>
      <c r="S301" s="17">
        <v>4.38</v>
      </c>
      <c r="T301" s="17">
        <f t="shared" si="36"/>
        <v>4.38</v>
      </c>
      <c r="U301" s="17">
        <v>0</v>
      </c>
      <c r="V301" s="17">
        <v>4.38</v>
      </c>
      <c r="W301" s="17">
        <f t="shared" si="37"/>
        <v>0</v>
      </c>
      <c r="X301" t="str">
        <f>VLOOKUP(J301,'[12]Conver ASEJ VS Clave Nueva'!$A$4:$C$193,3,FALSE)</f>
        <v>6.4.1.9</v>
      </c>
      <c r="Y301" t="str">
        <f>VLOOKUP(K301,'[13]Conver ASEJ VS Clave Nueva'!$B$4:$D$193,3,FALSE)</f>
        <v>Otros  accesorios</v>
      </c>
    </row>
    <row r="302" spans="1:25" x14ac:dyDescent="0.25">
      <c r="A302" s="16">
        <v>86475</v>
      </c>
      <c r="B302" s="16" t="s">
        <v>116</v>
      </c>
      <c r="C302" s="16" t="str">
        <f t="shared" si="38"/>
        <v>2018</v>
      </c>
      <c r="D302" s="16" t="str">
        <f t="shared" si="39"/>
        <v>060000</v>
      </c>
      <c r="E302" s="16" t="str">
        <f>VLOOKUP(D302:D3458,'[10]Catalogos CRI'!$A$10:$B$19,2,FALSE)</f>
        <v>APROVECHAMIENTOS</v>
      </c>
      <c r="F302" s="16" t="str">
        <f t="shared" si="40"/>
        <v>064000</v>
      </c>
      <c r="G302" s="16" t="str">
        <f>VLOOKUP(F302:F3458,'[10]Catalogos CRI'!$A$24:$B$65,2,FALSE)</f>
        <v>ACCESORIOS DE LOS APORVECHAMIENTOS</v>
      </c>
      <c r="H302" s="16" t="str">
        <f t="shared" si="41"/>
        <v>064010</v>
      </c>
      <c r="I302" s="16" t="str">
        <f>VLOOKUP(H302:H3458,'[10]Catalogos CRI'!$A$70:$B$148,2,FALSE)</f>
        <v>Otros no especificados</v>
      </c>
      <c r="J302" s="16" t="str">
        <f t="shared" si="42"/>
        <v>064011</v>
      </c>
      <c r="K302" s="16" t="str">
        <f>VLOOKUP(J302:J3458,'[10]Catalogos CRI'!$A$153:$B$335,2,FALSE)</f>
        <v>Otros  accesorios</v>
      </c>
      <c r="L302" s="16" t="str">
        <f t="shared" si="43"/>
        <v>500</v>
      </c>
      <c r="M302" s="16" t="str">
        <f>VLOOKUP(L302:L3458,[11]FF!$A$10:$B$16,2,FALSE)</f>
        <v>Recursos Federales</v>
      </c>
      <c r="N302" s="16" t="str">
        <f t="shared" si="44"/>
        <v>569</v>
      </c>
      <c r="O302" s="16" t="str">
        <f>VLOOKUP(N302:N3458,[11]FF!$A$22:$B$93,2,FALSE)</f>
        <v>Proyecto de Desarrollo Regional 2017</v>
      </c>
      <c r="P302" s="16">
        <v>877777</v>
      </c>
      <c r="Q302" s="16">
        <v>7</v>
      </c>
      <c r="R302" s="17">
        <v>0</v>
      </c>
      <c r="S302" s="17">
        <v>0</v>
      </c>
      <c r="T302" s="17">
        <f t="shared" si="36"/>
        <v>0</v>
      </c>
      <c r="U302" s="17">
        <v>0</v>
      </c>
      <c r="V302" s="17">
        <v>4.24</v>
      </c>
      <c r="W302" s="17">
        <f t="shared" si="37"/>
        <v>-4.24</v>
      </c>
      <c r="X302" t="str">
        <f>VLOOKUP(J302,'[12]Conver ASEJ VS Clave Nueva'!$A$4:$C$193,3,FALSE)</f>
        <v>6.4.1.9</v>
      </c>
      <c r="Y302" t="str">
        <f>VLOOKUP(K302,'[13]Conver ASEJ VS Clave Nueva'!$B$4:$D$193,3,FALSE)</f>
        <v>Otros  accesorios</v>
      </c>
    </row>
    <row r="303" spans="1:25" x14ac:dyDescent="0.25">
      <c r="A303" s="16">
        <v>86475</v>
      </c>
      <c r="B303" s="16" t="s">
        <v>116</v>
      </c>
      <c r="C303" s="16" t="str">
        <f t="shared" si="38"/>
        <v>2018</v>
      </c>
      <c r="D303" s="16" t="str">
        <f t="shared" si="39"/>
        <v>060000</v>
      </c>
      <c r="E303" s="16" t="str">
        <f>VLOOKUP(D303:D3459,'[10]Catalogos CRI'!$A$10:$B$19,2,FALSE)</f>
        <v>APROVECHAMIENTOS</v>
      </c>
      <c r="F303" s="16" t="str">
        <f t="shared" si="40"/>
        <v>064000</v>
      </c>
      <c r="G303" s="16" t="str">
        <f>VLOOKUP(F303:F3459,'[10]Catalogos CRI'!$A$24:$B$65,2,FALSE)</f>
        <v>ACCESORIOS DE LOS APORVECHAMIENTOS</v>
      </c>
      <c r="H303" s="16" t="str">
        <f t="shared" si="41"/>
        <v>064010</v>
      </c>
      <c r="I303" s="16" t="str">
        <f>VLOOKUP(H303:H3459,'[10]Catalogos CRI'!$A$70:$B$148,2,FALSE)</f>
        <v>Otros no especificados</v>
      </c>
      <c r="J303" s="16" t="str">
        <f t="shared" si="42"/>
        <v>064011</v>
      </c>
      <c r="K303" s="16" t="str">
        <f>VLOOKUP(J303:J3459,'[10]Catalogos CRI'!$A$153:$B$335,2,FALSE)</f>
        <v>Otros  accesorios</v>
      </c>
      <c r="L303" s="16" t="str">
        <f t="shared" si="43"/>
        <v>500</v>
      </c>
      <c r="M303" s="16" t="str">
        <f>VLOOKUP(L303:L3459,[11]FF!$A$10:$B$16,2,FALSE)</f>
        <v>Recursos Federales</v>
      </c>
      <c r="N303" s="16" t="str">
        <f t="shared" si="44"/>
        <v>569</v>
      </c>
      <c r="O303" s="16" t="str">
        <f>VLOOKUP(N303:N3459,[11]FF!$A$22:$B$93,2,FALSE)</f>
        <v>Proyecto de Desarrollo Regional 2017</v>
      </c>
      <c r="P303" s="16">
        <v>877778</v>
      </c>
      <c r="Q303" s="16">
        <v>8</v>
      </c>
      <c r="R303" s="17">
        <v>0</v>
      </c>
      <c r="S303" s="17">
        <v>0</v>
      </c>
      <c r="T303" s="17">
        <f t="shared" si="36"/>
        <v>0</v>
      </c>
      <c r="U303" s="17">
        <v>0</v>
      </c>
      <c r="V303" s="17">
        <v>3.45</v>
      </c>
      <c r="W303" s="17">
        <f t="shared" si="37"/>
        <v>-3.45</v>
      </c>
      <c r="X303" t="str">
        <f>VLOOKUP(J303,'[12]Conver ASEJ VS Clave Nueva'!$A$4:$C$193,3,FALSE)</f>
        <v>6.4.1.9</v>
      </c>
      <c r="Y303" t="str">
        <f>VLOOKUP(K303,'[13]Conver ASEJ VS Clave Nueva'!$B$4:$D$193,3,FALSE)</f>
        <v>Otros  accesorios</v>
      </c>
    </row>
    <row r="304" spans="1:25" x14ac:dyDescent="0.25">
      <c r="A304" s="16">
        <v>86475</v>
      </c>
      <c r="B304" s="16" t="s">
        <v>116</v>
      </c>
      <c r="C304" s="16" t="str">
        <f t="shared" si="38"/>
        <v>2018</v>
      </c>
      <c r="D304" s="16" t="str">
        <f t="shared" si="39"/>
        <v>060000</v>
      </c>
      <c r="E304" s="16" t="str">
        <f>VLOOKUP(D304:D3460,'[10]Catalogos CRI'!$A$10:$B$19,2,FALSE)</f>
        <v>APROVECHAMIENTOS</v>
      </c>
      <c r="F304" s="16" t="str">
        <f t="shared" si="40"/>
        <v>064000</v>
      </c>
      <c r="G304" s="16" t="str">
        <f>VLOOKUP(F304:F3460,'[10]Catalogos CRI'!$A$24:$B$65,2,FALSE)</f>
        <v>ACCESORIOS DE LOS APORVECHAMIENTOS</v>
      </c>
      <c r="H304" s="16" t="str">
        <f t="shared" si="41"/>
        <v>064010</v>
      </c>
      <c r="I304" s="16" t="str">
        <f>VLOOKUP(H304:H3460,'[10]Catalogos CRI'!$A$70:$B$148,2,FALSE)</f>
        <v>Otros no especificados</v>
      </c>
      <c r="J304" s="16" t="str">
        <f t="shared" si="42"/>
        <v>064011</v>
      </c>
      <c r="K304" s="16" t="str">
        <f>VLOOKUP(J304:J3460,'[10]Catalogos CRI'!$A$153:$B$335,2,FALSE)</f>
        <v>Otros  accesorios</v>
      </c>
      <c r="L304" s="16" t="str">
        <f t="shared" si="43"/>
        <v>500</v>
      </c>
      <c r="M304" s="16" t="str">
        <f>VLOOKUP(L304:L3460,[11]FF!$A$10:$B$16,2,FALSE)</f>
        <v>Recursos Federales</v>
      </c>
      <c r="N304" s="16" t="str">
        <f t="shared" si="44"/>
        <v>569</v>
      </c>
      <c r="O304" s="16" t="str">
        <f>VLOOKUP(N304:N3460,[11]FF!$A$22:$B$93,2,FALSE)</f>
        <v>Proyecto de Desarrollo Regional 2017</v>
      </c>
      <c r="P304" s="16">
        <v>877779</v>
      </c>
      <c r="Q304" s="16">
        <v>9</v>
      </c>
      <c r="R304" s="17">
        <v>0</v>
      </c>
      <c r="S304" s="17">
        <v>0</v>
      </c>
      <c r="T304" s="17">
        <f t="shared" si="36"/>
        <v>0</v>
      </c>
      <c r="U304" s="17">
        <v>0</v>
      </c>
      <c r="V304" s="17">
        <v>0</v>
      </c>
      <c r="W304" s="17">
        <f t="shared" si="37"/>
        <v>0</v>
      </c>
      <c r="X304" t="str">
        <f>VLOOKUP(J304,'[12]Conver ASEJ VS Clave Nueva'!$A$4:$C$193,3,FALSE)</f>
        <v>6.4.1.9</v>
      </c>
      <c r="Y304" t="str">
        <f>VLOOKUP(K304,'[13]Conver ASEJ VS Clave Nueva'!$B$4:$D$193,3,FALSE)</f>
        <v>Otros  accesorios</v>
      </c>
    </row>
    <row r="305" spans="1:25" x14ac:dyDescent="0.25">
      <c r="A305" s="16">
        <v>86475</v>
      </c>
      <c r="B305" s="16" t="s">
        <v>116</v>
      </c>
      <c r="C305" s="16" t="str">
        <f t="shared" si="38"/>
        <v>2018</v>
      </c>
      <c r="D305" s="16" t="str">
        <f t="shared" si="39"/>
        <v>060000</v>
      </c>
      <c r="E305" s="16" t="str">
        <f>VLOOKUP(D305:D3461,'[10]Catalogos CRI'!$A$10:$B$19,2,FALSE)</f>
        <v>APROVECHAMIENTOS</v>
      </c>
      <c r="F305" s="16" t="str">
        <f t="shared" si="40"/>
        <v>064000</v>
      </c>
      <c r="G305" s="16" t="str">
        <f>VLOOKUP(F305:F3461,'[10]Catalogos CRI'!$A$24:$B$65,2,FALSE)</f>
        <v>ACCESORIOS DE LOS APORVECHAMIENTOS</v>
      </c>
      <c r="H305" s="16" t="str">
        <f t="shared" si="41"/>
        <v>064010</v>
      </c>
      <c r="I305" s="16" t="str">
        <f>VLOOKUP(H305:H3461,'[10]Catalogos CRI'!$A$70:$B$148,2,FALSE)</f>
        <v>Otros no especificados</v>
      </c>
      <c r="J305" s="16" t="str">
        <f t="shared" si="42"/>
        <v>064011</v>
      </c>
      <c r="K305" s="16" t="str">
        <f>VLOOKUP(J305:J3461,'[10]Catalogos CRI'!$A$153:$B$335,2,FALSE)</f>
        <v>Otros  accesorios</v>
      </c>
      <c r="L305" s="16" t="str">
        <f t="shared" si="43"/>
        <v>500</v>
      </c>
      <c r="M305" s="16" t="str">
        <f>VLOOKUP(L305:L3461,[11]FF!$A$10:$B$16,2,FALSE)</f>
        <v>Recursos Federales</v>
      </c>
      <c r="N305" s="16" t="str">
        <f t="shared" si="44"/>
        <v>569</v>
      </c>
      <c r="O305" s="16" t="str">
        <f>VLOOKUP(N305:N3461,[11]FF!$A$22:$B$93,2,FALSE)</f>
        <v>Proyecto de Desarrollo Regional 2017</v>
      </c>
      <c r="P305" s="16">
        <v>877780</v>
      </c>
      <c r="Q305" s="16">
        <v>10</v>
      </c>
      <c r="R305" s="17">
        <v>0</v>
      </c>
      <c r="S305" s="17">
        <v>0</v>
      </c>
      <c r="T305" s="17">
        <f t="shared" si="36"/>
        <v>0</v>
      </c>
      <c r="U305" s="17">
        <v>0</v>
      </c>
      <c r="V305" s="17">
        <v>0</v>
      </c>
      <c r="W305" s="17">
        <f t="shared" si="37"/>
        <v>0</v>
      </c>
      <c r="X305" t="str">
        <f>VLOOKUP(J305,'[12]Conver ASEJ VS Clave Nueva'!$A$4:$C$193,3,FALSE)</f>
        <v>6.4.1.9</v>
      </c>
      <c r="Y305" t="str">
        <f>VLOOKUP(K305,'[13]Conver ASEJ VS Clave Nueva'!$B$4:$D$193,3,FALSE)</f>
        <v>Otros  accesorios</v>
      </c>
    </row>
    <row r="306" spans="1:25" x14ac:dyDescent="0.25">
      <c r="A306" s="16">
        <v>86475</v>
      </c>
      <c r="B306" s="16" t="s">
        <v>116</v>
      </c>
      <c r="C306" s="16" t="str">
        <f t="shared" si="38"/>
        <v>2018</v>
      </c>
      <c r="D306" s="16" t="str">
        <f t="shared" si="39"/>
        <v>060000</v>
      </c>
      <c r="E306" s="16" t="str">
        <f>VLOOKUP(D306:D3462,'[10]Catalogos CRI'!$A$10:$B$19,2,FALSE)</f>
        <v>APROVECHAMIENTOS</v>
      </c>
      <c r="F306" s="16" t="str">
        <f t="shared" si="40"/>
        <v>064000</v>
      </c>
      <c r="G306" s="16" t="str">
        <f>VLOOKUP(F306:F3462,'[10]Catalogos CRI'!$A$24:$B$65,2,FALSE)</f>
        <v>ACCESORIOS DE LOS APORVECHAMIENTOS</v>
      </c>
      <c r="H306" s="16" t="str">
        <f t="shared" si="41"/>
        <v>064010</v>
      </c>
      <c r="I306" s="16" t="str">
        <f>VLOOKUP(H306:H3462,'[10]Catalogos CRI'!$A$70:$B$148,2,FALSE)</f>
        <v>Otros no especificados</v>
      </c>
      <c r="J306" s="16" t="str">
        <f t="shared" si="42"/>
        <v>064011</v>
      </c>
      <c r="K306" s="16" t="str">
        <f>VLOOKUP(J306:J3462,'[10]Catalogos CRI'!$A$153:$B$335,2,FALSE)</f>
        <v>Otros  accesorios</v>
      </c>
      <c r="L306" s="16" t="str">
        <f t="shared" si="43"/>
        <v>500</v>
      </c>
      <c r="M306" s="16" t="str">
        <f>VLOOKUP(L306:L3462,[11]FF!$A$10:$B$16,2,FALSE)</f>
        <v>Recursos Federales</v>
      </c>
      <c r="N306" s="16" t="str">
        <f t="shared" si="44"/>
        <v>569</v>
      </c>
      <c r="O306" s="16" t="str">
        <f>VLOOKUP(N306:N3462,[11]FF!$A$22:$B$93,2,FALSE)</f>
        <v>Proyecto de Desarrollo Regional 2017</v>
      </c>
      <c r="P306" s="16">
        <v>877781</v>
      </c>
      <c r="Q306" s="16">
        <v>11</v>
      </c>
      <c r="R306" s="17">
        <v>0</v>
      </c>
      <c r="S306" s="17">
        <v>0</v>
      </c>
      <c r="T306" s="17">
        <f t="shared" si="36"/>
        <v>0</v>
      </c>
      <c r="U306" s="17">
        <v>0</v>
      </c>
      <c r="V306" s="17">
        <v>0</v>
      </c>
      <c r="W306" s="17">
        <f t="shared" si="37"/>
        <v>0</v>
      </c>
      <c r="X306" t="str">
        <f>VLOOKUP(J306,'[12]Conver ASEJ VS Clave Nueva'!$A$4:$C$193,3,FALSE)</f>
        <v>6.4.1.9</v>
      </c>
      <c r="Y306" t="str">
        <f>VLOOKUP(K306,'[13]Conver ASEJ VS Clave Nueva'!$B$4:$D$193,3,FALSE)</f>
        <v>Otros  accesorios</v>
      </c>
    </row>
    <row r="307" spans="1:25" x14ac:dyDescent="0.25">
      <c r="A307" s="16">
        <v>86475</v>
      </c>
      <c r="B307" s="16" t="s">
        <v>116</v>
      </c>
      <c r="C307" s="16" t="str">
        <f t="shared" si="38"/>
        <v>2018</v>
      </c>
      <c r="D307" s="16" t="str">
        <f t="shared" si="39"/>
        <v>060000</v>
      </c>
      <c r="E307" s="16" t="str">
        <f>VLOOKUP(D307:D3463,'[10]Catalogos CRI'!$A$10:$B$19,2,FALSE)</f>
        <v>APROVECHAMIENTOS</v>
      </c>
      <c r="F307" s="16" t="str">
        <f t="shared" si="40"/>
        <v>064000</v>
      </c>
      <c r="G307" s="16" t="str">
        <f>VLOOKUP(F307:F3463,'[10]Catalogos CRI'!$A$24:$B$65,2,FALSE)</f>
        <v>ACCESORIOS DE LOS APORVECHAMIENTOS</v>
      </c>
      <c r="H307" s="16" t="str">
        <f t="shared" si="41"/>
        <v>064010</v>
      </c>
      <c r="I307" s="16" t="str">
        <f>VLOOKUP(H307:H3463,'[10]Catalogos CRI'!$A$70:$B$148,2,FALSE)</f>
        <v>Otros no especificados</v>
      </c>
      <c r="J307" s="16" t="str">
        <f t="shared" si="42"/>
        <v>064011</v>
      </c>
      <c r="K307" s="16" t="str">
        <f>VLOOKUP(J307:J3463,'[10]Catalogos CRI'!$A$153:$B$335,2,FALSE)</f>
        <v>Otros  accesorios</v>
      </c>
      <c r="L307" s="16" t="str">
        <f t="shared" si="43"/>
        <v>500</v>
      </c>
      <c r="M307" s="16" t="str">
        <f>VLOOKUP(L307:L3463,[11]FF!$A$10:$B$16,2,FALSE)</f>
        <v>Recursos Federales</v>
      </c>
      <c r="N307" s="16" t="str">
        <f t="shared" si="44"/>
        <v>569</v>
      </c>
      <c r="O307" s="16" t="str">
        <f>VLOOKUP(N307:N3463,[11]FF!$A$22:$B$93,2,FALSE)</f>
        <v>Proyecto de Desarrollo Regional 2017</v>
      </c>
      <c r="P307" s="16">
        <v>877782</v>
      </c>
      <c r="Q307" s="16">
        <v>12</v>
      </c>
      <c r="R307" s="17">
        <v>0</v>
      </c>
      <c r="S307" s="17">
        <v>0</v>
      </c>
      <c r="T307" s="17">
        <f t="shared" si="36"/>
        <v>0</v>
      </c>
      <c r="U307" s="17">
        <v>0</v>
      </c>
      <c r="V307" s="17">
        <v>0</v>
      </c>
      <c r="W307" s="17">
        <f t="shared" si="37"/>
        <v>0</v>
      </c>
      <c r="X307" t="str">
        <f>VLOOKUP(J307,'[12]Conver ASEJ VS Clave Nueva'!$A$4:$C$193,3,FALSE)</f>
        <v>6.4.1.9</v>
      </c>
      <c r="Y307" t="str">
        <f>VLOOKUP(K307,'[13]Conver ASEJ VS Clave Nueva'!$B$4:$D$193,3,FALSE)</f>
        <v>Otros  accesorios</v>
      </c>
    </row>
    <row r="308" spans="1:25" x14ac:dyDescent="0.25">
      <c r="A308" s="16">
        <v>86476</v>
      </c>
      <c r="B308" s="16" t="s">
        <v>117</v>
      </c>
      <c r="C308" s="16" t="str">
        <f t="shared" si="38"/>
        <v>2018</v>
      </c>
      <c r="D308" s="16" t="str">
        <f t="shared" si="39"/>
        <v>060000</v>
      </c>
      <c r="E308" s="16" t="str">
        <f>VLOOKUP(D308:D3464,'[10]Catalogos CRI'!$A$10:$B$19,2,FALSE)</f>
        <v>APROVECHAMIENTOS</v>
      </c>
      <c r="F308" s="16" t="str">
        <f t="shared" si="40"/>
        <v>064000</v>
      </c>
      <c r="G308" s="16" t="str">
        <f>VLOOKUP(F308:F3464,'[10]Catalogos CRI'!$A$24:$B$65,2,FALSE)</f>
        <v>ACCESORIOS DE LOS APORVECHAMIENTOS</v>
      </c>
      <c r="H308" s="16" t="str">
        <f t="shared" si="41"/>
        <v>064010</v>
      </c>
      <c r="I308" s="16" t="str">
        <f>VLOOKUP(H308:H3464,'[10]Catalogos CRI'!$A$70:$B$148,2,FALSE)</f>
        <v>Otros no especificados</v>
      </c>
      <c r="J308" s="16" t="str">
        <f t="shared" si="42"/>
        <v>064011</v>
      </c>
      <c r="K308" s="16" t="str">
        <f>VLOOKUP(J308:J3464,'[10]Catalogos CRI'!$A$153:$B$335,2,FALSE)</f>
        <v>Otros  accesorios</v>
      </c>
      <c r="L308" s="16" t="str">
        <f t="shared" si="43"/>
        <v>500</v>
      </c>
      <c r="M308" s="16" t="str">
        <f>VLOOKUP(L308:L3464,[11]FF!$A$10:$B$16,2,FALSE)</f>
        <v>Recursos Federales</v>
      </c>
      <c r="N308" s="16" t="str">
        <f t="shared" si="44"/>
        <v>571</v>
      </c>
      <c r="O308" s="16" t="str">
        <f>VLOOKUP(N308:N3464,[11]FF!$A$22:$B$93,2,FALSE)</f>
        <v>Proyecto Desarrollo Regional 16 Convenio D</v>
      </c>
      <c r="P308" s="16">
        <v>877783</v>
      </c>
      <c r="Q308" s="16">
        <v>1</v>
      </c>
      <c r="R308" s="17">
        <v>0</v>
      </c>
      <c r="S308" s="17">
        <v>0</v>
      </c>
      <c r="T308" s="17">
        <f t="shared" si="36"/>
        <v>0</v>
      </c>
      <c r="U308" s="17">
        <v>0</v>
      </c>
      <c r="V308" s="17">
        <v>0</v>
      </c>
      <c r="W308" s="17">
        <f t="shared" si="37"/>
        <v>0</v>
      </c>
      <c r="X308" t="str">
        <f>VLOOKUP(J308,'[12]Conver ASEJ VS Clave Nueva'!$A$4:$C$193,3,FALSE)</f>
        <v>6.4.1.9</v>
      </c>
      <c r="Y308" t="str">
        <f>VLOOKUP(K308,'[13]Conver ASEJ VS Clave Nueva'!$B$4:$D$193,3,FALSE)</f>
        <v>Otros  accesorios</v>
      </c>
    </row>
    <row r="309" spans="1:25" x14ac:dyDescent="0.25">
      <c r="A309" s="16">
        <v>86476</v>
      </c>
      <c r="B309" s="16" t="s">
        <v>117</v>
      </c>
      <c r="C309" s="16" t="str">
        <f t="shared" si="38"/>
        <v>2018</v>
      </c>
      <c r="D309" s="16" t="str">
        <f t="shared" si="39"/>
        <v>060000</v>
      </c>
      <c r="E309" s="16" t="str">
        <f>VLOOKUP(D309:D3465,'[10]Catalogos CRI'!$A$10:$B$19,2,FALSE)</f>
        <v>APROVECHAMIENTOS</v>
      </c>
      <c r="F309" s="16" t="str">
        <f t="shared" si="40"/>
        <v>064000</v>
      </c>
      <c r="G309" s="16" t="str">
        <f>VLOOKUP(F309:F3465,'[10]Catalogos CRI'!$A$24:$B$65,2,FALSE)</f>
        <v>ACCESORIOS DE LOS APORVECHAMIENTOS</v>
      </c>
      <c r="H309" s="16" t="str">
        <f t="shared" si="41"/>
        <v>064010</v>
      </c>
      <c r="I309" s="16" t="str">
        <f>VLOOKUP(H309:H3465,'[10]Catalogos CRI'!$A$70:$B$148,2,FALSE)</f>
        <v>Otros no especificados</v>
      </c>
      <c r="J309" s="16" t="str">
        <f t="shared" si="42"/>
        <v>064011</v>
      </c>
      <c r="K309" s="16" t="str">
        <f>VLOOKUP(J309:J3465,'[10]Catalogos CRI'!$A$153:$B$335,2,FALSE)</f>
        <v>Otros  accesorios</v>
      </c>
      <c r="L309" s="16" t="str">
        <f t="shared" si="43"/>
        <v>500</v>
      </c>
      <c r="M309" s="16" t="str">
        <f>VLOOKUP(L309:L3465,[11]FF!$A$10:$B$16,2,FALSE)</f>
        <v>Recursos Federales</v>
      </c>
      <c r="N309" s="16" t="str">
        <f t="shared" si="44"/>
        <v>571</v>
      </c>
      <c r="O309" s="16" t="str">
        <f>VLOOKUP(N309:N3465,[11]FF!$A$22:$B$93,2,FALSE)</f>
        <v>Proyecto Desarrollo Regional 16 Convenio D</v>
      </c>
      <c r="P309" s="16">
        <v>877784</v>
      </c>
      <c r="Q309" s="16">
        <v>2</v>
      </c>
      <c r="R309" s="17">
        <v>0</v>
      </c>
      <c r="S309" s="17">
        <v>0</v>
      </c>
      <c r="T309" s="17">
        <f t="shared" si="36"/>
        <v>0</v>
      </c>
      <c r="U309" s="17">
        <v>0</v>
      </c>
      <c r="V309" s="17">
        <v>0</v>
      </c>
      <c r="W309" s="17">
        <f t="shared" si="37"/>
        <v>0</v>
      </c>
      <c r="X309" t="str">
        <f>VLOOKUP(J309,'[12]Conver ASEJ VS Clave Nueva'!$A$4:$C$193,3,FALSE)</f>
        <v>6.4.1.9</v>
      </c>
      <c r="Y309" t="str">
        <f>VLOOKUP(K309,'[13]Conver ASEJ VS Clave Nueva'!$B$4:$D$193,3,FALSE)</f>
        <v>Otros  accesorios</v>
      </c>
    </row>
    <row r="310" spans="1:25" x14ac:dyDescent="0.25">
      <c r="A310" s="16">
        <v>86476</v>
      </c>
      <c r="B310" s="16" t="s">
        <v>117</v>
      </c>
      <c r="C310" s="16" t="str">
        <f t="shared" si="38"/>
        <v>2018</v>
      </c>
      <c r="D310" s="16" t="str">
        <f t="shared" si="39"/>
        <v>060000</v>
      </c>
      <c r="E310" s="16" t="str">
        <f>VLOOKUP(D310:D3466,'[10]Catalogos CRI'!$A$10:$B$19,2,FALSE)</f>
        <v>APROVECHAMIENTOS</v>
      </c>
      <c r="F310" s="16" t="str">
        <f t="shared" si="40"/>
        <v>064000</v>
      </c>
      <c r="G310" s="16" t="str">
        <f>VLOOKUP(F310:F3466,'[10]Catalogos CRI'!$A$24:$B$65,2,FALSE)</f>
        <v>ACCESORIOS DE LOS APORVECHAMIENTOS</v>
      </c>
      <c r="H310" s="16" t="str">
        <f t="shared" si="41"/>
        <v>064010</v>
      </c>
      <c r="I310" s="16" t="str">
        <f>VLOOKUP(H310:H3466,'[10]Catalogos CRI'!$A$70:$B$148,2,FALSE)</f>
        <v>Otros no especificados</v>
      </c>
      <c r="J310" s="16" t="str">
        <f t="shared" si="42"/>
        <v>064011</v>
      </c>
      <c r="K310" s="16" t="str">
        <f>VLOOKUP(J310:J3466,'[10]Catalogos CRI'!$A$153:$B$335,2,FALSE)</f>
        <v>Otros  accesorios</v>
      </c>
      <c r="L310" s="16" t="str">
        <f t="shared" si="43"/>
        <v>500</v>
      </c>
      <c r="M310" s="16" t="str">
        <f>VLOOKUP(L310:L3466,[11]FF!$A$10:$B$16,2,FALSE)</f>
        <v>Recursos Federales</v>
      </c>
      <c r="N310" s="16" t="str">
        <f t="shared" si="44"/>
        <v>571</v>
      </c>
      <c r="O310" s="16" t="str">
        <f>VLOOKUP(N310:N3466,[11]FF!$A$22:$B$93,2,FALSE)</f>
        <v>Proyecto Desarrollo Regional 16 Convenio D</v>
      </c>
      <c r="P310" s="16">
        <v>877785</v>
      </c>
      <c r="Q310" s="16">
        <v>3</v>
      </c>
      <c r="R310" s="17">
        <v>0</v>
      </c>
      <c r="S310" s="17">
        <v>0</v>
      </c>
      <c r="T310" s="17">
        <f t="shared" si="36"/>
        <v>0</v>
      </c>
      <c r="U310" s="17">
        <v>0</v>
      </c>
      <c r="V310" s="17">
        <v>0</v>
      </c>
      <c r="W310" s="17">
        <f t="shared" si="37"/>
        <v>0</v>
      </c>
      <c r="X310" t="str">
        <f>VLOOKUP(J310,'[12]Conver ASEJ VS Clave Nueva'!$A$4:$C$193,3,FALSE)</f>
        <v>6.4.1.9</v>
      </c>
      <c r="Y310" t="str">
        <f>VLOOKUP(K310,'[13]Conver ASEJ VS Clave Nueva'!$B$4:$D$193,3,FALSE)</f>
        <v>Otros  accesorios</v>
      </c>
    </row>
    <row r="311" spans="1:25" x14ac:dyDescent="0.25">
      <c r="A311" s="16">
        <v>86476</v>
      </c>
      <c r="B311" s="16" t="s">
        <v>117</v>
      </c>
      <c r="C311" s="16" t="str">
        <f t="shared" si="38"/>
        <v>2018</v>
      </c>
      <c r="D311" s="16" t="str">
        <f t="shared" si="39"/>
        <v>060000</v>
      </c>
      <c r="E311" s="16" t="str">
        <f>VLOOKUP(D311:D3467,'[10]Catalogos CRI'!$A$10:$B$19,2,FALSE)</f>
        <v>APROVECHAMIENTOS</v>
      </c>
      <c r="F311" s="16" t="str">
        <f t="shared" si="40"/>
        <v>064000</v>
      </c>
      <c r="G311" s="16" t="str">
        <f>VLOOKUP(F311:F3467,'[10]Catalogos CRI'!$A$24:$B$65,2,FALSE)</f>
        <v>ACCESORIOS DE LOS APORVECHAMIENTOS</v>
      </c>
      <c r="H311" s="16" t="str">
        <f t="shared" si="41"/>
        <v>064010</v>
      </c>
      <c r="I311" s="16" t="str">
        <f>VLOOKUP(H311:H3467,'[10]Catalogos CRI'!$A$70:$B$148,2,FALSE)</f>
        <v>Otros no especificados</v>
      </c>
      <c r="J311" s="16" t="str">
        <f t="shared" si="42"/>
        <v>064011</v>
      </c>
      <c r="K311" s="16" t="str">
        <f>VLOOKUP(J311:J3467,'[10]Catalogos CRI'!$A$153:$B$335,2,FALSE)</f>
        <v>Otros  accesorios</v>
      </c>
      <c r="L311" s="16" t="str">
        <f t="shared" si="43"/>
        <v>500</v>
      </c>
      <c r="M311" s="16" t="str">
        <f>VLOOKUP(L311:L3467,[11]FF!$A$10:$B$16,2,FALSE)</f>
        <v>Recursos Federales</v>
      </c>
      <c r="N311" s="16" t="str">
        <f t="shared" si="44"/>
        <v>571</v>
      </c>
      <c r="O311" s="16" t="str">
        <f>VLOOKUP(N311:N3467,[11]FF!$A$22:$B$93,2,FALSE)</f>
        <v>Proyecto Desarrollo Regional 16 Convenio D</v>
      </c>
      <c r="P311" s="16">
        <v>877786</v>
      </c>
      <c r="Q311" s="16">
        <v>4</v>
      </c>
      <c r="R311" s="17">
        <v>0</v>
      </c>
      <c r="S311" s="17">
        <v>0</v>
      </c>
      <c r="T311" s="17">
        <f t="shared" si="36"/>
        <v>0</v>
      </c>
      <c r="U311" s="17">
        <v>0</v>
      </c>
      <c r="V311" s="17">
        <v>0</v>
      </c>
      <c r="W311" s="17">
        <f t="shared" si="37"/>
        <v>0</v>
      </c>
      <c r="X311" t="str">
        <f>VLOOKUP(J311,'[12]Conver ASEJ VS Clave Nueva'!$A$4:$C$193,3,FALSE)</f>
        <v>6.4.1.9</v>
      </c>
      <c r="Y311" t="str">
        <f>VLOOKUP(K311,'[13]Conver ASEJ VS Clave Nueva'!$B$4:$D$193,3,FALSE)</f>
        <v>Otros  accesorios</v>
      </c>
    </row>
    <row r="312" spans="1:25" x14ac:dyDescent="0.25">
      <c r="A312" s="16">
        <v>86476</v>
      </c>
      <c r="B312" s="16" t="s">
        <v>117</v>
      </c>
      <c r="C312" s="16" t="str">
        <f t="shared" si="38"/>
        <v>2018</v>
      </c>
      <c r="D312" s="16" t="str">
        <f t="shared" si="39"/>
        <v>060000</v>
      </c>
      <c r="E312" s="16" t="str">
        <f>VLOOKUP(D312:D3468,'[10]Catalogos CRI'!$A$10:$B$19,2,FALSE)</f>
        <v>APROVECHAMIENTOS</v>
      </c>
      <c r="F312" s="16" t="str">
        <f t="shared" si="40"/>
        <v>064000</v>
      </c>
      <c r="G312" s="16" t="str">
        <f>VLOOKUP(F312:F3468,'[10]Catalogos CRI'!$A$24:$B$65,2,FALSE)</f>
        <v>ACCESORIOS DE LOS APORVECHAMIENTOS</v>
      </c>
      <c r="H312" s="16" t="str">
        <f t="shared" si="41"/>
        <v>064010</v>
      </c>
      <c r="I312" s="16" t="str">
        <f>VLOOKUP(H312:H3468,'[10]Catalogos CRI'!$A$70:$B$148,2,FALSE)</f>
        <v>Otros no especificados</v>
      </c>
      <c r="J312" s="16" t="str">
        <f t="shared" si="42"/>
        <v>064011</v>
      </c>
      <c r="K312" s="16" t="str">
        <f>VLOOKUP(J312:J3468,'[10]Catalogos CRI'!$A$153:$B$335,2,FALSE)</f>
        <v>Otros  accesorios</v>
      </c>
      <c r="L312" s="16" t="str">
        <f t="shared" si="43"/>
        <v>500</v>
      </c>
      <c r="M312" s="16" t="str">
        <f>VLOOKUP(L312:L3468,[11]FF!$A$10:$B$16,2,FALSE)</f>
        <v>Recursos Federales</v>
      </c>
      <c r="N312" s="16" t="str">
        <f t="shared" si="44"/>
        <v>571</v>
      </c>
      <c r="O312" s="16" t="str">
        <f>VLOOKUP(N312:N3468,[11]FF!$A$22:$B$93,2,FALSE)</f>
        <v>Proyecto Desarrollo Regional 16 Convenio D</v>
      </c>
      <c r="P312" s="16">
        <v>877787</v>
      </c>
      <c r="Q312" s="16">
        <v>5</v>
      </c>
      <c r="R312" s="17">
        <v>0</v>
      </c>
      <c r="S312" s="17">
        <v>0</v>
      </c>
      <c r="T312" s="17">
        <f t="shared" si="36"/>
        <v>0</v>
      </c>
      <c r="U312" s="17">
        <v>0</v>
      </c>
      <c r="V312" s="17">
        <v>0</v>
      </c>
      <c r="W312" s="17">
        <f t="shared" si="37"/>
        <v>0</v>
      </c>
      <c r="X312" t="str">
        <f>VLOOKUP(J312,'[12]Conver ASEJ VS Clave Nueva'!$A$4:$C$193,3,FALSE)</f>
        <v>6.4.1.9</v>
      </c>
      <c r="Y312" t="str">
        <f>VLOOKUP(K312,'[13]Conver ASEJ VS Clave Nueva'!$B$4:$D$193,3,FALSE)</f>
        <v>Otros  accesorios</v>
      </c>
    </row>
    <row r="313" spans="1:25" x14ac:dyDescent="0.25">
      <c r="A313" s="16">
        <v>86476</v>
      </c>
      <c r="B313" s="16" t="s">
        <v>117</v>
      </c>
      <c r="C313" s="16" t="str">
        <f t="shared" si="38"/>
        <v>2018</v>
      </c>
      <c r="D313" s="16" t="str">
        <f t="shared" si="39"/>
        <v>060000</v>
      </c>
      <c r="E313" s="16" t="str">
        <f>VLOOKUP(D313:D3469,'[10]Catalogos CRI'!$A$10:$B$19,2,FALSE)</f>
        <v>APROVECHAMIENTOS</v>
      </c>
      <c r="F313" s="16" t="str">
        <f t="shared" si="40"/>
        <v>064000</v>
      </c>
      <c r="G313" s="16" t="str">
        <f>VLOOKUP(F313:F3469,'[10]Catalogos CRI'!$A$24:$B$65,2,FALSE)</f>
        <v>ACCESORIOS DE LOS APORVECHAMIENTOS</v>
      </c>
      <c r="H313" s="16" t="str">
        <f t="shared" si="41"/>
        <v>064010</v>
      </c>
      <c r="I313" s="16" t="str">
        <f>VLOOKUP(H313:H3469,'[10]Catalogos CRI'!$A$70:$B$148,2,FALSE)</f>
        <v>Otros no especificados</v>
      </c>
      <c r="J313" s="16" t="str">
        <f t="shared" si="42"/>
        <v>064011</v>
      </c>
      <c r="K313" s="16" t="str">
        <f>VLOOKUP(J313:J3469,'[10]Catalogos CRI'!$A$153:$B$335,2,FALSE)</f>
        <v>Otros  accesorios</v>
      </c>
      <c r="L313" s="16" t="str">
        <f t="shared" si="43"/>
        <v>500</v>
      </c>
      <c r="M313" s="16" t="str">
        <f>VLOOKUP(L313:L3469,[11]FF!$A$10:$B$16,2,FALSE)</f>
        <v>Recursos Federales</v>
      </c>
      <c r="N313" s="16" t="str">
        <f t="shared" si="44"/>
        <v>571</v>
      </c>
      <c r="O313" s="16" t="str">
        <f>VLOOKUP(N313:N3469,[11]FF!$A$22:$B$93,2,FALSE)</f>
        <v>Proyecto Desarrollo Regional 16 Convenio D</v>
      </c>
      <c r="P313" s="16">
        <v>877788</v>
      </c>
      <c r="Q313" s="16">
        <v>6</v>
      </c>
      <c r="R313" s="17">
        <v>0</v>
      </c>
      <c r="S313" s="17">
        <v>0</v>
      </c>
      <c r="T313" s="17">
        <f t="shared" si="36"/>
        <v>0</v>
      </c>
      <c r="U313" s="17">
        <v>0</v>
      </c>
      <c r="V313" s="17">
        <v>0</v>
      </c>
      <c r="W313" s="17">
        <f t="shared" si="37"/>
        <v>0</v>
      </c>
      <c r="X313" t="str">
        <f>VLOOKUP(J313,'[12]Conver ASEJ VS Clave Nueva'!$A$4:$C$193,3,FALSE)</f>
        <v>6.4.1.9</v>
      </c>
      <c r="Y313" t="str">
        <f>VLOOKUP(K313,'[13]Conver ASEJ VS Clave Nueva'!$B$4:$D$193,3,FALSE)</f>
        <v>Otros  accesorios</v>
      </c>
    </row>
    <row r="314" spans="1:25" x14ac:dyDescent="0.25">
      <c r="A314" s="16">
        <v>86476</v>
      </c>
      <c r="B314" s="16" t="s">
        <v>117</v>
      </c>
      <c r="C314" s="16" t="str">
        <f t="shared" si="38"/>
        <v>2018</v>
      </c>
      <c r="D314" s="16" t="str">
        <f t="shared" si="39"/>
        <v>060000</v>
      </c>
      <c r="E314" s="16" t="str">
        <f>VLOOKUP(D314:D3470,'[10]Catalogos CRI'!$A$10:$B$19,2,FALSE)</f>
        <v>APROVECHAMIENTOS</v>
      </c>
      <c r="F314" s="16" t="str">
        <f t="shared" si="40"/>
        <v>064000</v>
      </c>
      <c r="G314" s="16" t="str">
        <f>VLOOKUP(F314:F3470,'[10]Catalogos CRI'!$A$24:$B$65,2,FALSE)</f>
        <v>ACCESORIOS DE LOS APORVECHAMIENTOS</v>
      </c>
      <c r="H314" s="16" t="str">
        <f t="shared" si="41"/>
        <v>064010</v>
      </c>
      <c r="I314" s="16" t="str">
        <f>VLOOKUP(H314:H3470,'[10]Catalogos CRI'!$A$70:$B$148,2,FALSE)</f>
        <v>Otros no especificados</v>
      </c>
      <c r="J314" s="16" t="str">
        <f t="shared" si="42"/>
        <v>064011</v>
      </c>
      <c r="K314" s="16" t="str">
        <f>VLOOKUP(J314:J3470,'[10]Catalogos CRI'!$A$153:$B$335,2,FALSE)</f>
        <v>Otros  accesorios</v>
      </c>
      <c r="L314" s="16" t="str">
        <f t="shared" si="43"/>
        <v>500</v>
      </c>
      <c r="M314" s="16" t="str">
        <f>VLOOKUP(L314:L3470,[11]FF!$A$10:$B$16,2,FALSE)</f>
        <v>Recursos Federales</v>
      </c>
      <c r="N314" s="16" t="str">
        <f t="shared" si="44"/>
        <v>571</v>
      </c>
      <c r="O314" s="16" t="str">
        <f>VLOOKUP(N314:N3470,[11]FF!$A$22:$B$93,2,FALSE)</f>
        <v>Proyecto Desarrollo Regional 16 Convenio D</v>
      </c>
      <c r="P314" s="16">
        <v>877789</v>
      </c>
      <c r="Q314" s="16">
        <v>7</v>
      </c>
      <c r="R314" s="17">
        <v>0</v>
      </c>
      <c r="S314" s="17">
        <v>0</v>
      </c>
      <c r="T314" s="17">
        <f t="shared" si="36"/>
        <v>0</v>
      </c>
      <c r="U314" s="17">
        <v>0</v>
      </c>
      <c r="V314" s="17">
        <v>0</v>
      </c>
      <c r="W314" s="17">
        <f t="shared" si="37"/>
        <v>0</v>
      </c>
      <c r="X314" t="str">
        <f>VLOOKUP(J314,'[12]Conver ASEJ VS Clave Nueva'!$A$4:$C$193,3,FALSE)</f>
        <v>6.4.1.9</v>
      </c>
      <c r="Y314" t="str">
        <f>VLOOKUP(K314,'[13]Conver ASEJ VS Clave Nueva'!$B$4:$D$193,3,FALSE)</f>
        <v>Otros  accesorios</v>
      </c>
    </row>
    <row r="315" spans="1:25" x14ac:dyDescent="0.25">
      <c r="A315" s="16">
        <v>86476</v>
      </c>
      <c r="B315" s="16" t="s">
        <v>117</v>
      </c>
      <c r="C315" s="16" t="str">
        <f t="shared" si="38"/>
        <v>2018</v>
      </c>
      <c r="D315" s="16" t="str">
        <f t="shared" si="39"/>
        <v>060000</v>
      </c>
      <c r="E315" s="16" t="str">
        <f>VLOOKUP(D315:D3471,'[10]Catalogos CRI'!$A$10:$B$19,2,FALSE)</f>
        <v>APROVECHAMIENTOS</v>
      </c>
      <c r="F315" s="16" t="str">
        <f t="shared" si="40"/>
        <v>064000</v>
      </c>
      <c r="G315" s="16" t="str">
        <f>VLOOKUP(F315:F3471,'[10]Catalogos CRI'!$A$24:$B$65,2,FALSE)</f>
        <v>ACCESORIOS DE LOS APORVECHAMIENTOS</v>
      </c>
      <c r="H315" s="16" t="str">
        <f t="shared" si="41"/>
        <v>064010</v>
      </c>
      <c r="I315" s="16" t="str">
        <f>VLOOKUP(H315:H3471,'[10]Catalogos CRI'!$A$70:$B$148,2,FALSE)</f>
        <v>Otros no especificados</v>
      </c>
      <c r="J315" s="16" t="str">
        <f t="shared" si="42"/>
        <v>064011</v>
      </c>
      <c r="K315" s="16" t="str">
        <f>VLOOKUP(J315:J3471,'[10]Catalogos CRI'!$A$153:$B$335,2,FALSE)</f>
        <v>Otros  accesorios</v>
      </c>
      <c r="L315" s="16" t="str">
        <f t="shared" si="43"/>
        <v>500</v>
      </c>
      <c r="M315" s="16" t="str">
        <f>VLOOKUP(L315:L3471,[11]FF!$A$10:$B$16,2,FALSE)</f>
        <v>Recursos Federales</v>
      </c>
      <c r="N315" s="16" t="str">
        <f t="shared" si="44"/>
        <v>571</v>
      </c>
      <c r="O315" s="16" t="str">
        <f>VLOOKUP(N315:N3471,[11]FF!$A$22:$B$93,2,FALSE)</f>
        <v>Proyecto Desarrollo Regional 16 Convenio D</v>
      </c>
      <c r="P315" s="16">
        <v>877790</v>
      </c>
      <c r="Q315" s="16">
        <v>8</v>
      </c>
      <c r="R315" s="17">
        <v>0</v>
      </c>
      <c r="S315" s="17">
        <v>0</v>
      </c>
      <c r="T315" s="17">
        <f t="shared" si="36"/>
        <v>0</v>
      </c>
      <c r="U315" s="17">
        <v>0</v>
      </c>
      <c r="V315" s="17">
        <v>0</v>
      </c>
      <c r="W315" s="17">
        <f t="shared" si="37"/>
        <v>0</v>
      </c>
      <c r="X315" t="str">
        <f>VLOOKUP(J315,'[12]Conver ASEJ VS Clave Nueva'!$A$4:$C$193,3,FALSE)</f>
        <v>6.4.1.9</v>
      </c>
      <c r="Y315" t="str">
        <f>VLOOKUP(K315,'[13]Conver ASEJ VS Clave Nueva'!$B$4:$D$193,3,FALSE)</f>
        <v>Otros  accesorios</v>
      </c>
    </row>
    <row r="316" spans="1:25" x14ac:dyDescent="0.25">
      <c r="A316" s="16">
        <v>86476</v>
      </c>
      <c r="B316" s="16" t="s">
        <v>117</v>
      </c>
      <c r="C316" s="16" t="str">
        <f t="shared" si="38"/>
        <v>2018</v>
      </c>
      <c r="D316" s="16" t="str">
        <f t="shared" si="39"/>
        <v>060000</v>
      </c>
      <c r="E316" s="16" t="str">
        <f>VLOOKUP(D316:D3472,'[10]Catalogos CRI'!$A$10:$B$19,2,FALSE)</f>
        <v>APROVECHAMIENTOS</v>
      </c>
      <c r="F316" s="16" t="str">
        <f t="shared" si="40"/>
        <v>064000</v>
      </c>
      <c r="G316" s="16" t="str">
        <f>VLOOKUP(F316:F3472,'[10]Catalogos CRI'!$A$24:$B$65,2,FALSE)</f>
        <v>ACCESORIOS DE LOS APORVECHAMIENTOS</v>
      </c>
      <c r="H316" s="16" t="str">
        <f t="shared" si="41"/>
        <v>064010</v>
      </c>
      <c r="I316" s="16" t="str">
        <f>VLOOKUP(H316:H3472,'[10]Catalogos CRI'!$A$70:$B$148,2,FALSE)</f>
        <v>Otros no especificados</v>
      </c>
      <c r="J316" s="16" t="str">
        <f t="shared" si="42"/>
        <v>064011</v>
      </c>
      <c r="K316" s="16" t="str">
        <f>VLOOKUP(J316:J3472,'[10]Catalogos CRI'!$A$153:$B$335,2,FALSE)</f>
        <v>Otros  accesorios</v>
      </c>
      <c r="L316" s="16" t="str">
        <f t="shared" si="43"/>
        <v>500</v>
      </c>
      <c r="M316" s="16" t="str">
        <f>VLOOKUP(L316:L3472,[11]FF!$A$10:$B$16,2,FALSE)</f>
        <v>Recursos Federales</v>
      </c>
      <c r="N316" s="16" t="str">
        <f t="shared" si="44"/>
        <v>571</v>
      </c>
      <c r="O316" s="16" t="str">
        <f>VLOOKUP(N316:N3472,[11]FF!$A$22:$B$93,2,FALSE)</f>
        <v>Proyecto Desarrollo Regional 16 Convenio D</v>
      </c>
      <c r="P316" s="16">
        <v>877791</v>
      </c>
      <c r="Q316" s="16">
        <v>9</v>
      </c>
      <c r="R316" s="17">
        <v>0</v>
      </c>
      <c r="S316" s="17">
        <v>0</v>
      </c>
      <c r="T316" s="17">
        <f t="shared" si="36"/>
        <v>0</v>
      </c>
      <c r="U316" s="17">
        <v>0</v>
      </c>
      <c r="V316" s="17">
        <v>0</v>
      </c>
      <c r="W316" s="17">
        <f t="shared" si="37"/>
        <v>0</v>
      </c>
      <c r="X316" t="str">
        <f>VLOOKUP(J316,'[12]Conver ASEJ VS Clave Nueva'!$A$4:$C$193,3,FALSE)</f>
        <v>6.4.1.9</v>
      </c>
      <c r="Y316" t="str">
        <f>VLOOKUP(K316,'[13]Conver ASEJ VS Clave Nueva'!$B$4:$D$193,3,FALSE)</f>
        <v>Otros  accesorios</v>
      </c>
    </row>
    <row r="317" spans="1:25" x14ac:dyDescent="0.25">
      <c r="A317" s="16">
        <v>86476</v>
      </c>
      <c r="B317" s="16" t="s">
        <v>117</v>
      </c>
      <c r="C317" s="16" t="str">
        <f t="shared" si="38"/>
        <v>2018</v>
      </c>
      <c r="D317" s="16" t="str">
        <f t="shared" si="39"/>
        <v>060000</v>
      </c>
      <c r="E317" s="16" t="str">
        <f>VLOOKUP(D317:D3473,'[10]Catalogos CRI'!$A$10:$B$19,2,FALSE)</f>
        <v>APROVECHAMIENTOS</v>
      </c>
      <c r="F317" s="16" t="str">
        <f t="shared" si="40"/>
        <v>064000</v>
      </c>
      <c r="G317" s="16" t="str">
        <f>VLOOKUP(F317:F3473,'[10]Catalogos CRI'!$A$24:$B$65,2,FALSE)</f>
        <v>ACCESORIOS DE LOS APORVECHAMIENTOS</v>
      </c>
      <c r="H317" s="16" t="str">
        <f t="shared" si="41"/>
        <v>064010</v>
      </c>
      <c r="I317" s="16" t="str">
        <f>VLOOKUP(H317:H3473,'[10]Catalogos CRI'!$A$70:$B$148,2,FALSE)</f>
        <v>Otros no especificados</v>
      </c>
      <c r="J317" s="16" t="str">
        <f t="shared" si="42"/>
        <v>064011</v>
      </c>
      <c r="K317" s="16" t="str">
        <f>VLOOKUP(J317:J3473,'[10]Catalogos CRI'!$A$153:$B$335,2,FALSE)</f>
        <v>Otros  accesorios</v>
      </c>
      <c r="L317" s="16" t="str">
        <f t="shared" si="43"/>
        <v>500</v>
      </c>
      <c r="M317" s="16" t="str">
        <f>VLOOKUP(L317:L3473,[11]FF!$A$10:$B$16,2,FALSE)</f>
        <v>Recursos Federales</v>
      </c>
      <c r="N317" s="16" t="str">
        <f t="shared" si="44"/>
        <v>571</v>
      </c>
      <c r="O317" s="16" t="str">
        <f>VLOOKUP(N317:N3473,[11]FF!$A$22:$B$93,2,FALSE)</f>
        <v>Proyecto Desarrollo Regional 16 Convenio D</v>
      </c>
      <c r="P317" s="16">
        <v>877792</v>
      </c>
      <c r="Q317" s="16">
        <v>10</v>
      </c>
      <c r="R317" s="17">
        <v>0</v>
      </c>
      <c r="S317" s="17">
        <v>0</v>
      </c>
      <c r="T317" s="17">
        <f t="shared" si="36"/>
        <v>0</v>
      </c>
      <c r="U317" s="17">
        <v>0</v>
      </c>
      <c r="V317" s="17">
        <v>0</v>
      </c>
      <c r="W317" s="17">
        <f t="shared" si="37"/>
        <v>0</v>
      </c>
      <c r="X317" t="str">
        <f>VLOOKUP(J317,'[12]Conver ASEJ VS Clave Nueva'!$A$4:$C$193,3,FALSE)</f>
        <v>6.4.1.9</v>
      </c>
      <c r="Y317" t="str">
        <f>VLOOKUP(K317,'[13]Conver ASEJ VS Clave Nueva'!$B$4:$D$193,3,FALSE)</f>
        <v>Otros  accesorios</v>
      </c>
    </row>
    <row r="318" spans="1:25" x14ac:dyDescent="0.25">
      <c r="A318" s="16">
        <v>86476</v>
      </c>
      <c r="B318" s="16" t="s">
        <v>117</v>
      </c>
      <c r="C318" s="16" t="str">
        <f t="shared" si="38"/>
        <v>2018</v>
      </c>
      <c r="D318" s="16" t="str">
        <f t="shared" si="39"/>
        <v>060000</v>
      </c>
      <c r="E318" s="16" t="str">
        <f>VLOOKUP(D318:D3474,'[10]Catalogos CRI'!$A$10:$B$19,2,FALSE)</f>
        <v>APROVECHAMIENTOS</v>
      </c>
      <c r="F318" s="16" t="str">
        <f t="shared" si="40"/>
        <v>064000</v>
      </c>
      <c r="G318" s="16" t="str">
        <f>VLOOKUP(F318:F3474,'[10]Catalogos CRI'!$A$24:$B$65,2,FALSE)</f>
        <v>ACCESORIOS DE LOS APORVECHAMIENTOS</v>
      </c>
      <c r="H318" s="16" t="str">
        <f t="shared" si="41"/>
        <v>064010</v>
      </c>
      <c r="I318" s="16" t="str">
        <f>VLOOKUP(H318:H3474,'[10]Catalogos CRI'!$A$70:$B$148,2,FALSE)</f>
        <v>Otros no especificados</v>
      </c>
      <c r="J318" s="16" t="str">
        <f t="shared" si="42"/>
        <v>064011</v>
      </c>
      <c r="K318" s="16" t="str">
        <f>VLOOKUP(J318:J3474,'[10]Catalogos CRI'!$A$153:$B$335,2,FALSE)</f>
        <v>Otros  accesorios</v>
      </c>
      <c r="L318" s="16" t="str">
        <f t="shared" si="43"/>
        <v>500</v>
      </c>
      <c r="M318" s="16" t="str">
        <f>VLOOKUP(L318:L3474,[11]FF!$A$10:$B$16,2,FALSE)</f>
        <v>Recursos Federales</v>
      </c>
      <c r="N318" s="16" t="str">
        <f t="shared" si="44"/>
        <v>571</v>
      </c>
      <c r="O318" s="16" t="str">
        <f>VLOOKUP(N318:N3474,[11]FF!$A$22:$B$93,2,FALSE)</f>
        <v>Proyecto Desarrollo Regional 16 Convenio D</v>
      </c>
      <c r="P318" s="16">
        <v>877793</v>
      </c>
      <c r="Q318" s="16">
        <v>11</v>
      </c>
      <c r="R318" s="17">
        <v>0</v>
      </c>
      <c r="S318" s="17">
        <v>0</v>
      </c>
      <c r="T318" s="17">
        <f t="shared" si="36"/>
        <v>0</v>
      </c>
      <c r="U318" s="17">
        <v>0</v>
      </c>
      <c r="V318" s="17">
        <v>0</v>
      </c>
      <c r="W318" s="17">
        <f t="shared" si="37"/>
        <v>0</v>
      </c>
      <c r="X318" t="str">
        <f>VLOOKUP(J318,'[12]Conver ASEJ VS Clave Nueva'!$A$4:$C$193,3,FALSE)</f>
        <v>6.4.1.9</v>
      </c>
      <c r="Y318" t="str">
        <f>VLOOKUP(K318,'[13]Conver ASEJ VS Clave Nueva'!$B$4:$D$193,3,FALSE)</f>
        <v>Otros  accesorios</v>
      </c>
    </row>
    <row r="319" spans="1:25" x14ac:dyDescent="0.25">
      <c r="A319" s="16">
        <v>86476</v>
      </c>
      <c r="B319" s="16" t="s">
        <v>117</v>
      </c>
      <c r="C319" s="16" t="str">
        <f t="shared" si="38"/>
        <v>2018</v>
      </c>
      <c r="D319" s="16" t="str">
        <f t="shared" si="39"/>
        <v>060000</v>
      </c>
      <c r="E319" s="16" t="str">
        <f>VLOOKUP(D319:D3475,'[10]Catalogos CRI'!$A$10:$B$19,2,FALSE)</f>
        <v>APROVECHAMIENTOS</v>
      </c>
      <c r="F319" s="16" t="str">
        <f t="shared" si="40"/>
        <v>064000</v>
      </c>
      <c r="G319" s="16" t="str">
        <f>VLOOKUP(F319:F3475,'[10]Catalogos CRI'!$A$24:$B$65,2,FALSE)</f>
        <v>ACCESORIOS DE LOS APORVECHAMIENTOS</v>
      </c>
      <c r="H319" s="16" t="str">
        <f t="shared" si="41"/>
        <v>064010</v>
      </c>
      <c r="I319" s="16" t="str">
        <f>VLOOKUP(H319:H3475,'[10]Catalogos CRI'!$A$70:$B$148,2,FALSE)</f>
        <v>Otros no especificados</v>
      </c>
      <c r="J319" s="16" t="str">
        <f t="shared" si="42"/>
        <v>064011</v>
      </c>
      <c r="K319" s="16" t="str">
        <f>VLOOKUP(J319:J3475,'[10]Catalogos CRI'!$A$153:$B$335,2,FALSE)</f>
        <v>Otros  accesorios</v>
      </c>
      <c r="L319" s="16" t="str">
        <f t="shared" si="43"/>
        <v>500</v>
      </c>
      <c r="M319" s="16" t="str">
        <f>VLOOKUP(L319:L3475,[11]FF!$A$10:$B$16,2,FALSE)</f>
        <v>Recursos Federales</v>
      </c>
      <c r="N319" s="16" t="str">
        <f t="shared" si="44"/>
        <v>571</v>
      </c>
      <c r="O319" s="16" t="str">
        <f>VLOOKUP(N319:N3475,[11]FF!$A$22:$B$93,2,FALSE)</f>
        <v>Proyecto Desarrollo Regional 16 Convenio D</v>
      </c>
      <c r="P319" s="16">
        <v>877794</v>
      </c>
      <c r="Q319" s="16">
        <v>12</v>
      </c>
      <c r="R319" s="17">
        <v>0</v>
      </c>
      <c r="S319" s="17">
        <v>0</v>
      </c>
      <c r="T319" s="17">
        <f t="shared" si="36"/>
        <v>0</v>
      </c>
      <c r="U319" s="17">
        <v>0</v>
      </c>
      <c r="V319" s="17">
        <v>0</v>
      </c>
      <c r="W319" s="17">
        <f t="shared" si="37"/>
        <v>0</v>
      </c>
      <c r="X319" t="str">
        <f>VLOOKUP(J319,'[12]Conver ASEJ VS Clave Nueva'!$A$4:$C$193,3,FALSE)</f>
        <v>6.4.1.9</v>
      </c>
      <c r="Y319" t="str">
        <f>VLOOKUP(K319,'[13]Conver ASEJ VS Clave Nueva'!$B$4:$D$193,3,FALSE)</f>
        <v>Otros  accesorios</v>
      </c>
    </row>
    <row r="320" spans="1:25" x14ac:dyDescent="0.25">
      <c r="A320" s="16">
        <v>86477</v>
      </c>
      <c r="B320" s="16" t="s">
        <v>117</v>
      </c>
      <c r="C320" s="16" t="str">
        <f t="shared" si="38"/>
        <v>2018</v>
      </c>
      <c r="D320" s="16" t="str">
        <f t="shared" si="39"/>
        <v>060000</v>
      </c>
      <c r="E320" s="16" t="str">
        <f>VLOOKUP(D320:D3476,'[10]Catalogos CRI'!$A$10:$B$19,2,FALSE)</f>
        <v>APROVECHAMIENTOS</v>
      </c>
      <c r="F320" s="16" t="str">
        <f t="shared" si="40"/>
        <v>064000</v>
      </c>
      <c r="G320" s="16" t="str">
        <f>VLOOKUP(F320:F3476,'[10]Catalogos CRI'!$A$24:$B$65,2,FALSE)</f>
        <v>ACCESORIOS DE LOS APORVECHAMIENTOS</v>
      </c>
      <c r="H320" s="16" t="str">
        <f t="shared" si="41"/>
        <v>064010</v>
      </c>
      <c r="I320" s="16" t="str">
        <f>VLOOKUP(H320:H3476,'[10]Catalogos CRI'!$A$70:$B$148,2,FALSE)</f>
        <v>Otros no especificados</v>
      </c>
      <c r="J320" s="16" t="str">
        <f t="shared" si="42"/>
        <v>064011</v>
      </c>
      <c r="K320" s="16" t="str">
        <f>VLOOKUP(J320:J3476,'[10]Catalogos CRI'!$A$153:$B$335,2,FALSE)</f>
        <v>Otros  accesorios</v>
      </c>
      <c r="L320" s="16" t="str">
        <f t="shared" si="43"/>
        <v>500</v>
      </c>
      <c r="M320" s="16" t="str">
        <f>VLOOKUP(L320:L3476,[11]FF!$A$10:$B$16,2,FALSE)</f>
        <v>Recursos Federales</v>
      </c>
      <c r="N320" s="16" t="str">
        <f t="shared" si="44"/>
        <v>571</v>
      </c>
      <c r="O320" s="16" t="str">
        <f>VLOOKUP(N320:N3476,[11]FF!$A$22:$B$93,2,FALSE)</f>
        <v>Proyecto Desarrollo Regional 16 Convenio D</v>
      </c>
      <c r="P320" s="16">
        <v>877795</v>
      </c>
      <c r="Q320" s="16">
        <v>1</v>
      </c>
      <c r="R320" s="17">
        <v>0</v>
      </c>
      <c r="S320" s="17">
        <v>2311.77</v>
      </c>
      <c r="T320" s="17">
        <f t="shared" si="36"/>
        <v>2311.77</v>
      </c>
      <c r="U320" s="17">
        <v>0</v>
      </c>
      <c r="V320" s="17">
        <v>2311.77</v>
      </c>
      <c r="W320" s="17">
        <f t="shared" si="37"/>
        <v>0</v>
      </c>
      <c r="X320" t="str">
        <f>VLOOKUP(J320,'[12]Conver ASEJ VS Clave Nueva'!$A$4:$C$193,3,FALSE)</f>
        <v>6.4.1.9</v>
      </c>
      <c r="Y320" t="str">
        <f>VLOOKUP(K320,'[13]Conver ASEJ VS Clave Nueva'!$B$4:$D$193,3,FALSE)</f>
        <v>Otros  accesorios</v>
      </c>
    </row>
    <row r="321" spans="1:25" x14ac:dyDescent="0.25">
      <c r="A321" s="16">
        <v>86477</v>
      </c>
      <c r="B321" s="16" t="s">
        <v>117</v>
      </c>
      <c r="C321" s="16" t="str">
        <f t="shared" si="38"/>
        <v>2018</v>
      </c>
      <c r="D321" s="16" t="str">
        <f t="shared" si="39"/>
        <v>060000</v>
      </c>
      <c r="E321" s="16" t="str">
        <f>VLOOKUP(D321:D3477,'[10]Catalogos CRI'!$A$10:$B$19,2,FALSE)</f>
        <v>APROVECHAMIENTOS</v>
      </c>
      <c r="F321" s="16" t="str">
        <f t="shared" si="40"/>
        <v>064000</v>
      </c>
      <c r="G321" s="16" t="str">
        <f>VLOOKUP(F321:F3477,'[10]Catalogos CRI'!$A$24:$B$65,2,FALSE)</f>
        <v>ACCESORIOS DE LOS APORVECHAMIENTOS</v>
      </c>
      <c r="H321" s="16" t="str">
        <f t="shared" si="41"/>
        <v>064010</v>
      </c>
      <c r="I321" s="16" t="str">
        <f>VLOOKUP(H321:H3477,'[10]Catalogos CRI'!$A$70:$B$148,2,FALSE)</f>
        <v>Otros no especificados</v>
      </c>
      <c r="J321" s="16" t="str">
        <f t="shared" si="42"/>
        <v>064011</v>
      </c>
      <c r="K321" s="16" t="str">
        <f>VLOOKUP(J321:J3477,'[10]Catalogos CRI'!$A$153:$B$335,2,FALSE)</f>
        <v>Otros  accesorios</v>
      </c>
      <c r="L321" s="16" t="str">
        <f t="shared" si="43"/>
        <v>500</v>
      </c>
      <c r="M321" s="16" t="str">
        <f>VLOOKUP(L321:L3477,[11]FF!$A$10:$B$16,2,FALSE)</f>
        <v>Recursos Federales</v>
      </c>
      <c r="N321" s="16" t="str">
        <f t="shared" si="44"/>
        <v>571</v>
      </c>
      <c r="O321" s="16" t="str">
        <f>VLOOKUP(N321:N3477,[11]FF!$A$22:$B$93,2,FALSE)</f>
        <v>Proyecto Desarrollo Regional 16 Convenio D</v>
      </c>
      <c r="P321" s="16">
        <v>877796</v>
      </c>
      <c r="Q321" s="16">
        <v>2</v>
      </c>
      <c r="R321" s="17">
        <v>0</v>
      </c>
      <c r="S321" s="17">
        <v>262.64</v>
      </c>
      <c r="T321" s="17">
        <f t="shared" si="36"/>
        <v>262.64</v>
      </c>
      <c r="U321" s="17">
        <v>0</v>
      </c>
      <c r="V321" s="17">
        <v>262.64</v>
      </c>
      <c r="W321" s="17">
        <f t="shared" si="37"/>
        <v>0</v>
      </c>
      <c r="X321" t="str">
        <f>VLOOKUP(J321,'[12]Conver ASEJ VS Clave Nueva'!$A$4:$C$193,3,FALSE)</f>
        <v>6.4.1.9</v>
      </c>
      <c r="Y321" t="str">
        <f>VLOOKUP(K321,'[13]Conver ASEJ VS Clave Nueva'!$B$4:$D$193,3,FALSE)</f>
        <v>Otros  accesorios</v>
      </c>
    </row>
    <row r="322" spans="1:25" x14ac:dyDescent="0.25">
      <c r="A322" s="16">
        <v>86477</v>
      </c>
      <c r="B322" s="16" t="s">
        <v>117</v>
      </c>
      <c r="C322" s="16" t="str">
        <f t="shared" si="38"/>
        <v>2018</v>
      </c>
      <c r="D322" s="16" t="str">
        <f t="shared" si="39"/>
        <v>060000</v>
      </c>
      <c r="E322" s="16" t="str">
        <f>VLOOKUP(D322:D3478,'[10]Catalogos CRI'!$A$10:$B$19,2,FALSE)</f>
        <v>APROVECHAMIENTOS</v>
      </c>
      <c r="F322" s="16" t="str">
        <f t="shared" si="40"/>
        <v>064000</v>
      </c>
      <c r="G322" s="16" t="str">
        <f>VLOOKUP(F322:F3478,'[10]Catalogos CRI'!$A$24:$B$65,2,FALSE)</f>
        <v>ACCESORIOS DE LOS APORVECHAMIENTOS</v>
      </c>
      <c r="H322" s="16" t="str">
        <f t="shared" si="41"/>
        <v>064010</v>
      </c>
      <c r="I322" s="16" t="str">
        <f>VLOOKUP(H322:H3478,'[10]Catalogos CRI'!$A$70:$B$148,2,FALSE)</f>
        <v>Otros no especificados</v>
      </c>
      <c r="J322" s="16" t="str">
        <f t="shared" si="42"/>
        <v>064011</v>
      </c>
      <c r="K322" s="16" t="str">
        <f>VLOOKUP(J322:J3478,'[10]Catalogos CRI'!$A$153:$B$335,2,FALSE)</f>
        <v>Otros  accesorios</v>
      </c>
      <c r="L322" s="16" t="str">
        <f t="shared" si="43"/>
        <v>500</v>
      </c>
      <c r="M322" s="16" t="str">
        <f>VLOOKUP(L322:L3478,[11]FF!$A$10:$B$16,2,FALSE)</f>
        <v>Recursos Federales</v>
      </c>
      <c r="N322" s="16" t="str">
        <f t="shared" si="44"/>
        <v>571</v>
      </c>
      <c r="O322" s="16" t="str">
        <f>VLOOKUP(N322:N3478,[11]FF!$A$22:$B$93,2,FALSE)</f>
        <v>Proyecto Desarrollo Regional 16 Convenio D</v>
      </c>
      <c r="P322" s="16">
        <v>877797</v>
      </c>
      <c r="Q322" s="16">
        <v>3</v>
      </c>
      <c r="R322" s="17">
        <v>0</v>
      </c>
      <c r="S322" s="17">
        <v>268.64</v>
      </c>
      <c r="T322" s="17">
        <f t="shared" si="36"/>
        <v>268.64</v>
      </c>
      <c r="U322" s="17">
        <v>0</v>
      </c>
      <c r="V322" s="17">
        <v>268.64</v>
      </c>
      <c r="W322" s="17">
        <f t="shared" si="37"/>
        <v>0</v>
      </c>
      <c r="X322" t="str">
        <f>VLOOKUP(J322,'[12]Conver ASEJ VS Clave Nueva'!$A$4:$C$193,3,FALSE)</f>
        <v>6.4.1.9</v>
      </c>
      <c r="Y322" t="str">
        <f>VLOOKUP(K322,'[13]Conver ASEJ VS Clave Nueva'!$B$4:$D$193,3,FALSE)</f>
        <v>Otros  accesorios</v>
      </c>
    </row>
    <row r="323" spans="1:25" x14ac:dyDescent="0.25">
      <c r="A323" s="16">
        <v>86477</v>
      </c>
      <c r="B323" s="16" t="s">
        <v>117</v>
      </c>
      <c r="C323" s="16" t="str">
        <f t="shared" si="38"/>
        <v>2018</v>
      </c>
      <c r="D323" s="16" t="str">
        <f t="shared" si="39"/>
        <v>060000</v>
      </c>
      <c r="E323" s="16" t="str">
        <f>VLOOKUP(D323:D3479,'[10]Catalogos CRI'!$A$10:$B$19,2,FALSE)</f>
        <v>APROVECHAMIENTOS</v>
      </c>
      <c r="F323" s="16" t="str">
        <f t="shared" si="40"/>
        <v>064000</v>
      </c>
      <c r="G323" s="16" t="str">
        <f>VLOOKUP(F323:F3479,'[10]Catalogos CRI'!$A$24:$B$65,2,FALSE)</f>
        <v>ACCESORIOS DE LOS APORVECHAMIENTOS</v>
      </c>
      <c r="H323" s="16" t="str">
        <f t="shared" si="41"/>
        <v>064010</v>
      </c>
      <c r="I323" s="16" t="str">
        <f>VLOOKUP(H323:H3479,'[10]Catalogos CRI'!$A$70:$B$148,2,FALSE)</f>
        <v>Otros no especificados</v>
      </c>
      <c r="J323" s="16" t="str">
        <f t="shared" si="42"/>
        <v>064011</v>
      </c>
      <c r="K323" s="16" t="str">
        <f>VLOOKUP(J323:J3479,'[10]Catalogos CRI'!$A$153:$B$335,2,FALSE)</f>
        <v>Otros  accesorios</v>
      </c>
      <c r="L323" s="16" t="str">
        <f t="shared" si="43"/>
        <v>500</v>
      </c>
      <c r="M323" s="16" t="str">
        <f>VLOOKUP(L323:L3479,[11]FF!$A$10:$B$16,2,FALSE)</f>
        <v>Recursos Federales</v>
      </c>
      <c r="N323" s="16" t="str">
        <f t="shared" si="44"/>
        <v>571</v>
      </c>
      <c r="O323" s="16" t="str">
        <f>VLOOKUP(N323:N3479,[11]FF!$A$22:$B$93,2,FALSE)</f>
        <v>Proyecto Desarrollo Regional 16 Convenio D</v>
      </c>
      <c r="P323" s="16">
        <v>877798</v>
      </c>
      <c r="Q323" s="16">
        <v>4</v>
      </c>
      <c r="R323" s="17">
        <v>0</v>
      </c>
      <c r="S323" s="17">
        <v>260.04000000000002</v>
      </c>
      <c r="T323" s="17">
        <f t="shared" si="36"/>
        <v>260.04000000000002</v>
      </c>
      <c r="U323" s="17">
        <v>0</v>
      </c>
      <c r="V323" s="17">
        <v>260.04000000000002</v>
      </c>
      <c r="W323" s="17">
        <f t="shared" si="37"/>
        <v>0</v>
      </c>
      <c r="X323" t="str">
        <f>VLOOKUP(J323,'[12]Conver ASEJ VS Clave Nueva'!$A$4:$C$193,3,FALSE)</f>
        <v>6.4.1.9</v>
      </c>
      <c r="Y323" t="str">
        <f>VLOOKUP(K323,'[13]Conver ASEJ VS Clave Nueva'!$B$4:$D$193,3,FALSE)</f>
        <v>Otros  accesorios</v>
      </c>
    </row>
    <row r="324" spans="1:25" x14ac:dyDescent="0.25">
      <c r="A324" s="16">
        <v>86477</v>
      </c>
      <c r="B324" s="16" t="s">
        <v>117</v>
      </c>
      <c r="C324" s="16" t="str">
        <f t="shared" si="38"/>
        <v>2018</v>
      </c>
      <c r="D324" s="16" t="str">
        <f t="shared" si="39"/>
        <v>060000</v>
      </c>
      <c r="E324" s="16" t="str">
        <f>VLOOKUP(D324:D3480,'[10]Catalogos CRI'!$A$10:$B$19,2,FALSE)</f>
        <v>APROVECHAMIENTOS</v>
      </c>
      <c r="F324" s="16" t="str">
        <f t="shared" si="40"/>
        <v>064000</v>
      </c>
      <c r="G324" s="16" t="str">
        <f>VLOOKUP(F324:F3480,'[10]Catalogos CRI'!$A$24:$B$65,2,FALSE)</f>
        <v>ACCESORIOS DE LOS APORVECHAMIENTOS</v>
      </c>
      <c r="H324" s="16" t="str">
        <f t="shared" si="41"/>
        <v>064010</v>
      </c>
      <c r="I324" s="16" t="str">
        <f>VLOOKUP(H324:H3480,'[10]Catalogos CRI'!$A$70:$B$148,2,FALSE)</f>
        <v>Otros no especificados</v>
      </c>
      <c r="J324" s="16" t="str">
        <f t="shared" si="42"/>
        <v>064011</v>
      </c>
      <c r="K324" s="16" t="str">
        <f>VLOOKUP(J324:J3480,'[10]Catalogos CRI'!$A$153:$B$335,2,FALSE)</f>
        <v>Otros  accesorios</v>
      </c>
      <c r="L324" s="16" t="str">
        <f t="shared" si="43"/>
        <v>500</v>
      </c>
      <c r="M324" s="16" t="str">
        <f>VLOOKUP(L324:L3480,[11]FF!$A$10:$B$16,2,FALSE)</f>
        <v>Recursos Federales</v>
      </c>
      <c r="N324" s="16" t="str">
        <f t="shared" si="44"/>
        <v>571</v>
      </c>
      <c r="O324" s="16" t="str">
        <f>VLOOKUP(N324:N3480,[11]FF!$A$22:$B$93,2,FALSE)</f>
        <v>Proyecto Desarrollo Regional 16 Convenio D</v>
      </c>
      <c r="P324" s="16">
        <v>877799</v>
      </c>
      <c r="Q324" s="16">
        <v>5</v>
      </c>
      <c r="R324" s="17">
        <v>0</v>
      </c>
      <c r="S324" s="17">
        <v>465.55</v>
      </c>
      <c r="T324" s="17">
        <f t="shared" si="36"/>
        <v>465.55</v>
      </c>
      <c r="U324" s="17">
        <v>0</v>
      </c>
      <c r="V324" s="17">
        <v>465.55</v>
      </c>
      <c r="W324" s="17">
        <f t="shared" si="37"/>
        <v>0</v>
      </c>
      <c r="X324" t="str">
        <f>VLOOKUP(J324,'[12]Conver ASEJ VS Clave Nueva'!$A$4:$C$193,3,FALSE)</f>
        <v>6.4.1.9</v>
      </c>
      <c r="Y324" t="str">
        <f>VLOOKUP(K324,'[13]Conver ASEJ VS Clave Nueva'!$B$4:$D$193,3,FALSE)</f>
        <v>Otros  accesorios</v>
      </c>
    </row>
    <row r="325" spans="1:25" x14ac:dyDescent="0.25">
      <c r="A325" s="16">
        <v>86477</v>
      </c>
      <c r="B325" s="16" t="s">
        <v>117</v>
      </c>
      <c r="C325" s="16" t="str">
        <f t="shared" si="38"/>
        <v>2018</v>
      </c>
      <c r="D325" s="16" t="str">
        <f t="shared" si="39"/>
        <v>060000</v>
      </c>
      <c r="E325" s="16" t="str">
        <f>VLOOKUP(D325:D3481,'[10]Catalogos CRI'!$A$10:$B$19,2,FALSE)</f>
        <v>APROVECHAMIENTOS</v>
      </c>
      <c r="F325" s="16" t="str">
        <f t="shared" si="40"/>
        <v>064000</v>
      </c>
      <c r="G325" s="16" t="str">
        <f>VLOOKUP(F325:F3481,'[10]Catalogos CRI'!$A$24:$B$65,2,FALSE)</f>
        <v>ACCESORIOS DE LOS APORVECHAMIENTOS</v>
      </c>
      <c r="H325" s="16" t="str">
        <f t="shared" si="41"/>
        <v>064010</v>
      </c>
      <c r="I325" s="16" t="str">
        <f>VLOOKUP(H325:H3481,'[10]Catalogos CRI'!$A$70:$B$148,2,FALSE)</f>
        <v>Otros no especificados</v>
      </c>
      <c r="J325" s="16" t="str">
        <f t="shared" si="42"/>
        <v>064011</v>
      </c>
      <c r="K325" s="16" t="str">
        <f>VLOOKUP(J325:J3481,'[10]Catalogos CRI'!$A$153:$B$335,2,FALSE)</f>
        <v>Otros  accesorios</v>
      </c>
      <c r="L325" s="16" t="str">
        <f t="shared" si="43"/>
        <v>500</v>
      </c>
      <c r="M325" s="16" t="str">
        <f>VLOOKUP(L325:L3481,[11]FF!$A$10:$B$16,2,FALSE)</f>
        <v>Recursos Federales</v>
      </c>
      <c r="N325" s="16" t="str">
        <f t="shared" si="44"/>
        <v>571</v>
      </c>
      <c r="O325" s="16" t="str">
        <f>VLOOKUP(N325:N3481,[11]FF!$A$22:$B$93,2,FALSE)</f>
        <v>Proyecto Desarrollo Regional 16 Convenio D</v>
      </c>
      <c r="P325" s="16">
        <v>877800</v>
      </c>
      <c r="Q325" s="16">
        <v>6</v>
      </c>
      <c r="R325" s="17">
        <v>0</v>
      </c>
      <c r="S325" s="17">
        <v>5990.91</v>
      </c>
      <c r="T325" s="17">
        <f t="shared" si="36"/>
        <v>5990.91</v>
      </c>
      <c r="U325" s="17">
        <v>0</v>
      </c>
      <c r="V325" s="17">
        <v>5990.91</v>
      </c>
      <c r="W325" s="17">
        <f t="shared" si="37"/>
        <v>0</v>
      </c>
      <c r="X325" t="str">
        <f>VLOOKUP(J325,'[12]Conver ASEJ VS Clave Nueva'!$A$4:$C$193,3,FALSE)</f>
        <v>6.4.1.9</v>
      </c>
      <c r="Y325" t="str">
        <f>VLOOKUP(K325,'[13]Conver ASEJ VS Clave Nueva'!$B$4:$D$193,3,FALSE)</f>
        <v>Otros  accesorios</v>
      </c>
    </row>
    <row r="326" spans="1:25" x14ac:dyDescent="0.25">
      <c r="A326" s="16">
        <v>86477</v>
      </c>
      <c r="B326" s="16" t="s">
        <v>117</v>
      </c>
      <c r="C326" s="16" t="str">
        <f t="shared" si="38"/>
        <v>2018</v>
      </c>
      <c r="D326" s="16" t="str">
        <f t="shared" si="39"/>
        <v>060000</v>
      </c>
      <c r="E326" s="16" t="str">
        <f>VLOOKUP(D326:D3482,'[10]Catalogos CRI'!$A$10:$B$19,2,FALSE)</f>
        <v>APROVECHAMIENTOS</v>
      </c>
      <c r="F326" s="16" t="str">
        <f t="shared" si="40"/>
        <v>064000</v>
      </c>
      <c r="G326" s="16" t="str">
        <f>VLOOKUP(F326:F3482,'[10]Catalogos CRI'!$A$24:$B$65,2,FALSE)</f>
        <v>ACCESORIOS DE LOS APORVECHAMIENTOS</v>
      </c>
      <c r="H326" s="16" t="str">
        <f t="shared" si="41"/>
        <v>064010</v>
      </c>
      <c r="I326" s="16" t="str">
        <f>VLOOKUP(H326:H3482,'[10]Catalogos CRI'!$A$70:$B$148,2,FALSE)</f>
        <v>Otros no especificados</v>
      </c>
      <c r="J326" s="16" t="str">
        <f t="shared" si="42"/>
        <v>064011</v>
      </c>
      <c r="K326" s="16" t="str">
        <f>VLOOKUP(J326:J3482,'[10]Catalogos CRI'!$A$153:$B$335,2,FALSE)</f>
        <v>Otros  accesorios</v>
      </c>
      <c r="L326" s="16" t="str">
        <f t="shared" si="43"/>
        <v>500</v>
      </c>
      <c r="M326" s="16" t="str">
        <f>VLOOKUP(L326:L3482,[11]FF!$A$10:$B$16,2,FALSE)</f>
        <v>Recursos Federales</v>
      </c>
      <c r="N326" s="16" t="str">
        <f t="shared" si="44"/>
        <v>571</v>
      </c>
      <c r="O326" s="16" t="str">
        <f>VLOOKUP(N326:N3482,[11]FF!$A$22:$B$93,2,FALSE)</f>
        <v>Proyecto Desarrollo Regional 16 Convenio D</v>
      </c>
      <c r="P326" s="16">
        <v>877801</v>
      </c>
      <c r="Q326" s="16">
        <v>7</v>
      </c>
      <c r="R326" s="17">
        <v>0</v>
      </c>
      <c r="S326" s="17">
        <v>0</v>
      </c>
      <c r="T326" s="17">
        <f t="shared" si="36"/>
        <v>0</v>
      </c>
      <c r="U326" s="17">
        <v>0</v>
      </c>
      <c r="V326" s="17">
        <v>6478.49</v>
      </c>
      <c r="W326" s="17">
        <f t="shared" si="37"/>
        <v>-6478.49</v>
      </c>
      <c r="X326" t="str">
        <f>VLOOKUP(J326,'[12]Conver ASEJ VS Clave Nueva'!$A$4:$C$193,3,FALSE)</f>
        <v>6.4.1.9</v>
      </c>
      <c r="Y326" t="str">
        <f>VLOOKUP(K326,'[13]Conver ASEJ VS Clave Nueva'!$B$4:$D$193,3,FALSE)</f>
        <v>Otros  accesorios</v>
      </c>
    </row>
    <row r="327" spans="1:25" x14ac:dyDescent="0.25">
      <c r="A327" s="16">
        <v>86477</v>
      </c>
      <c r="B327" s="16" t="s">
        <v>117</v>
      </c>
      <c r="C327" s="16" t="str">
        <f t="shared" si="38"/>
        <v>2018</v>
      </c>
      <c r="D327" s="16" t="str">
        <f t="shared" si="39"/>
        <v>060000</v>
      </c>
      <c r="E327" s="16" t="str">
        <f>VLOOKUP(D327:D3483,'[10]Catalogos CRI'!$A$10:$B$19,2,FALSE)</f>
        <v>APROVECHAMIENTOS</v>
      </c>
      <c r="F327" s="16" t="str">
        <f t="shared" si="40"/>
        <v>064000</v>
      </c>
      <c r="G327" s="16" t="str">
        <f>VLOOKUP(F327:F3483,'[10]Catalogos CRI'!$A$24:$B$65,2,FALSE)</f>
        <v>ACCESORIOS DE LOS APORVECHAMIENTOS</v>
      </c>
      <c r="H327" s="16" t="str">
        <f t="shared" si="41"/>
        <v>064010</v>
      </c>
      <c r="I327" s="16" t="str">
        <f>VLOOKUP(H327:H3483,'[10]Catalogos CRI'!$A$70:$B$148,2,FALSE)</f>
        <v>Otros no especificados</v>
      </c>
      <c r="J327" s="16" t="str">
        <f t="shared" si="42"/>
        <v>064011</v>
      </c>
      <c r="K327" s="16" t="str">
        <f>VLOOKUP(J327:J3483,'[10]Catalogos CRI'!$A$153:$B$335,2,FALSE)</f>
        <v>Otros  accesorios</v>
      </c>
      <c r="L327" s="16" t="str">
        <f t="shared" si="43"/>
        <v>500</v>
      </c>
      <c r="M327" s="16" t="str">
        <f>VLOOKUP(L327:L3483,[11]FF!$A$10:$B$16,2,FALSE)</f>
        <v>Recursos Federales</v>
      </c>
      <c r="N327" s="16" t="str">
        <f t="shared" si="44"/>
        <v>571</v>
      </c>
      <c r="O327" s="16" t="str">
        <f>VLOOKUP(N327:N3483,[11]FF!$A$22:$B$93,2,FALSE)</f>
        <v>Proyecto Desarrollo Regional 16 Convenio D</v>
      </c>
      <c r="P327" s="16">
        <v>877802</v>
      </c>
      <c r="Q327" s="16">
        <v>8</v>
      </c>
      <c r="R327" s="17">
        <v>0</v>
      </c>
      <c r="S327" s="17">
        <v>0</v>
      </c>
      <c r="T327" s="17">
        <f t="shared" si="36"/>
        <v>0</v>
      </c>
      <c r="U327" s="17">
        <v>0</v>
      </c>
      <c r="V327" s="17">
        <v>3016.72</v>
      </c>
      <c r="W327" s="17">
        <f t="shared" si="37"/>
        <v>-3016.72</v>
      </c>
      <c r="X327" t="str">
        <f>VLOOKUP(J327,'[12]Conver ASEJ VS Clave Nueva'!$A$4:$C$193,3,FALSE)</f>
        <v>6.4.1.9</v>
      </c>
      <c r="Y327" t="str">
        <f>VLOOKUP(K327,'[13]Conver ASEJ VS Clave Nueva'!$B$4:$D$193,3,FALSE)</f>
        <v>Otros  accesorios</v>
      </c>
    </row>
    <row r="328" spans="1:25" x14ac:dyDescent="0.25">
      <c r="A328" s="16">
        <v>86477</v>
      </c>
      <c r="B328" s="16" t="s">
        <v>117</v>
      </c>
      <c r="C328" s="16" t="str">
        <f t="shared" si="38"/>
        <v>2018</v>
      </c>
      <c r="D328" s="16" t="str">
        <f t="shared" si="39"/>
        <v>060000</v>
      </c>
      <c r="E328" s="16" t="str">
        <f>VLOOKUP(D328:D3484,'[10]Catalogos CRI'!$A$10:$B$19,2,FALSE)</f>
        <v>APROVECHAMIENTOS</v>
      </c>
      <c r="F328" s="16" t="str">
        <f t="shared" si="40"/>
        <v>064000</v>
      </c>
      <c r="G328" s="16" t="str">
        <f>VLOOKUP(F328:F3484,'[10]Catalogos CRI'!$A$24:$B$65,2,FALSE)</f>
        <v>ACCESORIOS DE LOS APORVECHAMIENTOS</v>
      </c>
      <c r="H328" s="16" t="str">
        <f t="shared" si="41"/>
        <v>064010</v>
      </c>
      <c r="I328" s="16" t="str">
        <f>VLOOKUP(H328:H3484,'[10]Catalogos CRI'!$A$70:$B$148,2,FALSE)</f>
        <v>Otros no especificados</v>
      </c>
      <c r="J328" s="16" t="str">
        <f t="shared" si="42"/>
        <v>064011</v>
      </c>
      <c r="K328" s="16" t="str">
        <f>VLOOKUP(J328:J3484,'[10]Catalogos CRI'!$A$153:$B$335,2,FALSE)</f>
        <v>Otros  accesorios</v>
      </c>
      <c r="L328" s="16" t="str">
        <f t="shared" si="43"/>
        <v>500</v>
      </c>
      <c r="M328" s="16" t="str">
        <f>VLOOKUP(L328:L3484,[11]FF!$A$10:$B$16,2,FALSE)</f>
        <v>Recursos Federales</v>
      </c>
      <c r="N328" s="16" t="str">
        <f t="shared" si="44"/>
        <v>571</v>
      </c>
      <c r="O328" s="16" t="str">
        <f>VLOOKUP(N328:N3484,[11]FF!$A$22:$B$93,2,FALSE)</f>
        <v>Proyecto Desarrollo Regional 16 Convenio D</v>
      </c>
      <c r="P328" s="16">
        <v>877803</v>
      </c>
      <c r="Q328" s="16">
        <v>9</v>
      </c>
      <c r="R328" s="17">
        <v>0</v>
      </c>
      <c r="S328" s="17">
        <v>0</v>
      </c>
      <c r="T328" s="17">
        <f t="shared" si="36"/>
        <v>0</v>
      </c>
      <c r="U328" s="17">
        <v>0</v>
      </c>
      <c r="V328" s="17">
        <v>1328.89</v>
      </c>
      <c r="W328" s="17">
        <f t="shared" si="37"/>
        <v>-1328.89</v>
      </c>
      <c r="X328" t="str">
        <f>VLOOKUP(J328,'[12]Conver ASEJ VS Clave Nueva'!$A$4:$C$193,3,FALSE)</f>
        <v>6.4.1.9</v>
      </c>
      <c r="Y328" t="str">
        <f>VLOOKUP(K328,'[13]Conver ASEJ VS Clave Nueva'!$B$4:$D$193,3,FALSE)</f>
        <v>Otros  accesorios</v>
      </c>
    </row>
    <row r="329" spans="1:25" x14ac:dyDescent="0.25">
      <c r="A329" s="16">
        <v>86477</v>
      </c>
      <c r="B329" s="16" t="s">
        <v>117</v>
      </c>
      <c r="C329" s="16" t="str">
        <f t="shared" si="38"/>
        <v>2018</v>
      </c>
      <c r="D329" s="16" t="str">
        <f t="shared" si="39"/>
        <v>060000</v>
      </c>
      <c r="E329" s="16" t="str">
        <f>VLOOKUP(D329:D3485,'[10]Catalogos CRI'!$A$10:$B$19,2,FALSE)</f>
        <v>APROVECHAMIENTOS</v>
      </c>
      <c r="F329" s="16" t="str">
        <f t="shared" si="40"/>
        <v>064000</v>
      </c>
      <c r="G329" s="16" t="str">
        <f>VLOOKUP(F329:F3485,'[10]Catalogos CRI'!$A$24:$B$65,2,FALSE)</f>
        <v>ACCESORIOS DE LOS APORVECHAMIENTOS</v>
      </c>
      <c r="H329" s="16" t="str">
        <f t="shared" si="41"/>
        <v>064010</v>
      </c>
      <c r="I329" s="16" t="str">
        <f>VLOOKUP(H329:H3485,'[10]Catalogos CRI'!$A$70:$B$148,2,FALSE)</f>
        <v>Otros no especificados</v>
      </c>
      <c r="J329" s="16" t="str">
        <f t="shared" si="42"/>
        <v>064011</v>
      </c>
      <c r="K329" s="16" t="str">
        <f>VLOOKUP(J329:J3485,'[10]Catalogos CRI'!$A$153:$B$335,2,FALSE)</f>
        <v>Otros  accesorios</v>
      </c>
      <c r="L329" s="16" t="str">
        <f t="shared" si="43"/>
        <v>500</v>
      </c>
      <c r="M329" s="16" t="str">
        <f>VLOOKUP(L329:L3485,[11]FF!$A$10:$B$16,2,FALSE)</f>
        <v>Recursos Federales</v>
      </c>
      <c r="N329" s="16" t="str">
        <f t="shared" si="44"/>
        <v>571</v>
      </c>
      <c r="O329" s="16" t="str">
        <f>VLOOKUP(N329:N3485,[11]FF!$A$22:$B$93,2,FALSE)</f>
        <v>Proyecto Desarrollo Regional 16 Convenio D</v>
      </c>
      <c r="P329" s="16">
        <v>877804</v>
      </c>
      <c r="Q329" s="16">
        <v>10</v>
      </c>
      <c r="R329" s="17">
        <v>0</v>
      </c>
      <c r="S329" s="17">
        <v>0</v>
      </c>
      <c r="T329" s="17">
        <f t="shared" ref="T329:T392" si="45">R329+S329</f>
        <v>0</v>
      </c>
      <c r="U329" s="17">
        <v>0</v>
      </c>
      <c r="V329" s="17">
        <v>1083.17</v>
      </c>
      <c r="W329" s="17">
        <f t="shared" ref="W329:W392" si="46">T329-V329</f>
        <v>-1083.17</v>
      </c>
      <c r="X329" t="str">
        <f>VLOOKUP(J329,'[12]Conver ASEJ VS Clave Nueva'!$A$4:$C$193,3,FALSE)</f>
        <v>6.4.1.9</v>
      </c>
      <c r="Y329" t="str">
        <f>VLOOKUP(K329,'[13]Conver ASEJ VS Clave Nueva'!$B$4:$D$193,3,FALSE)</f>
        <v>Otros  accesorios</v>
      </c>
    </row>
    <row r="330" spans="1:25" x14ac:dyDescent="0.25">
      <c r="A330" s="16">
        <v>86477</v>
      </c>
      <c r="B330" s="16" t="s">
        <v>117</v>
      </c>
      <c r="C330" s="16" t="str">
        <f t="shared" ref="C330:C393" si="47">MID(B330,1,4)</f>
        <v>2018</v>
      </c>
      <c r="D330" s="16" t="str">
        <f t="shared" ref="D330:D393" si="48">MID(B330,6,6)</f>
        <v>060000</v>
      </c>
      <c r="E330" s="16" t="str">
        <f>VLOOKUP(D330:D3486,'[10]Catalogos CRI'!$A$10:$B$19,2,FALSE)</f>
        <v>APROVECHAMIENTOS</v>
      </c>
      <c r="F330" s="16" t="str">
        <f t="shared" ref="F330:F393" si="49">MID(B330,13,6)</f>
        <v>064000</v>
      </c>
      <c r="G330" s="16" t="str">
        <f>VLOOKUP(F330:F3486,'[10]Catalogos CRI'!$A$24:$B$65,2,FALSE)</f>
        <v>ACCESORIOS DE LOS APORVECHAMIENTOS</v>
      </c>
      <c r="H330" s="16" t="str">
        <f t="shared" ref="H330:H393" si="50">MID(B330,20,6)</f>
        <v>064010</v>
      </c>
      <c r="I330" s="16" t="str">
        <f>VLOOKUP(H330:H3486,'[10]Catalogos CRI'!$A$70:$B$148,2,FALSE)</f>
        <v>Otros no especificados</v>
      </c>
      <c r="J330" s="16" t="str">
        <f t="shared" ref="J330:J393" si="51">MID(B330,27,6)</f>
        <v>064011</v>
      </c>
      <c r="K330" s="16" t="str">
        <f>VLOOKUP(J330:J3486,'[10]Catalogos CRI'!$A$153:$B$335,2,FALSE)</f>
        <v>Otros  accesorios</v>
      </c>
      <c r="L330" s="16" t="str">
        <f t="shared" ref="L330:L393" si="52">MID(B330,34,3)</f>
        <v>500</v>
      </c>
      <c r="M330" s="16" t="str">
        <f>VLOOKUP(L330:L3486,[11]FF!$A$10:$B$16,2,FALSE)</f>
        <v>Recursos Federales</v>
      </c>
      <c r="N330" s="16" t="str">
        <f t="shared" ref="N330:N393" si="53">MID(B330,38,3)</f>
        <v>571</v>
      </c>
      <c r="O330" s="16" t="str">
        <f>VLOOKUP(N330:N3486,[11]FF!$A$22:$B$93,2,FALSE)</f>
        <v>Proyecto Desarrollo Regional 16 Convenio D</v>
      </c>
      <c r="P330" s="16">
        <v>877805</v>
      </c>
      <c r="Q330" s="16">
        <v>11</v>
      </c>
      <c r="R330" s="17">
        <v>0</v>
      </c>
      <c r="S330" s="17">
        <v>0</v>
      </c>
      <c r="T330" s="17">
        <f t="shared" si="45"/>
        <v>0</v>
      </c>
      <c r="U330" s="17">
        <v>0</v>
      </c>
      <c r="V330" s="17">
        <v>4.82</v>
      </c>
      <c r="W330" s="17">
        <f t="shared" si="46"/>
        <v>-4.82</v>
      </c>
      <c r="X330" t="str">
        <f>VLOOKUP(J330,'[12]Conver ASEJ VS Clave Nueva'!$A$4:$C$193,3,FALSE)</f>
        <v>6.4.1.9</v>
      </c>
      <c r="Y330" t="str">
        <f>VLOOKUP(K330,'[13]Conver ASEJ VS Clave Nueva'!$B$4:$D$193,3,FALSE)</f>
        <v>Otros  accesorios</v>
      </c>
    </row>
    <row r="331" spans="1:25" x14ac:dyDescent="0.25">
      <c r="A331" s="16">
        <v>86477</v>
      </c>
      <c r="B331" s="16" t="s">
        <v>117</v>
      </c>
      <c r="C331" s="16" t="str">
        <f t="shared" si="47"/>
        <v>2018</v>
      </c>
      <c r="D331" s="16" t="str">
        <f t="shared" si="48"/>
        <v>060000</v>
      </c>
      <c r="E331" s="16" t="str">
        <f>VLOOKUP(D331:D3487,'[10]Catalogos CRI'!$A$10:$B$19,2,FALSE)</f>
        <v>APROVECHAMIENTOS</v>
      </c>
      <c r="F331" s="16" t="str">
        <f t="shared" si="49"/>
        <v>064000</v>
      </c>
      <c r="G331" s="16" t="str">
        <f>VLOOKUP(F331:F3487,'[10]Catalogos CRI'!$A$24:$B$65,2,FALSE)</f>
        <v>ACCESORIOS DE LOS APORVECHAMIENTOS</v>
      </c>
      <c r="H331" s="16" t="str">
        <f t="shared" si="50"/>
        <v>064010</v>
      </c>
      <c r="I331" s="16" t="str">
        <f>VLOOKUP(H331:H3487,'[10]Catalogos CRI'!$A$70:$B$148,2,FALSE)</f>
        <v>Otros no especificados</v>
      </c>
      <c r="J331" s="16" t="str">
        <f t="shared" si="51"/>
        <v>064011</v>
      </c>
      <c r="K331" s="16" t="str">
        <f>VLOOKUP(J331:J3487,'[10]Catalogos CRI'!$A$153:$B$335,2,FALSE)</f>
        <v>Otros  accesorios</v>
      </c>
      <c r="L331" s="16" t="str">
        <f t="shared" si="52"/>
        <v>500</v>
      </c>
      <c r="M331" s="16" t="str">
        <f>VLOOKUP(L331:L3487,[11]FF!$A$10:$B$16,2,FALSE)</f>
        <v>Recursos Federales</v>
      </c>
      <c r="N331" s="16" t="str">
        <f t="shared" si="53"/>
        <v>571</v>
      </c>
      <c r="O331" s="16" t="str">
        <f>VLOOKUP(N331:N3487,[11]FF!$A$22:$B$93,2,FALSE)</f>
        <v>Proyecto Desarrollo Regional 16 Convenio D</v>
      </c>
      <c r="P331" s="16">
        <v>877806</v>
      </c>
      <c r="Q331" s="16">
        <v>12</v>
      </c>
      <c r="R331" s="17">
        <v>0</v>
      </c>
      <c r="S331" s="17">
        <v>0</v>
      </c>
      <c r="T331" s="17">
        <f t="shared" si="45"/>
        <v>0</v>
      </c>
      <c r="U331" s="17">
        <v>0</v>
      </c>
      <c r="V331" s="17">
        <v>2.0499999999999998</v>
      </c>
      <c r="W331" s="17">
        <f t="shared" si="46"/>
        <v>-2.0499999999999998</v>
      </c>
      <c r="X331" t="str">
        <f>VLOOKUP(J331,'[12]Conver ASEJ VS Clave Nueva'!$A$4:$C$193,3,FALSE)</f>
        <v>6.4.1.9</v>
      </c>
      <c r="Y331" t="str">
        <f>VLOOKUP(K331,'[13]Conver ASEJ VS Clave Nueva'!$B$4:$D$193,3,FALSE)</f>
        <v>Otros  accesorios</v>
      </c>
    </row>
    <row r="332" spans="1:25" x14ac:dyDescent="0.25">
      <c r="A332" s="16">
        <v>86478</v>
      </c>
      <c r="B332" s="16" t="s">
        <v>118</v>
      </c>
      <c r="C332" s="16" t="str">
        <f t="shared" si="47"/>
        <v>2018</v>
      </c>
      <c r="D332" s="16" t="str">
        <f t="shared" si="48"/>
        <v>060000</v>
      </c>
      <c r="E332" s="16" t="str">
        <f>VLOOKUP(D332:D3488,'[10]Catalogos CRI'!$A$10:$B$19,2,FALSE)</f>
        <v>APROVECHAMIENTOS</v>
      </c>
      <c r="F332" s="16" t="str">
        <f t="shared" si="49"/>
        <v>064000</v>
      </c>
      <c r="G332" s="16" t="str">
        <f>VLOOKUP(F332:F3488,'[10]Catalogos CRI'!$A$24:$B$65,2,FALSE)</f>
        <v>ACCESORIOS DE LOS APORVECHAMIENTOS</v>
      </c>
      <c r="H332" s="16" t="str">
        <f t="shared" si="50"/>
        <v>064010</v>
      </c>
      <c r="I332" s="16" t="str">
        <f>VLOOKUP(H332:H3488,'[10]Catalogos CRI'!$A$70:$B$148,2,FALSE)</f>
        <v>Otros no especificados</v>
      </c>
      <c r="J332" s="16" t="str">
        <f t="shared" si="51"/>
        <v>064011</v>
      </c>
      <c r="K332" s="16" t="str">
        <f>VLOOKUP(J332:J3488,'[10]Catalogos CRI'!$A$153:$B$335,2,FALSE)</f>
        <v>Otros  accesorios</v>
      </c>
      <c r="L332" s="16" t="str">
        <f t="shared" si="52"/>
        <v>500</v>
      </c>
      <c r="M332" s="16" t="str">
        <f>VLOOKUP(L332:L3488,[11]FF!$A$10:$B$16,2,FALSE)</f>
        <v>Recursos Federales</v>
      </c>
      <c r="N332" s="16" t="str">
        <f t="shared" si="53"/>
        <v>574</v>
      </c>
      <c r="O332" s="16" t="str">
        <f>VLOOKUP(N332:N3488,[11]FF!$A$22:$B$93,2,FALSE)</f>
        <v>Infraestructura Vertiente para el HABITAT Federal 2017</v>
      </c>
      <c r="P332" s="16">
        <v>877807</v>
      </c>
      <c r="Q332" s="16">
        <v>1</v>
      </c>
      <c r="R332" s="17">
        <v>0</v>
      </c>
      <c r="S332" s="17">
        <v>369</v>
      </c>
      <c r="T332" s="17">
        <f t="shared" si="45"/>
        <v>369</v>
      </c>
      <c r="U332" s="17">
        <v>0</v>
      </c>
      <c r="V332" s="17">
        <v>369</v>
      </c>
      <c r="W332" s="17">
        <f t="shared" si="46"/>
        <v>0</v>
      </c>
      <c r="X332" t="str">
        <f>VLOOKUP(J332,'[12]Conver ASEJ VS Clave Nueva'!$A$4:$C$193,3,FALSE)</f>
        <v>6.4.1.9</v>
      </c>
      <c r="Y332" t="str">
        <f>VLOOKUP(K332,'[13]Conver ASEJ VS Clave Nueva'!$B$4:$D$193,3,FALSE)</f>
        <v>Otros  accesorios</v>
      </c>
    </row>
    <row r="333" spans="1:25" x14ac:dyDescent="0.25">
      <c r="A333" s="16">
        <v>86478</v>
      </c>
      <c r="B333" s="16" t="s">
        <v>118</v>
      </c>
      <c r="C333" s="16" t="str">
        <f t="shared" si="47"/>
        <v>2018</v>
      </c>
      <c r="D333" s="16" t="str">
        <f t="shared" si="48"/>
        <v>060000</v>
      </c>
      <c r="E333" s="16" t="str">
        <f>VLOOKUP(D333:D3489,'[10]Catalogos CRI'!$A$10:$B$19,2,FALSE)</f>
        <v>APROVECHAMIENTOS</v>
      </c>
      <c r="F333" s="16" t="str">
        <f t="shared" si="49"/>
        <v>064000</v>
      </c>
      <c r="G333" s="16" t="str">
        <f>VLOOKUP(F333:F3489,'[10]Catalogos CRI'!$A$24:$B$65,2,FALSE)</f>
        <v>ACCESORIOS DE LOS APORVECHAMIENTOS</v>
      </c>
      <c r="H333" s="16" t="str">
        <f t="shared" si="50"/>
        <v>064010</v>
      </c>
      <c r="I333" s="16" t="str">
        <f>VLOOKUP(H333:H3489,'[10]Catalogos CRI'!$A$70:$B$148,2,FALSE)</f>
        <v>Otros no especificados</v>
      </c>
      <c r="J333" s="16" t="str">
        <f t="shared" si="51"/>
        <v>064011</v>
      </c>
      <c r="K333" s="16" t="str">
        <f>VLOOKUP(J333:J3489,'[10]Catalogos CRI'!$A$153:$B$335,2,FALSE)</f>
        <v>Otros  accesorios</v>
      </c>
      <c r="L333" s="16" t="str">
        <f t="shared" si="52"/>
        <v>500</v>
      </c>
      <c r="M333" s="16" t="str">
        <f>VLOOKUP(L333:L3489,[11]FF!$A$10:$B$16,2,FALSE)</f>
        <v>Recursos Federales</v>
      </c>
      <c r="N333" s="16" t="str">
        <f t="shared" si="53"/>
        <v>574</v>
      </c>
      <c r="O333" s="16" t="str">
        <f>VLOOKUP(N333:N3489,[11]FF!$A$22:$B$93,2,FALSE)</f>
        <v>Infraestructura Vertiente para el HABITAT Federal 2017</v>
      </c>
      <c r="P333" s="16">
        <v>877808</v>
      </c>
      <c r="Q333" s="16">
        <v>2</v>
      </c>
      <c r="R333" s="17">
        <v>0</v>
      </c>
      <c r="S333" s="17">
        <v>333.37</v>
      </c>
      <c r="T333" s="17">
        <f t="shared" si="45"/>
        <v>333.37</v>
      </c>
      <c r="U333" s="17">
        <v>0</v>
      </c>
      <c r="V333" s="17">
        <v>333.37</v>
      </c>
      <c r="W333" s="17">
        <f t="shared" si="46"/>
        <v>0</v>
      </c>
      <c r="X333" t="str">
        <f>VLOOKUP(J333,'[12]Conver ASEJ VS Clave Nueva'!$A$4:$C$193,3,FALSE)</f>
        <v>6.4.1.9</v>
      </c>
      <c r="Y333" t="str">
        <f>VLOOKUP(K333,'[13]Conver ASEJ VS Clave Nueva'!$B$4:$D$193,3,FALSE)</f>
        <v>Otros  accesorios</v>
      </c>
    </row>
    <row r="334" spans="1:25" x14ac:dyDescent="0.25">
      <c r="A334" s="16">
        <v>86478</v>
      </c>
      <c r="B334" s="16" t="s">
        <v>118</v>
      </c>
      <c r="C334" s="16" t="str">
        <f t="shared" si="47"/>
        <v>2018</v>
      </c>
      <c r="D334" s="16" t="str">
        <f t="shared" si="48"/>
        <v>060000</v>
      </c>
      <c r="E334" s="16" t="str">
        <f>VLOOKUP(D334:D3490,'[10]Catalogos CRI'!$A$10:$B$19,2,FALSE)</f>
        <v>APROVECHAMIENTOS</v>
      </c>
      <c r="F334" s="16" t="str">
        <f t="shared" si="49"/>
        <v>064000</v>
      </c>
      <c r="G334" s="16" t="str">
        <f>VLOOKUP(F334:F3490,'[10]Catalogos CRI'!$A$24:$B$65,2,FALSE)</f>
        <v>ACCESORIOS DE LOS APORVECHAMIENTOS</v>
      </c>
      <c r="H334" s="16" t="str">
        <f t="shared" si="50"/>
        <v>064010</v>
      </c>
      <c r="I334" s="16" t="str">
        <f>VLOOKUP(H334:H3490,'[10]Catalogos CRI'!$A$70:$B$148,2,FALSE)</f>
        <v>Otros no especificados</v>
      </c>
      <c r="J334" s="16" t="str">
        <f t="shared" si="51"/>
        <v>064011</v>
      </c>
      <c r="K334" s="16" t="str">
        <f>VLOOKUP(J334:J3490,'[10]Catalogos CRI'!$A$153:$B$335,2,FALSE)</f>
        <v>Otros  accesorios</v>
      </c>
      <c r="L334" s="16" t="str">
        <f t="shared" si="52"/>
        <v>500</v>
      </c>
      <c r="M334" s="16" t="str">
        <f>VLOOKUP(L334:L3490,[11]FF!$A$10:$B$16,2,FALSE)</f>
        <v>Recursos Federales</v>
      </c>
      <c r="N334" s="16" t="str">
        <f t="shared" si="53"/>
        <v>574</v>
      </c>
      <c r="O334" s="16" t="str">
        <f>VLOOKUP(N334:N3490,[11]FF!$A$22:$B$93,2,FALSE)</f>
        <v>Infraestructura Vertiente para el HABITAT Federal 2017</v>
      </c>
      <c r="P334" s="16">
        <v>877809</v>
      </c>
      <c r="Q334" s="16">
        <v>3</v>
      </c>
      <c r="R334" s="17">
        <v>0</v>
      </c>
      <c r="S334" s="17">
        <v>369.17</v>
      </c>
      <c r="T334" s="17">
        <f t="shared" si="45"/>
        <v>369.17</v>
      </c>
      <c r="U334" s="17">
        <v>0</v>
      </c>
      <c r="V334" s="17">
        <v>369.17</v>
      </c>
      <c r="W334" s="17">
        <f t="shared" si="46"/>
        <v>0</v>
      </c>
      <c r="X334" t="str">
        <f>VLOOKUP(J334,'[12]Conver ASEJ VS Clave Nueva'!$A$4:$C$193,3,FALSE)</f>
        <v>6.4.1.9</v>
      </c>
      <c r="Y334" t="str">
        <f>VLOOKUP(K334,'[13]Conver ASEJ VS Clave Nueva'!$B$4:$D$193,3,FALSE)</f>
        <v>Otros  accesorios</v>
      </c>
    </row>
    <row r="335" spans="1:25" x14ac:dyDescent="0.25">
      <c r="A335" s="16">
        <v>86478</v>
      </c>
      <c r="B335" s="16" t="s">
        <v>118</v>
      </c>
      <c r="C335" s="16" t="str">
        <f t="shared" si="47"/>
        <v>2018</v>
      </c>
      <c r="D335" s="16" t="str">
        <f t="shared" si="48"/>
        <v>060000</v>
      </c>
      <c r="E335" s="16" t="str">
        <f>VLOOKUP(D335:D3491,'[10]Catalogos CRI'!$A$10:$B$19,2,FALSE)</f>
        <v>APROVECHAMIENTOS</v>
      </c>
      <c r="F335" s="16" t="str">
        <f t="shared" si="49"/>
        <v>064000</v>
      </c>
      <c r="G335" s="16" t="str">
        <f>VLOOKUP(F335:F3491,'[10]Catalogos CRI'!$A$24:$B$65,2,FALSE)</f>
        <v>ACCESORIOS DE LOS APORVECHAMIENTOS</v>
      </c>
      <c r="H335" s="16" t="str">
        <f t="shared" si="50"/>
        <v>064010</v>
      </c>
      <c r="I335" s="16" t="str">
        <f>VLOOKUP(H335:H3491,'[10]Catalogos CRI'!$A$70:$B$148,2,FALSE)</f>
        <v>Otros no especificados</v>
      </c>
      <c r="J335" s="16" t="str">
        <f t="shared" si="51"/>
        <v>064011</v>
      </c>
      <c r="K335" s="16" t="str">
        <f>VLOOKUP(J335:J3491,'[10]Catalogos CRI'!$A$153:$B$335,2,FALSE)</f>
        <v>Otros  accesorios</v>
      </c>
      <c r="L335" s="16" t="str">
        <f t="shared" si="52"/>
        <v>500</v>
      </c>
      <c r="M335" s="16" t="str">
        <f>VLOOKUP(L335:L3491,[11]FF!$A$10:$B$16,2,FALSE)</f>
        <v>Recursos Federales</v>
      </c>
      <c r="N335" s="16" t="str">
        <f t="shared" si="53"/>
        <v>574</v>
      </c>
      <c r="O335" s="16" t="str">
        <f>VLOOKUP(N335:N3491,[11]FF!$A$22:$B$93,2,FALSE)</f>
        <v>Infraestructura Vertiente para el HABITAT Federal 2017</v>
      </c>
      <c r="P335" s="16">
        <v>877810</v>
      </c>
      <c r="Q335" s="16">
        <v>4</v>
      </c>
      <c r="R335" s="17">
        <v>0</v>
      </c>
      <c r="S335" s="17">
        <v>357.35</v>
      </c>
      <c r="T335" s="17">
        <f t="shared" si="45"/>
        <v>357.35</v>
      </c>
      <c r="U335" s="17">
        <v>0</v>
      </c>
      <c r="V335" s="17">
        <v>357.35</v>
      </c>
      <c r="W335" s="17">
        <f t="shared" si="46"/>
        <v>0</v>
      </c>
      <c r="X335" t="str">
        <f>VLOOKUP(J335,'[12]Conver ASEJ VS Clave Nueva'!$A$4:$C$193,3,FALSE)</f>
        <v>6.4.1.9</v>
      </c>
      <c r="Y335" t="str">
        <f>VLOOKUP(K335,'[13]Conver ASEJ VS Clave Nueva'!$B$4:$D$193,3,FALSE)</f>
        <v>Otros  accesorios</v>
      </c>
    </row>
    <row r="336" spans="1:25" x14ac:dyDescent="0.25">
      <c r="A336" s="16">
        <v>86478</v>
      </c>
      <c r="B336" s="16" t="s">
        <v>118</v>
      </c>
      <c r="C336" s="16" t="str">
        <f t="shared" si="47"/>
        <v>2018</v>
      </c>
      <c r="D336" s="16" t="str">
        <f t="shared" si="48"/>
        <v>060000</v>
      </c>
      <c r="E336" s="16" t="str">
        <f>VLOOKUP(D336:D3492,'[10]Catalogos CRI'!$A$10:$B$19,2,FALSE)</f>
        <v>APROVECHAMIENTOS</v>
      </c>
      <c r="F336" s="16" t="str">
        <f t="shared" si="49"/>
        <v>064000</v>
      </c>
      <c r="G336" s="16" t="str">
        <f>VLOOKUP(F336:F3492,'[10]Catalogos CRI'!$A$24:$B$65,2,FALSE)</f>
        <v>ACCESORIOS DE LOS APORVECHAMIENTOS</v>
      </c>
      <c r="H336" s="16" t="str">
        <f t="shared" si="50"/>
        <v>064010</v>
      </c>
      <c r="I336" s="16" t="str">
        <f>VLOOKUP(H336:H3492,'[10]Catalogos CRI'!$A$70:$B$148,2,FALSE)</f>
        <v>Otros no especificados</v>
      </c>
      <c r="J336" s="16" t="str">
        <f t="shared" si="51"/>
        <v>064011</v>
      </c>
      <c r="K336" s="16" t="str">
        <f>VLOOKUP(J336:J3492,'[10]Catalogos CRI'!$A$153:$B$335,2,FALSE)</f>
        <v>Otros  accesorios</v>
      </c>
      <c r="L336" s="16" t="str">
        <f t="shared" si="52"/>
        <v>500</v>
      </c>
      <c r="M336" s="16" t="str">
        <f>VLOOKUP(L336:L3492,[11]FF!$A$10:$B$16,2,FALSE)</f>
        <v>Recursos Federales</v>
      </c>
      <c r="N336" s="16" t="str">
        <f t="shared" si="53"/>
        <v>574</v>
      </c>
      <c r="O336" s="16" t="str">
        <f>VLOOKUP(N336:N3492,[11]FF!$A$22:$B$93,2,FALSE)</f>
        <v>Infraestructura Vertiente para el HABITAT Federal 2017</v>
      </c>
      <c r="P336" s="16">
        <v>877811</v>
      </c>
      <c r="Q336" s="16">
        <v>5</v>
      </c>
      <c r="R336" s="17">
        <v>0</v>
      </c>
      <c r="S336" s="17">
        <v>369.34</v>
      </c>
      <c r="T336" s="17">
        <f t="shared" si="45"/>
        <v>369.34</v>
      </c>
      <c r="U336" s="17">
        <v>0</v>
      </c>
      <c r="V336" s="17">
        <v>369.34</v>
      </c>
      <c r="W336" s="17">
        <f t="shared" si="46"/>
        <v>0</v>
      </c>
      <c r="X336" t="str">
        <f>VLOOKUP(J336,'[12]Conver ASEJ VS Clave Nueva'!$A$4:$C$193,3,FALSE)</f>
        <v>6.4.1.9</v>
      </c>
      <c r="Y336" t="str">
        <f>VLOOKUP(K336,'[13]Conver ASEJ VS Clave Nueva'!$B$4:$D$193,3,FALSE)</f>
        <v>Otros  accesorios</v>
      </c>
    </row>
    <row r="337" spans="1:25" x14ac:dyDescent="0.25">
      <c r="A337" s="16">
        <v>86478</v>
      </c>
      <c r="B337" s="16" t="s">
        <v>118</v>
      </c>
      <c r="C337" s="16" t="str">
        <f t="shared" si="47"/>
        <v>2018</v>
      </c>
      <c r="D337" s="16" t="str">
        <f t="shared" si="48"/>
        <v>060000</v>
      </c>
      <c r="E337" s="16" t="str">
        <f>VLOOKUP(D337:D3493,'[10]Catalogos CRI'!$A$10:$B$19,2,FALSE)</f>
        <v>APROVECHAMIENTOS</v>
      </c>
      <c r="F337" s="16" t="str">
        <f t="shared" si="49"/>
        <v>064000</v>
      </c>
      <c r="G337" s="16" t="str">
        <f>VLOOKUP(F337:F3493,'[10]Catalogos CRI'!$A$24:$B$65,2,FALSE)</f>
        <v>ACCESORIOS DE LOS APORVECHAMIENTOS</v>
      </c>
      <c r="H337" s="16" t="str">
        <f t="shared" si="50"/>
        <v>064010</v>
      </c>
      <c r="I337" s="16" t="str">
        <f>VLOOKUP(H337:H3493,'[10]Catalogos CRI'!$A$70:$B$148,2,FALSE)</f>
        <v>Otros no especificados</v>
      </c>
      <c r="J337" s="16" t="str">
        <f t="shared" si="51"/>
        <v>064011</v>
      </c>
      <c r="K337" s="16" t="str">
        <f>VLOOKUP(J337:J3493,'[10]Catalogos CRI'!$A$153:$B$335,2,FALSE)</f>
        <v>Otros  accesorios</v>
      </c>
      <c r="L337" s="16" t="str">
        <f t="shared" si="52"/>
        <v>500</v>
      </c>
      <c r="M337" s="16" t="str">
        <f>VLOOKUP(L337:L3493,[11]FF!$A$10:$B$16,2,FALSE)</f>
        <v>Recursos Federales</v>
      </c>
      <c r="N337" s="16" t="str">
        <f t="shared" si="53"/>
        <v>574</v>
      </c>
      <c r="O337" s="16" t="str">
        <f>VLOOKUP(N337:N3493,[11]FF!$A$22:$B$93,2,FALSE)</f>
        <v>Infraestructura Vertiente para el HABITAT Federal 2017</v>
      </c>
      <c r="P337" s="16">
        <v>877812</v>
      </c>
      <c r="Q337" s="16">
        <v>6</v>
      </c>
      <c r="R337" s="17">
        <v>0</v>
      </c>
      <c r="S337" s="17">
        <v>238.49</v>
      </c>
      <c r="T337" s="17">
        <f t="shared" si="45"/>
        <v>238.49</v>
      </c>
      <c r="U337" s="17">
        <v>0</v>
      </c>
      <c r="V337" s="17">
        <v>238.49</v>
      </c>
      <c r="W337" s="17">
        <f t="shared" si="46"/>
        <v>0</v>
      </c>
      <c r="X337" t="str">
        <f>VLOOKUP(J337,'[12]Conver ASEJ VS Clave Nueva'!$A$4:$C$193,3,FALSE)</f>
        <v>6.4.1.9</v>
      </c>
      <c r="Y337" t="str">
        <f>VLOOKUP(K337,'[13]Conver ASEJ VS Clave Nueva'!$B$4:$D$193,3,FALSE)</f>
        <v>Otros  accesorios</v>
      </c>
    </row>
    <row r="338" spans="1:25" x14ac:dyDescent="0.25">
      <c r="A338" s="16">
        <v>86478</v>
      </c>
      <c r="B338" s="16" t="s">
        <v>118</v>
      </c>
      <c r="C338" s="16" t="str">
        <f t="shared" si="47"/>
        <v>2018</v>
      </c>
      <c r="D338" s="16" t="str">
        <f t="shared" si="48"/>
        <v>060000</v>
      </c>
      <c r="E338" s="16" t="str">
        <f>VLOOKUP(D338:D3494,'[10]Catalogos CRI'!$A$10:$B$19,2,FALSE)</f>
        <v>APROVECHAMIENTOS</v>
      </c>
      <c r="F338" s="16" t="str">
        <f t="shared" si="49"/>
        <v>064000</v>
      </c>
      <c r="G338" s="16" t="str">
        <f>VLOOKUP(F338:F3494,'[10]Catalogos CRI'!$A$24:$B$65,2,FALSE)</f>
        <v>ACCESORIOS DE LOS APORVECHAMIENTOS</v>
      </c>
      <c r="H338" s="16" t="str">
        <f t="shared" si="50"/>
        <v>064010</v>
      </c>
      <c r="I338" s="16" t="str">
        <f>VLOOKUP(H338:H3494,'[10]Catalogos CRI'!$A$70:$B$148,2,FALSE)</f>
        <v>Otros no especificados</v>
      </c>
      <c r="J338" s="16" t="str">
        <f t="shared" si="51"/>
        <v>064011</v>
      </c>
      <c r="K338" s="16" t="str">
        <f>VLOOKUP(J338:J3494,'[10]Catalogos CRI'!$A$153:$B$335,2,FALSE)</f>
        <v>Otros  accesorios</v>
      </c>
      <c r="L338" s="16" t="str">
        <f t="shared" si="52"/>
        <v>500</v>
      </c>
      <c r="M338" s="16" t="str">
        <f>VLOOKUP(L338:L3494,[11]FF!$A$10:$B$16,2,FALSE)</f>
        <v>Recursos Federales</v>
      </c>
      <c r="N338" s="16" t="str">
        <f t="shared" si="53"/>
        <v>574</v>
      </c>
      <c r="O338" s="16" t="str">
        <f>VLOOKUP(N338:N3494,[11]FF!$A$22:$B$93,2,FALSE)</f>
        <v>Infraestructura Vertiente para el HABITAT Federal 2017</v>
      </c>
      <c r="P338" s="16">
        <v>877813</v>
      </c>
      <c r="Q338" s="16">
        <v>7</v>
      </c>
      <c r="R338" s="17">
        <v>0</v>
      </c>
      <c r="S338" s="17">
        <v>0</v>
      </c>
      <c r="T338" s="17">
        <f t="shared" si="45"/>
        <v>0</v>
      </c>
      <c r="U338" s="17">
        <v>0</v>
      </c>
      <c r="V338" s="17">
        <v>0</v>
      </c>
      <c r="W338" s="17">
        <f t="shared" si="46"/>
        <v>0</v>
      </c>
      <c r="X338" t="str">
        <f>VLOOKUP(J338,'[12]Conver ASEJ VS Clave Nueva'!$A$4:$C$193,3,FALSE)</f>
        <v>6.4.1.9</v>
      </c>
      <c r="Y338" t="str">
        <f>VLOOKUP(K338,'[13]Conver ASEJ VS Clave Nueva'!$B$4:$D$193,3,FALSE)</f>
        <v>Otros  accesorios</v>
      </c>
    </row>
    <row r="339" spans="1:25" x14ac:dyDescent="0.25">
      <c r="A339" s="16">
        <v>86478</v>
      </c>
      <c r="B339" s="16" t="s">
        <v>118</v>
      </c>
      <c r="C339" s="16" t="str">
        <f t="shared" si="47"/>
        <v>2018</v>
      </c>
      <c r="D339" s="16" t="str">
        <f t="shared" si="48"/>
        <v>060000</v>
      </c>
      <c r="E339" s="16" t="str">
        <f>VLOOKUP(D339:D3495,'[10]Catalogos CRI'!$A$10:$B$19,2,FALSE)</f>
        <v>APROVECHAMIENTOS</v>
      </c>
      <c r="F339" s="16" t="str">
        <f t="shared" si="49"/>
        <v>064000</v>
      </c>
      <c r="G339" s="16" t="str">
        <f>VLOOKUP(F339:F3495,'[10]Catalogos CRI'!$A$24:$B$65,2,FALSE)</f>
        <v>ACCESORIOS DE LOS APORVECHAMIENTOS</v>
      </c>
      <c r="H339" s="16" t="str">
        <f t="shared" si="50"/>
        <v>064010</v>
      </c>
      <c r="I339" s="16" t="str">
        <f>VLOOKUP(H339:H3495,'[10]Catalogos CRI'!$A$70:$B$148,2,FALSE)</f>
        <v>Otros no especificados</v>
      </c>
      <c r="J339" s="16" t="str">
        <f t="shared" si="51"/>
        <v>064011</v>
      </c>
      <c r="K339" s="16" t="str">
        <f>VLOOKUP(J339:J3495,'[10]Catalogos CRI'!$A$153:$B$335,2,FALSE)</f>
        <v>Otros  accesorios</v>
      </c>
      <c r="L339" s="16" t="str">
        <f t="shared" si="52"/>
        <v>500</v>
      </c>
      <c r="M339" s="16" t="str">
        <f>VLOOKUP(L339:L3495,[11]FF!$A$10:$B$16,2,FALSE)</f>
        <v>Recursos Federales</v>
      </c>
      <c r="N339" s="16" t="str">
        <f t="shared" si="53"/>
        <v>574</v>
      </c>
      <c r="O339" s="16" t="str">
        <f>VLOOKUP(N339:N3495,[11]FF!$A$22:$B$93,2,FALSE)</f>
        <v>Infraestructura Vertiente para el HABITAT Federal 2017</v>
      </c>
      <c r="P339" s="16">
        <v>877814</v>
      </c>
      <c r="Q339" s="16">
        <v>8</v>
      </c>
      <c r="R339" s="17">
        <v>0</v>
      </c>
      <c r="S339" s="17">
        <v>0</v>
      </c>
      <c r="T339" s="17">
        <f t="shared" si="45"/>
        <v>0</v>
      </c>
      <c r="U339" s="17">
        <v>0</v>
      </c>
      <c r="V339" s="17">
        <v>0</v>
      </c>
      <c r="W339" s="17">
        <f t="shared" si="46"/>
        <v>0</v>
      </c>
      <c r="X339" t="str">
        <f>VLOOKUP(J339,'[12]Conver ASEJ VS Clave Nueva'!$A$4:$C$193,3,FALSE)</f>
        <v>6.4.1.9</v>
      </c>
      <c r="Y339" t="str">
        <f>VLOOKUP(K339,'[13]Conver ASEJ VS Clave Nueva'!$B$4:$D$193,3,FALSE)</f>
        <v>Otros  accesorios</v>
      </c>
    </row>
    <row r="340" spans="1:25" x14ac:dyDescent="0.25">
      <c r="A340" s="16">
        <v>86478</v>
      </c>
      <c r="B340" s="16" t="s">
        <v>118</v>
      </c>
      <c r="C340" s="16" t="str">
        <f t="shared" si="47"/>
        <v>2018</v>
      </c>
      <c r="D340" s="16" t="str">
        <f t="shared" si="48"/>
        <v>060000</v>
      </c>
      <c r="E340" s="16" t="str">
        <f>VLOOKUP(D340:D3496,'[10]Catalogos CRI'!$A$10:$B$19,2,FALSE)</f>
        <v>APROVECHAMIENTOS</v>
      </c>
      <c r="F340" s="16" t="str">
        <f t="shared" si="49"/>
        <v>064000</v>
      </c>
      <c r="G340" s="16" t="str">
        <f>VLOOKUP(F340:F3496,'[10]Catalogos CRI'!$A$24:$B$65,2,FALSE)</f>
        <v>ACCESORIOS DE LOS APORVECHAMIENTOS</v>
      </c>
      <c r="H340" s="16" t="str">
        <f t="shared" si="50"/>
        <v>064010</v>
      </c>
      <c r="I340" s="16" t="str">
        <f>VLOOKUP(H340:H3496,'[10]Catalogos CRI'!$A$70:$B$148,2,FALSE)</f>
        <v>Otros no especificados</v>
      </c>
      <c r="J340" s="16" t="str">
        <f t="shared" si="51"/>
        <v>064011</v>
      </c>
      <c r="K340" s="16" t="str">
        <f>VLOOKUP(J340:J3496,'[10]Catalogos CRI'!$A$153:$B$335,2,FALSE)</f>
        <v>Otros  accesorios</v>
      </c>
      <c r="L340" s="16" t="str">
        <f t="shared" si="52"/>
        <v>500</v>
      </c>
      <c r="M340" s="16" t="str">
        <f>VLOOKUP(L340:L3496,[11]FF!$A$10:$B$16,2,FALSE)</f>
        <v>Recursos Federales</v>
      </c>
      <c r="N340" s="16" t="str">
        <f t="shared" si="53"/>
        <v>574</v>
      </c>
      <c r="O340" s="16" t="str">
        <f>VLOOKUP(N340:N3496,[11]FF!$A$22:$B$93,2,FALSE)</f>
        <v>Infraestructura Vertiente para el HABITAT Federal 2017</v>
      </c>
      <c r="P340" s="16">
        <v>877815</v>
      </c>
      <c r="Q340" s="16">
        <v>9</v>
      </c>
      <c r="R340" s="17">
        <v>0</v>
      </c>
      <c r="S340" s="17">
        <v>0</v>
      </c>
      <c r="T340" s="17">
        <f t="shared" si="45"/>
        <v>0</v>
      </c>
      <c r="U340" s="17">
        <v>0</v>
      </c>
      <c r="V340" s="17">
        <v>0</v>
      </c>
      <c r="W340" s="17">
        <f t="shared" si="46"/>
        <v>0</v>
      </c>
      <c r="X340" t="str">
        <f>VLOOKUP(J340,'[12]Conver ASEJ VS Clave Nueva'!$A$4:$C$193,3,FALSE)</f>
        <v>6.4.1.9</v>
      </c>
      <c r="Y340" t="str">
        <f>VLOOKUP(K340,'[13]Conver ASEJ VS Clave Nueva'!$B$4:$D$193,3,FALSE)</f>
        <v>Otros  accesorios</v>
      </c>
    </row>
    <row r="341" spans="1:25" x14ac:dyDescent="0.25">
      <c r="A341" s="16">
        <v>86478</v>
      </c>
      <c r="B341" s="16" t="s">
        <v>118</v>
      </c>
      <c r="C341" s="16" t="str">
        <f t="shared" si="47"/>
        <v>2018</v>
      </c>
      <c r="D341" s="16" t="str">
        <f t="shared" si="48"/>
        <v>060000</v>
      </c>
      <c r="E341" s="16" t="str">
        <f>VLOOKUP(D341:D3497,'[10]Catalogos CRI'!$A$10:$B$19,2,FALSE)</f>
        <v>APROVECHAMIENTOS</v>
      </c>
      <c r="F341" s="16" t="str">
        <f t="shared" si="49"/>
        <v>064000</v>
      </c>
      <c r="G341" s="16" t="str">
        <f>VLOOKUP(F341:F3497,'[10]Catalogos CRI'!$A$24:$B$65,2,FALSE)</f>
        <v>ACCESORIOS DE LOS APORVECHAMIENTOS</v>
      </c>
      <c r="H341" s="16" t="str">
        <f t="shared" si="50"/>
        <v>064010</v>
      </c>
      <c r="I341" s="16" t="str">
        <f>VLOOKUP(H341:H3497,'[10]Catalogos CRI'!$A$70:$B$148,2,FALSE)</f>
        <v>Otros no especificados</v>
      </c>
      <c r="J341" s="16" t="str">
        <f t="shared" si="51"/>
        <v>064011</v>
      </c>
      <c r="K341" s="16" t="str">
        <f>VLOOKUP(J341:J3497,'[10]Catalogos CRI'!$A$153:$B$335,2,FALSE)</f>
        <v>Otros  accesorios</v>
      </c>
      <c r="L341" s="16" t="str">
        <f t="shared" si="52"/>
        <v>500</v>
      </c>
      <c r="M341" s="16" t="str">
        <f>VLOOKUP(L341:L3497,[11]FF!$A$10:$B$16,2,FALSE)</f>
        <v>Recursos Federales</v>
      </c>
      <c r="N341" s="16" t="str">
        <f t="shared" si="53"/>
        <v>574</v>
      </c>
      <c r="O341" s="16" t="str">
        <f>VLOOKUP(N341:N3497,[11]FF!$A$22:$B$93,2,FALSE)</f>
        <v>Infraestructura Vertiente para el HABITAT Federal 2017</v>
      </c>
      <c r="P341" s="16">
        <v>877816</v>
      </c>
      <c r="Q341" s="16">
        <v>10</v>
      </c>
      <c r="R341" s="17">
        <v>0</v>
      </c>
      <c r="S341" s="17">
        <v>0</v>
      </c>
      <c r="T341" s="17">
        <f t="shared" si="45"/>
        <v>0</v>
      </c>
      <c r="U341" s="17">
        <v>0</v>
      </c>
      <c r="V341" s="17">
        <v>0</v>
      </c>
      <c r="W341" s="17">
        <f t="shared" si="46"/>
        <v>0</v>
      </c>
      <c r="X341" t="str">
        <f>VLOOKUP(J341,'[12]Conver ASEJ VS Clave Nueva'!$A$4:$C$193,3,FALSE)</f>
        <v>6.4.1.9</v>
      </c>
      <c r="Y341" t="str">
        <f>VLOOKUP(K341,'[13]Conver ASEJ VS Clave Nueva'!$B$4:$D$193,3,FALSE)</f>
        <v>Otros  accesorios</v>
      </c>
    </row>
    <row r="342" spans="1:25" x14ac:dyDescent="0.25">
      <c r="A342" s="16">
        <v>86478</v>
      </c>
      <c r="B342" s="16" t="s">
        <v>118</v>
      </c>
      <c r="C342" s="16" t="str">
        <f t="shared" si="47"/>
        <v>2018</v>
      </c>
      <c r="D342" s="16" t="str">
        <f t="shared" si="48"/>
        <v>060000</v>
      </c>
      <c r="E342" s="16" t="str">
        <f>VLOOKUP(D342:D3498,'[10]Catalogos CRI'!$A$10:$B$19,2,FALSE)</f>
        <v>APROVECHAMIENTOS</v>
      </c>
      <c r="F342" s="16" t="str">
        <f t="shared" si="49"/>
        <v>064000</v>
      </c>
      <c r="G342" s="16" t="str">
        <f>VLOOKUP(F342:F3498,'[10]Catalogos CRI'!$A$24:$B$65,2,FALSE)</f>
        <v>ACCESORIOS DE LOS APORVECHAMIENTOS</v>
      </c>
      <c r="H342" s="16" t="str">
        <f t="shared" si="50"/>
        <v>064010</v>
      </c>
      <c r="I342" s="16" t="str">
        <f>VLOOKUP(H342:H3498,'[10]Catalogos CRI'!$A$70:$B$148,2,FALSE)</f>
        <v>Otros no especificados</v>
      </c>
      <c r="J342" s="16" t="str">
        <f t="shared" si="51"/>
        <v>064011</v>
      </c>
      <c r="K342" s="16" t="str">
        <f>VLOOKUP(J342:J3498,'[10]Catalogos CRI'!$A$153:$B$335,2,FALSE)</f>
        <v>Otros  accesorios</v>
      </c>
      <c r="L342" s="16" t="str">
        <f t="shared" si="52"/>
        <v>500</v>
      </c>
      <c r="M342" s="16" t="str">
        <f>VLOOKUP(L342:L3498,[11]FF!$A$10:$B$16,2,FALSE)</f>
        <v>Recursos Federales</v>
      </c>
      <c r="N342" s="16" t="str">
        <f t="shared" si="53"/>
        <v>574</v>
      </c>
      <c r="O342" s="16" t="str">
        <f>VLOOKUP(N342:N3498,[11]FF!$A$22:$B$93,2,FALSE)</f>
        <v>Infraestructura Vertiente para el HABITAT Federal 2017</v>
      </c>
      <c r="P342" s="16">
        <v>877817</v>
      </c>
      <c r="Q342" s="16">
        <v>11</v>
      </c>
      <c r="R342" s="17">
        <v>0</v>
      </c>
      <c r="S342" s="17">
        <v>0</v>
      </c>
      <c r="T342" s="17">
        <f t="shared" si="45"/>
        <v>0</v>
      </c>
      <c r="U342" s="17">
        <v>0</v>
      </c>
      <c r="V342" s="17">
        <v>0</v>
      </c>
      <c r="W342" s="17">
        <f t="shared" si="46"/>
        <v>0</v>
      </c>
      <c r="X342" t="str">
        <f>VLOOKUP(J342,'[12]Conver ASEJ VS Clave Nueva'!$A$4:$C$193,3,FALSE)</f>
        <v>6.4.1.9</v>
      </c>
      <c r="Y342" t="str">
        <f>VLOOKUP(K342,'[13]Conver ASEJ VS Clave Nueva'!$B$4:$D$193,3,FALSE)</f>
        <v>Otros  accesorios</v>
      </c>
    </row>
    <row r="343" spans="1:25" x14ac:dyDescent="0.25">
      <c r="A343" s="16">
        <v>86478</v>
      </c>
      <c r="B343" s="16" t="s">
        <v>118</v>
      </c>
      <c r="C343" s="16" t="str">
        <f t="shared" si="47"/>
        <v>2018</v>
      </c>
      <c r="D343" s="16" t="str">
        <f t="shared" si="48"/>
        <v>060000</v>
      </c>
      <c r="E343" s="16" t="str">
        <f>VLOOKUP(D343:D3499,'[10]Catalogos CRI'!$A$10:$B$19,2,FALSE)</f>
        <v>APROVECHAMIENTOS</v>
      </c>
      <c r="F343" s="16" t="str">
        <f t="shared" si="49"/>
        <v>064000</v>
      </c>
      <c r="G343" s="16" t="str">
        <f>VLOOKUP(F343:F3499,'[10]Catalogos CRI'!$A$24:$B$65,2,FALSE)</f>
        <v>ACCESORIOS DE LOS APORVECHAMIENTOS</v>
      </c>
      <c r="H343" s="16" t="str">
        <f t="shared" si="50"/>
        <v>064010</v>
      </c>
      <c r="I343" s="16" t="str">
        <f>VLOOKUP(H343:H3499,'[10]Catalogos CRI'!$A$70:$B$148,2,FALSE)</f>
        <v>Otros no especificados</v>
      </c>
      <c r="J343" s="16" t="str">
        <f t="shared" si="51"/>
        <v>064011</v>
      </c>
      <c r="K343" s="16" t="str">
        <f>VLOOKUP(J343:J3499,'[10]Catalogos CRI'!$A$153:$B$335,2,FALSE)</f>
        <v>Otros  accesorios</v>
      </c>
      <c r="L343" s="16" t="str">
        <f t="shared" si="52"/>
        <v>500</v>
      </c>
      <c r="M343" s="16" t="str">
        <f>VLOOKUP(L343:L3499,[11]FF!$A$10:$B$16,2,FALSE)</f>
        <v>Recursos Federales</v>
      </c>
      <c r="N343" s="16" t="str">
        <f t="shared" si="53"/>
        <v>574</v>
      </c>
      <c r="O343" s="16" t="str">
        <f>VLOOKUP(N343:N3499,[11]FF!$A$22:$B$93,2,FALSE)</f>
        <v>Infraestructura Vertiente para el HABITAT Federal 2017</v>
      </c>
      <c r="P343" s="16">
        <v>877818</v>
      </c>
      <c r="Q343" s="16">
        <v>12</v>
      </c>
      <c r="R343" s="17">
        <v>0</v>
      </c>
      <c r="S343" s="17">
        <v>0</v>
      </c>
      <c r="T343" s="17">
        <f t="shared" si="45"/>
        <v>0</v>
      </c>
      <c r="U343" s="17">
        <v>0</v>
      </c>
      <c r="V343" s="17">
        <v>0</v>
      </c>
      <c r="W343" s="17">
        <f t="shared" si="46"/>
        <v>0</v>
      </c>
      <c r="X343" t="str">
        <f>VLOOKUP(J343,'[12]Conver ASEJ VS Clave Nueva'!$A$4:$C$193,3,FALSE)</f>
        <v>6.4.1.9</v>
      </c>
      <c r="Y343" t="str">
        <f>VLOOKUP(K343,'[13]Conver ASEJ VS Clave Nueva'!$B$4:$D$193,3,FALSE)</f>
        <v>Otros  accesorios</v>
      </c>
    </row>
    <row r="344" spans="1:25" x14ac:dyDescent="0.25">
      <c r="A344" s="16">
        <v>86479</v>
      </c>
      <c r="B344" s="16" t="s">
        <v>119</v>
      </c>
      <c r="C344" s="16" t="str">
        <f t="shared" si="47"/>
        <v>2018</v>
      </c>
      <c r="D344" s="16" t="str">
        <f t="shared" si="48"/>
        <v>060000</v>
      </c>
      <c r="E344" s="16" t="str">
        <f>VLOOKUP(D344:D3500,'[10]Catalogos CRI'!$A$10:$B$19,2,FALSE)</f>
        <v>APROVECHAMIENTOS</v>
      </c>
      <c r="F344" s="16" t="str">
        <f t="shared" si="49"/>
        <v>064000</v>
      </c>
      <c r="G344" s="16" t="str">
        <f>VLOOKUP(F344:F3500,'[10]Catalogos CRI'!$A$24:$B$65,2,FALSE)</f>
        <v>ACCESORIOS DE LOS APORVECHAMIENTOS</v>
      </c>
      <c r="H344" s="16" t="str">
        <f t="shared" si="50"/>
        <v>064010</v>
      </c>
      <c r="I344" s="16" t="str">
        <f>VLOOKUP(H344:H3500,'[10]Catalogos CRI'!$A$70:$B$148,2,FALSE)</f>
        <v>Otros no especificados</v>
      </c>
      <c r="J344" s="16" t="str">
        <f t="shared" si="51"/>
        <v>064011</v>
      </c>
      <c r="K344" s="16" t="str">
        <f>VLOOKUP(J344:J3500,'[10]Catalogos CRI'!$A$153:$B$335,2,FALSE)</f>
        <v>Otros  accesorios</v>
      </c>
      <c r="L344" s="16" t="str">
        <f t="shared" si="52"/>
        <v>500</v>
      </c>
      <c r="M344" s="16" t="str">
        <f>VLOOKUP(L344:L3500,[11]FF!$A$10:$B$16,2,FALSE)</f>
        <v>Recursos Federales</v>
      </c>
      <c r="N344" s="16" t="str">
        <f t="shared" si="53"/>
        <v>575</v>
      </c>
      <c r="O344" s="16" t="str">
        <f>VLOOKUP(N344:N3500,[11]FF!$A$22:$B$93,2,FALSE)</f>
        <v>Mercado de Abastos Tlaquepaque 2017</v>
      </c>
      <c r="P344" s="16">
        <v>877819</v>
      </c>
      <c r="Q344" s="16">
        <v>1</v>
      </c>
      <c r="R344" s="17">
        <v>0</v>
      </c>
      <c r="S344" s="17">
        <v>1007.51</v>
      </c>
      <c r="T344" s="17">
        <f t="shared" si="45"/>
        <v>1007.51</v>
      </c>
      <c r="U344" s="17">
        <v>0</v>
      </c>
      <c r="V344" s="17">
        <v>1007.51</v>
      </c>
      <c r="W344" s="17">
        <f t="shared" si="46"/>
        <v>0</v>
      </c>
      <c r="X344" t="str">
        <f>VLOOKUP(J344,'[12]Conver ASEJ VS Clave Nueva'!$A$4:$C$193,3,FALSE)</f>
        <v>6.4.1.9</v>
      </c>
      <c r="Y344" t="str">
        <f>VLOOKUP(K344,'[13]Conver ASEJ VS Clave Nueva'!$B$4:$D$193,3,FALSE)</f>
        <v>Otros  accesorios</v>
      </c>
    </row>
    <row r="345" spans="1:25" x14ac:dyDescent="0.25">
      <c r="A345" s="16">
        <v>86597</v>
      </c>
      <c r="B345" s="16" t="s">
        <v>147</v>
      </c>
      <c r="C345" s="16" t="str">
        <f t="shared" si="47"/>
        <v>2018</v>
      </c>
      <c r="D345" s="16" t="str">
        <f t="shared" si="48"/>
        <v>060000</v>
      </c>
      <c r="E345" s="16" t="str">
        <f>VLOOKUP(D345:D3501,'[10]Catalogos CRI'!$A$10:$B$19,2,FALSE)</f>
        <v>APROVECHAMIENTOS</v>
      </c>
      <c r="F345" s="16" t="str">
        <f t="shared" si="49"/>
        <v>061000</v>
      </c>
      <c r="G345" s="16" t="str">
        <f>VLOOKUP(F345:F3501,'[10]Catalogos CRI'!$A$24:$B$65,2,FALSE)</f>
        <v>APROVECHAMIENTOS DE TIPO CORRIENTE</v>
      </c>
      <c r="H345" s="16" t="str">
        <f t="shared" si="50"/>
        <v>061040</v>
      </c>
      <c r="I345" s="16" t="str">
        <f>VLOOKUP(H345:H3501,'[10]Catalogos CRI'!$A$70:$B$148,2,FALSE)</f>
        <v>Reintegros</v>
      </c>
      <c r="J345" s="16" t="str">
        <f t="shared" si="51"/>
        <v>061041</v>
      </c>
      <c r="K345" s="16" t="str">
        <f>VLOOKUP(J345:J3501,'[10]Catalogos CRI'!$A$153:$B$335,2,FALSE)</f>
        <v>Reintegros</v>
      </c>
      <c r="L345" s="16" t="str">
        <f t="shared" si="52"/>
        <v>500</v>
      </c>
      <c r="M345" s="16" t="str">
        <f>VLOOKUP(L345:L3501,[11]FF!$A$10:$B$16,2,FALSE)</f>
        <v>Recursos Federales</v>
      </c>
      <c r="N345" s="16" t="str">
        <f t="shared" si="53"/>
        <v>528</v>
      </c>
      <c r="O345" s="16" t="str">
        <f>VLOOKUP(N345:N3501,[11]FF!$A$22:$B$93,2,FALSE)</f>
        <v>Ampliación Centro Cultural El Refugio</v>
      </c>
      <c r="P345" s="16">
        <v>878692</v>
      </c>
      <c r="Q345" s="16">
        <v>1</v>
      </c>
      <c r="R345" s="17">
        <v>0</v>
      </c>
      <c r="S345" s="17">
        <v>18.559999999999999</v>
      </c>
      <c r="T345" s="17">
        <f t="shared" si="45"/>
        <v>18.559999999999999</v>
      </c>
      <c r="U345" s="17">
        <v>0</v>
      </c>
      <c r="V345" s="17">
        <v>18.559999999999999</v>
      </c>
      <c r="W345" s="17">
        <f t="shared" si="46"/>
        <v>0</v>
      </c>
      <c r="X345" t="str">
        <f>VLOOKUP(J345,'[12]Conver ASEJ VS Clave Nueva'!$A$4:$C$193,3,FALSE)</f>
        <v>6.1.4.1</v>
      </c>
      <c r="Y345" t="str">
        <f>VLOOKUP(K345,'[13]Conver ASEJ VS Clave Nueva'!$B$4:$D$193,3,FALSE)</f>
        <v>Reintegros</v>
      </c>
    </row>
    <row r="346" spans="1:25" x14ac:dyDescent="0.25">
      <c r="A346" s="16">
        <v>86597</v>
      </c>
      <c r="B346" s="16" t="s">
        <v>147</v>
      </c>
      <c r="C346" s="16" t="str">
        <f t="shared" si="47"/>
        <v>2018</v>
      </c>
      <c r="D346" s="16" t="str">
        <f t="shared" si="48"/>
        <v>060000</v>
      </c>
      <c r="E346" s="16" t="str">
        <f>VLOOKUP(D346:D3502,'[10]Catalogos CRI'!$A$10:$B$19,2,FALSE)</f>
        <v>APROVECHAMIENTOS</v>
      </c>
      <c r="F346" s="16" t="str">
        <f t="shared" si="49"/>
        <v>061000</v>
      </c>
      <c r="G346" s="16" t="str">
        <f>VLOOKUP(F346:F3502,'[10]Catalogos CRI'!$A$24:$B$65,2,FALSE)</f>
        <v>APROVECHAMIENTOS DE TIPO CORRIENTE</v>
      </c>
      <c r="H346" s="16" t="str">
        <f t="shared" si="50"/>
        <v>061040</v>
      </c>
      <c r="I346" s="16" t="str">
        <f>VLOOKUP(H346:H3502,'[10]Catalogos CRI'!$A$70:$B$148,2,FALSE)</f>
        <v>Reintegros</v>
      </c>
      <c r="J346" s="16" t="str">
        <f t="shared" si="51"/>
        <v>061041</v>
      </c>
      <c r="K346" s="16" t="str">
        <f>VLOOKUP(J346:J3502,'[10]Catalogos CRI'!$A$153:$B$335,2,FALSE)</f>
        <v>Reintegros</v>
      </c>
      <c r="L346" s="16" t="str">
        <f t="shared" si="52"/>
        <v>500</v>
      </c>
      <c r="M346" s="16" t="str">
        <f>VLOOKUP(L346:L3502,[11]FF!$A$10:$B$16,2,FALSE)</f>
        <v>Recursos Federales</v>
      </c>
      <c r="N346" s="16" t="str">
        <f t="shared" si="53"/>
        <v>528</v>
      </c>
      <c r="O346" s="16" t="str">
        <f>VLOOKUP(N346:N3502,[11]FF!$A$22:$B$93,2,FALSE)</f>
        <v>Ampliación Centro Cultural El Refugio</v>
      </c>
      <c r="P346" s="16">
        <v>878693</v>
      </c>
      <c r="Q346" s="16">
        <v>2</v>
      </c>
      <c r="R346" s="17">
        <v>0</v>
      </c>
      <c r="S346" s="17">
        <v>0</v>
      </c>
      <c r="T346" s="17">
        <f t="shared" si="45"/>
        <v>0</v>
      </c>
      <c r="U346" s="17">
        <v>0</v>
      </c>
      <c r="V346" s="17">
        <v>0</v>
      </c>
      <c r="W346" s="17">
        <f t="shared" si="46"/>
        <v>0</v>
      </c>
      <c r="X346" t="str">
        <f>VLOOKUP(J346,'[12]Conver ASEJ VS Clave Nueva'!$A$4:$C$193,3,FALSE)</f>
        <v>6.1.4.1</v>
      </c>
      <c r="Y346" t="str">
        <f>VLOOKUP(K346,'[13]Conver ASEJ VS Clave Nueva'!$B$4:$D$193,3,FALSE)</f>
        <v>Reintegros</v>
      </c>
    </row>
    <row r="347" spans="1:25" x14ac:dyDescent="0.25">
      <c r="A347" s="16">
        <v>86597</v>
      </c>
      <c r="B347" s="16" t="s">
        <v>147</v>
      </c>
      <c r="C347" s="16" t="str">
        <f t="shared" si="47"/>
        <v>2018</v>
      </c>
      <c r="D347" s="16" t="str">
        <f t="shared" si="48"/>
        <v>060000</v>
      </c>
      <c r="E347" s="16" t="str">
        <f>VLOOKUP(D347:D3503,'[10]Catalogos CRI'!$A$10:$B$19,2,FALSE)</f>
        <v>APROVECHAMIENTOS</v>
      </c>
      <c r="F347" s="16" t="str">
        <f t="shared" si="49"/>
        <v>061000</v>
      </c>
      <c r="G347" s="16" t="str">
        <f>VLOOKUP(F347:F3503,'[10]Catalogos CRI'!$A$24:$B$65,2,FALSE)</f>
        <v>APROVECHAMIENTOS DE TIPO CORRIENTE</v>
      </c>
      <c r="H347" s="16" t="str">
        <f t="shared" si="50"/>
        <v>061040</v>
      </c>
      <c r="I347" s="16" t="str">
        <f>VLOOKUP(H347:H3503,'[10]Catalogos CRI'!$A$70:$B$148,2,FALSE)</f>
        <v>Reintegros</v>
      </c>
      <c r="J347" s="16" t="str">
        <f t="shared" si="51"/>
        <v>061041</v>
      </c>
      <c r="K347" s="16" t="str">
        <f>VLOOKUP(J347:J3503,'[10]Catalogos CRI'!$A$153:$B$335,2,FALSE)</f>
        <v>Reintegros</v>
      </c>
      <c r="L347" s="16" t="str">
        <f t="shared" si="52"/>
        <v>500</v>
      </c>
      <c r="M347" s="16" t="str">
        <f>VLOOKUP(L347:L3503,[11]FF!$A$10:$B$16,2,FALSE)</f>
        <v>Recursos Federales</v>
      </c>
      <c r="N347" s="16" t="str">
        <f t="shared" si="53"/>
        <v>528</v>
      </c>
      <c r="O347" s="16" t="str">
        <f>VLOOKUP(N347:N3503,[11]FF!$A$22:$B$93,2,FALSE)</f>
        <v>Ampliación Centro Cultural El Refugio</v>
      </c>
      <c r="P347" s="16">
        <v>878694</v>
      </c>
      <c r="Q347" s="16">
        <v>3</v>
      </c>
      <c r="R347" s="17">
        <v>0</v>
      </c>
      <c r="S347" s="17">
        <v>0</v>
      </c>
      <c r="T347" s="17">
        <f t="shared" si="45"/>
        <v>0</v>
      </c>
      <c r="U347" s="17">
        <v>0</v>
      </c>
      <c r="V347" s="17">
        <v>0</v>
      </c>
      <c r="W347" s="17">
        <f t="shared" si="46"/>
        <v>0</v>
      </c>
      <c r="X347" t="str">
        <f>VLOOKUP(J347,'[12]Conver ASEJ VS Clave Nueva'!$A$4:$C$193,3,FALSE)</f>
        <v>6.1.4.1</v>
      </c>
      <c r="Y347" t="str">
        <f>VLOOKUP(K347,'[13]Conver ASEJ VS Clave Nueva'!$B$4:$D$193,3,FALSE)</f>
        <v>Reintegros</v>
      </c>
    </row>
    <row r="348" spans="1:25" x14ac:dyDescent="0.25">
      <c r="A348" s="16">
        <v>86597</v>
      </c>
      <c r="B348" s="16" t="s">
        <v>147</v>
      </c>
      <c r="C348" s="16" t="str">
        <f t="shared" si="47"/>
        <v>2018</v>
      </c>
      <c r="D348" s="16" t="str">
        <f t="shared" si="48"/>
        <v>060000</v>
      </c>
      <c r="E348" s="16" t="str">
        <f>VLOOKUP(D348:D3504,'[10]Catalogos CRI'!$A$10:$B$19,2,FALSE)</f>
        <v>APROVECHAMIENTOS</v>
      </c>
      <c r="F348" s="16" t="str">
        <f t="shared" si="49"/>
        <v>061000</v>
      </c>
      <c r="G348" s="16" t="str">
        <f>VLOOKUP(F348:F3504,'[10]Catalogos CRI'!$A$24:$B$65,2,FALSE)</f>
        <v>APROVECHAMIENTOS DE TIPO CORRIENTE</v>
      </c>
      <c r="H348" s="16" t="str">
        <f t="shared" si="50"/>
        <v>061040</v>
      </c>
      <c r="I348" s="16" t="str">
        <f>VLOOKUP(H348:H3504,'[10]Catalogos CRI'!$A$70:$B$148,2,FALSE)</f>
        <v>Reintegros</v>
      </c>
      <c r="J348" s="16" t="str">
        <f t="shared" si="51"/>
        <v>061041</v>
      </c>
      <c r="K348" s="16" t="str">
        <f>VLOOKUP(J348:J3504,'[10]Catalogos CRI'!$A$153:$B$335,2,FALSE)</f>
        <v>Reintegros</v>
      </c>
      <c r="L348" s="16" t="str">
        <f t="shared" si="52"/>
        <v>500</v>
      </c>
      <c r="M348" s="16" t="str">
        <f>VLOOKUP(L348:L3504,[11]FF!$A$10:$B$16,2,FALSE)</f>
        <v>Recursos Federales</v>
      </c>
      <c r="N348" s="16" t="str">
        <f t="shared" si="53"/>
        <v>528</v>
      </c>
      <c r="O348" s="16" t="str">
        <f>VLOOKUP(N348:N3504,[11]FF!$A$22:$B$93,2,FALSE)</f>
        <v>Ampliación Centro Cultural El Refugio</v>
      </c>
      <c r="P348" s="16">
        <v>878695</v>
      </c>
      <c r="Q348" s="16">
        <v>4</v>
      </c>
      <c r="R348" s="17">
        <v>0</v>
      </c>
      <c r="S348" s="17">
        <v>0</v>
      </c>
      <c r="T348" s="17">
        <f t="shared" si="45"/>
        <v>0</v>
      </c>
      <c r="U348" s="17">
        <v>0</v>
      </c>
      <c r="V348" s="17">
        <v>0</v>
      </c>
      <c r="W348" s="17">
        <f t="shared" si="46"/>
        <v>0</v>
      </c>
      <c r="X348" t="str">
        <f>VLOOKUP(J348,'[12]Conver ASEJ VS Clave Nueva'!$A$4:$C$193,3,FALSE)</f>
        <v>6.1.4.1</v>
      </c>
      <c r="Y348" t="str">
        <f>VLOOKUP(K348,'[13]Conver ASEJ VS Clave Nueva'!$B$4:$D$193,3,FALSE)</f>
        <v>Reintegros</v>
      </c>
    </row>
    <row r="349" spans="1:25" x14ac:dyDescent="0.25">
      <c r="A349" s="16">
        <v>86597</v>
      </c>
      <c r="B349" s="16" t="s">
        <v>147</v>
      </c>
      <c r="C349" s="16" t="str">
        <f t="shared" si="47"/>
        <v>2018</v>
      </c>
      <c r="D349" s="16" t="str">
        <f t="shared" si="48"/>
        <v>060000</v>
      </c>
      <c r="E349" s="16" t="str">
        <f>VLOOKUP(D349:D3505,'[10]Catalogos CRI'!$A$10:$B$19,2,FALSE)</f>
        <v>APROVECHAMIENTOS</v>
      </c>
      <c r="F349" s="16" t="str">
        <f t="shared" si="49"/>
        <v>061000</v>
      </c>
      <c r="G349" s="16" t="str">
        <f>VLOOKUP(F349:F3505,'[10]Catalogos CRI'!$A$24:$B$65,2,FALSE)</f>
        <v>APROVECHAMIENTOS DE TIPO CORRIENTE</v>
      </c>
      <c r="H349" s="16" t="str">
        <f t="shared" si="50"/>
        <v>061040</v>
      </c>
      <c r="I349" s="16" t="str">
        <f>VLOOKUP(H349:H3505,'[10]Catalogos CRI'!$A$70:$B$148,2,FALSE)</f>
        <v>Reintegros</v>
      </c>
      <c r="J349" s="16" t="str">
        <f t="shared" si="51"/>
        <v>061041</v>
      </c>
      <c r="K349" s="16" t="str">
        <f>VLOOKUP(J349:J3505,'[10]Catalogos CRI'!$A$153:$B$335,2,FALSE)</f>
        <v>Reintegros</v>
      </c>
      <c r="L349" s="16" t="str">
        <f t="shared" si="52"/>
        <v>500</v>
      </c>
      <c r="M349" s="16" t="str">
        <f>VLOOKUP(L349:L3505,[11]FF!$A$10:$B$16,2,FALSE)</f>
        <v>Recursos Federales</v>
      </c>
      <c r="N349" s="16" t="str">
        <f t="shared" si="53"/>
        <v>528</v>
      </c>
      <c r="O349" s="16" t="str">
        <f>VLOOKUP(N349:N3505,[11]FF!$A$22:$B$93,2,FALSE)</f>
        <v>Ampliación Centro Cultural El Refugio</v>
      </c>
      <c r="P349" s="16">
        <v>878696</v>
      </c>
      <c r="Q349" s="16">
        <v>5</v>
      </c>
      <c r="R349" s="17">
        <v>0</v>
      </c>
      <c r="S349" s="17">
        <v>0</v>
      </c>
      <c r="T349" s="17">
        <f t="shared" si="45"/>
        <v>0</v>
      </c>
      <c r="U349" s="17">
        <v>0</v>
      </c>
      <c r="V349" s="17">
        <v>0</v>
      </c>
      <c r="W349" s="17">
        <f t="shared" si="46"/>
        <v>0</v>
      </c>
      <c r="X349" t="str">
        <f>VLOOKUP(J349,'[12]Conver ASEJ VS Clave Nueva'!$A$4:$C$193,3,FALSE)</f>
        <v>6.1.4.1</v>
      </c>
      <c r="Y349" t="str">
        <f>VLOOKUP(K349,'[13]Conver ASEJ VS Clave Nueva'!$B$4:$D$193,3,FALSE)</f>
        <v>Reintegros</v>
      </c>
    </row>
    <row r="350" spans="1:25" x14ac:dyDescent="0.25">
      <c r="A350" s="16">
        <v>86597</v>
      </c>
      <c r="B350" s="16" t="s">
        <v>147</v>
      </c>
      <c r="C350" s="16" t="str">
        <f t="shared" si="47"/>
        <v>2018</v>
      </c>
      <c r="D350" s="16" t="str">
        <f t="shared" si="48"/>
        <v>060000</v>
      </c>
      <c r="E350" s="16" t="str">
        <f>VLOOKUP(D350:D3506,'[10]Catalogos CRI'!$A$10:$B$19,2,FALSE)</f>
        <v>APROVECHAMIENTOS</v>
      </c>
      <c r="F350" s="16" t="str">
        <f t="shared" si="49"/>
        <v>061000</v>
      </c>
      <c r="G350" s="16" t="str">
        <f>VLOOKUP(F350:F3506,'[10]Catalogos CRI'!$A$24:$B$65,2,FALSE)</f>
        <v>APROVECHAMIENTOS DE TIPO CORRIENTE</v>
      </c>
      <c r="H350" s="16" t="str">
        <f t="shared" si="50"/>
        <v>061040</v>
      </c>
      <c r="I350" s="16" t="str">
        <f>VLOOKUP(H350:H3506,'[10]Catalogos CRI'!$A$70:$B$148,2,FALSE)</f>
        <v>Reintegros</v>
      </c>
      <c r="J350" s="16" t="str">
        <f t="shared" si="51"/>
        <v>061041</v>
      </c>
      <c r="K350" s="16" t="str">
        <f>VLOOKUP(J350:J3506,'[10]Catalogos CRI'!$A$153:$B$335,2,FALSE)</f>
        <v>Reintegros</v>
      </c>
      <c r="L350" s="16" t="str">
        <f t="shared" si="52"/>
        <v>500</v>
      </c>
      <c r="M350" s="16" t="str">
        <f>VLOOKUP(L350:L3506,[11]FF!$A$10:$B$16,2,FALSE)</f>
        <v>Recursos Federales</v>
      </c>
      <c r="N350" s="16" t="str">
        <f t="shared" si="53"/>
        <v>528</v>
      </c>
      <c r="O350" s="16" t="str">
        <f>VLOOKUP(N350:N3506,[11]FF!$A$22:$B$93,2,FALSE)</f>
        <v>Ampliación Centro Cultural El Refugio</v>
      </c>
      <c r="P350" s="16">
        <v>878697</v>
      </c>
      <c r="Q350" s="16">
        <v>6</v>
      </c>
      <c r="R350" s="17">
        <v>0</v>
      </c>
      <c r="S350" s="17">
        <v>0</v>
      </c>
      <c r="T350" s="17">
        <f t="shared" si="45"/>
        <v>0</v>
      </c>
      <c r="U350" s="17">
        <v>0</v>
      </c>
      <c r="V350" s="17">
        <v>0</v>
      </c>
      <c r="W350" s="17">
        <f t="shared" si="46"/>
        <v>0</v>
      </c>
      <c r="X350" t="str">
        <f>VLOOKUP(J350,'[12]Conver ASEJ VS Clave Nueva'!$A$4:$C$193,3,FALSE)</f>
        <v>6.1.4.1</v>
      </c>
      <c r="Y350" t="str">
        <f>VLOOKUP(K350,'[13]Conver ASEJ VS Clave Nueva'!$B$4:$D$193,3,FALSE)</f>
        <v>Reintegros</v>
      </c>
    </row>
    <row r="351" spans="1:25" x14ac:dyDescent="0.25">
      <c r="A351" s="16">
        <v>86597</v>
      </c>
      <c r="B351" s="16" t="s">
        <v>147</v>
      </c>
      <c r="C351" s="16" t="str">
        <f t="shared" si="47"/>
        <v>2018</v>
      </c>
      <c r="D351" s="16" t="str">
        <f t="shared" si="48"/>
        <v>060000</v>
      </c>
      <c r="E351" s="16" t="str">
        <f>VLOOKUP(D351:D3507,'[10]Catalogos CRI'!$A$10:$B$19,2,FALSE)</f>
        <v>APROVECHAMIENTOS</v>
      </c>
      <c r="F351" s="16" t="str">
        <f t="shared" si="49"/>
        <v>061000</v>
      </c>
      <c r="G351" s="16" t="str">
        <f>VLOOKUP(F351:F3507,'[10]Catalogos CRI'!$A$24:$B$65,2,FALSE)</f>
        <v>APROVECHAMIENTOS DE TIPO CORRIENTE</v>
      </c>
      <c r="H351" s="16" t="str">
        <f t="shared" si="50"/>
        <v>061040</v>
      </c>
      <c r="I351" s="16" t="str">
        <f>VLOOKUP(H351:H3507,'[10]Catalogos CRI'!$A$70:$B$148,2,FALSE)</f>
        <v>Reintegros</v>
      </c>
      <c r="J351" s="16" t="str">
        <f t="shared" si="51"/>
        <v>061041</v>
      </c>
      <c r="K351" s="16" t="str">
        <f>VLOOKUP(J351:J3507,'[10]Catalogos CRI'!$A$153:$B$335,2,FALSE)</f>
        <v>Reintegros</v>
      </c>
      <c r="L351" s="16" t="str">
        <f t="shared" si="52"/>
        <v>500</v>
      </c>
      <c r="M351" s="16" t="str">
        <f>VLOOKUP(L351:L3507,[11]FF!$A$10:$B$16,2,FALSE)</f>
        <v>Recursos Federales</v>
      </c>
      <c r="N351" s="16" t="str">
        <f t="shared" si="53"/>
        <v>528</v>
      </c>
      <c r="O351" s="16" t="str">
        <f>VLOOKUP(N351:N3507,[11]FF!$A$22:$B$93,2,FALSE)</f>
        <v>Ampliación Centro Cultural El Refugio</v>
      </c>
      <c r="P351" s="16">
        <v>878698</v>
      </c>
      <c r="Q351" s="16">
        <v>7</v>
      </c>
      <c r="R351" s="17">
        <v>0</v>
      </c>
      <c r="S351" s="17">
        <v>0</v>
      </c>
      <c r="T351" s="17">
        <f t="shared" si="45"/>
        <v>0</v>
      </c>
      <c r="U351" s="17">
        <v>0</v>
      </c>
      <c r="V351" s="17">
        <v>0</v>
      </c>
      <c r="W351" s="17">
        <f t="shared" si="46"/>
        <v>0</v>
      </c>
      <c r="X351" t="str">
        <f>VLOOKUP(J351,'[12]Conver ASEJ VS Clave Nueva'!$A$4:$C$193,3,FALSE)</f>
        <v>6.1.4.1</v>
      </c>
      <c r="Y351" t="str">
        <f>VLOOKUP(K351,'[13]Conver ASEJ VS Clave Nueva'!$B$4:$D$193,3,FALSE)</f>
        <v>Reintegros</v>
      </c>
    </row>
    <row r="352" spans="1:25" x14ac:dyDescent="0.25">
      <c r="A352" s="16">
        <v>86597</v>
      </c>
      <c r="B352" s="16" t="s">
        <v>147</v>
      </c>
      <c r="C352" s="16" t="str">
        <f t="shared" si="47"/>
        <v>2018</v>
      </c>
      <c r="D352" s="16" t="str">
        <f t="shared" si="48"/>
        <v>060000</v>
      </c>
      <c r="E352" s="16" t="str">
        <f>VLOOKUP(D352:D3508,'[10]Catalogos CRI'!$A$10:$B$19,2,FALSE)</f>
        <v>APROVECHAMIENTOS</v>
      </c>
      <c r="F352" s="16" t="str">
        <f t="shared" si="49"/>
        <v>061000</v>
      </c>
      <c r="G352" s="16" t="str">
        <f>VLOOKUP(F352:F3508,'[10]Catalogos CRI'!$A$24:$B$65,2,FALSE)</f>
        <v>APROVECHAMIENTOS DE TIPO CORRIENTE</v>
      </c>
      <c r="H352" s="16" t="str">
        <f t="shared" si="50"/>
        <v>061040</v>
      </c>
      <c r="I352" s="16" t="str">
        <f>VLOOKUP(H352:H3508,'[10]Catalogos CRI'!$A$70:$B$148,2,FALSE)</f>
        <v>Reintegros</v>
      </c>
      <c r="J352" s="16" t="str">
        <f t="shared" si="51"/>
        <v>061041</v>
      </c>
      <c r="K352" s="16" t="str">
        <f>VLOOKUP(J352:J3508,'[10]Catalogos CRI'!$A$153:$B$335,2,FALSE)</f>
        <v>Reintegros</v>
      </c>
      <c r="L352" s="16" t="str">
        <f t="shared" si="52"/>
        <v>500</v>
      </c>
      <c r="M352" s="16" t="str">
        <f>VLOOKUP(L352:L3508,[11]FF!$A$10:$B$16,2,FALSE)</f>
        <v>Recursos Federales</v>
      </c>
      <c r="N352" s="16" t="str">
        <f t="shared" si="53"/>
        <v>528</v>
      </c>
      <c r="O352" s="16" t="str">
        <f>VLOOKUP(N352:N3508,[11]FF!$A$22:$B$93,2,FALSE)</f>
        <v>Ampliación Centro Cultural El Refugio</v>
      </c>
      <c r="P352" s="16">
        <v>878699</v>
      </c>
      <c r="Q352" s="16">
        <v>8</v>
      </c>
      <c r="R352" s="17">
        <v>0</v>
      </c>
      <c r="S352" s="17">
        <v>0</v>
      </c>
      <c r="T352" s="17">
        <f t="shared" si="45"/>
        <v>0</v>
      </c>
      <c r="U352" s="17">
        <v>0</v>
      </c>
      <c r="V352" s="17">
        <v>0</v>
      </c>
      <c r="W352" s="17">
        <f t="shared" si="46"/>
        <v>0</v>
      </c>
      <c r="X352" t="str">
        <f>VLOOKUP(J352,'[12]Conver ASEJ VS Clave Nueva'!$A$4:$C$193,3,FALSE)</f>
        <v>6.1.4.1</v>
      </c>
      <c r="Y352" t="str">
        <f>VLOOKUP(K352,'[13]Conver ASEJ VS Clave Nueva'!$B$4:$D$193,3,FALSE)</f>
        <v>Reintegros</v>
      </c>
    </row>
    <row r="353" spans="1:25" x14ac:dyDescent="0.25">
      <c r="A353" s="16">
        <v>86597</v>
      </c>
      <c r="B353" s="16" t="s">
        <v>147</v>
      </c>
      <c r="C353" s="16" t="str">
        <f t="shared" si="47"/>
        <v>2018</v>
      </c>
      <c r="D353" s="16" t="str">
        <f t="shared" si="48"/>
        <v>060000</v>
      </c>
      <c r="E353" s="16" t="str">
        <f>VLOOKUP(D353:D3509,'[10]Catalogos CRI'!$A$10:$B$19,2,FALSE)</f>
        <v>APROVECHAMIENTOS</v>
      </c>
      <c r="F353" s="16" t="str">
        <f t="shared" si="49"/>
        <v>061000</v>
      </c>
      <c r="G353" s="16" t="str">
        <f>VLOOKUP(F353:F3509,'[10]Catalogos CRI'!$A$24:$B$65,2,FALSE)</f>
        <v>APROVECHAMIENTOS DE TIPO CORRIENTE</v>
      </c>
      <c r="H353" s="16" t="str">
        <f t="shared" si="50"/>
        <v>061040</v>
      </c>
      <c r="I353" s="16" t="str">
        <f>VLOOKUP(H353:H3509,'[10]Catalogos CRI'!$A$70:$B$148,2,FALSE)</f>
        <v>Reintegros</v>
      </c>
      <c r="J353" s="16" t="str">
        <f t="shared" si="51"/>
        <v>061041</v>
      </c>
      <c r="K353" s="16" t="str">
        <f>VLOOKUP(J353:J3509,'[10]Catalogos CRI'!$A$153:$B$335,2,FALSE)</f>
        <v>Reintegros</v>
      </c>
      <c r="L353" s="16" t="str">
        <f t="shared" si="52"/>
        <v>500</v>
      </c>
      <c r="M353" s="16" t="str">
        <f>VLOOKUP(L353:L3509,[11]FF!$A$10:$B$16,2,FALSE)</f>
        <v>Recursos Federales</v>
      </c>
      <c r="N353" s="16" t="str">
        <f t="shared" si="53"/>
        <v>528</v>
      </c>
      <c r="O353" s="16" t="str">
        <f>VLOOKUP(N353:N3509,[11]FF!$A$22:$B$93,2,FALSE)</f>
        <v>Ampliación Centro Cultural El Refugio</v>
      </c>
      <c r="P353" s="16">
        <v>878700</v>
      </c>
      <c r="Q353" s="16">
        <v>9</v>
      </c>
      <c r="R353" s="17">
        <v>0</v>
      </c>
      <c r="S353" s="17">
        <v>0</v>
      </c>
      <c r="T353" s="17">
        <f t="shared" si="45"/>
        <v>0</v>
      </c>
      <c r="U353" s="17">
        <v>0</v>
      </c>
      <c r="V353" s="17">
        <v>0</v>
      </c>
      <c r="W353" s="17">
        <f t="shared" si="46"/>
        <v>0</v>
      </c>
      <c r="X353" t="str">
        <f>VLOOKUP(J353,'[12]Conver ASEJ VS Clave Nueva'!$A$4:$C$193,3,FALSE)</f>
        <v>6.1.4.1</v>
      </c>
      <c r="Y353" t="str">
        <f>VLOOKUP(K353,'[13]Conver ASEJ VS Clave Nueva'!$B$4:$D$193,3,FALSE)</f>
        <v>Reintegros</v>
      </c>
    </row>
    <row r="354" spans="1:25" x14ac:dyDescent="0.25">
      <c r="A354" s="16">
        <v>86597</v>
      </c>
      <c r="B354" s="16" t="s">
        <v>147</v>
      </c>
      <c r="C354" s="16" t="str">
        <f t="shared" si="47"/>
        <v>2018</v>
      </c>
      <c r="D354" s="16" t="str">
        <f t="shared" si="48"/>
        <v>060000</v>
      </c>
      <c r="E354" s="16" t="str">
        <f>VLOOKUP(D354:D3510,'[10]Catalogos CRI'!$A$10:$B$19,2,FALSE)</f>
        <v>APROVECHAMIENTOS</v>
      </c>
      <c r="F354" s="16" t="str">
        <f t="shared" si="49"/>
        <v>061000</v>
      </c>
      <c r="G354" s="16" t="str">
        <f>VLOOKUP(F354:F3510,'[10]Catalogos CRI'!$A$24:$B$65,2,FALSE)</f>
        <v>APROVECHAMIENTOS DE TIPO CORRIENTE</v>
      </c>
      <c r="H354" s="16" t="str">
        <f t="shared" si="50"/>
        <v>061040</v>
      </c>
      <c r="I354" s="16" t="str">
        <f>VLOOKUP(H354:H3510,'[10]Catalogos CRI'!$A$70:$B$148,2,FALSE)</f>
        <v>Reintegros</v>
      </c>
      <c r="J354" s="16" t="str">
        <f t="shared" si="51"/>
        <v>061041</v>
      </c>
      <c r="K354" s="16" t="str">
        <f>VLOOKUP(J354:J3510,'[10]Catalogos CRI'!$A$153:$B$335,2,FALSE)</f>
        <v>Reintegros</v>
      </c>
      <c r="L354" s="16" t="str">
        <f t="shared" si="52"/>
        <v>500</v>
      </c>
      <c r="M354" s="16" t="str">
        <f>VLOOKUP(L354:L3510,[11]FF!$A$10:$B$16,2,FALSE)</f>
        <v>Recursos Federales</v>
      </c>
      <c r="N354" s="16" t="str">
        <f t="shared" si="53"/>
        <v>528</v>
      </c>
      <c r="O354" s="16" t="str">
        <f>VLOOKUP(N354:N3510,[11]FF!$A$22:$B$93,2,FALSE)</f>
        <v>Ampliación Centro Cultural El Refugio</v>
      </c>
      <c r="P354" s="16">
        <v>878701</v>
      </c>
      <c r="Q354" s="16">
        <v>10</v>
      </c>
      <c r="R354" s="17">
        <v>0</v>
      </c>
      <c r="S354" s="17">
        <v>0</v>
      </c>
      <c r="T354" s="17">
        <f t="shared" si="45"/>
        <v>0</v>
      </c>
      <c r="U354" s="17">
        <v>0</v>
      </c>
      <c r="V354" s="17">
        <v>0</v>
      </c>
      <c r="W354" s="17">
        <f t="shared" si="46"/>
        <v>0</v>
      </c>
      <c r="X354" t="str">
        <f>VLOOKUP(J354,'[12]Conver ASEJ VS Clave Nueva'!$A$4:$C$193,3,FALSE)</f>
        <v>6.1.4.1</v>
      </c>
      <c r="Y354" t="str">
        <f>VLOOKUP(K354,'[13]Conver ASEJ VS Clave Nueva'!$B$4:$D$193,3,FALSE)</f>
        <v>Reintegros</v>
      </c>
    </row>
    <row r="355" spans="1:25" x14ac:dyDescent="0.25">
      <c r="A355" s="16">
        <v>86597</v>
      </c>
      <c r="B355" s="16" t="s">
        <v>147</v>
      </c>
      <c r="C355" s="16" t="str">
        <f t="shared" si="47"/>
        <v>2018</v>
      </c>
      <c r="D355" s="16" t="str">
        <f t="shared" si="48"/>
        <v>060000</v>
      </c>
      <c r="E355" s="16" t="str">
        <f>VLOOKUP(D355:D3511,'[10]Catalogos CRI'!$A$10:$B$19,2,FALSE)</f>
        <v>APROVECHAMIENTOS</v>
      </c>
      <c r="F355" s="16" t="str">
        <f t="shared" si="49"/>
        <v>061000</v>
      </c>
      <c r="G355" s="16" t="str">
        <f>VLOOKUP(F355:F3511,'[10]Catalogos CRI'!$A$24:$B$65,2,FALSE)</f>
        <v>APROVECHAMIENTOS DE TIPO CORRIENTE</v>
      </c>
      <c r="H355" s="16" t="str">
        <f t="shared" si="50"/>
        <v>061040</v>
      </c>
      <c r="I355" s="16" t="str">
        <f>VLOOKUP(H355:H3511,'[10]Catalogos CRI'!$A$70:$B$148,2,FALSE)</f>
        <v>Reintegros</v>
      </c>
      <c r="J355" s="16" t="str">
        <f t="shared" si="51"/>
        <v>061041</v>
      </c>
      <c r="K355" s="16" t="str">
        <f>VLOOKUP(J355:J3511,'[10]Catalogos CRI'!$A$153:$B$335,2,FALSE)</f>
        <v>Reintegros</v>
      </c>
      <c r="L355" s="16" t="str">
        <f t="shared" si="52"/>
        <v>500</v>
      </c>
      <c r="M355" s="16" t="str">
        <f>VLOOKUP(L355:L3511,[11]FF!$A$10:$B$16,2,FALSE)</f>
        <v>Recursos Federales</v>
      </c>
      <c r="N355" s="16" t="str">
        <f t="shared" si="53"/>
        <v>528</v>
      </c>
      <c r="O355" s="16" t="str">
        <f>VLOOKUP(N355:N3511,[11]FF!$A$22:$B$93,2,FALSE)</f>
        <v>Ampliación Centro Cultural El Refugio</v>
      </c>
      <c r="P355" s="16">
        <v>878702</v>
      </c>
      <c r="Q355" s="16">
        <v>11</v>
      </c>
      <c r="R355" s="17">
        <v>0</v>
      </c>
      <c r="S355" s="17">
        <v>0</v>
      </c>
      <c r="T355" s="17">
        <f t="shared" si="45"/>
        <v>0</v>
      </c>
      <c r="U355" s="17">
        <v>0</v>
      </c>
      <c r="V355" s="17">
        <v>0</v>
      </c>
      <c r="W355" s="17">
        <f t="shared" si="46"/>
        <v>0</v>
      </c>
      <c r="X355" t="str">
        <f>VLOOKUP(J355,'[12]Conver ASEJ VS Clave Nueva'!$A$4:$C$193,3,FALSE)</f>
        <v>6.1.4.1</v>
      </c>
      <c r="Y355" t="str">
        <f>VLOOKUP(K355,'[13]Conver ASEJ VS Clave Nueva'!$B$4:$D$193,3,FALSE)</f>
        <v>Reintegros</v>
      </c>
    </row>
    <row r="356" spans="1:25" x14ac:dyDescent="0.25">
      <c r="A356" s="16">
        <v>86597</v>
      </c>
      <c r="B356" s="16" t="s">
        <v>147</v>
      </c>
      <c r="C356" s="16" t="str">
        <f t="shared" si="47"/>
        <v>2018</v>
      </c>
      <c r="D356" s="16" t="str">
        <f t="shared" si="48"/>
        <v>060000</v>
      </c>
      <c r="E356" s="16" t="str">
        <f>VLOOKUP(D356:D3512,'[10]Catalogos CRI'!$A$10:$B$19,2,FALSE)</f>
        <v>APROVECHAMIENTOS</v>
      </c>
      <c r="F356" s="16" t="str">
        <f t="shared" si="49"/>
        <v>061000</v>
      </c>
      <c r="G356" s="16" t="str">
        <f>VLOOKUP(F356:F3512,'[10]Catalogos CRI'!$A$24:$B$65,2,FALSE)</f>
        <v>APROVECHAMIENTOS DE TIPO CORRIENTE</v>
      </c>
      <c r="H356" s="16" t="str">
        <f t="shared" si="50"/>
        <v>061040</v>
      </c>
      <c r="I356" s="16" t="str">
        <f>VLOOKUP(H356:H3512,'[10]Catalogos CRI'!$A$70:$B$148,2,FALSE)</f>
        <v>Reintegros</v>
      </c>
      <c r="J356" s="16" t="str">
        <f t="shared" si="51"/>
        <v>061041</v>
      </c>
      <c r="K356" s="16" t="str">
        <f>VLOOKUP(J356:J3512,'[10]Catalogos CRI'!$A$153:$B$335,2,FALSE)</f>
        <v>Reintegros</v>
      </c>
      <c r="L356" s="16" t="str">
        <f t="shared" si="52"/>
        <v>500</v>
      </c>
      <c r="M356" s="16" t="str">
        <f>VLOOKUP(L356:L3512,[11]FF!$A$10:$B$16,2,FALSE)</f>
        <v>Recursos Federales</v>
      </c>
      <c r="N356" s="16" t="str">
        <f t="shared" si="53"/>
        <v>528</v>
      </c>
      <c r="O356" s="16" t="str">
        <f>VLOOKUP(N356:N3512,[11]FF!$A$22:$B$93,2,FALSE)</f>
        <v>Ampliación Centro Cultural El Refugio</v>
      </c>
      <c r="P356" s="16">
        <v>878703</v>
      </c>
      <c r="Q356" s="16">
        <v>12</v>
      </c>
      <c r="R356" s="17">
        <v>0</v>
      </c>
      <c r="S356" s="17">
        <v>0</v>
      </c>
      <c r="T356" s="17">
        <f t="shared" si="45"/>
        <v>0</v>
      </c>
      <c r="U356" s="17">
        <v>0</v>
      </c>
      <c r="V356" s="17">
        <v>0</v>
      </c>
      <c r="W356" s="17">
        <f t="shared" si="46"/>
        <v>0</v>
      </c>
      <c r="X356" t="str">
        <f>VLOOKUP(J356,'[12]Conver ASEJ VS Clave Nueva'!$A$4:$C$193,3,FALSE)</f>
        <v>6.1.4.1</v>
      </c>
      <c r="Y356" t="str">
        <f>VLOOKUP(K356,'[13]Conver ASEJ VS Clave Nueva'!$B$4:$D$193,3,FALSE)</f>
        <v>Reintegros</v>
      </c>
    </row>
    <row r="357" spans="1:25" x14ac:dyDescent="0.25">
      <c r="A357" s="16">
        <v>86598</v>
      </c>
      <c r="B357" s="16" t="s">
        <v>148</v>
      </c>
      <c r="C357" s="16" t="str">
        <f t="shared" si="47"/>
        <v>2018</v>
      </c>
      <c r="D357" s="16" t="str">
        <f t="shared" si="48"/>
        <v>060000</v>
      </c>
      <c r="E357" s="16" t="str">
        <f>VLOOKUP(D357:D3513,'[10]Catalogos CRI'!$A$10:$B$19,2,FALSE)</f>
        <v>APROVECHAMIENTOS</v>
      </c>
      <c r="F357" s="16" t="str">
        <f t="shared" si="49"/>
        <v>064000</v>
      </c>
      <c r="G357" s="16" t="str">
        <f>VLOOKUP(F357:F3513,'[10]Catalogos CRI'!$A$24:$B$65,2,FALSE)</f>
        <v>ACCESORIOS DE LOS APORVECHAMIENTOS</v>
      </c>
      <c r="H357" s="16" t="str">
        <f t="shared" si="50"/>
        <v>064010</v>
      </c>
      <c r="I357" s="16" t="str">
        <f>VLOOKUP(H357:H3513,'[10]Catalogos CRI'!$A$70:$B$148,2,FALSE)</f>
        <v>Otros no especificados</v>
      </c>
      <c r="J357" s="16" t="str">
        <f t="shared" si="51"/>
        <v>064011</v>
      </c>
      <c r="K357" s="16" t="str">
        <f>VLOOKUP(J357:J3513,'[10]Catalogos CRI'!$A$153:$B$335,2,FALSE)</f>
        <v>Otros  accesorios</v>
      </c>
      <c r="L357" s="16" t="str">
        <f t="shared" si="52"/>
        <v>500</v>
      </c>
      <c r="M357" s="16" t="str">
        <f>VLOOKUP(L357:L3513,[11]FF!$A$10:$B$16,2,FALSE)</f>
        <v>Recursos Federales</v>
      </c>
      <c r="N357" s="16" t="str">
        <f t="shared" si="53"/>
        <v>509</v>
      </c>
      <c r="O357" s="16" t="str">
        <f>VLOOKUP(N357:N3513,[11]FF!$A$22:$B$93,2,FALSE)</f>
        <v>Fortaseg 2017</v>
      </c>
      <c r="P357" s="16">
        <v>878704</v>
      </c>
      <c r="Q357" s="16">
        <v>1</v>
      </c>
      <c r="R357" s="17">
        <v>0</v>
      </c>
      <c r="S357" s="17">
        <v>80.569999999999993</v>
      </c>
      <c r="T357" s="17">
        <f t="shared" si="45"/>
        <v>80.569999999999993</v>
      </c>
      <c r="U357" s="17">
        <v>0</v>
      </c>
      <c r="V357" s="17">
        <v>80.569999999999993</v>
      </c>
      <c r="W357" s="17">
        <f t="shared" si="46"/>
        <v>0</v>
      </c>
      <c r="X357" t="str">
        <f>VLOOKUP(J357,'[12]Conver ASEJ VS Clave Nueva'!$A$4:$C$193,3,FALSE)</f>
        <v>6.4.1.9</v>
      </c>
      <c r="Y357" t="str">
        <f>VLOOKUP(K357,'[13]Conver ASEJ VS Clave Nueva'!$B$4:$D$193,3,FALSE)</f>
        <v>Otros  accesorios</v>
      </c>
    </row>
    <row r="358" spans="1:25" x14ac:dyDescent="0.25">
      <c r="A358" s="16">
        <v>86598</v>
      </c>
      <c r="B358" s="16" t="s">
        <v>148</v>
      </c>
      <c r="C358" s="16" t="str">
        <f t="shared" si="47"/>
        <v>2018</v>
      </c>
      <c r="D358" s="16" t="str">
        <f t="shared" si="48"/>
        <v>060000</v>
      </c>
      <c r="E358" s="16" t="str">
        <f>VLOOKUP(D358:D3514,'[10]Catalogos CRI'!$A$10:$B$19,2,FALSE)</f>
        <v>APROVECHAMIENTOS</v>
      </c>
      <c r="F358" s="16" t="str">
        <f t="shared" si="49"/>
        <v>064000</v>
      </c>
      <c r="G358" s="16" t="str">
        <f>VLOOKUP(F358:F3514,'[10]Catalogos CRI'!$A$24:$B$65,2,FALSE)</f>
        <v>ACCESORIOS DE LOS APORVECHAMIENTOS</v>
      </c>
      <c r="H358" s="16" t="str">
        <f t="shared" si="50"/>
        <v>064010</v>
      </c>
      <c r="I358" s="16" t="str">
        <f>VLOOKUP(H358:H3514,'[10]Catalogos CRI'!$A$70:$B$148,2,FALSE)</f>
        <v>Otros no especificados</v>
      </c>
      <c r="J358" s="16" t="str">
        <f t="shared" si="51"/>
        <v>064011</v>
      </c>
      <c r="K358" s="16" t="str">
        <f>VLOOKUP(J358:J3514,'[10]Catalogos CRI'!$A$153:$B$335,2,FALSE)</f>
        <v>Otros  accesorios</v>
      </c>
      <c r="L358" s="16" t="str">
        <f t="shared" si="52"/>
        <v>500</v>
      </c>
      <c r="M358" s="16" t="str">
        <f>VLOOKUP(L358:L3514,[11]FF!$A$10:$B$16,2,FALSE)</f>
        <v>Recursos Federales</v>
      </c>
      <c r="N358" s="16" t="str">
        <f t="shared" si="53"/>
        <v>509</v>
      </c>
      <c r="O358" s="16" t="str">
        <f>VLOOKUP(N358:N3514,[11]FF!$A$22:$B$93,2,FALSE)</f>
        <v>Fortaseg 2017</v>
      </c>
      <c r="P358" s="16">
        <v>878705</v>
      </c>
      <c r="Q358" s="16">
        <v>2</v>
      </c>
      <c r="R358" s="17">
        <v>0</v>
      </c>
      <c r="S358" s="17">
        <v>0</v>
      </c>
      <c r="T358" s="17">
        <f t="shared" si="45"/>
        <v>0</v>
      </c>
      <c r="U358" s="17">
        <v>0</v>
      </c>
      <c r="V358" s="17">
        <v>0</v>
      </c>
      <c r="W358" s="17">
        <f t="shared" si="46"/>
        <v>0</v>
      </c>
      <c r="X358" t="str">
        <f>VLOOKUP(J358,'[12]Conver ASEJ VS Clave Nueva'!$A$4:$C$193,3,FALSE)</f>
        <v>6.4.1.9</v>
      </c>
      <c r="Y358" t="str">
        <f>VLOOKUP(K358,'[13]Conver ASEJ VS Clave Nueva'!$B$4:$D$193,3,FALSE)</f>
        <v>Otros  accesorios</v>
      </c>
    </row>
    <row r="359" spans="1:25" x14ac:dyDescent="0.25">
      <c r="A359" s="16">
        <v>86598</v>
      </c>
      <c r="B359" s="16" t="s">
        <v>148</v>
      </c>
      <c r="C359" s="16" t="str">
        <f t="shared" si="47"/>
        <v>2018</v>
      </c>
      <c r="D359" s="16" t="str">
        <f t="shared" si="48"/>
        <v>060000</v>
      </c>
      <c r="E359" s="16" t="str">
        <f>VLOOKUP(D359:D3515,'[10]Catalogos CRI'!$A$10:$B$19,2,FALSE)</f>
        <v>APROVECHAMIENTOS</v>
      </c>
      <c r="F359" s="16" t="str">
        <f t="shared" si="49"/>
        <v>064000</v>
      </c>
      <c r="G359" s="16" t="str">
        <f>VLOOKUP(F359:F3515,'[10]Catalogos CRI'!$A$24:$B$65,2,FALSE)</f>
        <v>ACCESORIOS DE LOS APORVECHAMIENTOS</v>
      </c>
      <c r="H359" s="16" t="str">
        <f t="shared" si="50"/>
        <v>064010</v>
      </c>
      <c r="I359" s="16" t="str">
        <f>VLOOKUP(H359:H3515,'[10]Catalogos CRI'!$A$70:$B$148,2,FALSE)</f>
        <v>Otros no especificados</v>
      </c>
      <c r="J359" s="16" t="str">
        <f t="shared" si="51"/>
        <v>064011</v>
      </c>
      <c r="K359" s="16" t="str">
        <f>VLOOKUP(J359:J3515,'[10]Catalogos CRI'!$A$153:$B$335,2,FALSE)</f>
        <v>Otros  accesorios</v>
      </c>
      <c r="L359" s="16" t="str">
        <f t="shared" si="52"/>
        <v>500</v>
      </c>
      <c r="M359" s="16" t="str">
        <f>VLOOKUP(L359:L3515,[11]FF!$A$10:$B$16,2,FALSE)</f>
        <v>Recursos Federales</v>
      </c>
      <c r="N359" s="16" t="str">
        <f t="shared" si="53"/>
        <v>509</v>
      </c>
      <c r="O359" s="16" t="str">
        <f>VLOOKUP(N359:N3515,[11]FF!$A$22:$B$93,2,FALSE)</f>
        <v>Fortaseg 2017</v>
      </c>
      <c r="P359" s="16">
        <v>878706</v>
      </c>
      <c r="Q359" s="16">
        <v>3</v>
      </c>
      <c r="R359" s="17">
        <v>0</v>
      </c>
      <c r="S359" s="17">
        <v>0</v>
      </c>
      <c r="T359" s="17">
        <f t="shared" si="45"/>
        <v>0</v>
      </c>
      <c r="U359" s="17">
        <v>0</v>
      </c>
      <c r="V359" s="17">
        <v>0</v>
      </c>
      <c r="W359" s="17">
        <f t="shared" si="46"/>
        <v>0</v>
      </c>
      <c r="X359" t="str">
        <f>VLOOKUP(J359,'[12]Conver ASEJ VS Clave Nueva'!$A$4:$C$193,3,FALSE)</f>
        <v>6.4.1.9</v>
      </c>
      <c r="Y359" t="str">
        <f>VLOOKUP(K359,'[13]Conver ASEJ VS Clave Nueva'!$B$4:$D$193,3,FALSE)</f>
        <v>Otros  accesorios</v>
      </c>
    </row>
    <row r="360" spans="1:25" x14ac:dyDescent="0.25">
      <c r="A360" s="16">
        <v>86598</v>
      </c>
      <c r="B360" s="16" t="s">
        <v>148</v>
      </c>
      <c r="C360" s="16" t="str">
        <f t="shared" si="47"/>
        <v>2018</v>
      </c>
      <c r="D360" s="16" t="str">
        <f t="shared" si="48"/>
        <v>060000</v>
      </c>
      <c r="E360" s="16" t="str">
        <f>VLOOKUP(D360:D3516,'[10]Catalogos CRI'!$A$10:$B$19,2,FALSE)</f>
        <v>APROVECHAMIENTOS</v>
      </c>
      <c r="F360" s="16" t="str">
        <f t="shared" si="49"/>
        <v>064000</v>
      </c>
      <c r="G360" s="16" t="str">
        <f>VLOOKUP(F360:F3516,'[10]Catalogos CRI'!$A$24:$B$65,2,FALSE)</f>
        <v>ACCESORIOS DE LOS APORVECHAMIENTOS</v>
      </c>
      <c r="H360" s="16" t="str">
        <f t="shared" si="50"/>
        <v>064010</v>
      </c>
      <c r="I360" s="16" t="str">
        <f>VLOOKUP(H360:H3516,'[10]Catalogos CRI'!$A$70:$B$148,2,FALSE)</f>
        <v>Otros no especificados</v>
      </c>
      <c r="J360" s="16" t="str">
        <f t="shared" si="51"/>
        <v>064011</v>
      </c>
      <c r="K360" s="16" t="str">
        <f>VLOOKUP(J360:J3516,'[10]Catalogos CRI'!$A$153:$B$335,2,FALSE)</f>
        <v>Otros  accesorios</v>
      </c>
      <c r="L360" s="16" t="str">
        <f t="shared" si="52"/>
        <v>500</v>
      </c>
      <c r="M360" s="16" t="str">
        <f>VLOOKUP(L360:L3516,[11]FF!$A$10:$B$16,2,FALSE)</f>
        <v>Recursos Federales</v>
      </c>
      <c r="N360" s="16" t="str">
        <f t="shared" si="53"/>
        <v>509</v>
      </c>
      <c r="O360" s="16" t="str">
        <f>VLOOKUP(N360:N3516,[11]FF!$A$22:$B$93,2,FALSE)</f>
        <v>Fortaseg 2017</v>
      </c>
      <c r="P360" s="16">
        <v>878707</v>
      </c>
      <c r="Q360" s="16">
        <v>4</v>
      </c>
      <c r="R360" s="17">
        <v>0</v>
      </c>
      <c r="S360" s="17">
        <v>0</v>
      </c>
      <c r="T360" s="17">
        <f t="shared" si="45"/>
        <v>0</v>
      </c>
      <c r="U360" s="17">
        <v>0</v>
      </c>
      <c r="V360" s="17">
        <v>0</v>
      </c>
      <c r="W360" s="17">
        <f t="shared" si="46"/>
        <v>0</v>
      </c>
      <c r="X360" t="str">
        <f>VLOOKUP(J360,'[12]Conver ASEJ VS Clave Nueva'!$A$4:$C$193,3,FALSE)</f>
        <v>6.4.1.9</v>
      </c>
      <c r="Y360" t="str">
        <f>VLOOKUP(K360,'[13]Conver ASEJ VS Clave Nueva'!$B$4:$D$193,3,FALSE)</f>
        <v>Otros  accesorios</v>
      </c>
    </row>
    <row r="361" spans="1:25" x14ac:dyDescent="0.25">
      <c r="A361" s="16">
        <v>86598</v>
      </c>
      <c r="B361" s="16" t="s">
        <v>148</v>
      </c>
      <c r="C361" s="16" t="str">
        <f t="shared" si="47"/>
        <v>2018</v>
      </c>
      <c r="D361" s="16" t="str">
        <f t="shared" si="48"/>
        <v>060000</v>
      </c>
      <c r="E361" s="16" t="str">
        <f>VLOOKUP(D361:D3517,'[10]Catalogos CRI'!$A$10:$B$19,2,FALSE)</f>
        <v>APROVECHAMIENTOS</v>
      </c>
      <c r="F361" s="16" t="str">
        <f t="shared" si="49"/>
        <v>064000</v>
      </c>
      <c r="G361" s="16" t="str">
        <f>VLOOKUP(F361:F3517,'[10]Catalogos CRI'!$A$24:$B$65,2,FALSE)</f>
        <v>ACCESORIOS DE LOS APORVECHAMIENTOS</v>
      </c>
      <c r="H361" s="16" t="str">
        <f t="shared" si="50"/>
        <v>064010</v>
      </c>
      <c r="I361" s="16" t="str">
        <f>VLOOKUP(H361:H3517,'[10]Catalogos CRI'!$A$70:$B$148,2,FALSE)</f>
        <v>Otros no especificados</v>
      </c>
      <c r="J361" s="16" t="str">
        <f t="shared" si="51"/>
        <v>064011</v>
      </c>
      <c r="K361" s="16" t="str">
        <f>VLOOKUP(J361:J3517,'[10]Catalogos CRI'!$A$153:$B$335,2,FALSE)</f>
        <v>Otros  accesorios</v>
      </c>
      <c r="L361" s="16" t="str">
        <f t="shared" si="52"/>
        <v>500</v>
      </c>
      <c r="M361" s="16" t="str">
        <f>VLOOKUP(L361:L3517,[11]FF!$A$10:$B$16,2,FALSE)</f>
        <v>Recursos Federales</v>
      </c>
      <c r="N361" s="16" t="str">
        <f t="shared" si="53"/>
        <v>509</v>
      </c>
      <c r="O361" s="16" t="str">
        <f>VLOOKUP(N361:N3517,[11]FF!$A$22:$B$93,2,FALSE)</f>
        <v>Fortaseg 2017</v>
      </c>
      <c r="P361" s="16">
        <v>878708</v>
      </c>
      <c r="Q361" s="16">
        <v>5</v>
      </c>
      <c r="R361" s="17">
        <v>0</v>
      </c>
      <c r="S361" s="17">
        <v>0</v>
      </c>
      <c r="T361" s="17">
        <f t="shared" si="45"/>
        <v>0</v>
      </c>
      <c r="U361" s="17">
        <v>0</v>
      </c>
      <c r="V361" s="17">
        <v>0</v>
      </c>
      <c r="W361" s="17">
        <f t="shared" si="46"/>
        <v>0</v>
      </c>
      <c r="X361" t="str">
        <f>VLOOKUP(J361,'[12]Conver ASEJ VS Clave Nueva'!$A$4:$C$193,3,FALSE)</f>
        <v>6.4.1.9</v>
      </c>
      <c r="Y361" t="str">
        <f>VLOOKUP(K361,'[13]Conver ASEJ VS Clave Nueva'!$B$4:$D$193,3,FALSE)</f>
        <v>Otros  accesorios</v>
      </c>
    </row>
    <row r="362" spans="1:25" x14ac:dyDescent="0.25">
      <c r="A362" s="16">
        <v>86598</v>
      </c>
      <c r="B362" s="16" t="s">
        <v>148</v>
      </c>
      <c r="C362" s="16" t="str">
        <f t="shared" si="47"/>
        <v>2018</v>
      </c>
      <c r="D362" s="16" t="str">
        <f t="shared" si="48"/>
        <v>060000</v>
      </c>
      <c r="E362" s="16" t="str">
        <f>VLOOKUP(D362:D3518,'[10]Catalogos CRI'!$A$10:$B$19,2,FALSE)</f>
        <v>APROVECHAMIENTOS</v>
      </c>
      <c r="F362" s="16" t="str">
        <f t="shared" si="49"/>
        <v>064000</v>
      </c>
      <c r="G362" s="16" t="str">
        <f>VLOOKUP(F362:F3518,'[10]Catalogos CRI'!$A$24:$B$65,2,FALSE)</f>
        <v>ACCESORIOS DE LOS APORVECHAMIENTOS</v>
      </c>
      <c r="H362" s="16" t="str">
        <f t="shared" si="50"/>
        <v>064010</v>
      </c>
      <c r="I362" s="16" t="str">
        <f>VLOOKUP(H362:H3518,'[10]Catalogos CRI'!$A$70:$B$148,2,FALSE)</f>
        <v>Otros no especificados</v>
      </c>
      <c r="J362" s="16" t="str">
        <f t="shared" si="51"/>
        <v>064011</v>
      </c>
      <c r="K362" s="16" t="str">
        <f>VLOOKUP(J362:J3518,'[10]Catalogos CRI'!$A$153:$B$335,2,FALSE)</f>
        <v>Otros  accesorios</v>
      </c>
      <c r="L362" s="16" t="str">
        <f t="shared" si="52"/>
        <v>500</v>
      </c>
      <c r="M362" s="16" t="str">
        <f>VLOOKUP(L362:L3518,[11]FF!$A$10:$B$16,2,FALSE)</f>
        <v>Recursos Federales</v>
      </c>
      <c r="N362" s="16" t="str">
        <f t="shared" si="53"/>
        <v>509</v>
      </c>
      <c r="O362" s="16" t="str">
        <f>VLOOKUP(N362:N3518,[11]FF!$A$22:$B$93,2,FALSE)</f>
        <v>Fortaseg 2017</v>
      </c>
      <c r="P362" s="16">
        <v>878709</v>
      </c>
      <c r="Q362" s="16">
        <v>6</v>
      </c>
      <c r="R362" s="17">
        <v>0</v>
      </c>
      <c r="S362" s="17">
        <v>0</v>
      </c>
      <c r="T362" s="17">
        <f t="shared" si="45"/>
        <v>0</v>
      </c>
      <c r="U362" s="17">
        <v>0</v>
      </c>
      <c r="V362" s="17">
        <v>0</v>
      </c>
      <c r="W362" s="17">
        <f t="shared" si="46"/>
        <v>0</v>
      </c>
      <c r="X362" t="str">
        <f>VLOOKUP(J362,'[12]Conver ASEJ VS Clave Nueva'!$A$4:$C$193,3,FALSE)</f>
        <v>6.4.1.9</v>
      </c>
      <c r="Y362" t="str">
        <f>VLOOKUP(K362,'[13]Conver ASEJ VS Clave Nueva'!$B$4:$D$193,3,FALSE)</f>
        <v>Otros  accesorios</v>
      </c>
    </row>
    <row r="363" spans="1:25" x14ac:dyDescent="0.25">
      <c r="A363" s="16">
        <v>86598</v>
      </c>
      <c r="B363" s="16" t="s">
        <v>148</v>
      </c>
      <c r="C363" s="16" t="str">
        <f t="shared" si="47"/>
        <v>2018</v>
      </c>
      <c r="D363" s="16" t="str">
        <f t="shared" si="48"/>
        <v>060000</v>
      </c>
      <c r="E363" s="16" t="str">
        <f>VLOOKUP(D363:D3519,'[10]Catalogos CRI'!$A$10:$B$19,2,FALSE)</f>
        <v>APROVECHAMIENTOS</v>
      </c>
      <c r="F363" s="16" t="str">
        <f t="shared" si="49"/>
        <v>064000</v>
      </c>
      <c r="G363" s="16" t="str">
        <f>VLOOKUP(F363:F3519,'[10]Catalogos CRI'!$A$24:$B$65,2,FALSE)</f>
        <v>ACCESORIOS DE LOS APORVECHAMIENTOS</v>
      </c>
      <c r="H363" s="16" t="str">
        <f t="shared" si="50"/>
        <v>064010</v>
      </c>
      <c r="I363" s="16" t="str">
        <f>VLOOKUP(H363:H3519,'[10]Catalogos CRI'!$A$70:$B$148,2,FALSE)</f>
        <v>Otros no especificados</v>
      </c>
      <c r="J363" s="16" t="str">
        <f t="shared" si="51"/>
        <v>064011</v>
      </c>
      <c r="K363" s="16" t="str">
        <f>VLOOKUP(J363:J3519,'[10]Catalogos CRI'!$A$153:$B$335,2,FALSE)</f>
        <v>Otros  accesorios</v>
      </c>
      <c r="L363" s="16" t="str">
        <f t="shared" si="52"/>
        <v>500</v>
      </c>
      <c r="M363" s="16" t="str">
        <f>VLOOKUP(L363:L3519,[11]FF!$A$10:$B$16,2,FALSE)</f>
        <v>Recursos Federales</v>
      </c>
      <c r="N363" s="16" t="str">
        <f t="shared" si="53"/>
        <v>509</v>
      </c>
      <c r="O363" s="16" t="str">
        <f>VLOOKUP(N363:N3519,[11]FF!$A$22:$B$93,2,FALSE)</f>
        <v>Fortaseg 2017</v>
      </c>
      <c r="P363" s="16">
        <v>878710</v>
      </c>
      <c r="Q363" s="16">
        <v>7</v>
      </c>
      <c r="R363" s="17">
        <v>0</v>
      </c>
      <c r="S363" s="17">
        <v>0</v>
      </c>
      <c r="T363" s="17">
        <f t="shared" si="45"/>
        <v>0</v>
      </c>
      <c r="U363" s="17">
        <v>0</v>
      </c>
      <c r="V363" s="17">
        <v>0</v>
      </c>
      <c r="W363" s="17">
        <f t="shared" si="46"/>
        <v>0</v>
      </c>
      <c r="X363" t="str">
        <f>VLOOKUP(J363,'[12]Conver ASEJ VS Clave Nueva'!$A$4:$C$193,3,FALSE)</f>
        <v>6.4.1.9</v>
      </c>
      <c r="Y363" t="str">
        <f>VLOOKUP(K363,'[13]Conver ASEJ VS Clave Nueva'!$B$4:$D$193,3,FALSE)</f>
        <v>Otros  accesorios</v>
      </c>
    </row>
    <row r="364" spans="1:25" x14ac:dyDescent="0.25">
      <c r="A364" s="16">
        <v>86598</v>
      </c>
      <c r="B364" s="16" t="s">
        <v>148</v>
      </c>
      <c r="C364" s="16" t="str">
        <f t="shared" si="47"/>
        <v>2018</v>
      </c>
      <c r="D364" s="16" t="str">
        <f t="shared" si="48"/>
        <v>060000</v>
      </c>
      <c r="E364" s="16" t="str">
        <f>VLOOKUP(D364:D3520,'[10]Catalogos CRI'!$A$10:$B$19,2,FALSE)</f>
        <v>APROVECHAMIENTOS</v>
      </c>
      <c r="F364" s="16" t="str">
        <f t="shared" si="49"/>
        <v>064000</v>
      </c>
      <c r="G364" s="16" t="str">
        <f>VLOOKUP(F364:F3520,'[10]Catalogos CRI'!$A$24:$B$65,2,FALSE)</f>
        <v>ACCESORIOS DE LOS APORVECHAMIENTOS</v>
      </c>
      <c r="H364" s="16" t="str">
        <f t="shared" si="50"/>
        <v>064010</v>
      </c>
      <c r="I364" s="16" t="str">
        <f>VLOOKUP(H364:H3520,'[10]Catalogos CRI'!$A$70:$B$148,2,FALSE)</f>
        <v>Otros no especificados</v>
      </c>
      <c r="J364" s="16" t="str">
        <f t="shared" si="51"/>
        <v>064011</v>
      </c>
      <c r="K364" s="16" t="str">
        <f>VLOOKUP(J364:J3520,'[10]Catalogos CRI'!$A$153:$B$335,2,FALSE)</f>
        <v>Otros  accesorios</v>
      </c>
      <c r="L364" s="16" t="str">
        <f t="shared" si="52"/>
        <v>500</v>
      </c>
      <c r="M364" s="16" t="str">
        <f>VLOOKUP(L364:L3520,[11]FF!$A$10:$B$16,2,FALSE)</f>
        <v>Recursos Federales</v>
      </c>
      <c r="N364" s="16" t="str">
        <f t="shared" si="53"/>
        <v>509</v>
      </c>
      <c r="O364" s="16" t="str">
        <f>VLOOKUP(N364:N3520,[11]FF!$A$22:$B$93,2,FALSE)</f>
        <v>Fortaseg 2017</v>
      </c>
      <c r="P364" s="16">
        <v>878711</v>
      </c>
      <c r="Q364" s="16">
        <v>8</v>
      </c>
      <c r="R364" s="17">
        <v>0</v>
      </c>
      <c r="S364" s="17">
        <v>0</v>
      </c>
      <c r="T364" s="17">
        <f t="shared" si="45"/>
        <v>0</v>
      </c>
      <c r="U364" s="17">
        <v>0</v>
      </c>
      <c r="V364" s="17">
        <v>0</v>
      </c>
      <c r="W364" s="17">
        <f t="shared" si="46"/>
        <v>0</v>
      </c>
      <c r="X364" t="str">
        <f>VLOOKUP(J364,'[12]Conver ASEJ VS Clave Nueva'!$A$4:$C$193,3,FALSE)</f>
        <v>6.4.1.9</v>
      </c>
      <c r="Y364" t="str">
        <f>VLOOKUP(K364,'[13]Conver ASEJ VS Clave Nueva'!$B$4:$D$193,3,FALSE)</f>
        <v>Otros  accesorios</v>
      </c>
    </row>
    <row r="365" spans="1:25" x14ac:dyDescent="0.25">
      <c r="A365" s="16">
        <v>86598</v>
      </c>
      <c r="B365" s="16" t="s">
        <v>148</v>
      </c>
      <c r="C365" s="16" t="str">
        <f t="shared" si="47"/>
        <v>2018</v>
      </c>
      <c r="D365" s="16" t="str">
        <f t="shared" si="48"/>
        <v>060000</v>
      </c>
      <c r="E365" s="16" t="str">
        <f>VLOOKUP(D365:D3521,'[10]Catalogos CRI'!$A$10:$B$19,2,FALSE)</f>
        <v>APROVECHAMIENTOS</v>
      </c>
      <c r="F365" s="16" t="str">
        <f t="shared" si="49"/>
        <v>064000</v>
      </c>
      <c r="G365" s="16" t="str">
        <f>VLOOKUP(F365:F3521,'[10]Catalogos CRI'!$A$24:$B$65,2,FALSE)</f>
        <v>ACCESORIOS DE LOS APORVECHAMIENTOS</v>
      </c>
      <c r="H365" s="16" t="str">
        <f t="shared" si="50"/>
        <v>064010</v>
      </c>
      <c r="I365" s="16" t="str">
        <f>VLOOKUP(H365:H3521,'[10]Catalogos CRI'!$A$70:$B$148,2,FALSE)</f>
        <v>Otros no especificados</v>
      </c>
      <c r="J365" s="16" t="str">
        <f t="shared" si="51"/>
        <v>064011</v>
      </c>
      <c r="K365" s="16" t="str">
        <f>VLOOKUP(J365:J3521,'[10]Catalogos CRI'!$A$153:$B$335,2,FALSE)</f>
        <v>Otros  accesorios</v>
      </c>
      <c r="L365" s="16" t="str">
        <f t="shared" si="52"/>
        <v>500</v>
      </c>
      <c r="M365" s="16" t="str">
        <f>VLOOKUP(L365:L3521,[11]FF!$A$10:$B$16,2,FALSE)</f>
        <v>Recursos Federales</v>
      </c>
      <c r="N365" s="16" t="str">
        <f t="shared" si="53"/>
        <v>509</v>
      </c>
      <c r="O365" s="16" t="str">
        <f>VLOOKUP(N365:N3521,[11]FF!$A$22:$B$93,2,FALSE)</f>
        <v>Fortaseg 2017</v>
      </c>
      <c r="P365" s="16">
        <v>878712</v>
      </c>
      <c r="Q365" s="16">
        <v>9</v>
      </c>
      <c r="R365" s="17">
        <v>0</v>
      </c>
      <c r="S365" s="17">
        <v>0</v>
      </c>
      <c r="T365" s="17">
        <f t="shared" si="45"/>
        <v>0</v>
      </c>
      <c r="U365" s="17">
        <v>0</v>
      </c>
      <c r="V365" s="17">
        <v>0</v>
      </c>
      <c r="W365" s="17">
        <f t="shared" si="46"/>
        <v>0</v>
      </c>
      <c r="X365" t="str">
        <f>VLOOKUP(J365,'[12]Conver ASEJ VS Clave Nueva'!$A$4:$C$193,3,FALSE)</f>
        <v>6.4.1.9</v>
      </c>
      <c r="Y365" t="str">
        <f>VLOOKUP(K365,'[13]Conver ASEJ VS Clave Nueva'!$B$4:$D$193,3,FALSE)</f>
        <v>Otros  accesorios</v>
      </c>
    </row>
    <row r="366" spans="1:25" x14ac:dyDescent="0.25">
      <c r="A366" s="16">
        <v>86598</v>
      </c>
      <c r="B366" s="16" t="s">
        <v>148</v>
      </c>
      <c r="C366" s="16" t="str">
        <f t="shared" si="47"/>
        <v>2018</v>
      </c>
      <c r="D366" s="16" t="str">
        <f t="shared" si="48"/>
        <v>060000</v>
      </c>
      <c r="E366" s="16" t="str">
        <f>VLOOKUP(D366:D3522,'[10]Catalogos CRI'!$A$10:$B$19,2,FALSE)</f>
        <v>APROVECHAMIENTOS</v>
      </c>
      <c r="F366" s="16" t="str">
        <f t="shared" si="49"/>
        <v>064000</v>
      </c>
      <c r="G366" s="16" t="str">
        <f>VLOOKUP(F366:F3522,'[10]Catalogos CRI'!$A$24:$B$65,2,FALSE)</f>
        <v>ACCESORIOS DE LOS APORVECHAMIENTOS</v>
      </c>
      <c r="H366" s="16" t="str">
        <f t="shared" si="50"/>
        <v>064010</v>
      </c>
      <c r="I366" s="16" t="str">
        <f>VLOOKUP(H366:H3522,'[10]Catalogos CRI'!$A$70:$B$148,2,FALSE)</f>
        <v>Otros no especificados</v>
      </c>
      <c r="J366" s="16" t="str">
        <f t="shared" si="51"/>
        <v>064011</v>
      </c>
      <c r="K366" s="16" t="str">
        <f>VLOOKUP(J366:J3522,'[10]Catalogos CRI'!$A$153:$B$335,2,FALSE)</f>
        <v>Otros  accesorios</v>
      </c>
      <c r="L366" s="16" t="str">
        <f t="shared" si="52"/>
        <v>500</v>
      </c>
      <c r="M366" s="16" t="str">
        <f>VLOOKUP(L366:L3522,[11]FF!$A$10:$B$16,2,FALSE)</f>
        <v>Recursos Federales</v>
      </c>
      <c r="N366" s="16" t="str">
        <f t="shared" si="53"/>
        <v>509</v>
      </c>
      <c r="O366" s="16" t="str">
        <f>VLOOKUP(N366:N3522,[11]FF!$A$22:$B$93,2,FALSE)</f>
        <v>Fortaseg 2017</v>
      </c>
      <c r="P366" s="16">
        <v>878713</v>
      </c>
      <c r="Q366" s="16">
        <v>10</v>
      </c>
      <c r="R366" s="17">
        <v>0</v>
      </c>
      <c r="S366" s="17">
        <v>0</v>
      </c>
      <c r="T366" s="17">
        <f t="shared" si="45"/>
        <v>0</v>
      </c>
      <c r="U366" s="17">
        <v>0</v>
      </c>
      <c r="V366" s="17">
        <v>0</v>
      </c>
      <c r="W366" s="17">
        <f t="shared" si="46"/>
        <v>0</v>
      </c>
      <c r="X366" t="str">
        <f>VLOOKUP(J366,'[12]Conver ASEJ VS Clave Nueva'!$A$4:$C$193,3,FALSE)</f>
        <v>6.4.1.9</v>
      </c>
      <c r="Y366" t="str">
        <f>VLOOKUP(K366,'[13]Conver ASEJ VS Clave Nueva'!$B$4:$D$193,3,FALSE)</f>
        <v>Otros  accesorios</v>
      </c>
    </row>
    <row r="367" spans="1:25" x14ac:dyDescent="0.25">
      <c r="A367" s="16">
        <v>86598</v>
      </c>
      <c r="B367" s="16" t="s">
        <v>148</v>
      </c>
      <c r="C367" s="16" t="str">
        <f t="shared" si="47"/>
        <v>2018</v>
      </c>
      <c r="D367" s="16" t="str">
        <f t="shared" si="48"/>
        <v>060000</v>
      </c>
      <c r="E367" s="16" t="str">
        <f>VLOOKUP(D367:D3523,'[10]Catalogos CRI'!$A$10:$B$19,2,FALSE)</f>
        <v>APROVECHAMIENTOS</v>
      </c>
      <c r="F367" s="16" t="str">
        <f t="shared" si="49"/>
        <v>064000</v>
      </c>
      <c r="G367" s="16" t="str">
        <f>VLOOKUP(F367:F3523,'[10]Catalogos CRI'!$A$24:$B$65,2,FALSE)</f>
        <v>ACCESORIOS DE LOS APORVECHAMIENTOS</v>
      </c>
      <c r="H367" s="16" t="str">
        <f t="shared" si="50"/>
        <v>064010</v>
      </c>
      <c r="I367" s="16" t="str">
        <f>VLOOKUP(H367:H3523,'[10]Catalogos CRI'!$A$70:$B$148,2,FALSE)</f>
        <v>Otros no especificados</v>
      </c>
      <c r="J367" s="16" t="str">
        <f t="shared" si="51"/>
        <v>064011</v>
      </c>
      <c r="K367" s="16" t="str">
        <f>VLOOKUP(J367:J3523,'[10]Catalogos CRI'!$A$153:$B$335,2,FALSE)</f>
        <v>Otros  accesorios</v>
      </c>
      <c r="L367" s="16" t="str">
        <f t="shared" si="52"/>
        <v>500</v>
      </c>
      <c r="M367" s="16" t="str">
        <f>VLOOKUP(L367:L3523,[11]FF!$A$10:$B$16,2,FALSE)</f>
        <v>Recursos Federales</v>
      </c>
      <c r="N367" s="16" t="str">
        <f t="shared" si="53"/>
        <v>509</v>
      </c>
      <c r="O367" s="16" t="str">
        <f>VLOOKUP(N367:N3523,[11]FF!$A$22:$B$93,2,FALSE)</f>
        <v>Fortaseg 2017</v>
      </c>
      <c r="P367" s="16">
        <v>878714</v>
      </c>
      <c r="Q367" s="16">
        <v>11</v>
      </c>
      <c r="R367" s="17">
        <v>0</v>
      </c>
      <c r="S367" s="17">
        <v>0</v>
      </c>
      <c r="T367" s="17">
        <f t="shared" si="45"/>
        <v>0</v>
      </c>
      <c r="U367" s="17">
        <v>0</v>
      </c>
      <c r="V367" s="17">
        <v>0</v>
      </c>
      <c r="W367" s="17">
        <f t="shared" si="46"/>
        <v>0</v>
      </c>
      <c r="X367" t="str">
        <f>VLOOKUP(J367,'[12]Conver ASEJ VS Clave Nueva'!$A$4:$C$193,3,FALSE)</f>
        <v>6.4.1.9</v>
      </c>
      <c r="Y367" t="str">
        <f>VLOOKUP(K367,'[13]Conver ASEJ VS Clave Nueva'!$B$4:$D$193,3,FALSE)</f>
        <v>Otros  accesorios</v>
      </c>
    </row>
    <row r="368" spans="1:25" x14ac:dyDescent="0.25">
      <c r="A368" s="16">
        <v>86598</v>
      </c>
      <c r="B368" s="16" t="s">
        <v>148</v>
      </c>
      <c r="C368" s="16" t="str">
        <f t="shared" si="47"/>
        <v>2018</v>
      </c>
      <c r="D368" s="16" t="str">
        <f t="shared" si="48"/>
        <v>060000</v>
      </c>
      <c r="E368" s="16" t="str">
        <f>VLOOKUP(D368:D3524,'[10]Catalogos CRI'!$A$10:$B$19,2,FALSE)</f>
        <v>APROVECHAMIENTOS</v>
      </c>
      <c r="F368" s="16" t="str">
        <f t="shared" si="49"/>
        <v>064000</v>
      </c>
      <c r="G368" s="16" t="str">
        <f>VLOOKUP(F368:F3524,'[10]Catalogos CRI'!$A$24:$B$65,2,FALSE)</f>
        <v>ACCESORIOS DE LOS APORVECHAMIENTOS</v>
      </c>
      <c r="H368" s="16" t="str">
        <f t="shared" si="50"/>
        <v>064010</v>
      </c>
      <c r="I368" s="16" t="str">
        <f>VLOOKUP(H368:H3524,'[10]Catalogos CRI'!$A$70:$B$148,2,FALSE)</f>
        <v>Otros no especificados</v>
      </c>
      <c r="J368" s="16" t="str">
        <f t="shared" si="51"/>
        <v>064011</v>
      </c>
      <c r="K368" s="16" t="str">
        <f>VLOOKUP(J368:J3524,'[10]Catalogos CRI'!$A$153:$B$335,2,FALSE)</f>
        <v>Otros  accesorios</v>
      </c>
      <c r="L368" s="16" t="str">
        <f t="shared" si="52"/>
        <v>500</v>
      </c>
      <c r="M368" s="16" t="str">
        <f>VLOOKUP(L368:L3524,[11]FF!$A$10:$B$16,2,FALSE)</f>
        <v>Recursos Federales</v>
      </c>
      <c r="N368" s="16" t="str">
        <f t="shared" si="53"/>
        <v>509</v>
      </c>
      <c r="O368" s="16" t="str">
        <f>VLOOKUP(N368:N3524,[11]FF!$A$22:$B$93,2,FALSE)</f>
        <v>Fortaseg 2017</v>
      </c>
      <c r="P368" s="16">
        <v>878715</v>
      </c>
      <c r="Q368" s="16">
        <v>12</v>
      </c>
      <c r="R368" s="17">
        <v>0</v>
      </c>
      <c r="S368" s="17">
        <v>0</v>
      </c>
      <c r="T368" s="17">
        <f t="shared" si="45"/>
        <v>0</v>
      </c>
      <c r="U368" s="17">
        <v>0</v>
      </c>
      <c r="V368" s="17">
        <v>0</v>
      </c>
      <c r="W368" s="17">
        <f t="shared" si="46"/>
        <v>0</v>
      </c>
      <c r="X368" t="str">
        <f>VLOOKUP(J368,'[12]Conver ASEJ VS Clave Nueva'!$A$4:$C$193,3,FALSE)</f>
        <v>6.4.1.9</v>
      </c>
      <c r="Y368" t="str">
        <f>VLOOKUP(K368,'[13]Conver ASEJ VS Clave Nueva'!$B$4:$D$193,3,FALSE)</f>
        <v>Otros  accesorios</v>
      </c>
    </row>
    <row r="369" spans="1:25" x14ac:dyDescent="0.25">
      <c r="A369" s="16">
        <v>86599</v>
      </c>
      <c r="B369" s="16" t="s">
        <v>149</v>
      </c>
      <c r="C369" s="16" t="str">
        <f t="shared" si="47"/>
        <v>2018</v>
      </c>
      <c r="D369" s="16" t="str">
        <f t="shared" si="48"/>
        <v>090000</v>
      </c>
      <c r="E369" s="16" t="str">
        <f>VLOOKUP(D369:D3525,'[10]Catalogos CRI'!$A$10:$B$19,2,FALSE)</f>
        <v>TRANSFERENCIAS, ASIGNACIONES, SUBSIDIOS Y  OTRAS AYUDAS</v>
      </c>
      <c r="F369" s="16" t="str">
        <f t="shared" si="49"/>
        <v>097000</v>
      </c>
      <c r="G369" s="16" t="str">
        <f>VLOOKUP(F369:F3525,'[10]Catalogos CRI'!$A$24:$B$65,2,FALSE)</f>
        <v xml:space="preserve">OTROS INGRESOS Y BENEFICIOS </v>
      </c>
      <c r="H369" s="16" t="str">
        <f t="shared" si="50"/>
        <v>097020</v>
      </c>
      <c r="I369" s="16" t="str">
        <f>VLOOKUP(H369:H3525,'[10]Catalogos CRI'!$A$70:$B$148,2,FALSE)</f>
        <v>Diferencias por tipo de cambio a Favor en Efectivo y Equivalentes</v>
      </c>
      <c r="J369" s="16" t="str">
        <f t="shared" si="51"/>
        <v>097022</v>
      </c>
      <c r="K369" s="16" t="str">
        <f>VLOOKUP(J369:J3525,'[10]Catalogos CRI'!$A$153:$B$335,2,FALSE)</f>
        <v>Otros ingresos y beneficios varios</v>
      </c>
      <c r="L369" s="16" t="str">
        <f t="shared" si="52"/>
        <v>600</v>
      </c>
      <c r="M369" s="16" t="str">
        <f>VLOOKUP(L369:L3525,[11]FF!$A$10:$B$16,2,FALSE)</f>
        <v>Recursos Estatales</v>
      </c>
      <c r="N369" s="16" t="str">
        <f t="shared" si="53"/>
        <v>607</v>
      </c>
      <c r="O369" s="16" t="str">
        <f>VLOOKUP(N369:N3525,[11]FF!$A$22:$B$93,2,FALSE)</f>
        <v>Estímulos que Integran Fuerza Única Jalisco</v>
      </c>
      <c r="P369" s="16">
        <v>878716</v>
      </c>
      <c r="Q369" s="16">
        <v>1</v>
      </c>
      <c r="R369" s="17">
        <v>0</v>
      </c>
      <c r="S369" s="17">
        <v>1907150.3</v>
      </c>
      <c r="T369" s="17">
        <f t="shared" si="45"/>
        <v>1907150.3</v>
      </c>
      <c r="U369" s="17">
        <v>0</v>
      </c>
      <c r="V369" s="17">
        <v>1907150.3</v>
      </c>
      <c r="W369" s="17">
        <f t="shared" si="46"/>
        <v>0</v>
      </c>
      <c r="X369" t="str">
        <f>VLOOKUP(J369,'[12]Conver ASEJ VS Clave Nueva'!$A$4:$C$193,3,FALSE)</f>
        <v>10.3.9</v>
      </c>
      <c r="Y369" t="str">
        <f>VLOOKUP(K369,'[13]Conver ASEJ VS Clave Nueva'!$B$4:$D$193,3,FALSE)</f>
        <v>Otros ingresos y beneficios varios</v>
      </c>
    </row>
    <row r="370" spans="1:25" x14ac:dyDescent="0.25">
      <c r="A370" s="16">
        <v>86599</v>
      </c>
      <c r="B370" s="16" t="s">
        <v>149</v>
      </c>
      <c r="C370" s="16" t="str">
        <f t="shared" si="47"/>
        <v>2018</v>
      </c>
      <c r="D370" s="16" t="str">
        <f t="shared" si="48"/>
        <v>090000</v>
      </c>
      <c r="E370" s="16" t="str">
        <f>VLOOKUP(D370:D3526,'[10]Catalogos CRI'!$A$10:$B$19,2,FALSE)</f>
        <v>TRANSFERENCIAS, ASIGNACIONES, SUBSIDIOS Y  OTRAS AYUDAS</v>
      </c>
      <c r="F370" s="16" t="str">
        <f t="shared" si="49"/>
        <v>097000</v>
      </c>
      <c r="G370" s="16" t="str">
        <f>VLOOKUP(F370:F3526,'[10]Catalogos CRI'!$A$24:$B$65,2,FALSE)</f>
        <v xml:space="preserve">OTROS INGRESOS Y BENEFICIOS </v>
      </c>
      <c r="H370" s="16" t="str">
        <f t="shared" si="50"/>
        <v>097020</v>
      </c>
      <c r="I370" s="16" t="str">
        <f>VLOOKUP(H370:H3526,'[10]Catalogos CRI'!$A$70:$B$148,2,FALSE)</f>
        <v>Diferencias por tipo de cambio a Favor en Efectivo y Equivalentes</v>
      </c>
      <c r="J370" s="16" t="str">
        <f t="shared" si="51"/>
        <v>097022</v>
      </c>
      <c r="K370" s="16" t="str">
        <f>VLOOKUP(J370:J3526,'[10]Catalogos CRI'!$A$153:$B$335,2,FALSE)</f>
        <v>Otros ingresos y beneficios varios</v>
      </c>
      <c r="L370" s="16" t="str">
        <f t="shared" si="52"/>
        <v>600</v>
      </c>
      <c r="M370" s="16" t="str">
        <f>VLOOKUP(L370:L3526,[11]FF!$A$10:$B$16,2,FALSE)</f>
        <v>Recursos Estatales</v>
      </c>
      <c r="N370" s="16" t="str">
        <f t="shared" si="53"/>
        <v>607</v>
      </c>
      <c r="O370" s="16" t="str">
        <f>VLOOKUP(N370:N3526,[11]FF!$A$22:$B$93,2,FALSE)</f>
        <v>Estímulos que Integran Fuerza Única Jalisco</v>
      </c>
      <c r="P370" s="16">
        <v>878717</v>
      </c>
      <c r="Q370" s="16">
        <v>2</v>
      </c>
      <c r="R370" s="17">
        <v>0</v>
      </c>
      <c r="S370" s="17">
        <v>0</v>
      </c>
      <c r="T370" s="17">
        <f t="shared" si="45"/>
        <v>0</v>
      </c>
      <c r="U370" s="17">
        <v>0</v>
      </c>
      <c r="V370" s="17">
        <v>0</v>
      </c>
      <c r="W370" s="17">
        <f t="shared" si="46"/>
        <v>0</v>
      </c>
      <c r="X370" t="str">
        <f>VLOOKUP(J370,'[12]Conver ASEJ VS Clave Nueva'!$A$4:$C$193,3,FALSE)</f>
        <v>10.3.9</v>
      </c>
      <c r="Y370" t="str">
        <f>VLOOKUP(K370,'[13]Conver ASEJ VS Clave Nueva'!$B$4:$D$193,3,FALSE)</f>
        <v>Otros ingresos y beneficios varios</v>
      </c>
    </row>
    <row r="371" spans="1:25" x14ac:dyDescent="0.25">
      <c r="A371" s="16">
        <v>86599</v>
      </c>
      <c r="B371" s="16" t="s">
        <v>149</v>
      </c>
      <c r="C371" s="16" t="str">
        <f t="shared" si="47"/>
        <v>2018</v>
      </c>
      <c r="D371" s="16" t="str">
        <f t="shared" si="48"/>
        <v>090000</v>
      </c>
      <c r="E371" s="16" t="str">
        <f>VLOOKUP(D371:D3527,'[10]Catalogos CRI'!$A$10:$B$19,2,FALSE)</f>
        <v>TRANSFERENCIAS, ASIGNACIONES, SUBSIDIOS Y  OTRAS AYUDAS</v>
      </c>
      <c r="F371" s="16" t="str">
        <f t="shared" si="49"/>
        <v>097000</v>
      </c>
      <c r="G371" s="16" t="str">
        <f>VLOOKUP(F371:F3527,'[10]Catalogos CRI'!$A$24:$B$65,2,FALSE)</f>
        <v xml:space="preserve">OTROS INGRESOS Y BENEFICIOS </v>
      </c>
      <c r="H371" s="16" t="str">
        <f t="shared" si="50"/>
        <v>097020</v>
      </c>
      <c r="I371" s="16" t="str">
        <f>VLOOKUP(H371:H3527,'[10]Catalogos CRI'!$A$70:$B$148,2,FALSE)</f>
        <v>Diferencias por tipo de cambio a Favor en Efectivo y Equivalentes</v>
      </c>
      <c r="J371" s="16" t="str">
        <f t="shared" si="51"/>
        <v>097022</v>
      </c>
      <c r="K371" s="16" t="str">
        <f>VLOOKUP(J371:J3527,'[10]Catalogos CRI'!$A$153:$B$335,2,FALSE)</f>
        <v>Otros ingresos y beneficios varios</v>
      </c>
      <c r="L371" s="16" t="str">
        <f t="shared" si="52"/>
        <v>600</v>
      </c>
      <c r="M371" s="16" t="str">
        <f>VLOOKUP(L371:L3527,[11]FF!$A$10:$B$16,2,FALSE)</f>
        <v>Recursos Estatales</v>
      </c>
      <c r="N371" s="16" t="str">
        <f t="shared" si="53"/>
        <v>607</v>
      </c>
      <c r="O371" s="16" t="str">
        <f>VLOOKUP(N371:N3527,[11]FF!$A$22:$B$93,2,FALSE)</f>
        <v>Estímulos que Integran Fuerza Única Jalisco</v>
      </c>
      <c r="P371" s="16">
        <v>878718</v>
      </c>
      <c r="Q371" s="16">
        <v>3</v>
      </c>
      <c r="R371" s="17">
        <v>0</v>
      </c>
      <c r="S371" s="17">
        <v>0</v>
      </c>
      <c r="T371" s="17">
        <f t="shared" si="45"/>
        <v>0</v>
      </c>
      <c r="U371" s="17">
        <v>0</v>
      </c>
      <c r="V371" s="17">
        <v>0</v>
      </c>
      <c r="W371" s="17">
        <f t="shared" si="46"/>
        <v>0</v>
      </c>
      <c r="X371" t="str">
        <f>VLOOKUP(J371,'[12]Conver ASEJ VS Clave Nueva'!$A$4:$C$193,3,FALSE)</f>
        <v>10.3.9</v>
      </c>
      <c r="Y371" t="str">
        <f>VLOOKUP(K371,'[13]Conver ASEJ VS Clave Nueva'!$B$4:$D$193,3,FALSE)</f>
        <v>Otros ingresos y beneficios varios</v>
      </c>
    </row>
    <row r="372" spans="1:25" x14ac:dyDescent="0.25">
      <c r="A372" s="16">
        <v>86599</v>
      </c>
      <c r="B372" s="16" t="s">
        <v>149</v>
      </c>
      <c r="C372" s="16" t="str">
        <f t="shared" si="47"/>
        <v>2018</v>
      </c>
      <c r="D372" s="16" t="str">
        <f t="shared" si="48"/>
        <v>090000</v>
      </c>
      <c r="E372" s="16" t="str">
        <f>VLOOKUP(D372:D3528,'[10]Catalogos CRI'!$A$10:$B$19,2,FALSE)</f>
        <v>TRANSFERENCIAS, ASIGNACIONES, SUBSIDIOS Y  OTRAS AYUDAS</v>
      </c>
      <c r="F372" s="16" t="str">
        <f t="shared" si="49"/>
        <v>097000</v>
      </c>
      <c r="G372" s="16" t="str">
        <f>VLOOKUP(F372:F3528,'[10]Catalogos CRI'!$A$24:$B$65,2,FALSE)</f>
        <v xml:space="preserve">OTROS INGRESOS Y BENEFICIOS </v>
      </c>
      <c r="H372" s="16" t="str">
        <f t="shared" si="50"/>
        <v>097020</v>
      </c>
      <c r="I372" s="16" t="str">
        <f>VLOOKUP(H372:H3528,'[10]Catalogos CRI'!$A$70:$B$148,2,FALSE)</f>
        <v>Diferencias por tipo de cambio a Favor en Efectivo y Equivalentes</v>
      </c>
      <c r="J372" s="16" t="str">
        <f t="shared" si="51"/>
        <v>097022</v>
      </c>
      <c r="K372" s="16" t="str">
        <f>VLOOKUP(J372:J3528,'[10]Catalogos CRI'!$A$153:$B$335,2,FALSE)</f>
        <v>Otros ingresos y beneficios varios</v>
      </c>
      <c r="L372" s="16" t="str">
        <f t="shared" si="52"/>
        <v>600</v>
      </c>
      <c r="M372" s="16" t="str">
        <f>VLOOKUP(L372:L3528,[11]FF!$A$10:$B$16,2,FALSE)</f>
        <v>Recursos Estatales</v>
      </c>
      <c r="N372" s="16" t="str">
        <f t="shared" si="53"/>
        <v>607</v>
      </c>
      <c r="O372" s="16" t="str">
        <f>VLOOKUP(N372:N3528,[11]FF!$A$22:$B$93,2,FALSE)</f>
        <v>Estímulos que Integran Fuerza Única Jalisco</v>
      </c>
      <c r="P372" s="16">
        <v>878719</v>
      </c>
      <c r="Q372" s="16">
        <v>4</v>
      </c>
      <c r="R372" s="17">
        <v>0</v>
      </c>
      <c r="S372" s="17">
        <v>0</v>
      </c>
      <c r="T372" s="17">
        <f t="shared" si="45"/>
        <v>0</v>
      </c>
      <c r="U372" s="17">
        <v>0</v>
      </c>
      <c r="V372" s="17">
        <v>0</v>
      </c>
      <c r="W372" s="17">
        <f t="shared" si="46"/>
        <v>0</v>
      </c>
      <c r="X372" t="str">
        <f>VLOOKUP(J372,'[12]Conver ASEJ VS Clave Nueva'!$A$4:$C$193,3,FALSE)</f>
        <v>10.3.9</v>
      </c>
      <c r="Y372" t="str">
        <f>VLOOKUP(K372,'[13]Conver ASEJ VS Clave Nueva'!$B$4:$D$193,3,FALSE)</f>
        <v>Otros ingresos y beneficios varios</v>
      </c>
    </row>
    <row r="373" spans="1:25" x14ac:dyDescent="0.25">
      <c r="A373" s="16">
        <v>86599</v>
      </c>
      <c r="B373" s="16" t="s">
        <v>149</v>
      </c>
      <c r="C373" s="16" t="str">
        <f t="shared" si="47"/>
        <v>2018</v>
      </c>
      <c r="D373" s="16" t="str">
        <f t="shared" si="48"/>
        <v>090000</v>
      </c>
      <c r="E373" s="16" t="str">
        <f>VLOOKUP(D373:D3529,'[10]Catalogos CRI'!$A$10:$B$19,2,FALSE)</f>
        <v>TRANSFERENCIAS, ASIGNACIONES, SUBSIDIOS Y  OTRAS AYUDAS</v>
      </c>
      <c r="F373" s="16" t="str">
        <f t="shared" si="49"/>
        <v>097000</v>
      </c>
      <c r="G373" s="16" t="str">
        <f>VLOOKUP(F373:F3529,'[10]Catalogos CRI'!$A$24:$B$65,2,FALSE)</f>
        <v xml:space="preserve">OTROS INGRESOS Y BENEFICIOS </v>
      </c>
      <c r="H373" s="16" t="str">
        <f t="shared" si="50"/>
        <v>097020</v>
      </c>
      <c r="I373" s="16" t="str">
        <f>VLOOKUP(H373:H3529,'[10]Catalogos CRI'!$A$70:$B$148,2,FALSE)</f>
        <v>Diferencias por tipo de cambio a Favor en Efectivo y Equivalentes</v>
      </c>
      <c r="J373" s="16" t="str">
        <f t="shared" si="51"/>
        <v>097022</v>
      </c>
      <c r="K373" s="16" t="str">
        <f>VLOOKUP(J373:J3529,'[10]Catalogos CRI'!$A$153:$B$335,2,FALSE)</f>
        <v>Otros ingresos y beneficios varios</v>
      </c>
      <c r="L373" s="16" t="str">
        <f t="shared" si="52"/>
        <v>600</v>
      </c>
      <c r="M373" s="16" t="str">
        <f>VLOOKUP(L373:L3529,[11]FF!$A$10:$B$16,2,FALSE)</f>
        <v>Recursos Estatales</v>
      </c>
      <c r="N373" s="16" t="str">
        <f t="shared" si="53"/>
        <v>607</v>
      </c>
      <c r="O373" s="16" t="str">
        <f>VLOOKUP(N373:N3529,[11]FF!$A$22:$B$93,2,FALSE)</f>
        <v>Estímulos que Integran Fuerza Única Jalisco</v>
      </c>
      <c r="P373" s="16">
        <v>878720</v>
      </c>
      <c r="Q373" s="16">
        <v>5</v>
      </c>
      <c r="R373" s="17">
        <v>0</v>
      </c>
      <c r="S373" s="17">
        <v>0</v>
      </c>
      <c r="T373" s="17">
        <f t="shared" si="45"/>
        <v>0</v>
      </c>
      <c r="U373" s="17">
        <v>0</v>
      </c>
      <c r="V373" s="17">
        <v>0</v>
      </c>
      <c r="W373" s="17">
        <f t="shared" si="46"/>
        <v>0</v>
      </c>
      <c r="X373" t="str">
        <f>VLOOKUP(J373,'[12]Conver ASEJ VS Clave Nueva'!$A$4:$C$193,3,FALSE)</f>
        <v>10.3.9</v>
      </c>
      <c r="Y373" t="str">
        <f>VLOOKUP(K373,'[13]Conver ASEJ VS Clave Nueva'!$B$4:$D$193,3,FALSE)</f>
        <v>Otros ingresos y beneficios varios</v>
      </c>
    </row>
    <row r="374" spans="1:25" x14ac:dyDescent="0.25">
      <c r="A374" s="16">
        <v>86599</v>
      </c>
      <c r="B374" s="16" t="s">
        <v>149</v>
      </c>
      <c r="C374" s="16" t="str">
        <f t="shared" si="47"/>
        <v>2018</v>
      </c>
      <c r="D374" s="16" t="str">
        <f t="shared" si="48"/>
        <v>090000</v>
      </c>
      <c r="E374" s="16" t="str">
        <f>VLOOKUP(D374:D3530,'[10]Catalogos CRI'!$A$10:$B$19,2,FALSE)</f>
        <v>TRANSFERENCIAS, ASIGNACIONES, SUBSIDIOS Y  OTRAS AYUDAS</v>
      </c>
      <c r="F374" s="16" t="str">
        <f t="shared" si="49"/>
        <v>097000</v>
      </c>
      <c r="G374" s="16" t="str">
        <f>VLOOKUP(F374:F3530,'[10]Catalogos CRI'!$A$24:$B$65,2,FALSE)</f>
        <v xml:space="preserve">OTROS INGRESOS Y BENEFICIOS </v>
      </c>
      <c r="H374" s="16" t="str">
        <f t="shared" si="50"/>
        <v>097020</v>
      </c>
      <c r="I374" s="16" t="str">
        <f>VLOOKUP(H374:H3530,'[10]Catalogos CRI'!$A$70:$B$148,2,FALSE)</f>
        <v>Diferencias por tipo de cambio a Favor en Efectivo y Equivalentes</v>
      </c>
      <c r="J374" s="16" t="str">
        <f t="shared" si="51"/>
        <v>097022</v>
      </c>
      <c r="K374" s="16" t="str">
        <f>VLOOKUP(J374:J3530,'[10]Catalogos CRI'!$A$153:$B$335,2,FALSE)</f>
        <v>Otros ingresos y beneficios varios</v>
      </c>
      <c r="L374" s="16" t="str">
        <f t="shared" si="52"/>
        <v>600</v>
      </c>
      <c r="M374" s="16" t="str">
        <f>VLOOKUP(L374:L3530,[11]FF!$A$10:$B$16,2,FALSE)</f>
        <v>Recursos Estatales</v>
      </c>
      <c r="N374" s="16" t="str">
        <f t="shared" si="53"/>
        <v>607</v>
      </c>
      <c r="O374" s="16" t="str">
        <f>VLOOKUP(N374:N3530,[11]FF!$A$22:$B$93,2,FALSE)</f>
        <v>Estímulos que Integran Fuerza Única Jalisco</v>
      </c>
      <c r="P374" s="16">
        <v>878721</v>
      </c>
      <c r="Q374" s="16">
        <v>6</v>
      </c>
      <c r="R374" s="17">
        <v>0</v>
      </c>
      <c r="S374" s="17">
        <v>0</v>
      </c>
      <c r="T374" s="17">
        <f t="shared" si="45"/>
        <v>0</v>
      </c>
      <c r="U374" s="17">
        <v>0</v>
      </c>
      <c r="V374" s="17">
        <v>0</v>
      </c>
      <c r="W374" s="17">
        <f t="shared" si="46"/>
        <v>0</v>
      </c>
      <c r="X374" t="str">
        <f>VLOOKUP(J374,'[12]Conver ASEJ VS Clave Nueva'!$A$4:$C$193,3,FALSE)</f>
        <v>10.3.9</v>
      </c>
      <c r="Y374" t="str">
        <f>VLOOKUP(K374,'[13]Conver ASEJ VS Clave Nueva'!$B$4:$D$193,3,FALSE)</f>
        <v>Otros ingresos y beneficios varios</v>
      </c>
    </row>
    <row r="375" spans="1:25" x14ac:dyDescent="0.25">
      <c r="A375" s="16">
        <v>86599</v>
      </c>
      <c r="B375" s="16" t="s">
        <v>149</v>
      </c>
      <c r="C375" s="16" t="str">
        <f t="shared" si="47"/>
        <v>2018</v>
      </c>
      <c r="D375" s="16" t="str">
        <f t="shared" si="48"/>
        <v>090000</v>
      </c>
      <c r="E375" s="16" t="str">
        <f>VLOOKUP(D375:D3531,'[10]Catalogos CRI'!$A$10:$B$19,2,FALSE)</f>
        <v>TRANSFERENCIAS, ASIGNACIONES, SUBSIDIOS Y  OTRAS AYUDAS</v>
      </c>
      <c r="F375" s="16" t="str">
        <f t="shared" si="49"/>
        <v>097000</v>
      </c>
      <c r="G375" s="16" t="str">
        <f>VLOOKUP(F375:F3531,'[10]Catalogos CRI'!$A$24:$B$65,2,FALSE)</f>
        <v xml:space="preserve">OTROS INGRESOS Y BENEFICIOS </v>
      </c>
      <c r="H375" s="16" t="str">
        <f t="shared" si="50"/>
        <v>097020</v>
      </c>
      <c r="I375" s="16" t="str">
        <f>VLOOKUP(H375:H3531,'[10]Catalogos CRI'!$A$70:$B$148,2,FALSE)</f>
        <v>Diferencias por tipo de cambio a Favor en Efectivo y Equivalentes</v>
      </c>
      <c r="J375" s="16" t="str">
        <f t="shared" si="51"/>
        <v>097022</v>
      </c>
      <c r="K375" s="16" t="str">
        <f>VLOOKUP(J375:J3531,'[10]Catalogos CRI'!$A$153:$B$335,2,FALSE)</f>
        <v>Otros ingresos y beneficios varios</v>
      </c>
      <c r="L375" s="16" t="str">
        <f t="shared" si="52"/>
        <v>600</v>
      </c>
      <c r="M375" s="16" t="str">
        <f>VLOOKUP(L375:L3531,[11]FF!$A$10:$B$16,2,FALSE)</f>
        <v>Recursos Estatales</v>
      </c>
      <c r="N375" s="16" t="str">
        <f t="shared" si="53"/>
        <v>607</v>
      </c>
      <c r="O375" s="16" t="str">
        <f>VLOOKUP(N375:N3531,[11]FF!$A$22:$B$93,2,FALSE)</f>
        <v>Estímulos que Integran Fuerza Única Jalisco</v>
      </c>
      <c r="P375" s="16">
        <v>878722</v>
      </c>
      <c r="Q375" s="16">
        <v>7</v>
      </c>
      <c r="R375" s="17">
        <v>0</v>
      </c>
      <c r="S375" s="17">
        <v>0</v>
      </c>
      <c r="T375" s="17">
        <f t="shared" si="45"/>
        <v>0</v>
      </c>
      <c r="U375" s="17">
        <v>0</v>
      </c>
      <c r="V375" s="17">
        <v>0</v>
      </c>
      <c r="W375" s="17">
        <f t="shared" si="46"/>
        <v>0</v>
      </c>
      <c r="X375" t="str">
        <f>VLOOKUP(J375,'[12]Conver ASEJ VS Clave Nueva'!$A$4:$C$193,3,FALSE)</f>
        <v>10.3.9</v>
      </c>
      <c r="Y375" t="str">
        <f>VLOOKUP(K375,'[13]Conver ASEJ VS Clave Nueva'!$B$4:$D$193,3,FALSE)</f>
        <v>Otros ingresos y beneficios varios</v>
      </c>
    </row>
    <row r="376" spans="1:25" x14ac:dyDescent="0.25">
      <c r="A376" s="16">
        <v>86599</v>
      </c>
      <c r="B376" s="16" t="s">
        <v>149</v>
      </c>
      <c r="C376" s="16" t="str">
        <f t="shared" si="47"/>
        <v>2018</v>
      </c>
      <c r="D376" s="16" t="str">
        <f t="shared" si="48"/>
        <v>090000</v>
      </c>
      <c r="E376" s="16" t="str">
        <f>VLOOKUP(D376:D3532,'[10]Catalogos CRI'!$A$10:$B$19,2,FALSE)</f>
        <v>TRANSFERENCIAS, ASIGNACIONES, SUBSIDIOS Y  OTRAS AYUDAS</v>
      </c>
      <c r="F376" s="16" t="str">
        <f t="shared" si="49"/>
        <v>097000</v>
      </c>
      <c r="G376" s="16" t="str">
        <f>VLOOKUP(F376:F3532,'[10]Catalogos CRI'!$A$24:$B$65,2,FALSE)</f>
        <v xml:space="preserve">OTROS INGRESOS Y BENEFICIOS </v>
      </c>
      <c r="H376" s="16" t="str">
        <f t="shared" si="50"/>
        <v>097020</v>
      </c>
      <c r="I376" s="16" t="str">
        <f>VLOOKUP(H376:H3532,'[10]Catalogos CRI'!$A$70:$B$148,2,FALSE)</f>
        <v>Diferencias por tipo de cambio a Favor en Efectivo y Equivalentes</v>
      </c>
      <c r="J376" s="16" t="str">
        <f t="shared" si="51"/>
        <v>097022</v>
      </c>
      <c r="K376" s="16" t="str">
        <f>VLOOKUP(J376:J3532,'[10]Catalogos CRI'!$A$153:$B$335,2,FALSE)</f>
        <v>Otros ingresos y beneficios varios</v>
      </c>
      <c r="L376" s="16" t="str">
        <f t="shared" si="52"/>
        <v>600</v>
      </c>
      <c r="M376" s="16" t="str">
        <f>VLOOKUP(L376:L3532,[11]FF!$A$10:$B$16,2,FALSE)</f>
        <v>Recursos Estatales</v>
      </c>
      <c r="N376" s="16" t="str">
        <f t="shared" si="53"/>
        <v>607</v>
      </c>
      <c r="O376" s="16" t="str">
        <f>VLOOKUP(N376:N3532,[11]FF!$A$22:$B$93,2,FALSE)</f>
        <v>Estímulos que Integran Fuerza Única Jalisco</v>
      </c>
      <c r="P376" s="16">
        <v>878723</v>
      </c>
      <c r="Q376" s="16">
        <v>8</v>
      </c>
      <c r="R376" s="17">
        <v>0</v>
      </c>
      <c r="S376" s="17">
        <v>0</v>
      </c>
      <c r="T376" s="17">
        <f t="shared" si="45"/>
        <v>0</v>
      </c>
      <c r="U376" s="17">
        <v>0</v>
      </c>
      <c r="V376" s="17">
        <v>0</v>
      </c>
      <c r="W376" s="17">
        <f t="shared" si="46"/>
        <v>0</v>
      </c>
      <c r="X376" t="str">
        <f>VLOOKUP(J376,'[12]Conver ASEJ VS Clave Nueva'!$A$4:$C$193,3,FALSE)</f>
        <v>10.3.9</v>
      </c>
      <c r="Y376" t="str">
        <f>VLOOKUP(K376,'[13]Conver ASEJ VS Clave Nueva'!$B$4:$D$193,3,FALSE)</f>
        <v>Otros ingresos y beneficios varios</v>
      </c>
    </row>
    <row r="377" spans="1:25" x14ac:dyDescent="0.25">
      <c r="A377" s="16">
        <v>86599</v>
      </c>
      <c r="B377" s="16" t="s">
        <v>149</v>
      </c>
      <c r="C377" s="16" t="str">
        <f t="shared" si="47"/>
        <v>2018</v>
      </c>
      <c r="D377" s="16" t="str">
        <f t="shared" si="48"/>
        <v>090000</v>
      </c>
      <c r="E377" s="16" t="str">
        <f>VLOOKUP(D377:D3533,'[10]Catalogos CRI'!$A$10:$B$19,2,FALSE)</f>
        <v>TRANSFERENCIAS, ASIGNACIONES, SUBSIDIOS Y  OTRAS AYUDAS</v>
      </c>
      <c r="F377" s="16" t="str">
        <f t="shared" si="49"/>
        <v>097000</v>
      </c>
      <c r="G377" s="16" t="str">
        <f>VLOOKUP(F377:F3533,'[10]Catalogos CRI'!$A$24:$B$65,2,FALSE)</f>
        <v xml:space="preserve">OTROS INGRESOS Y BENEFICIOS </v>
      </c>
      <c r="H377" s="16" t="str">
        <f t="shared" si="50"/>
        <v>097020</v>
      </c>
      <c r="I377" s="16" t="str">
        <f>VLOOKUP(H377:H3533,'[10]Catalogos CRI'!$A$70:$B$148,2,FALSE)</f>
        <v>Diferencias por tipo de cambio a Favor en Efectivo y Equivalentes</v>
      </c>
      <c r="J377" s="16" t="str">
        <f t="shared" si="51"/>
        <v>097022</v>
      </c>
      <c r="K377" s="16" t="str">
        <f>VLOOKUP(J377:J3533,'[10]Catalogos CRI'!$A$153:$B$335,2,FALSE)</f>
        <v>Otros ingresos y beneficios varios</v>
      </c>
      <c r="L377" s="16" t="str">
        <f t="shared" si="52"/>
        <v>600</v>
      </c>
      <c r="M377" s="16" t="str">
        <f>VLOOKUP(L377:L3533,[11]FF!$A$10:$B$16,2,FALSE)</f>
        <v>Recursos Estatales</v>
      </c>
      <c r="N377" s="16" t="str">
        <f t="shared" si="53"/>
        <v>607</v>
      </c>
      <c r="O377" s="16" t="str">
        <f>VLOOKUP(N377:N3533,[11]FF!$A$22:$B$93,2,FALSE)</f>
        <v>Estímulos que Integran Fuerza Única Jalisco</v>
      </c>
      <c r="P377" s="16">
        <v>878724</v>
      </c>
      <c r="Q377" s="16">
        <v>9</v>
      </c>
      <c r="R377" s="17">
        <v>0</v>
      </c>
      <c r="S377" s="17">
        <v>0</v>
      </c>
      <c r="T377" s="17">
        <f t="shared" si="45"/>
        <v>0</v>
      </c>
      <c r="U377" s="17">
        <v>0</v>
      </c>
      <c r="V377" s="17">
        <v>0</v>
      </c>
      <c r="W377" s="17">
        <f t="shared" si="46"/>
        <v>0</v>
      </c>
      <c r="X377" t="str">
        <f>VLOOKUP(J377,'[12]Conver ASEJ VS Clave Nueva'!$A$4:$C$193,3,FALSE)</f>
        <v>10.3.9</v>
      </c>
      <c r="Y377" t="str">
        <f>VLOOKUP(K377,'[13]Conver ASEJ VS Clave Nueva'!$B$4:$D$193,3,FALSE)</f>
        <v>Otros ingresos y beneficios varios</v>
      </c>
    </row>
    <row r="378" spans="1:25" x14ac:dyDescent="0.25">
      <c r="A378" s="16">
        <v>86599</v>
      </c>
      <c r="B378" s="16" t="s">
        <v>149</v>
      </c>
      <c r="C378" s="16" t="str">
        <f t="shared" si="47"/>
        <v>2018</v>
      </c>
      <c r="D378" s="16" t="str">
        <f t="shared" si="48"/>
        <v>090000</v>
      </c>
      <c r="E378" s="16" t="str">
        <f>VLOOKUP(D378:D3534,'[10]Catalogos CRI'!$A$10:$B$19,2,FALSE)</f>
        <v>TRANSFERENCIAS, ASIGNACIONES, SUBSIDIOS Y  OTRAS AYUDAS</v>
      </c>
      <c r="F378" s="16" t="str">
        <f t="shared" si="49"/>
        <v>097000</v>
      </c>
      <c r="G378" s="16" t="str">
        <f>VLOOKUP(F378:F3534,'[10]Catalogos CRI'!$A$24:$B$65,2,FALSE)</f>
        <v xml:space="preserve">OTROS INGRESOS Y BENEFICIOS </v>
      </c>
      <c r="H378" s="16" t="str">
        <f t="shared" si="50"/>
        <v>097020</v>
      </c>
      <c r="I378" s="16" t="str">
        <f>VLOOKUP(H378:H3534,'[10]Catalogos CRI'!$A$70:$B$148,2,FALSE)</f>
        <v>Diferencias por tipo de cambio a Favor en Efectivo y Equivalentes</v>
      </c>
      <c r="J378" s="16" t="str">
        <f t="shared" si="51"/>
        <v>097022</v>
      </c>
      <c r="K378" s="16" t="str">
        <f>VLOOKUP(J378:J3534,'[10]Catalogos CRI'!$A$153:$B$335,2,FALSE)</f>
        <v>Otros ingresos y beneficios varios</v>
      </c>
      <c r="L378" s="16" t="str">
        <f t="shared" si="52"/>
        <v>600</v>
      </c>
      <c r="M378" s="16" t="str">
        <f>VLOOKUP(L378:L3534,[11]FF!$A$10:$B$16,2,FALSE)</f>
        <v>Recursos Estatales</v>
      </c>
      <c r="N378" s="16" t="str">
        <f t="shared" si="53"/>
        <v>607</v>
      </c>
      <c r="O378" s="16" t="str">
        <f>VLOOKUP(N378:N3534,[11]FF!$A$22:$B$93,2,FALSE)</f>
        <v>Estímulos que Integran Fuerza Única Jalisco</v>
      </c>
      <c r="P378" s="16">
        <v>878725</v>
      </c>
      <c r="Q378" s="16">
        <v>10</v>
      </c>
      <c r="R378" s="17">
        <v>0</v>
      </c>
      <c r="S378" s="17">
        <v>0</v>
      </c>
      <c r="T378" s="17">
        <f t="shared" si="45"/>
        <v>0</v>
      </c>
      <c r="U378" s="17">
        <v>0</v>
      </c>
      <c r="V378" s="17">
        <v>0</v>
      </c>
      <c r="W378" s="17">
        <f t="shared" si="46"/>
        <v>0</v>
      </c>
      <c r="X378" t="str">
        <f>VLOOKUP(J378,'[12]Conver ASEJ VS Clave Nueva'!$A$4:$C$193,3,FALSE)</f>
        <v>10.3.9</v>
      </c>
      <c r="Y378" t="str">
        <f>VLOOKUP(K378,'[13]Conver ASEJ VS Clave Nueva'!$B$4:$D$193,3,FALSE)</f>
        <v>Otros ingresos y beneficios varios</v>
      </c>
    </row>
    <row r="379" spans="1:25" x14ac:dyDescent="0.25">
      <c r="A379" s="16">
        <v>86599</v>
      </c>
      <c r="B379" s="16" t="s">
        <v>149</v>
      </c>
      <c r="C379" s="16" t="str">
        <f t="shared" si="47"/>
        <v>2018</v>
      </c>
      <c r="D379" s="16" t="str">
        <f t="shared" si="48"/>
        <v>090000</v>
      </c>
      <c r="E379" s="16" t="str">
        <f>VLOOKUP(D379:D3535,'[10]Catalogos CRI'!$A$10:$B$19,2,FALSE)</f>
        <v>TRANSFERENCIAS, ASIGNACIONES, SUBSIDIOS Y  OTRAS AYUDAS</v>
      </c>
      <c r="F379" s="16" t="str">
        <f t="shared" si="49"/>
        <v>097000</v>
      </c>
      <c r="G379" s="16" t="str">
        <f>VLOOKUP(F379:F3535,'[10]Catalogos CRI'!$A$24:$B$65,2,FALSE)</f>
        <v xml:space="preserve">OTROS INGRESOS Y BENEFICIOS </v>
      </c>
      <c r="H379" s="16" t="str">
        <f t="shared" si="50"/>
        <v>097020</v>
      </c>
      <c r="I379" s="16" t="str">
        <f>VLOOKUP(H379:H3535,'[10]Catalogos CRI'!$A$70:$B$148,2,FALSE)</f>
        <v>Diferencias por tipo de cambio a Favor en Efectivo y Equivalentes</v>
      </c>
      <c r="J379" s="16" t="str">
        <f t="shared" si="51"/>
        <v>097022</v>
      </c>
      <c r="K379" s="16" t="str">
        <f>VLOOKUP(J379:J3535,'[10]Catalogos CRI'!$A$153:$B$335,2,FALSE)</f>
        <v>Otros ingresos y beneficios varios</v>
      </c>
      <c r="L379" s="16" t="str">
        <f t="shared" si="52"/>
        <v>600</v>
      </c>
      <c r="M379" s="16" t="str">
        <f>VLOOKUP(L379:L3535,[11]FF!$A$10:$B$16,2,FALSE)</f>
        <v>Recursos Estatales</v>
      </c>
      <c r="N379" s="16" t="str">
        <f t="shared" si="53"/>
        <v>607</v>
      </c>
      <c r="O379" s="16" t="str">
        <f>VLOOKUP(N379:N3535,[11]FF!$A$22:$B$93,2,FALSE)</f>
        <v>Estímulos que Integran Fuerza Única Jalisco</v>
      </c>
      <c r="P379" s="16">
        <v>878726</v>
      </c>
      <c r="Q379" s="16">
        <v>11</v>
      </c>
      <c r="R379" s="17">
        <v>0</v>
      </c>
      <c r="S379" s="17">
        <v>0</v>
      </c>
      <c r="T379" s="17">
        <f t="shared" si="45"/>
        <v>0</v>
      </c>
      <c r="U379" s="17">
        <v>0</v>
      </c>
      <c r="V379" s="17">
        <v>0</v>
      </c>
      <c r="W379" s="17">
        <f t="shared" si="46"/>
        <v>0</v>
      </c>
      <c r="X379" t="str">
        <f>VLOOKUP(J379,'[12]Conver ASEJ VS Clave Nueva'!$A$4:$C$193,3,FALSE)</f>
        <v>10.3.9</v>
      </c>
      <c r="Y379" t="str">
        <f>VLOOKUP(K379,'[13]Conver ASEJ VS Clave Nueva'!$B$4:$D$193,3,FALSE)</f>
        <v>Otros ingresos y beneficios varios</v>
      </c>
    </row>
    <row r="380" spans="1:25" x14ac:dyDescent="0.25">
      <c r="A380" s="16">
        <v>86599</v>
      </c>
      <c r="B380" s="16" t="s">
        <v>149</v>
      </c>
      <c r="C380" s="16" t="str">
        <f t="shared" si="47"/>
        <v>2018</v>
      </c>
      <c r="D380" s="16" t="str">
        <f t="shared" si="48"/>
        <v>090000</v>
      </c>
      <c r="E380" s="16" t="str">
        <f>VLOOKUP(D380:D3536,'[10]Catalogos CRI'!$A$10:$B$19,2,FALSE)</f>
        <v>TRANSFERENCIAS, ASIGNACIONES, SUBSIDIOS Y  OTRAS AYUDAS</v>
      </c>
      <c r="F380" s="16" t="str">
        <f t="shared" si="49"/>
        <v>097000</v>
      </c>
      <c r="G380" s="16" t="str">
        <f>VLOOKUP(F380:F3536,'[10]Catalogos CRI'!$A$24:$B$65,2,FALSE)</f>
        <v xml:space="preserve">OTROS INGRESOS Y BENEFICIOS </v>
      </c>
      <c r="H380" s="16" t="str">
        <f t="shared" si="50"/>
        <v>097020</v>
      </c>
      <c r="I380" s="16" t="str">
        <f>VLOOKUP(H380:H3536,'[10]Catalogos CRI'!$A$70:$B$148,2,FALSE)</f>
        <v>Diferencias por tipo de cambio a Favor en Efectivo y Equivalentes</v>
      </c>
      <c r="J380" s="16" t="str">
        <f t="shared" si="51"/>
        <v>097022</v>
      </c>
      <c r="K380" s="16" t="str">
        <f>VLOOKUP(J380:J3536,'[10]Catalogos CRI'!$A$153:$B$335,2,FALSE)</f>
        <v>Otros ingresos y beneficios varios</v>
      </c>
      <c r="L380" s="16" t="str">
        <f t="shared" si="52"/>
        <v>600</v>
      </c>
      <c r="M380" s="16" t="str">
        <f>VLOOKUP(L380:L3536,[11]FF!$A$10:$B$16,2,FALSE)</f>
        <v>Recursos Estatales</v>
      </c>
      <c r="N380" s="16" t="str">
        <f t="shared" si="53"/>
        <v>607</v>
      </c>
      <c r="O380" s="16" t="str">
        <f>VLOOKUP(N380:N3536,[11]FF!$A$22:$B$93,2,FALSE)</f>
        <v>Estímulos que Integran Fuerza Única Jalisco</v>
      </c>
      <c r="P380" s="16">
        <v>878727</v>
      </c>
      <c r="Q380" s="16">
        <v>12</v>
      </c>
      <c r="R380" s="17">
        <v>0</v>
      </c>
      <c r="S380" s="17">
        <v>0</v>
      </c>
      <c r="T380" s="17">
        <f t="shared" si="45"/>
        <v>0</v>
      </c>
      <c r="U380" s="17">
        <v>0</v>
      </c>
      <c r="V380" s="17">
        <v>0</v>
      </c>
      <c r="W380" s="17">
        <f t="shared" si="46"/>
        <v>0</v>
      </c>
      <c r="X380" t="str">
        <f>VLOOKUP(J380,'[12]Conver ASEJ VS Clave Nueva'!$A$4:$C$193,3,FALSE)</f>
        <v>10.3.9</v>
      </c>
      <c r="Y380" t="str">
        <f>VLOOKUP(K380,'[13]Conver ASEJ VS Clave Nueva'!$B$4:$D$193,3,FALSE)</f>
        <v>Otros ingresos y beneficios varios</v>
      </c>
    </row>
    <row r="381" spans="1:25" x14ac:dyDescent="0.25">
      <c r="A381" s="16">
        <v>86663</v>
      </c>
      <c r="B381" s="16" t="s">
        <v>150</v>
      </c>
      <c r="C381" s="16" t="str">
        <f t="shared" si="47"/>
        <v>2018</v>
      </c>
      <c r="D381" s="16" t="str">
        <f t="shared" si="48"/>
        <v>060000</v>
      </c>
      <c r="E381" s="16" t="str">
        <f>VLOOKUP(D381:D3537,'[10]Catalogos CRI'!$A$10:$B$19,2,FALSE)</f>
        <v>APROVECHAMIENTOS</v>
      </c>
      <c r="F381" s="16" t="str">
        <f t="shared" si="49"/>
        <v>061000</v>
      </c>
      <c r="G381" s="16" t="str">
        <f>VLOOKUP(F381:F3537,'[10]Catalogos CRI'!$A$24:$B$65,2,FALSE)</f>
        <v>APROVECHAMIENTOS DE TIPO CORRIENTE</v>
      </c>
      <c r="H381" s="16" t="str">
        <f t="shared" si="50"/>
        <v>061070</v>
      </c>
      <c r="I381" s="16" t="str">
        <f>VLOOKUP(H381:H3537,'[10]Catalogos CRI'!$A$70:$B$148,2,FALSE)</f>
        <v>Aprovechamientos por aportaciones y cooperaciones</v>
      </c>
      <c r="J381" s="16" t="str">
        <f t="shared" si="51"/>
        <v>061071</v>
      </c>
      <c r="K381" s="16" t="str">
        <f>VLOOKUP(J381:J3537,'[10]Catalogos CRI'!$A$153:$B$335,2,FALSE)</f>
        <v>Aprovechamientos por aportaciones y cooperaciones</v>
      </c>
      <c r="L381" s="16" t="str">
        <f t="shared" si="52"/>
        <v>600</v>
      </c>
      <c r="M381" s="16" t="str">
        <f>VLOOKUP(L381:L3537,[11]FF!$A$10:$B$16,2,FALSE)</f>
        <v>Recursos Estatales</v>
      </c>
      <c r="N381" s="16" t="str">
        <f t="shared" si="53"/>
        <v>607</v>
      </c>
      <c r="O381" s="16" t="str">
        <f>VLOOKUP(N381:N3537,[11]FF!$A$22:$B$93,2,FALSE)</f>
        <v>Estímulos que Integran Fuerza Única Jalisco</v>
      </c>
      <c r="P381" s="16">
        <v>878852</v>
      </c>
      <c r="Q381" s="16">
        <v>1</v>
      </c>
      <c r="R381" s="17">
        <v>0</v>
      </c>
      <c r="S381" s="17">
        <v>0</v>
      </c>
      <c r="T381" s="17">
        <f t="shared" si="45"/>
        <v>0</v>
      </c>
      <c r="U381" s="17">
        <v>0</v>
      </c>
      <c r="V381" s="17">
        <v>0</v>
      </c>
      <c r="W381" s="17">
        <f t="shared" si="46"/>
        <v>0</v>
      </c>
      <c r="X381" t="str">
        <f>VLOOKUP(J381,'[12]Conver ASEJ VS Clave Nueva'!$A$4:$C$193,3,FALSE)</f>
        <v>6.1.7.1</v>
      </c>
      <c r="Y381" t="str">
        <f>VLOOKUP(K381,'[13]Conver ASEJ VS Clave Nueva'!$B$4:$D$193,3,FALSE)</f>
        <v>Aprovechamientos por aportaciones y cooperaciones</v>
      </c>
    </row>
    <row r="382" spans="1:25" x14ac:dyDescent="0.25">
      <c r="A382" s="16">
        <v>86663</v>
      </c>
      <c r="B382" s="16" t="s">
        <v>150</v>
      </c>
      <c r="C382" s="16" t="str">
        <f t="shared" si="47"/>
        <v>2018</v>
      </c>
      <c r="D382" s="16" t="str">
        <f t="shared" si="48"/>
        <v>060000</v>
      </c>
      <c r="E382" s="16" t="str">
        <f>VLOOKUP(D382:D3538,'[10]Catalogos CRI'!$A$10:$B$19,2,FALSE)</f>
        <v>APROVECHAMIENTOS</v>
      </c>
      <c r="F382" s="16" t="str">
        <f t="shared" si="49"/>
        <v>061000</v>
      </c>
      <c r="G382" s="16" t="str">
        <f>VLOOKUP(F382:F3538,'[10]Catalogos CRI'!$A$24:$B$65,2,FALSE)</f>
        <v>APROVECHAMIENTOS DE TIPO CORRIENTE</v>
      </c>
      <c r="H382" s="16" t="str">
        <f t="shared" si="50"/>
        <v>061070</v>
      </c>
      <c r="I382" s="16" t="str">
        <f>VLOOKUP(H382:H3538,'[10]Catalogos CRI'!$A$70:$B$148,2,FALSE)</f>
        <v>Aprovechamientos por aportaciones y cooperaciones</v>
      </c>
      <c r="J382" s="16" t="str">
        <f t="shared" si="51"/>
        <v>061071</v>
      </c>
      <c r="K382" s="16" t="str">
        <f>VLOOKUP(J382:J3538,'[10]Catalogos CRI'!$A$153:$B$335,2,FALSE)</f>
        <v>Aprovechamientos por aportaciones y cooperaciones</v>
      </c>
      <c r="L382" s="16" t="str">
        <f t="shared" si="52"/>
        <v>600</v>
      </c>
      <c r="M382" s="16" t="str">
        <f>VLOOKUP(L382:L3538,[11]FF!$A$10:$B$16,2,FALSE)</f>
        <v>Recursos Estatales</v>
      </c>
      <c r="N382" s="16" t="str">
        <f t="shared" si="53"/>
        <v>607</v>
      </c>
      <c r="O382" s="16" t="str">
        <f>VLOOKUP(N382:N3538,[11]FF!$A$22:$B$93,2,FALSE)</f>
        <v>Estímulos que Integran Fuerza Única Jalisco</v>
      </c>
      <c r="P382" s="16">
        <v>878853</v>
      </c>
      <c r="Q382" s="16">
        <v>2</v>
      </c>
      <c r="R382" s="17">
        <v>0</v>
      </c>
      <c r="S382" s="17">
        <v>228445.6</v>
      </c>
      <c r="T382" s="17">
        <f t="shared" si="45"/>
        <v>228445.6</v>
      </c>
      <c r="U382" s="17">
        <v>0</v>
      </c>
      <c r="V382" s="17">
        <v>228445.6</v>
      </c>
      <c r="W382" s="17">
        <f t="shared" si="46"/>
        <v>0</v>
      </c>
      <c r="X382" t="str">
        <f>VLOOKUP(J382,'[12]Conver ASEJ VS Clave Nueva'!$A$4:$C$193,3,FALSE)</f>
        <v>6.1.7.1</v>
      </c>
      <c r="Y382" t="str">
        <f>VLOOKUP(K382,'[13]Conver ASEJ VS Clave Nueva'!$B$4:$D$193,3,FALSE)</f>
        <v>Aprovechamientos por aportaciones y cooperaciones</v>
      </c>
    </row>
    <row r="383" spans="1:25" x14ac:dyDescent="0.25">
      <c r="A383" s="16">
        <v>86663</v>
      </c>
      <c r="B383" s="16" t="s">
        <v>150</v>
      </c>
      <c r="C383" s="16" t="str">
        <f t="shared" si="47"/>
        <v>2018</v>
      </c>
      <c r="D383" s="16" t="str">
        <f t="shared" si="48"/>
        <v>060000</v>
      </c>
      <c r="E383" s="16" t="str">
        <f>VLOOKUP(D383:D3539,'[10]Catalogos CRI'!$A$10:$B$19,2,FALSE)</f>
        <v>APROVECHAMIENTOS</v>
      </c>
      <c r="F383" s="16" t="str">
        <f t="shared" si="49"/>
        <v>061000</v>
      </c>
      <c r="G383" s="16" t="str">
        <f>VLOOKUP(F383:F3539,'[10]Catalogos CRI'!$A$24:$B$65,2,FALSE)</f>
        <v>APROVECHAMIENTOS DE TIPO CORRIENTE</v>
      </c>
      <c r="H383" s="16" t="str">
        <f t="shared" si="50"/>
        <v>061070</v>
      </c>
      <c r="I383" s="16" t="str">
        <f>VLOOKUP(H383:H3539,'[10]Catalogos CRI'!$A$70:$B$148,2,FALSE)</f>
        <v>Aprovechamientos por aportaciones y cooperaciones</v>
      </c>
      <c r="J383" s="16" t="str">
        <f t="shared" si="51"/>
        <v>061071</v>
      </c>
      <c r="K383" s="16" t="str">
        <f>VLOOKUP(J383:J3539,'[10]Catalogos CRI'!$A$153:$B$335,2,FALSE)</f>
        <v>Aprovechamientos por aportaciones y cooperaciones</v>
      </c>
      <c r="L383" s="16" t="str">
        <f t="shared" si="52"/>
        <v>600</v>
      </c>
      <c r="M383" s="16" t="str">
        <f>VLOOKUP(L383:L3539,[11]FF!$A$10:$B$16,2,FALSE)</f>
        <v>Recursos Estatales</v>
      </c>
      <c r="N383" s="16" t="str">
        <f t="shared" si="53"/>
        <v>607</v>
      </c>
      <c r="O383" s="16" t="str">
        <f>VLOOKUP(N383:N3539,[11]FF!$A$22:$B$93,2,FALSE)</f>
        <v>Estímulos que Integran Fuerza Única Jalisco</v>
      </c>
      <c r="P383" s="16">
        <v>878854</v>
      </c>
      <c r="Q383" s="16">
        <v>3</v>
      </c>
      <c r="R383" s="17">
        <v>0</v>
      </c>
      <c r="S383" s="17">
        <v>461662.49</v>
      </c>
      <c r="T383" s="17">
        <f t="shared" si="45"/>
        <v>461662.49</v>
      </c>
      <c r="U383" s="17">
        <v>0</v>
      </c>
      <c r="V383" s="17">
        <v>461662.49</v>
      </c>
      <c r="W383" s="17">
        <f t="shared" si="46"/>
        <v>0</v>
      </c>
      <c r="X383" t="str">
        <f>VLOOKUP(J383,'[12]Conver ASEJ VS Clave Nueva'!$A$4:$C$193,3,FALSE)</f>
        <v>6.1.7.1</v>
      </c>
      <c r="Y383" t="str">
        <f>VLOOKUP(K383,'[13]Conver ASEJ VS Clave Nueva'!$B$4:$D$193,3,FALSE)</f>
        <v>Aprovechamientos por aportaciones y cooperaciones</v>
      </c>
    </row>
    <row r="384" spans="1:25" x14ac:dyDescent="0.25">
      <c r="A384" s="16">
        <v>86663</v>
      </c>
      <c r="B384" s="16" t="s">
        <v>150</v>
      </c>
      <c r="C384" s="16" t="str">
        <f t="shared" si="47"/>
        <v>2018</v>
      </c>
      <c r="D384" s="16" t="str">
        <f t="shared" si="48"/>
        <v>060000</v>
      </c>
      <c r="E384" s="16" t="str">
        <f>VLOOKUP(D384:D3540,'[10]Catalogos CRI'!$A$10:$B$19,2,FALSE)</f>
        <v>APROVECHAMIENTOS</v>
      </c>
      <c r="F384" s="16" t="str">
        <f t="shared" si="49"/>
        <v>061000</v>
      </c>
      <c r="G384" s="16" t="str">
        <f>VLOOKUP(F384:F3540,'[10]Catalogos CRI'!$A$24:$B$65,2,FALSE)</f>
        <v>APROVECHAMIENTOS DE TIPO CORRIENTE</v>
      </c>
      <c r="H384" s="16" t="str">
        <f t="shared" si="50"/>
        <v>061070</v>
      </c>
      <c r="I384" s="16" t="str">
        <f>VLOOKUP(H384:H3540,'[10]Catalogos CRI'!$A$70:$B$148,2,FALSE)</f>
        <v>Aprovechamientos por aportaciones y cooperaciones</v>
      </c>
      <c r="J384" s="16" t="str">
        <f t="shared" si="51"/>
        <v>061071</v>
      </c>
      <c r="K384" s="16" t="str">
        <f>VLOOKUP(J384:J3540,'[10]Catalogos CRI'!$A$153:$B$335,2,FALSE)</f>
        <v>Aprovechamientos por aportaciones y cooperaciones</v>
      </c>
      <c r="L384" s="16" t="str">
        <f t="shared" si="52"/>
        <v>600</v>
      </c>
      <c r="M384" s="16" t="str">
        <f>VLOOKUP(L384:L3540,[11]FF!$A$10:$B$16,2,FALSE)</f>
        <v>Recursos Estatales</v>
      </c>
      <c r="N384" s="16" t="str">
        <f t="shared" si="53"/>
        <v>607</v>
      </c>
      <c r="O384" s="16" t="str">
        <f>VLOOKUP(N384:N3540,[11]FF!$A$22:$B$93,2,FALSE)</f>
        <v>Estímulos que Integran Fuerza Única Jalisco</v>
      </c>
      <c r="P384" s="16">
        <v>878855</v>
      </c>
      <c r="Q384" s="16">
        <v>4</v>
      </c>
      <c r="R384" s="17">
        <v>0</v>
      </c>
      <c r="S384" s="17">
        <v>229792.31</v>
      </c>
      <c r="T384" s="17">
        <f t="shared" si="45"/>
        <v>229792.31</v>
      </c>
      <c r="U384" s="17">
        <v>0</v>
      </c>
      <c r="V384" s="17">
        <v>229792.31</v>
      </c>
      <c r="W384" s="17">
        <f t="shared" si="46"/>
        <v>0</v>
      </c>
      <c r="X384" t="str">
        <f>VLOOKUP(J384,'[12]Conver ASEJ VS Clave Nueva'!$A$4:$C$193,3,FALSE)</f>
        <v>6.1.7.1</v>
      </c>
      <c r="Y384" t="str">
        <f>VLOOKUP(K384,'[13]Conver ASEJ VS Clave Nueva'!$B$4:$D$193,3,FALSE)</f>
        <v>Aprovechamientos por aportaciones y cooperaciones</v>
      </c>
    </row>
    <row r="385" spans="1:25" x14ac:dyDescent="0.25">
      <c r="A385" s="16">
        <v>86663</v>
      </c>
      <c r="B385" s="16" t="s">
        <v>150</v>
      </c>
      <c r="C385" s="16" t="str">
        <f t="shared" si="47"/>
        <v>2018</v>
      </c>
      <c r="D385" s="16" t="str">
        <f t="shared" si="48"/>
        <v>060000</v>
      </c>
      <c r="E385" s="16" t="str">
        <f>VLOOKUP(D385:D3541,'[10]Catalogos CRI'!$A$10:$B$19,2,FALSE)</f>
        <v>APROVECHAMIENTOS</v>
      </c>
      <c r="F385" s="16" t="str">
        <f t="shared" si="49"/>
        <v>061000</v>
      </c>
      <c r="G385" s="16" t="str">
        <f>VLOOKUP(F385:F3541,'[10]Catalogos CRI'!$A$24:$B$65,2,FALSE)</f>
        <v>APROVECHAMIENTOS DE TIPO CORRIENTE</v>
      </c>
      <c r="H385" s="16" t="str">
        <f t="shared" si="50"/>
        <v>061070</v>
      </c>
      <c r="I385" s="16" t="str">
        <f>VLOOKUP(H385:H3541,'[10]Catalogos CRI'!$A$70:$B$148,2,FALSE)</f>
        <v>Aprovechamientos por aportaciones y cooperaciones</v>
      </c>
      <c r="J385" s="16" t="str">
        <f t="shared" si="51"/>
        <v>061071</v>
      </c>
      <c r="K385" s="16" t="str">
        <f>VLOOKUP(J385:J3541,'[10]Catalogos CRI'!$A$153:$B$335,2,FALSE)</f>
        <v>Aprovechamientos por aportaciones y cooperaciones</v>
      </c>
      <c r="L385" s="16" t="str">
        <f t="shared" si="52"/>
        <v>600</v>
      </c>
      <c r="M385" s="16" t="str">
        <f>VLOOKUP(L385:L3541,[11]FF!$A$10:$B$16,2,FALSE)</f>
        <v>Recursos Estatales</v>
      </c>
      <c r="N385" s="16" t="str">
        <f t="shared" si="53"/>
        <v>607</v>
      </c>
      <c r="O385" s="16" t="str">
        <f>VLOOKUP(N385:N3541,[11]FF!$A$22:$B$93,2,FALSE)</f>
        <v>Estímulos que Integran Fuerza Única Jalisco</v>
      </c>
      <c r="P385" s="16">
        <v>878856</v>
      </c>
      <c r="Q385" s="16">
        <v>5</v>
      </c>
      <c r="R385" s="17">
        <v>0</v>
      </c>
      <c r="S385" s="17">
        <v>229792.31</v>
      </c>
      <c r="T385" s="17">
        <f t="shared" si="45"/>
        <v>229792.31</v>
      </c>
      <c r="U385" s="17">
        <v>0</v>
      </c>
      <c r="V385" s="17">
        <v>229792.31</v>
      </c>
      <c r="W385" s="17">
        <f t="shared" si="46"/>
        <v>0</v>
      </c>
      <c r="X385" t="str">
        <f>VLOOKUP(J385,'[12]Conver ASEJ VS Clave Nueva'!$A$4:$C$193,3,FALSE)</f>
        <v>6.1.7.1</v>
      </c>
      <c r="Y385" t="str">
        <f>VLOOKUP(K385,'[13]Conver ASEJ VS Clave Nueva'!$B$4:$D$193,3,FALSE)</f>
        <v>Aprovechamientos por aportaciones y cooperaciones</v>
      </c>
    </row>
    <row r="386" spans="1:25" x14ac:dyDescent="0.25">
      <c r="A386" s="16">
        <v>86663</v>
      </c>
      <c r="B386" s="16" t="s">
        <v>150</v>
      </c>
      <c r="C386" s="16" t="str">
        <f t="shared" si="47"/>
        <v>2018</v>
      </c>
      <c r="D386" s="16" t="str">
        <f t="shared" si="48"/>
        <v>060000</v>
      </c>
      <c r="E386" s="16" t="str">
        <f>VLOOKUP(D386:D3542,'[10]Catalogos CRI'!$A$10:$B$19,2,FALSE)</f>
        <v>APROVECHAMIENTOS</v>
      </c>
      <c r="F386" s="16" t="str">
        <f t="shared" si="49"/>
        <v>061000</v>
      </c>
      <c r="G386" s="16" t="str">
        <f>VLOOKUP(F386:F3542,'[10]Catalogos CRI'!$A$24:$B$65,2,FALSE)</f>
        <v>APROVECHAMIENTOS DE TIPO CORRIENTE</v>
      </c>
      <c r="H386" s="16" t="str">
        <f t="shared" si="50"/>
        <v>061070</v>
      </c>
      <c r="I386" s="16" t="str">
        <f>VLOOKUP(H386:H3542,'[10]Catalogos CRI'!$A$70:$B$148,2,FALSE)</f>
        <v>Aprovechamientos por aportaciones y cooperaciones</v>
      </c>
      <c r="J386" s="16" t="str">
        <f t="shared" si="51"/>
        <v>061071</v>
      </c>
      <c r="K386" s="16" t="str">
        <f>VLOOKUP(J386:J3542,'[10]Catalogos CRI'!$A$153:$B$335,2,FALSE)</f>
        <v>Aprovechamientos por aportaciones y cooperaciones</v>
      </c>
      <c r="L386" s="16" t="str">
        <f t="shared" si="52"/>
        <v>600</v>
      </c>
      <c r="M386" s="16" t="str">
        <f>VLOOKUP(L386:L3542,[11]FF!$A$10:$B$16,2,FALSE)</f>
        <v>Recursos Estatales</v>
      </c>
      <c r="N386" s="16" t="str">
        <f t="shared" si="53"/>
        <v>607</v>
      </c>
      <c r="O386" s="16" t="str">
        <f>VLOOKUP(N386:N3542,[11]FF!$A$22:$B$93,2,FALSE)</f>
        <v>Estímulos que Integran Fuerza Única Jalisco</v>
      </c>
      <c r="P386" s="16">
        <v>878857</v>
      </c>
      <c r="Q386" s="16">
        <v>6</v>
      </c>
      <c r="R386" s="17">
        <v>0</v>
      </c>
      <c r="S386" s="17">
        <v>0</v>
      </c>
      <c r="T386" s="17">
        <f t="shared" si="45"/>
        <v>0</v>
      </c>
      <c r="U386" s="17">
        <v>0</v>
      </c>
      <c r="V386" s="17">
        <v>0</v>
      </c>
      <c r="W386" s="17">
        <f t="shared" si="46"/>
        <v>0</v>
      </c>
      <c r="X386" t="str">
        <f>VLOOKUP(J386,'[12]Conver ASEJ VS Clave Nueva'!$A$4:$C$193,3,FALSE)</f>
        <v>6.1.7.1</v>
      </c>
      <c r="Y386" t="str">
        <f>VLOOKUP(K386,'[13]Conver ASEJ VS Clave Nueva'!$B$4:$D$193,3,FALSE)</f>
        <v>Aprovechamientos por aportaciones y cooperaciones</v>
      </c>
    </row>
    <row r="387" spans="1:25" x14ac:dyDescent="0.25">
      <c r="A387" s="16">
        <v>86663</v>
      </c>
      <c r="B387" s="16" t="s">
        <v>150</v>
      </c>
      <c r="C387" s="16" t="str">
        <f t="shared" si="47"/>
        <v>2018</v>
      </c>
      <c r="D387" s="16" t="str">
        <f t="shared" si="48"/>
        <v>060000</v>
      </c>
      <c r="E387" s="16" t="str">
        <f>VLOOKUP(D387:D3543,'[10]Catalogos CRI'!$A$10:$B$19,2,FALSE)</f>
        <v>APROVECHAMIENTOS</v>
      </c>
      <c r="F387" s="16" t="str">
        <f t="shared" si="49"/>
        <v>061000</v>
      </c>
      <c r="G387" s="16" t="str">
        <f>VLOOKUP(F387:F3543,'[10]Catalogos CRI'!$A$24:$B$65,2,FALSE)</f>
        <v>APROVECHAMIENTOS DE TIPO CORRIENTE</v>
      </c>
      <c r="H387" s="16" t="str">
        <f t="shared" si="50"/>
        <v>061070</v>
      </c>
      <c r="I387" s="16" t="str">
        <f>VLOOKUP(H387:H3543,'[10]Catalogos CRI'!$A$70:$B$148,2,FALSE)</f>
        <v>Aprovechamientos por aportaciones y cooperaciones</v>
      </c>
      <c r="J387" s="16" t="str">
        <f t="shared" si="51"/>
        <v>061071</v>
      </c>
      <c r="K387" s="16" t="str">
        <f>VLOOKUP(J387:J3543,'[10]Catalogos CRI'!$A$153:$B$335,2,FALSE)</f>
        <v>Aprovechamientos por aportaciones y cooperaciones</v>
      </c>
      <c r="L387" s="16" t="str">
        <f t="shared" si="52"/>
        <v>600</v>
      </c>
      <c r="M387" s="16" t="str">
        <f>VLOOKUP(L387:L3543,[11]FF!$A$10:$B$16,2,FALSE)</f>
        <v>Recursos Estatales</v>
      </c>
      <c r="N387" s="16" t="str">
        <f t="shared" si="53"/>
        <v>607</v>
      </c>
      <c r="O387" s="16" t="str">
        <f>VLOOKUP(N387:N3543,[11]FF!$A$22:$B$93,2,FALSE)</f>
        <v>Estímulos que Integran Fuerza Única Jalisco</v>
      </c>
      <c r="P387" s="16">
        <v>878858</v>
      </c>
      <c r="Q387" s="16">
        <v>7</v>
      </c>
      <c r="R387" s="17">
        <v>0</v>
      </c>
      <c r="S387" s="17">
        <v>0</v>
      </c>
      <c r="T387" s="17">
        <f t="shared" si="45"/>
        <v>0</v>
      </c>
      <c r="U387" s="17">
        <v>0</v>
      </c>
      <c r="V387" s="17">
        <v>228201.51</v>
      </c>
      <c r="W387" s="17">
        <f t="shared" si="46"/>
        <v>-228201.51</v>
      </c>
      <c r="X387" t="str">
        <f>VLOOKUP(J387,'[12]Conver ASEJ VS Clave Nueva'!$A$4:$C$193,3,FALSE)</f>
        <v>6.1.7.1</v>
      </c>
      <c r="Y387" t="str">
        <f>VLOOKUP(K387,'[13]Conver ASEJ VS Clave Nueva'!$B$4:$D$193,3,FALSE)</f>
        <v>Aprovechamientos por aportaciones y cooperaciones</v>
      </c>
    </row>
    <row r="388" spans="1:25" x14ac:dyDescent="0.25">
      <c r="A388" s="16">
        <v>86663</v>
      </c>
      <c r="B388" s="16" t="s">
        <v>150</v>
      </c>
      <c r="C388" s="16" t="str">
        <f t="shared" si="47"/>
        <v>2018</v>
      </c>
      <c r="D388" s="16" t="str">
        <f t="shared" si="48"/>
        <v>060000</v>
      </c>
      <c r="E388" s="16" t="str">
        <f>VLOOKUP(D388:D3544,'[10]Catalogos CRI'!$A$10:$B$19,2,FALSE)</f>
        <v>APROVECHAMIENTOS</v>
      </c>
      <c r="F388" s="16" t="str">
        <f t="shared" si="49"/>
        <v>061000</v>
      </c>
      <c r="G388" s="16" t="str">
        <f>VLOOKUP(F388:F3544,'[10]Catalogos CRI'!$A$24:$B$65,2,FALSE)</f>
        <v>APROVECHAMIENTOS DE TIPO CORRIENTE</v>
      </c>
      <c r="H388" s="16" t="str">
        <f t="shared" si="50"/>
        <v>061070</v>
      </c>
      <c r="I388" s="16" t="str">
        <f>VLOOKUP(H388:H3544,'[10]Catalogos CRI'!$A$70:$B$148,2,FALSE)</f>
        <v>Aprovechamientos por aportaciones y cooperaciones</v>
      </c>
      <c r="J388" s="16" t="str">
        <f t="shared" si="51"/>
        <v>061071</v>
      </c>
      <c r="K388" s="16" t="str">
        <f>VLOOKUP(J388:J3544,'[10]Catalogos CRI'!$A$153:$B$335,2,FALSE)</f>
        <v>Aprovechamientos por aportaciones y cooperaciones</v>
      </c>
      <c r="L388" s="16" t="str">
        <f t="shared" si="52"/>
        <v>600</v>
      </c>
      <c r="M388" s="16" t="str">
        <f>VLOOKUP(L388:L3544,[11]FF!$A$10:$B$16,2,FALSE)</f>
        <v>Recursos Estatales</v>
      </c>
      <c r="N388" s="16" t="str">
        <f t="shared" si="53"/>
        <v>607</v>
      </c>
      <c r="O388" s="16" t="str">
        <f>VLOOKUP(N388:N3544,[11]FF!$A$22:$B$93,2,FALSE)</f>
        <v>Estímulos que Integran Fuerza Única Jalisco</v>
      </c>
      <c r="P388" s="16">
        <v>878859</v>
      </c>
      <c r="Q388" s="16">
        <v>8</v>
      </c>
      <c r="R388" s="17">
        <v>0</v>
      </c>
      <c r="S388" s="17">
        <v>0</v>
      </c>
      <c r="T388" s="17">
        <f t="shared" si="45"/>
        <v>0</v>
      </c>
      <c r="U388" s="17">
        <v>0</v>
      </c>
      <c r="V388" s="17">
        <v>245217.23</v>
      </c>
      <c r="W388" s="17">
        <f t="shared" si="46"/>
        <v>-245217.23</v>
      </c>
      <c r="X388" t="str">
        <f>VLOOKUP(J388,'[12]Conver ASEJ VS Clave Nueva'!$A$4:$C$193,3,FALSE)</f>
        <v>6.1.7.1</v>
      </c>
      <c r="Y388" t="str">
        <f>VLOOKUP(K388,'[13]Conver ASEJ VS Clave Nueva'!$B$4:$D$193,3,FALSE)</f>
        <v>Aprovechamientos por aportaciones y cooperaciones</v>
      </c>
    </row>
    <row r="389" spans="1:25" x14ac:dyDescent="0.25">
      <c r="A389" s="16">
        <v>86663</v>
      </c>
      <c r="B389" s="16" t="s">
        <v>150</v>
      </c>
      <c r="C389" s="16" t="str">
        <f t="shared" si="47"/>
        <v>2018</v>
      </c>
      <c r="D389" s="16" t="str">
        <f t="shared" si="48"/>
        <v>060000</v>
      </c>
      <c r="E389" s="16" t="str">
        <f>VLOOKUP(D389:D3545,'[10]Catalogos CRI'!$A$10:$B$19,2,FALSE)</f>
        <v>APROVECHAMIENTOS</v>
      </c>
      <c r="F389" s="16" t="str">
        <f t="shared" si="49"/>
        <v>061000</v>
      </c>
      <c r="G389" s="16" t="str">
        <f>VLOOKUP(F389:F3545,'[10]Catalogos CRI'!$A$24:$B$65,2,FALSE)</f>
        <v>APROVECHAMIENTOS DE TIPO CORRIENTE</v>
      </c>
      <c r="H389" s="16" t="str">
        <f t="shared" si="50"/>
        <v>061070</v>
      </c>
      <c r="I389" s="16" t="str">
        <f>VLOOKUP(H389:H3545,'[10]Catalogos CRI'!$A$70:$B$148,2,FALSE)</f>
        <v>Aprovechamientos por aportaciones y cooperaciones</v>
      </c>
      <c r="J389" s="16" t="str">
        <f t="shared" si="51"/>
        <v>061071</v>
      </c>
      <c r="K389" s="16" t="str">
        <f>VLOOKUP(J389:J3545,'[10]Catalogos CRI'!$A$153:$B$335,2,FALSE)</f>
        <v>Aprovechamientos por aportaciones y cooperaciones</v>
      </c>
      <c r="L389" s="16" t="str">
        <f t="shared" si="52"/>
        <v>600</v>
      </c>
      <c r="M389" s="16" t="str">
        <f>VLOOKUP(L389:L3545,[11]FF!$A$10:$B$16,2,FALSE)</f>
        <v>Recursos Estatales</v>
      </c>
      <c r="N389" s="16" t="str">
        <f t="shared" si="53"/>
        <v>607</v>
      </c>
      <c r="O389" s="16" t="str">
        <f>VLOOKUP(N389:N3545,[11]FF!$A$22:$B$93,2,FALSE)</f>
        <v>Estímulos que Integran Fuerza Única Jalisco</v>
      </c>
      <c r="P389" s="16">
        <v>878860</v>
      </c>
      <c r="Q389" s="16">
        <v>9</v>
      </c>
      <c r="R389" s="17">
        <v>0</v>
      </c>
      <c r="S389" s="17">
        <v>0</v>
      </c>
      <c r="T389" s="17">
        <f t="shared" si="45"/>
        <v>0</v>
      </c>
      <c r="U389" s="17">
        <v>0</v>
      </c>
      <c r="V389" s="17">
        <v>218749.01</v>
      </c>
      <c r="W389" s="17">
        <f t="shared" si="46"/>
        <v>-218749.01</v>
      </c>
      <c r="X389" t="str">
        <f>VLOOKUP(J389,'[12]Conver ASEJ VS Clave Nueva'!$A$4:$C$193,3,FALSE)</f>
        <v>6.1.7.1</v>
      </c>
      <c r="Y389" t="str">
        <f>VLOOKUP(K389,'[13]Conver ASEJ VS Clave Nueva'!$B$4:$D$193,3,FALSE)</f>
        <v>Aprovechamientos por aportaciones y cooperaciones</v>
      </c>
    </row>
    <row r="390" spans="1:25" x14ac:dyDescent="0.25">
      <c r="A390" s="16">
        <v>86663</v>
      </c>
      <c r="B390" s="16" t="s">
        <v>150</v>
      </c>
      <c r="C390" s="16" t="str">
        <f t="shared" si="47"/>
        <v>2018</v>
      </c>
      <c r="D390" s="16" t="str">
        <f t="shared" si="48"/>
        <v>060000</v>
      </c>
      <c r="E390" s="16" t="str">
        <f>VLOOKUP(D390:D3546,'[10]Catalogos CRI'!$A$10:$B$19,2,FALSE)</f>
        <v>APROVECHAMIENTOS</v>
      </c>
      <c r="F390" s="16" t="str">
        <f t="shared" si="49"/>
        <v>061000</v>
      </c>
      <c r="G390" s="16" t="str">
        <f>VLOOKUP(F390:F3546,'[10]Catalogos CRI'!$A$24:$B$65,2,FALSE)</f>
        <v>APROVECHAMIENTOS DE TIPO CORRIENTE</v>
      </c>
      <c r="H390" s="16" t="str">
        <f t="shared" si="50"/>
        <v>061070</v>
      </c>
      <c r="I390" s="16" t="str">
        <f>VLOOKUP(H390:H3546,'[10]Catalogos CRI'!$A$70:$B$148,2,FALSE)</f>
        <v>Aprovechamientos por aportaciones y cooperaciones</v>
      </c>
      <c r="J390" s="16" t="str">
        <f t="shared" si="51"/>
        <v>061071</v>
      </c>
      <c r="K390" s="16" t="str">
        <f>VLOOKUP(J390:J3546,'[10]Catalogos CRI'!$A$153:$B$335,2,FALSE)</f>
        <v>Aprovechamientos por aportaciones y cooperaciones</v>
      </c>
      <c r="L390" s="16" t="str">
        <f t="shared" si="52"/>
        <v>600</v>
      </c>
      <c r="M390" s="16" t="str">
        <f>VLOOKUP(L390:L3546,[11]FF!$A$10:$B$16,2,FALSE)</f>
        <v>Recursos Estatales</v>
      </c>
      <c r="N390" s="16" t="str">
        <f t="shared" si="53"/>
        <v>607</v>
      </c>
      <c r="O390" s="16" t="str">
        <f>VLOOKUP(N390:N3546,[11]FF!$A$22:$B$93,2,FALSE)</f>
        <v>Estímulos que Integran Fuerza Única Jalisco</v>
      </c>
      <c r="P390" s="16">
        <v>878861</v>
      </c>
      <c r="Q390" s="16">
        <v>10</v>
      </c>
      <c r="R390" s="17">
        <v>0</v>
      </c>
      <c r="S390" s="17">
        <v>0</v>
      </c>
      <c r="T390" s="17">
        <f t="shared" si="45"/>
        <v>0</v>
      </c>
      <c r="U390" s="17">
        <v>0</v>
      </c>
      <c r="V390" s="17">
        <v>223893.22</v>
      </c>
      <c r="W390" s="17">
        <f t="shared" si="46"/>
        <v>-223893.22</v>
      </c>
      <c r="X390" t="str">
        <f>VLOOKUP(J390,'[12]Conver ASEJ VS Clave Nueva'!$A$4:$C$193,3,FALSE)</f>
        <v>6.1.7.1</v>
      </c>
      <c r="Y390" t="str">
        <f>VLOOKUP(K390,'[13]Conver ASEJ VS Clave Nueva'!$B$4:$D$193,3,FALSE)</f>
        <v>Aprovechamientos por aportaciones y cooperaciones</v>
      </c>
    </row>
    <row r="391" spans="1:25" x14ac:dyDescent="0.25">
      <c r="A391" s="16">
        <v>86663</v>
      </c>
      <c r="B391" s="16" t="s">
        <v>150</v>
      </c>
      <c r="C391" s="16" t="str">
        <f t="shared" si="47"/>
        <v>2018</v>
      </c>
      <c r="D391" s="16" t="str">
        <f t="shared" si="48"/>
        <v>060000</v>
      </c>
      <c r="E391" s="16" t="str">
        <f>VLOOKUP(D391:D3547,'[10]Catalogos CRI'!$A$10:$B$19,2,FALSE)</f>
        <v>APROVECHAMIENTOS</v>
      </c>
      <c r="F391" s="16" t="str">
        <f t="shared" si="49"/>
        <v>061000</v>
      </c>
      <c r="G391" s="16" t="str">
        <f>VLOOKUP(F391:F3547,'[10]Catalogos CRI'!$A$24:$B$65,2,FALSE)</f>
        <v>APROVECHAMIENTOS DE TIPO CORRIENTE</v>
      </c>
      <c r="H391" s="16" t="str">
        <f t="shared" si="50"/>
        <v>061070</v>
      </c>
      <c r="I391" s="16" t="str">
        <f>VLOOKUP(H391:H3547,'[10]Catalogos CRI'!$A$70:$B$148,2,FALSE)</f>
        <v>Aprovechamientos por aportaciones y cooperaciones</v>
      </c>
      <c r="J391" s="16" t="str">
        <f t="shared" si="51"/>
        <v>061071</v>
      </c>
      <c r="K391" s="16" t="str">
        <f>VLOOKUP(J391:J3547,'[10]Catalogos CRI'!$A$153:$B$335,2,FALSE)</f>
        <v>Aprovechamientos por aportaciones y cooperaciones</v>
      </c>
      <c r="L391" s="16" t="str">
        <f t="shared" si="52"/>
        <v>600</v>
      </c>
      <c r="M391" s="16" t="str">
        <f>VLOOKUP(L391:L3547,[11]FF!$A$10:$B$16,2,FALSE)</f>
        <v>Recursos Estatales</v>
      </c>
      <c r="N391" s="16" t="str">
        <f t="shared" si="53"/>
        <v>607</v>
      </c>
      <c r="O391" s="16" t="str">
        <f>VLOOKUP(N391:N3547,[11]FF!$A$22:$B$93,2,FALSE)</f>
        <v>Estímulos que Integran Fuerza Única Jalisco</v>
      </c>
      <c r="P391" s="16">
        <v>878862</v>
      </c>
      <c r="Q391" s="16">
        <v>11</v>
      </c>
      <c r="R391" s="17">
        <v>0</v>
      </c>
      <c r="S391" s="17">
        <v>0</v>
      </c>
      <c r="T391" s="17">
        <f t="shared" si="45"/>
        <v>0</v>
      </c>
      <c r="U391" s="17">
        <v>0</v>
      </c>
      <c r="V391" s="17">
        <v>434892.45</v>
      </c>
      <c r="W391" s="17">
        <f t="shared" si="46"/>
        <v>-434892.45</v>
      </c>
      <c r="X391" t="str">
        <f>VLOOKUP(J391,'[12]Conver ASEJ VS Clave Nueva'!$A$4:$C$193,3,FALSE)</f>
        <v>6.1.7.1</v>
      </c>
      <c r="Y391" t="str">
        <f>VLOOKUP(K391,'[13]Conver ASEJ VS Clave Nueva'!$B$4:$D$193,3,FALSE)</f>
        <v>Aprovechamientos por aportaciones y cooperaciones</v>
      </c>
    </row>
    <row r="392" spans="1:25" x14ac:dyDescent="0.25">
      <c r="A392" s="16">
        <v>86663</v>
      </c>
      <c r="B392" s="16" t="s">
        <v>150</v>
      </c>
      <c r="C392" s="16" t="str">
        <f t="shared" si="47"/>
        <v>2018</v>
      </c>
      <c r="D392" s="16" t="str">
        <f t="shared" si="48"/>
        <v>060000</v>
      </c>
      <c r="E392" s="16" t="str">
        <f>VLOOKUP(D392:D3548,'[10]Catalogos CRI'!$A$10:$B$19,2,FALSE)</f>
        <v>APROVECHAMIENTOS</v>
      </c>
      <c r="F392" s="16" t="str">
        <f t="shared" si="49"/>
        <v>061000</v>
      </c>
      <c r="G392" s="16" t="str">
        <f>VLOOKUP(F392:F3548,'[10]Catalogos CRI'!$A$24:$B$65,2,FALSE)</f>
        <v>APROVECHAMIENTOS DE TIPO CORRIENTE</v>
      </c>
      <c r="H392" s="16" t="str">
        <f t="shared" si="50"/>
        <v>061070</v>
      </c>
      <c r="I392" s="16" t="str">
        <f>VLOOKUP(H392:H3548,'[10]Catalogos CRI'!$A$70:$B$148,2,FALSE)</f>
        <v>Aprovechamientos por aportaciones y cooperaciones</v>
      </c>
      <c r="J392" s="16" t="str">
        <f t="shared" si="51"/>
        <v>061071</v>
      </c>
      <c r="K392" s="16" t="str">
        <f>VLOOKUP(J392:J3548,'[10]Catalogos CRI'!$A$153:$B$335,2,FALSE)</f>
        <v>Aprovechamientos por aportaciones y cooperaciones</v>
      </c>
      <c r="L392" s="16" t="str">
        <f t="shared" si="52"/>
        <v>600</v>
      </c>
      <c r="M392" s="16" t="str">
        <f>VLOOKUP(L392:L3548,[11]FF!$A$10:$B$16,2,FALSE)</f>
        <v>Recursos Estatales</v>
      </c>
      <c r="N392" s="16" t="str">
        <f t="shared" si="53"/>
        <v>607</v>
      </c>
      <c r="O392" s="16" t="str">
        <f>VLOOKUP(N392:N3548,[11]FF!$A$22:$B$93,2,FALSE)</f>
        <v>Estímulos que Integran Fuerza Única Jalisco</v>
      </c>
      <c r="P392" s="16">
        <v>878863</v>
      </c>
      <c r="Q392" s="16">
        <v>12</v>
      </c>
      <c r="R392" s="17">
        <v>0</v>
      </c>
      <c r="S392" s="17">
        <v>0</v>
      </c>
      <c r="T392" s="17">
        <f t="shared" si="45"/>
        <v>0</v>
      </c>
      <c r="U392" s="17">
        <v>0</v>
      </c>
      <c r="V392" s="17">
        <v>0</v>
      </c>
      <c r="W392" s="17">
        <f t="shared" si="46"/>
        <v>0</v>
      </c>
      <c r="X392" t="str">
        <f>VLOOKUP(J392,'[12]Conver ASEJ VS Clave Nueva'!$A$4:$C$193,3,FALSE)</f>
        <v>6.1.7.1</v>
      </c>
      <c r="Y392" t="str">
        <f>VLOOKUP(K392,'[13]Conver ASEJ VS Clave Nueva'!$B$4:$D$193,3,FALSE)</f>
        <v>Aprovechamientos por aportaciones y cooperaciones</v>
      </c>
    </row>
    <row r="393" spans="1:25" x14ac:dyDescent="0.25">
      <c r="A393" s="16">
        <v>86664</v>
      </c>
      <c r="B393" s="16" t="s">
        <v>151</v>
      </c>
      <c r="C393" s="16" t="str">
        <f t="shared" si="47"/>
        <v>2018</v>
      </c>
      <c r="D393" s="16" t="str">
        <f t="shared" si="48"/>
        <v>060000</v>
      </c>
      <c r="E393" s="16" t="str">
        <f>VLOOKUP(D393:D3549,'[10]Catalogos CRI'!$A$10:$B$19,2,FALSE)</f>
        <v>APROVECHAMIENTOS</v>
      </c>
      <c r="F393" s="16" t="str">
        <f t="shared" si="49"/>
        <v>064000</v>
      </c>
      <c r="G393" s="16" t="str">
        <f>VLOOKUP(F393:F3549,'[10]Catalogos CRI'!$A$24:$B$65,2,FALSE)</f>
        <v>ACCESORIOS DE LOS APORVECHAMIENTOS</v>
      </c>
      <c r="H393" s="16" t="str">
        <f t="shared" si="50"/>
        <v>064010</v>
      </c>
      <c r="I393" s="16" t="str">
        <f>VLOOKUP(H393:H3549,'[10]Catalogos CRI'!$A$70:$B$148,2,FALSE)</f>
        <v>Otros no especificados</v>
      </c>
      <c r="J393" s="16" t="str">
        <f t="shared" si="51"/>
        <v>064011</v>
      </c>
      <c r="K393" s="16" t="str">
        <f>VLOOKUP(J393:J3549,'[10]Catalogos CRI'!$A$153:$B$335,2,FALSE)</f>
        <v>Otros  accesorios</v>
      </c>
      <c r="L393" s="16" t="str">
        <f t="shared" si="52"/>
        <v>500</v>
      </c>
      <c r="M393" s="16" t="str">
        <f>VLOOKUP(L393:L3549,[11]FF!$A$10:$B$16,2,FALSE)</f>
        <v>Recursos Federales</v>
      </c>
      <c r="N393" s="16" t="str">
        <f t="shared" si="53"/>
        <v>512</v>
      </c>
      <c r="O393" s="16" t="str">
        <f>VLOOKUP(N393:N3549,[11]FF!$A$22:$B$93,2,FALSE)</f>
        <v>CNA Agua Sin Adeudos 2018</v>
      </c>
      <c r="P393" s="16">
        <v>878864</v>
      </c>
      <c r="Q393" s="16">
        <v>1</v>
      </c>
      <c r="R393" s="17">
        <v>0</v>
      </c>
      <c r="S393" s="17">
        <v>0</v>
      </c>
      <c r="T393" s="17">
        <f t="shared" ref="T393:T456" si="54">R393+S393</f>
        <v>0</v>
      </c>
      <c r="U393" s="17">
        <v>0</v>
      </c>
      <c r="V393" s="17">
        <v>0</v>
      </c>
      <c r="W393" s="17">
        <f t="shared" ref="W393:W456" si="55">T393-V393</f>
        <v>0</v>
      </c>
      <c r="X393" t="str">
        <f>VLOOKUP(J393,'[12]Conver ASEJ VS Clave Nueva'!$A$4:$C$193,3,FALSE)</f>
        <v>6.4.1.9</v>
      </c>
      <c r="Y393" t="str">
        <f>VLOOKUP(K393,'[13]Conver ASEJ VS Clave Nueva'!$B$4:$D$193,3,FALSE)</f>
        <v>Otros  accesorios</v>
      </c>
    </row>
    <row r="394" spans="1:25" x14ac:dyDescent="0.25">
      <c r="A394" s="16">
        <v>86664</v>
      </c>
      <c r="B394" s="16" t="s">
        <v>151</v>
      </c>
      <c r="C394" s="16" t="str">
        <f t="shared" ref="C394:C457" si="56">MID(B394,1,4)</f>
        <v>2018</v>
      </c>
      <c r="D394" s="16" t="str">
        <f t="shared" ref="D394:D457" si="57">MID(B394,6,6)</f>
        <v>060000</v>
      </c>
      <c r="E394" s="16" t="str">
        <f>VLOOKUP(D394:D3550,'[10]Catalogos CRI'!$A$10:$B$19,2,FALSE)</f>
        <v>APROVECHAMIENTOS</v>
      </c>
      <c r="F394" s="16" t="str">
        <f t="shared" ref="F394:F457" si="58">MID(B394,13,6)</f>
        <v>064000</v>
      </c>
      <c r="G394" s="16" t="str">
        <f>VLOOKUP(F394:F3550,'[10]Catalogos CRI'!$A$24:$B$65,2,FALSE)</f>
        <v>ACCESORIOS DE LOS APORVECHAMIENTOS</v>
      </c>
      <c r="H394" s="16" t="str">
        <f t="shared" ref="H394:H457" si="59">MID(B394,20,6)</f>
        <v>064010</v>
      </c>
      <c r="I394" s="16" t="str">
        <f>VLOOKUP(H394:H3550,'[10]Catalogos CRI'!$A$70:$B$148,2,FALSE)</f>
        <v>Otros no especificados</v>
      </c>
      <c r="J394" s="16" t="str">
        <f t="shared" ref="J394:J457" si="60">MID(B394,27,6)</f>
        <v>064011</v>
      </c>
      <c r="K394" s="16" t="str">
        <f>VLOOKUP(J394:J3550,'[10]Catalogos CRI'!$A$153:$B$335,2,FALSE)</f>
        <v>Otros  accesorios</v>
      </c>
      <c r="L394" s="16" t="str">
        <f t="shared" ref="L394:L457" si="61">MID(B394,34,3)</f>
        <v>500</v>
      </c>
      <c r="M394" s="16" t="str">
        <f>VLOOKUP(L394:L3550,[11]FF!$A$10:$B$16,2,FALSE)</f>
        <v>Recursos Federales</v>
      </c>
      <c r="N394" s="16" t="str">
        <f t="shared" ref="N394:N457" si="62">MID(B394,38,3)</f>
        <v>512</v>
      </c>
      <c r="O394" s="16" t="str">
        <f>VLOOKUP(N394:N3550,[11]FF!$A$22:$B$93,2,FALSE)</f>
        <v>CNA Agua Sin Adeudos 2018</v>
      </c>
      <c r="P394" s="16">
        <v>878865</v>
      </c>
      <c r="Q394" s="16">
        <v>2</v>
      </c>
      <c r="R394" s="17">
        <v>0</v>
      </c>
      <c r="S394" s="17">
        <v>68.03</v>
      </c>
      <c r="T394" s="17">
        <f t="shared" si="54"/>
        <v>68.03</v>
      </c>
      <c r="U394" s="17">
        <v>0</v>
      </c>
      <c r="V394" s="17">
        <v>68.03</v>
      </c>
      <c r="W394" s="17">
        <f t="shared" si="55"/>
        <v>0</v>
      </c>
      <c r="X394" t="str">
        <f>VLOOKUP(J394,'[12]Conver ASEJ VS Clave Nueva'!$A$4:$C$193,3,FALSE)</f>
        <v>6.4.1.9</v>
      </c>
      <c r="Y394" t="str">
        <f>VLOOKUP(K394,'[13]Conver ASEJ VS Clave Nueva'!$B$4:$D$193,3,FALSE)</f>
        <v>Otros  accesorios</v>
      </c>
    </row>
    <row r="395" spans="1:25" x14ac:dyDescent="0.25">
      <c r="A395" s="16">
        <v>86664</v>
      </c>
      <c r="B395" s="16" t="s">
        <v>151</v>
      </c>
      <c r="C395" s="16" t="str">
        <f t="shared" si="56"/>
        <v>2018</v>
      </c>
      <c r="D395" s="16" t="str">
        <f t="shared" si="57"/>
        <v>060000</v>
      </c>
      <c r="E395" s="16" t="str">
        <f>VLOOKUP(D395:D3551,'[10]Catalogos CRI'!$A$10:$B$19,2,FALSE)</f>
        <v>APROVECHAMIENTOS</v>
      </c>
      <c r="F395" s="16" t="str">
        <f t="shared" si="58"/>
        <v>064000</v>
      </c>
      <c r="G395" s="16" t="str">
        <f>VLOOKUP(F395:F3551,'[10]Catalogos CRI'!$A$24:$B$65,2,FALSE)</f>
        <v>ACCESORIOS DE LOS APORVECHAMIENTOS</v>
      </c>
      <c r="H395" s="16" t="str">
        <f t="shared" si="59"/>
        <v>064010</v>
      </c>
      <c r="I395" s="16" t="str">
        <f>VLOOKUP(H395:H3551,'[10]Catalogos CRI'!$A$70:$B$148,2,FALSE)</f>
        <v>Otros no especificados</v>
      </c>
      <c r="J395" s="16" t="str">
        <f t="shared" si="60"/>
        <v>064011</v>
      </c>
      <c r="K395" s="16" t="str">
        <f>VLOOKUP(J395:J3551,'[10]Catalogos CRI'!$A$153:$B$335,2,FALSE)</f>
        <v>Otros  accesorios</v>
      </c>
      <c r="L395" s="16" t="str">
        <f t="shared" si="61"/>
        <v>500</v>
      </c>
      <c r="M395" s="16" t="str">
        <f>VLOOKUP(L395:L3551,[11]FF!$A$10:$B$16,2,FALSE)</f>
        <v>Recursos Federales</v>
      </c>
      <c r="N395" s="16" t="str">
        <f t="shared" si="62"/>
        <v>512</v>
      </c>
      <c r="O395" s="16" t="str">
        <f>VLOOKUP(N395:N3551,[11]FF!$A$22:$B$93,2,FALSE)</f>
        <v>CNA Agua Sin Adeudos 2018</v>
      </c>
      <c r="P395" s="16">
        <v>878866</v>
      </c>
      <c r="Q395" s="16">
        <v>3</v>
      </c>
      <c r="R395" s="17">
        <v>0</v>
      </c>
      <c r="S395" s="17">
        <v>70.55</v>
      </c>
      <c r="T395" s="17">
        <f t="shared" si="54"/>
        <v>70.55</v>
      </c>
      <c r="U395" s="17">
        <v>0</v>
      </c>
      <c r="V395" s="17">
        <v>70.55</v>
      </c>
      <c r="W395" s="17">
        <f t="shared" si="55"/>
        <v>0</v>
      </c>
      <c r="X395" t="str">
        <f>VLOOKUP(J395,'[12]Conver ASEJ VS Clave Nueva'!$A$4:$C$193,3,FALSE)</f>
        <v>6.4.1.9</v>
      </c>
      <c r="Y395" t="str">
        <f>VLOOKUP(K395,'[13]Conver ASEJ VS Clave Nueva'!$B$4:$D$193,3,FALSE)</f>
        <v>Otros  accesorios</v>
      </c>
    </row>
    <row r="396" spans="1:25" x14ac:dyDescent="0.25">
      <c r="A396" s="16">
        <v>86664</v>
      </c>
      <c r="B396" s="16" t="s">
        <v>151</v>
      </c>
      <c r="C396" s="16" t="str">
        <f t="shared" si="56"/>
        <v>2018</v>
      </c>
      <c r="D396" s="16" t="str">
        <f t="shared" si="57"/>
        <v>060000</v>
      </c>
      <c r="E396" s="16" t="str">
        <f>VLOOKUP(D396:D3552,'[10]Catalogos CRI'!$A$10:$B$19,2,FALSE)</f>
        <v>APROVECHAMIENTOS</v>
      </c>
      <c r="F396" s="16" t="str">
        <f t="shared" si="58"/>
        <v>064000</v>
      </c>
      <c r="G396" s="16" t="str">
        <f>VLOOKUP(F396:F3552,'[10]Catalogos CRI'!$A$24:$B$65,2,FALSE)</f>
        <v>ACCESORIOS DE LOS APORVECHAMIENTOS</v>
      </c>
      <c r="H396" s="16" t="str">
        <f t="shared" si="59"/>
        <v>064010</v>
      </c>
      <c r="I396" s="16" t="str">
        <f>VLOOKUP(H396:H3552,'[10]Catalogos CRI'!$A$70:$B$148,2,FALSE)</f>
        <v>Otros no especificados</v>
      </c>
      <c r="J396" s="16" t="str">
        <f t="shared" si="60"/>
        <v>064011</v>
      </c>
      <c r="K396" s="16" t="str">
        <f>VLOOKUP(J396:J3552,'[10]Catalogos CRI'!$A$153:$B$335,2,FALSE)</f>
        <v>Otros  accesorios</v>
      </c>
      <c r="L396" s="16" t="str">
        <f t="shared" si="61"/>
        <v>500</v>
      </c>
      <c r="M396" s="16" t="str">
        <f>VLOOKUP(L396:L3552,[11]FF!$A$10:$B$16,2,FALSE)</f>
        <v>Recursos Federales</v>
      </c>
      <c r="N396" s="16" t="str">
        <f t="shared" si="62"/>
        <v>512</v>
      </c>
      <c r="O396" s="16" t="str">
        <f>VLOOKUP(N396:N3552,[11]FF!$A$22:$B$93,2,FALSE)</f>
        <v>CNA Agua Sin Adeudos 2018</v>
      </c>
      <c r="P396" s="16">
        <v>878867</v>
      </c>
      <c r="Q396" s="16">
        <v>4</v>
      </c>
      <c r="R396" s="17">
        <v>0</v>
      </c>
      <c r="S396" s="17">
        <v>78.11</v>
      </c>
      <c r="T396" s="17">
        <f t="shared" si="54"/>
        <v>78.11</v>
      </c>
      <c r="U396" s="17">
        <v>0</v>
      </c>
      <c r="V396" s="17">
        <v>78.11</v>
      </c>
      <c r="W396" s="17">
        <f t="shared" si="55"/>
        <v>0</v>
      </c>
      <c r="X396" t="str">
        <f>VLOOKUP(J396,'[12]Conver ASEJ VS Clave Nueva'!$A$4:$C$193,3,FALSE)</f>
        <v>6.4.1.9</v>
      </c>
      <c r="Y396" t="str">
        <f>VLOOKUP(K396,'[13]Conver ASEJ VS Clave Nueva'!$B$4:$D$193,3,FALSE)</f>
        <v>Otros  accesorios</v>
      </c>
    </row>
    <row r="397" spans="1:25" x14ac:dyDescent="0.25">
      <c r="A397" s="16">
        <v>86664</v>
      </c>
      <c r="B397" s="16" t="s">
        <v>151</v>
      </c>
      <c r="C397" s="16" t="str">
        <f t="shared" si="56"/>
        <v>2018</v>
      </c>
      <c r="D397" s="16" t="str">
        <f t="shared" si="57"/>
        <v>060000</v>
      </c>
      <c r="E397" s="16" t="str">
        <f>VLOOKUP(D397:D3553,'[10]Catalogos CRI'!$A$10:$B$19,2,FALSE)</f>
        <v>APROVECHAMIENTOS</v>
      </c>
      <c r="F397" s="16" t="str">
        <f t="shared" si="58"/>
        <v>064000</v>
      </c>
      <c r="G397" s="16" t="str">
        <f>VLOOKUP(F397:F3553,'[10]Catalogos CRI'!$A$24:$B$65,2,FALSE)</f>
        <v>ACCESORIOS DE LOS APORVECHAMIENTOS</v>
      </c>
      <c r="H397" s="16" t="str">
        <f t="shared" si="59"/>
        <v>064010</v>
      </c>
      <c r="I397" s="16" t="str">
        <f>VLOOKUP(H397:H3553,'[10]Catalogos CRI'!$A$70:$B$148,2,FALSE)</f>
        <v>Otros no especificados</v>
      </c>
      <c r="J397" s="16" t="str">
        <f t="shared" si="60"/>
        <v>064011</v>
      </c>
      <c r="K397" s="16" t="str">
        <f>VLOOKUP(J397:J3553,'[10]Catalogos CRI'!$A$153:$B$335,2,FALSE)</f>
        <v>Otros  accesorios</v>
      </c>
      <c r="L397" s="16" t="str">
        <f t="shared" si="61"/>
        <v>500</v>
      </c>
      <c r="M397" s="16" t="str">
        <f>VLOOKUP(L397:L3553,[11]FF!$A$10:$B$16,2,FALSE)</f>
        <v>Recursos Federales</v>
      </c>
      <c r="N397" s="16" t="str">
        <f t="shared" si="62"/>
        <v>512</v>
      </c>
      <c r="O397" s="16" t="str">
        <f>VLOOKUP(N397:N3553,[11]FF!$A$22:$B$93,2,FALSE)</f>
        <v>CNA Agua Sin Adeudos 2018</v>
      </c>
      <c r="P397" s="16">
        <v>878868</v>
      </c>
      <c r="Q397" s="16">
        <v>5</v>
      </c>
      <c r="R397" s="17">
        <v>0</v>
      </c>
      <c r="S397" s="17">
        <v>75.59</v>
      </c>
      <c r="T397" s="17">
        <f t="shared" si="54"/>
        <v>75.59</v>
      </c>
      <c r="U397" s="17">
        <v>0</v>
      </c>
      <c r="V397" s="17">
        <v>75.59</v>
      </c>
      <c r="W397" s="17">
        <f t="shared" si="55"/>
        <v>0</v>
      </c>
      <c r="X397" t="str">
        <f>VLOOKUP(J397,'[12]Conver ASEJ VS Clave Nueva'!$A$4:$C$193,3,FALSE)</f>
        <v>6.4.1.9</v>
      </c>
      <c r="Y397" t="str">
        <f>VLOOKUP(K397,'[13]Conver ASEJ VS Clave Nueva'!$B$4:$D$193,3,FALSE)</f>
        <v>Otros  accesorios</v>
      </c>
    </row>
    <row r="398" spans="1:25" x14ac:dyDescent="0.25">
      <c r="A398" s="16">
        <v>86664</v>
      </c>
      <c r="B398" s="16" t="s">
        <v>151</v>
      </c>
      <c r="C398" s="16" t="str">
        <f t="shared" si="56"/>
        <v>2018</v>
      </c>
      <c r="D398" s="16" t="str">
        <f t="shared" si="57"/>
        <v>060000</v>
      </c>
      <c r="E398" s="16" t="str">
        <f>VLOOKUP(D398:D3554,'[10]Catalogos CRI'!$A$10:$B$19,2,FALSE)</f>
        <v>APROVECHAMIENTOS</v>
      </c>
      <c r="F398" s="16" t="str">
        <f t="shared" si="58"/>
        <v>064000</v>
      </c>
      <c r="G398" s="16" t="str">
        <f>VLOOKUP(F398:F3554,'[10]Catalogos CRI'!$A$24:$B$65,2,FALSE)</f>
        <v>ACCESORIOS DE LOS APORVECHAMIENTOS</v>
      </c>
      <c r="H398" s="16" t="str">
        <f t="shared" si="59"/>
        <v>064010</v>
      </c>
      <c r="I398" s="16" t="str">
        <f>VLOOKUP(H398:H3554,'[10]Catalogos CRI'!$A$70:$B$148,2,FALSE)</f>
        <v>Otros no especificados</v>
      </c>
      <c r="J398" s="16" t="str">
        <f t="shared" si="60"/>
        <v>064011</v>
      </c>
      <c r="K398" s="16" t="str">
        <f>VLOOKUP(J398:J3554,'[10]Catalogos CRI'!$A$153:$B$335,2,FALSE)</f>
        <v>Otros  accesorios</v>
      </c>
      <c r="L398" s="16" t="str">
        <f t="shared" si="61"/>
        <v>500</v>
      </c>
      <c r="M398" s="16" t="str">
        <f>VLOOKUP(L398:L3554,[11]FF!$A$10:$B$16,2,FALSE)</f>
        <v>Recursos Federales</v>
      </c>
      <c r="N398" s="16" t="str">
        <f t="shared" si="62"/>
        <v>512</v>
      </c>
      <c r="O398" s="16" t="str">
        <f>VLOOKUP(N398:N3554,[11]FF!$A$22:$B$93,2,FALSE)</f>
        <v>CNA Agua Sin Adeudos 2018</v>
      </c>
      <c r="P398" s="16">
        <v>878869</v>
      </c>
      <c r="Q398" s="16">
        <v>6</v>
      </c>
      <c r="R398" s="17">
        <v>0</v>
      </c>
      <c r="S398" s="17">
        <v>78.11</v>
      </c>
      <c r="T398" s="17">
        <f t="shared" si="54"/>
        <v>78.11</v>
      </c>
      <c r="U398" s="17">
        <v>0</v>
      </c>
      <c r="V398" s="17">
        <v>78.11</v>
      </c>
      <c r="W398" s="17">
        <f t="shared" si="55"/>
        <v>0</v>
      </c>
      <c r="X398" t="str">
        <f>VLOOKUP(J398,'[12]Conver ASEJ VS Clave Nueva'!$A$4:$C$193,3,FALSE)</f>
        <v>6.4.1.9</v>
      </c>
      <c r="Y398" t="str">
        <f>VLOOKUP(K398,'[13]Conver ASEJ VS Clave Nueva'!$B$4:$D$193,3,FALSE)</f>
        <v>Otros  accesorios</v>
      </c>
    </row>
    <row r="399" spans="1:25" x14ac:dyDescent="0.25">
      <c r="A399" s="16">
        <v>86664</v>
      </c>
      <c r="B399" s="16" t="s">
        <v>151</v>
      </c>
      <c r="C399" s="16" t="str">
        <f t="shared" si="56"/>
        <v>2018</v>
      </c>
      <c r="D399" s="16" t="str">
        <f t="shared" si="57"/>
        <v>060000</v>
      </c>
      <c r="E399" s="16" t="str">
        <f>VLOOKUP(D399:D3555,'[10]Catalogos CRI'!$A$10:$B$19,2,FALSE)</f>
        <v>APROVECHAMIENTOS</v>
      </c>
      <c r="F399" s="16" t="str">
        <f t="shared" si="58"/>
        <v>064000</v>
      </c>
      <c r="G399" s="16" t="str">
        <f>VLOOKUP(F399:F3555,'[10]Catalogos CRI'!$A$24:$B$65,2,FALSE)</f>
        <v>ACCESORIOS DE LOS APORVECHAMIENTOS</v>
      </c>
      <c r="H399" s="16" t="str">
        <f t="shared" si="59"/>
        <v>064010</v>
      </c>
      <c r="I399" s="16" t="str">
        <f>VLOOKUP(H399:H3555,'[10]Catalogos CRI'!$A$70:$B$148,2,FALSE)</f>
        <v>Otros no especificados</v>
      </c>
      <c r="J399" s="16" t="str">
        <f t="shared" si="60"/>
        <v>064011</v>
      </c>
      <c r="K399" s="16" t="str">
        <f>VLOOKUP(J399:J3555,'[10]Catalogos CRI'!$A$153:$B$335,2,FALSE)</f>
        <v>Otros  accesorios</v>
      </c>
      <c r="L399" s="16" t="str">
        <f t="shared" si="61"/>
        <v>500</v>
      </c>
      <c r="M399" s="16" t="str">
        <f>VLOOKUP(L399:L3555,[11]FF!$A$10:$B$16,2,FALSE)</f>
        <v>Recursos Federales</v>
      </c>
      <c r="N399" s="16" t="str">
        <f t="shared" si="62"/>
        <v>512</v>
      </c>
      <c r="O399" s="16" t="str">
        <f>VLOOKUP(N399:N3555,[11]FF!$A$22:$B$93,2,FALSE)</f>
        <v>CNA Agua Sin Adeudos 2018</v>
      </c>
      <c r="P399" s="16">
        <v>878870</v>
      </c>
      <c r="Q399" s="16">
        <v>7</v>
      </c>
      <c r="R399" s="17">
        <v>0</v>
      </c>
      <c r="S399" s="17">
        <v>0</v>
      </c>
      <c r="T399" s="17">
        <f t="shared" si="54"/>
        <v>0</v>
      </c>
      <c r="U399" s="17">
        <v>0</v>
      </c>
      <c r="V399" s="17">
        <v>75.59</v>
      </c>
      <c r="W399" s="17">
        <f t="shared" si="55"/>
        <v>-75.59</v>
      </c>
      <c r="X399" t="str">
        <f>VLOOKUP(J399,'[12]Conver ASEJ VS Clave Nueva'!$A$4:$C$193,3,FALSE)</f>
        <v>6.4.1.9</v>
      </c>
      <c r="Y399" t="str">
        <f>VLOOKUP(K399,'[13]Conver ASEJ VS Clave Nueva'!$B$4:$D$193,3,FALSE)</f>
        <v>Otros  accesorios</v>
      </c>
    </row>
    <row r="400" spans="1:25" x14ac:dyDescent="0.25">
      <c r="A400" s="16">
        <v>86664</v>
      </c>
      <c r="B400" s="16" t="s">
        <v>151</v>
      </c>
      <c r="C400" s="16" t="str">
        <f t="shared" si="56"/>
        <v>2018</v>
      </c>
      <c r="D400" s="16" t="str">
        <f t="shared" si="57"/>
        <v>060000</v>
      </c>
      <c r="E400" s="16" t="str">
        <f>VLOOKUP(D400:D3556,'[10]Catalogos CRI'!$A$10:$B$19,2,FALSE)</f>
        <v>APROVECHAMIENTOS</v>
      </c>
      <c r="F400" s="16" t="str">
        <f t="shared" si="58"/>
        <v>064000</v>
      </c>
      <c r="G400" s="16" t="str">
        <f>VLOOKUP(F400:F3556,'[10]Catalogos CRI'!$A$24:$B$65,2,FALSE)</f>
        <v>ACCESORIOS DE LOS APORVECHAMIENTOS</v>
      </c>
      <c r="H400" s="16" t="str">
        <f t="shared" si="59"/>
        <v>064010</v>
      </c>
      <c r="I400" s="16" t="str">
        <f>VLOOKUP(H400:H3556,'[10]Catalogos CRI'!$A$70:$B$148,2,FALSE)</f>
        <v>Otros no especificados</v>
      </c>
      <c r="J400" s="16" t="str">
        <f t="shared" si="60"/>
        <v>064011</v>
      </c>
      <c r="K400" s="16" t="str">
        <f>VLOOKUP(J400:J3556,'[10]Catalogos CRI'!$A$153:$B$335,2,FALSE)</f>
        <v>Otros  accesorios</v>
      </c>
      <c r="L400" s="16" t="str">
        <f t="shared" si="61"/>
        <v>500</v>
      </c>
      <c r="M400" s="16" t="str">
        <f>VLOOKUP(L400:L3556,[11]FF!$A$10:$B$16,2,FALSE)</f>
        <v>Recursos Federales</v>
      </c>
      <c r="N400" s="16" t="str">
        <f t="shared" si="62"/>
        <v>512</v>
      </c>
      <c r="O400" s="16" t="str">
        <f>VLOOKUP(N400:N3556,[11]FF!$A$22:$B$93,2,FALSE)</f>
        <v>CNA Agua Sin Adeudos 2018</v>
      </c>
      <c r="P400" s="16">
        <v>878871</v>
      </c>
      <c r="Q400" s="16">
        <v>8</v>
      </c>
      <c r="R400" s="17">
        <v>0</v>
      </c>
      <c r="S400" s="17">
        <v>0</v>
      </c>
      <c r="T400" s="17">
        <f t="shared" si="54"/>
        <v>0</v>
      </c>
      <c r="U400" s="17">
        <v>0</v>
      </c>
      <c r="V400" s="17">
        <v>78.12</v>
      </c>
      <c r="W400" s="17">
        <f t="shared" si="55"/>
        <v>-78.12</v>
      </c>
      <c r="X400" t="str">
        <f>VLOOKUP(J400,'[12]Conver ASEJ VS Clave Nueva'!$A$4:$C$193,3,FALSE)</f>
        <v>6.4.1.9</v>
      </c>
      <c r="Y400" t="str">
        <f>VLOOKUP(K400,'[13]Conver ASEJ VS Clave Nueva'!$B$4:$D$193,3,FALSE)</f>
        <v>Otros  accesorios</v>
      </c>
    </row>
    <row r="401" spans="1:25" x14ac:dyDescent="0.25">
      <c r="A401" s="16">
        <v>86664</v>
      </c>
      <c r="B401" s="16" t="s">
        <v>151</v>
      </c>
      <c r="C401" s="16" t="str">
        <f t="shared" si="56"/>
        <v>2018</v>
      </c>
      <c r="D401" s="16" t="str">
        <f t="shared" si="57"/>
        <v>060000</v>
      </c>
      <c r="E401" s="16" t="str">
        <f>VLOOKUP(D401:D3557,'[10]Catalogos CRI'!$A$10:$B$19,2,FALSE)</f>
        <v>APROVECHAMIENTOS</v>
      </c>
      <c r="F401" s="16" t="str">
        <f t="shared" si="58"/>
        <v>064000</v>
      </c>
      <c r="G401" s="16" t="str">
        <f>VLOOKUP(F401:F3557,'[10]Catalogos CRI'!$A$24:$B$65,2,FALSE)</f>
        <v>ACCESORIOS DE LOS APORVECHAMIENTOS</v>
      </c>
      <c r="H401" s="16" t="str">
        <f t="shared" si="59"/>
        <v>064010</v>
      </c>
      <c r="I401" s="16" t="str">
        <f>VLOOKUP(H401:H3557,'[10]Catalogos CRI'!$A$70:$B$148,2,FALSE)</f>
        <v>Otros no especificados</v>
      </c>
      <c r="J401" s="16" t="str">
        <f t="shared" si="60"/>
        <v>064011</v>
      </c>
      <c r="K401" s="16" t="str">
        <f>VLOOKUP(J401:J3557,'[10]Catalogos CRI'!$A$153:$B$335,2,FALSE)</f>
        <v>Otros  accesorios</v>
      </c>
      <c r="L401" s="16" t="str">
        <f t="shared" si="61"/>
        <v>500</v>
      </c>
      <c r="M401" s="16" t="str">
        <f>VLOOKUP(L401:L3557,[11]FF!$A$10:$B$16,2,FALSE)</f>
        <v>Recursos Federales</v>
      </c>
      <c r="N401" s="16" t="str">
        <f t="shared" si="62"/>
        <v>512</v>
      </c>
      <c r="O401" s="16" t="str">
        <f>VLOOKUP(N401:N3557,[11]FF!$A$22:$B$93,2,FALSE)</f>
        <v>CNA Agua Sin Adeudos 2018</v>
      </c>
      <c r="P401" s="16">
        <v>878872</v>
      </c>
      <c r="Q401" s="16">
        <v>9</v>
      </c>
      <c r="R401" s="17">
        <v>0</v>
      </c>
      <c r="S401" s="17">
        <v>0</v>
      </c>
      <c r="T401" s="17">
        <f t="shared" si="54"/>
        <v>0</v>
      </c>
      <c r="U401" s="17">
        <v>0</v>
      </c>
      <c r="V401" s="17">
        <v>78.12</v>
      </c>
      <c r="W401" s="17">
        <f t="shared" si="55"/>
        <v>-78.12</v>
      </c>
      <c r="X401" t="str">
        <f>VLOOKUP(J401,'[12]Conver ASEJ VS Clave Nueva'!$A$4:$C$193,3,FALSE)</f>
        <v>6.4.1.9</v>
      </c>
      <c r="Y401" t="str">
        <f>VLOOKUP(K401,'[13]Conver ASEJ VS Clave Nueva'!$B$4:$D$193,3,FALSE)</f>
        <v>Otros  accesorios</v>
      </c>
    </row>
    <row r="402" spans="1:25" x14ac:dyDescent="0.25">
      <c r="A402" s="16">
        <v>86664</v>
      </c>
      <c r="B402" s="16" t="s">
        <v>151</v>
      </c>
      <c r="C402" s="16" t="str">
        <f t="shared" si="56"/>
        <v>2018</v>
      </c>
      <c r="D402" s="16" t="str">
        <f t="shared" si="57"/>
        <v>060000</v>
      </c>
      <c r="E402" s="16" t="str">
        <f>VLOOKUP(D402:D3558,'[10]Catalogos CRI'!$A$10:$B$19,2,FALSE)</f>
        <v>APROVECHAMIENTOS</v>
      </c>
      <c r="F402" s="16" t="str">
        <f t="shared" si="58"/>
        <v>064000</v>
      </c>
      <c r="G402" s="16" t="str">
        <f>VLOOKUP(F402:F3558,'[10]Catalogos CRI'!$A$24:$B$65,2,FALSE)</f>
        <v>ACCESORIOS DE LOS APORVECHAMIENTOS</v>
      </c>
      <c r="H402" s="16" t="str">
        <f t="shared" si="59"/>
        <v>064010</v>
      </c>
      <c r="I402" s="16" t="str">
        <f>VLOOKUP(H402:H3558,'[10]Catalogos CRI'!$A$70:$B$148,2,FALSE)</f>
        <v>Otros no especificados</v>
      </c>
      <c r="J402" s="16" t="str">
        <f t="shared" si="60"/>
        <v>064011</v>
      </c>
      <c r="K402" s="16" t="str">
        <f>VLOOKUP(J402:J3558,'[10]Catalogos CRI'!$A$153:$B$335,2,FALSE)</f>
        <v>Otros  accesorios</v>
      </c>
      <c r="L402" s="16" t="str">
        <f t="shared" si="61"/>
        <v>500</v>
      </c>
      <c r="M402" s="16" t="str">
        <f>VLOOKUP(L402:L3558,[11]FF!$A$10:$B$16,2,FALSE)</f>
        <v>Recursos Federales</v>
      </c>
      <c r="N402" s="16" t="str">
        <f t="shared" si="62"/>
        <v>512</v>
      </c>
      <c r="O402" s="16" t="str">
        <f>VLOOKUP(N402:N3558,[11]FF!$A$22:$B$93,2,FALSE)</f>
        <v>CNA Agua Sin Adeudos 2018</v>
      </c>
      <c r="P402" s="16">
        <v>878873</v>
      </c>
      <c r="Q402" s="16">
        <v>10</v>
      </c>
      <c r="R402" s="17">
        <v>0</v>
      </c>
      <c r="S402" s="17">
        <v>0</v>
      </c>
      <c r="T402" s="17">
        <f t="shared" si="54"/>
        <v>0</v>
      </c>
      <c r="U402" s="17">
        <v>0</v>
      </c>
      <c r="V402" s="17">
        <v>6.3</v>
      </c>
      <c r="W402" s="17">
        <f t="shared" si="55"/>
        <v>-6.3</v>
      </c>
      <c r="X402" t="str">
        <f>VLOOKUP(J402,'[12]Conver ASEJ VS Clave Nueva'!$A$4:$C$193,3,FALSE)</f>
        <v>6.4.1.9</v>
      </c>
      <c r="Y402" t="str">
        <f>VLOOKUP(K402,'[13]Conver ASEJ VS Clave Nueva'!$B$4:$D$193,3,FALSE)</f>
        <v>Otros  accesorios</v>
      </c>
    </row>
    <row r="403" spans="1:25" x14ac:dyDescent="0.25">
      <c r="A403" s="16">
        <v>86664</v>
      </c>
      <c r="B403" s="16" t="s">
        <v>151</v>
      </c>
      <c r="C403" s="16" t="str">
        <f t="shared" si="56"/>
        <v>2018</v>
      </c>
      <c r="D403" s="16" t="str">
        <f t="shared" si="57"/>
        <v>060000</v>
      </c>
      <c r="E403" s="16" t="str">
        <f>VLOOKUP(D403:D3559,'[10]Catalogos CRI'!$A$10:$B$19,2,FALSE)</f>
        <v>APROVECHAMIENTOS</v>
      </c>
      <c r="F403" s="16" t="str">
        <f t="shared" si="58"/>
        <v>064000</v>
      </c>
      <c r="G403" s="16" t="str">
        <f>VLOOKUP(F403:F3559,'[10]Catalogos CRI'!$A$24:$B$65,2,FALSE)</f>
        <v>ACCESORIOS DE LOS APORVECHAMIENTOS</v>
      </c>
      <c r="H403" s="16" t="str">
        <f t="shared" si="59"/>
        <v>064010</v>
      </c>
      <c r="I403" s="16" t="str">
        <f>VLOOKUP(H403:H3559,'[10]Catalogos CRI'!$A$70:$B$148,2,FALSE)</f>
        <v>Otros no especificados</v>
      </c>
      <c r="J403" s="16" t="str">
        <f t="shared" si="60"/>
        <v>064011</v>
      </c>
      <c r="K403" s="16" t="str">
        <f>VLOOKUP(J403:J3559,'[10]Catalogos CRI'!$A$153:$B$335,2,FALSE)</f>
        <v>Otros  accesorios</v>
      </c>
      <c r="L403" s="16" t="str">
        <f t="shared" si="61"/>
        <v>500</v>
      </c>
      <c r="M403" s="16" t="str">
        <f>VLOOKUP(L403:L3559,[11]FF!$A$10:$B$16,2,FALSE)</f>
        <v>Recursos Federales</v>
      </c>
      <c r="N403" s="16" t="str">
        <f t="shared" si="62"/>
        <v>512</v>
      </c>
      <c r="O403" s="16" t="str">
        <f>VLOOKUP(N403:N3559,[11]FF!$A$22:$B$93,2,FALSE)</f>
        <v>CNA Agua Sin Adeudos 2018</v>
      </c>
      <c r="P403" s="16">
        <v>878874</v>
      </c>
      <c r="Q403" s="16">
        <v>11</v>
      </c>
      <c r="R403" s="17">
        <v>0</v>
      </c>
      <c r="S403" s="17">
        <v>0</v>
      </c>
      <c r="T403" s="17">
        <f t="shared" si="54"/>
        <v>0</v>
      </c>
      <c r="U403" s="17">
        <v>0</v>
      </c>
      <c r="V403" s="17">
        <v>0.01</v>
      </c>
      <c r="W403" s="17">
        <f t="shared" si="55"/>
        <v>-0.01</v>
      </c>
      <c r="X403" t="str">
        <f>VLOOKUP(J403,'[12]Conver ASEJ VS Clave Nueva'!$A$4:$C$193,3,FALSE)</f>
        <v>6.4.1.9</v>
      </c>
      <c r="Y403" t="str">
        <f>VLOOKUP(K403,'[13]Conver ASEJ VS Clave Nueva'!$B$4:$D$193,3,FALSE)</f>
        <v>Otros  accesorios</v>
      </c>
    </row>
    <row r="404" spans="1:25" x14ac:dyDescent="0.25">
      <c r="A404" s="16">
        <v>86664</v>
      </c>
      <c r="B404" s="16" t="s">
        <v>151</v>
      </c>
      <c r="C404" s="16" t="str">
        <f t="shared" si="56"/>
        <v>2018</v>
      </c>
      <c r="D404" s="16" t="str">
        <f t="shared" si="57"/>
        <v>060000</v>
      </c>
      <c r="E404" s="16" t="str">
        <f>VLOOKUP(D404:D3560,'[10]Catalogos CRI'!$A$10:$B$19,2,FALSE)</f>
        <v>APROVECHAMIENTOS</v>
      </c>
      <c r="F404" s="16" t="str">
        <f t="shared" si="58"/>
        <v>064000</v>
      </c>
      <c r="G404" s="16" t="str">
        <f>VLOOKUP(F404:F3560,'[10]Catalogos CRI'!$A$24:$B$65,2,FALSE)</f>
        <v>ACCESORIOS DE LOS APORVECHAMIENTOS</v>
      </c>
      <c r="H404" s="16" t="str">
        <f t="shared" si="59"/>
        <v>064010</v>
      </c>
      <c r="I404" s="16" t="str">
        <f>VLOOKUP(H404:H3560,'[10]Catalogos CRI'!$A$70:$B$148,2,FALSE)</f>
        <v>Otros no especificados</v>
      </c>
      <c r="J404" s="16" t="str">
        <f t="shared" si="60"/>
        <v>064011</v>
      </c>
      <c r="K404" s="16" t="str">
        <f>VLOOKUP(J404:J3560,'[10]Catalogos CRI'!$A$153:$B$335,2,FALSE)</f>
        <v>Otros  accesorios</v>
      </c>
      <c r="L404" s="16" t="str">
        <f t="shared" si="61"/>
        <v>500</v>
      </c>
      <c r="M404" s="16" t="str">
        <f>VLOOKUP(L404:L3560,[11]FF!$A$10:$B$16,2,FALSE)</f>
        <v>Recursos Federales</v>
      </c>
      <c r="N404" s="16" t="str">
        <f t="shared" si="62"/>
        <v>512</v>
      </c>
      <c r="O404" s="16" t="str">
        <f>VLOOKUP(N404:N3560,[11]FF!$A$22:$B$93,2,FALSE)</f>
        <v>CNA Agua Sin Adeudos 2018</v>
      </c>
      <c r="P404" s="16">
        <v>878875</v>
      </c>
      <c r="Q404" s="16">
        <v>12</v>
      </c>
      <c r="R404" s="17">
        <v>0</v>
      </c>
      <c r="S404" s="17">
        <v>0</v>
      </c>
      <c r="T404" s="17">
        <f t="shared" si="54"/>
        <v>0</v>
      </c>
      <c r="U404" s="17">
        <v>0</v>
      </c>
      <c r="V404" s="17">
        <v>0.01</v>
      </c>
      <c r="W404" s="17">
        <f t="shared" si="55"/>
        <v>-0.01</v>
      </c>
      <c r="X404" t="str">
        <f>VLOOKUP(J404,'[12]Conver ASEJ VS Clave Nueva'!$A$4:$C$193,3,FALSE)</f>
        <v>6.4.1.9</v>
      </c>
      <c r="Y404" t="str">
        <f>VLOOKUP(K404,'[13]Conver ASEJ VS Clave Nueva'!$B$4:$D$193,3,FALSE)</f>
        <v>Otros  accesorios</v>
      </c>
    </row>
    <row r="405" spans="1:25" x14ac:dyDescent="0.25">
      <c r="A405" s="16">
        <v>86665</v>
      </c>
      <c r="B405" s="16" t="s">
        <v>152</v>
      </c>
      <c r="C405" s="16" t="str">
        <f t="shared" si="56"/>
        <v>2018</v>
      </c>
      <c r="D405" s="16" t="str">
        <f t="shared" si="57"/>
        <v>080000</v>
      </c>
      <c r="E405" s="16" t="str">
        <f>VLOOKUP(D405:D3561,'[10]Catalogos CRI'!$A$10:$B$19,2,FALSE)</f>
        <v>PARTICIPACIONES Y APORTACIONES</v>
      </c>
      <c r="F405" s="16" t="str">
        <f t="shared" si="58"/>
        <v>083000</v>
      </c>
      <c r="G405" s="16" t="str">
        <f>VLOOKUP(F405:F3561,'[10]Catalogos CRI'!$A$24:$B$65,2,FALSE)</f>
        <v>CONVENIOS</v>
      </c>
      <c r="H405" s="16" t="str">
        <f t="shared" si="59"/>
        <v>083010</v>
      </c>
      <c r="I405" s="16" t="str">
        <f>VLOOKUP(H405:H3561,'[10]Catalogos CRI'!$A$70:$B$148,2,FALSE)</f>
        <v>Convenios</v>
      </c>
      <c r="J405" s="16" t="str">
        <f t="shared" si="60"/>
        <v>083011</v>
      </c>
      <c r="K405" s="16" t="str">
        <f>VLOOKUP(J405:J3561,'[10]Catalogos CRI'!$A$153:$B$335,2,FALSE)</f>
        <v>Derivados del Gobierno Federal</v>
      </c>
      <c r="L405" s="16" t="str">
        <f t="shared" si="61"/>
        <v>500</v>
      </c>
      <c r="M405" s="16" t="str">
        <f>VLOOKUP(L405:L3561,[11]FF!$A$10:$B$16,2,FALSE)</f>
        <v>Recursos Federales</v>
      </c>
      <c r="N405" s="16" t="str">
        <f t="shared" si="62"/>
        <v>575</v>
      </c>
      <c r="O405" s="16" t="str">
        <f>VLOOKUP(N405:N3561,[11]FF!$A$22:$B$93,2,FALSE)</f>
        <v>Mercado de Abastos Tlaquepaque 2017</v>
      </c>
      <c r="P405" s="16">
        <v>878876</v>
      </c>
      <c r="Q405" s="16">
        <v>1</v>
      </c>
      <c r="R405" s="17">
        <v>0</v>
      </c>
      <c r="S405" s="17">
        <v>0</v>
      </c>
      <c r="T405" s="17">
        <f t="shared" si="54"/>
        <v>0</v>
      </c>
      <c r="U405" s="17">
        <v>0</v>
      </c>
      <c r="V405" s="17">
        <v>0</v>
      </c>
      <c r="W405" s="17">
        <f t="shared" si="55"/>
        <v>0</v>
      </c>
      <c r="X405" t="str">
        <f>VLOOKUP(J405,'[12]Conver ASEJ VS Clave Nueva'!$A$4:$C$193,3,FALSE)</f>
        <v>8.3.1.1</v>
      </c>
      <c r="Y405" t="str">
        <f>VLOOKUP(K405,'[13]Conver ASEJ VS Clave Nueva'!$B$4:$D$193,3,FALSE)</f>
        <v>Derivados del Gobierno Federal</v>
      </c>
    </row>
    <row r="406" spans="1:25" x14ac:dyDescent="0.25">
      <c r="A406" s="16">
        <v>86665</v>
      </c>
      <c r="B406" s="16" t="s">
        <v>152</v>
      </c>
      <c r="C406" s="16" t="str">
        <f t="shared" si="56"/>
        <v>2018</v>
      </c>
      <c r="D406" s="16" t="str">
        <f t="shared" si="57"/>
        <v>080000</v>
      </c>
      <c r="E406" s="16" t="str">
        <f>VLOOKUP(D406:D3562,'[10]Catalogos CRI'!$A$10:$B$19,2,FALSE)</f>
        <v>PARTICIPACIONES Y APORTACIONES</v>
      </c>
      <c r="F406" s="16" t="str">
        <f t="shared" si="58"/>
        <v>083000</v>
      </c>
      <c r="G406" s="16" t="str">
        <f>VLOOKUP(F406:F3562,'[10]Catalogos CRI'!$A$24:$B$65,2,FALSE)</f>
        <v>CONVENIOS</v>
      </c>
      <c r="H406" s="16" t="str">
        <f t="shared" si="59"/>
        <v>083010</v>
      </c>
      <c r="I406" s="16" t="str">
        <f>VLOOKUP(H406:H3562,'[10]Catalogos CRI'!$A$70:$B$148,2,FALSE)</f>
        <v>Convenios</v>
      </c>
      <c r="J406" s="16" t="str">
        <f t="shared" si="60"/>
        <v>083011</v>
      </c>
      <c r="K406" s="16" t="str">
        <f>VLOOKUP(J406:J3562,'[10]Catalogos CRI'!$A$153:$B$335,2,FALSE)</f>
        <v>Derivados del Gobierno Federal</v>
      </c>
      <c r="L406" s="16" t="str">
        <f t="shared" si="61"/>
        <v>500</v>
      </c>
      <c r="M406" s="16" t="str">
        <f>VLOOKUP(L406:L3562,[11]FF!$A$10:$B$16,2,FALSE)</f>
        <v>Recursos Federales</v>
      </c>
      <c r="N406" s="16" t="str">
        <f t="shared" si="62"/>
        <v>575</v>
      </c>
      <c r="O406" s="16" t="str">
        <f>VLOOKUP(N406:N3562,[11]FF!$A$22:$B$93,2,FALSE)</f>
        <v>Mercado de Abastos Tlaquepaque 2017</v>
      </c>
      <c r="P406" s="16">
        <v>878877</v>
      </c>
      <c r="Q406" s="16">
        <v>2</v>
      </c>
      <c r="R406" s="17">
        <v>0</v>
      </c>
      <c r="S406" s="17">
        <v>500000</v>
      </c>
      <c r="T406" s="17">
        <f t="shared" si="54"/>
        <v>500000</v>
      </c>
      <c r="U406" s="17">
        <v>0</v>
      </c>
      <c r="V406" s="17">
        <v>500000</v>
      </c>
      <c r="W406" s="17">
        <f t="shared" si="55"/>
        <v>0</v>
      </c>
      <c r="X406" t="str">
        <f>VLOOKUP(J406,'[12]Conver ASEJ VS Clave Nueva'!$A$4:$C$193,3,FALSE)</f>
        <v>8.3.1.1</v>
      </c>
      <c r="Y406" t="str">
        <f>VLOOKUP(K406,'[13]Conver ASEJ VS Clave Nueva'!$B$4:$D$193,3,FALSE)</f>
        <v>Derivados del Gobierno Federal</v>
      </c>
    </row>
    <row r="407" spans="1:25" x14ac:dyDescent="0.25">
      <c r="A407" s="16">
        <v>86665</v>
      </c>
      <c r="B407" s="16" t="s">
        <v>152</v>
      </c>
      <c r="C407" s="16" t="str">
        <f t="shared" si="56"/>
        <v>2018</v>
      </c>
      <c r="D407" s="16" t="str">
        <f t="shared" si="57"/>
        <v>080000</v>
      </c>
      <c r="E407" s="16" t="str">
        <f>VLOOKUP(D407:D3563,'[10]Catalogos CRI'!$A$10:$B$19,2,FALSE)</f>
        <v>PARTICIPACIONES Y APORTACIONES</v>
      </c>
      <c r="F407" s="16" t="str">
        <f t="shared" si="58"/>
        <v>083000</v>
      </c>
      <c r="G407" s="16" t="str">
        <f>VLOOKUP(F407:F3563,'[10]Catalogos CRI'!$A$24:$B$65,2,FALSE)</f>
        <v>CONVENIOS</v>
      </c>
      <c r="H407" s="16" t="str">
        <f t="shared" si="59"/>
        <v>083010</v>
      </c>
      <c r="I407" s="16" t="str">
        <f>VLOOKUP(H407:H3563,'[10]Catalogos CRI'!$A$70:$B$148,2,FALSE)</f>
        <v>Convenios</v>
      </c>
      <c r="J407" s="16" t="str">
        <f t="shared" si="60"/>
        <v>083011</v>
      </c>
      <c r="K407" s="16" t="str">
        <f>VLOOKUP(J407:J3563,'[10]Catalogos CRI'!$A$153:$B$335,2,FALSE)</f>
        <v>Derivados del Gobierno Federal</v>
      </c>
      <c r="L407" s="16" t="str">
        <f t="shared" si="61"/>
        <v>500</v>
      </c>
      <c r="M407" s="16" t="str">
        <f>VLOOKUP(L407:L3563,[11]FF!$A$10:$B$16,2,FALSE)</f>
        <v>Recursos Federales</v>
      </c>
      <c r="N407" s="16" t="str">
        <f t="shared" si="62"/>
        <v>575</v>
      </c>
      <c r="O407" s="16" t="str">
        <f>VLOOKUP(N407:N3563,[11]FF!$A$22:$B$93,2,FALSE)</f>
        <v>Mercado de Abastos Tlaquepaque 2017</v>
      </c>
      <c r="P407" s="16">
        <v>878878</v>
      </c>
      <c r="Q407" s="16">
        <v>3</v>
      </c>
      <c r="R407" s="17">
        <v>0</v>
      </c>
      <c r="S407" s="17">
        <v>0</v>
      </c>
      <c r="T407" s="17">
        <f t="shared" si="54"/>
        <v>0</v>
      </c>
      <c r="U407" s="17">
        <v>0</v>
      </c>
      <c r="V407" s="17">
        <v>0</v>
      </c>
      <c r="W407" s="17">
        <f t="shared" si="55"/>
        <v>0</v>
      </c>
      <c r="X407" t="str">
        <f>VLOOKUP(J407,'[12]Conver ASEJ VS Clave Nueva'!$A$4:$C$193,3,FALSE)</f>
        <v>8.3.1.1</v>
      </c>
      <c r="Y407" t="str">
        <f>VLOOKUP(K407,'[13]Conver ASEJ VS Clave Nueva'!$B$4:$D$193,3,FALSE)</f>
        <v>Derivados del Gobierno Federal</v>
      </c>
    </row>
    <row r="408" spans="1:25" x14ac:dyDescent="0.25">
      <c r="A408" s="16">
        <v>86665</v>
      </c>
      <c r="B408" s="16" t="s">
        <v>152</v>
      </c>
      <c r="C408" s="16" t="str">
        <f t="shared" si="56"/>
        <v>2018</v>
      </c>
      <c r="D408" s="16" t="str">
        <f t="shared" si="57"/>
        <v>080000</v>
      </c>
      <c r="E408" s="16" t="str">
        <f>VLOOKUP(D408:D3564,'[10]Catalogos CRI'!$A$10:$B$19,2,FALSE)</f>
        <v>PARTICIPACIONES Y APORTACIONES</v>
      </c>
      <c r="F408" s="16" t="str">
        <f t="shared" si="58"/>
        <v>083000</v>
      </c>
      <c r="G408" s="16" t="str">
        <f>VLOOKUP(F408:F3564,'[10]Catalogos CRI'!$A$24:$B$65,2,FALSE)</f>
        <v>CONVENIOS</v>
      </c>
      <c r="H408" s="16" t="str">
        <f t="shared" si="59"/>
        <v>083010</v>
      </c>
      <c r="I408" s="16" t="str">
        <f>VLOOKUP(H408:H3564,'[10]Catalogos CRI'!$A$70:$B$148,2,FALSE)</f>
        <v>Convenios</v>
      </c>
      <c r="J408" s="16" t="str">
        <f t="shared" si="60"/>
        <v>083011</v>
      </c>
      <c r="K408" s="16" t="str">
        <f>VLOOKUP(J408:J3564,'[10]Catalogos CRI'!$A$153:$B$335,2,FALSE)</f>
        <v>Derivados del Gobierno Federal</v>
      </c>
      <c r="L408" s="16" t="str">
        <f t="shared" si="61"/>
        <v>500</v>
      </c>
      <c r="M408" s="16" t="str">
        <f>VLOOKUP(L408:L3564,[11]FF!$A$10:$B$16,2,FALSE)</f>
        <v>Recursos Federales</v>
      </c>
      <c r="N408" s="16" t="str">
        <f t="shared" si="62"/>
        <v>575</v>
      </c>
      <c r="O408" s="16" t="str">
        <f>VLOOKUP(N408:N3564,[11]FF!$A$22:$B$93,2,FALSE)</f>
        <v>Mercado de Abastos Tlaquepaque 2017</v>
      </c>
      <c r="P408" s="16">
        <v>878879</v>
      </c>
      <c r="Q408" s="16">
        <v>4</v>
      </c>
      <c r="R408" s="17">
        <v>0</v>
      </c>
      <c r="S408" s="17">
        <v>0</v>
      </c>
      <c r="T408" s="17">
        <f t="shared" si="54"/>
        <v>0</v>
      </c>
      <c r="U408" s="17">
        <v>0</v>
      </c>
      <c r="V408" s="17">
        <v>0</v>
      </c>
      <c r="W408" s="17">
        <f t="shared" si="55"/>
        <v>0</v>
      </c>
      <c r="X408" t="str">
        <f>VLOOKUP(J408,'[12]Conver ASEJ VS Clave Nueva'!$A$4:$C$193,3,FALSE)</f>
        <v>8.3.1.1</v>
      </c>
      <c r="Y408" t="str">
        <f>VLOOKUP(K408,'[13]Conver ASEJ VS Clave Nueva'!$B$4:$D$193,3,FALSE)</f>
        <v>Derivados del Gobierno Federal</v>
      </c>
    </row>
    <row r="409" spans="1:25" x14ac:dyDescent="0.25">
      <c r="A409" s="16">
        <v>86665</v>
      </c>
      <c r="B409" s="16" t="s">
        <v>152</v>
      </c>
      <c r="C409" s="16" t="str">
        <f t="shared" si="56"/>
        <v>2018</v>
      </c>
      <c r="D409" s="16" t="str">
        <f t="shared" si="57"/>
        <v>080000</v>
      </c>
      <c r="E409" s="16" t="str">
        <f>VLOOKUP(D409:D3565,'[10]Catalogos CRI'!$A$10:$B$19,2,FALSE)</f>
        <v>PARTICIPACIONES Y APORTACIONES</v>
      </c>
      <c r="F409" s="16" t="str">
        <f t="shared" si="58"/>
        <v>083000</v>
      </c>
      <c r="G409" s="16" t="str">
        <f>VLOOKUP(F409:F3565,'[10]Catalogos CRI'!$A$24:$B$65,2,FALSE)</f>
        <v>CONVENIOS</v>
      </c>
      <c r="H409" s="16" t="str">
        <f t="shared" si="59"/>
        <v>083010</v>
      </c>
      <c r="I409" s="16" t="str">
        <f>VLOOKUP(H409:H3565,'[10]Catalogos CRI'!$A$70:$B$148,2,FALSE)</f>
        <v>Convenios</v>
      </c>
      <c r="J409" s="16" t="str">
        <f t="shared" si="60"/>
        <v>083011</v>
      </c>
      <c r="K409" s="16" t="str">
        <f>VLOOKUP(J409:J3565,'[10]Catalogos CRI'!$A$153:$B$335,2,FALSE)</f>
        <v>Derivados del Gobierno Federal</v>
      </c>
      <c r="L409" s="16" t="str">
        <f t="shared" si="61"/>
        <v>500</v>
      </c>
      <c r="M409" s="16" t="str">
        <f>VLOOKUP(L409:L3565,[11]FF!$A$10:$B$16,2,FALSE)</f>
        <v>Recursos Federales</v>
      </c>
      <c r="N409" s="16" t="str">
        <f t="shared" si="62"/>
        <v>575</v>
      </c>
      <c r="O409" s="16" t="str">
        <f>VLOOKUP(N409:N3565,[11]FF!$A$22:$B$93,2,FALSE)</f>
        <v>Mercado de Abastos Tlaquepaque 2017</v>
      </c>
      <c r="P409" s="16">
        <v>878880</v>
      </c>
      <c r="Q409" s="16">
        <v>5</v>
      </c>
      <c r="R409" s="17">
        <v>0</v>
      </c>
      <c r="S409" s="17">
        <v>0</v>
      </c>
      <c r="T409" s="17">
        <f t="shared" si="54"/>
        <v>0</v>
      </c>
      <c r="U409" s="17">
        <v>0</v>
      </c>
      <c r="V409" s="17">
        <v>0</v>
      </c>
      <c r="W409" s="17">
        <f t="shared" si="55"/>
        <v>0</v>
      </c>
      <c r="X409" t="str">
        <f>VLOOKUP(J409,'[12]Conver ASEJ VS Clave Nueva'!$A$4:$C$193,3,FALSE)</f>
        <v>8.3.1.1</v>
      </c>
      <c r="Y409" t="str">
        <f>VLOOKUP(K409,'[13]Conver ASEJ VS Clave Nueva'!$B$4:$D$193,3,FALSE)</f>
        <v>Derivados del Gobierno Federal</v>
      </c>
    </row>
    <row r="410" spans="1:25" x14ac:dyDescent="0.25">
      <c r="A410" s="16">
        <v>86665</v>
      </c>
      <c r="B410" s="16" t="s">
        <v>152</v>
      </c>
      <c r="C410" s="16" t="str">
        <f t="shared" si="56"/>
        <v>2018</v>
      </c>
      <c r="D410" s="16" t="str">
        <f t="shared" si="57"/>
        <v>080000</v>
      </c>
      <c r="E410" s="16" t="str">
        <f>VLOOKUP(D410:D3566,'[10]Catalogos CRI'!$A$10:$B$19,2,FALSE)</f>
        <v>PARTICIPACIONES Y APORTACIONES</v>
      </c>
      <c r="F410" s="16" t="str">
        <f t="shared" si="58"/>
        <v>083000</v>
      </c>
      <c r="G410" s="16" t="str">
        <f>VLOOKUP(F410:F3566,'[10]Catalogos CRI'!$A$24:$B$65,2,FALSE)</f>
        <v>CONVENIOS</v>
      </c>
      <c r="H410" s="16" t="str">
        <f t="shared" si="59"/>
        <v>083010</v>
      </c>
      <c r="I410" s="16" t="str">
        <f>VLOOKUP(H410:H3566,'[10]Catalogos CRI'!$A$70:$B$148,2,FALSE)</f>
        <v>Convenios</v>
      </c>
      <c r="J410" s="16" t="str">
        <f t="shared" si="60"/>
        <v>083011</v>
      </c>
      <c r="K410" s="16" t="str">
        <f>VLOOKUP(J410:J3566,'[10]Catalogos CRI'!$A$153:$B$335,2,FALSE)</f>
        <v>Derivados del Gobierno Federal</v>
      </c>
      <c r="L410" s="16" t="str">
        <f t="shared" si="61"/>
        <v>500</v>
      </c>
      <c r="M410" s="16" t="str">
        <f>VLOOKUP(L410:L3566,[11]FF!$A$10:$B$16,2,FALSE)</f>
        <v>Recursos Federales</v>
      </c>
      <c r="N410" s="16" t="str">
        <f t="shared" si="62"/>
        <v>575</v>
      </c>
      <c r="O410" s="16" t="str">
        <f>VLOOKUP(N410:N3566,[11]FF!$A$22:$B$93,2,FALSE)</f>
        <v>Mercado de Abastos Tlaquepaque 2017</v>
      </c>
      <c r="P410" s="16">
        <v>878881</v>
      </c>
      <c r="Q410" s="16">
        <v>6</v>
      </c>
      <c r="R410" s="17">
        <v>0</v>
      </c>
      <c r="S410" s="17">
        <v>0</v>
      </c>
      <c r="T410" s="17">
        <f t="shared" si="54"/>
        <v>0</v>
      </c>
      <c r="U410" s="17">
        <v>0</v>
      </c>
      <c r="V410" s="17">
        <v>0</v>
      </c>
      <c r="W410" s="17">
        <f t="shared" si="55"/>
        <v>0</v>
      </c>
      <c r="X410" t="str">
        <f>VLOOKUP(J410,'[12]Conver ASEJ VS Clave Nueva'!$A$4:$C$193,3,FALSE)</f>
        <v>8.3.1.1</v>
      </c>
      <c r="Y410" t="str">
        <f>VLOOKUP(K410,'[13]Conver ASEJ VS Clave Nueva'!$B$4:$D$193,3,FALSE)</f>
        <v>Derivados del Gobierno Federal</v>
      </c>
    </row>
    <row r="411" spans="1:25" x14ac:dyDescent="0.25">
      <c r="A411" s="16">
        <v>86665</v>
      </c>
      <c r="B411" s="16" t="s">
        <v>152</v>
      </c>
      <c r="C411" s="16" t="str">
        <f t="shared" si="56"/>
        <v>2018</v>
      </c>
      <c r="D411" s="16" t="str">
        <f t="shared" si="57"/>
        <v>080000</v>
      </c>
      <c r="E411" s="16" t="str">
        <f>VLOOKUP(D411:D3567,'[10]Catalogos CRI'!$A$10:$B$19,2,FALSE)</f>
        <v>PARTICIPACIONES Y APORTACIONES</v>
      </c>
      <c r="F411" s="16" t="str">
        <f t="shared" si="58"/>
        <v>083000</v>
      </c>
      <c r="G411" s="16" t="str">
        <f>VLOOKUP(F411:F3567,'[10]Catalogos CRI'!$A$24:$B$65,2,FALSE)</f>
        <v>CONVENIOS</v>
      </c>
      <c r="H411" s="16" t="str">
        <f t="shared" si="59"/>
        <v>083010</v>
      </c>
      <c r="I411" s="16" t="str">
        <f>VLOOKUP(H411:H3567,'[10]Catalogos CRI'!$A$70:$B$148,2,FALSE)</f>
        <v>Convenios</v>
      </c>
      <c r="J411" s="16" t="str">
        <f t="shared" si="60"/>
        <v>083011</v>
      </c>
      <c r="K411" s="16" t="str">
        <f>VLOOKUP(J411:J3567,'[10]Catalogos CRI'!$A$153:$B$335,2,FALSE)</f>
        <v>Derivados del Gobierno Federal</v>
      </c>
      <c r="L411" s="16" t="str">
        <f t="shared" si="61"/>
        <v>500</v>
      </c>
      <c r="M411" s="16" t="str">
        <f>VLOOKUP(L411:L3567,[11]FF!$A$10:$B$16,2,FALSE)</f>
        <v>Recursos Federales</v>
      </c>
      <c r="N411" s="16" t="str">
        <f t="shared" si="62"/>
        <v>575</v>
      </c>
      <c r="O411" s="16" t="str">
        <f>VLOOKUP(N411:N3567,[11]FF!$A$22:$B$93,2,FALSE)</f>
        <v>Mercado de Abastos Tlaquepaque 2017</v>
      </c>
      <c r="P411" s="16">
        <v>878882</v>
      </c>
      <c r="Q411" s="16">
        <v>7</v>
      </c>
      <c r="R411" s="17">
        <v>0</v>
      </c>
      <c r="S411" s="17">
        <v>0</v>
      </c>
      <c r="T411" s="17">
        <f t="shared" si="54"/>
        <v>0</v>
      </c>
      <c r="U411" s="17">
        <v>0</v>
      </c>
      <c r="V411" s="17">
        <v>0</v>
      </c>
      <c r="W411" s="17">
        <f t="shared" si="55"/>
        <v>0</v>
      </c>
      <c r="X411" t="str">
        <f>VLOOKUP(J411,'[12]Conver ASEJ VS Clave Nueva'!$A$4:$C$193,3,FALSE)</f>
        <v>8.3.1.1</v>
      </c>
      <c r="Y411" t="str">
        <f>VLOOKUP(K411,'[13]Conver ASEJ VS Clave Nueva'!$B$4:$D$193,3,FALSE)</f>
        <v>Derivados del Gobierno Federal</v>
      </c>
    </row>
    <row r="412" spans="1:25" x14ac:dyDescent="0.25">
      <c r="A412" s="16">
        <v>86665</v>
      </c>
      <c r="B412" s="16" t="s">
        <v>152</v>
      </c>
      <c r="C412" s="16" t="str">
        <f t="shared" si="56"/>
        <v>2018</v>
      </c>
      <c r="D412" s="16" t="str">
        <f t="shared" si="57"/>
        <v>080000</v>
      </c>
      <c r="E412" s="16" t="str">
        <f>VLOOKUP(D412:D3568,'[10]Catalogos CRI'!$A$10:$B$19,2,FALSE)</f>
        <v>PARTICIPACIONES Y APORTACIONES</v>
      </c>
      <c r="F412" s="16" t="str">
        <f t="shared" si="58"/>
        <v>083000</v>
      </c>
      <c r="G412" s="16" t="str">
        <f>VLOOKUP(F412:F3568,'[10]Catalogos CRI'!$A$24:$B$65,2,FALSE)</f>
        <v>CONVENIOS</v>
      </c>
      <c r="H412" s="16" t="str">
        <f t="shared" si="59"/>
        <v>083010</v>
      </c>
      <c r="I412" s="16" t="str">
        <f>VLOOKUP(H412:H3568,'[10]Catalogos CRI'!$A$70:$B$148,2,FALSE)</f>
        <v>Convenios</v>
      </c>
      <c r="J412" s="16" t="str">
        <f t="shared" si="60"/>
        <v>083011</v>
      </c>
      <c r="K412" s="16" t="str">
        <f>VLOOKUP(J412:J3568,'[10]Catalogos CRI'!$A$153:$B$335,2,FALSE)</f>
        <v>Derivados del Gobierno Federal</v>
      </c>
      <c r="L412" s="16" t="str">
        <f t="shared" si="61"/>
        <v>500</v>
      </c>
      <c r="M412" s="16" t="str">
        <f>VLOOKUP(L412:L3568,[11]FF!$A$10:$B$16,2,FALSE)</f>
        <v>Recursos Federales</v>
      </c>
      <c r="N412" s="16" t="str">
        <f t="shared" si="62"/>
        <v>575</v>
      </c>
      <c r="O412" s="16" t="str">
        <f>VLOOKUP(N412:N3568,[11]FF!$A$22:$B$93,2,FALSE)</f>
        <v>Mercado de Abastos Tlaquepaque 2017</v>
      </c>
      <c r="P412" s="16">
        <v>878883</v>
      </c>
      <c r="Q412" s="16">
        <v>8</v>
      </c>
      <c r="R412" s="17">
        <v>0</v>
      </c>
      <c r="S412" s="17">
        <v>0</v>
      </c>
      <c r="T412" s="17">
        <f t="shared" si="54"/>
        <v>0</v>
      </c>
      <c r="U412" s="17">
        <v>0</v>
      </c>
      <c r="V412" s="17">
        <v>0</v>
      </c>
      <c r="W412" s="17">
        <f t="shared" si="55"/>
        <v>0</v>
      </c>
      <c r="X412" t="str">
        <f>VLOOKUP(J412,'[12]Conver ASEJ VS Clave Nueva'!$A$4:$C$193,3,FALSE)</f>
        <v>8.3.1.1</v>
      </c>
      <c r="Y412" t="str">
        <f>VLOOKUP(K412,'[13]Conver ASEJ VS Clave Nueva'!$B$4:$D$193,3,FALSE)</f>
        <v>Derivados del Gobierno Federal</v>
      </c>
    </row>
    <row r="413" spans="1:25" x14ac:dyDescent="0.25">
      <c r="A413" s="16">
        <v>86665</v>
      </c>
      <c r="B413" s="16" t="s">
        <v>152</v>
      </c>
      <c r="C413" s="16" t="str">
        <f t="shared" si="56"/>
        <v>2018</v>
      </c>
      <c r="D413" s="16" t="str">
        <f t="shared" si="57"/>
        <v>080000</v>
      </c>
      <c r="E413" s="16" t="str">
        <f>VLOOKUP(D413:D3569,'[10]Catalogos CRI'!$A$10:$B$19,2,FALSE)</f>
        <v>PARTICIPACIONES Y APORTACIONES</v>
      </c>
      <c r="F413" s="16" t="str">
        <f t="shared" si="58"/>
        <v>083000</v>
      </c>
      <c r="G413" s="16" t="str">
        <f>VLOOKUP(F413:F3569,'[10]Catalogos CRI'!$A$24:$B$65,2,FALSE)</f>
        <v>CONVENIOS</v>
      </c>
      <c r="H413" s="16" t="str">
        <f t="shared" si="59"/>
        <v>083010</v>
      </c>
      <c r="I413" s="16" t="str">
        <f>VLOOKUP(H413:H3569,'[10]Catalogos CRI'!$A$70:$B$148,2,FALSE)</f>
        <v>Convenios</v>
      </c>
      <c r="J413" s="16" t="str">
        <f t="shared" si="60"/>
        <v>083011</v>
      </c>
      <c r="K413" s="16" t="str">
        <f>VLOOKUP(J413:J3569,'[10]Catalogos CRI'!$A$153:$B$335,2,FALSE)</f>
        <v>Derivados del Gobierno Federal</v>
      </c>
      <c r="L413" s="16" t="str">
        <f t="shared" si="61"/>
        <v>500</v>
      </c>
      <c r="M413" s="16" t="str">
        <f>VLOOKUP(L413:L3569,[11]FF!$A$10:$B$16,2,FALSE)</f>
        <v>Recursos Federales</v>
      </c>
      <c r="N413" s="16" t="str">
        <f t="shared" si="62"/>
        <v>575</v>
      </c>
      <c r="O413" s="16" t="str">
        <f>VLOOKUP(N413:N3569,[11]FF!$A$22:$B$93,2,FALSE)</f>
        <v>Mercado de Abastos Tlaquepaque 2017</v>
      </c>
      <c r="P413" s="16">
        <v>878884</v>
      </c>
      <c r="Q413" s="16">
        <v>9</v>
      </c>
      <c r="R413" s="17">
        <v>0</v>
      </c>
      <c r="S413" s="17">
        <v>0</v>
      </c>
      <c r="T413" s="17">
        <f t="shared" si="54"/>
        <v>0</v>
      </c>
      <c r="U413" s="17">
        <v>0</v>
      </c>
      <c r="V413" s="17">
        <v>0</v>
      </c>
      <c r="W413" s="17">
        <f t="shared" si="55"/>
        <v>0</v>
      </c>
      <c r="X413" t="str">
        <f>VLOOKUP(J413,'[12]Conver ASEJ VS Clave Nueva'!$A$4:$C$193,3,FALSE)</f>
        <v>8.3.1.1</v>
      </c>
      <c r="Y413" t="str">
        <f>VLOOKUP(K413,'[13]Conver ASEJ VS Clave Nueva'!$B$4:$D$193,3,FALSE)</f>
        <v>Derivados del Gobierno Federal</v>
      </c>
    </row>
    <row r="414" spans="1:25" x14ac:dyDescent="0.25">
      <c r="A414" s="16">
        <v>86665</v>
      </c>
      <c r="B414" s="16" t="s">
        <v>152</v>
      </c>
      <c r="C414" s="16" t="str">
        <f t="shared" si="56"/>
        <v>2018</v>
      </c>
      <c r="D414" s="16" t="str">
        <f t="shared" si="57"/>
        <v>080000</v>
      </c>
      <c r="E414" s="16" t="str">
        <f>VLOOKUP(D414:D3570,'[10]Catalogos CRI'!$A$10:$B$19,2,FALSE)</f>
        <v>PARTICIPACIONES Y APORTACIONES</v>
      </c>
      <c r="F414" s="16" t="str">
        <f t="shared" si="58"/>
        <v>083000</v>
      </c>
      <c r="G414" s="16" t="str">
        <f>VLOOKUP(F414:F3570,'[10]Catalogos CRI'!$A$24:$B$65,2,FALSE)</f>
        <v>CONVENIOS</v>
      </c>
      <c r="H414" s="16" t="str">
        <f t="shared" si="59"/>
        <v>083010</v>
      </c>
      <c r="I414" s="16" t="str">
        <f>VLOOKUP(H414:H3570,'[10]Catalogos CRI'!$A$70:$B$148,2,FALSE)</f>
        <v>Convenios</v>
      </c>
      <c r="J414" s="16" t="str">
        <f t="shared" si="60"/>
        <v>083011</v>
      </c>
      <c r="K414" s="16" t="str">
        <f>VLOOKUP(J414:J3570,'[10]Catalogos CRI'!$A$153:$B$335,2,FALSE)</f>
        <v>Derivados del Gobierno Federal</v>
      </c>
      <c r="L414" s="16" t="str">
        <f t="shared" si="61"/>
        <v>500</v>
      </c>
      <c r="M414" s="16" t="str">
        <f>VLOOKUP(L414:L3570,[11]FF!$A$10:$B$16,2,FALSE)</f>
        <v>Recursos Federales</v>
      </c>
      <c r="N414" s="16" t="str">
        <f t="shared" si="62"/>
        <v>575</v>
      </c>
      <c r="O414" s="16" t="str">
        <f>VLOOKUP(N414:N3570,[11]FF!$A$22:$B$93,2,FALSE)</f>
        <v>Mercado de Abastos Tlaquepaque 2017</v>
      </c>
      <c r="P414" s="16">
        <v>878885</v>
      </c>
      <c r="Q414" s="16">
        <v>10</v>
      </c>
      <c r="R414" s="17">
        <v>0</v>
      </c>
      <c r="S414" s="17">
        <v>0</v>
      </c>
      <c r="T414" s="17">
        <f t="shared" si="54"/>
        <v>0</v>
      </c>
      <c r="U414" s="17">
        <v>0</v>
      </c>
      <c r="V414" s="17">
        <v>0</v>
      </c>
      <c r="W414" s="17">
        <f t="shared" si="55"/>
        <v>0</v>
      </c>
      <c r="X414" t="str">
        <f>VLOOKUP(J414,'[12]Conver ASEJ VS Clave Nueva'!$A$4:$C$193,3,FALSE)</f>
        <v>8.3.1.1</v>
      </c>
      <c r="Y414" t="str">
        <f>VLOOKUP(K414,'[13]Conver ASEJ VS Clave Nueva'!$B$4:$D$193,3,FALSE)</f>
        <v>Derivados del Gobierno Federal</v>
      </c>
    </row>
    <row r="415" spans="1:25" x14ac:dyDescent="0.25">
      <c r="A415" s="16">
        <v>86665</v>
      </c>
      <c r="B415" s="16" t="s">
        <v>152</v>
      </c>
      <c r="C415" s="16" t="str">
        <f t="shared" si="56"/>
        <v>2018</v>
      </c>
      <c r="D415" s="16" t="str">
        <f t="shared" si="57"/>
        <v>080000</v>
      </c>
      <c r="E415" s="16" t="str">
        <f>VLOOKUP(D415:D3571,'[10]Catalogos CRI'!$A$10:$B$19,2,FALSE)</f>
        <v>PARTICIPACIONES Y APORTACIONES</v>
      </c>
      <c r="F415" s="16" t="str">
        <f t="shared" si="58"/>
        <v>083000</v>
      </c>
      <c r="G415" s="16" t="str">
        <f>VLOOKUP(F415:F3571,'[10]Catalogos CRI'!$A$24:$B$65,2,FALSE)</f>
        <v>CONVENIOS</v>
      </c>
      <c r="H415" s="16" t="str">
        <f t="shared" si="59"/>
        <v>083010</v>
      </c>
      <c r="I415" s="16" t="str">
        <f>VLOOKUP(H415:H3571,'[10]Catalogos CRI'!$A$70:$B$148,2,FALSE)</f>
        <v>Convenios</v>
      </c>
      <c r="J415" s="16" t="str">
        <f t="shared" si="60"/>
        <v>083011</v>
      </c>
      <c r="K415" s="16" t="str">
        <f>VLOOKUP(J415:J3571,'[10]Catalogos CRI'!$A$153:$B$335,2,FALSE)</f>
        <v>Derivados del Gobierno Federal</v>
      </c>
      <c r="L415" s="16" t="str">
        <f t="shared" si="61"/>
        <v>500</v>
      </c>
      <c r="M415" s="16" t="str">
        <f>VLOOKUP(L415:L3571,[11]FF!$A$10:$B$16,2,FALSE)</f>
        <v>Recursos Federales</v>
      </c>
      <c r="N415" s="16" t="str">
        <f t="shared" si="62"/>
        <v>575</v>
      </c>
      <c r="O415" s="16" t="str">
        <f>VLOOKUP(N415:N3571,[11]FF!$A$22:$B$93,2,FALSE)</f>
        <v>Mercado de Abastos Tlaquepaque 2017</v>
      </c>
      <c r="P415" s="16">
        <v>878886</v>
      </c>
      <c r="Q415" s="16">
        <v>11</v>
      </c>
      <c r="R415" s="17">
        <v>0</v>
      </c>
      <c r="S415" s="17">
        <v>0</v>
      </c>
      <c r="T415" s="17">
        <f t="shared" si="54"/>
        <v>0</v>
      </c>
      <c r="U415" s="17">
        <v>0</v>
      </c>
      <c r="V415" s="17">
        <v>0</v>
      </c>
      <c r="W415" s="17">
        <f t="shared" si="55"/>
        <v>0</v>
      </c>
      <c r="X415" t="str">
        <f>VLOOKUP(J415,'[12]Conver ASEJ VS Clave Nueva'!$A$4:$C$193,3,FALSE)</f>
        <v>8.3.1.1</v>
      </c>
      <c r="Y415" t="str">
        <f>VLOOKUP(K415,'[13]Conver ASEJ VS Clave Nueva'!$B$4:$D$193,3,FALSE)</f>
        <v>Derivados del Gobierno Federal</v>
      </c>
    </row>
    <row r="416" spans="1:25" x14ac:dyDescent="0.25">
      <c r="A416" s="16">
        <v>86665</v>
      </c>
      <c r="B416" s="16" t="s">
        <v>152</v>
      </c>
      <c r="C416" s="16" t="str">
        <f t="shared" si="56"/>
        <v>2018</v>
      </c>
      <c r="D416" s="16" t="str">
        <f t="shared" si="57"/>
        <v>080000</v>
      </c>
      <c r="E416" s="16" t="str">
        <f>VLOOKUP(D416:D3572,'[10]Catalogos CRI'!$A$10:$B$19,2,FALSE)</f>
        <v>PARTICIPACIONES Y APORTACIONES</v>
      </c>
      <c r="F416" s="16" t="str">
        <f t="shared" si="58"/>
        <v>083000</v>
      </c>
      <c r="G416" s="16" t="str">
        <f>VLOOKUP(F416:F3572,'[10]Catalogos CRI'!$A$24:$B$65,2,FALSE)</f>
        <v>CONVENIOS</v>
      </c>
      <c r="H416" s="16" t="str">
        <f t="shared" si="59"/>
        <v>083010</v>
      </c>
      <c r="I416" s="16" t="str">
        <f>VLOOKUP(H416:H3572,'[10]Catalogos CRI'!$A$70:$B$148,2,FALSE)</f>
        <v>Convenios</v>
      </c>
      <c r="J416" s="16" t="str">
        <f t="shared" si="60"/>
        <v>083011</v>
      </c>
      <c r="K416" s="16" t="str">
        <f>VLOOKUP(J416:J3572,'[10]Catalogos CRI'!$A$153:$B$335,2,FALSE)</f>
        <v>Derivados del Gobierno Federal</v>
      </c>
      <c r="L416" s="16" t="str">
        <f t="shared" si="61"/>
        <v>500</v>
      </c>
      <c r="M416" s="16" t="str">
        <f>VLOOKUP(L416:L3572,[11]FF!$A$10:$B$16,2,FALSE)</f>
        <v>Recursos Federales</v>
      </c>
      <c r="N416" s="16" t="str">
        <f t="shared" si="62"/>
        <v>575</v>
      </c>
      <c r="O416" s="16" t="str">
        <f>VLOOKUP(N416:N3572,[11]FF!$A$22:$B$93,2,FALSE)</f>
        <v>Mercado de Abastos Tlaquepaque 2017</v>
      </c>
      <c r="P416" s="16">
        <v>878887</v>
      </c>
      <c r="Q416" s="16">
        <v>12</v>
      </c>
      <c r="R416" s="17">
        <v>0</v>
      </c>
      <c r="S416" s="17">
        <v>0</v>
      </c>
      <c r="T416" s="17">
        <f t="shared" si="54"/>
        <v>0</v>
      </c>
      <c r="U416" s="17">
        <v>0</v>
      </c>
      <c r="V416" s="17">
        <v>0</v>
      </c>
      <c r="W416" s="17">
        <f t="shared" si="55"/>
        <v>0</v>
      </c>
      <c r="X416" t="str">
        <f>VLOOKUP(J416,'[12]Conver ASEJ VS Clave Nueva'!$A$4:$C$193,3,FALSE)</f>
        <v>8.3.1.1</v>
      </c>
      <c r="Y416" t="str">
        <f>VLOOKUP(K416,'[13]Conver ASEJ VS Clave Nueva'!$B$4:$D$193,3,FALSE)</f>
        <v>Derivados del Gobierno Federal</v>
      </c>
    </row>
    <row r="417" spans="1:25" x14ac:dyDescent="0.25">
      <c r="A417" s="16">
        <v>84827</v>
      </c>
      <c r="B417" s="16" t="s">
        <v>94</v>
      </c>
      <c r="C417" s="16" t="str">
        <f t="shared" si="56"/>
        <v>2018</v>
      </c>
      <c r="D417" s="16" t="str">
        <f t="shared" si="57"/>
        <v>040000</v>
      </c>
      <c r="E417" s="16" t="str">
        <f>VLOOKUP(D417:D3573,'[10]Catalogos CRI'!$A$10:$B$19,2,FALSE)</f>
        <v>DERECHOS</v>
      </c>
      <c r="F417" s="16" t="str">
        <f t="shared" si="58"/>
        <v>043000</v>
      </c>
      <c r="G417" s="16" t="str">
        <f>VLOOKUP(F417:F3573,'[10]Catalogos CRI'!$A$24:$B$65,2,FALSE)</f>
        <v>DERECHOS POR PRESTACIÓN DE SERVICIOS</v>
      </c>
      <c r="H417" s="16" t="str">
        <f t="shared" si="59"/>
        <v>043050</v>
      </c>
      <c r="I417" s="16" t="str">
        <f>VLOOKUP(H417:H3573,'[10]Catalogos CRI'!$A$70:$B$148,2,FALSE)</f>
        <v>Licencias de cambio de régimen de propiedad y urbanización</v>
      </c>
      <c r="J417" s="16" t="str">
        <f t="shared" si="60"/>
        <v>043051</v>
      </c>
      <c r="K417" s="16" t="str">
        <f>VLOOKUP(J417:J3573,'[10]Catalogos CRI'!$A$153:$B$335,2,FALSE)</f>
        <v>Licencia de cambio de régimen de propiedad</v>
      </c>
      <c r="L417" s="16" t="str">
        <f t="shared" si="61"/>
        <v>400</v>
      </c>
      <c r="M417" s="16" t="str">
        <f>VLOOKUP(L417:L3573,[11]FF!$A$10:$B$16,2,FALSE)</f>
        <v>Ingresos Propios</v>
      </c>
      <c r="N417" s="16" t="str">
        <f t="shared" si="62"/>
        <v>401</v>
      </c>
      <c r="O417" s="16" t="str">
        <f>VLOOKUP(N417:N3573,[11]FF!$A$22:$B$93,2,FALSE)</f>
        <v>Ingresos Propios</v>
      </c>
      <c r="P417" s="16">
        <v>860746</v>
      </c>
      <c r="Q417" s="16">
        <v>1</v>
      </c>
      <c r="R417" s="17">
        <v>0</v>
      </c>
      <c r="S417" s="17">
        <v>0</v>
      </c>
      <c r="T417" s="17">
        <f t="shared" si="54"/>
        <v>0</v>
      </c>
      <c r="U417" s="17">
        <v>0</v>
      </c>
      <c r="V417" s="17">
        <v>3992.78</v>
      </c>
      <c r="W417" s="17">
        <f t="shared" si="55"/>
        <v>-3992.78</v>
      </c>
      <c r="X417" t="str">
        <f>VLOOKUP(J417,'[12]Conver ASEJ VS Clave Nueva'!$A$4:$C$193,3,FALSE)</f>
        <v>4.3.5.1</v>
      </c>
      <c r="Y417" t="str">
        <f>VLOOKUP(K417,'[13]Conver ASEJ VS Clave Nueva'!$B$4:$D$193,3,FALSE)</f>
        <v>Licencia de cambio de régimen de propiedad</v>
      </c>
    </row>
    <row r="418" spans="1:25" x14ac:dyDescent="0.25">
      <c r="A418" s="16">
        <v>84827</v>
      </c>
      <c r="B418" s="16" t="s">
        <v>94</v>
      </c>
      <c r="C418" s="16" t="str">
        <f t="shared" si="56"/>
        <v>2018</v>
      </c>
      <c r="D418" s="16" t="str">
        <f t="shared" si="57"/>
        <v>040000</v>
      </c>
      <c r="E418" s="16" t="str">
        <f>VLOOKUP(D418:D3574,'[10]Catalogos CRI'!$A$10:$B$19,2,FALSE)</f>
        <v>DERECHOS</v>
      </c>
      <c r="F418" s="16" t="str">
        <f t="shared" si="58"/>
        <v>043000</v>
      </c>
      <c r="G418" s="16" t="str">
        <f>VLOOKUP(F418:F3574,'[10]Catalogos CRI'!$A$24:$B$65,2,FALSE)</f>
        <v>DERECHOS POR PRESTACIÓN DE SERVICIOS</v>
      </c>
      <c r="H418" s="16" t="str">
        <f t="shared" si="59"/>
        <v>043050</v>
      </c>
      <c r="I418" s="16" t="str">
        <f>VLOOKUP(H418:H3574,'[10]Catalogos CRI'!$A$70:$B$148,2,FALSE)</f>
        <v>Licencias de cambio de régimen de propiedad y urbanización</v>
      </c>
      <c r="J418" s="16" t="str">
        <f t="shared" si="60"/>
        <v>043051</v>
      </c>
      <c r="K418" s="16" t="str">
        <f>VLOOKUP(J418:J3574,'[10]Catalogos CRI'!$A$153:$B$335,2,FALSE)</f>
        <v>Licencia de cambio de régimen de propiedad</v>
      </c>
      <c r="L418" s="16" t="str">
        <f t="shared" si="61"/>
        <v>400</v>
      </c>
      <c r="M418" s="16" t="str">
        <f>VLOOKUP(L418:L3574,[11]FF!$A$10:$B$16,2,FALSE)</f>
        <v>Ingresos Propios</v>
      </c>
      <c r="N418" s="16" t="str">
        <f t="shared" si="62"/>
        <v>401</v>
      </c>
      <c r="O418" s="16" t="str">
        <f>VLOOKUP(N418:N3574,[11]FF!$A$22:$B$93,2,FALSE)</f>
        <v>Ingresos Propios</v>
      </c>
      <c r="P418" s="16">
        <v>860747</v>
      </c>
      <c r="Q418" s="16">
        <v>2</v>
      </c>
      <c r="R418" s="17">
        <v>0</v>
      </c>
      <c r="S418" s="17">
        <v>0</v>
      </c>
      <c r="T418" s="17">
        <f t="shared" si="54"/>
        <v>0</v>
      </c>
      <c r="U418" s="17">
        <v>0</v>
      </c>
      <c r="V418" s="17">
        <v>4990</v>
      </c>
      <c r="W418" s="17">
        <f t="shared" si="55"/>
        <v>-4990</v>
      </c>
      <c r="X418" t="str">
        <f>VLOOKUP(J418,'[12]Conver ASEJ VS Clave Nueva'!$A$4:$C$193,3,FALSE)</f>
        <v>4.3.5.1</v>
      </c>
      <c r="Y418" t="str">
        <f>VLOOKUP(K418,'[13]Conver ASEJ VS Clave Nueva'!$B$4:$D$193,3,FALSE)</f>
        <v>Licencia de cambio de régimen de propiedad</v>
      </c>
    </row>
    <row r="419" spans="1:25" x14ac:dyDescent="0.25">
      <c r="A419" s="16">
        <v>84827</v>
      </c>
      <c r="B419" s="16" t="s">
        <v>94</v>
      </c>
      <c r="C419" s="16" t="str">
        <f t="shared" si="56"/>
        <v>2018</v>
      </c>
      <c r="D419" s="16" t="str">
        <f t="shared" si="57"/>
        <v>040000</v>
      </c>
      <c r="E419" s="16" t="str">
        <f>VLOOKUP(D419:D3575,'[10]Catalogos CRI'!$A$10:$B$19,2,FALSE)</f>
        <v>DERECHOS</v>
      </c>
      <c r="F419" s="16" t="str">
        <f t="shared" si="58"/>
        <v>043000</v>
      </c>
      <c r="G419" s="16" t="str">
        <f>VLOOKUP(F419:F3575,'[10]Catalogos CRI'!$A$24:$B$65,2,FALSE)</f>
        <v>DERECHOS POR PRESTACIÓN DE SERVICIOS</v>
      </c>
      <c r="H419" s="16" t="str">
        <f t="shared" si="59"/>
        <v>043050</v>
      </c>
      <c r="I419" s="16" t="str">
        <f>VLOOKUP(H419:H3575,'[10]Catalogos CRI'!$A$70:$B$148,2,FALSE)</f>
        <v>Licencias de cambio de régimen de propiedad y urbanización</v>
      </c>
      <c r="J419" s="16" t="str">
        <f t="shared" si="60"/>
        <v>043051</v>
      </c>
      <c r="K419" s="16" t="str">
        <f>VLOOKUP(J419:J3575,'[10]Catalogos CRI'!$A$153:$B$335,2,FALSE)</f>
        <v>Licencia de cambio de régimen de propiedad</v>
      </c>
      <c r="L419" s="16" t="str">
        <f t="shared" si="61"/>
        <v>400</v>
      </c>
      <c r="M419" s="16" t="str">
        <f>VLOOKUP(L419:L3575,[11]FF!$A$10:$B$16,2,FALSE)</f>
        <v>Ingresos Propios</v>
      </c>
      <c r="N419" s="16" t="str">
        <f t="shared" si="62"/>
        <v>401</v>
      </c>
      <c r="O419" s="16" t="str">
        <f>VLOOKUP(N419:N3575,[11]FF!$A$22:$B$93,2,FALSE)</f>
        <v>Ingresos Propios</v>
      </c>
      <c r="P419" s="16">
        <v>860748</v>
      </c>
      <c r="Q419" s="16">
        <v>3</v>
      </c>
      <c r="R419" s="17">
        <v>0</v>
      </c>
      <c r="S419" s="17">
        <v>0</v>
      </c>
      <c r="T419" s="17">
        <f t="shared" si="54"/>
        <v>0</v>
      </c>
      <c r="U419" s="17">
        <v>0</v>
      </c>
      <c r="V419" s="17">
        <v>170423.24</v>
      </c>
      <c r="W419" s="17">
        <f t="shared" si="55"/>
        <v>-170423.24</v>
      </c>
      <c r="X419" t="str">
        <f>VLOOKUP(J419,'[12]Conver ASEJ VS Clave Nueva'!$A$4:$C$193,3,FALSE)</f>
        <v>4.3.5.1</v>
      </c>
      <c r="Y419" t="str">
        <f>VLOOKUP(K419,'[13]Conver ASEJ VS Clave Nueva'!$B$4:$D$193,3,FALSE)</f>
        <v>Licencia de cambio de régimen de propiedad</v>
      </c>
    </row>
    <row r="420" spans="1:25" x14ac:dyDescent="0.25">
      <c r="A420" s="16">
        <v>84827</v>
      </c>
      <c r="B420" s="16" t="s">
        <v>94</v>
      </c>
      <c r="C420" s="16" t="str">
        <f t="shared" si="56"/>
        <v>2018</v>
      </c>
      <c r="D420" s="16" t="str">
        <f t="shared" si="57"/>
        <v>040000</v>
      </c>
      <c r="E420" s="16" t="str">
        <f>VLOOKUP(D420:D3576,'[10]Catalogos CRI'!$A$10:$B$19,2,FALSE)</f>
        <v>DERECHOS</v>
      </c>
      <c r="F420" s="16" t="str">
        <f t="shared" si="58"/>
        <v>043000</v>
      </c>
      <c r="G420" s="16" t="str">
        <f>VLOOKUP(F420:F3576,'[10]Catalogos CRI'!$A$24:$B$65,2,FALSE)</f>
        <v>DERECHOS POR PRESTACIÓN DE SERVICIOS</v>
      </c>
      <c r="H420" s="16" t="str">
        <f t="shared" si="59"/>
        <v>043050</v>
      </c>
      <c r="I420" s="16" t="str">
        <f>VLOOKUP(H420:H3576,'[10]Catalogos CRI'!$A$70:$B$148,2,FALSE)</f>
        <v>Licencias de cambio de régimen de propiedad y urbanización</v>
      </c>
      <c r="J420" s="16" t="str">
        <f t="shared" si="60"/>
        <v>043051</v>
      </c>
      <c r="K420" s="16" t="str">
        <f>VLOOKUP(J420:J3576,'[10]Catalogos CRI'!$A$153:$B$335,2,FALSE)</f>
        <v>Licencia de cambio de régimen de propiedad</v>
      </c>
      <c r="L420" s="16" t="str">
        <f t="shared" si="61"/>
        <v>400</v>
      </c>
      <c r="M420" s="16" t="str">
        <f>VLOOKUP(L420:L3576,[11]FF!$A$10:$B$16,2,FALSE)</f>
        <v>Ingresos Propios</v>
      </c>
      <c r="N420" s="16" t="str">
        <f t="shared" si="62"/>
        <v>401</v>
      </c>
      <c r="O420" s="16" t="str">
        <f>VLOOKUP(N420:N3576,[11]FF!$A$22:$B$93,2,FALSE)</f>
        <v>Ingresos Propios</v>
      </c>
      <c r="P420" s="16">
        <v>860749</v>
      </c>
      <c r="Q420" s="16">
        <v>4</v>
      </c>
      <c r="R420" s="17">
        <v>0</v>
      </c>
      <c r="S420" s="17">
        <v>0</v>
      </c>
      <c r="T420" s="17">
        <f t="shared" si="54"/>
        <v>0</v>
      </c>
      <c r="U420" s="17">
        <v>0</v>
      </c>
      <c r="V420" s="17">
        <v>0</v>
      </c>
      <c r="W420" s="17">
        <f t="shared" si="55"/>
        <v>0</v>
      </c>
      <c r="X420" t="str">
        <f>VLOOKUP(J420,'[12]Conver ASEJ VS Clave Nueva'!$A$4:$C$193,3,FALSE)</f>
        <v>4.3.5.1</v>
      </c>
      <c r="Y420" t="str">
        <f>VLOOKUP(K420,'[13]Conver ASEJ VS Clave Nueva'!$B$4:$D$193,3,FALSE)</f>
        <v>Licencia de cambio de régimen de propiedad</v>
      </c>
    </row>
    <row r="421" spans="1:25" x14ac:dyDescent="0.25">
      <c r="A421" s="16">
        <v>84827</v>
      </c>
      <c r="B421" s="16" t="s">
        <v>94</v>
      </c>
      <c r="C421" s="16" t="str">
        <f t="shared" si="56"/>
        <v>2018</v>
      </c>
      <c r="D421" s="16" t="str">
        <f t="shared" si="57"/>
        <v>040000</v>
      </c>
      <c r="E421" s="16" t="str">
        <f>VLOOKUP(D421:D3577,'[10]Catalogos CRI'!$A$10:$B$19,2,FALSE)</f>
        <v>DERECHOS</v>
      </c>
      <c r="F421" s="16" t="str">
        <f t="shared" si="58"/>
        <v>043000</v>
      </c>
      <c r="G421" s="16" t="str">
        <f>VLOOKUP(F421:F3577,'[10]Catalogos CRI'!$A$24:$B$65,2,FALSE)</f>
        <v>DERECHOS POR PRESTACIÓN DE SERVICIOS</v>
      </c>
      <c r="H421" s="16" t="str">
        <f t="shared" si="59"/>
        <v>043050</v>
      </c>
      <c r="I421" s="16" t="str">
        <f>VLOOKUP(H421:H3577,'[10]Catalogos CRI'!$A$70:$B$148,2,FALSE)</f>
        <v>Licencias de cambio de régimen de propiedad y urbanización</v>
      </c>
      <c r="J421" s="16" t="str">
        <f t="shared" si="60"/>
        <v>043051</v>
      </c>
      <c r="K421" s="16" t="str">
        <f>VLOOKUP(J421:J3577,'[10]Catalogos CRI'!$A$153:$B$335,2,FALSE)</f>
        <v>Licencia de cambio de régimen de propiedad</v>
      </c>
      <c r="L421" s="16" t="str">
        <f t="shared" si="61"/>
        <v>400</v>
      </c>
      <c r="M421" s="16" t="str">
        <f>VLOOKUP(L421:L3577,[11]FF!$A$10:$B$16,2,FALSE)</f>
        <v>Ingresos Propios</v>
      </c>
      <c r="N421" s="16" t="str">
        <f t="shared" si="62"/>
        <v>401</v>
      </c>
      <c r="O421" s="16" t="str">
        <f>VLOOKUP(N421:N3577,[11]FF!$A$22:$B$93,2,FALSE)</f>
        <v>Ingresos Propios</v>
      </c>
      <c r="P421" s="16">
        <v>860750</v>
      </c>
      <c r="Q421" s="16">
        <v>5</v>
      </c>
      <c r="R421" s="17">
        <v>0</v>
      </c>
      <c r="S421" s="17">
        <v>0</v>
      </c>
      <c r="T421" s="17">
        <f t="shared" si="54"/>
        <v>0</v>
      </c>
      <c r="U421" s="17">
        <v>0</v>
      </c>
      <c r="V421" s="17">
        <v>0</v>
      </c>
      <c r="W421" s="17">
        <f t="shared" si="55"/>
        <v>0</v>
      </c>
      <c r="X421" t="str">
        <f>VLOOKUP(J421,'[12]Conver ASEJ VS Clave Nueva'!$A$4:$C$193,3,FALSE)</f>
        <v>4.3.5.1</v>
      </c>
      <c r="Y421" t="str">
        <f>VLOOKUP(K421,'[13]Conver ASEJ VS Clave Nueva'!$B$4:$D$193,3,FALSE)</f>
        <v>Licencia de cambio de régimen de propiedad</v>
      </c>
    </row>
    <row r="422" spans="1:25" x14ac:dyDescent="0.25">
      <c r="A422" s="16">
        <v>84827</v>
      </c>
      <c r="B422" s="16" t="s">
        <v>94</v>
      </c>
      <c r="C422" s="16" t="str">
        <f t="shared" si="56"/>
        <v>2018</v>
      </c>
      <c r="D422" s="16" t="str">
        <f t="shared" si="57"/>
        <v>040000</v>
      </c>
      <c r="E422" s="16" t="str">
        <f>VLOOKUP(D422:D3578,'[10]Catalogos CRI'!$A$10:$B$19,2,FALSE)</f>
        <v>DERECHOS</v>
      </c>
      <c r="F422" s="16" t="str">
        <f t="shared" si="58"/>
        <v>043000</v>
      </c>
      <c r="G422" s="16" t="str">
        <f>VLOOKUP(F422:F3578,'[10]Catalogos CRI'!$A$24:$B$65,2,FALSE)</f>
        <v>DERECHOS POR PRESTACIÓN DE SERVICIOS</v>
      </c>
      <c r="H422" s="16" t="str">
        <f t="shared" si="59"/>
        <v>043050</v>
      </c>
      <c r="I422" s="16" t="str">
        <f>VLOOKUP(H422:H3578,'[10]Catalogos CRI'!$A$70:$B$148,2,FALSE)</f>
        <v>Licencias de cambio de régimen de propiedad y urbanización</v>
      </c>
      <c r="J422" s="16" t="str">
        <f t="shared" si="60"/>
        <v>043051</v>
      </c>
      <c r="K422" s="16" t="str">
        <f>VLOOKUP(J422:J3578,'[10]Catalogos CRI'!$A$153:$B$335,2,FALSE)</f>
        <v>Licencia de cambio de régimen de propiedad</v>
      </c>
      <c r="L422" s="16" t="str">
        <f t="shared" si="61"/>
        <v>400</v>
      </c>
      <c r="M422" s="16" t="str">
        <f>VLOOKUP(L422:L3578,[11]FF!$A$10:$B$16,2,FALSE)</f>
        <v>Ingresos Propios</v>
      </c>
      <c r="N422" s="16" t="str">
        <f t="shared" si="62"/>
        <v>401</v>
      </c>
      <c r="O422" s="16" t="str">
        <f>VLOOKUP(N422:N3578,[11]FF!$A$22:$B$93,2,FALSE)</f>
        <v>Ingresos Propios</v>
      </c>
      <c r="P422" s="16">
        <v>860751</v>
      </c>
      <c r="Q422" s="16">
        <v>6</v>
      </c>
      <c r="R422" s="17">
        <v>0</v>
      </c>
      <c r="S422" s="17">
        <v>0</v>
      </c>
      <c r="T422" s="17">
        <f t="shared" si="54"/>
        <v>0</v>
      </c>
      <c r="U422" s="17">
        <v>0</v>
      </c>
      <c r="V422" s="17">
        <v>0</v>
      </c>
      <c r="W422" s="17">
        <f t="shared" si="55"/>
        <v>0</v>
      </c>
      <c r="X422" t="str">
        <f>VLOOKUP(J422,'[12]Conver ASEJ VS Clave Nueva'!$A$4:$C$193,3,FALSE)</f>
        <v>4.3.5.1</v>
      </c>
      <c r="Y422" t="str">
        <f>VLOOKUP(K422,'[13]Conver ASEJ VS Clave Nueva'!$B$4:$D$193,3,FALSE)</f>
        <v>Licencia de cambio de régimen de propiedad</v>
      </c>
    </row>
    <row r="423" spans="1:25" x14ac:dyDescent="0.25">
      <c r="A423" s="16">
        <v>84827</v>
      </c>
      <c r="B423" s="16" t="s">
        <v>94</v>
      </c>
      <c r="C423" s="16" t="str">
        <f t="shared" si="56"/>
        <v>2018</v>
      </c>
      <c r="D423" s="16" t="str">
        <f t="shared" si="57"/>
        <v>040000</v>
      </c>
      <c r="E423" s="16" t="str">
        <f>VLOOKUP(D423:D3579,'[10]Catalogos CRI'!$A$10:$B$19,2,FALSE)</f>
        <v>DERECHOS</v>
      </c>
      <c r="F423" s="16" t="str">
        <f t="shared" si="58"/>
        <v>043000</v>
      </c>
      <c r="G423" s="16" t="str">
        <f>VLOOKUP(F423:F3579,'[10]Catalogos CRI'!$A$24:$B$65,2,FALSE)</f>
        <v>DERECHOS POR PRESTACIÓN DE SERVICIOS</v>
      </c>
      <c r="H423" s="16" t="str">
        <f t="shared" si="59"/>
        <v>043050</v>
      </c>
      <c r="I423" s="16" t="str">
        <f>VLOOKUP(H423:H3579,'[10]Catalogos CRI'!$A$70:$B$148,2,FALSE)</f>
        <v>Licencias de cambio de régimen de propiedad y urbanización</v>
      </c>
      <c r="J423" s="16" t="str">
        <f t="shared" si="60"/>
        <v>043051</v>
      </c>
      <c r="K423" s="16" t="str">
        <f>VLOOKUP(J423:J3579,'[10]Catalogos CRI'!$A$153:$B$335,2,FALSE)</f>
        <v>Licencia de cambio de régimen de propiedad</v>
      </c>
      <c r="L423" s="16" t="str">
        <f t="shared" si="61"/>
        <v>400</v>
      </c>
      <c r="M423" s="16" t="str">
        <f>VLOOKUP(L423:L3579,[11]FF!$A$10:$B$16,2,FALSE)</f>
        <v>Ingresos Propios</v>
      </c>
      <c r="N423" s="16" t="str">
        <f t="shared" si="62"/>
        <v>401</v>
      </c>
      <c r="O423" s="16" t="str">
        <f>VLOOKUP(N423:N3579,[11]FF!$A$22:$B$93,2,FALSE)</f>
        <v>Ingresos Propios</v>
      </c>
      <c r="P423" s="16">
        <v>860752</v>
      </c>
      <c r="Q423" s="16">
        <v>7</v>
      </c>
      <c r="R423" s="17">
        <v>0</v>
      </c>
      <c r="S423" s="17">
        <v>0</v>
      </c>
      <c r="T423" s="17">
        <f t="shared" si="54"/>
        <v>0</v>
      </c>
      <c r="U423" s="17">
        <v>0</v>
      </c>
      <c r="V423" s="17">
        <v>0</v>
      </c>
      <c r="W423" s="17">
        <f t="shared" si="55"/>
        <v>0</v>
      </c>
      <c r="X423" t="str">
        <f>VLOOKUP(J423,'[12]Conver ASEJ VS Clave Nueva'!$A$4:$C$193,3,FALSE)</f>
        <v>4.3.5.1</v>
      </c>
      <c r="Y423" t="str">
        <f>VLOOKUP(K423,'[13]Conver ASEJ VS Clave Nueva'!$B$4:$D$193,3,FALSE)</f>
        <v>Licencia de cambio de régimen de propiedad</v>
      </c>
    </row>
    <row r="424" spans="1:25" x14ac:dyDescent="0.25">
      <c r="A424" s="16">
        <v>84827</v>
      </c>
      <c r="B424" s="16" t="s">
        <v>94</v>
      </c>
      <c r="C424" s="16" t="str">
        <f t="shared" si="56"/>
        <v>2018</v>
      </c>
      <c r="D424" s="16" t="str">
        <f t="shared" si="57"/>
        <v>040000</v>
      </c>
      <c r="E424" s="16" t="str">
        <f>VLOOKUP(D424:D3580,'[10]Catalogos CRI'!$A$10:$B$19,2,FALSE)</f>
        <v>DERECHOS</v>
      </c>
      <c r="F424" s="16" t="str">
        <f t="shared" si="58"/>
        <v>043000</v>
      </c>
      <c r="G424" s="16" t="str">
        <f>VLOOKUP(F424:F3580,'[10]Catalogos CRI'!$A$24:$B$65,2,FALSE)</f>
        <v>DERECHOS POR PRESTACIÓN DE SERVICIOS</v>
      </c>
      <c r="H424" s="16" t="str">
        <f t="shared" si="59"/>
        <v>043050</v>
      </c>
      <c r="I424" s="16" t="str">
        <f>VLOOKUP(H424:H3580,'[10]Catalogos CRI'!$A$70:$B$148,2,FALSE)</f>
        <v>Licencias de cambio de régimen de propiedad y urbanización</v>
      </c>
      <c r="J424" s="16" t="str">
        <f t="shared" si="60"/>
        <v>043051</v>
      </c>
      <c r="K424" s="16" t="str">
        <f>VLOOKUP(J424:J3580,'[10]Catalogos CRI'!$A$153:$B$335,2,FALSE)</f>
        <v>Licencia de cambio de régimen de propiedad</v>
      </c>
      <c r="L424" s="16" t="str">
        <f t="shared" si="61"/>
        <v>400</v>
      </c>
      <c r="M424" s="16" t="str">
        <f>VLOOKUP(L424:L3580,[11]FF!$A$10:$B$16,2,FALSE)</f>
        <v>Ingresos Propios</v>
      </c>
      <c r="N424" s="16" t="str">
        <f t="shared" si="62"/>
        <v>401</v>
      </c>
      <c r="O424" s="16" t="str">
        <f>VLOOKUP(N424:N3580,[11]FF!$A$22:$B$93,2,FALSE)</f>
        <v>Ingresos Propios</v>
      </c>
      <c r="P424" s="16">
        <v>860753</v>
      </c>
      <c r="Q424" s="16">
        <v>8</v>
      </c>
      <c r="R424" s="17">
        <v>0</v>
      </c>
      <c r="S424" s="17">
        <v>0</v>
      </c>
      <c r="T424" s="17">
        <f t="shared" si="54"/>
        <v>0</v>
      </c>
      <c r="U424" s="17">
        <v>0</v>
      </c>
      <c r="V424" s="17">
        <v>0</v>
      </c>
      <c r="W424" s="17">
        <f t="shared" si="55"/>
        <v>0</v>
      </c>
      <c r="X424" t="str">
        <f>VLOOKUP(J424,'[12]Conver ASEJ VS Clave Nueva'!$A$4:$C$193,3,FALSE)</f>
        <v>4.3.5.1</v>
      </c>
      <c r="Y424" t="str">
        <f>VLOOKUP(K424,'[13]Conver ASEJ VS Clave Nueva'!$B$4:$D$193,3,FALSE)</f>
        <v>Licencia de cambio de régimen de propiedad</v>
      </c>
    </row>
    <row r="425" spans="1:25" x14ac:dyDescent="0.25">
      <c r="A425" s="16">
        <v>84827</v>
      </c>
      <c r="B425" s="16" t="s">
        <v>94</v>
      </c>
      <c r="C425" s="16" t="str">
        <f t="shared" si="56"/>
        <v>2018</v>
      </c>
      <c r="D425" s="16" t="str">
        <f t="shared" si="57"/>
        <v>040000</v>
      </c>
      <c r="E425" s="16" t="str">
        <f>VLOOKUP(D425:D3581,'[10]Catalogos CRI'!$A$10:$B$19,2,FALSE)</f>
        <v>DERECHOS</v>
      </c>
      <c r="F425" s="16" t="str">
        <f t="shared" si="58"/>
        <v>043000</v>
      </c>
      <c r="G425" s="16" t="str">
        <f>VLOOKUP(F425:F3581,'[10]Catalogos CRI'!$A$24:$B$65,2,FALSE)</f>
        <v>DERECHOS POR PRESTACIÓN DE SERVICIOS</v>
      </c>
      <c r="H425" s="16" t="str">
        <f t="shared" si="59"/>
        <v>043050</v>
      </c>
      <c r="I425" s="16" t="str">
        <f>VLOOKUP(H425:H3581,'[10]Catalogos CRI'!$A$70:$B$148,2,FALSE)</f>
        <v>Licencias de cambio de régimen de propiedad y urbanización</v>
      </c>
      <c r="J425" s="16" t="str">
        <f t="shared" si="60"/>
        <v>043051</v>
      </c>
      <c r="K425" s="16" t="str">
        <f>VLOOKUP(J425:J3581,'[10]Catalogos CRI'!$A$153:$B$335,2,FALSE)</f>
        <v>Licencia de cambio de régimen de propiedad</v>
      </c>
      <c r="L425" s="16" t="str">
        <f t="shared" si="61"/>
        <v>400</v>
      </c>
      <c r="M425" s="16" t="str">
        <f>VLOOKUP(L425:L3581,[11]FF!$A$10:$B$16,2,FALSE)</f>
        <v>Ingresos Propios</v>
      </c>
      <c r="N425" s="16" t="str">
        <f t="shared" si="62"/>
        <v>401</v>
      </c>
      <c r="O425" s="16" t="str">
        <f>VLOOKUP(N425:N3581,[11]FF!$A$22:$B$93,2,FALSE)</f>
        <v>Ingresos Propios</v>
      </c>
      <c r="P425" s="16">
        <v>860754</v>
      </c>
      <c r="Q425" s="16">
        <v>9</v>
      </c>
      <c r="R425" s="17">
        <v>0</v>
      </c>
      <c r="S425" s="17">
        <v>0</v>
      </c>
      <c r="T425" s="17">
        <f t="shared" si="54"/>
        <v>0</v>
      </c>
      <c r="U425" s="17">
        <v>0</v>
      </c>
      <c r="V425" s="17">
        <v>0</v>
      </c>
      <c r="W425" s="17">
        <f t="shared" si="55"/>
        <v>0</v>
      </c>
      <c r="X425" t="str">
        <f>VLOOKUP(J425,'[12]Conver ASEJ VS Clave Nueva'!$A$4:$C$193,3,FALSE)</f>
        <v>4.3.5.1</v>
      </c>
      <c r="Y425" t="str">
        <f>VLOOKUP(K425,'[13]Conver ASEJ VS Clave Nueva'!$B$4:$D$193,3,FALSE)</f>
        <v>Licencia de cambio de régimen de propiedad</v>
      </c>
    </row>
    <row r="426" spans="1:25" x14ac:dyDescent="0.25">
      <c r="A426" s="16">
        <v>84827</v>
      </c>
      <c r="B426" s="16" t="s">
        <v>94</v>
      </c>
      <c r="C426" s="16" t="str">
        <f t="shared" si="56"/>
        <v>2018</v>
      </c>
      <c r="D426" s="16" t="str">
        <f t="shared" si="57"/>
        <v>040000</v>
      </c>
      <c r="E426" s="16" t="str">
        <f>VLOOKUP(D426:D3582,'[10]Catalogos CRI'!$A$10:$B$19,2,FALSE)</f>
        <v>DERECHOS</v>
      </c>
      <c r="F426" s="16" t="str">
        <f t="shared" si="58"/>
        <v>043000</v>
      </c>
      <c r="G426" s="16" t="str">
        <f>VLOOKUP(F426:F3582,'[10]Catalogos CRI'!$A$24:$B$65,2,FALSE)</f>
        <v>DERECHOS POR PRESTACIÓN DE SERVICIOS</v>
      </c>
      <c r="H426" s="16" t="str">
        <f t="shared" si="59"/>
        <v>043050</v>
      </c>
      <c r="I426" s="16" t="str">
        <f>VLOOKUP(H426:H3582,'[10]Catalogos CRI'!$A$70:$B$148,2,FALSE)</f>
        <v>Licencias de cambio de régimen de propiedad y urbanización</v>
      </c>
      <c r="J426" s="16" t="str">
        <f t="shared" si="60"/>
        <v>043051</v>
      </c>
      <c r="K426" s="16" t="str">
        <f>VLOOKUP(J426:J3582,'[10]Catalogos CRI'!$A$153:$B$335,2,FALSE)</f>
        <v>Licencia de cambio de régimen de propiedad</v>
      </c>
      <c r="L426" s="16" t="str">
        <f t="shared" si="61"/>
        <v>400</v>
      </c>
      <c r="M426" s="16" t="str">
        <f>VLOOKUP(L426:L3582,[11]FF!$A$10:$B$16,2,FALSE)</f>
        <v>Ingresos Propios</v>
      </c>
      <c r="N426" s="16" t="str">
        <f t="shared" si="62"/>
        <v>401</v>
      </c>
      <c r="O426" s="16" t="str">
        <f>VLOOKUP(N426:N3582,[11]FF!$A$22:$B$93,2,FALSE)</f>
        <v>Ingresos Propios</v>
      </c>
      <c r="P426" s="16">
        <v>860755</v>
      </c>
      <c r="Q426" s="16">
        <v>10</v>
      </c>
      <c r="R426" s="17">
        <v>0</v>
      </c>
      <c r="S426" s="17">
        <v>0</v>
      </c>
      <c r="T426" s="17">
        <f t="shared" si="54"/>
        <v>0</v>
      </c>
      <c r="U426" s="17">
        <v>0</v>
      </c>
      <c r="V426" s="17">
        <v>0</v>
      </c>
      <c r="W426" s="17">
        <f t="shared" si="55"/>
        <v>0</v>
      </c>
      <c r="X426" t="str">
        <f>VLOOKUP(J426,'[12]Conver ASEJ VS Clave Nueva'!$A$4:$C$193,3,FALSE)</f>
        <v>4.3.5.1</v>
      </c>
      <c r="Y426" t="str">
        <f>VLOOKUP(K426,'[13]Conver ASEJ VS Clave Nueva'!$B$4:$D$193,3,FALSE)</f>
        <v>Licencia de cambio de régimen de propiedad</v>
      </c>
    </row>
    <row r="427" spans="1:25" x14ac:dyDescent="0.25">
      <c r="A427" s="16">
        <v>84827</v>
      </c>
      <c r="B427" s="16" t="s">
        <v>94</v>
      </c>
      <c r="C427" s="16" t="str">
        <f t="shared" si="56"/>
        <v>2018</v>
      </c>
      <c r="D427" s="16" t="str">
        <f t="shared" si="57"/>
        <v>040000</v>
      </c>
      <c r="E427" s="16" t="str">
        <f>VLOOKUP(D427:D3583,'[10]Catalogos CRI'!$A$10:$B$19,2,FALSE)</f>
        <v>DERECHOS</v>
      </c>
      <c r="F427" s="16" t="str">
        <f t="shared" si="58"/>
        <v>043000</v>
      </c>
      <c r="G427" s="16" t="str">
        <f>VLOOKUP(F427:F3583,'[10]Catalogos CRI'!$A$24:$B$65,2,FALSE)</f>
        <v>DERECHOS POR PRESTACIÓN DE SERVICIOS</v>
      </c>
      <c r="H427" s="16" t="str">
        <f t="shared" si="59"/>
        <v>043050</v>
      </c>
      <c r="I427" s="16" t="str">
        <f>VLOOKUP(H427:H3583,'[10]Catalogos CRI'!$A$70:$B$148,2,FALSE)</f>
        <v>Licencias de cambio de régimen de propiedad y urbanización</v>
      </c>
      <c r="J427" s="16" t="str">
        <f t="shared" si="60"/>
        <v>043051</v>
      </c>
      <c r="K427" s="16" t="str">
        <f>VLOOKUP(J427:J3583,'[10]Catalogos CRI'!$A$153:$B$335,2,FALSE)</f>
        <v>Licencia de cambio de régimen de propiedad</v>
      </c>
      <c r="L427" s="16" t="str">
        <f t="shared" si="61"/>
        <v>400</v>
      </c>
      <c r="M427" s="16" t="str">
        <f>VLOOKUP(L427:L3583,[11]FF!$A$10:$B$16,2,FALSE)</f>
        <v>Ingresos Propios</v>
      </c>
      <c r="N427" s="16" t="str">
        <f t="shared" si="62"/>
        <v>401</v>
      </c>
      <c r="O427" s="16" t="str">
        <f>VLOOKUP(N427:N3583,[11]FF!$A$22:$B$93,2,FALSE)</f>
        <v>Ingresos Propios</v>
      </c>
      <c r="P427" s="16">
        <v>860756</v>
      </c>
      <c r="Q427" s="16">
        <v>11</v>
      </c>
      <c r="R427" s="17">
        <v>0</v>
      </c>
      <c r="S427" s="17">
        <v>0</v>
      </c>
      <c r="T427" s="17">
        <f t="shared" si="54"/>
        <v>0</v>
      </c>
      <c r="U427" s="17">
        <v>0</v>
      </c>
      <c r="V427" s="17">
        <v>0</v>
      </c>
      <c r="W427" s="17">
        <f t="shared" si="55"/>
        <v>0</v>
      </c>
      <c r="X427" t="str">
        <f>VLOOKUP(J427,'[12]Conver ASEJ VS Clave Nueva'!$A$4:$C$193,3,FALSE)</f>
        <v>4.3.5.1</v>
      </c>
      <c r="Y427" t="str">
        <f>VLOOKUP(K427,'[13]Conver ASEJ VS Clave Nueva'!$B$4:$D$193,3,FALSE)</f>
        <v>Licencia de cambio de régimen de propiedad</v>
      </c>
    </row>
    <row r="428" spans="1:25" x14ac:dyDescent="0.25">
      <c r="A428" s="16">
        <v>84827</v>
      </c>
      <c r="B428" s="16" t="s">
        <v>94</v>
      </c>
      <c r="C428" s="16" t="str">
        <f t="shared" si="56"/>
        <v>2018</v>
      </c>
      <c r="D428" s="16" t="str">
        <f t="shared" si="57"/>
        <v>040000</v>
      </c>
      <c r="E428" s="16" t="str">
        <f>VLOOKUP(D428:D3584,'[10]Catalogos CRI'!$A$10:$B$19,2,FALSE)</f>
        <v>DERECHOS</v>
      </c>
      <c r="F428" s="16" t="str">
        <f t="shared" si="58"/>
        <v>043000</v>
      </c>
      <c r="G428" s="16" t="str">
        <f>VLOOKUP(F428:F3584,'[10]Catalogos CRI'!$A$24:$B$65,2,FALSE)</f>
        <v>DERECHOS POR PRESTACIÓN DE SERVICIOS</v>
      </c>
      <c r="H428" s="16" t="str">
        <f t="shared" si="59"/>
        <v>043050</v>
      </c>
      <c r="I428" s="16" t="str">
        <f>VLOOKUP(H428:H3584,'[10]Catalogos CRI'!$A$70:$B$148,2,FALSE)</f>
        <v>Licencias de cambio de régimen de propiedad y urbanización</v>
      </c>
      <c r="J428" s="16" t="str">
        <f t="shared" si="60"/>
        <v>043051</v>
      </c>
      <c r="K428" s="16" t="str">
        <f>VLOOKUP(J428:J3584,'[10]Catalogos CRI'!$A$153:$B$335,2,FALSE)</f>
        <v>Licencia de cambio de régimen de propiedad</v>
      </c>
      <c r="L428" s="16" t="str">
        <f t="shared" si="61"/>
        <v>400</v>
      </c>
      <c r="M428" s="16" t="str">
        <f>VLOOKUP(L428:L3584,[11]FF!$A$10:$B$16,2,FALSE)</f>
        <v>Ingresos Propios</v>
      </c>
      <c r="N428" s="16" t="str">
        <f t="shared" si="62"/>
        <v>401</v>
      </c>
      <c r="O428" s="16" t="str">
        <f>VLOOKUP(N428:N3584,[11]FF!$A$22:$B$93,2,FALSE)</f>
        <v>Ingresos Propios</v>
      </c>
      <c r="P428" s="16">
        <v>860757</v>
      </c>
      <c r="Q428" s="16">
        <v>12</v>
      </c>
      <c r="R428" s="17">
        <v>0</v>
      </c>
      <c r="S428" s="17">
        <v>0</v>
      </c>
      <c r="T428" s="17">
        <f t="shared" si="54"/>
        <v>0</v>
      </c>
      <c r="U428" s="17">
        <v>0</v>
      </c>
      <c r="V428" s="17">
        <v>0</v>
      </c>
      <c r="W428" s="17">
        <f t="shared" si="55"/>
        <v>0</v>
      </c>
      <c r="X428" t="str">
        <f>VLOOKUP(J428,'[12]Conver ASEJ VS Clave Nueva'!$A$4:$C$193,3,FALSE)</f>
        <v>4.3.5.1</v>
      </c>
      <c r="Y428" t="str">
        <f>VLOOKUP(K428,'[13]Conver ASEJ VS Clave Nueva'!$B$4:$D$193,3,FALSE)</f>
        <v>Licencia de cambio de régimen de propiedad</v>
      </c>
    </row>
    <row r="429" spans="1:25" x14ac:dyDescent="0.25">
      <c r="A429" s="16">
        <v>86848</v>
      </c>
      <c r="B429" s="16" t="s">
        <v>171</v>
      </c>
      <c r="C429" s="16" t="str">
        <f t="shared" si="56"/>
        <v>2018</v>
      </c>
      <c r="D429" s="16" t="str">
        <f t="shared" si="57"/>
        <v>060000</v>
      </c>
      <c r="E429" s="16" t="str">
        <f>VLOOKUP(D429:D3585,'[10]Catalogos CRI'!$A$10:$B$19,2,FALSE)</f>
        <v>APROVECHAMIENTOS</v>
      </c>
      <c r="F429" s="16" t="str">
        <f t="shared" si="58"/>
        <v>061000</v>
      </c>
      <c r="G429" s="16" t="str">
        <f>VLOOKUP(F429:F3585,'[10]Catalogos CRI'!$A$24:$B$65,2,FALSE)</f>
        <v>APROVECHAMIENTOS DE TIPO CORRIENTE</v>
      </c>
      <c r="H429" s="16" t="str">
        <f t="shared" si="59"/>
        <v>061040</v>
      </c>
      <c r="I429" s="16" t="str">
        <f>VLOOKUP(H429:H3585,'[10]Catalogos CRI'!$A$70:$B$148,2,FALSE)</f>
        <v>Reintegros</v>
      </c>
      <c r="J429" s="16" t="str">
        <f t="shared" si="60"/>
        <v>061041</v>
      </c>
      <c r="K429" s="16" t="str">
        <f>VLOOKUP(J429:J3585,'[10]Catalogos CRI'!$A$153:$B$335,2,FALSE)</f>
        <v>Reintegros</v>
      </c>
      <c r="L429" s="16" t="str">
        <f t="shared" si="61"/>
        <v>400</v>
      </c>
      <c r="M429" s="16" t="str">
        <f>VLOOKUP(L429:L3585,[11]FF!$A$10:$B$16,2,FALSE)</f>
        <v>Ingresos Propios</v>
      </c>
      <c r="N429" s="16" t="str">
        <f t="shared" si="62"/>
        <v>406</v>
      </c>
      <c r="O429" s="16" t="str">
        <f>VLOOKUP(N429:N3585,[11]FF!$A$22:$B$93,2,FALSE)</f>
        <v>Programa de Modernización y Equipamiento Municipal</v>
      </c>
      <c r="P429" s="16">
        <v>879471</v>
      </c>
      <c r="Q429" s="16">
        <v>1</v>
      </c>
      <c r="R429" s="17">
        <v>0</v>
      </c>
      <c r="S429" s="17">
        <v>0</v>
      </c>
      <c r="T429" s="17">
        <f t="shared" si="54"/>
        <v>0</v>
      </c>
      <c r="U429" s="17">
        <v>0</v>
      </c>
      <c r="V429" s="17">
        <v>0</v>
      </c>
      <c r="W429" s="17">
        <f t="shared" si="55"/>
        <v>0</v>
      </c>
      <c r="X429" t="str">
        <f>VLOOKUP(J429,'[12]Conver ASEJ VS Clave Nueva'!$A$4:$C$193,3,FALSE)</f>
        <v>6.1.4.1</v>
      </c>
      <c r="Y429" t="str">
        <f>VLOOKUP(K429,'[13]Conver ASEJ VS Clave Nueva'!$B$4:$D$193,3,FALSE)</f>
        <v>Reintegros</v>
      </c>
    </row>
    <row r="430" spans="1:25" x14ac:dyDescent="0.25">
      <c r="A430" s="16">
        <v>86848</v>
      </c>
      <c r="B430" s="16" t="s">
        <v>171</v>
      </c>
      <c r="C430" s="16" t="str">
        <f t="shared" si="56"/>
        <v>2018</v>
      </c>
      <c r="D430" s="16" t="str">
        <f t="shared" si="57"/>
        <v>060000</v>
      </c>
      <c r="E430" s="16" t="str">
        <f>VLOOKUP(D430:D3586,'[10]Catalogos CRI'!$A$10:$B$19,2,FALSE)</f>
        <v>APROVECHAMIENTOS</v>
      </c>
      <c r="F430" s="16" t="str">
        <f t="shared" si="58"/>
        <v>061000</v>
      </c>
      <c r="G430" s="16" t="str">
        <f>VLOOKUP(F430:F3586,'[10]Catalogos CRI'!$A$24:$B$65,2,FALSE)</f>
        <v>APROVECHAMIENTOS DE TIPO CORRIENTE</v>
      </c>
      <c r="H430" s="16" t="str">
        <f t="shared" si="59"/>
        <v>061040</v>
      </c>
      <c r="I430" s="16" t="str">
        <f>VLOOKUP(H430:H3586,'[10]Catalogos CRI'!$A$70:$B$148,2,FALSE)</f>
        <v>Reintegros</v>
      </c>
      <c r="J430" s="16" t="str">
        <f t="shared" si="60"/>
        <v>061041</v>
      </c>
      <c r="K430" s="16" t="str">
        <f>VLOOKUP(J430:J3586,'[10]Catalogos CRI'!$A$153:$B$335,2,FALSE)</f>
        <v>Reintegros</v>
      </c>
      <c r="L430" s="16" t="str">
        <f t="shared" si="61"/>
        <v>400</v>
      </c>
      <c r="M430" s="16" t="str">
        <f>VLOOKUP(L430:L3586,[11]FF!$A$10:$B$16,2,FALSE)</f>
        <v>Ingresos Propios</v>
      </c>
      <c r="N430" s="16" t="str">
        <f t="shared" si="62"/>
        <v>406</v>
      </c>
      <c r="O430" s="16" t="str">
        <f>VLOOKUP(N430:N3586,[11]FF!$A$22:$B$93,2,FALSE)</f>
        <v>Programa de Modernización y Equipamiento Municipal</v>
      </c>
      <c r="P430" s="16">
        <v>879472</v>
      </c>
      <c r="Q430" s="16">
        <v>2</v>
      </c>
      <c r="R430" s="17">
        <v>0</v>
      </c>
      <c r="S430" s="17">
        <v>0</v>
      </c>
      <c r="T430" s="17">
        <f t="shared" si="54"/>
        <v>0</v>
      </c>
      <c r="U430" s="17">
        <v>0</v>
      </c>
      <c r="V430" s="17">
        <v>0</v>
      </c>
      <c r="W430" s="17">
        <f t="shared" si="55"/>
        <v>0</v>
      </c>
      <c r="X430" t="str">
        <f>VLOOKUP(J430,'[12]Conver ASEJ VS Clave Nueva'!$A$4:$C$193,3,FALSE)</f>
        <v>6.1.4.1</v>
      </c>
      <c r="Y430" t="str">
        <f>VLOOKUP(K430,'[13]Conver ASEJ VS Clave Nueva'!$B$4:$D$193,3,FALSE)</f>
        <v>Reintegros</v>
      </c>
    </row>
    <row r="431" spans="1:25" x14ac:dyDescent="0.25">
      <c r="A431" s="16">
        <v>86848</v>
      </c>
      <c r="B431" s="16" t="s">
        <v>171</v>
      </c>
      <c r="C431" s="16" t="str">
        <f t="shared" si="56"/>
        <v>2018</v>
      </c>
      <c r="D431" s="16" t="str">
        <f t="shared" si="57"/>
        <v>060000</v>
      </c>
      <c r="E431" s="16" t="str">
        <f>VLOOKUP(D431:D3587,'[10]Catalogos CRI'!$A$10:$B$19,2,FALSE)</f>
        <v>APROVECHAMIENTOS</v>
      </c>
      <c r="F431" s="16" t="str">
        <f t="shared" si="58"/>
        <v>061000</v>
      </c>
      <c r="G431" s="16" t="str">
        <f>VLOOKUP(F431:F3587,'[10]Catalogos CRI'!$A$24:$B$65,2,FALSE)</f>
        <v>APROVECHAMIENTOS DE TIPO CORRIENTE</v>
      </c>
      <c r="H431" s="16" t="str">
        <f t="shared" si="59"/>
        <v>061040</v>
      </c>
      <c r="I431" s="16" t="str">
        <f>VLOOKUP(H431:H3587,'[10]Catalogos CRI'!$A$70:$B$148,2,FALSE)</f>
        <v>Reintegros</v>
      </c>
      <c r="J431" s="16" t="str">
        <f t="shared" si="60"/>
        <v>061041</v>
      </c>
      <c r="K431" s="16" t="str">
        <f>VLOOKUP(J431:J3587,'[10]Catalogos CRI'!$A$153:$B$335,2,FALSE)</f>
        <v>Reintegros</v>
      </c>
      <c r="L431" s="16" t="str">
        <f t="shared" si="61"/>
        <v>400</v>
      </c>
      <c r="M431" s="16" t="str">
        <f>VLOOKUP(L431:L3587,[11]FF!$A$10:$B$16,2,FALSE)</f>
        <v>Ingresos Propios</v>
      </c>
      <c r="N431" s="16" t="str">
        <f t="shared" si="62"/>
        <v>406</v>
      </c>
      <c r="O431" s="16" t="str">
        <f>VLOOKUP(N431:N3587,[11]FF!$A$22:$B$93,2,FALSE)</f>
        <v>Programa de Modernización y Equipamiento Municipal</v>
      </c>
      <c r="P431" s="16">
        <v>879473</v>
      </c>
      <c r="Q431" s="16">
        <v>3</v>
      </c>
      <c r="R431" s="17">
        <v>0</v>
      </c>
      <c r="S431" s="17">
        <v>0</v>
      </c>
      <c r="T431" s="17">
        <f t="shared" si="54"/>
        <v>0</v>
      </c>
      <c r="U431" s="17">
        <v>0</v>
      </c>
      <c r="V431" s="17">
        <v>10.32</v>
      </c>
      <c r="W431" s="17">
        <f t="shared" si="55"/>
        <v>-10.32</v>
      </c>
      <c r="X431" t="str">
        <f>VLOOKUP(J431,'[12]Conver ASEJ VS Clave Nueva'!$A$4:$C$193,3,FALSE)</f>
        <v>6.1.4.1</v>
      </c>
      <c r="Y431" t="str">
        <f>VLOOKUP(K431,'[13]Conver ASEJ VS Clave Nueva'!$B$4:$D$193,3,FALSE)</f>
        <v>Reintegros</v>
      </c>
    </row>
    <row r="432" spans="1:25" x14ac:dyDescent="0.25">
      <c r="A432" s="16">
        <v>86848</v>
      </c>
      <c r="B432" s="16" t="s">
        <v>171</v>
      </c>
      <c r="C432" s="16" t="str">
        <f t="shared" si="56"/>
        <v>2018</v>
      </c>
      <c r="D432" s="16" t="str">
        <f t="shared" si="57"/>
        <v>060000</v>
      </c>
      <c r="E432" s="16" t="str">
        <f>VLOOKUP(D432:D3588,'[10]Catalogos CRI'!$A$10:$B$19,2,FALSE)</f>
        <v>APROVECHAMIENTOS</v>
      </c>
      <c r="F432" s="16" t="str">
        <f t="shared" si="58"/>
        <v>061000</v>
      </c>
      <c r="G432" s="16" t="str">
        <f>VLOOKUP(F432:F3588,'[10]Catalogos CRI'!$A$24:$B$65,2,FALSE)</f>
        <v>APROVECHAMIENTOS DE TIPO CORRIENTE</v>
      </c>
      <c r="H432" s="16" t="str">
        <f t="shared" si="59"/>
        <v>061040</v>
      </c>
      <c r="I432" s="16" t="str">
        <f>VLOOKUP(H432:H3588,'[10]Catalogos CRI'!$A$70:$B$148,2,FALSE)</f>
        <v>Reintegros</v>
      </c>
      <c r="J432" s="16" t="str">
        <f t="shared" si="60"/>
        <v>061041</v>
      </c>
      <c r="K432" s="16" t="str">
        <f>VLOOKUP(J432:J3588,'[10]Catalogos CRI'!$A$153:$B$335,2,FALSE)</f>
        <v>Reintegros</v>
      </c>
      <c r="L432" s="16" t="str">
        <f t="shared" si="61"/>
        <v>400</v>
      </c>
      <c r="M432" s="16" t="str">
        <f>VLOOKUP(L432:L3588,[11]FF!$A$10:$B$16,2,FALSE)</f>
        <v>Ingresos Propios</v>
      </c>
      <c r="N432" s="16" t="str">
        <f t="shared" si="62"/>
        <v>406</v>
      </c>
      <c r="O432" s="16" t="str">
        <f>VLOOKUP(N432:N3588,[11]FF!$A$22:$B$93,2,FALSE)</f>
        <v>Programa de Modernización y Equipamiento Municipal</v>
      </c>
      <c r="P432" s="16">
        <v>879474</v>
      </c>
      <c r="Q432" s="16">
        <v>4</v>
      </c>
      <c r="R432" s="17">
        <v>0</v>
      </c>
      <c r="S432" s="17">
        <v>0</v>
      </c>
      <c r="T432" s="17">
        <f t="shared" si="54"/>
        <v>0</v>
      </c>
      <c r="U432" s="17">
        <v>0</v>
      </c>
      <c r="V432" s="17">
        <v>0</v>
      </c>
      <c r="W432" s="17">
        <f t="shared" si="55"/>
        <v>0</v>
      </c>
      <c r="X432" t="str">
        <f>VLOOKUP(J432,'[12]Conver ASEJ VS Clave Nueva'!$A$4:$C$193,3,FALSE)</f>
        <v>6.1.4.1</v>
      </c>
      <c r="Y432" t="str">
        <f>VLOOKUP(K432,'[13]Conver ASEJ VS Clave Nueva'!$B$4:$D$193,3,FALSE)</f>
        <v>Reintegros</v>
      </c>
    </row>
    <row r="433" spans="1:25" x14ac:dyDescent="0.25">
      <c r="A433" s="16">
        <v>86848</v>
      </c>
      <c r="B433" s="16" t="s">
        <v>171</v>
      </c>
      <c r="C433" s="16" t="str">
        <f t="shared" si="56"/>
        <v>2018</v>
      </c>
      <c r="D433" s="16" t="str">
        <f t="shared" si="57"/>
        <v>060000</v>
      </c>
      <c r="E433" s="16" t="str">
        <f>VLOOKUP(D433:D3589,'[10]Catalogos CRI'!$A$10:$B$19,2,FALSE)</f>
        <v>APROVECHAMIENTOS</v>
      </c>
      <c r="F433" s="16" t="str">
        <f t="shared" si="58"/>
        <v>061000</v>
      </c>
      <c r="G433" s="16" t="str">
        <f>VLOOKUP(F433:F3589,'[10]Catalogos CRI'!$A$24:$B$65,2,FALSE)</f>
        <v>APROVECHAMIENTOS DE TIPO CORRIENTE</v>
      </c>
      <c r="H433" s="16" t="str">
        <f t="shared" si="59"/>
        <v>061040</v>
      </c>
      <c r="I433" s="16" t="str">
        <f>VLOOKUP(H433:H3589,'[10]Catalogos CRI'!$A$70:$B$148,2,FALSE)</f>
        <v>Reintegros</v>
      </c>
      <c r="J433" s="16" t="str">
        <f t="shared" si="60"/>
        <v>061041</v>
      </c>
      <c r="K433" s="16" t="str">
        <f>VLOOKUP(J433:J3589,'[10]Catalogos CRI'!$A$153:$B$335,2,FALSE)</f>
        <v>Reintegros</v>
      </c>
      <c r="L433" s="16" t="str">
        <f t="shared" si="61"/>
        <v>400</v>
      </c>
      <c r="M433" s="16" t="str">
        <f>VLOOKUP(L433:L3589,[11]FF!$A$10:$B$16,2,FALSE)</f>
        <v>Ingresos Propios</v>
      </c>
      <c r="N433" s="16" t="str">
        <f t="shared" si="62"/>
        <v>406</v>
      </c>
      <c r="O433" s="16" t="str">
        <f>VLOOKUP(N433:N3589,[11]FF!$A$22:$B$93,2,FALSE)</f>
        <v>Programa de Modernización y Equipamiento Municipal</v>
      </c>
      <c r="P433" s="16">
        <v>879475</v>
      </c>
      <c r="Q433" s="16">
        <v>5</v>
      </c>
      <c r="R433" s="17">
        <v>0</v>
      </c>
      <c r="S433" s="17">
        <v>0</v>
      </c>
      <c r="T433" s="17">
        <f t="shared" si="54"/>
        <v>0</v>
      </c>
      <c r="U433" s="17">
        <v>0</v>
      </c>
      <c r="V433" s="17">
        <v>0</v>
      </c>
      <c r="W433" s="17">
        <f t="shared" si="55"/>
        <v>0</v>
      </c>
      <c r="X433" t="str">
        <f>VLOOKUP(J433,'[12]Conver ASEJ VS Clave Nueva'!$A$4:$C$193,3,FALSE)</f>
        <v>6.1.4.1</v>
      </c>
      <c r="Y433" t="str">
        <f>VLOOKUP(K433,'[13]Conver ASEJ VS Clave Nueva'!$B$4:$D$193,3,FALSE)</f>
        <v>Reintegros</v>
      </c>
    </row>
    <row r="434" spans="1:25" x14ac:dyDescent="0.25">
      <c r="A434" s="16">
        <v>86848</v>
      </c>
      <c r="B434" s="16" t="s">
        <v>171</v>
      </c>
      <c r="C434" s="16" t="str">
        <f t="shared" si="56"/>
        <v>2018</v>
      </c>
      <c r="D434" s="16" t="str">
        <f t="shared" si="57"/>
        <v>060000</v>
      </c>
      <c r="E434" s="16" t="str">
        <f>VLOOKUP(D434:D3590,'[10]Catalogos CRI'!$A$10:$B$19,2,FALSE)</f>
        <v>APROVECHAMIENTOS</v>
      </c>
      <c r="F434" s="16" t="str">
        <f t="shared" si="58"/>
        <v>061000</v>
      </c>
      <c r="G434" s="16" t="str">
        <f>VLOOKUP(F434:F3590,'[10]Catalogos CRI'!$A$24:$B$65,2,FALSE)</f>
        <v>APROVECHAMIENTOS DE TIPO CORRIENTE</v>
      </c>
      <c r="H434" s="16" t="str">
        <f t="shared" si="59"/>
        <v>061040</v>
      </c>
      <c r="I434" s="16" t="str">
        <f>VLOOKUP(H434:H3590,'[10]Catalogos CRI'!$A$70:$B$148,2,FALSE)</f>
        <v>Reintegros</v>
      </c>
      <c r="J434" s="16" t="str">
        <f t="shared" si="60"/>
        <v>061041</v>
      </c>
      <c r="K434" s="16" t="str">
        <f>VLOOKUP(J434:J3590,'[10]Catalogos CRI'!$A$153:$B$335,2,FALSE)</f>
        <v>Reintegros</v>
      </c>
      <c r="L434" s="16" t="str">
        <f t="shared" si="61"/>
        <v>400</v>
      </c>
      <c r="M434" s="16" t="str">
        <f>VLOOKUP(L434:L3590,[11]FF!$A$10:$B$16,2,FALSE)</f>
        <v>Ingresos Propios</v>
      </c>
      <c r="N434" s="16" t="str">
        <f t="shared" si="62"/>
        <v>406</v>
      </c>
      <c r="O434" s="16" t="str">
        <f>VLOOKUP(N434:N3590,[11]FF!$A$22:$B$93,2,FALSE)</f>
        <v>Programa de Modernización y Equipamiento Municipal</v>
      </c>
      <c r="P434" s="16">
        <v>879476</v>
      </c>
      <c r="Q434" s="16">
        <v>6</v>
      </c>
      <c r="R434" s="17">
        <v>0</v>
      </c>
      <c r="S434" s="17">
        <v>0</v>
      </c>
      <c r="T434" s="17">
        <f t="shared" si="54"/>
        <v>0</v>
      </c>
      <c r="U434" s="17">
        <v>0</v>
      </c>
      <c r="V434" s="17">
        <v>0</v>
      </c>
      <c r="W434" s="17">
        <f t="shared" si="55"/>
        <v>0</v>
      </c>
      <c r="X434" t="str">
        <f>VLOOKUP(J434,'[12]Conver ASEJ VS Clave Nueva'!$A$4:$C$193,3,FALSE)</f>
        <v>6.1.4.1</v>
      </c>
      <c r="Y434" t="str">
        <f>VLOOKUP(K434,'[13]Conver ASEJ VS Clave Nueva'!$B$4:$D$193,3,FALSE)</f>
        <v>Reintegros</v>
      </c>
    </row>
    <row r="435" spans="1:25" x14ac:dyDescent="0.25">
      <c r="A435" s="16">
        <v>86848</v>
      </c>
      <c r="B435" s="16" t="s">
        <v>171</v>
      </c>
      <c r="C435" s="16" t="str">
        <f t="shared" si="56"/>
        <v>2018</v>
      </c>
      <c r="D435" s="16" t="str">
        <f t="shared" si="57"/>
        <v>060000</v>
      </c>
      <c r="E435" s="16" t="str">
        <f>VLOOKUP(D435:D3591,'[10]Catalogos CRI'!$A$10:$B$19,2,FALSE)</f>
        <v>APROVECHAMIENTOS</v>
      </c>
      <c r="F435" s="16" t="str">
        <f t="shared" si="58"/>
        <v>061000</v>
      </c>
      <c r="G435" s="16" t="str">
        <f>VLOOKUP(F435:F3591,'[10]Catalogos CRI'!$A$24:$B$65,2,FALSE)</f>
        <v>APROVECHAMIENTOS DE TIPO CORRIENTE</v>
      </c>
      <c r="H435" s="16" t="str">
        <f t="shared" si="59"/>
        <v>061040</v>
      </c>
      <c r="I435" s="16" t="str">
        <f>VLOOKUP(H435:H3591,'[10]Catalogos CRI'!$A$70:$B$148,2,FALSE)</f>
        <v>Reintegros</v>
      </c>
      <c r="J435" s="16" t="str">
        <f t="shared" si="60"/>
        <v>061041</v>
      </c>
      <c r="K435" s="16" t="str">
        <f>VLOOKUP(J435:J3591,'[10]Catalogos CRI'!$A$153:$B$335,2,FALSE)</f>
        <v>Reintegros</v>
      </c>
      <c r="L435" s="16" t="str">
        <f t="shared" si="61"/>
        <v>400</v>
      </c>
      <c r="M435" s="16" t="str">
        <f>VLOOKUP(L435:L3591,[11]FF!$A$10:$B$16,2,FALSE)</f>
        <v>Ingresos Propios</v>
      </c>
      <c r="N435" s="16" t="str">
        <f t="shared" si="62"/>
        <v>406</v>
      </c>
      <c r="O435" s="16" t="str">
        <f>VLOOKUP(N435:N3591,[11]FF!$A$22:$B$93,2,FALSE)</f>
        <v>Programa de Modernización y Equipamiento Municipal</v>
      </c>
      <c r="P435" s="16">
        <v>879477</v>
      </c>
      <c r="Q435" s="16">
        <v>7</v>
      </c>
      <c r="R435" s="17">
        <v>0</v>
      </c>
      <c r="S435" s="17">
        <v>0</v>
      </c>
      <c r="T435" s="17">
        <f t="shared" si="54"/>
        <v>0</v>
      </c>
      <c r="U435" s="17">
        <v>0</v>
      </c>
      <c r="V435" s="17">
        <v>0</v>
      </c>
      <c r="W435" s="17">
        <f t="shared" si="55"/>
        <v>0</v>
      </c>
      <c r="X435" t="str">
        <f>VLOOKUP(J435,'[12]Conver ASEJ VS Clave Nueva'!$A$4:$C$193,3,FALSE)</f>
        <v>6.1.4.1</v>
      </c>
      <c r="Y435" t="str">
        <f>VLOOKUP(K435,'[13]Conver ASEJ VS Clave Nueva'!$B$4:$D$193,3,FALSE)</f>
        <v>Reintegros</v>
      </c>
    </row>
    <row r="436" spans="1:25" x14ac:dyDescent="0.25">
      <c r="A436" s="16">
        <v>86848</v>
      </c>
      <c r="B436" s="16" t="s">
        <v>171</v>
      </c>
      <c r="C436" s="16" t="str">
        <f t="shared" si="56"/>
        <v>2018</v>
      </c>
      <c r="D436" s="16" t="str">
        <f t="shared" si="57"/>
        <v>060000</v>
      </c>
      <c r="E436" s="16" t="str">
        <f>VLOOKUP(D436:D3592,'[10]Catalogos CRI'!$A$10:$B$19,2,FALSE)</f>
        <v>APROVECHAMIENTOS</v>
      </c>
      <c r="F436" s="16" t="str">
        <f t="shared" si="58"/>
        <v>061000</v>
      </c>
      <c r="G436" s="16" t="str">
        <f>VLOOKUP(F436:F3592,'[10]Catalogos CRI'!$A$24:$B$65,2,FALSE)</f>
        <v>APROVECHAMIENTOS DE TIPO CORRIENTE</v>
      </c>
      <c r="H436" s="16" t="str">
        <f t="shared" si="59"/>
        <v>061040</v>
      </c>
      <c r="I436" s="16" t="str">
        <f>VLOOKUP(H436:H3592,'[10]Catalogos CRI'!$A$70:$B$148,2,FALSE)</f>
        <v>Reintegros</v>
      </c>
      <c r="J436" s="16" t="str">
        <f t="shared" si="60"/>
        <v>061041</v>
      </c>
      <c r="K436" s="16" t="str">
        <f>VLOOKUP(J436:J3592,'[10]Catalogos CRI'!$A$153:$B$335,2,FALSE)</f>
        <v>Reintegros</v>
      </c>
      <c r="L436" s="16" t="str">
        <f t="shared" si="61"/>
        <v>400</v>
      </c>
      <c r="M436" s="16" t="str">
        <f>VLOOKUP(L436:L3592,[11]FF!$A$10:$B$16,2,FALSE)</f>
        <v>Ingresos Propios</v>
      </c>
      <c r="N436" s="16" t="str">
        <f t="shared" si="62"/>
        <v>406</v>
      </c>
      <c r="O436" s="16" t="str">
        <f>VLOOKUP(N436:N3592,[11]FF!$A$22:$B$93,2,FALSE)</f>
        <v>Programa de Modernización y Equipamiento Municipal</v>
      </c>
      <c r="P436" s="16">
        <v>879478</v>
      </c>
      <c r="Q436" s="16">
        <v>8</v>
      </c>
      <c r="R436" s="17">
        <v>0</v>
      </c>
      <c r="S436" s="17">
        <v>0</v>
      </c>
      <c r="T436" s="17">
        <f t="shared" si="54"/>
        <v>0</v>
      </c>
      <c r="U436" s="17">
        <v>0</v>
      </c>
      <c r="V436" s="17">
        <v>0</v>
      </c>
      <c r="W436" s="17">
        <f t="shared" si="55"/>
        <v>0</v>
      </c>
      <c r="X436" t="str">
        <f>VLOOKUP(J436,'[12]Conver ASEJ VS Clave Nueva'!$A$4:$C$193,3,FALSE)</f>
        <v>6.1.4.1</v>
      </c>
      <c r="Y436" t="str">
        <f>VLOOKUP(K436,'[13]Conver ASEJ VS Clave Nueva'!$B$4:$D$193,3,FALSE)</f>
        <v>Reintegros</v>
      </c>
    </row>
    <row r="437" spans="1:25" x14ac:dyDescent="0.25">
      <c r="A437" s="16">
        <v>86848</v>
      </c>
      <c r="B437" s="16" t="s">
        <v>171</v>
      </c>
      <c r="C437" s="16" t="str">
        <f t="shared" si="56"/>
        <v>2018</v>
      </c>
      <c r="D437" s="16" t="str">
        <f t="shared" si="57"/>
        <v>060000</v>
      </c>
      <c r="E437" s="16" t="str">
        <f>VLOOKUP(D437:D3593,'[10]Catalogos CRI'!$A$10:$B$19,2,FALSE)</f>
        <v>APROVECHAMIENTOS</v>
      </c>
      <c r="F437" s="16" t="str">
        <f t="shared" si="58"/>
        <v>061000</v>
      </c>
      <c r="G437" s="16" t="str">
        <f>VLOOKUP(F437:F3593,'[10]Catalogos CRI'!$A$24:$B$65,2,FALSE)</f>
        <v>APROVECHAMIENTOS DE TIPO CORRIENTE</v>
      </c>
      <c r="H437" s="16" t="str">
        <f t="shared" si="59"/>
        <v>061040</v>
      </c>
      <c r="I437" s="16" t="str">
        <f>VLOOKUP(H437:H3593,'[10]Catalogos CRI'!$A$70:$B$148,2,FALSE)</f>
        <v>Reintegros</v>
      </c>
      <c r="J437" s="16" t="str">
        <f t="shared" si="60"/>
        <v>061041</v>
      </c>
      <c r="K437" s="16" t="str">
        <f>VLOOKUP(J437:J3593,'[10]Catalogos CRI'!$A$153:$B$335,2,FALSE)</f>
        <v>Reintegros</v>
      </c>
      <c r="L437" s="16" t="str">
        <f t="shared" si="61"/>
        <v>400</v>
      </c>
      <c r="M437" s="16" t="str">
        <f>VLOOKUP(L437:L3593,[11]FF!$A$10:$B$16,2,FALSE)</f>
        <v>Ingresos Propios</v>
      </c>
      <c r="N437" s="16" t="str">
        <f t="shared" si="62"/>
        <v>406</v>
      </c>
      <c r="O437" s="16" t="str">
        <f>VLOOKUP(N437:N3593,[11]FF!$A$22:$B$93,2,FALSE)</f>
        <v>Programa de Modernización y Equipamiento Municipal</v>
      </c>
      <c r="P437" s="16">
        <v>879479</v>
      </c>
      <c r="Q437" s="16">
        <v>9</v>
      </c>
      <c r="R437" s="17">
        <v>0</v>
      </c>
      <c r="S437" s="17">
        <v>0</v>
      </c>
      <c r="T437" s="17">
        <f t="shared" si="54"/>
        <v>0</v>
      </c>
      <c r="U437" s="17">
        <v>0</v>
      </c>
      <c r="V437" s="17">
        <v>0</v>
      </c>
      <c r="W437" s="17">
        <f t="shared" si="55"/>
        <v>0</v>
      </c>
      <c r="X437" t="str">
        <f>VLOOKUP(J437,'[12]Conver ASEJ VS Clave Nueva'!$A$4:$C$193,3,FALSE)</f>
        <v>6.1.4.1</v>
      </c>
      <c r="Y437" t="str">
        <f>VLOOKUP(K437,'[13]Conver ASEJ VS Clave Nueva'!$B$4:$D$193,3,FALSE)</f>
        <v>Reintegros</v>
      </c>
    </row>
    <row r="438" spans="1:25" x14ac:dyDescent="0.25">
      <c r="A438" s="16">
        <v>86848</v>
      </c>
      <c r="B438" s="16" t="s">
        <v>171</v>
      </c>
      <c r="C438" s="16" t="str">
        <f t="shared" si="56"/>
        <v>2018</v>
      </c>
      <c r="D438" s="16" t="str">
        <f t="shared" si="57"/>
        <v>060000</v>
      </c>
      <c r="E438" s="16" t="str">
        <f>VLOOKUP(D438:D3594,'[10]Catalogos CRI'!$A$10:$B$19,2,FALSE)</f>
        <v>APROVECHAMIENTOS</v>
      </c>
      <c r="F438" s="16" t="str">
        <f t="shared" si="58"/>
        <v>061000</v>
      </c>
      <c r="G438" s="16" t="str">
        <f>VLOOKUP(F438:F3594,'[10]Catalogos CRI'!$A$24:$B$65,2,FALSE)</f>
        <v>APROVECHAMIENTOS DE TIPO CORRIENTE</v>
      </c>
      <c r="H438" s="16" t="str">
        <f t="shared" si="59"/>
        <v>061040</v>
      </c>
      <c r="I438" s="16" t="str">
        <f>VLOOKUP(H438:H3594,'[10]Catalogos CRI'!$A$70:$B$148,2,FALSE)</f>
        <v>Reintegros</v>
      </c>
      <c r="J438" s="16" t="str">
        <f t="shared" si="60"/>
        <v>061041</v>
      </c>
      <c r="K438" s="16" t="str">
        <f>VLOOKUP(J438:J3594,'[10]Catalogos CRI'!$A$153:$B$335,2,FALSE)</f>
        <v>Reintegros</v>
      </c>
      <c r="L438" s="16" t="str">
        <f t="shared" si="61"/>
        <v>400</v>
      </c>
      <c r="M438" s="16" t="str">
        <f>VLOOKUP(L438:L3594,[11]FF!$A$10:$B$16,2,FALSE)</f>
        <v>Ingresos Propios</v>
      </c>
      <c r="N438" s="16" t="str">
        <f t="shared" si="62"/>
        <v>406</v>
      </c>
      <c r="O438" s="16" t="str">
        <f>VLOOKUP(N438:N3594,[11]FF!$A$22:$B$93,2,FALSE)</f>
        <v>Programa de Modernización y Equipamiento Municipal</v>
      </c>
      <c r="P438" s="16">
        <v>879480</v>
      </c>
      <c r="Q438" s="16">
        <v>10</v>
      </c>
      <c r="R438" s="17">
        <v>0</v>
      </c>
      <c r="S438" s="17">
        <v>0</v>
      </c>
      <c r="T438" s="17">
        <f t="shared" si="54"/>
        <v>0</v>
      </c>
      <c r="U438" s="17">
        <v>0</v>
      </c>
      <c r="V438" s="17">
        <v>0</v>
      </c>
      <c r="W438" s="17">
        <f t="shared" si="55"/>
        <v>0</v>
      </c>
      <c r="X438" t="str">
        <f>VLOOKUP(J438,'[12]Conver ASEJ VS Clave Nueva'!$A$4:$C$193,3,FALSE)</f>
        <v>6.1.4.1</v>
      </c>
      <c r="Y438" t="str">
        <f>VLOOKUP(K438,'[13]Conver ASEJ VS Clave Nueva'!$B$4:$D$193,3,FALSE)</f>
        <v>Reintegros</v>
      </c>
    </row>
    <row r="439" spans="1:25" x14ac:dyDescent="0.25">
      <c r="A439" s="16">
        <v>86848</v>
      </c>
      <c r="B439" s="16" t="s">
        <v>171</v>
      </c>
      <c r="C439" s="16" t="str">
        <f t="shared" si="56"/>
        <v>2018</v>
      </c>
      <c r="D439" s="16" t="str">
        <f t="shared" si="57"/>
        <v>060000</v>
      </c>
      <c r="E439" s="16" t="str">
        <f>VLOOKUP(D439:D3595,'[10]Catalogos CRI'!$A$10:$B$19,2,FALSE)</f>
        <v>APROVECHAMIENTOS</v>
      </c>
      <c r="F439" s="16" t="str">
        <f t="shared" si="58"/>
        <v>061000</v>
      </c>
      <c r="G439" s="16" t="str">
        <f>VLOOKUP(F439:F3595,'[10]Catalogos CRI'!$A$24:$B$65,2,FALSE)</f>
        <v>APROVECHAMIENTOS DE TIPO CORRIENTE</v>
      </c>
      <c r="H439" s="16" t="str">
        <f t="shared" si="59"/>
        <v>061040</v>
      </c>
      <c r="I439" s="16" t="str">
        <f>VLOOKUP(H439:H3595,'[10]Catalogos CRI'!$A$70:$B$148,2,FALSE)</f>
        <v>Reintegros</v>
      </c>
      <c r="J439" s="16" t="str">
        <f t="shared" si="60"/>
        <v>061041</v>
      </c>
      <c r="K439" s="16" t="str">
        <f>VLOOKUP(J439:J3595,'[10]Catalogos CRI'!$A$153:$B$335,2,FALSE)</f>
        <v>Reintegros</v>
      </c>
      <c r="L439" s="16" t="str">
        <f t="shared" si="61"/>
        <v>400</v>
      </c>
      <c r="M439" s="16" t="str">
        <f>VLOOKUP(L439:L3595,[11]FF!$A$10:$B$16,2,FALSE)</f>
        <v>Ingresos Propios</v>
      </c>
      <c r="N439" s="16" t="str">
        <f t="shared" si="62"/>
        <v>406</v>
      </c>
      <c r="O439" s="16" t="str">
        <f>VLOOKUP(N439:N3595,[11]FF!$A$22:$B$93,2,FALSE)</f>
        <v>Programa de Modernización y Equipamiento Municipal</v>
      </c>
      <c r="P439" s="16">
        <v>879481</v>
      </c>
      <c r="Q439" s="16">
        <v>11</v>
      </c>
      <c r="R439" s="17">
        <v>0</v>
      </c>
      <c r="S439" s="17">
        <v>0</v>
      </c>
      <c r="T439" s="17">
        <f t="shared" si="54"/>
        <v>0</v>
      </c>
      <c r="U439" s="17">
        <v>0</v>
      </c>
      <c r="V439" s="17">
        <v>0</v>
      </c>
      <c r="W439" s="17">
        <f t="shared" si="55"/>
        <v>0</v>
      </c>
      <c r="X439" t="str">
        <f>VLOOKUP(J439,'[12]Conver ASEJ VS Clave Nueva'!$A$4:$C$193,3,FALSE)</f>
        <v>6.1.4.1</v>
      </c>
      <c r="Y439" t="str">
        <f>VLOOKUP(K439,'[13]Conver ASEJ VS Clave Nueva'!$B$4:$D$193,3,FALSE)</f>
        <v>Reintegros</v>
      </c>
    </row>
    <row r="440" spans="1:25" x14ac:dyDescent="0.25">
      <c r="A440" s="16">
        <v>86848</v>
      </c>
      <c r="B440" s="16" t="s">
        <v>171</v>
      </c>
      <c r="C440" s="16" t="str">
        <f t="shared" si="56"/>
        <v>2018</v>
      </c>
      <c r="D440" s="16" t="str">
        <f t="shared" si="57"/>
        <v>060000</v>
      </c>
      <c r="E440" s="16" t="str">
        <f>VLOOKUP(D440:D3596,'[10]Catalogos CRI'!$A$10:$B$19,2,FALSE)</f>
        <v>APROVECHAMIENTOS</v>
      </c>
      <c r="F440" s="16" t="str">
        <f t="shared" si="58"/>
        <v>061000</v>
      </c>
      <c r="G440" s="16" t="str">
        <f>VLOOKUP(F440:F3596,'[10]Catalogos CRI'!$A$24:$B$65,2,FALSE)</f>
        <v>APROVECHAMIENTOS DE TIPO CORRIENTE</v>
      </c>
      <c r="H440" s="16" t="str">
        <f t="shared" si="59"/>
        <v>061040</v>
      </c>
      <c r="I440" s="16" t="str">
        <f>VLOOKUP(H440:H3596,'[10]Catalogos CRI'!$A$70:$B$148,2,FALSE)</f>
        <v>Reintegros</v>
      </c>
      <c r="J440" s="16" t="str">
        <f t="shared" si="60"/>
        <v>061041</v>
      </c>
      <c r="K440" s="16" t="str">
        <f>VLOOKUP(J440:J3596,'[10]Catalogos CRI'!$A$153:$B$335,2,FALSE)</f>
        <v>Reintegros</v>
      </c>
      <c r="L440" s="16" t="str">
        <f t="shared" si="61"/>
        <v>400</v>
      </c>
      <c r="M440" s="16" t="str">
        <f>VLOOKUP(L440:L3596,[11]FF!$A$10:$B$16,2,FALSE)</f>
        <v>Ingresos Propios</v>
      </c>
      <c r="N440" s="16" t="str">
        <f t="shared" si="62"/>
        <v>406</v>
      </c>
      <c r="O440" s="16" t="str">
        <f>VLOOKUP(N440:N3596,[11]FF!$A$22:$B$93,2,FALSE)</f>
        <v>Programa de Modernización y Equipamiento Municipal</v>
      </c>
      <c r="P440" s="16">
        <v>879482</v>
      </c>
      <c r="Q440" s="16">
        <v>12</v>
      </c>
      <c r="R440" s="17">
        <v>0</v>
      </c>
      <c r="S440" s="17">
        <v>0</v>
      </c>
      <c r="T440" s="17">
        <f t="shared" si="54"/>
        <v>0</v>
      </c>
      <c r="U440" s="17">
        <v>0</v>
      </c>
      <c r="V440" s="17">
        <v>0</v>
      </c>
      <c r="W440" s="17">
        <f t="shared" si="55"/>
        <v>0</v>
      </c>
      <c r="X440" t="str">
        <f>VLOOKUP(J440,'[12]Conver ASEJ VS Clave Nueva'!$A$4:$C$193,3,FALSE)</f>
        <v>6.1.4.1</v>
      </c>
      <c r="Y440" t="str">
        <f>VLOOKUP(K440,'[13]Conver ASEJ VS Clave Nueva'!$B$4:$D$193,3,FALSE)</f>
        <v>Reintegros</v>
      </c>
    </row>
    <row r="441" spans="1:25" x14ac:dyDescent="0.25">
      <c r="A441" s="16">
        <v>86849</v>
      </c>
      <c r="B441" s="16" t="s">
        <v>172</v>
      </c>
      <c r="C441" s="16" t="str">
        <f t="shared" si="56"/>
        <v>2018</v>
      </c>
      <c r="D441" s="16" t="str">
        <f t="shared" si="57"/>
        <v>060000</v>
      </c>
      <c r="E441" s="16" t="str">
        <f>VLOOKUP(D441:D3597,'[10]Catalogos CRI'!$A$10:$B$19,2,FALSE)</f>
        <v>APROVECHAMIENTOS</v>
      </c>
      <c r="F441" s="16" t="str">
        <f t="shared" si="58"/>
        <v>061000</v>
      </c>
      <c r="G441" s="16" t="str">
        <f>VLOOKUP(F441:F3597,'[10]Catalogos CRI'!$A$24:$B$65,2,FALSE)</f>
        <v>APROVECHAMIENTOS DE TIPO CORRIENTE</v>
      </c>
      <c r="H441" s="16" t="str">
        <f t="shared" si="59"/>
        <v>061040</v>
      </c>
      <c r="I441" s="16" t="str">
        <f>VLOOKUP(H441:H3597,'[10]Catalogos CRI'!$A$70:$B$148,2,FALSE)</f>
        <v>Reintegros</v>
      </c>
      <c r="J441" s="16" t="str">
        <f t="shared" si="60"/>
        <v>061041</v>
      </c>
      <c r="K441" s="16" t="str">
        <f>VLOOKUP(J441:J3597,'[10]Catalogos CRI'!$A$153:$B$335,2,FALSE)</f>
        <v>Reintegros</v>
      </c>
      <c r="L441" s="16" t="str">
        <f t="shared" si="61"/>
        <v>500</v>
      </c>
      <c r="M441" s="16" t="str">
        <f>VLOOKUP(L441:L3597,[11]FF!$A$10:$B$16,2,FALSE)</f>
        <v>Recursos Federales</v>
      </c>
      <c r="N441" s="16" t="str">
        <f t="shared" si="62"/>
        <v>502</v>
      </c>
      <c r="O441" s="16" t="str">
        <f>VLOOKUP(N441:N3597,[11]FF!$A$22:$B$93,2,FALSE)</f>
        <v>Fondo de Fortalecimiento 2017</v>
      </c>
      <c r="P441" s="16">
        <v>879483</v>
      </c>
      <c r="Q441" s="16">
        <v>1</v>
      </c>
      <c r="R441" s="17">
        <v>0</v>
      </c>
      <c r="S441" s="17">
        <v>0</v>
      </c>
      <c r="T441" s="17">
        <f t="shared" si="54"/>
        <v>0</v>
      </c>
      <c r="U441" s="17">
        <v>0</v>
      </c>
      <c r="V441" s="17">
        <v>0</v>
      </c>
      <c r="W441" s="17">
        <f t="shared" si="55"/>
        <v>0</v>
      </c>
      <c r="X441" t="str">
        <f>VLOOKUP(J441,'[12]Conver ASEJ VS Clave Nueva'!$A$4:$C$193,3,FALSE)</f>
        <v>6.1.4.1</v>
      </c>
      <c r="Y441" t="str">
        <f>VLOOKUP(K441,'[13]Conver ASEJ VS Clave Nueva'!$B$4:$D$193,3,FALSE)</f>
        <v>Reintegros</v>
      </c>
    </row>
    <row r="442" spans="1:25" x14ac:dyDescent="0.25">
      <c r="A442" s="16">
        <v>86849</v>
      </c>
      <c r="B442" s="16" t="s">
        <v>172</v>
      </c>
      <c r="C442" s="16" t="str">
        <f t="shared" si="56"/>
        <v>2018</v>
      </c>
      <c r="D442" s="16" t="str">
        <f t="shared" si="57"/>
        <v>060000</v>
      </c>
      <c r="E442" s="16" t="str">
        <f>VLOOKUP(D442:D3598,'[10]Catalogos CRI'!$A$10:$B$19,2,FALSE)</f>
        <v>APROVECHAMIENTOS</v>
      </c>
      <c r="F442" s="16" t="str">
        <f t="shared" si="58"/>
        <v>061000</v>
      </c>
      <c r="G442" s="16" t="str">
        <f>VLOOKUP(F442:F3598,'[10]Catalogos CRI'!$A$24:$B$65,2,FALSE)</f>
        <v>APROVECHAMIENTOS DE TIPO CORRIENTE</v>
      </c>
      <c r="H442" s="16" t="str">
        <f t="shared" si="59"/>
        <v>061040</v>
      </c>
      <c r="I442" s="16" t="str">
        <f>VLOOKUP(H442:H3598,'[10]Catalogos CRI'!$A$70:$B$148,2,FALSE)</f>
        <v>Reintegros</v>
      </c>
      <c r="J442" s="16" t="str">
        <f t="shared" si="60"/>
        <v>061041</v>
      </c>
      <c r="K442" s="16" t="str">
        <f>VLOOKUP(J442:J3598,'[10]Catalogos CRI'!$A$153:$B$335,2,FALSE)</f>
        <v>Reintegros</v>
      </c>
      <c r="L442" s="16" t="str">
        <f t="shared" si="61"/>
        <v>500</v>
      </c>
      <c r="M442" s="16" t="str">
        <f>VLOOKUP(L442:L3598,[11]FF!$A$10:$B$16,2,FALSE)</f>
        <v>Recursos Federales</v>
      </c>
      <c r="N442" s="16" t="str">
        <f t="shared" si="62"/>
        <v>502</v>
      </c>
      <c r="O442" s="16" t="str">
        <f>VLOOKUP(N442:N3598,[11]FF!$A$22:$B$93,2,FALSE)</f>
        <v>Fondo de Fortalecimiento 2017</v>
      </c>
      <c r="P442" s="16">
        <v>879484</v>
      </c>
      <c r="Q442" s="16">
        <v>2</v>
      </c>
      <c r="R442" s="17">
        <v>0</v>
      </c>
      <c r="S442" s="17">
        <v>0</v>
      </c>
      <c r="T442" s="17">
        <f t="shared" si="54"/>
        <v>0</v>
      </c>
      <c r="U442" s="17">
        <v>0</v>
      </c>
      <c r="V442" s="17">
        <v>0</v>
      </c>
      <c r="W442" s="17">
        <f t="shared" si="55"/>
        <v>0</v>
      </c>
      <c r="X442" t="str">
        <f>VLOOKUP(J442,'[12]Conver ASEJ VS Clave Nueva'!$A$4:$C$193,3,FALSE)</f>
        <v>6.1.4.1</v>
      </c>
      <c r="Y442" t="str">
        <f>VLOOKUP(K442,'[13]Conver ASEJ VS Clave Nueva'!$B$4:$D$193,3,FALSE)</f>
        <v>Reintegros</v>
      </c>
    </row>
    <row r="443" spans="1:25" x14ac:dyDescent="0.25">
      <c r="A443" s="16">
        <v>86849</v>
      </c>
      <c r="B443" s="16" t="s">
        <v>172</v>
      </c>
      <c r="C443" s="16" t="str">
        <f t="shared" si="56"/>
        <v>2018</v>
      </c>
      <c r="D443" s="16" t="str">
        <f t="shared" si="57"/>
        <v>060000</v>
      </c>
      <c r="E443" s="16" t="str">
        <f>VLOOKUP(D443:D3599,'[10]Catalogos CRI'!$A$10:$B$19,2,FALSE)</f>
        <v>APROVECHAMIENTOS</v>
      </c>
      <c r="F443" s="16" t="str">
        <f t="shared" si="58"/>
        <v>061000</v>
      </c>
      <c r="G443" s="16" t="str">
        <f>VLOOKUP(F443:F3599,'[10]Catalogos CRI'!$A$24:$B$65,2,FALSE)</f>
        <v>APROVECHAMIENTOS DE TIPO CORRIENTE</v>
      </c>
      <c r="H443" s="16" t="str">
        <f t="shared" si="59"/>
        <v>061040</v>
      </c>
      <c r="I443" s="16" t="str">
        <f>VLOOKUP(H443:H3599,'[10]Catalogos CRI'!$A$70:$B$148,2,FALSE)</f>
        <v>Reintegros</v>
      </c>
      <c r="J443" s="16" t="str">
        <f t="shared" si="60"/>
        <v>061041</v>
      </c>
      <c r="K443" s="16" t="str">
        <f>VLOOKUP(J443:J3599,'[10]Catalogos CRI'!$A$153:$B$335,2,FALSE)</f>
        <v>Reintegros</v>
      </c>
      <c r="L443" s="16" t="str">
        <f t="shared" si="61"/>
        <v>500</v>
      </c>
      <c r="M443" s="16" t="str">
        <f>VLOOKUP(L443:L3599,[11]FF!$A$10:$B$16,2,FALSE)</f>
        <v>Recursos Federales</v>
      </c>
      <c r="N443" s="16" t="str">
        <f t="shared" si="62"/>
        <v>502</v>
      </c>
      <c r="O443" s="16" t="str">
        <f>VLOOKUP(N443:N3599,[11]FF!$A$22:$B$93,2,FALSE)</f>
        <v>Fondo de Fortalecimiento 2017</v>
      </c>
      <c r="P443" s="16">
        <v>879485</v>
      </c>
      <c r="Q443" s="16">
        <v>3</v>
      </c>
      <c r="R443" s="17">
        <v>0</v>
      </c>
      <c r="S443" s="17">
        <v>0</v>
      </c>
      <c r="T443" s="17">
        <f t="shared" si="54"/>
        <v>0</v>
      </c>
      <c r="U443" s="17">
        <v>0</v>
      </c>
      <c r="V443" s="17">
        <v>30.96</v>
      </c>
      <c r="W443" s="17">
        <f t="shared" si="55"/>
        <v>-30.96</v>
      </c>
      <c r="X443" t="str">
        <f>VLOOKUP(J443,'[12]Conver ASEJ VS Clave Nueva'!$A$4:$C$193,3,FALSE)</f>
        <v>6.1.4.1</v>
      </c>
      <c r="Y443" t="str">
        <f>VLOOKUP(K443,'[13]Conver ASEJ VS Clave Nueva'!$B$4:$D$193,3,FALSE)</f>
        <v>Reintegros</v>
      </c>
    </row>
    <row r="444" spans="1:25" x14ac:dyDescent="0.25">
      <c r="A444" s="16">
        <v>86849</v>
      </c>
      <c r="B444" s="16" t="s">
        <v>172</v>
      </c>
      <c r="C444" s="16" t="str">
        <f t="shared" si="56"/>
        <v>2018</v>
      </c>
      <c r="D444" s="16" t="str">
        <f t="shared" si="57"/>
        <v>060000</v>
      </c>
      <c r="E444" s="16" t="str">
        <f>VLOOKUP(D444:D3600,'[10]Catalogos CRI'!$A$10:$B$19,2,FALSE)</f>
        <v>APROVECHAMIENTOS</v>
      </c>
      <c r="F444" s="16" t="str">
        <f t="shared" si="58"/>
        <v>061000</v>
      </c>
      <c r="G444" s="16" t="str">
        <f>VLOOKUP(F444:F3600,'[10]Catalogos CRI'!$A$24:$B$65,2,FALSE)</f>
        <v>APROVECHAMIENTOS DE TIPO CORRIENTE</v>
      </c>
      <c r="H444" s="16" t="str">
        <f t="shared" si="59"/>
        <v>061040</v>
      </c>
      <c r="I444" s="16" t="str">
        <f>VLOOKUP(H444:H3600,'[10]Catalogos CRI'!$A$70:$B$148,2,FALSE)</f>
        <v>Reintegros</v>
      </c>
      <c r="J444" s="16" t="str">
        <f t="shared" si="60"/>
        <v>061041</v>
      </c>
      <c r="K444" s="16" t="str">
        <f>VLOOKUP(J444:J3600,'[10]Catalogos CRI'!$A$153:$B$335,2,FALSE)</f>
        <v>Reintegros</v>
      </c>
      <c r="L444" s="16" t="str">
        <f t="shared" si="61"/>
        <v>500</v>
      </c>
      <c r="M444" s="16" t="str">
        <f>VLOOKUP(L444:L3600,[11]FF!$A$10:$B$16,2,FALSE)</f>
        <v>Recursos Federales</v>
      </c>
      <c r="N444" s="16" t="str">
        <f t="shared" si="62"/>
        <v>502</v>
      </c>
      <c r="O444" s="16" t="str">
        <f>VLOOKUP(N444:N3600,[11]FF!$A$22:$B$93,2,FALSE)</f>
        <v>Fondo de Fortalecimiento 2017</v>
      </c>
      <c r="P444" s="16">
        <v>879486</v>
      </c>
      <c r="Q444" s="16">
        <v>4</v>
      </c>
      <c r="R444" s="17">
        <v>0</v>
      </c>
      <c r="S444" s="17">
        <v>0</v>
      </c>
      <c r="T444" s="17">
        <f t="shared" si="54"/>
        <v>0</v>
      </c>
      <c r="U444" s="17">
        <v>0</v>
      </c>
      <c r="V444" s="17">
        <v>87.43</v>
      </c>
      <c r="W444" s="17">
        <f t="shared" si="55"/>
        <v>-87.43</v>
      </c>
      <c r="X444" t="str">
        <f>VLOOKUP(J444,'[12]Conver ASEJ VS Clave Nueva'!$A$4:$C$193,3,FALSE)</f>
        <v>6.1.4.1</v>
      </c>
      <c r="Y444" t="str">
        <f>VLOOKUP(K444,'[13]Conver ASEJ VS Clave Nueva'!$B$4:$D$193,3,FALSE)</f>
        <v>Reintegros</v>
      </c>
    </row>
    <row r="445" spans="1:25" x14ac:dyDescent="0.25">
      <c r="A445" s="16">
        <v>86849</v>
      </c>
      <c r="B445" s="16" t="s">
        <v>172</v>
      </c>
      <c r="C445" s="16" t="str">
        <f t="shared" si="56"/>
        <v>2018</v>
      </c>
      <c r="D445" s="16" t="str">
        <f t="shared" si="57"/>
        <v>060000</v>
      </c>
      <c r="E445" s="16" t="str">
        <f>VLOOKUP(D445:D3601,'[10]Catalogos CRI'!$A$10:$B$19,2,FALSE)</f>
        <v>APROVECHAMIENTOS</v>
      </c>
      <c r="F445" s="16" t="str">
        <f t="shared" si="58"/>
        <v>061000</v>
      </c>
      <c r="G445" s="16" t="str">
        <f>VLOOKUP(F445:F3601,'[10]Catalogos CRI'!$A$24:$B$65,2,FALSE)</f>
        <v>APROVECHAMIENTOS DE TIPO CORRIENTE</v>
      </c>
      <c r="H445" s="16" t="str">
        <f t="shared" si="59"/>
        <v>061040</v>
      </c>
      <c r="I445" s="16" t="str">
        <f>VLOOKUP(H445:H3601,'[10]Catalogos CRI'!$A$70:$B$148,2,FALSE)</f>
        <v>Reintegros</v>
      </c>
      <c r="J445" s="16" t="str">
        <f t="shared" si="60"/>
        <v>061041</v>
      </c>
      <c r="K445" s="16" t="str">
        <f>VLOOKUP(J445:J3601,'[10]Catalogos CRI'!$A$153:$B$335,2,FALSE)</f>
        <v>Reintegros</v>
      </c>
      <c r="L445" s="16" t="str">
        <f t="shared" si="61"/>
        <v>500</v>
      </c>
      <c r="M445" s="16" t="str">
        <f>VLOOKUP(L445:L3601,[11]FF!$A$10:$B$16,2,FALSE)</f>
        <v>Recursos Federales</v>
      </c>
      <c r="N445" s="16" t="str">
        <f t="shared" si="62"/>
        <v>502</v>
      </c>
      <c r="O445" s="16" t="str">
        <f>VLOOKUP(N445:N3601,[11]FF!$A$22:$B$93,2,FALSE)</f>
        <v>Fondo de Fortalecimiento 2017</v>
      </c>
      <c r="P445" s="16">
        <v>879487</v>
      </c>
      <c r="Q445" s="16">
        <v>5</v>
      </c>
      <c r="R445" s="17">
        <v>0</v>
      </c>
      <c r="S445" s="17">
        <v>0</v>
      </c>
      <c r="T445" s="17">
        <f t="shared" si="54"/>
        <v>0</v>
      </c>
      <c r="U445" s="17">
        <v>0</v>
      </c>
      <c r="V445" s="17">
        <v>1873.24</v>
      </c>
      <c r="W445" s="17">
        <f t="shared" si="55"/>
        <v>-1873.24</v>
      </c>
      <c r="X445" t="str">
        <f>VLOOKUP(J445,'[12]Conver ASEJ VS Clave Nueva'!$A$4:$C$193,3,FALSE)</f>
        <v>6.1.4.1</v>
      </c>
      <c r="Y445" t="str">
        <f>VLOOKUP(K445,'[13]Conver ASEJ VS Clave Nueva'!$B$4:$D$193,3,FALSE)</f>
        <v>Reintegros</v>
      </c>
    </row>
    <row r="446" spans="1:25" x14ac:dyDescent="0.25">
      <c r="A446" s="16">
        <v>86849</v>
      </c>
      <c r="B446" s="16" t="s">
        <v>172</v>
      </c>
      <c r="C446" s="16" t="str">
        <f t="shared" si="56"/>
        <v>2018</v>
      </c>
      <c r="D446" s="16" t="str">
        <f t="shared" si="57"/>
        <v>060000</v>
      </c>
      <c r="E446" s="16" t="str">
        <f>VLOOKUP(D446:D3602,'[10]Catalogos CRI'!$A$10:$B$19,2,FALSE)</f>
        <v>APROVECHAMIENTOS</v>
      </c>
      <c r="F446" s="16" t="str">
        <f t="shared" si="58"/>
        <v>061000</v>
      </c>
      <c r="G446" s="16" t="str">
        <f>VLOOKUP(F446:F3602,'[10]Catalogos CRI'!$A$24:$B$65,2,FALSE)</f>
        <v>APROVECHAMIENTOS DE TIPO CORRIENTE</v>
      </c>
      <c r="H446" s="16" t="str">
        <f t="shared" si="59"/>
        <v>061040</v>
      </c>
      <c r="I446" s="16" t="str">
        <f>VLOOKUP(H446:H3602,'[10]Catalogos CRI'!$A$70:$B$148,2,FALSE)</f>
        <v>Reintegros</v>
      </c>
      <c r="J446" s="16" t="str">
        <f t="shared" si="60"/>
        <v>061041</v>
      </c>
      <c r="K446" s="16" t="str">
        <f>VLOOKUP(J446:J3602,'[10]Catalogos CRI'!$A$153:$B$335,2,FALSE)</f>
        <v>Reintegros</v>
      </c>
      <c r="L446" s="16" t="str">
        <f t="shared" si="61"/>
        <v>500</v>
      </c>
      <c r="M446" s="16" t="str">
        <f>VLOOKUP(L446:L3602,[11]FF!$A$10:$B$16,2,FALSE)</f>
        <v>Recursos Federales</v>
      </c>
      <c r="N446" s="16" t="str">
        <f t="shared" si="62"/>
        <v>502</v>
      </c>
      <c r="O446" s="16" t="str">
        <f>VLOOKUP(N446:N3602,[11]FF!$A$22:$B$93,2,FALSE)</f>
        <v>Fondo de Fortalecimiento 2017</v>
      </c>
      <c r="P446" s="16">
        <v>879488</v>
      </c>
      <c r="Q446" s="16">
        <v>6</v>
      </c>
      <c r="R446" s="17">
        <v>0</v>
      </c>
      <c r="S446" s="17">
        <v>0</v>
      </c>
      <c r="T446" s="17">
        <f t="shared" si="54"/>
        <v>0</v>
      </c>
      <c r="U446" s="17">
        <v>0</v>
      </c>
      <c r="V446" s="17">
        <v>0</v>
      </c>
      <c r="W446" s="17">
        <f t="shared" si="55"/>
        <v>0</v>
      </c>
      <c r="X446" t="str">
        <f>VLOOKUP(J446,'[12]Conver ASEJ VS Clave Nueva'!$A$4:$C$193,3,FALSE)</f>
        <v>6.1.4.1</v>
      </c>
      <c r="Y446" t="str">
        <f>VLOOKUP(K446,'[13]Conver ASEJ VS Clave Nueva'!$B$4:$D$193,3,FALSE)</f>
        <v>Reintegros</v>
      </c>
    </row>
    <row r="447" spans="1:25" x14ac:dyDescent="0.25">
      <c r="A447" s="16">
        <v>86849</v>
      </c>
      <c r="B447" s="16" t="s">
        <v>172</v>
      </c>
      <c r="C447" s="16" t="str">
        <f t="shared" si="56"/>
        <v>2018</v>
      </c>
      <c r="D447" s="16" t="str">
        <f t="shared" si="57"/>
        <v>060000</v>
      </c>
      <c r="E447" s="16" t="str">
        <f>VLOOKUP(D447:D3603,'[10]Catalogos CRI'!$A$10:$B$19,2,FALSE)</f>
        <v>APROVECHAMIENTOS</v>
      </c>
      <c r="F447" s="16" t="str">
        <f t="shared" si="58"/>
        <v>061000</v>
      </c>
      <c r="G447" s="16" t="str">
        <f>VLOOKUP(F447:F3603,'[10]Catalogos CRI'!$A$24:$B$65,2,FALSE)</f>
        <v>APROVECHAMIENTOS DE TIPO CORRIENTE</v>
      </c>
      <c r="H447" s="16" t="str">
        <f t="shared" si="59"/>
        <v>061040</v>
      </c>
      <c r="I447" s="16" t="str">
        <f>VLOOKUP(H447:H3603,'[10]Catalogos CRI'!$A$70:$B$148,2,FALSE)</f>
        <v>Reintegros</v>
      </c>
      <c r="J447" s="16" t="str">
        <f t="shared" si="60"/>
        <v>061041</v>
      </c>
      <c r="K447" s="16" t="str">
        <f>VLOOKUP(J447:J3603,'[10]Catalogos CRI'!$A$153:$B$335,2,FALSE)</f>
        <v>Reintegros</v>
      </c>
      <c r="L447" s="16" t="str">
        <f t="shared" si="61"/>
        <v>500</v>
      </c>
      <c r="M447" s="16" t="str">
        <f>VLOOKUP(L447:L3603,[11]FF!$A$10:$B$16,2,FALSE)</f>
        <v>Recursos Federales</v>
      </c>
      <c r="N447" s="16" t="str">
        <f t="shared" si="62"/>
        <v>502</v>
      </c>
      <c r="O447" s="16" t="str">
        <f>VLOOKUP(N447:N3603,[11]FF!$A$22:$B$93,2,FALSE)</f>
        <v>Fondo de Fortalecimiento 2017</v>
      </c>
      <c r="P447" s="16">
        <v>879489</v>
      </c>
      <c r="Q447" s="16">
        <v>7</v>
      </c>
      <c r="R447" s="17">
        <v>0</v>
      </c>
      <c r="S447" s="17">
        <v>0</v>
      </c>
      <c r="T447" s="17">
        <f t="shared" si="54"/>
        <v>0</v>
      </c>
      <c r="U447" s="17">
        <v>0</v>
      </c>
      <c r="V447" s="17">
        <v>0</v>
      </c>
      <c r="W447" s="17">
        <f t="shared" si="55"/>
        <v>0</v>
      </c>
      <c r="X447" t="str">
        <f>VLOOKUP(J447,'[12]Conver ASEJ VS Clave Nueva'!$A$4:$C$193,3,FALSE)</f>
        <v>6.1.4.1</v>
      </c>
      <c r="Y447" t="str">
        <f>VLOOKUP(K447,'[13]Conver ASEJ VS Clave Nueva'!$B$4:$D$193,3,FALSE)</f>
        <v>Reintegros</v>
      </c>
    </row>
    <row r="448" spans="1:25" x14ac:dyDescent="0.25">
      <c r="A448" s="16">
        <v>86849</v>
      </c>
      <c r="B448" s="16" t="s">
        <v>172</v>
      </c>
      <c r="C448" s="16" t="str">
        <f t="shared" si="56"/>
        <v>2018</v>
      </c>
      <c r="D448" s="16" t="str">
        <f t="shared" si="57"/>
        <v>060000</v>
      </c>
      <c r="E448" s="16" t="str">
        <f>VLOOKUP(D448:D3604,'[10]Catalogos CRI'!$A$10:$B$19,2,FALSE)</f>
        <v>APROVECHAMIENTOS</v>
      </c>
      <c r="F448" s="16" t="str">
        <f t="shared" si="58"/>
        <v>061000</v>
      </c>
      <c r="G448" s="16" t="str">
        <f>VLOOKUP(F448:F3604,'[10]Catalogos CRI'!$A$24:$B$65,2,FALSE)</f>
        <v>APROVECHAMIENTOS DE TIPO CORRIENTE</v>
      </c>
      <c r="H448" s="16" t="str">
        <f t="shared" si="59"/>
        <v>061040</v>
      </c>
      <c r="I448" s="16" t="str">
        <f>VLOOKUP(H448:H3604,'[10]Catalogos CRI'!$A$70:$B$148,2,FALSE)</f>
        <v>Reintegros</v>
      </c>
      <c r="J448" s="16" t="str">
        <f t="shared" si="60"/>
        <v>061041</v>
      </c>
      <c r="K448" s="16" t="str">
        <f>VLOOKUP(J448:J3604,'[10]Catalogos CRI'!$A$153:$B$335,2,FALSE)</f>
        <v>Reintegros</v>
      </c>
      <c r="L448" s="16" t="str">
        <f t="shared" si="61"/>
        <v>500</v>
      </c>
      <c r="M448" s="16" t="str">
        <f>VLOOKUP(L448:L3604,[11]FF!$A$10:$B$16,2,FALSE)</f>
        <v>Recursos Federales</v>
      </c>
      <c r="N448" s="16" t="str">
        <f t="shared" si="62"/>
        <v>502</v>
      </c>
      <c r="O448" s="16" t="str">
        <f>VLOOKUP(N448:N3604,[11]FF!$A$22:$B$93,2,FALSE)</f>
        <v>Fondo de Fortalecimiento 2017</v>
      </c>
      <c r="P448" s="16">
        <v>879490</v>
      </c>
      <c r="Q448" s="16">
        <v>8</v>
      </c>
      <c r="R448" s="17">
        <v>0</v>
      </c>
      <c r="S448" s="17">
        <v>0</v>
      </c>
      <c r="T448" s="17">
        <f t="shared" si="54"/>
        <v>0</v>
      </c>
      <c r="U448" s="17">
        <v>0</v>
      </c>
      <c r="V448" s="17">
        <v>0</v>
      </c>
      <c r="W448" s="17">
        <f t="shared" si="55"/>
        <v>0</v>
      </c>
      <c r="X448" t="str">
        <f>VLOOKUP(J448,'[12]Conver ASEJ VS Clave Nueva'!$A$4:$C$193,3,FALSE)</f>
        <v>6.1.4.1</v>
      </c>
      <c r="Y448" t="str">
        <f>VLOOKUP(K448,'[13]Conver ASEJ VS Clave Nueva'!$B$4:$D$193,3,FALSE)</f>
        <v>Reintegros</v>
      </c>
    </row>
    <row r="449" spans="1:25" x14ac:dyDescent="0.25">
      <c r="A449" s="16">
        <v>86849</v>
      </c>
      <c r="B449" s="16" t="s">
        <v>172</v>
      </c>
      <c r="C449" s="16" t="str">
        <f t="shared" si="56"/>
        <v>2018</v>
      </c>
      <c r="D449" s="16" t="str">
        <f t="shared" si="57"/>
        <v>060000</v>
      </c>
      <c r="E449" s="16" t="str">
        <f>VLOOKUP(D449:D3605,'[10]Catalogos CRI'!$A$10:$B$19,2,FALSE)</f>
        <v>APROVECHAMIENTOS</v>
      </c>
      <c r="F449" s="16" t="str">
        <f t="shared" si="58"/>
        <v>061000</v>
      </c>
      <c r="G449" s="16" t="str">
        <f>VLOOKUP(F449:F3605,'[10]Catalogos CRI'!$A$24:$B$65,2,FALSE)</f>
        <v>APROVECHAMIENTOS DE TIPO CORRIENTE</v>
      </c>
      <c r="H449" s="16" t="str">
        <f t="shared" si="59"/>
        <v>061040</v>
      </c>
      <c r="I449" s="16" t="str">
        <f>VLOOKUP(H449:H3605,'[10]Catalogos CRI'!$A$70:$B$148,2,FALSE)</f>
        <v>Reintegros</v>
      </c>
      <c r="J449" s="16" t="str">
        <f t="shared" si="60"/>
        <v>061041</v>
      </c>
      <c r="K449" s="16" t="str">
        <f>VLOOKUP(J449:J3605,'[10]Catalogos CRI'!$A$153:$B$335,2,FALSE)</f>
        <v>Reintegros</v>
      </c>
      <c r="L449" s="16" t="str">
        <f t="shared" si="61"/>
        <v>500</v>
      </c>
      <c r="M449" s="16" t="str">
        <f>VLOOKUP(L449:L3605,[11]FF!$A$10:$B$16,2,FALSE)</f>
        <v>Recursos Federales</v>
      </c>
      <c r="N449" s="16" t="str">
        <f t="shared" si="62"/>
        <v>502</v>
      </c>
      <c r="O449" s="16" t="str">
        <f>VLOOKUP(N449:N3605,[11]FF!$A$22:$B$93,2,FALSE)</f>
        <v>Fondo de Fortalecimiento 2017</v>
      </c>
      <c r="P449" s="16">
        <v>879491</v>
      </c>
      <c r="Q449" s="16">
        <v>9</v>
      </c>
      <c r="R449" s="17">
        <v>0</v>
      </c>
      <c r="S449" s="17">
        <v>0</v>
      </c>
      <c r="T449" s="17">
        <f t="shared" si="54"/>
        <v>0</v>
      </c>
      <c r="U449" s="17">
        <v>0</v>
      </c>
      <c r="V449" s="17">
        <v>0</v>
      </c>
      <c r="W449" s="17">
        <f t="shared" si="55"/>
        <v>0</v>
      </c>
      <c r="X449" t="str">
        <f>VLOOKUP(J449,'[12]Conver ASEJ VS Clave Nueva'!$A$4:$C$193,3,FALSE)</f>
        <v>6.1.4.1</v>
      </c>
      <c r="Y449" t="str">
        <f>VLOOKUP(K449,'[13]Conver ASEJ VS Clave Nueva'!$B$4:$D$193,3,FALSE)</f>
        <v>Reintegros</v>
      </c>
    </row>
    <row r="450" spans="1:25" x14ac:dyDescent="0.25">
      <c r="A450" s="16">
        <v>86849</v>
      </c>
      <c r="B450" s="16" t="s">
        <v>172</v>
      </c>
      <c r="C450" s="16" t="str">
        <f t="shared" si="56"/>
        <v>2018</v>
      </c>
      <c r="D450" s="16" t="str">
        <f t="shared" si="57"/>
        <v>060000</v>
      </c>
      <c r="E450" s="16" t="str">
        <f>VLOOKUP(D450:D3606,'[10]Catalogos CRI'!$A$10:$B$19,2,FALSE)</f>
        <v>APROVECHAMIENTOS</v>
      </c>
      <c r="F450" s="16" t="str">
        <f t="shared" si="58"/>
        <v>061000</v>
      </c>
      <c r="G450" s="16" t="str">
        <f>VLOOKUP(F450:F3606,'[10]Catalogos CRI'!$A$24:$B$65,2,FALSE)</f>
        <v>APROVECHAMIENTOS DE TIPO CORRIENTE</v>
      </c>
      <c r="H450" s="16" t="str">
        <f t="shared" si="59"/>
        <v>061040</v>
      </c>
      <c r="I450" s="16" t="str">
        <f>VLOOKUP(H450:H3606,'[10]Catalogos CRI'!$A$70:$B$148,2,FALSE)</f>
        <v>Reintegros</v>
      </c>
      <c r="J450" s="16" t="str">
        <f t="shared" si="60"/>
        <v>061041</v>
      </c>
      <c r="K450" s="16" t="str">
        <f>VLOOKUP(J450:J3606,'[10]Catalogos CRI'!$A$153:$B$335,2,FALSE)</f>
        <v>Reintegros</v>
      </c>
      <c r="L450" s="16" t="str">
        <f t="shared" si="61"/>
        <v>500</v>
      </c>
      <c r="M450" s="16" t="str">
        <f>VLOOKUP(L450:L3606,[11]FF!$A$10:$B$16,2,FALSE)</f>
        <v>Recursos Federales</v>
      </c>
      <c r="N450" s="16" t="str">
        <f t="shared" si="62"/>
        <v>502</v>
      </c>
      <c r="O450" s="16" t="str">
        <f>VLOOKUP(N450:N3606,[11]FF!$A$22:$B$93,2,FALSE)</f>
        <v>Fondo de Fortalecimiento 2017</v>
      </c>
      <c r="P450" s="16">
        <v>879492</v>
      </c>
      <c r="Q450" s="16">
        <v>10</v>
      </c>
      <c r="R450" s="17">
        <v>0</v>
      </c>
      <c r="S450" s="17">
        <v>0</v>
      </c>
      <c r="T450" s="17">
        <f t="shared" si="54"/>
        <v>0</v>
      </c>
      <c r="U450" s="17">
        <v>0</v>
      </c>
      <c r="V450" s="17">
        <v>0</v>
      </c>
      <c r="W450" s="17">
        <f t="shared" si="55"/>
        <v>0</v>
      </c>
      <c r="X450" t="str">
        <f>VLOOKUP(J450,'[12]Conver ASEJ VS Clave Nueva'!$A$4:$C$193,3,FALSE)</f>
        <v>6.1.4.1</v>
      </c>
      <c r="Y450" t="str">
        <f>VLOOKUP(K450,'[13]Conver ASEJ VS Clave Nueva'!$B$4:$D$193,3,FALSE)</f>
        <v>Reintegros</v>
      </c>
    </row>
    <row r="451" spans="1:25" x14ac:dyDescent="0.25">
      <c r="A451" s="16">
        <v>86849</v>
      </c>
      <c r="B451" s="16" t="s">
        <v>172</v>
      </c>
      <c r="C451" s="16" t="str">
        <f t="shared" si="56"/>
        <v>2018</v>
      </c>
      <c r="D451" s="16" t="str">
        <f t="shared" si="57"/>
        <v>060000</v>
      </c>
      <c r="E451" s="16" t="str">
        <f>VLOOKUP(D451:D3607,'[10]Catalogos CRI'!$A$10:$B$19,2,FALSE)</f>
        <v>APROVECHAMIENTOS</v>
      </c>
      <c r="F451" s="16" t="str">
        <f t="shared" si="58"/>
        <v>061000</v>
      </c>
      <c r="G451" s="16" t="str">
        <f>VLOOKUP(F451:F3607,'[10]Catalogos CRI'!$A$24:$B$65,2,FALSE)</f>
        <v>APROVECHAMIENTOS DE TIPO CORRIENTE</v>
      </c>
      <c r="H451" s="16" t="str">
        <f t="shared" si="59"/>
        <v>061040</v>
      </c>
      <c r="I451" s="16" t="str">
        <f>VLOOKUP(H451:H3607,'[10]Catalogos CRI'!$A$70:$B$148,2,FALSE)</f>
        <v>Reintegros</v>
      </c>
      <c r="J451" s="16" t="str">
        <f t="shared" si="60"/>
        <v>061041</v>
      </c>
      <c r="K451" s="16" t="str">
        <f>VLOOKUP(J451:J3607,'[10]Catalogos CRI'!$A$153:$B$335,2,FALSE)</f>
        <v>Reintegros</v>
      </c>
      <c r="L451" s="16" t="str">
        <f t="shared" si="61"/>
        <v>500</v>
      </c>
      <c r="M451" s="16" t="str">
        <f>VLOOKUP(L451:L3607,[11]FF!$A$10:$B$16,2,FALSE)</f>
        <v>Recursos Federales</v>
      </c>
      <c r="N451" s="16" t="str">
        <f t="shared" si="62"/>
        <v>502</v>
      </c>
      <c r="O451" s="16" t="str">
        <f>VLOOKUP(N451:N3607,[11]FF!$A$22:$B$93,2,FALSE)</f>
        <v>Fondo de Fortalecimiento 2017</v>
      </c>
      <c r="P451" s="16">
        <v>879493</v>
      </c>
      <c r="Q451" s="16">
        <v>11</v>
      </c>
      <c r="R451" s="17">
        <v>0</v>
      </c>
      <c r="S451" s="17">
        <v>0</v>
      </c>
      <c r="T451" s="17">
        <f t="shared" si="54"/>
        <v>0</v>
      </c>
      <c r="U451" s="17">
        <v>0</v>
      </c>
      <c r="V451" s="17">
        <v>0</v>
      </c>
      <c r="W451" s="17">
        <f t="shared" si="55"/>
        <v>0</v>
      </c>
      <c r="X451" t="str">
        <f>VLOOKUP(J451,'[12]Conver ASEJ VS Clave Nueva'!$A$4:$C$193,3,FALSE)</f>
        <v>6.1.4.1</v>
      </c>
      <c r="Y451" t="str">
        <f>VLOOKUP(K451,'[13]Conver ASEJ VS Clave Nueva'!$B$4:$D$193,3,FALSE)</f>
        <v>Reintegros</v>
      </c>
    </row>
    <row r="452" spans="1:25" x14ac:dyDescent="0.25">
      <c r="A452" s="16">
        <v>86849</v>
      </c>
      <c r="B452" s="16" t="s">
        <v>172</v>
      </c>
      <c r="C452" s="16" t="str">
        <f t="shared" si="56"/>
        <v>2018</v>
      </c>
      <c r="D452" s="16" t="str">
        <f t="shared" si="57"/>
        <v>060000</v>
      </c>
      <c r="E452" s="16" t="str">
        <f>VLOOKUP(D452:D3608,'[10]Catalogos CRI'!$A$10:$B$19,2,FALSE)</f>
        <v>APROVECHAMIENTOS</v>
      </c>
      <c r="F452" s="16" t="str">
        <f t="shared" si="58"/>
        <v>061000</v>
      </c>
      <c r="G452" s="16" t="str">
        <f>VLOOKUP(F452:F3608,'[10]Catalogos CRI'!$A$24:$B$65,2,FALSE)</f>
        <v>APROVECHAMIENTOS DE TIPO CORRIENTE</v>
      </c>
      <c r="H452" s="16" t="str">
        <f t="shared" si="59"/>
        <v>061040</v>
      </c>
      <c r="I452" s="16" t="str">
        <f>VLOOKUP(H452:H3608,'[10]Catalogos CRI'!$A$70:$B$148,2,FALSE)</f>
        <v>Reintegros</v>
      </c>
      <c r="J452" s="16" t="str">
        <f t="shared" si="60"/>
        <v>061041</v>
      </c>
      <c r="K452" s="16" t="str">
        <f>VLOOKUP(J452:J3608,'[10]Catalogos CRI'!$A$153:$B$335,2,FALSE)</f>
        <v>Reintegros</v>
      </c>
      <c r="L452" s="16" t="str">
        <f t="shared" si="61"/>
        <v>500</v>
      </c>
      <c r="M452" s="16" t="str">
        <f>VLOOKUP(L452:L3608,[11]FF!$A$10:$B$16,2,FALSE)</f>
        <v>Recursos Federales</v>
      </c>
      <c r="N452" s="16" t="str">
        <f t="shared" si="62"/>
        <v>502</v>
      </c>
      <c r="O452" s="16" t="str">
        <f>VLOOKUP(N452:N3608,[11]FF!$A$22:$B$93,2,FALSE)</f>
        <v>Fondo de Fortalecimiento 2017</v>
      </c>
      <c r="P452" s="16">
        <v>879494</v>
      </c>
      <c r="Q452" s="16">
        <v>12</v>
      </c>
      <c r="R452" s="17">
        <v>0</v>
      </c>
      <c r="S452" s="17">
        <v>0</v>
      </c>
      <c r="T452" s="17">
        <f t="shared" si="54"/>
        <v>0</v>
      </c>
      <c r="U452" s="17">
        <v>0</v>
      </c>
      <c r="V452" s="17">
        <v>0</v>
      </c>
      <c r="W452" s="17">
        <f t="shared" si="55"/>
        <v>0</v>
      </c>
      <c r="X452" t="str">
        <f>VLOOKUP(J452,'[12]Conver ASEJ VS Clave Nueva'!$A$4:$C$193,3,FALSE)</f>
        <v>6.1.4.1</v>
      </c>
      <c r="Y452" t="str">
        <f>VLOOKUP(K452,'[13]Conver ASEJ VS Clave Nueva'!$B$4:$D$193,3,FALSE)</f>
        <v>Reintegros</v>
      </c>
    </row>
    <row r="453" spans="1:25" x14ac:dyDescent="0.25">
      <c r="A453" s="16">
        <v>86850</v>
      </c>
      <c r="B453" s="16" t="s">
        <v>173</v>
      </c>
      <c r="C453" s="16" t="str">
        <f t="shared" si="56"/>
        <v>2018</v>
      </c>
      <c r="D453" s="16" t="str">
        <f t="shared" si="57"/>
        <v>060000</v>
      </c>
      <c r="E453" s="16" t="str">
        <f>VLOOKUP(D453:D3609,'[10]Catalogos CRI'!$A$10:$B$19,2,FALSE)</f>
        <v>APROVECHAMIENTOS</v>
      </c>
      <c r="F453" s="16" t="str">
        <f t="shared" si="58"/>
        <v>061000</v>
      </c>
      <c r="G453" s="16" t="str">
        <f>VLOOKUP(F453:F3609,'[10]Catalogos CRI'!$A$24:$B$65,2,FALSE)</f>
        <v>APROVECHAMIENTOS DE TIPO CORRIENTE</v>
      </c>
      <c r="H453" s="16" t="str">
        <f t="shared" si="59"/>
        <v>061040</v>
      </c>
      <c r="I453" s="16" t="str">
        <f>VLOOKUP(H453:H3609,'[10]Catalogos CRI'!$A$70:$B$148,2,FALSE)</f>
        <v>Reintegros</v>
      </c>
      <c r="J453" s="16" t="str">
        <f t="shared" si="60"/>
        <v>061041</v>
      </c>
      <c r="K453" s="16" t="str">
        <f>VLOOKUP(J453:J3609,'[10]Catalogos CRI'!$A$153:$B$335,2,FALSE)</f>
        <v>Reintegros</v>
      </c>
      <c r="L453" s="16" t="str">
        <f t="shared" si="61"/>
        <v>500</v>
      </c>
      <c r="M453" s="16" t="str">
        <f>VLOOKUP(L453:L3609,[11]FF!$A$10:$B$16,2,FALSE)</f>
        <v>Recursos Federales</v>
      </c>
      <c r="N453" s="16" t="str">
        <f t="shared" si="62"/>
        <v>538</v>
      </c>
      <c r="O453" s="16" t="str">
        <f>VLOOKUP(N453:N3609,[11]FF!$A$22:$B$93,2,FALSE)</f>
        <v>Seguro Popular</v>
      </c>
      <c r="P453" s="16">
        <v>879495</v>
      </c>
      <c r="Q453" s="16">
        <v>1</v>
      </c>
      <c r="R453" s="17">
        <v>0</v>
      </c>
      <c r="S453" s="17">
        <v>0</v>
      </c>
      <c r="T453" s="17">
        <f t="shared" si="54"/>
        <v>0</v>
      </c>
      <c r="U453" s="17">
        <v>0</v>
      </c>
      <c r="V453" s="17">
        <v>0</v>
      </c>
      <c r="W453" s="17">
        <f t="shared" si="55"/>
        <v>0</v>
      </c>
      <c r="X453" t="str">
        <f>VLOOKUP(J453,'[12]Conver ASEJ VS Clave Nueva'!$A$4:$C$193,3,FALSE)</f>
        <v>6.1.4.1</v>
      </c>
      <c r="Y453" t="str">
        <f>VLOOKUP(K453,'[13]Conver ASEJ VS Clave Nueva'!$B$4:$D$193,3,FALSE)</f>
        <v>Reintegros</v>
      </c>
    </row>
    <row r="454" spans="1:25" x14ac:dyDescent="0.25">
      <c r="A454" s="16">
        <v>86850</v>
      </c>
      <c r="B454" s="16" t="s">
        <v>173</v>
      </c>
      <c r="C454" s="16" t="str">
        <f t="shared" si="56"/>
        <v>2018</v>
      </c>
      <c r="D454" s="16" t="str">
        <f t="shared" si="57"/>
        <v>060000</v>
      </c>
      <c r="E454" s="16" t="str">
        <f>VLOOKUP(D454:D3610,'[10]Catalogos CRI'!$A$10:$B$19,2,FALSE)</f>
        <v>APROVECHAMIENTOS</v>
      </c>
      <c r="F454" s="16" t="str">
        <f t="shared" si="58"/>
        <v>061000</v>
      </c>
      <c r="G454" s="16" t="str">
        <f>VLOOKUP(F454:F3610,'[10]Catalogos CRI'!$A$24:$B$65,2,FALSE)</f>
        <v>APROVECHAMIENTOS DE TIPO CORRIENTE</v>
      </c>
      <c r="H454" s="16" t="str">
        <f t="shared" si="59"/>
        <v>061040</v>
      </c>
      <c r="I454" s="16" t="str">
        <f>VLOOKUP(H454:H3610,'[10]Catalogos CRI'!$A$70:$B$148,2,FALSE)</f>
        <v>Reintegros</v>
      </c>
      <c r="J454" s="16" t="str">
        <f t="shared" si="60"/>
        <v>061041</v>
      </c>
      <c r="K454" s="16" t="str">
        <f>VLOOKUP(J454:J3610,'[10]Catalogos CRI'!$A$153:$B$335,2,FALSE)</f>
        <v>Reintegros</v>
      </c>
      <c r="L454" s="16" t="str">
        <f t="shared" si="61"/>
        <v>500</v>
      </c>
      <c r="M454" s="16" t="str">
        <f>VLOOKUP(L454:L3610,[11]FF!$A$10:$B$16,2,FALSE)</f>
        <v>Recursos Federales</v>
      </c>
      <c r="N454" s="16" t="str">
        <f t="shared" si="62"/>
        <v>538</v>
      </c>
      <c r="O454" s="16" t="str">
        <f>VLOOKUP(N454:N3610,[11]FF!$A$22:$B$93,2,FALSE)</f>
        <v>Seguro Popular</v>
      </c>
      <c r="P454" s="16">
        <v>879496</v>
      </c>
      <c r="Q454" s="16">
        <v>2</v>
      </c>
      <c r="R454" s="17">
        <v>0</v>
      </c>
      <c r="S454" s="17">
        <v>0</v>
      </c>
      <c r="T454" s="17">
        <f t="shared" si="54"/>
        <v>0</v>
      </c>
      <c r="U454" s="17">
        <v>0</v>
      </c>
      <c r="V454" s="17">
        <v>0</v>
      </c>
      <c r="W454" s="17">
        <f t="shared" si="55"/>
        <v>0</v>
      </c>
      <c r="X454" t="str">
        <f>VLOOKUP(J454,'[12]Conver ASEJ VS Clave Nueva'!$A$4:$C$193,3,FALSE)</f>
        <v>6.1.4.1</v>
      </c>
      <c r="Y454" t="str">
        <f>VLOOKUP(K454,'[13]Conver ASEJ VS Clave Nueva'!$B$4:$D$193,3,FALSE)</f>
        <v>Reintegros</v>
      </c>
    </row>
    <row r="455" spans="1:25" x14ac:dyDescent="0.25">
      <c r="A455" s="16">
        <v>86850</v>
      </c>
      <c r="B455" s="16" t="s">
        <v>173</v>
      </c>
      <c r="C455" s="16" t="str">
        <f t="shared" si="56"/>
        <v>2018</v>
      </c>
      <c r="D455" s="16" t="str">
        <f t="shared" si="57"/>
        <v>060000</v>
      </c>
      <c r="E455" s="16" t="str">
        <f>VLOOKUP(D455:D3611,'[10]Catalogos CRI'!$A$10:$B$19,2,FALSE)</f>
        <v>APROVECHAMIENTOS</v>
      </c>
      <c r="F455" s="16" t="str">
        <f t="shared" si="58"/>
        <v>061000</v>
      </c>
      <c r="G455" s="16" t="str">
        <f>VLOOKUP(F455:F3611,'[10]Catalogos CRI'!$A$24:$B$65,2,FALSE)</f>
        <v>APROVECHAMIENTOS DE TIPO CORRIENTE</v>
      </c>
      <c r="H455" s="16" t="str">
        <f t="shared" si="59"/>
        <v>061040</v>
      </c>
      <c r="I455" s="16" t="str">
        <f>VLOOKUP(H455:H3611,'[10]Catalogos CRI'!$A$70:$B$148,2,FALSE)</f>
        <v>Reintegros</v>
      </c>
      <c r="J455" s="16" t="str">
        <f t="shared" si="60"/>
        <v>061041</v>
      </c>
      <c r="K455" s="16" t="str">
        <f>VLOOKUP(J455:J3611,'[10]Catalogos CRI'!$A$153:$B$335,2,FALSE)</f>
        <v>Reintegros</v>
      </c>
      <c r="L455" s="16" t="str">
        <f t="shared" si="61"/>
        <v>500</v>
      </c>
      <c r="M455" s="16" t="str">
        <f>VLOOKUP(L455:L3611,[11]FF!$A$10:$B$16,2,FALSE)</f>
        <v>Recursos Federales</v>
      </c>
      <c r="N455" s="16" t="str">
        <f t="shared" si="62"/>
        <v>538</v>
      </c>
      <c r="O455" s="16" t="str">
        <f>VLOOKUP(N455:N3611,[11]FF!$A$22:$B$93,2,FALSE)</f>
        <v>Seguro Popular</v>
      </c>
      <c r="P455" s="16">
        <v>879497</v>
      </c>
      <c r="Q455" s="16">
        <v>3</v>
      </c>
      <c r="R455" s="17">
        <v>0</v>
      </c>
      <c r="S455" s="17">
        <v>41.28</v>
      </c>
      <c r="T455" s="17">
        <f t="shared" si="54"/>
        <v>41.28</v>
      </c>
      <c r="U455" s="17">
        <v>0</v>
      </c>
      <c r="V455" s="17">
        <v>41.28</v>
      </c>
      <c r="W455" s="17">
        <f t="shared" si="55"/>
        <v>0</v>
      </c>
      <c r="X455" t="str">
        <f>VLOOKUP(J455,'[12]Conver ASEJ VS Clave Nueva'!$A$4:$C$193,3,FALSE)</f>
        <v>6.1.4.1</v>
      </c>
      <c r="Y455" t="str">
        <f>VLOOKUP(K455,'[13]Conver ASEJ VS Clave Nueva'!$B$4:$D$193,3,FALSE)</f>
        <v>Reintegros</v>
      </c>
    </row>
    <row r="456" spans="1:25" x14ac:dyDescent="0.25">
      <c r="A456" s="16">
        <v>86850</v>
      </c>
      <c r="B456" s="16" t="s">
        <v>173</v>
      </c>
      <c r="C456" s="16" t="str">
        <f t="shared" si="56"/>
        <v>2018</v>
      </c>
      <c r="D456" s="16" t="str">
        <f t="shared" si="57"/>
        <v>060000</v>
      </c>
      <c r="E456" s="16" t="str">
        <f>VLOOKUP(D456:D3612,'[10]Catalogos CRI'!$A$10:$B$19,2,FALSE)</f>
        <v>APROVECHAMIENTOS</v>
      </c>
      <c r="F456" s="16" t="str">
        <f t="shared" si="58"/>
        <v>061000</v>
      </c>
      <c r="G456" s="16" t="str">
        <f>VLOOKUP(F456:F3612,'[10]Catalogos CRI'!$A$24:$B$65,2,FALSE)</f>
        <v>APROVECHAMIENTOS DE TIPO CORRIENTE</v>
      </c>
      <c r="H456" s="16" t="str">
        <f t="shared" si="59"/>
        <v>061040</v>
      </c>
      <c r="I456" s="16" t="str">
        <f>VLOOKUP(H456:H3612,'[10]Catalogos CRI'!$A$70:$B$148,2,FALSE)</f>
        <v>Reintegros</v>
      </c>
      <c r="J456" s="16" t="str">
        <f t="shared" si="60"/>
        <v>061041</v>
      </c>
      <c r="K456" s="16" t="str">
        <f>VLOOKUP(J456:J3612,'[10]Catalogos CRI'!$A$153:$B$335,2,FALSE)</f>
        <v>Reintegros</v>
      </c>
      <c r="L456" s="16" t="str">
        <f t="shared" si="61"/>
        <v>500</v>
      </c>
      <c r="M456" s="16" t="str">
        <f>VLOOKUP(L456:L3612,[11]FF!$A$10:$B$16,2,FALSE)</f>
        <v>Recursos Federales</v>
      </c>
      <c r="N456" s="16" t="str">
        <f t="shared" si="62"/>
        <v>538</v>
      </c>
      <c r="O456" s="16" t="str">
        <f>VLOOKUP(N456:N3612,[11]FF!$A$22:$B$93,2,FALSE)</f>
        <v>Seguro Popular</v>
      </c>
      <c r="P456" s="16">
        <v>879498</v>
      </c>
      <c r="Q456" s="16">
        <v>4</v>
      </c>
      <c r="R456" s="17">
        <v>0</v>
      </c>
      <c r="S456" s="17">
        <v>0</v>
      </c>
      <c r="T456" s="17">
        <f t="shared" si="54"/>
        <v>0</v>
      </c>
      <c r="U456" s="17">
        <v>0</v>
      </c>
      <c r="V456" s="17">
        <v>0</v>
      </c>
      <c r="W456" s="17">
        <f t="shared" si="55"/>
        <v>0</v>
      </c>
      <c r="X456" t="str">
        <f>VLOOKUP(J456,'[12]Conver ASEJ VS Clave Nueva'!$A$4:$C$193,3,FALSE)</f>
        <v>6.1.4.1</v>
      </c>
      <c r="Y456" t="str">
        <f>VLOOKUP(K456,'[13]Conver ASEJ VS Clave Nueva'!$B$4:$D$193,3,FALSE)</f>
        <v>Reintegros</v>
      </c>
    </row>
    <row r="457" spans="1:25" x14ac:dyDescent="0.25">
      <c r="A457" s="16">
        <v>86850</v>
      </c>
      <c r="B457" s="16" t="s">
        <v>173</v>
      </c>
      <c r="C457" s="16" t="str">
        <f t="shared" si="56"/>
        <v>2018</v>
      </c>
      <c r="D457" s="16" t="str">
        <f t="shared" si="57"/>
        <v>060000</v>
      </c>
      <c r="E457" s="16" t="str">
        <f>VLOOKUP(D457:D3613,'[10]Catalogos CRI'!$A$10:$B$19,2,FALSE)</f>
        <v>APROVECHAMIENTOS</v>
      </c>
      <c r="F457" s="16" t="str">
        <f t="shared" si="58"/>
        <v>061000</v>
      </c>
      <c r="G457" s="16" t="str">
        <f>VLOOKUP(F457:F3613,'[10]Catalogos CRI'!$A$24:$B$65,2,FALSE)</f>
        <v>APROVECHAMIENTOS DE TIPO CORRIENTE</v>
      </c>
      <c r="H457" s="16" t="str">
        <f t="shared" si="59"/>
        <v>061040</v>
      </c>
      <c r="I457" s="16" t="str">
        <f>VLOOKUP(H457:H3613,'[10]Catalogos CRI'!$A$70:$B$148,2,FALSE)</f>
        <v>Reintegros</v>
      </c>
      <c r="J457" s="16" t="str">
        <f t="shared" si="60"/>
        <v>061041</v>
      </c>
      <c r="K457" s="16" t="str">
        <f>VLOOKUP(J457:J3613,'[10]Catalogos CRI'!$A$153:$B$335,2,FALSE)</f>
        <v>Reintegros</v>
      </c>
      <c r="L457" s="16" t="str">
        <f t="shared" si="61"/>
        <v>500</v>
      </c>
      <c r="M457" s="16" t="str">
        <f>VLOOKUP(L457:L3613,[11]FF!$A$10:$B$16,2,FALSE)</f>
        <v>Recursos Federales</v>
      </c>
      <c r="N457" s="16" t="str">
        <f t="shared" si="62"/>
        <v>538</v>
      </c>
      <c r="O457" s="16" t="str">
        <f>VLOOKUP(N457:N3613,[11]FF!$A$22:$B$93,2,FALSE)</f>
        <v>Seguro Popular</v>
      </c>
      <c r="P457" s="16">
        <v>879499</v>
      </c>
      <c r="Q457" s="16">
        <v>5</v>
      </c>
      <c r="R457" s="17">
        <v>0</v>
      </c>
      <c r="S457" s="17">
        <v>0</v>
      </c>
      <c r="T457" s="17">
        <f t="shared" ref="T457:T520" si="63">R457+S457</f>
        <v>0</v>
      </c>
      <c r="U457" s="17">
        <v>0</v>
      </c>
      <c r="V457" s="17">
        <v>0</v>
      </c>
      <c r="W457" s="17">
        <f t="shared" ref="W457:W520" si="64">T457-V457</f>
        <v>0</v>
      </c>
      <c r="X457" t="str">
        <f>VLOOKUP(J457,'[12]Conver ASEJ VS Clave Nueva'!$A$4:$C$193,3,FALSE)</f>
        <v>6.1.4.1</v>
      </c>
      <c r="Y457" t="str">
        <f>VLOOKUP(K457,'[13]Conver ASEJ VS Clave Nueva'!$B$4:$D$193,3,FALSE)</f>
        <v>Reintegros</v>
      </c>
    </row>
    <row r="458" spans="1:25" x14ac:dyDescent="0.25">
      <c r="A458" s="16">
        <v>86850</v>
      </c>
      <c r="B458" s="16" t="s">
        <v>173</v>
      </c>
      <c r="C458" s="16" t="str">
        <f t="shared" ref="C458:C521" si="65">MID(B458,1,4)</f>
        <v>2018</v>
      </c>
      <c r="D458" s="16" t="str">
        <f t="shared" ref="D458:D521" si="66">MID(B458,6,6)</f>
        <v>060000</v>
      </c>
      <c r="E458" s="16" t="str">
        <f>VLOOKUP(D458:D3614,'[10]Catalogos CRI'!$A$10:$B$19,2,FALSE)</f>
        <v>APROVECHAMIENTOS</v>
      </c>
      <c r="F458" s="16" t="str">
        <f t="shared" ref="F458:F521" si="67">MID(B458,13,6)</f>
        <v>061000</v>
      </c>
      <c r="G458" s="16" t="str">
        <f>VLOOKUP(F458:F3614,'[10]Catalogos CRI'!$A$24:$B$65,2,FALSE)</f>
        <v>APROVECHAMIENTOS DE TIPO CORRIENTE</v>
      </c>
      <c r="H458" s="16" t="str">
        <f t="shared" ref="H458:H521" si="68">MID(B458,20,6)</f>
        <v>061040</v>
      </c>
      <c r="I458" s="16" t="str">
        <f>VLOOKUP(H458:H3614,'[10]Catalogos CRI'!$A$70:$B$148,2,FALSE)</f>
        <v>Reintegros</v>
      </c>
      <c r="J458" s="16" t="str">
        <f t="shared" ref="J458:J521" si="69">MID(B458,27,6)</f>
        <v>061041</v>
      </c>
      <c r="K458" s="16" t="str">
        <f>VLOOKUP(J458:J3614,'[10]Catalogos CRI'!$A$153:$B$335,2,FALSE)</f>
        <v>Reintegros</v>
      </c>
      <c r="L458" s="16" t="str">
        <f t="shared" ref="L458:L521" si="70">MID(B458,34,3)</f>
        <v>500</v>
      </c>
      <c r="M458" s="16" t="str">
        <f>VLOOKUP(L458:L3614,[11]FF!$A$10:$B$16,2,FALSE)</f>
        <v>Recursos Federales</v>
      </c>
      <c r="N458" s="16" t="str">
        <f t="shared" ref="N458:N521" si="71">MID(B458,38,3)</f>
        <v>538</v>
      </c>
      <c r="O458" s="16" t="str">
        <f>VLOOKUP(N458:N3614,[11]FF!$A$22:$B$93,2,FALSE)</f>
        <v>Seguro Popular</v>
      </c>
      <c r="P458" s="16">
        <v>879500</v>
      </c>
      <c r="Q458" s="16">
        <v>6</v>
      </c>
      <c r="R458" s="17">
        <v>0</v>
      </c>
      <c r="S458" s="17">
        <v>0</v>
      </c>
      <c r="T458" s="17">
        <f t="shared" si="63"/>
        <v>0</v>
      </c>
      <c r="U458" s="17">
        <v>0</v>
      </c>
      <c r="V458" s="17">
        <v>0</v>
      </c>
      <c r="W458" s="17">
        <f t="shared" si="64"/>
        <v>0</v>
      </c>
      <c r="X458" t="str">
        <f>VLOOKUP(J458,'[12]Conver ASEJ VS Clave Nueva'!$A$4:$C$193,3,FALSE)</f>
        <v>6.1.4.1</v>
      </c>
      <c r="Y458" t="str">
        <f>VLOOKUP(K458,'[13]Conver ASEJ VS Clave Nueva'!$B$4:$D$193,3,FALSE)</f>
        <v>Reintegros</v>
      </c>
    </row>
    <row r="459" spans="1:25" x14ac:dyDescent="0.25">
      <c r="A459" s="16">
        <v>86850</v>
      </c>
      <c r="B459" s="16" t="s">
        <v>173</v>
      </c>
      <c r="C459" s="16" t="str">
        <f t="shared" si="65"/>
        <v>2018</v>
      </c>
      <c r="D459" s="16" t="str">
        <f t="shared" si="66"/>
        <v>060000</v>
      </c>
      <c r="E459" s="16" t="str">
        <f>VLOOKUP(D459:D3615,'[10]Catalogos CRI'!$A$10:$B$19,2,FALSE)</f>
        <v>APROVECHAMIENTOS</v>
      </c>
      <c r="F459" s="16" t="str">
        <f t="shared" si="67"/>
        <v>061000</v>
      </c>
      <c r="G459" s="16" t="str">
        <f>VLOOKUP(F459:F3615,'[10]Catalogos CRI'!$A$24:$B$65,2,FALSE)</f>
        <v>APROVECHAMIENTOS DE TIPO CORRIENTE</v>
      </c>
      <c r="H459" s="16" t="str">
        <f t="shared" si="68"/>
        <v>061040</v>
      </c>
      <c r="I459" s="16" t="str">
        <f>VLOOKUP(H459:H3615,'[10]Catalogos CRI'!$A$70:$B$148,2,FALSE)</f>
        <v>Reintegros</v>
      </c>
      <c r="J459" s="16" t="str">
        <f t="shared" si="69"/>
        <v>061041</v>
      </c>
      <c r="K459" s="16" t="str">
        <f>VLOOKUP(J459:J3615,'[10]Catalogos CRI'!$A$153:$B$335,2,FALSE)</f>
        <v>Reintegros</v>
      </c>
      <c r="L459" s="16" t="str">
        <f t="shared" si="70"/>
        <v>500</v>
      </c>
      <c r="M459" s="16" t="str">
        <f>VLOOKUP(L459:L3615,[11]FF!$A$10:$B$16,2,FALSE)</f>
        <v>Recursos Federales</v>
      </c>
      <c r="N459" s="16" t="str">
        <f t="shared" si="71"/>
        <v>538</v>
      </c>
      <c r="O459" s="16" t="str">
        <f>VLOOKUP(N459:N3615,[11]FF!$A$22:$B$93,2,FALSE)</f>
        <v>Seguro Popular</v>
      </c>
      <c r="P459" s="16">
        <v>879501</v>
      </c>
      <c r="Q459" s="16">
        <v>7</v>
      </c>
      <c r="R459" s="17">
        <v>0</v>
      </c>
      <c r="S459" s="17">
        <v>0</v>
      </c>
      <c r="T459" s="17">
        <f t="shared" si="63"/>
        <v>0</v>
      </c>
      <c r="U459" s="17">
        <v>0</v>
      </c>
      <c r="V459" s="17">
        <v>0</v>
      </c>
      <c r="W459" s="17">
        <f t="shared" si="64"/>
        <v>0</v>
      </c>
      <c r="X459" t="str">
        <f>VLOOKUP(J459,'[12]Conver ASEJ VS Clave Nueva'!$A$4:$C$193,3,FALSE)</f>
        <v>6.1.4.1</v>
      </c>
      <c r="Y459" t="str">
        <f>VLOOKUP(K459,'[13]Conver ASEJ VS Clave Nueva'!$B$4:$D$193,3,FALSE)</f>
        <v>Reintegros</v>
      </c>
    </row>
    <row r="460" spans="1:25" x14ac:dyDescent="0.25">
      <c r="A460" s="16">
        <v>86850</v>
      </c>
      <c r="B460" s="16" t="s">
        <v>173</v>
      </c>
      <c r="C460" s="16" t="str">
        <f t="shared" si="65"/>
        <v>2018</v>
      </c>
      <c r="D460" s="16" t="str">
        <f t="shared" si="66"/>
        <v>060000</v>
      </c>
      <c r="E460" s="16" t="str">
        <f>VLOOKUP(D460:D3616,'[10]Catalogos CRI'!$A$10:$B$19,2,FALSE)</f>
        <v>APROVECHAMIENTOS</v>
      </c>
      <c r="F460" s="16" t="str">
        <f t="shared" si="67"/>
        <v>061000</v>
      </c>
      <c r="G460" s="16" t="str">
        <f>VLOOKUP(F460:F3616,'[10]Catalogos CRI'!$A$24:$B$65,2,FALSE)</f>
        <v>APROVECHAMIENTOS DE TIPO CORRIENTE</v>
      </c>
      <c r="H460" s="16" t="str">
        <f t="shared" si="68"/>
        <v>061040</v>
      </c>
      <c r="I460" s="16" t="str">
        <f>VLOOKUP(H460:H3616,'[10]Catalogos CRI'!$A$70:$B$148,2,FALSE)</f>
        <v>Reintegros</v>
      </c>
      <c r="J460" s="16" t="str">
        <f t="shared" si="69"/>
        <v>061041</v>
      </c>
      <c r="K460" s="16" t="str">
        <f>VLOOKUP(J460:J3616,'[10]Catalogos CRI'!$A$153:$B$335,2,FALSE)</f>
        <v>Reintegros</v>
      </c>
      <c r="L460" s="16" t="str">
        <f t="shared" si="70"/>
        <v>500</v>
      </c>
      <c r="M460" s="16" t="str">
        <f>VLOOKUP(L460:L3616,[11]FF!$A$10:$B$16,2,FALSE)</f>
        <v>Recursos Federales</v>
      </c>
      <c r="N460" s="16" t="str">
        <f t="shared" si="71"/>
        <v>538</v>
      </c>
      <c r="O460" s="16" t="str">
        <f>VLOOKUP(N460:N3616,[11]FF!$A$22:$B$93,2,FALSE)</f>
        <v>Seguro Popular</v>
      </c>
      <c r="P460" s="16">
        <v>879502</v>
      </c>
      <c r="Q460" s="16">
        <v>8</v>
      </c>
      <c r="R460" s="17">
        <v>0</v>
      </c>
      <c r="S460" s="17">
        <v>0</v>
      </c>
      <c r="T460" s="17">
        <f t="shared" si="63"/>
        <v>0</v>
      </c>
      <c r="U460" s="17">
        <v>0</v>
      </c>
      <c r="V460" s="17">
        <v>0</v>
      </c>
      <c r="W460" s="17">
        <f t="shared" si="64"/>
        <v>0</v>
      </c>
      <c r="X460" t="str">
        <f>VLOOKUP(J460,'[12]Conver ASEJ VS Clave Nueva'!$A$4:$C$193,3,FALSE)</f>
        <v>6.1.4.1</v>
      </c>
      <c r="Y460" t="str">
        <f>VLOOKUP(K460,'[13]Conver ASEJ VS Clave Nueva'!$B$4:$D$193,3,FALSE)</f>
        <v>Reintegros</v>
      </c>
    </row>
    <row r="461" spans="1:25" x14ac:dyDescent="0.25">
      <c r="A461" s="16">
        <v>86850</v>
      </c>
      <c r="B461" s="16" t="s">
        <v>173</v>
      </c>
      <c r="C461" s="16" t="str">
        <f t="shared" si="65"/>
        <v>2018</v>
      </c>
      <c r="D461" s="16" t="str">
        <f t="shared" si="66"/>
        <v>060000</v>
      </c>
      <c r="E461" s="16" t="str">
        <f>VLOOKUP(D461:D3617,'[10]Catalogos CRI'!$A$10:$B$19,2,FALSE)</f>
        <v>APROVECHAMIENTOS</v>
      </c>
      <c r="F461" s="16" t="str">
        <f t="shared" si="67"/>
        <v>061000</v>
      </c>
      <c r="G461" s="16" t="str">
        <f>VLOOKUP(F461:F3617,'[10]Catalogos CRI'!$A$24:$B$65,2,FALSE)</f>
        <v>APROVECHAMIENTOS DE TIPO CORRIENTE</v>
      </c>
      <c r="H461" s="16" t="str">
        <f t="shared" si="68"/>
        <v>061040</v>
      </c>
      <c r="I461" s="16" t="str">
        <f>VLOOKUP(H461:H3617,'[10]Catalogos CRI'!$A$70:$B$148,2,FALSE)</f>
        <v>Reintegros</v>
      </c>
      <c r="J461" s="16" t="str">
        <f t="shared" si="69"/>
        <v>061041</v>
      </c>
      <c r="K461" s="16" t="str">
        <f>VLOOKUP(J461:J3617,'[10]Catalogos CRI'!$A$153:$B$335,2,FALSE)</f>
        <v>Reintegros</v>
      </c>
      <c r="L461" s="16" t="str">
        <f t="shared" si="70"/>
        <v>500</v>
      </c>
      <c r="M461" s="16" t="str">
        <f>VLOOKUP(L461:L3617,[11]FF!$A$10:$B$16,2,FALSE)</f>
        <v>Recursos Federales</v>
      </c>
      <c r="N461" s="16" t="str">
        <f t="shared" si="71"/>
        <v>538</v>
      </c>
      <c r="O461" s="16" t="str">
        <f>VLOOKUP(N461:N3617,[11]FF!$A$22:$B$93,2,FALSE)</f>
        <v>Seguro Popular</v>
      </c>
      <c r="P461" s="16">
        <v>879503</v>
      </c>
      <c r="Q461" s="16">
        <v>9</v>
      </c>
      <c r="R461" s="17">
        <v>0</v>
      </c>
      <c r="S461" s="17">
        <v>0</v>
      </c>
      <c r="T461" s="17">
        <f t="shared" si="63"/>
        <v>0</v>
      </c>
      <c r="U461" s="17">
        <v>0</v>
      </c>
      <c r="V461" s="17">
        <v>0</v>
      </c>
      <c r="W461" s="17">
        <f t="shared" si="64"/>
        <v>0</v>
      </c>
      <c r="X461" t="str">
        <f>VLOOKUP(J461,'[12]Conver ASEJ VS Clave Nueva'!$A$4:$C$193,3,FALSE)</f>
        <v>6.1.4.1</v>
      </c>
      <c r="Y461" t="str">
        <f>VLOOKUP(K461,'[13]Conver ASEJ VS Clave Nueva'!$B$4:$D$193,3,FALSE)</f>
        <v>Reintegros</v>
      </c>
    </row>
    <row r="462" spans="1:25" x14ac:dyDescent="0.25">
      <c r="A462" s="16">
        <v>86850</v>
      </c>
      <c r="B462" s="16" t="s">
        <v>173</v>
      </c>
      <c r="C462" s="16" t="str">
        <f t="shared" si="65"/>
        <v>2018</v>
      </c>
      <c r="D462" s="16" t="str">
        <f t="shared" si="66"/>
        <v>060000</v>
      </c>
      <c r="E462" s="16" t="str">
        <f>VLOOKUP(D462:D3618,'[10]Catalogos CRI'!$A$10:$B$19,2,FALSE)</f>
        <v>APROVECHAMIENTOS</v>
      </c>
      <c r="F462" s="16" t="str">
        <f t="shared" si="67"/>
        <v>061000</v>
      </c>
      <c r="G462" s="16" t="str">
        <f>VLOOKUP(F462:F3618,'[10]Catalogos CRI'!$A$24:$B$65,2,FALSE)</f>
        <v>APROVECHAMIENTOS DE TIPO CORRIENTE</v>
      </c>
      <c r="H462" s="16" t="str">
        <f t="shared" si="68"/>
        <v>061040</v>
      </c>
      <c r="I462" s="16" t="str">
        <f>VLOOKUP(H462:H3618,'[10]Catalogos CRI'!$A$70:$B$148,2,FALSE)</f>
        <v>Reintegros</v>
      </c>
      <c r="J462" s="16" t="str">
        <f t="shared" si="69"/>
        <v>061041</v>
      </c>
      <c r="K462" s="16" t="str">
        <f>VLOOKUP(J462:J3618,'[10]Catalogos CRI'!$A$153:$B$335,2,FALSE)</f>
        <v>Reintegros</v>
      </c>
      <c r="L462" s="16" t="str">
        <f t="shared" si="70"/>
        <v>500</v>
      </c>
      <c r="M462" s="16" t="str">
        <f>VLOOKUP(L462:L3618,[11]FF!$A$10:$B$16,2,FALSE)</f>
        <v>Recursos Federales</v>
      </c>
      <c r="N462" s="16" t="str">
        <f t="shared" si="71"/>
        <v>538</v>
      </c>
      <c r="O462" s="16" t="str">
        <f>VLOOKUP(N462:N3618,[11]FF!$A$22:$B$93,2,FALSE)</f>
        <v>Seguro Popular</v>
      </c>
      <c r="P462" s="16">
        <v>879504</v>
      </c>
      <c r="Q462" s="16">
        <v>10</v>
      </c>
      <c r="R462" s="17">
        <v>0</v>
      </c>
      <c r="S462" s="17">
        <v>0</v>
      </c>
      <c r="T462" s="17">
        <f t="shared" si="63"/>
        <v>0</v>
      </c>
      <c r="U462" s="17">
        <v>0</v>
      </c>
      <c r="V462" s="17">
        <v>0</v>
      </c>
      <c r="W462" s="17">
        <f t="shared" si="64"/>
        <v>0</v>
      </c>
      <c r="X462" t="str">
        <f>VLOOKUP(J462,'[12]Conver ASEJ VS Clave Nueva'!$A$4:$C$193,3,FALSE)</f>
        <v>6.1.4.1</v>
      </c>
      <c r="Y462" t="str">
        <f>VLOOKUP(K462,'[13]Conver ASEJ VS Clave Nueva'!$B$4:$D$193,3,FALSE)</f>
        <v>Reintegros</v>
      </c>
    </row>
    <row r="463" spans="1:25" x14ac:dyDescent="0.25">
      <c r="A463" s="16">
        <v>86850</v>
      </c>
      <c r="B463" s="16" t="s">
        <v>173</v>
      </c>
      <c r="C463" s="16" t="str">
        <f t="shared" si="65"/>
        <v>2018</v>
      </c>
      <c r="D463" s="16" t="str">
        <f t="shared" si="66"/>
        <v>060000</v>
      </c>
      <c r="E463" s="16" t="str">
        <f>VLOOKUP(D463:D3619,'[10]Catalogos CRI'!$A$10:$B$19,2,FALSE)</f>
        <v>APROVECHAMIENTOS</v>
      </c>
      <c r="F463" s="16" t="str">
        <f t="shared" si="67"/>
        <v>061000</v>
      </c>
      <c r="G463" s="16" t="str">
        <f>VLOOKUP(F463:F3619,'[10]Catalogos CRI'!$A$24:$B$65,2,FALSE)</f>
        <v>APROVECHAMIENTOS DE TIPO CORRIENTE</v>
      </c>
      <c r="H463" s="16" t="str">
        <f t="shared" si="68"/>
        <v>061040</v>
      </c>
      <c r="I463" s="16" t="str">
        <f>VLOOKUP(H463:H3619,'[10]Catalogos CRI'!$A$70:$B$148,2,FALSE)</f>
        <v>Reintegros</v>
      </c>
      <c r="J463" s="16" t="str">
        <f t="shared" si="69"/>
        <v>061041</v>
      </c>
      <c r="K463" s="16" t="str">
        <f>VLOOKUP(J463:J3619,'[10]Catalogos CRI'!$A$153:$B$335,2,FALSE)</f>
        <v>Reintegros</v>
      </c>
      <c r="L463" s="16" t="str">
        <f t="shared" si="70"/>
        <v>500</v>
      </c>
      <c r="M463" s="16" t="str">
        <f>VLOOKUP(L463:L3619,[11]FF!$A$10:$B$16,2,FALSE)</f>
        <v>Recursos Federales</v>
      </c>
      <c r="N463" s="16" t="str">
        <f t="shared" si="71"/>
        <v>538</v>
      </c>
      <c r="O463" s="16" t="str">
        <f>VLOOKUP(N463:N3619,[11]FF!$A$22:$B$93,2,FALSE)</f>
        <v>Seguro Popular</v>
      </c>
      <c r="P463" s="16">
        <v>879505</v>
      </c>
      <c r="Q463" s="16">
        <v>11</v>
      </c>
      <c r="R463" s="17">
        <v>0</v>
      </c>
      <c r="S463" s="17">
        <v>0</v>
      </c>
      <c r="T463" s="17">
        <f t="shared" si="63"/>
        <v>0</v>
      </c>
      <c r="U463" s="17">
        <v>0</v>
      </c>
      <c r="V463" s="17">
        <v>0</v>
      </c>
      <c r="W463" s="17">
        <f t="shared" si="64"/>
        <v>0</v>
      </c>
      <c r="X463" t="str">
        <f>VLOOKUP(J463,'[12]Conver ASEJ VS Clave Nueva'!$A$4:$C$193,3,FALSE)</f>
        <v>6.1.4.1</v>
      </c>
      <c r="Y463" t="str">
        <f>VLOOKUP(K463,'[13]Conver ASEJ VS Clave Nueva'!$B$4:$D$193,3,FALSE)</f>
        <v>Reintegros</v>
      </c>
    </row>
    <row r="464" spans="1:25" x14ac:dyDescent="0.25">
      <c r="A464" s="16">
        <v>86850</v>
      </c>
      <c r="B464" s="16" t="s">
        <v>173</v>
      </c>
      <c r="C464" s="16" t="str">
        <f t="shared" si="65"/>
        <v>2018</v>
      </c>
      <c r="D464" s="16" t="str">
        <f t="shared" si="66"/>
        <v>060000</v>
      </c>
      <c r="E464" s="16" t="str">
        <f>VLOOKUP(D464:D3620,'[10]Catalogos CRI'!$A$10:$B$19,2,FALSE)</f>
        <v>APROVECHAMIENTOS</v>
      </c>
      <c r="F464" s="16" t="str">
        <f t="shared" si="67"/>
        <v>061000</v>
      </c>
      <c r="G464" s="16" t="str">
        <f>VLOOKUP(F464:F3620,'[10]Catalogos CRI'!$A$24:$B$65,2,FALSE)</f>
        <v>APROVECHAMIENTOS DE TIPO CORRIENTE</v>
      </c>
      <c r="H464" s="16" t="str">
        <f t="shared" si="68"/>
        <v>061040</v>
      </c>
      <c r="I464" s="16" t="str">
        <f>VLOOKUP(H464:H3620,'[10]Catalogos CRI'!$A$70:$B$148,2,FALSE)</f>
        <v>Reintegros</v>
      </c>
      <c r="J464" s="16" t="str">
        <f t="shared" si="69"/>
        <v>061041</v>
      </c>
      <c r="K464" s="16" t="str">
        <f>VLOOKUP(J464:J3620,'[10]Catalogos CRI'!$A$153:$B$335,2,FALSE)</f>
        <v>Reintegros</v>
      </c>
      <c r="L464" s="16" t="str">
        <f t="shared" si="70"/>
        <v>500</v>
      </c>
      <c r="M464" s="16" t="str">
        <f>VLOOKUP(L464:L3620,[11]FF!$A$10:$B$16,2,FALSE)</f>
        <v>Recursos Federales</v>
      </c>
      <c r="N464" s="16" t="str">
        <f t="shared" si="71"/>
        <v>538</v>
      </c>
      <c r="O464" s="16" t="str">
        <f>VLOOKUP(N464:N3620,[11]FF!$A$22:$B$93,2,FALSE)</f>
        <v>Seguro Popular</v>
      </c>
      <c r="P464" s="16">
        <v>879506</v>
      </c>
      <c r="Q464" s="16">
        <v>12</v>
      </c>
      <c r="R464" s="17">
        <v>0</v>
      </c>
      <c r="S464" s="17">
        <v>0</v>
      </c>
      <c r="T464" s="17">
        <f t="shared" si="63"/>
        <v>0</v>
      </c>
      <c r="U464" s="17">
        <v>0</v>
      </c>
      <c r="V464" s="17">
        <v>0</v>
      </c>
      <c r="W464" s="17">
        <f t="shared" si="64"/>
        <v>0</v>
      </c>
      <c r="X464" t="str">
        <f>VLOOKUP(J464,'[12]Conver ASEJ VS Clave Nueva'!$A$4:$C$193,3,FALSE)</f>
        <v>6.1.4.1</v>
      </c>
      <c r="Y464" t="str">
        <f>VLOOKUP(K464,'[13]Conver ASEJ VS Clave Nueva'!$B$4:$D$193,3,FALSE)</f>
        <v>Reintegros</v>
      </c>
    </row>
    <row r="465" spans="1:25" x14ac:dyDescent="0.25">
      <c r="A465" s="16">
        <v>86851</v>
      </c>
      <c r="B465" s="16" t="s">
        <v>174</v>
      </c>
      <c r="C465" s="16" t="str">
        <f t="shared" si="65"/>
        <v>2018</v>
      </c>
      <c r="D465" s="16" t="str">
        <f t="shared" si="66"/>
        <v>060000</v>
      </c>
      <c r="E465" s="16" t="str">
        <f>VLOOKUP(D465:D3621,'[10]Catalogos CRI'!$A$10:$B$19,2,FALSE)</f>
        <v>APROVECHAMIENTOS</v>
      </c>
      <c r="F465" s="16" t="str">
        <f t="shared" si="67"/>
        <v>061000</v>
      </c>
      <c r="G465" s="16" t="str">
        <f>VLOOKUP(F465:F3621,'[10]Catalogos CRI'!$A$24:$B$65,2,FALSE)</f>
        <v>APROVECHAMIENTOS DE TIPO CORRIENTE</v>
      </c>
      <c r="H465" s="16" t="str">
        <f t="shared" si="68"/>
        <v>061040</v>
      </c>
      <c r="I465" s="16" t="str">
        <f>VLOOKUP(H465:H3621,'[10]Catalogos CRI'!$A$70:$B$148,2,FALSE)</f>
        <v>Reintegros</v>
      </c>
      <c r="J465" s="16" t="str">
        <f t="shared" si="69"/>
        <v>061041</v>
      </c>
      <c r="K465" s="16" t="str">
        <f>VLOOKUP(J465:J3621,'[10]Catalogos CRI'!$A$153:$B$335,2,FALSE)</f>
        <v>Reintegros</v>
      </c>
      <c r="L465" s="16" t="str">
        <f t="shared" si="70"/>
        <v>500</v>
      </c>
      <c r="M465" s="16" t="str">
        <f>VLOOKUP(L465:L3621,[11]FF!$A$10:$B$16,2,FALSE)</f>
        <v>Recursos Federales</v>
      </c>
      <c r="N465" s="16" t="str">
        <f t="shared" si="71"/>
        <v>559</v>
      </c>
      <c r="O465" s="16" t="str">
        <f>VLOOKUP(N465:N3621,[11]FF!$A$22:$B$93,2,FALSE)</f>
        <v>Simplificación y Digitalización de Construcción</v>
      </c>
      <c r="P465" s="16">
        <v>879507</v>
      </c>
      <c r="Q465" s="16">
        <v>1</v>
      </c>
      <c r="R465" s="17">
        <v>0</v>
      </c>
      <c r="S465" s="17">
        <v>0</v>
      </c>
      <c r="T465" s="17">
        <f t="shared" si="63"/>
        <v>0</v>
      </c>
      <c r="U465" s="17">
        <v>0</v>
      </c>
      <c r="V465" s="17">
        <v>0</v>
      </c>
      <c r="W465" s="17">
        <f t="shared" si="64"/>
        <v>0</v>
      </c>
      <c r="X465" t="str">
        <f>VLOOKUP(J465,'[12]Conver ASEJ VS Clave Nueva'!$A$4:$C$193,3,FALSE)</f>
        <v>6.1.4.1</v>
      </c>
      <c r="Y465" t="str">
        <f>VLOOKUP(K465,'[13]Conver ASEJ VS Clave Nueva'!$B$4:$D$193,3,FALSE)</f>
        <v>Reintegros</v>
      </c>
    </row>
    <row r="466" spans="1:25" x14ac:dyDescent="0.25">
      <c r="A466" s="16">
        <v>86851</v>
      </c>
      <c r="B466" s="16" t="s">
        <v>174</v>
      </c>
      <c r="C466" s="16" t="str">
        <f t="shared" si="65"/>
        <v>2018</v>
      </c>
      <c r="D466" s="16" t="str">
        <f t="shared" si="66"/>
        <v>060000</v>
      </c>
      <c r="E466" s="16" t="str">
        <f>VLOOKUP(D466:D3622,'[10]Catalogos CRI'!$A$10:$B$19,2,FALSE)</f>
        <v>APROVECHAMIENTOS</v>
      </c>
      <c r="F466" s="16" t="str">
        <f t="shared" si="67"/>
        <v>061000</v>
      </c>
      <c r="G466" s="16" t="str">
        <f>VLOOKUP(F466:F3622,'[10]Catalogos CRI'!$A$24:$B$65,2,FALSE)</f>
        <v>APROVECHAMIENTOS DE TIPO CORRIENTE</v>
      </c>
      <c r="H466" s="16" t="str">
        <f t="shared" si="68"/>
        <v>061040</v>
      </c>
      <c r="I466" s="16" t="str">
        <f>VLOOKUP(H466:H3622,'[10]Catalogos CRI'!$A$70:$B$148,2,FALSE)</f>
        <v>Reintegros</v>
      </c>
      <c r="J466" s="16" t="str">
        <f t="shared" si="69"/>
        <v>061041</v>
      </c>
      <c r="K466" s="16" t="str">
        <f>VLOOKUP(J466:J3622,'[10]Catalogos CRI'!$A$153:$B$335,2,FALSE)</f>
        <v>Reintegros</v>
      </c>
      <c r="L466" s="16" t="str">
        <f t="shared" si="70"/>
        <v>500</v>
      </c>
      <c r="M466" s="16" t="str">
        <f>VLOOKUP(L466:L3622,[11]FF!$A$10:$B$16,2,FALSE)</f>
        <v>Recursos Federales</v>
      </c>
      <c r="N466" s="16" t="str">
        <f t="shared" si="71"/>
        <v>559</v>
      </c>
      <c r="O466" s="16" t="str">
        <f>VLOOKUP(N466:N3622,[11]FF!$A$22:$B$93,2,FALSE)</f>
        <v>Simplificación y Digitalización de Construcción</v>
      </c>
      <c r="P466" s="16">
        <v>879508</v>
      </c>
      <c r="Q466" s="16">
        <v>2</v>
      </c>
      <c r="R466" s="17">
        <v>0</v>
      </c>
      <c r="S466" s="17">
        <v>0</v>
      </c>
      <c r="T466" s="17">
        <f t="shared" si="63"/>
        <v>0</v>
      </c>
      <c r="U466" s="17">
        <v>0</v>
      </c>
      <c r="V466" s="17">
        <v>0</v>
      </c>
      <c r="W466" s="17">
        <f t="shared" si="64"/>
        <v>0</v>
      </c>
      <c r="X466" t="str">
        <f>VLOOKUP(J466,'[12]Conver ASEJ VS Clave Nueva'!$A$4:$C$193,3,FALSE)</f>
        <v>6.1.4.1</v>
      </c>
      <c r="Y466" t="str">
        <f>VLOOKUP(K466,'[13]Conver ASEJ VS Clave Nueva'!$B$4:$D$193,3,FALSE)</f>
        <v>Reintegros</v>
      </c>
    </row>
    <row r="467" spans="1:25" x14ac:dyDescent="0.25">
      <c r="A467" s="16">
        <v>86851</v>
      </c>
      <c r="B467" s="16" t="s">
        <v>174</v>
      </c>
      <c r="C467" s="16" t="str">
        <f t="shared" si="65"/>
        <v>2018</v>
      </c>
      <c r="D467" s="16" t="str">
        <f t="shared" si="66"/>
        <v>060000</v>
      </c>
      <c r="E467" s="16" t="str">
        <f>VLOOKUP(D467:D3623,'[10]Catalogos CRI'!$A$10:$B$19,2,FALSE)</f>
        <v>APROVECHAMIENTOS</v>
      </c>
      <c r="F467" s="16" t="str">
        <f t="shared" si="67"/>
        <v>061000</v>
      </c>
      <c r="G467" s="16" t="str">
        <f>VLOOKUP(F467:F3623,'[10]Catalogos CRI'!$A$24:$B$65,2,FALSE)</f>
        <v>APROVECHAMIENTOS DE TIPO CORRIENTE</v>
      </c>
      <c r="H467" s="16" t="str">
        <f t="shared" si="68"/>
        <v>061040</v>
      </c>
      <c r="I467" s="16" t="str">
        <f>VLOOKUP(H467:H3623,'[10]Catalogos CRI'!$A$70:$B$148,2,FALSE)</f>
        <v>Reintegros</v>
      </c>
      <c r="J467" s="16" t="str">
        <f t="shared" si="69"/>
        <v>061041</v>
      </c>
      <c r="K467" s="16" t="str">
        <f>VLOOKUP(J467:J3623,'[10]Catalogos CRI'!$A$153:$B$335,2,FALSE)</f>
        <v>Reintegros</v>
      </c>
      <c r="L467" s="16" t="str">
        <f t="shared" si="70"/>
        <v>500</v>
      </c>
      <c r="M467" s="16" t="str">
        <f>VLOOKUP(L467:L3623,[11]FF!$A$10:$B$16,2,FALSE)</f>
        <v>Recursos Federales</v>
      </c>
      <c r="N467" s="16" t="str">
        <f t="shared" si="71"/>
        <v>559</v>
      </c>
      <c r="O467" s="16" t="str">
        <f>VLOOKUP(N467:N3623,[11]FF!$A$22:$B$93,2,FALSE)</f>
        <v>Simplificación y Digitalización de Construcción</v>
      </c>
      <c r="P467" s="16">
        <v>879509</v>
      </c>
      <c r="Q467" s="16">
        <v>3</v>
      </c>
      <c r="R467" s="17">
        <v>0</v>
      </c>
      <c r="S467" s="17">
        <v>20.64</v>
      </c>
      <c r="T467" s="17">
        <f t="shared" si="63"/>
        <v>20.64</v>
      </c>
      <c r="U467" s="17">
        <v>0</v>
      </c>
      <c r="V467" s="17">
        <v>20.64</v>
      </c>
      <c r="W467" s="17">
        <f t="shared" si="64"/>
        <v>0</v>
      </c>
      <c r="X467" t="str">
        <f>VLOOKUP(J467,'[12]Conver ASEJ VS Clave Nueva'!$A$4:$C$193,3,FALSE)</f>
        <v>6.1.4.1</v>
      </c>
      <c r="Y467" t="str">
        <f>VLOOKUP(K467,'[13]Conver ASEJ VS Clave Nueva'!$B$4:$D$193,3,FALSE)</f>
        <v>Reintegros</v>
      </c>
    </row>
    <row r="468" spans="1:25" x14ac:dyDescent="0.25">
      <c r="A468" s="16">
        <v>86851</v>
      </c>
      <c r="B468" s="16" t="s">
        <v>174</v>
      </c>
      <c r="C468" s="16" t="str">
        <f t="shared" si="65"/>
        <v>2018</v>
      </c>
      <c r="D468" s="16" t="str">
        <f t="shared" si="66"/>
        <v>060000</v>
      </c>
      <c r="E468" s="16" t="str">
        <f>VLOOKUP(D468:D3624,'[10]Catalogos CRI'!$A$10:$B$19,2,FALSE)</f>
        <v>APROVECHAMIENTOS</v>
      </c>
      <c r="F468" s="16" t="str">
        <f t="shared" si="67"/>
        <v>061000</v>
      </c>
      <c r="G468" s="16" t="str">
        <f>VLOOKUP(F468:F3624,'[10]Catalogos CRI'!$A$24:$B$65,2,FALSE)</f>
        <v>APROVECHAMIENTOS DE TIPO CORRIENTE</v>
      </c>
      <c r="H468" s="16" t="str">
        <f t="shared" si="68"/>
        <v>061040</v>
      </c>
      <c r="I468" s="16" t="str">
        <f>VLOOKUP(H468:H3624,'[10]Catalogos CRI'!$A$70:$B$148,2,FALSE)</f>
        <v>Reintegros</v>
      </c>
      <c r="J468" s="16" t="str">
        <f t="shared" si="69"/>
        <v>061041</v>
      </c>
      <c r="K468" s="16" t="str">
        <f>VLOOKUP(J468:J3624,'[10]Catalogos CRI'!$A$153:$B$335,2,FALSE)</f>
        <v>Reintegros</v>
      </c>
      <c r="L468" s="16" t="str">
        <f t="shared" si="70"/>
        <v>500</v>
      </c>
      <c r="M468" s="16" t="str">
        <f>VLOOKUP(L468:L3624,[11]FF!$A$10:$B$16,2,FALSE)</f>
        <v>Recursos Federales</v>
      </c>
      <c r="N468" s="16" t="str">
        <f t="shared" si="71"/>
        <v>559</v>
      </c>
      <c r="O468" s="16" t="str">
        <f>VLOOKUP(N468:N3624,[11]FF!$A$22:$B$93,2,FALSE)</f>
        <v>Simplificación y Digitalización de Construcción</v>
      </c>
      <c r="P468" s="16">
        <v>879510</v>
      </c>
      <c r="Q468" s="16">
        <v>4</v>
      </c>
      <c r="R468" s="17">
        <v>0</v>
      </c>
      <c r="S468" s="17">
        <v>0</v>
      </c>
      <c r="T468" s="17">
        <f t="shared" si="63"/>
        <v>0</v>
      </c>
      <c r="U468" s="17">
        <v>0</v>
      </c>
      <c r="V468" s="17">
        <v>0</v>
      </c>
      <c r="W468" s="17">
        <f t="shared" si="64"/>
        <v>0</v>
      </c>
      <c r="X468" t="str">
        <f>VLOOKUP(J468,'[12]Conver ASEJ VS Clave Nueva'!$A$4:$C$193,3,FALSE)</f>
        <v>6.1.4.1</v>
      </c>
      <c r="Y468" t="str">
        <f>VLOOKUP(K468,'[13]Conver ASEJ VS Clave Nueva'!$B$4:$D$193,3,FALSE)</f>
        <v>Reintegros</v>
      </c>
    </row>
    <row r="469" spans="1:25" x14ac:dyDescent="0.25">
      <c r="A469" s="16">
        <v>86851</v>
      </c>
      <c r="B469" s="16" t="s">
        <v>174</v>
      </c>
      <c r="C469" s="16" t="str">
        <f t="shared" si="65"/>
        <v>2018</v>
      </c>
      <c r="D469" s="16" t="str">
        <f t="shared" si="66"/>
        <v>060000</v>
      </c>
      <c r="E469" s="16" t="str">
        <f>VLOOKUP(D469:D3625,'[10]Catalogos CRI'!$A$10:$B$19,2,FALSE)</f>
        <v>APROVECHAMIENTOS</v>
      </c>
      <c r="F469" s="16" t="str">
        <f t="shared" si="67"/>
        <v>061000</v>
      </c>
      <c r="G469" s="16" t="str">
        <f>VLOOKUP(F469:F3625,'[10]Catalogos CRI'!$A$24:$B$65,2,FALSE)</f>
        <v>APROVECHAMIENTOS DE TIPO CORRIENTE</v>
      </c>
      <c r="H469" s="16" t="str">
        <f t="shared" si="68"/>
        <v>061040</v>
      </c>
      <c r="I469" s="16" t="str">
        <f>VLOOKUP(H469:H3625,'[10]Catalogos CRI'!$A$70:$B$148,2,FALSE)</f>
        <v>Reintegros</v>
      </c>
      <c r="J469" s="16" t="str">
        <f t="shared" si="69"/>
        <v>061041</v>
      </c>
      <c r="K469" s="16" t="str">
        <f>VLOOKUP(J469:J3625,'[10]Catalogos CRI'!$A$153:$B$335,2,FALSE)</f>
        <v>Reintegros</v>
      </c>
      <c r="L469" s="16" t="str">
        <f t="shared" si="70"/>
        <v>500</v>
      </c>
      <c r="M469" s="16" t="str">
        <f>VLOOKUP(L469:L3625,[11]FF!$A$10:$B$16,2,FALSE)</f>
        <v>Recursos Federales</v>
      </c>
      <c r="N469" s="16" t="str">
        <f t="shared" si="71"/>
        <v>559</v>
      </c>
      <c r="O469" s="16" t="str">
        <f>VLOOKUP(N469:N3625,[11]FF!$A$22:$B$93,2,FALSE)</f>
        <v>Simplificación y Digitalización de Construcción</v>
      </c>
      <c r="P469" s="16">
        <v>879511</v>
      </c>
      <c r="Q469" s="16">
        <v>5</v>
      </c>
      <c r="R469" s="17">
        <v>0</v>
      </c>
      <c r="S469" s="17">
        <v>0</v>
      </c>
      <c r="T469" s="17">
        <f t="shared" si="63"/>
        <v>0</v>
      </c>
      <c r="U469" s="17">
        <v>0</v>
      </c>
      <c r="V469" s="17">
        <v>0</v>
      </c>
      <c r="W469" s="17">
        <f t="shared" si="64"/>
        <v>0</v>
      </c>
      <c r="X469" t="str">
        <f>VLOOKUP(J469,'[12]Conver ASEJ VS Clave Nueva'!$A$4:$C$193,3,FALSE)</f>
        <v>6.1.4.1</v>
      </c>
      <c r="Y469" t="str">
        <f>VLOOKUP(K469,'[13]Conver ASEJ VS Clave Nueva'!$B$4:$D$193,3,FALSE)</f>
        <v>Reintegros</v>
      </c>
    </row>
    <row r="470" spans="1:25" x14ac:dyDescent="0.25">
      <c r="A470" s="16">
        <v>86851</v>
      </c>
      <c r="B470" s="16" t="s">
        <v>174</v>
      </c>
      <c r="C470" s="16" t="str">
        <f t="shared" si="65"/>
        <v>2018</v>
      </c>
      <c r="D470" s="16" t="str">
        <f t="shared" si="66"/>
        <v>060000</v>
      </c>
      <c r="E470" s="16" t="str">
        <f>VLOOKUP(D470:D3626,'[10]Catalogos CRI'!$A$10:$B$19,2,FALSE)</f>
        <v>APROVECHAMIENTOS</v>
      </c>
      <c r="F470" s="16" t="str">
        <f t="shared" si="67"/>
        <v>061000</v>
      </c>
      <c r="G470" s="16" t="str">
        <f>VLOOKUP(F470:F3626,'[10]Catalogos CRI'!$A$24:$B$65,2,FALSE)</f>
        <v>APROVECHAMIENTOS DE TIPO CORRIENTE</v>
      </c>
      <c r="H470" s="16" t="str">
        <f t="shared" si="68"/>
        <v>061040</v>
      </c>
      <c r="I470" s="16" t="str">
        <f>VLOOKUP(H470:H3626,'[10]Catalogos CRI'!$A$70:$B$148,2,FALSE)</f>
        <v>Reintegros</v>
      </c>
      <c r="J470" s="16" t="str">
        <f t="shared" si="69"/>
        <v>061041</v>
      </c>
      <c r="K470" s="16" t="str">
        <f>VLOOKUP(J470:J3626,'[10]Catalogos CRI'!$A$153:$B$335,2,FALSE)</f>
        <v>Reintegros</v>
      </c>
      <c r="L470" s="16" t="str">
        <f t="shared" si="70"/>
        <v>500</v>
      </c>
      <c r="M470" s="16" t="str">
        <f>VLOOKUP(L470:L3626,[11]FF!$A$10:$B$16,2,FALSE)</f>
        <v>Recursos Federales</v>
      </c>
      <c r="N470" s="16" t="str">
        <f t="shared" si="71"/>
        <v>559</v>
      </c>
      <c r="O470" s="16" t="str">
        <f>VLOOKUP(N470:N3626,[11]FF!$A$22:$B$93,2,FALSE)</f>
        <v>Simplificación y Digitalización de Construcción</v>
      </c>
      <c r="P470" s="16">
        <v>879512</v>
      </c>
      <c r="Q470" s="16">
        <v>6</v>
      </c>
      <c r="R470" s="17">
        <v>0</v>
      </c>
      <c r="S470" s="17">
        <v>0</v>
      </c>
      <c r="T470" s="17">
        <f t="shared" si="63"/>
        <v>0</v>
      </c>
      <c r="U470" s="17">
        <v>0</v>
      </c>
      <c r="V470" s="17">
        <v>0</v>
      </c>
      <c r="W470" s="17">
        <f t="shared" si="64"/>
        <v>0</v>
      </c>
      <c r="X470" t="str">
        <f>VLOOKUP(J470,'[12]Conver ASEJ VS Clave Nueva'!$A$4:$C$193,3,FALSE)</f>
        <v>6.1.4.1</v>
      </c>
      <c r="Y470" t="str">
        <f>VLOOKUP(K470,'[13]Conver ASEJ VS Clave Nueva'!$B$4:$D$193,3,FALSE)</f>
        <v>Reintegros</v>
      </c>
    </row>
    <row r="471" spans="1:25" x14ac:dyDescent="0.25">
      <c r="A471" s="16">
        <v>86851</v>
      </c>
      <c r="B471" s="16" t="s">
        <v>174</v>
      </c>
      <c r="C471" s="16" t="str">
        <f t="shared" si="65"/>
        <v>2018</v>
      </c>
      <c r="D471" s="16" t="str">
        <f t="shared" si="66"/>
        <v>060000</v>
      </c>
      <c r="E471" s="16" t="str">
        <f>VLOOKUP(D471:D3627,'[10]Catalogos CRI'!$A$10:$B$19,2,FALSE)</f>
        <v>APROVECHAMIENTOS</v>
      </c>
      <c r="F471" s="16" t="str">
        <f t="shared" si="67"/>
        <v>061000</v>
      </c>
      <c r="G471" s="16" t="str">
        <f>VLOOKUP(F471:F3627,'[10]Catalogos CRI'!$A$24:$B$65,2,FALSE)</f>
        <v>APROVECHAMIENTOS DE TIPO CORRIENTE</v>
      </c>
      <c r="H471" s="16" t="str">
        <f t="shared" si="68"/>
        <v>061040</v>
      </c>
      <c r="I471" s="16" t="str">
        <f>VLOOKUP(H471:H3627,'[10]Catalogos CRI'!$A$70:$B$148,2,FALSE)</f>
        <v>Reintegros</v>
      </c>
      <c r="J471" s="16" t="str">
        <f t="shared" si="69"/>
        <v>061041</v>
      </c>
      <c r="K471" s="16" t="str">
        <f>VLOOKUP(J471:J3627,'[10]Catalogos CRI'!$A$153:$B$335,2,FALSE)</f>
        <v>Reintegros</v>
      </c>
      <c r="L471" s="16" t="str">
        <f t="shared" si="70"/>
        <v>500</v>
      </c>
      <c r="M471" s="16" t="str">
        <f>VLOOKUP(L471:L3627,[11]FF!$A$10:$B$16,2,FALSE)</f>
        <v>Recursos Federales</v>
      </c>
      <c r="N471" s="16" t="str">
        <f t="shared" si="71"/>
        <v>559</v>
      </c>
      <c r="O471" s="16" t="str">
        <f>VLOOKUP(N471:N3627,[11]FF!$A$22:$B$93,2,FALSE)</f>
        <v>Simplificación y Digitalización de Construcción</v>
      </c>
      <c r="P471" s="16">
        <v>879513</v>
      </c>
      <c r="Q471" s="16">
        <v>7</v>
      </c>
      <c r="R471" s="17">
        <v>0</v>
      </c>
      <c r="S471" s="17">
        <v>0</v>
      </c>
      <c r="T471" s="17">
        <f t="shared" si="63"/>
        <v>0</v>
      </c>
      <c r="U471" s="17">
        <v>0</v>
      </c>
      <c r="V471" s="17">
        <v>0</v>
      </c>
      <c r="W471" s="17">
        <f t="shared" si="64"/>
        <v>0</v>
      </c>
      <c r="X471" t="str">
        <f>VLOOKUP(J471,'[12]Conver ASEJ VS Clave Nueva'!$A$4:$C$193,3,FALSE)</f>
        <v>6.1.4.1</v>
      </c>
      <c r="Y471" t="str">
        <f>VLOOKUP(K471,'[13]Conver ASEJ VS Clave Nueva'!$B$4:$D$193,3,FALSE)</f>
        <v>Reintegros</v>
      </c>
    </row>
    <row r="472" spans="1:25" x14ac:dyDescent="0.25">
      <c r="A472" s="16">
        <v>86851</v>
      </c>
      <c r="B472" s="16" t="s">
        <v>174</v>
      </c>
      <c r="C472" s="16" t="str">
        <f t="shared" si="65"/>
        <v>2018</v>
      </c>
      <c r="D472" s="16" t="str">
        <f t="shared" si="66"/>
        <v>060000</v>
      </c>
      <c r="E472" s="16" t="str">
        <f>VLOOKUP(D472:D3628,'[10]Catalogos CRI'!$A$10:$B$19,2,FALSE)</f>
        <v>APROVECHAMIENTOS</v>
      </c>
      <c r="F472" s="16" t="str">
        <f t="shared" si="67"/>
        <v>061000</v>
      </c>
      <c r="G472" s="16" t="str">
        <f>VLOOKUP(F472:F3628,'[10]Catalogos CRI'!$A$24:$B$65,2,FALSE)</f>
        <v>APROVECHAMIENTOS DE TIPO CORRIENTE</v>
      </c>
      <c r="H472" s="16" t="str">
        <f t="shared" si="68"/>
        <v>061040</v>
      </c>
      <c r="I472" s="16" t="str">
        <f>VLOOKUP(H472:H3628,'[10]Catalogos CRI'!$A$70:$B$148,2,FALSE)</f>
        <v>Reintegros</v>
      </c>
      <c r="J472" s="16" t="str">
        <f t="shared" si="69"/>
        <v>061041</v>
      </c>
      <c r="K472" s="16" t="str">
        <f>VLOOKUP(J472:J3628,'[10]Catalogos CRI'!$A$153:$B$335,2,FALSE)</f>
        <v>Reintegros</v>
      </c>
      <c r="L472" s="16" t="str">
        <f t="shared" si="70"/>
        <v>500</v>
      </c>
      <c r="M472" s="16" t="str">
        <f>VLOOKUP(L472:L3628,[11]FF!$A$10:$B$16,2,FALSE)</f>
        <v>Recursos Federales</v>
      </c>
      <c r="N472" s="16" t="str">
        <f t="shared" si="71"/>
        <v>559</v>
      </c>
      <c r="O472" s="16" t="str">
        <f>VLOOKUP(N472:N3628,[11]FF!$A$22:$B$93,2,FALSE)</f>
        <v>Simplificación y Digitalización de Construcción</v>
      </c>
      <c r="P472" s="16">
        <v>879514</v>
      </c>
      <c r="Q472" s="16">
        <v>8</v>
      </c>
      <c r="R472" s="17">
        <v>0</v>
      </c>
      <c r="S472" s="17">
        <v>0</v>
      </c>
      <c r="T472" s="17">
        <f t="shared" si="63"/>
        <v>0</v>
      </c>
      <c r="U472" s="17">
        <v>0</v>
      </c>
      <c r="V472" s="17">
        <v>0</v>
      </c>
      <c r="W472" s="17">
        <f t="shared" si="64"/>
        <v>0</v>
      </c>
      <c r="X472" t="str">
        <f>VLOOKUP(J472,'[12]Conver ASEJ VS Clave Nueva'!$A$4:$C$193,3,FALSE)</f>
        <v>6.1.4.1</v>
      </c>
      <c r="Y472" t="str">
        <f>VLOOKUP(K472,'[13]Conver ASEJ VS Clave Nueva'!$B$4:$D$193,3,FALSE)</f>
        <v>Reintegros</v>
      </c>
    </row>
    <row r="473" spans="1:25" x14ac:dyDescent="0.25">
      <c r="A473" s="16">
        <v>86851</v>
      </c>
      <c r="B473" s="16" t="s">
        <v>174</v>
      </c>
      <c r="C473" s="16" t="str">
        <f t="shared" si="65"/>
        <v>2018</v>
      </c>
      <c r="D473" s="16" t="str">
        <f t="shared" si="66"/>
        <v>060000</v>
      </c>
      <c r="E473" s="16" t="str">
        <f>VLOOKUP(D473:D3629,'[10]Catalogos CRI'!$A$10:$B$19,2,FALSE)</f>
        <v>APROVECHAMIENTOS</v>
      </c>
      <c r="F473" s="16" t="str">
        <f t="shared" si="67"/>
        <v>061000</v>
      </c>
      <c r="G473" s="16" t="str">
        <f>VLOOKUP(F473:F3629,'[10]Catalogos CRI'!$A$24:$B$65,2,FALSE)</f>
        <v>APROVECHAMIENTOS DE TIPO CORRIENTE</v>
      </c>
      <c r="H473" s="16" t="str">
        <f t="shared" si="68"/>
        <v>061040</v>
      </c>
      <c r="I473" s="16" t="str">
        <f>VLOOKUP(H473:H3629,'[10]Catalogos CRI'!$A$70:$B$148,2,FALSE)</f>
        <v>Reintegros</v>
      </c>
      <c r="J473" s="16" t="str">
        <f t="shared" si="69"/>
        <v>061041</v>
      </c>
      <c r="K473" s="16" t="str">
        <f>VLOOKUP(J473:J3629,'[10]Catalogos CRI'!$A$153:$B$335,2,FALSE)</f>
        <v>Reintegros</v>
      </c>
      <c r="L473" s="16" t="str">
        <f t="shared" si="70"/>
        <v>500</v>
      </c>
      <c r="M473" s="16" t="str">
        <f>VLOOKUP(L473:L3629,[11]FF!$A$10:$B$16,2,FALSE)</f>
        <v>Recursos Federales</v>
      </c>
      <c r="N473" s="16" t="str">
        <f t="shared" si="71"/>
        <v>559</v>
      </c>
      <c r="O473" s="16" t="str">
        <f>VLOOKUP(N473:N3629,[11]FF!$A$22:$B$93,2,FALSE)</f>
        <v>Simplificación y Digitalización de Construcción</v>
      </c>
      <c r="P473" s="16">
        <v>879515</v>
      </c>
      <c r="Q473" s="16">
        <v>9</v>
      </c>
      <c r="R473" s="17">
        <v>0</v>
      </c>
      <c r="S473" s="17">
        <v>0</v>
      </c>
      <c r="T473" s="17">
        <f t="shared" si="63"/>
        <v>0</v>
      </c>
      <c r="U473" s="17">
        <v>0</v>
      </c>
      <c r="V473" s="17">
        <v>0</v>
      </c>
      <c r="W473" s="17">
        <f t="shared" si="64"/>
        <v>0</v>
      </c>
      <c r="X473" t="str">
        <f>VLOOKUP(J473,'[12]Conver ASEJ VS Clave Nueva'!$A$4:$C$193,3,FALSE)</f>
        <v>6.1.4.1</v>
      </c>
      <c r="Y473" t="str">
        <f>VLOOKUP(K473,'[13]Conver ASEJ VS Clave Nueva'!$B$4:$D$193,3,FALSE)</f>
        <v>Reintegros</v>
      </c>
    </row>
    <row r="474" spans="1:25" x14ac:dyDescent="0.25">
      <c r="A474" s="16">
        <v>86851</v>
      </c>
      <c r="B474" s="16" t="s">
        <v>174</v>
      </c>
      <c r="C474" s="16" t="str">
        <f t="shared" si="65"/>
        <v>2018</v>
      </c>
      <c r="D474" s="16" t="str">
        <f t="shared" si="66"/>
        <v>060000</v>
      </c>
      <c r="E474" s="16" t="str">
        <f>VLOOKUP(D474:D3630,'[10]Catalogos CRI'!$A$10:$B$19,2,FALSE)</f>
        <v>APROVECHAMIENTOS</v>
      </c>
      <c r="F474" s="16" t="str">
        <f t="shared" si="67"/>
        <v>061000</v>
      </c>
      <c r="G474" s="16" t="str">
        <f>VLOOKUP(F474:F3630,'[10]Catalogos CRI'!$A$24:$B$65,2,FALSE)</f>
        <v>APROVECHAMIENTOS DE TIPO CORRIENTE</v>
      </c>
      <c r="H474" s="16" t="str">
        <f t="shared" si="68"/>
        <v>061040</v>
      </c>
      <c r="I474" s="16" t="str">
        <f>VLOOKUP(H474:H3630,'[10]Catalogos CRI'!$A$70:$B$148,2,FALSE)</f>
        <v>Reintegros</v>
      </c>
      <c r="J474" s="16" t="str">
        <f t="shared" si="69"/>
        <v>061041</v>
      </c>
      <c r="K474" s="16" t="str">
        <f>VLOOKUP(J474:J3630,'[10]Catalogos CRI'!$A$153:$B$335,2,FALSE)</f>
        <v>Reintegros</v>
      </c>
      <c r="L474" s="16" t="str">
        <f t="shared" si="70"/>
        <v>500</v>
      </c>
      <c r="M474" s="16" t="str">
        <f>VLOOKUP(L474:L3630,[11]FF!$A$10:$B$16,2,FALSE)</f>
        <v>Recursos Federales</v>
      </c>
      <c r="N474" s="16" t="str">
        <f t="shared" si="71"/>
        <v>559</v>
      </c>
      <c r="O474" s="16" t="str">
        <f>VLOOKUP(N474:N3630,[11]FF!$A$22:$B$93,2,FALSE)</f>
        <v>Simplificación y Digitalización de Construcción</v>
      </c>
      <c r="P474" s="16">
        <v>879516</v>
      </c>
      <c r="Q474" s="16">
        <v>10</v>
      </c>
      <c r="R474" s="17">
        <v>0</v>
      </c>
      <c r="S474" s="17">
        <v>0</v>
      </c>
      <c r="T474" s="17">
        <f t="shared" si="63"/>
        <v>0</v>
      </c>
      <c r="U474" s="17">
        <v>0</v>
      </c>
      <c r="V474" s="17">
        <v>0</v>
      </c>
      <c r="W474" s="17">
        <f t="shared" si="64"/>
        <v>0</v>
      </c>
      <c r="X474" t="str">
        <f>VLOOKUP(J474,'[12]Conver ASEJ VS Clave Nueva'!$A$4:$C$193,3,FALSE)</f>
        <v>6.1.4.1</v>
      </c>
      <c r="Y474" t="str">
        <f>VLOOKUP(K474,'[13]Conver ASEJ VS Clave Nueva'!$B$4:$D$193,3,FALSE)</f>
        <v>Reintegros</v>
      </c>
    </row>
    <row r="475" spans="1:25" x14ac:dyDescent="0.25">
      <c r="A475" s="16">
        <v>86851</v>
      </c>
      <c r="B475" s="16" t="s">
        <v>174</v>
      </c>
      <c r="C475" s="16" t="str">
        <f t="shared" si="65"/>
        <v>2018</v>
      </c>
      <c r="D475" s="16" t="str">
        <f t="shared" si="66"/>
        <v>060000</v>
      </c>
      <c r="E475" s="16" t="str">
        <f>VLOOKUP(D475:D3631,'[10]Catalogos CRI'!$A$10:$B$19,2,FALSE)</f>
        <v>APROVECHAMIENTOS</v>
      </c>
      <c r="F475" s="16" t="str">
        <f t="shared" si="67"/>
        <v>061000</v>
      </c>
      <c r="G475" s="16" t="str">
        <f>VLOOKUP(F475:F3631,'[10]Catalogos CRI'!$A$24:$B$65,2,FALSE)</f>
        <v>APROVECHAMIENTOS DE TIPO CORRIENTE</v>
      </c>
      <c r="H475" s="16" t="str">
        <f t="shared" si="68"/>
        <v>061040</v>
      </c>
      <c r="I475" s="16" t="str">
        <f>VLOOKUP(H475:H3631,'[10]Catalogos CRI'!$A$70:$B$148,2,FALSE)</f>
        <v>Reintegros</v>
      </c>
      <c r="J475" s="16" t="str">
        <f t="shared" si="69"/>
        <v>061041</v>
      </c>
      <c r="K475" s="16" t="str">
        <f>VLOOKUP(J475:J3631,'[10]Catalogos CRI'!$A$153:$B$335,2,FALSE)</f>
        <v>Reintegros</v>
      </c>
      <c r="L475" s="16" t="str">
        <f t="shared" si="70"/>
        <v>500</v>
      </c>
      <c r="M475" s="16" t="str">
        <f>VLOOKUP(L475:L3631,[11]FF!$A$10:$B$16,2,FALSE)</f>
        <v>Recursos Federales</v>
      </c>
      <c r="N475" s="16" t="str">
        <f t="shared" si="71"/>
        <v>559</v>
      </c>
      <c r="O475" s="16" t="str">
        <f>VLOOKUP(N475:N3631,[11]FF!$A$22:$B$93,2,FALSE)</f>
        <v>Simplificación y Digitalización de Construcción</v>
      </c>
      <c r="P475" s="16">
        <v>879517</v>
      </c>
      <c r="Q475" s="16">
        <v>11</v>
      </c>
      <c r="R475" s="17">
        <v>0</v>
      </c>
      <c r="S475" s="17">
        <v>0</v>
      </c>
      <c r="T475" s="17">
        <f t="shared" si="63"/>
        <v>0</v>
      </c>
      <c r="U475" s="17">
        <v>0</v>
      </c>
      <c r="V475" s="17">
        <v>0</v>
      </c>
      <c r="W475" s="17">
        <f t="shared" si="64"/>
        <v>0</v>
      </c>
      <c r="X475" t="str">
        <f>VLOOKUP(J475,'[12]Conver ASEJ VS Clave Nueva'!$A$4:$C$193,3,FALSE)</f>
        <v>6.1.4.1</v>
      </c>
      <c r="Y475" t="str">
        <f>VLOOKUP(K475,'[13]Conver ASEJ VS Clave Nueva'!$B$4:$D$193,3,FALSE)</f>
        <v>Reintegros</v>
      </c>
    </row>
    <row r="476" spans="1:25" x14ac:dyDescent="0.25">
      <c r="A476" s="16">
        <v>86851</v>
      </c>
      <c r="B476" s="16" t="s">
        <v>174</v>
      </c>
      <c r="C476" s="16" t="str">
        <f t="shared" si="65"/>
        <v>2018</v>
      </c>
      <c r="D476" s="16" t="str">
        <f t="shared" si="66"/>
        <v>060000</v>
      </c>
      <c r="E476" s="16" t="str">
        <f>VLOOKUP(D476:D3632,'[10]Catalogos CRI'!$A$10:$B$19,2,FALSE)</f>
        <v>APROVECHAMIENTOS</v>
      </c>
      <c r="F476" s="16" t="str">
        <f t="shared" si="67"/>
        <v>061000</v>
      </c>
      <c r="G476" s="16" t="str">
        <f>VLOOKUP(F476:F3632,'[10]Catalogos CRI'!$A$24:$B$65,2,FALSE)</f>
        <v>APROVECHAMIENTOS DE TIPO CORRIENTE</v>
      </c>
      <c r="H476" s="16" t="str">
        <f t="shared" si="68"/>
        <v>061040</v>
      </c>
      <c r="I476" s="16" t="str">
        <f>VLOOKUP(H476:H3632,'[10]Catalogos CRI'!$A$70:$B$148,2,FALSE)</f>
        <v>Reintegros</v>
      </c>
      <c r="J476" s="16" t="str">
        <f t="shared" si="69"/>
        <v>061041</v>
      </c>
      <c r="K476" s="16" t="str">
        <f>VLOOKUP(J476:J3632,'[10]Catalogos CRI'!$A$153:$B$335,2,FALSE)</f>
        <v>Reintegros</v>
      </c>
      <c r="L476" s="16" t="str">
        <f t="shared" si="70"/>
        <v>500</v>
      </c>
      <c r="M476" s="16" t="str">
        <f>VLOOKUP(L476:L3632,[11]FF!$A$10:$B$16,2,FALSE)</f>
        <v>Recursos Federales</v>
      </c>
      <c r="N476" s="16" t="str">
        <f t="shared" si="71"/>
        <v>559</v>
      </c>
      <c r="O476" s="16" t="str">
        <f>VLOOKUP(N476:N3632,[11]FF!$A$22:$B$93,2,FALSE)</f>
        <v>Simplificación y Digitalización de Construcción</v>
      </c>
      <c r="P476" s="16">
        <v>879518</v>
      </c>
      <c r="Q476" s="16">
        <v>12</v>
      </c>
      <c r="R476" s="17">
        <v>0</v>
      </c>
      <c r="S476" s="17">
        <v>0</v>
      </c>
      <c r="T476" s="17">
        <f t="shared" si="63"/>
        <v>0</v>
      </c>
      <c r="U476" s="17">
        <v>0</v>
      </c>
      <c r="V476" s="17">
        <v>0</v>
      </c>
      <c r="W476" s="17">
        <f t="shared" si="64"/>
        <v>0</v>
      </c>
      <c r="X476" t="str">
        <f>VLOOKUP(J476,'[12]Conver ASEJ VS Clave Nueva'!$A$4:$C$193,3,FALSE)</f>
        <v>6.1.4.1</v>
      </c>
      <c r="Y476" t="str">
        <f>VLOOKUP(K476,'[13]Conver ASEJ VS Clave Nueva'!$B$4:$D$193,3,FALSE)</f>
        <v>Reintegros</v>
      </c>
    </row>
    <row r="477" spans="1:25" x14ac:dyDescent="0.25">
      <c r="A477" s="16">
        <v>86852</v>
      </c>
      <c r="B477" s="16" t="s">
        <v>175</v>
      </c>
      <c r="C477" s="16" t="str">
        <f t="shared" si="65"/>
        <v>2018</v>
      </c>
      <c r="D477" s="16" t="str">
        <f t="shared" si="66"/>
        <v>060000</v>
      </c>
      <c r="E477" s="16" t="str">
        <f>VLOOKUP(D477:D3633,'[10]Catalogos CRI'!$A$10:$B$19,2,FALSE)</f>
        <v>APROVECHAMIENTOS</v>
      </c>
      <c r="F477" s="16" t="str">
        <f t="shared" si="67"/>
        <v>061000</v>
      </c>
      <c r="G477" s="16" t="str">
        <f>VLOOKUP(F477:F3633,'[10]Catalogos CRI'!$A$24:$B$65,2,FALSE)</f>
        <v>APROVECHAMIENTOS DE TIPO CORRIENTE</v>
      </c>
      <c r="H477" s="16" t="str">
        <f t="shared" si="68"/>
        <v>061040</v>
      </c>
      <c r="I477" s="16" t="str">
        <f>VLOOKUP(H477:H3633,'[10]Catalogos CRI'!$A$70:$B$148,2,FALSE)</f>
        <v>Reintegros</v>
      </c>
      <c r="J477" s="16" t="str">
        <f t="shared" si="69"/>
        <v>061041</v>
      </c>
      <c r="K477" s="16" t="str">
        <f>VLOOKUP(J477:J3633,'[10]Catalogos CRI'!$A$153:$B$335,2,FALSE)</f>
        <v>Reintegros</v>
      </c>
      <c r="L477" s="16" t="str">
        <f t="shared" si="70"/>
        <v>500</v>
      </c>
      <c r="M477" s="16" t="str">
        <f>VLOOKUP(L477:L3633,[11]FF!$A$10:$B$16,2,FALSE)</f>
        <v>Recursos Federales</v>
      </c>
      <c r="N477" s="16" t="str">
        <f t="shared" si="71"/>
        <v>561</v>
      </c>
      <c r="O477" s="16" t="str">
        <f>VLOOKUP(N477:N3633,[11]FF!$A$22:$B$93,2,FALSE)</f>
        <v>Fortalecimiento Financiero para la Inversión 16 Convenio B</v>
      </c>
      <c r="P477" s="16">
        <v>879519</v>
      </c>
      <c r="Q477" s="16">
        <v>1</v>
      </c>
      <c r="R477" s="17">
        <v>0</v>
      </c>
      <c r="S477" s="17">
        <v>0</v>
      </c>
      <c r="T477" s="17">
        <f t="shared" si="63"/>
        <v>0</v>
      </c>
      <c r="U477" s="17">
        <v>0</v>
      </c>
      <c r="V477" s="17">
        <v>0</v>
      </c>
      <c r="W477" s="17">
        <f t="shared" si="64"/>
        <v>0</v>
      </c>
      <c r="X477" t="str">
        <f>VLOOKUP(J477,'[12]Conver ASEJ VS Clave Nueva'!$A$4:$C$193,3,FALSE)</f>
        <v>6.1.4.1</v>
      </c>
      <c r="Y477" t="str">
        <f>VLOOKUP(K477,'[13]Conver ASEJ VS Clave Nueva'!$B$4:$D$193,3,FALSE)</f>
        <v>Reintegros</v>
      </c>
    </row>
    <row r="478" spans="1:25" x14ac:dyDescent="0.25">
      <c r="A478" s="16">
        <v>86852</v>
      </c>
      <c r="B478" s="16" t="s">
        <v>175</v>
      </c>
      <c r="C478" s="16" t="str">
        <f t="shared" si="65"/>
        <v>2018</v>
      </c>
      <c r="D478" s="16" t="str">
        <f t="shared" si="66"/>
        <v>060000</v>
      </c>
      <c r="E478" s="16" t="str">
        <f>VLOOKUP(D478:D3634,'[10]Catalogos CRI'!$A$10:$B$19,2,FALSE)</f>
        <v>APROVECHAMIENTOS</v>
      </c>
      <c r="F478" s="16" t="str">
        <f t="shared" si="67"/>
        <v>061000</v>
      </c>
      <c r="G478" s="16" t="str">
        <f>VLOOKUP(F478:F3634,'[10]Catalogos CRI'!$A$24:$B$65,2,FALSE)</f>
        <v>APROVECHAMIENTOS DE TIPO CORRIENTE</v>
      </c>
      <c r="H478" s="16" t="str">
        <f t="shared" si="68"/>
        <v>061040</v>
      </c>
      <c r="I478" s="16" t="str">
        <f>VLOOKUP(H478:H3634,'[10]Catalogos CRI'!$A$70:$B$148,2,FALSE)</f>
        <v>Reintegros</v>
      </c>
      <c r="J478" s="16" t="str">
        <f t="shared" si="69"/>
        <v>061041</v>
      </c>
      <c r="K478" s="16" t="str">
        <f>VLOOKUP(J478:J3634,'[10]Catalogos CRI'!$A$153:$B$335,2,FALSE)</f>
        <v>Reintegros</v>
      </c>
      <c r="L478" s="16" t="str">
        <f t="shared" si="70"/>
        <v>500</v>
      </c>
      <c r="M478" s="16" t="str">
        <f>VLOOKUP(L478:L3634,[11]FF!$A$10:$B$16,2,FALSE)</f>
        <v>Recursos Federales</v>
      </c>
      <c r="N478" s="16" t="str">
        <f t="shared" si="71"/>
        <v>561</v>
      </c>
      <c r="O478" s="16" t="str">
        <f>VLOOKUP(N478:N3634,[11]FF!$A$22:$B$93,2,FALSE)</f>
        <v>Fortalecimiento Financiero para la Inversión 16 Convenio B</v>
      </c>
      <c r="P478" s="16">
        <v>879520</v>
      </c>
      <c r="Q478" s="16">
        <v>2</v>
      </c>
      <c r="R478" s="17">
        <v>0</v>
      </c>
      <c r="S478" s="17">
        <v>0</v>
      </c>
      <c r="T478" s="17">
        <f t="shared" si="63"/>
        <v>0</v>
      </c>
      <c r="U478" s="17">
        <v>0</v>
      </c>
      <c r="V478" s="17">
        <v>0</v>
      </c>
      <c r="W478" s="17">
        <f t="shared" si="64"/>
        <v>0</v>
      </c>
      <c r="X478" t="str">
        <f>VLOOKUP(J478,'[12]Conver ASEJ VS Clave Nueva'!$A$4:$C$193,3,FALSE)</f>
        <v>6.1.4.1</v>
      </c>
      <c r="Y478" t="str">
        <f>VLOOKUP(K478,'[13]Conver ASEJ VS Clave Nueva'!$B$4:$D$193,3,FALSE)</f>
        <v>Reintegros</v>
      </c>
    </row>
    <row r="479" spans="1:25" x14ac:dyDescent="0.25">
      <c r="A479" s="16">
        <v>86852</v>
      </c>
      <c r="B479" s="16" t="s">
        <v>175</v>
      </c>
      <c r="C479" s="16" t="str">
        <f t="shared" si="65"/>
        <v>2018</v>
      </c>
      <c r="D479" s="16" t="str">
        <f t="shared" si="66"/>
        <v>060000</v>
      </c>
      <c r="E479" s="16" t="str">
        <f>VLOOKUP(D479:D3635,'[10]Catalogos CRI'!$A$10:$B$19,2,FALSE)</f>
        <v>APROVECHAMIENTOS</v>
      </c>
      <c r="F479" s="16" t="str">
        <f t="shared" si="67"/>
        <v>061000</v>
      </c>
      <c r="G479" s="16" t="str">
        <f>VLOOKUP(F479:F3635,'[10]Catalogos CRI'!$A$24:$B$65,2,FALSE)</f>
        <v>APROVECHAMIENTOS DE TIPO CORRIENTE</v>
      </c>
      <c r="H479" s="16" t="str">
        <f t="shared" si="68"/>
        <v>061040</v>
      </c>
      <c r="I479" s="16" t="str">
        <f>VLOOKUP(H479:H3635,'[10]Catalogos CRI'!$A$70:$B$148,2,FALSE)</f>
        <v>Reintegros</v>
      </c>
      <c r="J479" s="16" t="str">
        <f t="shared" si="69"/>
        <v>061041</v>
      </c>
      <c r="K479" s="16" t="str">
        <f>VLOOKUP(J479:J3635,'[10]Catalogos CRI'!$A$153:$B$335,2,FALSE)</f>
        <v>Reintegros</v>
      </c>
      <c r="L479" s="16" t="str">
        <f t="shared" si="70"/>
        <v>500</v>
      </c>
      <c r="M479" s="16" t="str">
        <f>VLOOKUP(L479:L3635,[11]FF!$A$10:$B$16,2,FALSE)</f>
        <v>Recursos Federales</v>
      </c>
      <c r="N479" s="16" t="str">
        <f t="shared" si="71"/>
        <v>561</v>
      </c>
      <c r="O479" s="16" t="str">
        <f>VLOOKUP(N479:N3635,[11]FF!$A$22:$B$93,2,FALSE)</f>
        <v>Fortalecimiento Financiero para la Inversión 16 Convenio B</v>
      </c>
      <c r="P479" s="16">
        <v>879521</v>
      </c>
      <c r="Q479" s="16">
        <v>3</v>
      </c>
      <c r="R479" s="17">
        <v>0</v>
      </c>
      <c r="S479" s="17">
        <v>178.48</v>
      </c>
      <c r="T479" s="17">
        <f t="shared" si="63"/>
        <v>178.48</v>
      </c>
      <c r="U479" s="17">
        <v>0</v>
      </c>
      <c r="V479" s="17">
        <v>178.48</v>
      </c>
      <c r="W479" s="17">
        <f t="shared" si="64"/>
        <v>0</v>
      </c>
      <c r="X479" t="str">
        <f>VLOOKUP(J479,'[12]Conver ASEJ VS Clave Nueva'!$A$4:$C$193,3,FALSE)</f>
        <v>6.1.4.1</v>
      </c>
      <c r="Y479" t="str">
        <f>VLOOKUP(K479,'[13]Conver ASEJ VS Clave Nueva'!$B$4:$D$193,3,FALSE)</f>
        <v>Reintegros</v>
      </c>
    </row>
    <row r="480" spans="1:25" x14ac:dyDescent="0.25">
      <c r="A480" s="16">
        <v>86852</v>
      </c>
      <c r="B480" s="16" t="s">
        <v>175</v>
      </c>
      <c r="C480" s="16" t="str">
        <f t="shared" si="65"/>
        <v>2018</v>
      </c>
      <c r="D480" s="16" t="str">
        <f t="shared" si="66"/>
        <v>060000</v>
      </c>
      <c r="E480" s="16" t="str">
        <f>VLOOKUP(D480:D3636,'[10]Catalogos CRI'!$A$10:$B$19,2,FALSE)</f>
        <v>APROVECHAMIENTOS</v>
      </c>
      <c r="F480" s="16" t="str">
        <f t="shared" si="67"/>
        <v>061000</v>
      </c>
      <c r="G480" s="16" t="str">
        <f>VLOOKUP(F480:F3636,'[10]Catalogos CRI'!$A$24:$B$65,2,FALSE)</f>
        <v>APROVECHAMIENTOS DE TIPO CORRIENTE</v>
      </c>
      <c r="H480" s="16" t="str">
        <f t="shared" si="68"/>
        <v>061040</v>
      </c>
      <c r="I480" s="16" t="str">
        <f>VLOOKUP(H480:H3636,'[10]Catalogos CRI'!$A$70:$B$148,2,FALSE)</f>
        <v>Reintegros</v>
      </c>
      <c r="J480" s="16" t="str">
        <f t="shared" si="69"/>
        <v>061041</v>
      </c>
      <c r="K480" s="16" t="str">
        <f>VLOOKUP(J480:J3636,'[10]Catalogos CRI'!$A$153:$B$335,2,FALSE)</f>
        <v>Reintegros</v>
      </c>
      <c r="L480" s="16" t="str">
        <f t="shared" si="70"/>
        <v>500</v>
      </c>
      <c r="M480" s="16" t="str">
        <f>VLOOKUP(L480:L3636,[11]FF!$A$10:$B$16,2,FALSE)</f>
        <v>Recursos Federales</v>
      </c>
      <c r="N480" s="16" t="str">
        <f t="shared" si="71"/>
        <v>561</v>
      </c>
      <c r="O480" s="16" t="str">
        <f>VLOOKUP(N480:N3636,[11]FF!$A$22:$B$93,2,FALSE)</f>
        <v>Fortalecimiento Financiero para la Inversión 16 Convenio B</v>
      </c>
      <c r="P480" s="16">
        <v>879522</v>
      </c>
      <c r="Q480" s="16">
        <v>4</v>
      </c>
      <c r="R480" s="17">
        <v>0</v>
      </c>
      <c r="S480" s="17">
        <v>0</v>
      </c>
      <c r="T480" s="17">
        <f t="shared" si="63"/>
        <v>0</v>
      </c>
      <c r="U480" s="17">
        <v>0</v>
      </c>
      <c r="V480" s="17">
        <v>0</v>
      </c>
      <c r="W480" s="17">
        <f t="shared" si="64"/>
        <v>0</v>
      </c>
      <c r="X480" t="str">
        <f>VLOOKUP(J480,'[12]Conver ASEJ VS Clave Nueva'!$A$4:$C$193,3,FALSE)</f>
        <v>6.1.4.1</v>
      </c>
      <c r="Y480" t="str">
        <f>VLOOKUP(K480,'[13]Conver ASEJ VS Clave Nueva'!$B$4:$D$193,3,FALSE)</f>
        <v>Reintegros</v>
      </c>
    </row>
    <row r="481" spans="1:25" x14ac:dyDescent="0.25">
      <c r="A481" s="16">
        <v>86852</v>
      </c>
      <c r="B481" s="16" t="s">
        <v>175</v>
      </c>
      <c r="C481" s="16" t="str">
        <f t="shared" si="65"/>
        <v>2018</v>
      </c>
      <c r="D481" s="16" t="str">
        <f t="shared" si="66"/>
        <v>060000</v>
      </c>
      <c r="E481" s="16" t="str">
        <f>VLOOKUP(D481:D3637,'[10]Catalogos CRI'!$A$10:$B$19,2,FALSE)</f>
        <v>APROVECHAMIENTOS</v>
      </c>
      <c r="F481" s="16" t="str">
        <f t="shared" si="67"/>
        <v>061000</v>
      </c>
      <c r="G481" s="16" t="str">
        <f>VLOOKUP(F481:F3637,'[10]Catalogos CRI'!$A$24:$B$65,2,FALSE)</f>
        <v>APROVECHAMIENTOS DE TIPO CORRIENTE</v>
      </c>
      <c r="H481" s="16" t="str">
        <f t="shared" si="68"/>
        <v>061040</v>
      </c>
      <c r="I481" s="16" t="str">
        <f>VLOOKUP(H481:H3637,'[10]Catalogos CRI'!$A$70:$B$148,2,FALSE)</f>
        <v>Reintegros</v>
      </c>
      <c r="J481" s="16" t="str">
        <f t="shared" si="69"/>
        <v>061041</v>
      </c>
      <c r="K481" s="16" t="str">
        <f>VLOOKUP(J481:J3637,'[10]Catalogos CRI'!$A$153:$B$335,2,FALSE)</f>
        <v>Reintegros</v>
      </c>
      <c r="L481" s="16" t="str">
        <f t="shared" si="70"/>
        <v>500</v>
      </c>
      <c r="M481" s="16" t="str">
        <f>VLOOKUP(L481:L3637,[11]FF!$A$10:$B$16,2,FALSE)</f>
        <v>Recursos Federales</v>
      </c>
      <c r="N481" s="16" t="str">
        <f t="shared" si="71"/>
        <v>561</v>
      </c>
      <c r="O481" s="16" t="str">
        <f>VLOOKUP(N481:N3637,[11]FF!$A$22:$B$93,2,FALSE)</f>
        <v>Fortalecimiento Financiero para la Inversión 16 Convenio B</v>
      </c>
      <c r="P481" s="16">
        <v>879523</v>
      </c>
      <c r="Q481" s="16">
        <v>5</v>
      </c>
      <c r="R481" s="17">
        <v>0</v>
      </c>
      <c r="S481" s="17">
        <v>0</v>
      </c>
      <c r="T481" s="17">
        <f t="shared" si="63"/>
        <v>0</v>
      </c>
      <c r="U481" s="17">
        <v>0</v>
      </c>
      <c r="V481" s="17">
        <v>0</v>
      </c>
      <c r="W481" s="17">
        <f t="shared" si="64"/>
        <v>0</v>
      </c>
      <c r="X481" t="str">
        <f>VLOOKUP(J481,'[12]Conver ASEJ VS Clave Nueva'!$A$4:$C$193,3,FALSE)</f>
        <v>6.1.4.1</v>
      </c>
      <c r="Y481" t="str">
        <f>VLOOKUP(K481,'[13]Conver ASEJ VS Clave Nueva'!$B$4:$D$193,3,FALSE)</f>
        <v>Reintegros</v>
      </c>
    </row>
    <row r="482" spans="1:25" x14ac:dyDescent="0.25">
      <c r="A482" s="16">
        <v>86852</v>
      </c>
      <c r="B482" s="16" t="s">
        <v>175</v>
      </c>
      <c r="C482" s="16" t="str">
        <f t="shared" si="65"/>
        <v>2018</v>
      </c>
      <c r="D482" s="16" t="str">
        <f t="shared" si="66"/>
        <v>060000</v>
      </c>
      <c r="E482" s="16" t="str">
        <f>VLOOKUP(D482:D3638,'[10]Catalogos CRI'!$A$10:$B$19,2,FALSE)</f>
        <v>APROVECHAMIENTOS</v>
      </c>
      <c r="F482" s="16" t="str">
        <f t="shared" si="67"/>
        <v>061000</v>
      </c>
      <c r="G482" s="16" t="str">
        <f>VLOOKUP(F482:F3638,'[10]Catalogos CRI'!$A$24:$B$65,2,FALSE)</f>
        <v>APROVECHAMIENTOS DE TIPO CORRIENTE</v>
      </c>
      <c r="H482" s="16" t="str">
        <f t="shared" si="68"/>
        <v>061040</v>
      </c>
      <c r="I482" s="16" t="str">
        <f>VLOOKUP(H482:H3638,'[10]Catalogos CRI'!$A$70:$B$148,2,FALSE)</f>
        <v>Reintegros</v>
      </c>
      <c r="J482" s="16" t="str">
        <f t="shared" si="69"/>
        <v>061041</v>
      </c>
      <c r="K482" s="16" t="str">
        <f>VLOOKUP(J482:J3638,'[10]Catalogos CRI'!$A$153:$B$335,2,FALSE)</f>
        <v>Reintegros</v>
      </c>
      <c r="L482" s="16" t="str">
        <f t="shared" si="70"/>
        <v>500</v>
      </c>
      <c r="M482" s="16" t="str">
        <f>VLOOKUP(L482:L3638,[11]FF!$A$10:$B$16,2,FALSE)</f>
        <v>Recursos Federales</v>
      </c>
      <c r="N482" s="16" t="str">
        <f t="shared" si="71"/>
        <v>561</v>
      </c>
      <c r="O482" s="16" t="str">
        <f>VLOOKUP(N482:N3638,[11]FF!$A$22:$B$93,2,FALSE)</f>
        <v>Fortalecimiento Financiero para la Inversión 16 Convenio B</v>
      </c>
      <c r="P482" s="16">
        <v>879524</v>
      </c>
      <c r="Q482" s="16">
        <v>6</v>
      </c>
      <c r="R482" s="17">
        <v>0</v>
      </c>
      <c r="S482" s="17">
        <v>0</v>
      </c>
      <c r="T482" s="17">
        <f t="shared" si="63"/>
        <v>0</v>
      </c>
      <c r="U482" s="17">
        <v>0</v>
      </c>
      <c r="V482" s="17">
        <v>0</v>
      </c>
      <c r="W482" s="17">
        <f t="shared" si="64"/>
        <v>0</v>
      </c>
      <c r="X482" t="str">
        <f>VLOOKUP(J482,'[12]Conver ASEJ VS Clave Nueva'!$A$4:$C$193,3,FALSE)</f>
        <v>6.1.4.1</v>
      </c>
      <c r="Y482" t="str">
        <f>VLOOKUP(K482,'[13]Conver ASEJ VS Clave Nueva'!$B$4:$D$193,3,FALSE)</f>
        <v>Reintegros</v>
      </c>
    </row>
    <row r="483" spans="1:25" x14ac:dyDescent="0.25">
      <c r="A483" s="16">
        <v>86852</v>
      </c>
      <c r="B483" s="16" t="s">
        <v>175</v>
      </c>
      <c r="C483" s="16" t="str">
        <f t="shared" si="65"/>
        <v>2018</v>
      </c>
      <c r="D483" s="16" t="str">
        <f t="shared" si="66"/>
        <v>060000</v>
      </c>
      <c r="E483" s="16" t="str">
        <f>VLOOKUP(D483:D3639,'[10]Catalogos CRI'!$A$10:$B$19,2,FALSE)</f>
        <v>APROVECHAMIENTOS</v>
      </c>
      <c r="F483" s="16" t="str">
        <f t="shared" si="67"/>
        <v>061000</v>
      </c>
      <c r="G483" s="16" t="str">
        <f>VLOOKUP(F483:F3639,'[10]Catalogos CRI'!$A$24:$B$65,2,FALSE)</f>
        <v>APROVECHAMIENTOS DE TIPO CORRIENTE</v>
      </c>
      <c r="H483" s="16" t="str">
        <f t="shared" si="68"/>
        <v>061040</v>
      </c>
      <c r="I483" s="16" t="str">
        <f>VLOOKUP(H483:H3639,'[10]Catalogos CRI'!$A$70:$B$148,2,FALSE)</f>
        <v>Reintegros</v>
      </c>
      <c r="J483" s="16" t="str">
        <f t="shared" si="69"/>
        <v>061041</v>
      </c>
      <c r="K483" s="16" t="str">
        <f>VLOOKUP(J483:J3639,'[10]Catalogos CRI'!$A$153:$B$335,2,FALSE)</f>
        <v>Reintegros</v>
      </c>
      <c r="L483" s="16" t="str">
        <f t="shared" si="70"/>
        <v>500</v>
      </c>
      <c r="M483" s="16" t="str">
        <f>VLOOKUP(L483:L3639,[11]FF!$A$10:$B$16,2,FALSE)</f>
        <v>Recursos Federales</v>
      </c>
      <c r="N483" s="16" t="str">
        <f t="shared" si="71"/>
        <v>561</v>
      </c>
      <c r="O483" s="16" t="str">
        <f>VLOOKUP(N483:N3639,[11]FF!$A$22:$B$93,2,FALSE)</f>
        <v>Fortalecimiento Financiero para la Inversión 16 Convenio B</v>
      </c>
      <c r="P483" s="16">
        <v>879525</v>
      </c>
      <c r="Q483" s="16">
        <v>7</v>
      </c>
      <c r="R483" s="17">
        <v>0</v>
      </c>
      <c r="S483" s="17">
        <v>0</v>
      </c>
      <c r="T483" s="17">
        <f t="shared" si="63"/>
        <v>0</v>
      </c>
      <c r="U483" s="17">
        <v>0</v>
      </c>
      <c r="V483" s="17">
        <v>0</v>
      </c>
      <c r="W483" s="17">
        <f t="shared" si="64"/>
        <v>0</v>
      </c>
      <c r="X483" t="str">
        <f>VLOOKUP(J483,'[12]Conver ASEJ VS Clave Nueva'!$A$4:$C$193,3,FALSE)</f>
        <v>6.1.4.1</v>
      </c>
      <c r="Y483" t="str">
        <f>VLOOKUP(K483,'[13]Conver ASEJ VS Clave Nueva'!$B$4:$D$193,3,FALSE)</f>
        <v>Reintegros</v>
      </c>
    </row>
    <row r="484" spans="1:25" x14ac:dyDescent="0.25">
      <c r="A484" s="16">
        <v>86852</v>
      </c>
      <c r="B484" s="16" t="s">
        <v>175</v>
      </c>
      <c r="C484" s="16" t="str">
        <f t="shared" si="65"/>
        <v>2018</v>
      </c>
      <c r="D484" s="16" t="str">
        <f t="shared" si="66"/>
        <v>060000</v>
      </c>
      <c r="E484" s="16" t="str">
        <f>VLOOKUP(D484:D3640,'[10]Catalogos CRI'!$A$10:$B$19,2,FALSE)</f>
        <v>APROVECHAMIENTOS</v>
      </c>
      <c r="F484" s="16" t="str">
        <f t="shared" si="67"/>
        <v>061000</v>
      </c>
      <c r="G484" s="16" t="str">
        <f>VLOOKUP(F484:F3640,'[10]Catalogos CRI'!$A$24:$B$65,2,FALSE)</f>
        <v>APROVECHAMIENTOS DE TIPO CORRIENTE</v>
      </c>
      <c r="H484" s="16" t="str">
        <f t="shared" si="68"/>
        <v>061040</v>
      </c>
      <c r="I484" s="16" t="str">
        <f>VLOOKUP(H484:H3640,'[10]Catalogos CRI'!$A$70:$B$148,2,FALSE)</f>
        <v>Reintegros</v>
      </c>
      <c r="J484" s="16" t="str">
        <f t="shared" si="69"/>
        <v>061041</v>
      </c>
      <c r="K484" s="16" t="str">
        <f>VLOOKUP(J484:J3640,'[10]Catalogos CRI'!$A$153:$B$335,2,FALSE)</f>
        <v>Reintegros</v>
      </c>
      <c r="L484" s="16" t="str">
        <f t="shared" si="70"/>
        <v>500</v>
      </c>
      <c r="M484" s="16" t="str">
        <f>VLOOKUP(L484:L3640,[11]FF!$A$10:$B$16,2,FALSE)</f>
        <v>Recursos Federales</v>
      </c>
      <c r="N484" s="16" t="str">
        <f t="shared" si="71"/>
        <v>561</v>
      </c>
      <c r="O484" s="16" t="str">
        <f>VLOOKUP(N484:N3640,[11]FF!$A$22:$B$93,2,FALSE)</f>
        <v>Fortalecimiento Financiero para la Inversión 16 Convenio B</v>
      </c>
      <c r="P484" s="16">
        <v>879526</v>
      </c>
      <c r="Q484" s="16">
        <v>8</v>
      </c>
      <c r="R484" s="17">
        <v>0</v>
      </c>
      <c r="S484" s="17">
        <v>0</v>
      </c>
      <c r="T484" s="17">
        <f t="shared" si="63"/>
        <v>0</v>
      </c>
      <c r="U484" s="17">
        <v>0</v>
      </c>
      <c r="V484" s="17">
        <v>0</v>
      </c>
      <c r="W484" s="17">
        <f t="shared" si="64"/>
        <v>0</v>
      </c>
      <c r="X484" t="str">
        <f>VLOOKUP(J484,'[12]Conver ASEJ VS Clave Nueva'!$A$4:$C$193,3,FALSE)</f>
        <v>6.1.4.1</v>
      </c>
      <c r="Y484" t="str">
        <f>VLOOKUP(K484,'[13]Conver ASEJ VS Clave Nueva'!$B$4:$D$193,3,FALSE)</f>
        <v>Reintegros</v>
      </c>
    </row>
    <row r="485" spans="1:25" x14ac:dyDescent="0.25">
      <c r="A485" s="16">
        <v>86852</v>
      </c>
      <c r="B485" s="16" t="s">
        <v>175</v>
      </c>
      <c r="C485" s="16" t="str">
        <f t="shared" si="65"/>
        <v>2018</v>
      </c>
      <c r="D485" s="16" t="str">
        <f t="shared" si="66"/>
        <v>060000</v>
      </c>
      <c r="E485" s="16" t="str">
        <f>VLOOKUP(D485:D3641,'[10]Catalogos CRI'!$A$10:$B$19,2,FALSE)</f>
        <v>APROVECHAMIENTOS</v>
      </c>
      <c r="F485" s="16" t="str">
        <f t="shared" si="67"/>
        <v>061000</v>
      </c>
      <c r="G485" s="16" t="str">
        <f>VLOOKUP(F485:F3641,'[10]Catalogos CRI'!$A$24:$B$65,2,FALSE)</f>
        <v>APROVECHAMIENTOS DE TIPO CORRIENTE</v>
      </c>
      <c r="H485" s="16" t="str">
        <f t="shared" si="68"/>
        <v>061040</v>
      </c>
      <c r="I485" s="16" t="str">
        <f>VLOOKUP(H485:H3641,'[10]Catalogos CRI'!$A$70:$B$148,2,FALSE)</f>
        <v>Reintegros</v>
      </c>
      <c r="J485" s="16" t="str">
        <f t="shared" si="69"/>
        <v>061041</v>
      </c>
      <c r="K485" s="16" t="str">
        <f>VLOOKUP(J485:J3641,'[10]Catalogos CRI'!$A$153:$B$335,2,FALSE)</f>
        <v>Reintegros</v>
      </c>
      <c r="L485" s="16" t="str">
        <f t="shared" si="70"/>
        <v>500</v>
      </c>
      <c r="M485" s="16" t="str">
        <f>VLOOKUP(L485:L3641,[11]FF!$A$10:$B$16,2,FALSE)</f>
        <v>Recursos Federales</v>
      </c>
      <c r="N485" s="16" t="str">
        <f t="shared" si="71"/>
        <v>561</v>
      </c>
      <c r="O485" s="16" t="str">
        <f>VLOOKUP(N485:N3641,[11]FF!$A$22:$B$93,2,FALSE)</f>
        <v>Fortalecimiento Financiero para la Inversión 16 Convenio B</v>
      </c>
      <c r="P485" s="16">
        <v>879527</v>
      </c>
      <c r="Q485" s="16">
        <v>9</v>
      </c>
      <c r="R485" s="17">
        <v>0</v>
      </c>
      <c r="S485" s="17">
        <v>0</v>
      </c>
      <c r="T485" s="17">
        <f t="shared" si="63"/>
        <v>0</v>
      </c>
      <c r="U485" s="17">
        <v>0</v>
      </c>
      <c r="V485" s="17">
        <v>0</v>
      </c>
      <c r="W485" s="17">
        <f t="shared" si="64"/>
        <v>0</v>
      </c>
      <c r="X485" t="str">
        <f>VLOOKUP(J485,'[12]Conver ASEJ VS Clave Nueva'!$A$4:$C$193,3,FALSE)</f>
        <v>6.1.4.1</v>
      </c>
      <c r="Y485" t="str">
        <f>VLOOKUP(K485,'[13]Conver ASEJ VS Clave Nueva'!$B$4:$D$193,3,FALSE)</f>
        <v>Reintegros</v>
      </c>
    </row>
    <row r="486" spans="1:25" x14ac:dyDescent="0.25">
      <c r="A486" s="16">
        <v>86852</v>
      </c>
      <c r="B486" s="16" t="s">
        <v>175</v>
      </c>
      <c r="C486" s="16" t="str">
        <f t="shared" si="65"/>
        <v>2018</v>
      </c>
      <c r="D486" s="16" t="str">
        <f t="shared" si="66"/>
        <v>060000</v>
      </c>
      <c r="E486" s="16" t="str">
        <f>VLOOKUP(D486:D3642,'[10]Catalogos CRI'!$A$10:$B$19,2,FALSE)</f>
        <v>APROVECHAMIENTOS</v>
      </c>
      <c r="F486" s="16" t="str">
        <f t="shared" si="67"/>
        <v>061000</v>
      </c>
      <c r="G486" s="16" t="str">
        <f>VLOOKUP(F486:F3642,'[10]Catalogos CRI'!$A$24:$B$65,2,FALSE)</f>
        <v>APROVECHAMIENTOS DE TIPO CORRIENTE</v>
      </c>
      <c r="H486" s="16" t="str">
        <f t="shared" si="68"/>
        <v>061040</v>
      </c>
      <c r="I486" s="16" t="str">
        <f>VLOOKUP(H486:H3642,'[10]Catalogos CRI'!$A$70:$B$148,2,FALSE)</f>
        <v>Reintegros</v>
      </c>
      <c r="J486" s="16" t="str">
        <f t="shared" si="69"/>
        <v>061041</v>
      </c>
      <c r="K486" s="16" t="str">
        <f>VLOOKUP(J486:J3642,'[10]Catalogos CRI'!$A$153:$B$335,2,FALSE)</f>
        <v>Reintegros</v>
      </c>
      <c r="L486" s="16" t="str">
        <f t="shared" si="70"/>
        <v>500</v>
      </c>
      <c r="M486" s="16" t="str">
        <f>VLOOKUP(L486:L3642,[11]FF!$A$10:$B$16,2,FALSE)</f>
        <v>Recursos Federales</v>
      </c>
      <c r="N486" s="16" t="str">
        <f t="shared" si="71"/>
        <v>561</v>
      </c>
      <c r="O486" s="16" t="str">
        <f>VLOOKUP(N486:N3642,[11]FF!$A$22:$B$93,2,FALSE)</f>
        <v>Fortalecimiento Financiero para la Inversión 16 Convenio B</v>
      </c>
      <c r="P486" s="16">
        <v>879528</v>
      </c>
      <c r="Q486" s="16">
        <v>10</v>
      </c>
      <c r="R486" s="17">
        <v>0</v>
      </c>
      <c r="S486" s="17">
        <v>0</v>
      </c>
      <c r="T486" s="17">
        <f t="shared" si="63"/>
        <v>0</v>
      </c>
      <c r="U486" s="17">
        <v>0</v>
      </c>
      <c r="V486" s="17">
        <v>0</v>
      </c>
      <c r="W486" s="17">
        <f t="shared" si="64"/>
        <v>0</v>
      </c>
      <c r="X486" t="str">
        <f>VLOOKUP(J486,'[12]Conver ASEJ VS Clave Nueva'!$A$4:$C$193,3,FALSE)</f>
        <v>6.1.4.1</v>
      </c>
      <c r="Y486" t="str">
        <f>VLOOKUP(K486,'[13]Conver ASEJ VS Clave Nueva'!$B$4:$D$193,3,FALSE)</f>
        <v>Reintegros</v>
      </c>
    </row>
    <row r="487" spans="1:25" x14ac:dyDescent="0.25">
      <c r="A487" s="16">
        <v>86852</v>
      </c>
      <c r="B487" s="16" t="s">
        <v>175</v>
      </c>
      <c r="C487" s="16" t="str">
        <f t="shared" si="65"/>
        <v>2018</v>
      </c>
      <c r="D487" s="16" t="str">
        <f t="shared" si="66"/>
        <v>060000</v>
      </c>
      <c r="E487" s="16" t="str">
        <f>VLOOKUP(D487:D3643,'[10]Catalogos CRI'!$A$10:$B$19,2,FALSE)</f>
        <v>APROVECHAMIENTOS</v>
      </c>
      <c r="F487" s="16" t="str">
        <f t="shared" si="67"/>
        <v>061000</v>
      </c>
      <c r="G487" s="16" t="str">
        <f>VLOOKUP(F487:F3643,'[10]Catalogos CRI'!$A$24:$B$65,2,FALSE)</f>
        <v>APROVECHAMIENTOS DE TIPO CORRIENTE</v>
      </c>
      <c r="H487" s="16" t="str">
        <f t="shared" si="68"/>
        <v>061040</v>
      </c>
      <c r="I487" s="16" t="str">
        <f>VLOOKUP(H487:H3643,'[10]Catalogos CRI'!$A$70:$B$148,2,FALSE)</f>
        <v>Reintegros</v>
      </c>
      <c r="J487" s="16" t="str">
        <f t="shared" si="69"/>
        <v>061041</v>
      </c>
      <c r="K487" s="16" t="str">
        <f>VLOOKUP(J487:J3643,'[10]Catalogos CRI'!$A$153:$B$335,2,FALSE)</f>
        <v>Reintegros</v>
      </c>
      <c r="L487" s="16" t="str">
        <f t="shared" si="70"/>
        <v>500</v>
      </c>
      <c r="M487" s="16" t="str">
        <f>VLOOKUP(L487:L3643,[11]FF!$A$10:$B$16,2,FALSE)</f>
        <v>Recursos Federales</v>
      </c>
      <c r="N487" s="16" t="str">
        <f t="shared" si="71"/>
        <v>561</v>
      </c>
      <c r="O487" s="16" t="str">
        <f>VLOOKUP(N487:N3643,[11]FF!$A$22:$B$93,2,FALSE)</f>
        <v>Fortalecimiento Financiero para la Inversión 16 Convenio B</v>
      </c>
      <c r="P487" s="16">
        <v>879529</v>
      </c>
      <c r="Q487" s="16">
        <v>11</v>
      </c>
      <c r="R487" s="17">
        <v>0</v>
      </c>
      <c r="S487" s="17">
        <v>0</v>
      </c>
      <c r="T487" s="17">
        <f t="shared" si="63"/>
        <v>0</v>
      </c>
      <c r="U487" s="17">
        <v>0</v>
      </c>
      <c r="V487" s="17">
        <v>0</v>
      </c>
      <c r="W487" s="17">
        <f t="shared" si="64"/>
        <v>0</v>
      </c>
      <c r="X487" t="str">
        <f>VLOOKUP(J487,'[12]Conver ASEJ VS Clave Nueva'!$A$4:$C$193,3,FALSE)</f>
        <v>6.1.4.1</v>
      </c>
      <c r="Y487" t="str">
        <f>VLOOKUP(K487,'[13]Conver ASEJ VS Clave Nueva'!$B$4:$D$193,3,FALSE)</f>
        <v>Reintegros</v>
      </c>
    </row>
    <row r="488" spans="1:25" x14ac:dyDescent="0.25">
      <c r="A488" s="16">
        <v>86852</v>
      </c>
      <c r="B488" s="16" t="s">
        <v>175</v>
      </c>
      <c r="C488" s="16" t="str">
        <f t="shared" si="65"/>
        <v>2018</v>
      </c>
      <c r="D488" s="16" t="str">
        <f t="shared" si="66"/>
        <v>060000</v>
      </c>
      <c r="E488" s="16" t="str">
        <f>VLOOKUP(D488:D3644,'[10]Catalogos CRI'!$A$10:$B$19,2,FALSE)</f>
        <v>APROVECHAMIENTOS</v>
      </c>
      <c r="F488" s="16" t="str">
        <f t="shared" si="67"/>
        <v>061000</v>
      </c>
      <c r="G488" s="16" t="str">
        <f>VLOOKUP(F488:F3644,'[10]Catalogos CRI'!$A$24:$B$65,2,FALSE)</f>
        <v>APROVECHAMIENTOS DE TIPO CORRIENTE</v>
      </c>
      <c r="H488" s="16" t="str">
        <f t="shared" si="68"/>
        <v>061040</v>
      </c>
      <c r="I488" s="16" t="str">
        <f>VLOOKUP(H488:H3644,'[10]Catalogos CRI'!$A$70:$B$148,2,FALSE)</f>
        <v>Reintegros</v>
      </c>
      <c r="J488" s="16" t="str">
        <f t="shared" si="69"/>
        <v>061041</v>
      </c>
      <c r="K488" s="16" t="str">
        <f>VLOOKUP(J488:J3644,'[10]Catalogos CRI'!$A$153:$B$335,2,FALSE)</f>
        <v>Reintegros</v>
      </c>
      <c r="L488" s="16" t="str">
        <f t="shared" si="70"/>
        <v>500</v>
      </c>
      <c r="M488" s="16" t="str">
        <f>VLOOKUP(L488:L3644,[11]FF!$A$10:$B$16,2,FALSE)</f>
        <v>Recursos Federales</v>
      </c>
      <c r="N488" s="16" t="str">
        <f t="shared" si="71"/>
        <v>561</v>
      </c>
      <c r="O488" s="16" t="str">
        <f>VLOOKUP(N488:N3644,[11]FF!$A$22:$B$93,2,FALSE)</f>
        <v>Fortalecimiento Financiero para la Inversión 16 Convenio B</v>
      </c>
      <c r="P488" s="16">
        <v>879530</v>
      </c>
      <c r="Q488" s="16">
        <v>12</v>
      </c>
      <c r="R488" s="17">
        <v>0</v>
      </c>
      <c r="S488" s="17">
        <v>0</v>
      </c>
      <c r="T488" s="17">
        <f t="shared" si="63"/>
        <v>0</v>
      </c>
      <c r="U488" s="17">
        <v>0</v>
      </c>
      <c r="V488" s="17">
        <v>0</v>
      </c>
      <c r="W488" s="17">
        <f t="shared" si="64"/>
        <v>0</v>
      </c>
      <c r="X488" t="str">
        <f>VLOOKUP(J488,'[12]Conver ASEJ VS Clave Nueva'!$A$4:$C$193,3,FALSE)</f>
        <v>6.1.4.1</v>
      </c>
      <c r="Y488" t="str">
        <f>VLOOKUP(K488,'[13]Conver ASEJ VS Clave Nueva'!$B$4:$D$193,3,FALSE)</f>
        <v>Reintegros</v>
      </c>
    </row>
    <row r="489" spans="1:25" x14ac:dyDescent="0.25">
      <c r="A489" s="16">
        <v>86853</v>
      </c>
      <c r="B489" s="16" t="s">
        <v>176</v>
      </c>
      <c r="C489" s="16" t="str">
        <f t="shared" si="65"/>
        <v>2018</v>
      </c>
      <c r="D489" s="16" t="str">
        <f t="shared" si="66"/>
        <v>060000</v>
      </c>
      <c r="E489" s="16" t="str">
        <f>VLOOKUP(D489:D3645,'[10]Catalogos CRI'!$A$10:$B$19,2,FALSE)</f>
        <v>APROVECHAMIENTOS</v>
      </c>
      <c r="F489" s="16" t="str">
        <f t="shared" si="67"/>
        <v>061000</v>
      </c>
      <c r="G489" s="16" t="str">
        <f>VLOOKUP(F489:F3645,'[10]Catalogos CRI'!$A$24:$B$65,2,FALSE)</f>
        <v>APROVECHAMIENTOS DE TIPO CORRIENTE</v>
      </c>
      <c r="H489" s="16" t="str">
        <f t="shared" si="68"/>
        <v>061040</v>
      </c>
      <c r="I489" s="16" t="str">
        <f>VLOOKUP(H489:H3645,'[10]Catalogos CRI'!$A$70:$B$148,2,FALSE)</f>
        <v>Reintegros</v>
      </c>
      <c r="J489" s="16" t="str">
        <f t="shared" si="69"/>
        <v>061041</v>
      </c>
      <c r="K489" s="16" t="str">
        <f>VLOOKUP(J489:J3645,'[10]Catalogos CRI'!$A$153:$B$335,2,FALSE)</f>
        <v>Reintegros</v>
      </c>
      <c r="L489" s="16" t="str">
        <f t="shared" si="70"/>
        <v>500</v>
      </c>
      <c r="M489" s="16" t="str">
        <f>VLOOKUP(L489:L3645,[11]FF!$A$10:$B$16,2,FALSE)</f>
        <v>Recursos Federales</v>
      </c>
      <c r="N489" s="16" t="str">
        <f t="shared" si="71"/>
        <v>566</v>
      </c>
      <c r="O489" s="16" t="str">
        <f>VLOOKUP(N489:N3645,[11]FF!$A$22:$B$93,2,FALSE)</f>
        <v>Programas Regionales 2016 Convenio C</v>
      </c>
      <c r="P489" s="16">
        <v>879531</v>
      </c>
      <c r="Q489" s="16">
        <v>1</v>
      </c>
      <c r="R489" s="17">
        <v>0</v>
      </c>
      <c r="S489" s="17">
        <v>0</v>
      </c>
      <c r="T489" s="17">
        <f t="shared" si="63"/>
        <v>0</v>
      </c>
      <c r="U489" s="17">
        <v>0</v>
      </c>
      <c r="V489" s="17">
        <v>0</v>
      </c>
      <c r="W489" s="17">
        <f t="shared" si="64"/>
        <v>0</v>
      </c>
      <c r="X489" t="str">
        <f>VLOOKUP(J489,'[12]Conver ASEJ VS Clave Nueva'!$A$4:$C$193,3,FALSE)</f>
        <v>6.1.4.1</v>
      </c>
      <c r="Y489" t="str">
        <f>VLOOKUP(K489,'[13]Conver ASEJ VS Clave Nueva'!$B$4:$D$193,3,FALSE)</f>
        <v>Reintegros</v>
      </c>
    </row>
    <row r="490" spans="1:25" x14ac:dyDescent="0.25">
      <c r="A490" s="16">
        <v>86853</v>
      </c>
      <c r="B490" s="16" t="s">
        <v>176</v>
      </c>
      <c r="C490" s="16" t="str">
        <f t="shared" si="65"/>
        <v>2018</v>
      </c>
      <c r="D490" s="16" t="str">
        <f t="shared" si="66"/>
        <v>060000</v>
      </c>
      <c r="E490" s="16" t="str">
        <f>VLOOKUP(D490:D3646,'[10]Catalogos CRI'!$A$10:$B$19,2,FALSE)</f>
        <v>APROVECHAMIENTOS</v>
      </c>
      <c r="F490" s="16" t="str">
        <f t="shared" si="67"/>
        <v>061000</v>
      </c>
      <c r="G490" s="16" t="str">
        <f>VLOOKUP(F490:F3646,'[10]Catalogos CRI'!$A$24:$B$65,2,FALSE)</f>
        <v>APROVECHAMIENTOS DE TIPO CORRIENTE</v>
      </c>
      <c r="H490" s="16" t="str">
        <f t="shared" si="68"/>
        <v>061040</v>
      </c>
      <c r="I490" s="16" t="str">
        <f>VLOOKUP(H490:H3646,'[10]Catalogos CRI'!$A$70:$B$148,2,FALSE)</f>
        <v>Reintegros</v>
      </c>
      <c r="J490" s="16" t="str">
        <f t="shared" si="69"/>
        <v>061041</v>
      </c>
      <c r="K490" s="16" t="str">
        <f>VLOOKUP(J490:J3646,'[10]Catalogos CRI'!$A$153:$B$335,2,FALSE)</f>
        <v>Reintegros</v>
      </c>
      <c r="L490" s="16" t="str">
        <f t="shared" si="70"/>
        <v>500</v>
      </c>
      <c r="M490" s="16" t="str">
        <f>VLOOKUP(L490:L3646,[11]FF!$A$10:$B$16,2,FALSE)</f>
        <v>Recursos Federales</v>
      </c>
      <c r="N490" s="16" t="str">
        <f t="shared" si="71"/>
        <v>566</v>
      </c>
      <c r="O490" s="16" t="str">
        <f>VLOOKUP(N490:N3646,[11]FF!$A$22:$B$93,2,FALSE)</f>
        <v>Programas Regionales 2016 Convenio C</v>
      </c>
      <c r="P490" s="16">
        <v>879532</v>
      </c>
      <c r="Q490" s="16">
        <v>2</v>
      </c>
      <c r="R490" s="17">
        <v>0</v>
      </c>
      <c r="S490" s="17">
        <v>0</v>
      </c>
      <c r="T490" s="17">
        <f t="shared" si="63"/>
        <v>0</v>
      </c>
      <c r="U490" s="17">
        <v>0</v>
      </c>
      <c r="V490" s="17">
        <v>0</v>
      </c>
      <c r="W490" s="17">
        <f t="shared" si="64"/>
        <v>0</v>
      </c>
      <c r="X490" t="str">
        <f>VLOOKUP(J490,'[12]Conver ASEJ VS Clave Nueva'!$A$4:$C$193,3,FALSE)</f>
        <v>6.1.4.1</v>
      </c>
      <c r="Y490" t="str">
        <f>VLOOKUP(K490,'[13]Conver ASEJ VS Clave Nueva'!$B$4:$D$193,3,FALSE)</f>
        <v>Reintegros</v>
      </c>
    </row>
    <row r="491" spans="1:25" x14ac:dyDescent="0.25">
      <c r="A491" s="16">
        <v>86853</v>
      </c>
      <c r="B491" s="16" t="s">
        <v>176</v>
      </c>
      <c r="C491" s="16" t="str">
        <f t="shared" si="65"/>
        <v>2018</v>
      </c>
      <c r="D491" s="16" t="str">
        <f t="shared" si="66"/>
        <v>060000</v>
      </c>
      <c r="E491" s="16" t="str">
        <f>VLOOKUP(D491:D3647,'[10]Catalogos CRI'!$A$10:$B$19,2,FALSE)</f>
        <v>APROVECHAMIENTOS</v>
      </c>
      <c r="F491" s="16" t="str">
        <f t="shared" si="67"/>
        <v>061000</v>
      </c>
      <c r="G491" s="16" t="str">
        <f>VLOOKUP(F491:F3647,'[10]Catalogos CRI'!$A$24:$B$65,2,FALSE)</f>
        <v>APROVECHAMIENTOS DE TIPO CORRIENTE</v>
      </c>
      <c r="H491" s="16" t="str">
        <f t="shared" si="68"/>
        <v>061040</v>
      </c>
      <c r="I491" s="16" t="str">
        <f>VLOOKUP(H491:H3647,'[10]Catalogos CRI'!$A$70:$B$148,2,FALSE)</f>
        <v>Reintegros</v>
      </c>
      <c r="J491" s="16" t="str">
        <f t="shared" si="69"/>
        <v>061041</v>
      </c>
      <c r="K491" s="16" t="str">
        <f>VLOOKUP(J491:J3647,'[10]Catalogos CRI'!$A$153:$B$335,2,FALSE)</f>
        <v>Reintegros</v>
      </c>
      <c r="L491" s="16" t="str">
        <f t="shared" si="70"/>
        <v>500</v>
      </c>
      <c r="M491" s="16" t="str">
        <f>VLOOKUP(L491:L3647,[11]FF!$A$10:$B$16,2,FALSE)</f>
        <v>Recursos Federales</v>
      </c>
      <c r="N491" s="16" t="str">
        <f t="shared" si="71"/>
        <v>566</v>
      </c>
      <c r="O491" s="16" t="str">
        <f>VLOOKUP(N491:N3647,[11]FF!$A$22:$B$93,2,FALSE)</f>
        <v>Programas Regionales 2016 Convenio C</v>
      </c>
      <c r="P491" s="16">
        <v>879533</v>
      </c>
      <c r="Q491" s="16">
        <v>3</v>
      </c>
      <c r="R491" s="17">
        <v>0</v>
      </c>
      <c r="S491" s="17">
        <v>47.2</v>
      </c>
      <c r="T491" s="17">
        <f t="shared" si="63"/>
        <v>47.2</v>
      </c>
      <c r="U491" s="17">
        <v>0</v>
      </c>
      <c r="V491" s="17">
        <v>47.2</v>
      </c>
      <c r="W491" s="17">
        <f t="shared" si="64"/>
        <v>0</v>
      </c>
      <c r="X491" t="str">
        <f>VLOOKUP(J491,'[12]Conver ASEJ VS Clave Nueva'!$A$4:$C$193,3,FALSE)</f>
        <v>6.1.4.1</v>
      </c>
      <c r="Y491" t="str">
        <f>VLOOKUP(K491,'[13]Conver ASEJ VS Clave Nueva'!$B$4:$D$193,3,FALSE)</f>
        <v>Reintegros</v>
      </c>
    </row>
    <row r="492" spans="1:25" x14ac:dyDescent="0.25">
      <c r="A492" s="16">
        <v>86853</v>
      </c>
      <c r="B492" s="16" t="s">
        <v>176</v>
      </c>
      <c r="C492" s="16" t="str">
        <f t="shared" si="65"/>
        <v>2018</v>
      </c>
      <c r="D492" s="16" t="str">
        <f t="shared" si="66"/>
        <v>060000</v>
      </c>
      <c r="E492" s="16" t="str">
        <f>VLOOKUP(D492:D3648,'[10]Catalogos CRI'!$A$10:$B$19,2,FALSE)</f>
        <v>APROVECHAMIENTOS</v>
      </c>
      <c r="F492" s="16" t="str">
        <f t="shared" si="67"/>
        <v>061000</v>
      </c>
      <c r="G492" s="16" t="str">
        <f>VLOOKUP(F492:F3648,'[10]Catalogos CRI'!$A$24:$B$65,2,FALSE)</f>
        <v>APROVECHAMIENTOS DE TIPO CORRIENTE</v>
      </c>
      <c r="H492" s="16" t="str">
        <f t="shared" si="68"/>
        <v>061040</v>
      </c>
      <c r="I492" s="16" t="str">
        <f>VLOOKUP(H492:H3648,'[10]Catalogos CRI'!$A$70:$B$148,2,FALSE)</f>
        <v>Reintegros</v>
      </c>
      <c r="J492" s="16" t="str">
        <f t="shared" si="69"/>
        <v>061041</v>
      </c>
      <c r="K492" s="16" t="str">
        <f>VLOOKUP(J492:J3648,'[10]Catalogos CRI'!$A$153:$B$335,2,FALSE)</f>
        <v>Reintegros</v>
      </c>
      <c r="L492" s="16" t="str">
        <f t="shared" si="70"/>
        <v>500</v>
      </c>
      <c r="M492" s="16" t="str">
        <f>VLOOKUP(L492:L3648,[11]FF!$A$10:$B$16,2,FALSE)</f>
        <v>Recursos Federales</v>
      </c>
      <c r="N492" s="16" t="str">
        <f t="shared" si="71"/>
        <v>566</v>
      </c>
      <c r="O492" s="16" t="str">
        <f>VLOOKUP(N492:N3648,[11]FF!$A$22:$B$93,2,FALSE)</f>
        <v>Programas Regionales 2016 Convenio C</v>
      </c>
      <c r="P492" s="16">
        <v>879534</v>
      </c>
      <c r="Q492" s="16">
        <v>4</v>
      </c>
      <c r="R492" s="17">
        <v>0</v>
      </c>
      <c r="S492" s="17">
        <v>0</v>
      </c>
      <c r="T492" s="17">
        <f t="shared" si="63"/>
        <v>0</v>
      </c>
      <c r="U492" s="17">
        <v>0</v>
      </c>
      <c r="V492" s="17">
        <v>0</v>
      </c>
      <c r="W492" s="17">
        <f t="shared" si="64"/>
        <v>0</v>
      </c>
      <c r="X492" t="str">
        <f>VLOOKUP(J492,'[12]Conver ASEJ VS Clave Nueva'!$A$4:$C$193,3,FALSE)</f>
        <v>6.1.4.1</v>
      </c>
      <c r="Y492" t="str">
        <f>VLOOKUP(K492,'[13]Conver ASEJ VS Clave Nueva'!$B$4:$D$193,3,FALSE)</f>
        <v>Reintegros</v>
      </c>
    </row>
    <row r="493" spans="1:25" x14ac:dyDescent="0.25">
      <c r="A493" s="16">
        <v>86853</v>
      </c>
      <c r="B493" s="16" t="s">
        <v>176</v>
      </c>
      <c r="C493" s="16" t="str">
        <f t="shared" si="65"/>
        <v>2018</v>
      </c>
      <c r="D493" s="16" t="str">
        <f t="shared" si="66"/>
        <v>060000</v>
      </c>
      <c r="E493" s="16" t="str">
        <f>VLOOKUP(D493:D3649,'[10]Catalogos CRI'!$A$10:$B$19,2,FALSE)</f>
        <v>APROVECHAMIENTOS</v>
      </c>
      <c r="F493" s="16" t="str">
        <f t="shared" si="67"/>
        <v>061000</v>
      </c>
      <c r="G493" s="16" t="str">
        <f>VLOOKUP(F493:F3649,'[10]Catalogos CRI'!$A$24:$B$65,2,FALSE)</f>
        <v>APROVECHAMIENTOS DE TIPO CORRIENTE</v>
      </c>
      <c r="H493" s="16" t="str">
        <f t="shared" si="68"/>
        <v>061040</v>
      </c>
      <c r="I493" s="16" t="str">
        <f>VLOOKUP(H493:H3649,'[10]Catalogos CRI'!$A$70:$B$148,2,FALSE)</f>
        <v>Reintegros</v>
      </c>
      <c r="J493" s="16" t="str">
        <f t="shared" si="69"/>
        <v>061041</v>
      </c>
      <c r="K493" s="16" t="str">
        <f>VLOOKUP(J493:J3649,'[10]Catalogos CRI'!$A$153:$B$335,2,FALSE)</f>
        <v>Reintegros</v>
      </c>
      <c r="L493" s="16" t="str">
        <f t="shared" si="70"/>
        <v>500</v>
      </c>
      <c r="M493" s="16" t="str">
        <f>VLOOKUP(L493:L3649,[11]FF!$A$10:$B$16,2,FALSE)</f>
        <v>Recursos Federales</v>
      </c>
      <c r="N493" s="16" t="str">
        <f t="shared" si="71"/>
        <v>566</v>
      </c>
      <c r="O493" s="16" t="str">
        <f>VLOOKUP(N493:N3649,[11]FF!$A$22:$B$93,2,FALSE)</f>
        <v>Programas Regionales 2016 Convenio C</v>
      </c>
      <c r="P493" s="16">
        <v>879535</v>
      </c>
      <c r="Q493" s="16">
        <v>5</v>
      </c>
      <c r="R493" s="17">
        <v>0</v>
      </c>
      <c r="S493" s="17">
        <v>0</v>
      </c>
      <c r="T493" s="17">
        <f t="shared" si="63"/>
        <v>0</v>
      </c>
      <c r="U493" s="17">
        <v>0</v>
      </c>
      <c r="V493" s="17">
        <v>0</v>
      </c>
      <c r="W493" s="17">
        <f t="shared" si="64"/>
        <v>0</v>
      </c>
      <c r="X493" t="str">
        <f>VLOOKUP(J493,'[12]Conver ASEJ VS Clave Nueva'!$A$4:$C$193,3,FALSE)</f>
        <v>6.1.4.1</v>
      </c>
      <c r="Y493" t="str">
        <f>VLOOKUP(K493,'[13]Conver ASEJ VS Clave Nueva'!$B$4:$D$193,3,FALSE)</f>
        <v>Reintegros</v>
      </c>
    </row>
    <row r="494" spans="1:25" x14ac:dyDescent="0.25">
      <c r="A494" s="16">
        <v>86853</v>
      </c>
      <c r="B494" s="16" t="s">
        <v>176</v>
      </c>
      <c r="C494" s="16" t="str">
        <f t="shared" si="65"/>
        <v>2018</v>
      </c>
      <c r="D494" s="16" t="str">
        <f t="shared" si="66"/>
        <v>060000</v>
      </c>
      <c r="E494" s="16" t="str">
        <f>VLOOKUP(D494:D3650,'[10]Catalogos CRI'!$A$10:$B$19,2,FALSE)</f>
        <v>APROVECHAMIENTOS</v>
      </c>
      <c r="F494" s="16" t="str">
        <f t="shared" si="67"/>
        <v>061000</v>
      </c>
      <c r="G494" s="16" t="str">
        <f>VLOOKUP(F494:F3650,'[10]Catalogos CRI'!$A$24:$B$65,2,FALSE)</f>
        <v>APROVECHAMIENTOS DE TIPO CORRIENTE</v>
      </c>
      <c r="H494" s="16" t="str">
        <f t="shared" si="68"/>
        <v>061040</v>
      </c>
      <c r="I494" s="16" t="str">
        <f>VLOOKUP(H494:H3650,'[10]Catalogos CRI'!$A$70:$B$148,2,FALSE)</f>
        <v>Reintegros</v>
      </c>
      <c r="J494" s="16" t="str">
        <f t="shared" si="69"/>
        <v>061041</v>
      </c>
      <c r="K494" s="16" t="str">
        <f>VLOOKUP(J494:J3650,'[10]Catalogos CRI'!$A$153:$B$335,2,FALSE)</f>
        <v>Reintegros</v>
      </c>
      <c r="L494" s="16" t="str">
        <f t="shared" si="70"/>
        <v>500</v>
      </c>
      <c r="M494" s="16" t="str">
        <f>VLOOKUP(L494:L3650,[11]FF!$A$10:$B$16,2,FALSE)</f>
        <v>Recursos Federales</v>
      </c>
      <c r="N494" s="16" t="str">
        <f t="shared" si="71"/>
        <v>566</v>
      </c>
      <c r="O494" s="16" t="str">
        <f>VLOOKUP(N494:N3650,[11]FF!$A$22:$B$93,2,FALSE)</f>
        <v>Programas Regionales 2016 Convenio C</v>
      </c>
      <c r="P494" s="16">
        <v>879536</v>
      </c>
      <c r="Q494" s="16">
        <v>6</v>
      </c>
      <c r="R494" s="17">
        <v>0</v>
      </c>
      <c r="S494" s="17">
        <v>0</v>
      </c>
      <c r="T494" s="17">
        <f t="shared" si="63"/>
        <v>0</v>
      </c>
      <c r="U494" s="17">
        <v>0</v>
      </c>
      <c r="V494" s="17">
        <v>0</v>
      </c>
      <c r="W494" s="17">
        <f t="shared" si="64"/>
        <v>0</v>
      </c>
      <c r="X494" t="str">
        <f>VLOOKUP(J494,'[12]Conver ASEJ VS Clave Nueva'!$A$4:$C$193,3,FALSE)</f>
        <v>6.1.4.1</v>
      </c>
      <c r="Y494" t="str">
        <f>VLOOKUP(K494,'[13]Conver ASEJ VS Clave Nueva'!$B$4:$D$193,3,FALSE)</f>
        <v>Reintegros</v>
      </c>
    </row>
    <row r="495" spans="1:25" x14ac:dyDescent="0.25">
      <c r="A495" s="16">
        <v>86853</v>
      </c>
      <c r="B495" s="16" t="s">
        <v>176</v>
      </c>
      <c r="C495" s="16" t="str">
        <f t="shared" si="65"/>
        <v>2018</v>
      </c>
      <c r="D495" s="16" t="str">
        <f t="shared" si="66"/>
        <v>060000</v>
      </c>
      <c r="E495" s="16" t="str">
        <f>VLOOKUP(D495:D3651,'[10]Catalogos CRI'!$A$10:$B$19,2,FALSE)</f>
        <v>APROVECHAMIENTOS</v>
      </c>
      <c r="F495" s="16" t="str">
        <f t="shared" si="67"/>
        <v>061000</v>
      </c>
      <c r="G495" s="16" t="str">
        <f>VLOOKUP(F495:F3651,'[10]Catalogos CRI'!$A$24:$B$65,2,FALSE)</f>
        <v>APROVECHAMIENTOS DE TIPO CORRIENTE</v>
      </c>
      <c r="H495" s="16" t="str">
        <f t="shared" si="68"/>
        <v>061040</v>
      </c>
      <c r="I495" s="16" t="str">
        <f>VLOOKUP(H495:H3651,'[10]Catalogos CRI'!$A$70:$B$148,2,FALSE)</f>
        <v>Reintegros</v>
      </c>
      <c r="J495" s="16" t="str">
        <f t="shared" si="69"/>
        <v>061041</v>
      </c>
      <c r="K495" s="16" t="str">
        <f>VLOOKUP(J495:J3651,'[10]Catalogos CRI'!$A$153:$B$335,2,FALSE)</f>
        <v>Reintegros</v>
      </c>
      <c r="L495" s="16" t="str">
        <f t="shared" si="70"/>
        <v>500</v>
      </c>
      <c r="M495" s="16" t="str">
        <f>VLOOKUP(L495:L3651,[11]FF!$A$10:$B$16,2,FALSE)</f>
        <v>Recursos Federales</v>
      </c>
      <c r="N495" s="16" t="str">
        <f t="shared" si="71"/>
        <v>566</v>
      </c>
      <c r="O495" s="16" t="str">
        <f>VLOOKUP(N495:N3651,[11]FF!$A$22:$B$93,2,FALSE)</f>
        <v>Programas Regionales 2016 Convenio C</v>
      </c>
      <c r="P495" s="16">
        <v>879537</v>
      </c>
      <c r="Q495" s="16">
        <v>7</v>
      </c>
      <c r="R495" s="17">
        <v>0</v>
      </c>
      <c r="S495" s="17">
        <v>0</v>
      </c>
      <c r="T495" s="17">
        <f t="shared" si="63"/>
        <v>0</v>
      </c>
      <c r="U495" s="17">
        <v>0</v>
      </c>
      <c r="V495" s="17">
        <v>0</v>
      </c>
      <c r="W495" s="17">
        <f t="shared" si="64"/>
        <v>0</v>
      </c>
      <c r="X495" t="str">
        <f>VLOOKUP(J495,'[12]Conver ASEJ VS Clave Nueva'!$A$4:$C$193,3,FALSE)</f>
        <v>6.1.4.1</v>
      </c>
      <c r="Y495" t="str">
        <f>VLOOKUP(K495,'[13]Conver ASEJ VS Clave Nueva'!$B$4:$D$193,3,FALSE)</f>
        <v>Reintegros</v>
      </c>
    </row>
    <row r="496" spans="1:25" x14ac:dyDescent="0.25">
      <c r="A496" s="16">
        <v>86853</v>
      </c>
      <c r="B496" s="16" t="s">
        <v>176</v>
      </c>
      <c r="C496" s="16" t="str">
        <f t="shared" si="65"/>
        <v>2018</v>
      </c>
      <c r="D496" s="16" t="str">
        <f t="shared" si="66"/>
        <v>060000</v>
      </c>
      <c r="E496" s="16" t="str">
        <f>VLOOKUP(D496:D3652,'[10]Catalogos CRI'!$A$10:$B$19,2,FALSE)</f>
        <v>APROVECHAMIENTOS</v>
      </c>
      <c r="F496" s="16" t="str">
        <f t="shared" si="67"/>
        <v>061000</v>
      </c>
      <c r="G496" s="16" t="str">
        <f>VLOOKUP(F496:F3652,'[10]Catalogos CRI'!$A$24:$B$65,2,FALSE)</f>
        <v>APROVECHAMIENTOS DE TIPO CORRIENTE</v>
      </c>
      <c r="H496" s="16" t="str">
        <f t="shared" si="68"/>
        <v>061040</v>
      </c>
      <c r="I496" s="16" t="str">
        <f>VLOOKUP(H496:H3652,'[10]Catalogos CRI'!$A$70:$B$148,2,FALSE)</f>
        <v>Reintegros</v>
      </c>
      <c r="J496" s="16" t="str">
        <f t="shared" si="69"/>
        <v>061041</v>
      </c>
      <c r="K496" s="16" t="str">
        <f>VLOOKUP(J496:J3652,'[10]Catalogos CRI'!$A$153:$B$335,2,FALSE)</f>
        <v>Reintegros</v>
      </c>
      <c r="L496" s="16" t="str">
        <f t="shared" si="70"/>
        <v>500</v>
      </c>
      <c r="M496" s="16" t="str">
        <f>VLOOKUP(L496:L3652,[11]FF!$A$10:$B$16,2,FALSE)</f>
        <v>Recursos Federales</v>
      </c>
      <c r="N496" s="16" t="str">
        <f t="shared" si="71"/>
        <v>566</v>
      </c>
      <c r="O496" s="16" t="str">
        <f>VLOOKUP(N496:N3652,[11]FF!$A$22:$B$93,2,FALSE)</f>
        <v>Programas Regionales 2016 Convenio C</v>
      </c>
      <c r="P496" s="16">
        <v>879538</v>
      </c>
      <c r="Q496" s="16">
        <v>8</v>
      </c>
      <c r="R496" s="17">
        <v>0</v>
      </c>
      <c r="S496" s="17">
        <v>0</v>
      </c>
      <c r="T496" s="17">
        <f t="shared" si="63"/>
        <v>0</v>
      </c>
      <c r="U496" s="17">
        <v>0</v>
      </c>
      <c r="V496" s="17">
        <v>0</v>
      </c>
      <c r="W496" s="17">
        <f t="shared" si="64"/>
        <v>0</v>
      </c>
      <c r="X496" t="str">
        <f>VLOOKUP(J496,'[12]Conver ASEJ VS Clave Nueva'!$A$4:$C$193,3,FALSE)</f>
        <v>6.1.4.1</v>
      </c>
      <c r="Y496" t="str">
        <f>VLOOKUP(K496,'[13]Conver ASEJ VS Clave Nueva'!$B$4:$D$193,3,FALSE)</f>
        <v>Reintegros</v>
      </c>
    </row>
    <row r="497" spans="1:25" x14ac:dyDescent="0.25">
      <c r="A497" s="16">
        <v>86853</v>
      </c>
      <c r="B497" s="16" t="s">
        <v>176</v>
      </c>
      <c r="C497" s="16" t="str">
        <f t="shared" si="65"/>
        <v>2018</v>
      </c>
      <c r="D497" s="16" t="str">
        <f t="shared" si="66"/>
        <v>060000</v>
      </c>
      <c r="E497" s="16" t="str">
        <f>VLOOKUP(D497:D3653,'[10]Catalogos CRI'!$A$10:$B$19,2,FALSE)</f>
        <v>APROVECHAMIENTOS</v>
      </c>
      <c r="F497" s="16" t="str">
        <f t="shared" si="67"/>
        <v>061000</v>
      </c>
      <c r="G497" s="16" t="str">
        <f>VLOOKUP(F497:F3653,'[10]Catalogos CRI'!$A$24:$B$65,2,FALSE)</f>
        <v>APROVECHAMIENTOS DE TIPO CORRIENTE</v>
      </c>
      <c r="H497" s="16" t="str">
        <f t="shared" si="68"/>
        <v>061040</v>
      </c>
      <c r="I497" s="16" t="str">
        <f>VLOOKUP(H497:H3653,'[10]Catalogos CRI'!$A$70:$B$148,2,FALSE)</f>
        <v>Reintegros</v>
      </c>
      <c r="J497" s="16" t="str">
        <f t="shared" si="69"/>
        <v>061041</v>
      </c>
      <c r="K497" s="16" t="str">
        <f>VLOOKUP(J497:J3653,'[10]Catalogos CRI'!$A$153:$B$335,2,FALSE)</f>
        <v>Reintegros</v>
      </c>
      <c r="L497" s="16" t="str">
        <f t="shared" si="70"/>
        <v>500</v>
      </c>
      <c r="M497" s="16" t="str">
        <f>VLOOKUP(L497:L3653,[11]FF!$A$10:$B$16,2,FALSE)</f>
        <v>Recursos Federales</v>
      </c>
      <c r="N497" s="16" t="str">
        <f t="shared" si="71"/>
        <v>566</v>
      </c>
      <c r="O497" s="16" t="str">
        <f>VLOOKUP(N497:N3653,[11]FF!$A$22:$B$93,2,FALSE)</f>
        <v>Programas Regionales 2016 Convenio C</v>
      </c>
      <c r="P497" s="16">
        <v>879539</v>
      </c>
      <c r="Q497" s="16">
        <v>9</v>
      </c>
      <c r="R497" s="17">
        <v>0</v>
      </c>
      <c r="S497" s="17">
        <v>0</v>
      </c>
      <c r="T497" s="17">
        <f t="shared" si="63"/>
        <v>0</v>
      </c>
      <c r="U497" s="17">
        <v>0</v>
      </c>
      <c r="V497" s="17">
        <v>0</v>
      </c>
      <c r="W497" s="17">
        <f t="shared" si="64"/>
        <v>0</v>
      </c>
      <c r="X497" t="str">
        <f>VLOOKUP(J497,'[12]Conver ASEJ VS Clave Nueva'!$A$4:$C$193,3,FALSE)</f>
        <v>6.1.4.1</v>
      </c>
      <c r="Y497" t="str">
        <f>VLOOKUP(K497,'[13]Conver ASEJ VS Clave Nueva'!$B$4:$D$193,3,FALSE)</f>
        <v>Reintegros</v>
      </c>
    </row>
    <row r="498" spans="1:25" x14ac:dyDescent="0.25">
      <c r="A498" s="16">
        <v>86853</v>
      </c>
      <c r="B498" s="16" t="s">
        <v>176</v>
      </c>
      <c r="C498" s="16" t="str">
        <f t="shared" si="65"/>
        <v>2018</v>
      </c>
      <c r="D498" s="16" t="str">
        <f t="shared" si="66"/>
        <v>060000</v>
      </c>
      <c r="E498" s="16" t="str">
        <f>VLOOKUP(D498:D3654,'[10]Catalogos CRI'!$A$10:$B$19,2,FALSE)</f>
        <v>APROVECHAMIENTOS</v>
      </c>
      <c r="F498" s="16" t="str">
        <f t="shared" si="67"/>
        <v>061000</v>
      </c>
      <c r="G498" s="16" t="str">
        <f>VLOOKUP(F498:F3654,'[10]Catalogos CRI'!$A$24:$B$65,2,FALSE)</f>
        <v>APROVECHAMIENTOS DE TIPO CORRIENTE</v>
      </c>
      <c r="H498" s="16" t="str">
        <f t="shared" si="68"/>
        <v>061040</v>
      </c>
      <c r="I498" s="16" t="str">
        <f>VLOOKUP(H498:H3654,'[10]Catalogos CRI'!$A$70:$B$148,2,FALSE)</f>
        <v>Reintegros</v>
      </c>
      <c r="J498" s="16" t="str">
        <f t="shared" si="69"/>
        <v>061041</v>
      </c>
      <c r="K498" s="16" t="str">
        <f>VLOOKUP(J498:J3654,'[10]Catalogos CRI'!$A$153:$B$335,2,FALSE)</f>
        <v>Reintegros</v>
      </c>
      <c r="L498" s="16" t="str">
        <f t="shared" si="70"/>
        <v>500</v>
      </c>
      <c r="M498" s="16" t="str">
        <f>VLOOKUP(L498:L3654,[11]FF!$A$10:$B$16,2,FALSE)</f>
        <v>Recursos Federales</v>
      </c>
      <c r="N498" s="16" t="str">
        <f t="shared" si="71"/>
        <v>566</v>
      </c>
      <c r="O498" s="16" t="str">
        <f>VLOOKUP(N498:N3654,[11]FF!$A$22:$B$93,2,FALSE)</f>
        <v>Programas Regionales 2016 Convenio C</v>
      </c>
      <c r="P498" s="16">
        <v>879540</v>
      </c>
      <c r="Q498" s="16">
        <v>10</v>
      </c>
      <c r="R498" s="17">
        <v>0</v>
      </c>
      <c r="S498" s="17">
        <v>0</v>
      </c>
      <c r="T498" s="17">
        <f t="shared" si="63"/>
        <v>0</v>
      </c>
      <c r="U498" s="17">
        <v>0</v>
      </c>
      <c r="V498" s="17">
        <v>0</v>
      </c>
      <c r="W498" s="17">
        <f t="shared" si="64"/>
        <v>0</v>
      </c>
      <c r="X498" t="str">
        <f>VLOOKUP(J498,'[12]Conver ASEJ VS Clave Nueva'!$A$4:$C$193,3,FALSE)</f>
        <v>6.1.4.1</v>
      </c>
      <c r="Y498" t="str">
        <f>VLOOKUP(K498,'[13]Conver ASEJ VS Clave Nueva'!$B$4:$D$193,3,FALSE)</f>
        <v>Reintegros</v>
      </c>
    </row>
    <row r="499" spans="1:25" x14ac:dyDescent="0.25">
      <c r="A499" s="16">
        <v>86853</v>
      </c>
      <c r="B499" s="16" t="s">
        <v>176</v>
      </c>
      <c r="C499" s="16" t="str">
        <f t="shared" si="65"/>
        <v>2018</v>
      </c>
      <c r="D499" s="16" t="str">
        <f t="shared" si="66"/>
        <v>060000</v>
      </c>
      <c r="E499" s="16" t="str">
        <f>VLOOKUP(D499:D3655,'[10]Catalogos CRI'!$A$10:$B$19,2,FALSE)</f>
        <v>APROVECHAMIENTOS</v>
      </c>
      <c r="F499" s="16" t="str">
        <f t="shared" si="67"/>
        <v>061000</v>
      </c>
      <c r="G499" s="16" t="str">
        <f>VLOOKUP(F499:F3655,'[10]Catalogos CRI'!$A$24:$B$65,2,FALSE)</f>
        <v>APROVECHAMIENTOS DE TIPO CORRIENTE</v>
      </c>
      <c r="H499" s="16" t="str">
        <f t="shared" si="68"/>
        <v>061040</v>
      </c>
      <c r="I499" s="16" t="str">
        <f>VLOOKUP(H499:H3655,'[10]Catalogos CRI'!$A$70:$B$148,2,FALSE)</f>
        <v>Reintegros</v>
      </c>
      <c r="J499" s="16" t="str">
        <f t="shared" si="69"/>
        <v>061041</v>
      </c>
      <c r="K499" s="16" t="str">
        <f>VLOOKUP(J499:J3655,'[10]Catalogos CRI'!$A$153:$B$335,2,FALSE)</f>
        <v>Reintegros</v>
      </c>
      <c r="L499" s="16" t="str">
        <f t="shared" si="70"/>
        <v>500</v>
      </c>
      <c r="M499" s="16" t="str">
        <f>VLOOKUP(L499:L3655,[11]FF!$A$10:$B$16,2,FALSE)</f>
        <v>Recursos Federales</v>
      </c>
      <c r="N499" s="16" t="str">
        <f t="shared" si="71"/>
        <v>566</v>
      </c>
      <c r="O499" s="16" t="str">
        <f>VLOOKUP(N499:N3655,[11]FF!$A$22:$B$93,2,FALSE)</f>
        <v>Programas Regionales 2016 Convenio C</v>
      </c>
      <c r="P499" s="16">
        <v>879541</v>
      </c>
      <c r="Q499" s="16">
        <v>11</v>
      </c>
      <c r="R499" s="17">
        <v>0</v>
      </c>
      <c r="S499" s="17">
        <v>0</v>
      </c>
      <c r="T499" s="17">
        <f t="shared" si="63"/>
        <v>0</v>
      </c>
      <c r="U499" s="17">
        <v>0</v>
      </c>
      <c r="V499" s="17">
        <v>0</v>
      </c>
      <c r="W499" s="17">
        <f t="shared" si="64"/>
        <v>0</v>
      </c>
      <c r="X499" t="str">
        <f>VLOOKUP(J499,'[12]Conver ASEJ VS Clave Nueva'!$A$4:$C$193,3,FALSE)</f>
        <v>6.1.4.1</v>
      </c>
      <c r="Y499" t="str">
        <f>VLOOKUP(K499,'[13]Conver ASEJ VS Clave Nueva'!$B$4:$D$193,3,FALSE)</f>
        <v>Reintegros</v>
      </c>
    </row>
    <row r="500" spans="1:25" x14ac:dyDescent="0.25">
      <c r="A500" s="16">
        <v>86853</v>
      </c>
      <c r="B500" s="16" t="s">
        <v>176</v>
      </c>
      <c r="C500" s="16" t="str">
        <f t="shared" si="65"/>
        <v>2018</v>
      </c>
      <c r="D500" s="16" t="str">
        <f t="shared" si="66"/>
        <v>060000</v>
      </c>
      <c r="E500" s="16" t="str">
        <f>VLOOKUP(D500:D3656,'[10]Catalogos CRI'!$A$10:$B$19,2,FALSE)</f>
        <v>APROVECHAMIENTOS</v>
      </c>
      <c r="F500" s="16" t="str">
        <f t="shared" si="67"/>
        <v>061000</v>
      </c>
      <c r="G500" s="16" t="str">
        <f>VLOOKUP(F500:F3656,'[10]Catalogos CRI'!$A$24:$B$65,2,FALSE)</f>
        <v>APROVECHAMIENTOS DE TIPO CORRIENTE</v>
      </c>
      <c r="H500" s="16" t="str">
        <f t="shared" si="68"/>
        <v>061040</v>
      </c>
      <c r="I500" s="16" t="str">
        <f>VLOOKUP(H500:H3656,'[10]Catalogos CRI'!$A$70:$B$148,2,FALSE)</f>
        <v>Reintegros</v>
      </c>
      <c r="J500" s="16" t="str">
        <f t="shared" si="69"/>
        <v>061041</v>
      </c>
      <c r="K500" s="16" t="str">
        <f>VLOOKUP(J500:J3656,'[10]Catalogos CRI'!$A$153:$B$335,2,FALSE)</f>
        <v>Reintegros</v>
      </c>
      <c r="L500" s="16" t="str">
        <f t="shared" si="70"/>
        <v>500</v>
      </c>
      <c r="M500" s="16" t="str">
        <f>VLOOKUP(L500:L3656,[11]FF!$A$10:$B$16,2,FALSE)</f>
        <v>Recursos Federales</v>
      </c>
      <c r="N500" s="16" t="str">
        <f t="shared" si="71"/>
        <v>566</v>
      </c>
      <c r="O500" s="16" t="str">
        <f>VLOOKUP(N500:N3656,[11]FF!$A$22:$B$93,2,FALSE)</f>
        <v>Programas Regionales 2016 Convenio C</v>
      </c>
      <c r="P500" s="16">
        <v>879542</v>
      </c>
      <c r="Q500" s="16">
        <v>12</v>
      </c>
      <c r="R500" s="17">
        <v>0</v>
      </c>
      <c r="S500" s="17">
        <v>0</v>
      </c>
      <c r="T500" s="17">
        <f t="shared" si="63"/>
        <v>0</v>
      </c>
      <c r="U500" s="17">
        <v>0</v>
      </c>
      <c r="V500" s="17">
        <v>0</v>
      </c>
      <c r="W500" s="17">
        <f t="shared" si="64"/>
        <v>0</v>
      </c>
      <c r="X500" t="str">
        <f>VLOOKUP(J500,'[12]Conver ASEJ VS Clave Nueva'!$A$4:$C$193,3,FALSE)</f>
        <v>6.1.4.1</v>
      </c>
      <c r="Y500" t="str">
        <f>VLOOKUP(K500,'[13]Conver ASEJ VS Clave Nueva'!$B$4:$D$193,3,FALSE)</f>
        <v>Reintegros</v>
      </c>
    </row>
    <row r="501" spans="1:25" x14ac:dyDescent="0.25">
      <c r="A501" s="16">
        <v>86854</v>
      </c>
      <c r="B501" s="16" t="s">
        <v>177</v>
      </c>
      <c r="C501" s="16" t="str">
        <f t="shared" si="65"/>
        <v>2018</v>
      </c>
      <c r="D501" s="16" t="str">
        <f t="shared" si="66"/>
        <v>060000</v>
      </c>
      <c r="E501" s="16" t="str">
        <f>VLOOKUP(D501:D3657,'[10]Catalogos CRI'!$A$10:$B$19,2,FALSE)</f>
        <v>APROVECHAMIENTOS</v>
      </c>
      <c r="F501" s="16" t="str">
        <f t="shared" si="67"/>
        <v>061000</v>
      </c>
      <c r="G501" s="16" t="str">
        <f>VLOOKUP(F501:F3657,'[10]Catalogos CRI'!$A$24:$B$65,2,FALSE)</f>
        <v>APROVECHAMIENTOS DE TIPO CORRIENTE</v>
      </c>
      <c r="H501" s="16" t="str">
        <f t="shared" si="68"/>
        <v>061040</v>
      </c>
      <c r="I501" s="16" t="str">
        <f>VLOOKUP(H501:H3657,'[10]Catalogos CRI'!$A$70:$B$148,2,FALSE)</f>
        <v>Reintegros</v>
      </c>
      <c r="J501" s="16" t="str">
        <f t="shared" si="69"/>
        <v>061041</v>
      </c>
      <c r="K501" s="16" t="str">
        <f>VLOOKUP(J501:J3657,'[10]Catalogos CRI'!$A$153:$B$335,2,FALSE)</f>
        <v>Reintegros</v>
      </c>
      <c r="L501" s="16" t="str">
        <f t="shared" si="70"/>
        <v>600</v>
      </c>
      <c r="M501" s="16" t="str">
        <f>VLOOKUP(L501:L3657,[11]FF!$A$10:$B$16,2,FALSE)</f>
        <v>Recursos Estatales</v>
      </c>
      <c r="N501" s="16" t="str">
        <f t="shared" si="71"/>
        <v>607</v>
      </c>
      <c r="O501" s="16" t="str">
        <f>VLOOKUP(N501:N3657,[11]FF!$A$22:$B$93,2,FALSE)</f>
        <v>Estímulos que Integran Fuerza Única Jalisco</v>
      </c>
      <c r="P501" s="16">
        <v>879543</v>
      </c>
      <c r="Q501" s="16">
        <v>1</v>
      </c>
      <c r="R501" s="17">
        <v>0</v>
      </c>
      <c r="S501" s="17">
        <v>0</v>
      </c>
      <c r="T501" s="17">
        <f t="shared" si="63"/>
        <v>0</v>
      </c>
      <c r="U501" s="17">
        <v>0</v>
      </c>
      <c r="V501" s="17">
        <v>0</v>
      </c>
      <c r="W501" s="17">
        <f t="shared" si="64"/>
        <v>0</v>
      </c>
      <c r="X501" t="str">
        <f>VLOOKUP(J501,'[12]Conver ASEJ VS Clave Nueva'!$A$4:$C$193,3,FALSE)</f>
        <v>6.1.4.1</v>
      </c>
      <c r="Y501" t="str">
        <f>VLOOKUP(K501,'[13]Conver ASEJ VS Clave Nueva'!$B$4:$D$193,3,FALSE)</f>
        <v>Reintegros</v>
      </c>
    </row>
    <row r="502" spans="1:25" x14ac:dyDescent="0.25">
      <c r="A502" s="16">
        <v>86854</v>
      </c>
      <c r="B502" s="16" t="s">
        <v>177</v>
      </c>
      <c r="C502" s="16" t="str">
        <f t="shared" si="65"/>
        <v>2018</v>
      </c>
      <c r="D502" s="16" t="str">
        <f t="shared" si="66"/>
        <v>060000</v>
      </c>
      <c r="E502" s="16" t="str">
        <f>VLOOKUP(D502:D3658,'[10]Catalogos CRI'!$A$10:$B$19,2,FALSE)</f>
        <v>APROVECHAMIENTOS</v>
      </c>
      <c r="F502" s="16" t="str">
        <f t="shared" si="67"/>
        <v>061000</v>
      </c>
      <c r="G502" s="16" t="str">
        <f>VLOOKUP(F502:F3658,'[10]Catalogos CRI'!$A$24:$B$65,2,FALSE)</f>
        <v>APROVECHAMIENTOS DE TIPO CORRIENTE</v>
      </c>
      <c r="H502" s="16" t="str">
        <f t="shared" si="68"/>
        <v>061040</v>
      </c>
      <c r="I502" s="16" t="str">
        <f>VLOOKUP(H502:H3658,'[10]Catalogos CRI'!$A$70:$B$148,2,FALSE)</f>
        <v>Reintegros</v>
      </c>
      <c r="J502" s="16" t="str">
        <f t="shared" si="69"/>
        <v>061041</v>
      </c>
      <c r="K502" s="16" t="str">
        <f>VLOOKUP(J502:J3658,'[10]Catalogos CRI'!$A$153:$B$335,2,FALSE)</f>
        <v>Reintegros</v>
      </c>
      <c r="L502" s="16" t="str">
        <f t="shared" si="70"/>
        <v>600</v>
      </c>
      <c r="M502" s="16" t="str">
        <f>VLOOKUP(L502:L3658,[11]FF!$A$10:$B$16,2,FALSE)</f>
        <v>Recursos Estatales</v>
      </c>
      <c r="N502" s="16" t="str">
        <f t="shared" si="71"/>
        <v>607</v>
      </c>
      <c r="O502" s="16" t="str">
        <f>VLOOKUP(N502:N3658,[11]FF!$A$22:$B$93,2,FALSE)</f>
        <v>Estímulos que Integran Fuerza Única Jalisco</v>
      </c>
      <c r="P502" s="16">
        <v>879544</v>
      </c>
      <c r="Q502" s="16">
        <v>2</v>
      </c>
      <c r="R502" s="17">
        <v>0</v>
      </c>
      <c r="S502" s="17">
        <v>0</v>
      </c>
      <c r="T502" s="17">
        <f t="shared" si="63"/>
        <v>0</v>
      </c>
      <c r="U502" s="17">
        <v>0</v>
      </c>
      <c r="V502" s="17">
        <v>0</v>
      </c>
      <c r="W502" s="17">
        <f t="shared" si="64"/>
        <v>0</v>
      </c>
      <c r="X502" t="str">
        <f>VLOOKUP(J502,'[12]Conver ASEJ VS Clave Nueva'!$A$4:$C$193,3,FALSE)</f>
        <v>6.1.4.1</v>
      </c>
      <c r="Y502" t="str">
        <f>VLOOKUP(K502,'[13]Conver ASEJ VS Clave Nueva'!$B$4:$D$193,3,FALSE)</f>
        <v>Reintegros</v>
      </c>
    </row>
    <row r="503" spans="1:25" x14ac:dyDescent="0.25">
      <c r="A503" s="16">
        <v>86854</v>
      </c>
      <c r="B503" s="16" t="s">
        <v>177</v>
      </c>
      <c r="C503" s="16" t="str">
        <f t="shared" si="65"/>
        <v>2018</v>
      </c>
      <c r="D503" s="16" t="str">
        <f t="shared" si="66"/>
        <v>060000</v>
      </c>
      <c r="E503" s="16" t="str">
        <f>VLOOKUP(D503:D3659,'[10]Catalogos CRI'!$A$10:$B$19,2,FALSE)</f>
        <v>APROVECHAMIENTOS</v>
      </c>
      <c r="F503" s="16" t="str">
        <f t="shared" si="67"/>
        <v>061000</v>
      </c>
      <c r="G503" s="16" t="str">
        <f>VLOOKUP(F503:F3659,'[10]Catalogos CRI'!$A$24:$B$65,2,FALSE)</f>
        <v>APROVECHAMIENTOS DE TIPO CORRIENTE</v>
      </c>
      <c r="H503" s="16" t="str">
        <f t="shared" si="68"/>
        <v>061040</v>
      </c>
      <c r="I503" s="16" t="str">
        <f>VLOOKUP(H503:H3659,'[10]Catalogos CRI'!$A$70:$B$148,2,FALSE)</f>
        <v>Reintegros</v>
      </c>
      <c r="J503" s="16" t="str">
        <f t="shared" si="69"/>
        <v>061041</v>
      </c>
      <c r="K503" s="16" t="str">
        <f>VLOOKUP(J503:J3659,'[10]Catalogos CRI'!$A$153:$B$335,2,FALSE)</f>
        <v>Reintegros</v>
      </c>
      <c r="L503" s="16" t="str">
        <f t="shared" si="70"/>
        <v>600</v>
      </c>
      <c r="M503" s="16" t="str">
        <f>VLOOKUP(L503:L3659,[11]FF!$A$10:$B$16,2,FALSE)</f>
        <v>Recursos Estatales</v>
      </c>
      <c r="N503" s="16" t="str">
        <f t="shared" si="71"/>
        <v>607</v>
      </c>
      <c r="O503" s="16" t="str">
        <f>VLOOKUP(N503:N3659,[11]FF!$A$22:$B$93,2,FALSE)</f>
        <v>Estímulos que Integran Fuerza Única Jalisco</v>
      </c>
      <c r="P503" s="16">
        <v>879545</v>
      </c>
      <c r="Q503" s="16">
        <v>3</v>
      </c>
      <c r="R503" s="17">
        <v>0</v>
      </c>
      <c r="S503" s="17">
        <v>94.16</v>
      </c>
      <c r="T503" s="17">
        <f t="shared" si="63"/>
        <v>94.16</v>
      </c>
      <c r="U503" s="17">
        <v>0</v>
      </c>
      <c r="V503" s="17">
        <v>94.16</v>
      </c>
      <c r="W503" s="17">
        <f t="shared" si="64"/>
        <v>0</v>
      </c>
      <c r="X503" t="str">
        <f>VLOOKUP(J503,'[12]Conver ASEJ VS Clave Nueva'!$A$4:$C$193,3,FALSE)</f>
        <v>6.1.4.1</v>
      </c>
      <c r="Y503" t="str">
        <f>VLOOKUP(K503,'[13]Conver ASEJ VS Clave Nueva'!$B$4:$D$193,3,FALSE)</f>
        <v>Reintegros</v>
      </c>
    </row>
    <row r="504" spans="1:25" x14ac:dyDescent="0.25">
      <c r="A504" s="16">
        <v>86854</v>
      </c>
      <c r="B504" s="16" t="s">
        <v>177</v>
      </c>
      <c r="C504" s="16" t="str">
        <f t="shared" si="65"/>
        <v>2018</v>
      </c>
      <c r="D504" s="16" t="str">
        <f t="shared" si="66"/>
        <v>060000</v>
      </c>
      <c r="E504" s="16" t="str">
        <f>VLOOKUP(D504:D3660,'[10]Catalogos CRI'!$A$10:$B$19,2,FALSE)</f>
        <v>APROVECHAMIENTOS</v>
      </c>
      <c r="F504" s="16" t="str">
        <f t="shared" si="67"/>
        <v>061000</v>
      </c>
      <c r="G504" s="16" t="str">
        <f>VLOOKUP(F504:F3660,'[10]Catalogos CRI'!$A$24:$B$65,2,FALSE)</f>
        <v>APROVECHAMIENTOS DE TIPO CORRIENTE</v>
      </c>
      <c r="H504" s="16" t="str">
        <f t="shared" si="68"/>
        <v>061040</v>
      </c>
      <c r="I504" s="16" t="str">
        <f>VLOOKUP(H504:H3660,'[10]Catalogos CRI'!$A$70:$B$148,2,FALSE)</f>
        <v>Reintegros</v>
      </c>
      <c r="J504" s="16" t="str">
        <f t="shared" si="69"/>
        <v>061041</v>
      </c>
      <c r="K504" s="16" t="str">
        <f>VLOOKUP(J504:J3660,'[10]Catalogos CRI'!$A$153:$B$335,2,FALSE)</f>
        <v>Reintegros</v>
      </c>
      <c r="L504" s="16" t="str">
        <f t="shared" si="70"/>
        <v>600</v>
      </c>
      <c r="M504" s="16" t="str">
        <f>VLOOKUP(L504:L3660,[11]FF!$A$10:$B$16,2,FALSE)</f>
        <v>Recursos Estatales</v>
      </c>
      <c r="N504" s="16" t="str">
        <f t="shared" si="71"/>
        <v>607</v>
      </c>
      <c r="O504" s="16" t="str">
        <f>VLOOKUP(N504:N3660,[11]FF!$A$22:$B$93,2,FALSE)</f>
        <v>Estímulos que Integran Fuerza Única Jalisco</v>
      </c>
      <c r="P504" s="16">
        <v>879546</v>
      </c>
      <c r="Q504" s="16">
        <v>4</v>
      </c>
      <c r="R504" s="17">
        <v>0</v>
      </c>
      <c r="S504" s="17">
        <v>0</v>
      </c>
      <c r="T504" s="17">
        <f t="shared" si="63"/>
        <v>0</v>
      </c>
      <c r="U504" s="17">
        <v>0</v>
      </c>
      <c r="V504" s="17">
        <v>0</v>
      </c>
      <c r="W504" s="17">
        <f t="shared" si="64"/>
        <v>0</v>
      </c>
      <c r="X504" t="str">
        <f>VLOOKUP(J504,'[12]Conver ASEJ VS Clave Nueva'!$A$4:$C$193,3,FALSE)</f>
        <v>6.1.4.1</v>
      </c>
      <c r="Y504" t="str">
        <f>VLOOKUP(K504,'[13]Conver ASEJ VS Clave Nueva'!$B$4:$D$193,3,FALSE)</f>
        <v>Reintegros</v>
      </c>
    </row>
    <row r="505" spans="1:25" x14ac:dyDescent="0.25">
      <c r="A505" s="16">
        <v>86854</v>
      </c>
      <c r="B505" s="16" t="s">
        <v>177</v>
      </c>
      <c r="C505" s="16" t="str">
        <f t="shared" si="65"/>
        <v>2018</v>
      </c>
      <c r="D505" s="16" t="str">
        <f t="shared" si="66"/>
        <v>060000</v>
      </c>
      <c r="E505" s="16" t="str">
        <f>VLOOKUP(D505:D3661,'[10]Catalogos CRI'!$A$10:$B$19,2,FALSE)</f>
        <v>APROVECHAMIENTOS</v>
      </c>
      <c r="F505" s="16" t="str">
        <f t="shared" si="67"/>
        <v>061000</v>
      </c>
      <c r="G505" s="16" t="str">
        <f>VLOOKUP(F505:F3661,'[10]Catalogos CRI'!$A$24:$B$65,2,FALSE)</f>
        <v>APROVECHAMIENTOS DE TIPO CORRIENTE</v>
      </c>
      <c r="H505" s="16" t="str">
        <f t="shared" si="68"/>
        <v>061040</v>
      </c>
      <c r="I505" s="16" t="str">
        <f>VLOOKUP(H505:H3661,'[10]Catalogos CRI'!$A$70:$B$148,2,FALSE)</f>
        <v>Reintegros</v>
      </c>
      <c r="J505" s="16" t="str">
        <f t="shared" si="69"/>
        <v>061041</v>
      </c>
      <c r="K505" s="16" t="str">
        <f>VLOOKUP(J505:J3661,'[10]Catalogos CRI'!$A$153:$B$335,2,FALSE)</f>
        <v>Reintegros</v>
      </c>
      <c r="L505" s="16" t="str">
        <f t="shared" si="70"/>
        <v>600</v>
      </c>
      <c r="M505" s="16" t="str">
        <f>VLOOKUP(L505:L3661,[11]FF!$A$10:$B$16,2,FALSE)</f>
        <v>Recursos Estatales</v>
      </c>
      <c r="N505" s="16" t="str">
        <f t="shared" si="71"/>
        <v>607</v>
      </c>
      <c r="O505" s="16" t="str">
        <f>VLOOKUP(N505:N3661,[11]FF!$A$22:$B$93,2,FALSE)</f>
        <v>Estímulos que Integran Fuerza Única Jalisco</v>
      </c>
      <c r="P505" s="16">
        <v>879547</v>
      </c>
      <c r="Q505" s="16">
        <v>5</v>
      </c>
      <c r="R505" s="17">
        <v>0</v>
      </c>
      <c r="S505" s="17">
        <v>0</v>
      </c>
      <c r="T505" s="17">
        <f t="shared" si="63"/>
        <v>0</v>
      </c>
      <c r="U505" s="17">
        <v>0</v>
      </c>
      <c r="V505" s="17">
        <v>0</v>
      </c>
      <c r="W505" s="17">
        <f t="shared" si="64"/>
        <v>0</v>
      </c>
      <c r="X505" t="str">
        <f>VLOOKUP(J505,'[12]Conver ASEJ VS Clave Nueva'!$A$4:$C$193,3,FALSE)</f>
        <v>6.1.4.1</v>
      </c>
      <c r="Y505" t="str">
        <f>VLOOKUP(K505,'[13]Conver ASEJ VS Clave Nueva'!$B$4:$D$193,3,FALSE)</f>
        <v>Reintegros</v>
      </c>
    </row>
    <row r="506" spans="1:25" x14ac:dyDescent="0.25">
      <c r="A506" s="16">
        <v>86854</v>
      </c>
      <c r="B506" s="16" t="s">
        <v>177</v>
      </c>
      <c r="C506" s="16" t="str">
        <f t="shared" si="65"/>
        <v>2018</v>
      </c>
      <c r="D506" s="16" t="str">
        <f t="shared" si="66"/>
        <v>060000</v>
      </c>
      <c r="E506" s="16" t="str">
        <f>VLOOKUP(D506:D3662,'[10]Catalogos CRI'!$A$10:$B$19,2,FALSE)</f>
        <v>APROVECHAMIENTOS</v>
      </c>
      <c r="F506" s="16" t="str">
        <f t="shared" si="67"/>
        <v>061000</v>
      </c>
      <c r="G506" s="16" t="str">
        <f>VLOOKUP(F506:F3662,'[10]Catalogos CRI'!$A$24:$B$65,2,FALSE)</f>
        <v>APROVECHAMIENTOS DE TIPO CORRIENTE</v>
      </c>
      <c r="H506" s="16" t="str">
        <f t="shared" si="68"/>
        <v>061040</v>
      </c>
      <c r="I506" s="16" t="str">
        <f>VLOOKUP(H506:H3662,'[10]Catalogos CRI'!$A$70:$B$148,2,FALSE)</f>
        <v>Reintegros</v>
      </c>
      <c r="J506" s="16" t="str">
        <f t="shared" si="69"/>
        <v>061041</v>
      </c>
      <c r="K506" s="16" t="str">
        <f>VLOOKUP(J506:J3662,'[10]Catalogos CRI'!$A$153:$B$335,2,FALSE)</f>
        <v>Reintegros</v>
      </c>
      <c r="L506" s="16" t="str">
        <f t="shared" si="70"/>
        <v>600</v>
      </c>
      <c r="M506" s="16" t="str">
        <f>VLOOKUP(L506:L3662,[11]FF!$A$10:$B$16,2,FALSE)</f>
        <v>Recursos Estatales</v>
      </c>
      <c r="N506" s="16" t="str">
        <f t="shared" si="71"/>
        <v>607</v>
      </c>
      <c r="O506" s="16" t="str">
        <f>VLOOKUP(N506:N3662,[11]FF!$A$22:$B$93,2,FALSE)</f>
        <v>Estímulos que Integran Fuerza Única Jalisco</v>
      </c>
      <c r="P506" s="16">
        <v>879548</v>
      </c>
      <c r="Q506" s="16">
        <v>6</v>
      </c>
      <c r="R506" s="17">
        <v>0</v>
      </c>
      <c r="S506" s="17">
        <v>0</v>
      </c>
      <c r="T506" s="17">
        <f t="shared" si="63"/>
        <v>0</v>
      </c>
      <c r="U506" s="17">
        <v>0</v>
      </c>
      <c r="V506" s="17">
        <v>0</v>
      </c>
      <c r="W506" s="17">
        <f t="shared" si="64"/>
        <v>0</v>
      </c>
      <c r="X506" t="str">
        <f>VLOOKUP(J506,'[12]Conver ASEJ VS Clave Nueva'!$A$4:$C$193,3,FALSE)</f>
        <v>6.1.4.1</v>
      </c>
      <c r="Y506" t="str">
        <f>VLOOKUP(K506,'[13]Conver ASEJ VS Clave Nueva'!$B$4:$D$193,3,FALSE)</f>
        <v>Reintegros</v>
      </c>
    </row>
    <row r="507" spans="1:25" x14ac:dyDescent="0.25">
      <c r="A507" s="16">
        <v>86854</v>
      </c>
      <c r="B507" s="16" t="s">
        <v>177</v>
      </c>
      <c r="C507" s="16" t="str">
        <f t="shared" si="65"/>
        <v>2018</v>
      </c>
      <c r="D507" s="16" t="str">
        <f t="shared" si="66"/>
        <v>060000</v>
      </c>
      <c r="E507" s="16" t="str">
        <f>VLOOKUP(D507:D3663,'[10]Catalogos CRI'!$A$10:$B$19,2,FALSE)</f>
        <v>APROVECHAMIENTOS</v>
      </c>
      <c r="F507" s="16" t="str">
        <f t="shared" si="67"/>
        <v>061000</v>
      </c>
      <c r="G507" s="16" t="str">
        <f>VLOOKUP(F507:F3663,'[10]Catalogos CRI'!$A$24:$B$65,2,FALSE)</f>
        <v>APROVECHAMIENTOS DE TIPO CORRIENTE</v>
      </c>
      <c r="H507" s="16" t="str">
        <f t="shared" si="68"/>
        <v>061040</v>
      </c>
      <c r="I507" s="16" t="str">
        <f>VLOOKUP(H507:H3663,'[10]Catalogos CRI'!$A$70:$B$148,2,FALSE)</f>
        <v>Reintegros</v>
      </c>
      <c r="J507" s="16" t="str">
        <f t="shared" si="69"/>
        <v>061041</v>
      </c>
      <c r="K507" s="16" t="str">
        <f>VLOOKUP(J507:J3663,'[10]Catalogos CRI'!$A$153:$B$335,2,FALSE)</f>
        <v>Reintegros</v>
      </c>
      <c r="L507" s="16" t="str">
        <f t="shared" si="70"/>
        <v>600</v>
      </c>
      <c r="M507" s="16" t="str">
        <f>VLOOKUP(L507:L3663,[11]FF!$A$10:$B$16,2,FALSE)</f>
        <v>Recursos Estatales</v>
      </c>
      <c r="N507" s="16" t="str">
        <f t="shared" si="71"/>
        <v>607</v>
      </c>
      <c r="O507" s="16" t="str">
        <f>VLOOKUP(N507:N3663,[11]FF!$A$22:$B$93,2,FALSE)</f>
        <v>Estímulos que Integran Fuerza Única Jalisco</v>
      </c>
      <c r="P507" s="16">
        <v>879549</v>
      </c>
      <c r="Q507" s="16">
        <v>7</v>
      </c>
      <c r="R507" s="17">
        <v>0</v>
      </c>
      <c r="S507" s="17">
        <v>0</v>
      </c>
      <c r="T507" s="17">
        <f t="shared" si="63"/>
        <v>0</v>
      </c>
      <c r="U507" s="17">
        <v>0</v>
      </c>
      <c r="V507" s="17">
        <v>0</v>
      </c>
      <c r="W507" s="17">
        <f t="shared" si="64"/>
        <v>0</v>
      </c>
      <c r="X507" t="str">
        <f>VLOOKUP(J507,'[12]Conver ASEJ VS Clave Nueva'!$A$4:$C$193,3,FALSE)</f>
        <v>6.1.4.1</v>
      </c>
      <c r="Y507" t="str">
        <f>VLOOKUP(K507,'[13]Conver ASEJ VS Clave Nueva'!$B$4:$D$193,3,FALSE)</f>
        <v>Reintegros</v>
      </c>
    </row>
    <row r="508" spans="1:25" x14ac:dyDescent="0.25">
      <c r="A508" s="16">
        <v>86854</v>
      </c>
      <c r="B508" s="16" t="s">
        <v>177</v>
      </c>
      <c r="C508" s="16" t="str">
        <f t="shared" si="65"/>
        <v>2018</v>
      </c>
      <c r="D508" s="16" t="str">
        <f t="shared" si="66"/>
        <v>060000</v>
      </c>
      <c r="E508" s="16" t="str">
        <f>VLOOKUP(D508:D3664,'[10]Catalogos CRI'!$A$10:$B$19,2,FALSE)</f>
        <v>APROVECHAMIENTOS</v>
      </c>
      <c r="F508" s="16" t="str">
        <f t="shared" si="67"/>
        <v>061000</v>
      </c>
      <c r="G508" s="16" t="str">
        <f>VLOOKUP(F508:F3664,'[10]Catalogos CRI'!$A$24:$B$65,2,FALSE)</f>
        <v>APROVECHAMIENTOS DE TIPO CORRIENTE</v>
      </c>
      <c r="H508" s="16" t="str">
        <f t="shared" si="68"/>
        <v>061040</v>
      </c>
      <c r="I508" s="16" t="str">
        <f>VLOOKUP(H508:H3664,'[10]Catalogos CRI'!$A$70:$B$148,2,FALSE)</f>
        <v>Reintegros</v>
      </c>
      <c r="J508" s="16" t="str">
        <f t="shared" si="69"/>
        <v>061041</v>
      </c>
      <c r="K508" s="16" t="str">
        <f>VLOOKUP(J508:J3664,'[10]Catalogos CRI'!$A$153:$B$335,2,FALSE)</f>
        <v>Reintegros</v>
      </c>
      <c r="L508" s="16" t="str">
        <f t="shared" si="70"/>
        <v>600</v>
      </c>
      <c r="M508" s="16" t="str">
        <f>VLOOKUP(L508:L3664,[11]FF!$A$10:$B$16,2,FALSE)</f>
        <v>Recursos Estatales</v>
      </c>
      <c r="N508" s="16" t="str">
        <f t="shared" si="71"/>
        <v>607</v>
      </c>
      <c r="O508" s="16" t="str">
        <f>VLOOKUP(N508:N3664,[11]FF!$A$22:$B$93,2,FALSE)</f>
        <v>Estímulos que Integran Fuerza Única Jalisco</v>
      </c>
      <c r="P508" s="16">
        <v>879550</v>
      </c>
      <c r="Q508" s="16">
        <v>8</v>
      </c>
      <c r="R508" s="17">
        <v>0</v>
      </c>
      <c r="S508" s="17">
        <v>0</v>
      </c>
      <c r="T508" s="17">
        <f t="shared" si="63"/>
        <v>0</v>
      </c>
      <c r="U508" s="17">
        <v>0</v>
      </c>
      <c r="V508" s="17">
        <v>0</v>
      </c>
      <c r="W508" s="17">
        <f t="shared" si="64"/>
        <v>0</v>
      </c>
      <c r="X508" t="str">
        <f>VLOOKUP(J508,'[12]Conver ASEJ VS Clave Nueva'!$A$4:$C$193,3,FALSE)</f>
        <v>6.1.4.1</v>
      </c>
      <c r="Y508" t="str">
        <f>VLOOKUP(K508,'[13]Conver ASEJ VS Clave Nueva'!$B$4:$D$193,3,FALSE)</f>
        <v>Reintegros</v>
      </c>
    </row>
    <row r="509" spans="1:25" x14ac:dyDescent="0.25">
      <c r="A509" s="16">
        <v>86854</v>
      </c>
      <c r="B509" s="16" t="s">
        <v>177</v>
      </c>
      <c r="C509" s="16" t="str">
        <f t="shared" si="65"/>
        <v>2018</v>
      </c>
      <c r="D509" s="16" t="str">
        <f t="shared" si="66"/>
        <v>060000</v>
      </c>
      <c r="E509" s="16" t="str">
        <f>VLOOKUP(D509:D3665,'[10]Catalogos CRI'!$A$10:$B$19,2,FALSE)</f>
        <v>APROVECHAMIENTOS</v>
      </c>
      <c r="F509" s="16" t="str">
        <f t="shared" si="67"/>
        <v>061000</v>
      </c>
      <c r="G509" s="16" t="str">
        <f>VLOOKUP(F509:F3665,'[10]Catalogos CRI'!$A$24:$B$65,2,FALSE)</f>
        <v>APROVECHAMIENTOS DE TIPO CORRIENTE</v>
      </c>
      <c r="H509" s="16" t="str">
        <f t="shared" si="68"/>
        <v>061040</v>
      </c>
      <c r="I509" s="16" t="str">
        <f>VLOOKUP(H509:H3665,'[10]Catalogos CRI'!$A$70:$B$148,2,FALSE)</f>
        <v>Reintegros</v>
      </c>
      <c r="J509" s="16" t="str">
        <f t="shared" si="69"/>
        <v>061041</v>
      </c>
      <c r="K509" s="16" t="str">
        <f>VLOOKUP(J509:J3665,'[10]Catalogos CRI'!$A$153:$B$335,2,FALSE)</f>
        <v>Reintegros</v>
      </c>
      <c r="L509" s="16" t="str">
        <f t="shared" si="70"/>
        <v>600</v>
      </c>
      <c r="M509" s="16" t="str">
        <f>VLOOKUP(L509:L3665,[11]FF!$A$10:$B$16,2,FALSE)</f>
        <v>Recursos Estatales</v>
      </c>
      <c r="N509" s="16" t="str">
        <f t="shared" si="71"/>
        <v>607</v>
      </c>
      <c r="O509" s="16" t="str">
        <f>VLOOKUP(N509:N3665,[11]FF!$A$22:$B$93,2,FALSE)</f>
        <v>Estímulos que Integran Fuerza Única Jalisco</v>
      </c>
      <c r="P509" s="16">
        <v>879551</v>
      </c>
      <c r="Q509" s="16">
        <v>9</v>
      </c>
      <c r="R509" s="17">
        <v>0</v>
      </c>
      <c r="S509" s="17">
        <v>0</v>
      </c>
      <c r="T509" s="17">
        <f t="shared" si="63"/>
        <v>0</v>
      </c>
      <c r="U509" s="17">
        <v>0</v>
      </c>
      <c r="V509" s="17">
        <v>0</v>
      </c>
      <c r="W509" s="17">
        <f t="shared" si="64"/>
        <v>0</v>
      </c>
      <c r="X509" t="str">
        <f>VLOOKUP(J509,'[12]Conver ASEJ VS Clave Nueva'!$A$4:$C$193,3,FALSE)</f>
        <v>6.1.4.1</v>
      </c>
      <c r="Y509" t="str">
        <f>VLOOKUP(K509,'[13]Conver ASEJ VS Clave Nueva'!$B$4:$D$193,3,FALSE)</f>
        <v>Reintegros</v>
      </c>
    </row>
    <row r="510" spans="1:25" x14ac:dyDescent="0.25">
      <c r="A510" s="16">
        <v>86854</v>
      </c>
      <c r="B510" s="16" t="s">
        <v>177</v>
      </c>
      <c r="C510" s="16" t="str">
        <f t="shared" si="65"/>
        <v>2018</v>
      </c>
      <c r="D510" s="16" t="str">
        <f t="shared" si="66"/>
        <v>060000</v>
      </c>
      <c r="E510" s="16" t="str">
        <f>VLOOKUP(D510:D3666,'[10]Catalogos CRI'!$A$10:$B$19,2,FALSE)</f>
        <v>APROVECHAMIENTOS</v>
      </c>
      <c r="F510" s="16" t="str">
        <f t="shared" si="67"/>
        <v>061000</v>
      </c>
      <c r="G510" s="16" t="str">
        <f>VLOOKUP(F510:F3666,'[10]Catalogos CRI'!$A$24:$B$65,2,FALSE)</f>
        <v>APROVECHAMIENTOS DE TIPO CORRIENTE</v>
      </c>
      <c r="H510" s="16" t="str">
        <f t="shared" si="68"/>
        <v>061040</v>
      </c>
      <c r="I510" s="16" t="str">
        <f>VLOOKUP(H510:H3666,'[10]Catalogos CRI'!$A$70:$B$148,2,FALSE)</f>
        <v>Reintegros</v>
      </c>
      <c r="J510" s="16" t="str">
        <f t="shared" si="69"/>
        <v>061041</v>
      </c>
      <c r="K510" s="16" t="str">
        <f>VLOOKUP(J510:J3666,'[10]Catalogos CRI'!$A$153:$B$335,2,FALSE)</f>
        <v>Reintegros</v>
      </c>
      <c r="L510" s="16" t="str">
        <f t="shared" si="70"/>
        <v>600</v>
      </c>
      <c r="M510" s="16" t="str">
        <f>VLOOKUP(L510:L3666,[11]FF!$A$10:$B$16,2,FALSE)</f>
        <v>Recursos Estatales</v>
      </c>
      <c r="N510" s="16" t="str">
        <f t="shared" si="71"/>
        <v>607</v>
      </c>
      <c r="O510" s="16" t="str">
        <f>VLOOKUP(N510:N3666,[11]FF!$A$22:$B$93,2,FALSE)</f>
        <v>Estímulos que Integran Fuerza Única Jalisco</v>
      </c>
      <c r="P510" s="16">
        <v>879552</v>
      </c>
      <c r="Q510" s="16">
        <v>10</v>
      </c>
      <c r="R510" s="17">
        <v>0</v>
      </c>
      <c r="S510" s="17">
        <v>0</v>
      </c>
      <c r="T510" s="17">
        <f t="shared" si="63"/>
        <v>0</v>
      </c>
      <c r="U510" s="17">
        <v>0</v>
      </c>
      <c r="V510" s="17">
        <v>0</v>
      </c>
      <c r="W510" s="17">
        <f t="shared" si="64"/>
        <v>0</v>
      </c>
      <c r="X510" t="str">
        <f>VLOOKUP(J510,'[12]Conver ASEJ VS Clave Nueva'!$A$4:$C$193,3,FALSE)</f>
        <v>6.1.4.1</v>
      </c>
      <c r="Y510" t="str">
        <f>VLOOKUP(K510,'[13]Conver ASEJ VS Clave Nueva'!$B$4:$D$193,3,FALSE)</f>
        <v>Reintegros</v>
      </c>
    </row>
    <row r="511" spans="1:25" x14ac:dyDescent="0.25">
      <c r="A511" s="16">
        <v>86854</v>
      </c>
      <c r="B511" s="16" t="s">
        <v>177</v>
      </c>
      <c r="C511" s="16" t="str">
        <f t="shared" si="65"/>
        <v>2018</v>
      </c>
      <c r="D511" s="16" t="str">
        <f t="shared" si="66"/>
        <v>060000</v>
      </c>
      <c r="E511" s="16" t="str">
        <f>VLOOKUP(D511:D3667,'[10]Catalogos CRI'!$A$10:$B$19,2,FALSE)</f>
        <v>APROVECHAMIENTOS</v>
      </c>
      <c r="F511" s="16" t="str">
        <f t="shared" si="67"/>
        <v>061000</v>
      </c>
      <c r="G511" s="16" t="str">
        <f>VLOOKUP(F511:F3667,'[10]Catalogos CRI'!$A$24:$B$65,2,FALSE)</f>
        <v>APROVECHAMIENTOS DE TIPO CORRIENTE</v>
      </c>
      <c r="H511" s="16" t="str">
        <f t="shared" si="68"/>
        <v>061040</v>
      </c>
      <c r="I511" s="16" t="str">
        <f>VLOOKUP(H511:H3667,'[10]Catalogos CRI'!$A$70:$B$148,2,FALSE)</f>
        <v>Reintegros</v>
      </c>
      <c r="J511" s="16" t="str">
        <f t="shared" si="69"/>
        <v>061041</v>
      </c>
      <c r="K511" s="16" t="str">
        <f>VLOOKUP(J511:J3667,'[10]Catalogos CRI'!$A$153:$B$335,2,FALSE)</f>
        <v>Reintegros</v>
      </c>
      <c r="L511" s="16" t="str">
        <f t="shared" si="70"/>
        <v>600</v>
      </c>
      <c r="M511" s="16" t="str">
        <f>VLOOKUP(L511:L3667,[11]FF!$A$10:$B$16,2,FALSE)</f>
        <v>Recursos Estatales</v>
      </c>
      <c r="N511" s="16" t="str">
        <f t="shared" si="71"/>
        <v>607</v>
      </c>
      <c r="O511" s="16" t="str">
        <f>VLOOKUP(N511:N3667,[11]FF!$A$22:$B$93,2,FALSE)</f>
        <v>Estímulos que Integran Fuerza Única Jalisco</v>
      </c>
      <c r="P511" s="16">
        <v>879553</v>
      </c>
      <c r="Q511" s="16">
        <v>11</v>
      </c>
      <c r="R511" s="17">
        <v>0</v>
      </c>
      <c r="S511" s="17">
        <v>0</v>
      </c>
      <c r="T511" s="17">
        <f t="shared" si="63"/>
        <v>0</v>
      </c>
      <c r="U511" s="17">
        <v>0</v>
      </c>
      <c r="V511" s="17">
        <v>0</v>
      </c>
      <c r="W511" s="17">
        <f t="shared" si="64"/>
        <v>0</v>
      </c>
      <c r="X511" t="str">
        <f>VLOOKUP(J511,'[12]Conver ASEJ VS Clave Nueva'!$A$4:$C$193,3,FALSE)</f>
        <v>6.1.4.1</v>
      </c>
      <c r="Y511" t="str">
        <f>VLOOKUP(K511,'[13]Conver ASEJ VS Clave Nueva'!$B$4:$D$193,3,FALSE)</f>
        <v>Reintegros</v>
      </c>
    </row>
    <row r="512" spans="1:25" x14ac:dyDescent="0.25">
      <c r="A512" s="16">
        <v>86854</v>
      </c>
      <c r="B512" s="16" t="s">
        <v>177</v>
      </c>
      <c r="C512" s="16" t="str">
        <f t="shared" si="65"/>
        <v>2018</v>
      </c>
      <c r="D512" s="16" t="str">
        <f t="shared" si="66"/>
        <v>060000</v>
      </c>
      <c r="E512" s="16" t="str">
        <f>VLOOKUP(D512:D3668,'[10]Catalogos CRI'!$A$10:$B$19,2,FALSE)</f>
        <v>APROVECHAMIENTOS</v>
      </c>
      <c r="F512" s="16" t="str">
        <f t="shared" si="67"/>
        <v>061000</v>
      </c>
      <c r="G512" s="16" t="str">
        <f>VLOOKUP(F512:F3668,'[10]Catalogos CRI'!$A$24:$B$65,2,FALSE)</f>
        <v>APROVECHAMIENTOS DE TIPO CORRIENTE</v>
      </c>
      <c r="H512" s="16" t="str">
        <f t="shared" si="68"/>
        <v>061040</v>
      </c>
      <c r="I512" s="16" t="str">
        <f>VLOOKUP(H512:H3668,'[10]Catalogos CRI'!$A$70:$B$148,2,FALSE)</f>
        <v>Reintegros</v>
      </c>
      <c r="J512" s="16" t="str">
        <f t="shared" si="69"/>
        <v>061041</v>
      </c>
      <c r="K512" s="16" t="str">
        <f>VLOOKUP(J512:J3668,'[10]Catalogos CRI'!$A$153:$B$335,2,FALSE)</f>
        <v>Reintegros</v>
      </c>
      <c r="L512" s="16" t="str">
        <f t="shared" si="70"/>
        <v>600</v>
      </c>
      <c r="M512" s="16" t="str">
        <f>VLOOKUP(L512:L3668,[11]FF!$A$10:$B$16,2,FALSE)</f>
        <v>Recursos Estatales</v>
      </c>
      <c r="N512" s="16" t="str">
        <f t="shared" si="71"/>
        <v>607</v>
      </c>
      <c r="O512" s="16" t="str">
        <f>VLOOKUP(N512:N3668,[11]FF!$A$22:$B$93,2,FALSE)</f>
        <v>Estímulos que Integran Fuerza Única Jalisco</v>
      </c>
      <c r="P512" s="16">
        <v>879554</v>
      </c>
      <c r="Q512" s="16">
        <v>12</v>
      </c>
      <c r="R512" s="17">
        <v>0</v>
      </c>
      <c r="S512" s="17">
        <v>0</v>
      </c>
      <c r="T512" s="17">
        <f t="shared" si="63"/>
        <v>0</v>
      </c>
      <c r="U512" s="17">
        <v>0</v>
      </c>
      <c r="V512" s="17">
        <v>0</v>
      </c>
      <c r="W512" s="17">
        <f t="shared" si="64"/>
        <v>0</v>
      </c>
      <c r="X512" t="str">
        <f>VLOOKUP(J512,'[12]Conver ASEJ VS Clave Nueva'!$A$4:$C$193,3,FALSE)</f>
        <v>6.1.4.1</v>
      </c>
      <c r="Y512" t="str">
        <f>VLOOKUP(K512,'[13]Conver ASEJ VS Clave Nueva'!$B$4:$D$193,3,FALSE)</f>
        <v>Reintegros</v>
      </c>
    </row>
    <row r="513" spans="1:25" x14ac:dyDescent="0.25">
      <c r="A513" s="16">
        <v>86855</v>
      </c>
      <c r="B513" s="16" t="s">
        <v>178</v>
      </c>
      <c r="C513" s="16" t="str">
        <f t="shared" si="65"/>
        <v>2018</v>
      </c>
      <c r="D513" s="16" t="str">
        <f t="shared" si="66"/>
        <v>060000</v>
      </c>
      <c r="E513" s="16" t="str">
        <f>VLOOKUP(D513:D3669,'[10]Catalogos CRI'!$A$10:$B$19,2,FALSE)</f>
        <v>APROVECHAMIENTOS</v>
      </c>
      <c r="F513" s="16" t="str">
        <f t="shared" si="67"/>
        <v>061000</v>
      </c>
      <c r="G513" s="16" t="str">
        <f>VLOOKUP(F513:F3669,'[10]Catalogos CRI'!$A$24:$B$65,2,FALSE)</f>
        <v>APROVECHAMIENTOS DE TIPO CORRIENTE</v>
      </c>
      <c r="H513" s="16" t="str">
        <f t="shared" si="68"/>
        <v>061040</v>
      </c>
      <c r="I513" s="16" t="str">
        <f>VLOOKUP(H513:H3669,'[10]Catalogos CRI'!$A$70:$B$148,2,FALSE)</f>
        <v>Reintegros</v>
      </c>
      <c r="J513" s="16" t="str">
        <f t="shared" si="69"/>
        <v>061041</v>
      </c>
      <c r="K513" s="16" t="str">
        <f>VLOOKUP(J513:J3669,'[10]Catalogos CRI'!$A$153:$B$335,2,FALSE)</f>
        <v>Reintegros</v>
      </c>
      <c r="L513" s="16" t="str">
        <f t="shared" si="70"/>
        <v>600</v>
      </c>
      <c r="M513" s="16" t="str">
        <f>VLOOKUP(L513:L3669,[11]FF!$A$10:$B$16,2,FALSE)</f>
        <v>Recursos Estatales</v>
      </c>
      <c r="N513" s="16" t="str">
        <f t="shared" si="71"/>
        <v>621</v>
      </c>
      <c r="O513" s="16" t="str">
        <f>VLOOKUP(N513:N3669,[11]FF!$A$22:$B$93,2,FALSE)</f>
        <v>Fondo Metropolitano 2016</v>
      </c>
      <c r="P513" s="16">
        <v>879555</v>
      </c>
      <c r="Q513" s="16">
        <v>1</v>
      </c>
      <c r="R513" s="17">
        <v>0</v>
      </c>
      <c r="S513" s="17">
        <v>0</v>
      </c>
      <c r="T513" s="17">
        <f t="shared" si="63"/>
        <v>0</v>
      </c>
      <c r="U513" s="17">
        <v>0</v>
      </c>
      <c r="V513" s="17">
        <v>0</v>
      </c>
      <c r="W513" s="17">
        <f t="shared" si="64"/>
        <v>0</v>
      </c>
      <c r="X513" t="str">
        <f>VLOOKUP(J513,'[12]Conver ASEJ VS Clave Nueva'!$A$4:$C$193,3,FALSE)</f>
        <v>6.1.4.1</v>
      </c>
      <c r="Y513" t="str">
        <f>VLOOKUP(K513,'[13]Conver ASEJ VS Clave Nueva'!$B$4:$D$193,3,FALSE)</f>
        <v>Reintegros</v>
      </c>
    </row>
    <row r="514" spans="1:25" x14ac:dyDescent="0.25">
      <c r="A514" s="16">
        <v>86855</v>
      </c>
      <c r="B514" s="16" t="s">
        <v>178</v>
      </c>
      <c r="C514" s="16" t="str">
        <f t="shared" si="65"/>
        <v>2018</v>
      </c>
      <c r="D514" s="16" t="str">
        <f t="shared" si="66"/>
        <v>060000</v>
      </c>
      <c r="E514" s="16" t="str">
        <f>VLOOKUP(D514:D3670,'[10]Catalogos CRI'!$A$10:$B$19,2,FALSE)</f>
        <v>APROVECHAMIENTOS</v>
      </c>
      <c r="F514" s="16" t="str">
        <f t="shared" si="67"/>
        <v>061000</v>
      </c>
      <c r="G514" s="16" t="str">
        <f>VLOOKUP(F514:F3670,'[10]Catalogos CRI'!$A$24:$B$65,2,FALSE)</f>
        <v>APROVECHAMIENTOS DE TIPO CORRIENTE</v>
      </c>
      <c r="H514" s="16" t="str">
        <f t="shared" si="68"/>
        <v>061040</v>
      </c>
      <c r="I514" s="16" t="str">
        <f>VLOOKUP(H514:H3670,'[10]Catalogos CRI'!$A$70:$B$148,2,FALSE)</f>
        <v>Reintegros</v>
      </c>
      <c r="J514" s="16" t="str">
        <f t="shared" si="69"/>
        <v>061041</v>
      </c>
      <c r="K514" s="16" t="str">
        <f>VLOOKUP(J514:J3670,'[10]Catalogos CRI'!$A$153:$B$335,2,FALSE)</f>
        <v>Reintegros</v>
      </c>
      <c r="L514" s="16" t="str">
        <f t="shared" si="70"/>
        <v>600</v>
      </c>
      <c r="M514" s="16" t="str">
        <f>VLOOKUP(L514:L3670,[11]FF!$A$10:$B$16,2,FALSE)</f>
        <v>Recursos Estatales</v>
      </c>
      <c r="N514" s="16" t="str">
        <f t="shared" si="71"/>
        <v>621</v>
      </c>
      <c r="O514" s="16" t="str">
        <f>VLOOKUP(N514:N3670,[11]FF!$A$22:$B$93,2,FALSE)</f>
        <v>Fondo Metropolitano 2016</v>
      </c>
      <c r="P514" s="16">
        <v>879556</v>
      </c>
      <c r="Q514" s="16">
        <v>2</v>
      </c>
      <c r="R514" s="17">
        <v>0</v>
      </c>
      <c r="S514" s="17">
        <v>0</v>
      </c>
      <c r="T514" s="17">
        <f t="shared" si="63"/>
        <v>0</v>
      </c>
      <c r="U514" s="17">
        <v>0</v>
      </c>
      <c r="V514" s="17">
        <v>0</v>
      </c>
      <c r="W514" s="17">
        <f t="shared" si="64"/>
        <v>0</v>
      </c>
      <c r="X514" t="str">
        <f>VLOOKUP(J514,'[12]Conver ASEJ VS Clave Nueva'!$A$4:$C$193,3,FALSE)</f>
        <v>6.1.4.1</v>
      </c>
      <c r="Y514" t="str">
        <f>VLOOKUP(K514,'[13]Conver ASEJ VS Clave Nueva'!$B$4:$D$193,3,FALSE)</f>
        <v>Reintegros</v>
      </c>
    </row>
    <row r="515" spans="1:25" x14ac:dyDescent="0.25">
      <c r="A515" s="16">
        <v>86855</v>
      </c>
      <c r="B515" s="16" t="s">
        <v>178</v>
      </c>
      <c r="C515" s="16" t="str">
        <f t="shared" si="65"/>
        <v>2018</v>
      </c>
      <c r="D515" s="16" t="str">
        <f t="shared" si="66"/>
        <v>060000</v>
      </c>
      <c r="E515" s="16" t="str">
        <f>VLOOKUP(D515:D3671,'[10]Catalogos CRI'!$A$10:$B$19,2,FALSE)</f>
        <v>APROVECHAMIENTOS</v>
      </c>
      <c r="F515" s="16" t="str">
        <f t="shared" si="67"/>
        <v>061000</v>
      </c>
      <c r="G515" s="16" t="str">
        <f>VLOOKUP(F515:F3671,'[10]Catalogos CRI'!$A$24:$B$65,2,FALSE)</f>
        <v>APROVECHAMIENTOS DE TIPO CORRIENTE</v>
      </c>
      <c r="H515" s="16" t="str">
        <f t="shared" si="68"/>
        <v>061040</v>
      </c>
      <c r="I515" s="16" t="str">
        <f>VLOOKUP(H515:H3671,'[10]Catalogos CRI'!$A$70:$B$148,2,FALSE)</f>
        <v>Reintegros</v>
      </c>
      <c r="J515" s="16" t="str">
        <f t="shared" si="69"/>
        <v>061041</v>
      </c>
      <c r="K515" s="16" t="str">
        <f>VLOOKUP(J515:J3671,'[10]Catalogos CRI'!$A$153:$B$335,2,FALSE)</f>
        <v>Reintegros</v>
      </c>
      <c r="L515" s="16" t="str">
        <f t="shared" si="70"/>
        <v>600</v>
      </c>
      <c r="M515" s="16" t="str">
        <f>VLOOKUP(L515:L3671,[11]FF!$A$10:$B$16,2,FALSE)</f>
        <v>Recursos Estatales</v>
      </c>
      <c r="N515" s="16" t="str">
        <f t="shared" si="71"/>
        <v>621</v>
      </c>
      <c r="O515" s="16" t="str">
        <f>VLOOKUP(N515:N3671,[11]FF!$A$22:$B$93,2,FALSE)</f>
        <v>Fondo Metropolitano 2016</v>
      </c>
      <c r="P515" s="16">
        <v>879557</v>
      </c>
      <c r="Q515" s="16">
        <v>3</v>
      </c>
      <c r="R515" s="17">
        <v>0</v>
      </c>
      <c r="S515" s="17">
        <v>330.48</v>
      </c>
      <c r="T515" s="17">
        <f t="shared" si="63"/>
        <v>330.48</v>
      </c>
      <c r="U515" s="17">
        <v>0</v>
      </c>
      <c r="V515" s="17">
        <v>330.48</v>
      </c>
      <c r="W515" s="17">
        <f t="shared" si="64"/>
        <v>0</v>
      </c>
      <c r="X515" t="str">
        <f>VLOOKUP(J515,'[12]Conver ASEJ VS Clave Nueva'!$A$4:$C$193,3,FALSE)</f>
        <v>6.1.4.1</v>
      </c>
      <c r="Y515" t="str">
        <f>VLOOKUP(K515,'[13]Conver ASEJ VS Clave Nueva'!$B$4:$D$193,3,FALSE)</f>
        <v>Reintegros</v>
      </c>
    </row>
    <row r="516" spans="1:25" x14ac:dyDescent="0.25">
      <c r="A516" s="16">
        <v>86855</v>
      </c>
      <c r="B516" s="16" t="s">
        <v>178</v>
      </c>
      <c r="C516" s="16" t="str">
        <f t="shared" si="65"/>
        <v>2018</v>
      </c>
      <c r="D516" s="16" t="str">
        <f t="shared" si="66"/>
        <v>060000</v>
      </c>
      <c r="E516" s="16" t="str">
        <f>VLOOKUP(D516:D3672,'[10]Catalogos CRI'!$A$10:$B$19,2,FALSE)</f>
        <v>APROVECHAMIENTOS</v>
      </c>
      <c r="F516" s="16" t="str">
        <f t="shared" si="67"/>
        <v>061000</v>
      </c>
      <c r="G516" s="16" t="str">
        <f>VLOOKUP(F516:F3672,'[10]Catalogos CRI'!$A$24:$B$65,2,FALSE)</f>
        <v>APROVECHAMIENTOS DE TIPO CORRIENTE</v>
      </c>
      <c r="H516" s="16" t="str">
        <f t="shared" si="68"/>
        <v>061040</v>
      </c>
      <c r="I516" s="16" t="str">
        <f>VLOOKUP(H516:H3672,'[10]Catalogos CRI'!$A$70:$B$148,2,FALSE)</f>
        <v>Reintegros</v>
      </c>
      <c r="J516" s="16" t="str">
        <f t="shared" si="69"/>
        <v>061041</v>
      </c>
      <c r="K516" s="16" t="str">
        <f>VLOOKUP(J516:J3672,'[10]Catalogos CRI'!$A$153:$B$335,2,FALSE)</f>
        <v>Reintegros</v>
      </c>
      <c r="L516" s="16" t="str">
        <f t="shared" si="70"/>
        <v>600</v>
      </c>
      <c r="M516" s="16" t="str">
        <f>VLOOKUP(L516:L3672,[11]FF!$A$10:$B$16,2,FALSE)</f>
        <v>Recursos Estatales</v>
      </c>
      <c r="N516" s="16" t="str">
        <f t="shared" si="71"/>
        <v>621</v>
      </c>
      <c r="O516" s="16" t="str">
        <f>VLOOKUP(N516:N3672,[11]FF!$A$22:$B$93,2,FALSE)</f>
        <v>Fondo Metropolitano 2016</v>
      </c>
      <c r="P516" s="16">
        <v>879558</v>
      </c>
      <c r="Q516" s="16">
        <v>4</v>
      </c>
      <c r="R516" s="17">
        <v>0</v>
      </c>
      <c r="S516" s="17">
        <v>0</v>
      </c>
      <c r="T516" s="17">
        <f t="shared" si="63"/>
        <v>0</v>
      </c>
      <c r="U516" s="17">
        <v>0</v>
      </c>
      <c r="V516" s="17">
        <v>0</v>
      </c>
      <c r="W516" s="17">
        <f t="shared" si="64"/>
        <v>0</v>
      </c>
      <c r="X516" t="str">
        <f>VLOOKUP(J516,'[12]Conver ASEJ VS Clave Nueva'!$A$4:$C$193,3,FALSE)</f>
        <v>6.1.4.1</v>
      </c>
      <c r="Y516" t="str">
        <f>VLOOKUP(K516,'[13]Conver ASEJ VS Clave Nueva'!$B$4:$D$193,3,FALSE)</f>
        <v>Reintegros</v>
      </c>
    </row>
    <row r="517" spans="1:25" x14ac:dyDescent="0.25">
      <c r="A517" s="16">
        <v>86855</v>
      </c>
      <c r="B517" s="16" t="s">
        <v>178</v>
      </c>
      <c r="C517" s="16" t="str">
        <f t="shared" si="65"/>
        <v>2018</v>
      </c>
      <c r="D517" s="16" t="str">
        <f t="shared" si="66"/>
        <v>060000</v>
      </c>
      <c r="E517" s="16" t="str">
        <f>VLOOKUP(D517:D3673,'[10]Catalogos CRI'!$A$10:$B$19,2,FALSE)</f>
        <v>APROVECHAMIENTOS</v>
      </c>
      <c r="F517" s="16" t="str">
        <f t="shared" si="67"/>
        <v>061000</v>
      </c>
      <c r="G517" s="16" t="str">
        <f>VLOOKUP(F517:F3673,'[10]Catalogos CRI'!$A$24:$B$65,2,FALSE)</f>
        <v>APROVECHAMIENTOS DE TIPO CORRIENTE</v>
      </c>
      <c r="H517" s="16" t="str">
        <f t="shared" si="68"/>
        <v>061040</v>
      </c>
      <c r="I517" s="16" t="str">
        <f>VLOOKUP(H517:H3673,'[10]Catalogos CRI'!$A$70:$B$148,2,FALSE)</f>
        <v>Reintegros</v>
      </c>
      <c r="J517" s="16" t="str">
        <f t="shared" si="69"/>
        <v>061041</v>
      </c>
      <c r="K517" s="16" t="str">
        <f>VLOOKUP(J517:J3673,'[10]Catalogos CRI'!$A$153:$B$335,2,FALSE)</f>
        <v>Reintegros</v>
      </c>
      <c r="L517" s="16" t="str">
        <f t="shared" si="70"/>
        <v>600</v>
      </c>
      <c r="M517" s="16" t="str">
        <f>VLOOKUP(L517:L3673,[11]FF!$A$10:$B$16,2,FALSE)</f>
        <v>Recursos Estatales</v>
      </c>
      <c r="N517" s="16" t="str">
        <f t="shared" si="71"/>
        <v>621</v>
      </c>
      <c r="O517" s="16" t="str">
        <f>VLOOKUP(N517:N3673,[11]FF!$A$22:$B$93,2,FALSE)</f>
        <v>Fondo Metropolitano 2016</v>
      </c>
      <c r="P517" s="16">
        <v>879559</v>
      </c>
      <c r="Q517" s="16">
        <v>5</v>
      </c>
      <c r="R517" s="17">
        <v>0</v>
      </c>
      <c r="S517" s="17">
        <v>0</v>
      </c>
      <c r="T517" s="17">
        <f t="shared" si="63"/>
        <v>0</v>
      </c>
      <c r="U517" s="17">
        <v>0</v>
      </c>
      <c r="V517" s="17">
        <v>0</v>
      </c>
      <c r="W517" s="17">
        <f t="shared" si="64"/>
        <v>0</v>
      </c>
      <c r="X517" t="str">
        <f>VLOOKUP(J517,'[12]Conver ASEJ VS Clave Nueva'!$A$4:$C$193,3,FALSE)</f>
        <v>6.1.4.1</v>
      </c>
      <c r="Y517" t="str">
        <f>VLOOKUP(K517,'[13]Conver ASEJ VS Clave Nueva'!$B$4:$D$193,3,FALSE)</f>
        <v>Reintegros</v>
      </c>
    </row>
    <row r="518" spans="1:25" x14ac:dyDescent="0.25">
      <c r="A518" s="16">
        <v>86855</v>
      </c>
      <c r="B518" s="16" t="s">
        <v>178</v>
      </c>
      <c r="C518" s="16" t="str">
        <f t="shared" si="65"/>
        <v>2018</v>
      </c>
      <c r="D518" s="16" t="str">
        <f t="shared" si="66"/>
        <v>060000</v>
      </c>
      <c r="E518" s="16" t="str">
        <f>VLOOKUP(D518:D3674,'[10]Catalogos CRI'!$A$10:$B$19,2,FALSE)</f>
        <v>APROVECHAMIENTOS</v>
      </c>
      <c r="F518" s="16" t="str">
        <f t="shared" si="67"/>
        <v>061000</v>
      </c>
      <c r="G518" s="16" t="str">
        <f>VLOOKUP(F518:F3674,'[10]Catalogos CRI'!$A$24:$B$65,2,FALSE)</f>
        <v>APROVECHAMIENTOS DE TIPO CORRIENTE</v>
      </c>
      <c r="H518" s="16" t="str">
        <f t="shared" si="68"/>
        <v>061040</v>
      </c>
      <c r="I518" s="16" t="str">
        <f>VLOOKUP(H518:H3674,'[10]Catalogos CRI'!$A$70:$B$148,2,FALSE)</f>
        <v>Reintegros</v>
      </c>
      <c r="J518" s="16" t="str">
        <f t="shared" si="69"/>
        <v>061041</v>
      </c>
      <c r="K518" s="16" t="str">
        <f>VLOOKUP(J518:J3674,'[10]Catalogos CRI'!$A$153:$B$335,2,FALSE)</f>
        <v>Reintegros</v>
      </c>
      <c r="L518" s="16" t="str">
        <f t="shared" si="70"/>
        <v>600</v>
      </c>
      <c r="M518" s="16" t="str">
        <f>VLOOKUP(L518:L3674,[11]FF!$A$10:$B$16,2,FALSE)</f>
        <v>Recursos Estatales</v>
      </c>
      <c r="N518" s="16" t="str">
        <f t="shared" si="71"/>
        <v>621</v>
      </c>
      <c r="O518" s="16" t="str">
        <f>VLOOKUP(N518:N3674,[11]FF!$A$22:$B$93,2,FALSE)</f>
        <v>Fondo Metropolitano 2016</v>
      </c>
      <c r="P518" s="16">
        <v>879560</v>
      </c>
      <c r="Q518" s="16">
        <v>6</v>
      </c>
      <c r="R518" s="17">
        <v>0</v>
      </c>
      <c r="S518" s="17">
        <v>0</v>
      </c>
      <c r="T518" s="17">
        <f t="shared" si="63"/>
        <v>0</v>
      </c>
      <c r="U518" s="17">
        <v>0</v>
      </c>
      <c r="V518" s="17">
        <v>0</v>
      </c>
      <c r="W518" s="17">
        <f t="shared" si="64"/>
        <v>0</v>
      </c>
      <c r="X518" t="str">
        <f>VLOOKUP(J518,'[12]Conver ASEJ VS Clave Nueva'!$A$4:$C$193,3,FALSE)</f>
        <v>6.1.4.1</v>
      </c>
      <c r="Y518" t="str">
        <f>VLOOKUP(K518,'[13]Conver ASEJ VS Clave Nueva'!$B$4:$D$193,3,FALSE)</f>
        <v>Reintegros</v>
      </c>
    </row>
    <row r="519" spans="1:25" x14ac:dyDescent="0.25">
      <c r="A519" s="16">
        <v>86855</v>
      </c>
      <c r="B519" s="16" t="s">
        <v>178</v>
      </c>
      <c r="C519" s="16" t="str">
        <f t="shared" si="65"/>
        <v>2018</v>
      </c>
      <c r="D519" s="16" t="str">
        <f t="shared" si="66"/>
        <v>060000</v>
      </c>
      <c r="E519" s="16" t="str">
        <f>VLOOKUP(D519:D3675,'[10]Catalogos CRI'!$A$10:$B$19,2,FALSE)</f>
        <v>APROVECHAMIENTOS</v>
      </c>
      <c r="F519" s="16" t="str">
        <f t="shared" si="67"/>
        <v>061000</v>
      </c>
      <c r="G519" s="16" t="str">
        <f>VLOOKUP(F519:F3675,'[10]Catalogos CRI'!$A$24:$B$65,2,FALSE)</f>
        <v>APROVECHAMIENTOS DE TIPO CORRIENTE</v>
      </c>
      <c r="H519" s="16" t="str">
        <f t="shared" si="68"/>
        <v>061040</v>
      </c>
      <c r="I519" s="16" t="str">
        <f>VLOOKUP(H519:H3675,'[10]Catalogos CRI'!$A$70:$B$148,2,FALSE)</f>
        <v>Reintegros</v>
      </c>
      <c r="J519" s="16" t="str">
        <f t="shared" si="69"/>
        <v>061041</v>
      </c>
      <c r="K519" s="16" t="str">
        <f>VLOOKUP(J519:J3675,'[10]Catalogos CRI'!$A$153:$B$335,2,FALSE)</f>
        <v>Reintegros</v>
      </c>
      <c r="L519" s="16" t="str">
        <f t="shared" si="70"/>
        <v>600</v>
      </c>
      <c r="M519" s="16" t="str">
        <f>VLOOKUP(L519:L3675,[11]FF!$A$10:$B$16,2,FALSE)</f>
        <v>Recursos Estatales</v>
      </c>
      <c r="N519" s="16" t="str">
        <f t="shared" si="71"/>
        <v>621</v>
      </c>
      <c r="O519" s="16" t="str">
        <f>VLOOKUP(N519:N3675,[11]FF!$A$22:$B$93,2,FALSE)</f>
        <v>Fondo Metropolitano 2016</v>
      </c>
      <c r="P519" s="16">
        <v>879561</v>
      </c>
      <c r="Q519" s="16">
        <v>7</v>
      </c>
      <c r="R519" s="17">
        <v>0</v>
      </c>
      <c r="S519" s="17">
        <v>0</v>
      </c>
      <c r="T519" s="17">
        <f t="shared" si="63"/>
        <v>0</v>
      </c>
      <c r="U519" s="17">
        <v>0</v>
      </c>
      <c r="V519" s="17">
        <v>0</v>
      </c>
      <c r="W519" s="17">
        <f t="shared" si="64"/>
        <v>0</v>
      </c>
      <c r="X519" t="str">
        <f>VLOOKUP(J519,'[12]Conver ASEJ VS Clave Nueva'!$A$4:$C$193,3,FALSE)</f>
        <v>6.1.4.1</v>
      </c>
      <c r="Y519" t="str">
        <f>VLOOKUP(K519,'[13]Conver ASEJ VS Clave Nueva'!$B$4:$D$193,3,FALSE)</f>
        <v>Reintegros</v>
      </c>
    </row>
    <row r="520" spans="1:25" x14ac:dyDescent="0.25">
      <c r="A520" s="16">
        <v>86855</v>
      </c>
      <c r="B520" s="16" t="s">
        <v>178</v>
      </c>
      <c r="C520" s="16" t="str">
        <f t="shared" si="65"/>
        <v>2018</v>
      </c>
      <c r="D520" s="16" t="str">
        <f t="shared" si="66"/>
        <v>060000</v>
      </c>
      <c r="E520" s="16" t="str">
        <f>VLOOKUP(D520:D3676,'[10]Catalogos CRI'!$A$10:$B$19,2,FALSE)</f>
        <v>APROVECHAMIENTOS</v>
      </c>
      <c r="F520" s="16" t="str">
        <f t="shared" si="67"/>
        <v>061000</v>
      </c>
      <c r="G520" s="16" t="str">
        <f>VLOOKUP(F520:F3676,'[10]Catalogos CRI'!$A$24:$B$65,2,FALSE)</f>
        <v>APROVECHAMIENTOS DE TIPO CORRIENTE</v>
      </c>
      <c r="H520" s="16" t="str">
        <f t="shared" si="68"/>
        <v>061040</v>
      </c>
      <c r="I520" s="16" t="str">
        <f>VLOOKUP(H520:H3676,'[10]Catalogos CRI'!$A$70:$B$148,2,FALSE)</f>
        <v>Reintegros</v>
      </c>
      <c r="J520" s="16" t="str">
        <f t="shared" si="69"/>
        <v>061041</v>
      </c>
      <c r="K520" s="16" t="str">
        <f>VLOOKUP(J520:J3676,'[10]Catalogos CRI'!$A$153:$B$335,2,FALSE)</f>
        <v>Reintegros</v>
      </c>
      <c r="L520" s="16" t="str">
        <f t="shared" si="70"/>
        <v>600</v>
      </c>
      <c r="M520" s="16" t="str">
        <f>VLOOKUP(L520:L3676,[11]FF!$A$10:$B$16,2,FALSE)</f>
        <v>Recursos Estatales</v>
      </c>
      <c r="N520" s="16" t="str">
        <f t="shared" si="71"/>
        <v>621</v>
      </c>
      <c r="O520" s="16" t="str">
        <f>VLOOKUP(N520:N3676,[11]FF!$A$22:$B$93,2,FALSE)</f>
        <v>Fondo Metropolitano 2016</v>
      </c>
      <c r="P520" s="16">
        <v>879562</v>
      </c>
      <c r="Q520" s="16">
        <v>8</v>
      </c>
      <c r="R520" s="17">
        <v>0</v>
      </c>
      <c r="S520" s="17">
        <v>0</v>
      </c>
      <c r="T520" s="17">
        <f t="shared" si="63"/>
        <v>0</v>
      </c>
      <c r="U520" s="17">
        <v>0</v>
      </c>
      <c r="V520" s="17">
        <v>0</v>
      </c>
      <c r="W520" s="17">
        <f t="shared" si="64"/>
        <v>0</v>
      </c>
      <c r="X520" t="str">
        <f>VLOOKUP(J520,'[12]Conver ASEJ VS Clave Nueva'!$A$4:$C$193,3,FALSE)</f>
        <v>6.1.4.1</v>
      </c>
      <c r="Y520" t="str">
        <f>VLOOKUP(K520,'[13]Conver ASEJ VS Clave Nueva'!$B$4:$D$193,3,FALSE)</f>
        <v>Reintegros</v>
      </c>
    </row>
    <row r="521" spans="1:25" x14ac:dyDescent="0.25">
      <c r="A521" s="16">
        <v>86855</v>
      </c>
      <c r="B521" s="16" t="s">
        <v>178</v>
      </c>
      <c r="C521" s="16" t="str">
        <f t="shared" si="65"/>
        <v>2018</v>
      </c>
      <c r="D521" s="16" t="str">
        <f t="shared" si="66"/>
        <v>060000</v>
      </c>
      <c r="E521" s="16" t="str">
        <f>VLOOKUP(D521:D3677,'[10]Catalogos CRI'!$A$10:$B$19,2,FALSE)</f>
        <v>APROVECHAMIENTOS</v>
      </c>
      <c r="F521" s="16" t="str">
        <f t="shared" si="67"/>
        <v>061000</v>
      </c>
      <c r="G521" s="16" t="str">
        <f>VLOOKUP(F521:F3677,'[10]Catalogos CRI'!$A$24:$B$65,2,FALSE)</f>
        <v>APROVECHAMIENTOS DE TIPO CORRIENTE</v>
      </c>
      <c r="H521" s="16" t="str">
        <f t="shared" si="68"/>
        <v>061040</v>
      </c>
      <c r="I521" s="16" t="str">
        <f>VLOOKUP(H521:H3677,'[10]Catalogos CRI'!$A$70:$B$148,2,FALSE)</f>
        <v>Reintegros</v>
      </c>
      <c r="J521" s="16" t="str">
        <f t="shared" si="69"/>
        <v>061041</v>
      </c>
      <c r="K521" s="16" t="str">
        <f>VLOOKUP(J521:J3677,'[10]Catalogos CRI'!$A$153:$B$335,2,FALSE)</f>
        <v>Reintegros</v>
      </c>
      <c r="L521" s="16" t="str">
        <f t="shared" si="70"/>
        <v>600</v>
      </c>
      <c r="M521" s="16" t="str">
        <f>VLOOKUP(L521:L3677,[11]FF!$A$10:$B$16,2,FALSE)</f>
        <v>Recursos Estatales</v>
      </c>
      <c r="N521" s="16" t="str">
        <f t="shared" si="71"/>
        <v>621</v>
      </c>
      <c r="O521" s="16" t="str">
        <f>VLOOKUP(N521:N3677,[11]FF!$A$22:$B$93,2,FALSE)</f>
        <v>Fondo Metropolitano 2016</v>
      </c>
      <c r="P521" s="16">
        <v>879563</v>
      </c>
      <c r="Q521" s="16">
        <v>9</v>
      </c>
      <c r="R521" s="17">
        <v>0</v>
      </c>
      <c r="S521" s="17">
        <v>0</v>
      </c>
      <c r="T521" s="17">
        <f t="shared" ref="T521:T584" si="72">R521+S521</f>
        <v>0</v>
      </c>
      <c r="U521" s="17">
        <v>0</v>
      </c>
      <c r="V521" s="17">
        <v>0</v>
      </c>
      <c r="W521" s="17">
        <f t="shared" ref="W521:W584" si="73">T521-V521</f>
        <v>0</v>
      </c>
      <c r="X521" t="str">
        <f>VLOOKUP(J521,'[12]Conver ASEJ VS Clave Nueva'!$A$4:$C$193,3,FALSE)</f>
        <v>6.1.4.1</v>
      </c>
      <c r="Y521" t="str">
        <f>VLOOKUP(K521,'[13]Conver ASEJ VS Clave Nueva'!$B$4:$D$193,3,FALSE)</f>
        <v>Reintegros</v>
      </c>
    </row>
    <row r="522" spans="1:25" x14ac:dyDescent="0.25">
      <c r="A522" s="16">
        <v>86855</v>
      </c>
      <c r="B522" s="16" t="s">
        <v>178</v>
      </c>
      <c r="C522" s="16" t="str">
        <f t="shared" ref="C522:C585" si="74">MID(B522,1,4)</f>
        <v>2018</v>
      </c>
      <c r="D522" s="16" t="str">
        <f t="shared" ref="D522:D585" si="75">MID(B522,6,6)</f>
        <v>060000</v>
      </c>
      <c r="E522" s="16" t="str">
        <f>VLOOKUP(D522:D3678,'[10]Catalogos CRI'!$A$10:$B$19,2,FALSE)</f>
        <v>APROVECHAMIENTOS</v>
      </c>
      <c r="F522" s="16" t="str">
        <f t="shared" ref="F522:F585" si="76">MID(B522,13,6)</f>
        <v>061000</v>
      </c>
      <c r="G522" s="16" t="str">
        <f>VLOOKUP(F522:F3678,'[10]Catalogos CRI'!$A$24:$B$65,2,FALSE)</f>
        <v>APROVECHAMIENTOS DE TIPO CORRIENTE</v>
      </c>
      <c r="H522" s="16" t="str">
        <f t="shared" ref="H522:H585" si="77">MID(B522,20,6)</f>
        <v>061040</v>
      </c>
      <c r="I522" s="16" t="str">
        <f>VLOOKUP(H522:H3678,'[10]Catalogos CRI'!$A$70:$B$148,2,FALSE)</f>
        <v>Reintegros</v>
      </c>
      <c r="J522" s="16" t="str">
        <f t="shared" ref="J522:J585" si="78">MID(B522,27,6)</f>
        <v>061041</v>
      </c>
      <c r="K522" s="16" t="str">
        <f>VLOOKUP(J522:J3678,'[10]Catalogos CRI'!$A$153:$B$335,2,FALSE)</f>
        <v>Reintegros</v>
      </c>
      <c r="L522" s="16" t="str">
        <f t="shared" ref="L522:L585" si="79">MID(B522,34,3)</f>
        <v>600</v>
      </c>
      <c r="M522" s="16" t="str">
        <f>VLOOKUP(L522:L3678,[11]FF!$A$10:$B$16,2,FALSE)</f>
        <v>Recursos Estatales</v>
      </c>
      <c r="N522" s="16" t="str">
        <f t="shared" ref="N522:N585" si="80">MID(B522,38,3)</f>
        <v>621</v>
      </c>
      <c r="O522" s="16" t="str">
        <f>VLOOKUP(N522:N3678,[11]FF!$A$22:$B$93,2,FALSE)</f>
        <v>Fondo Metropolitano 2016</v>
      </c>
      <c r="P522" s="16">
        <v>879564</v>
      </c>
      <c r="Q522" s="16">
        <v>10</v>
      </c>
      <c r="R522" s="17">
        <v>0</v>
      </c>
      <c r="S522" s="17">
        <v>0</v>
      </c>
      <c r="T522" s="17">
        <f t="shared" si="72"/>
        <v>0</v>
      </c>
      <c r="U522" s="17">
        <v>0</v>
      </c>
      <c r="V522" s="17">
        <v>0</v>
      </c>
      <c r="W522" s="17">
        <f t="shared" si="73"/>
        <v>0</v>
      </c>
      <c r="X522" t="str">
        <f>VLOOKUP(J522,'[12]Conver ASEJ VS Clave Nueva'!$A$4:$C$193,3,FALSE)</f>
        <v>6.1.4.1</v>
      </c>
      <c r="Y522" t="str">
        <f>VLOOKUP(K522,'[13]Conver ASEJ VS Clave Nueva'!$B$4:$D$193,3,FALSE)</f>
        <v>Reintegros</v>
      </c>
    </row>
    <row r="523" spans="1:25" x14ac:dyDescent="0.25">
      <c r="A523" s="16">
        <v>86855</v>
      </c>
      <c r="B523" s="16" t="s">
        <v>178</v>
      </c>
      <c r="C523" s="16" t="str">
        <f t="shared" si="74"/>
        <v>2018</v>
      </c>
      <c r="D523" s="16" t="str">
        <f t="shared" si="75"/>
        <v>060000</v>
      </c>
      <c r="E523" s="16" t="str">
        <f>VLOOKUP(D523:D3679,'[10]Catalogos CRI'!$A$10:$B$19,2,FALSE)</f>
        <v>APROVECHAMIENTOS</v>
      </c>
      <c r="F523" s="16" t="str">
        <f t="shared" si="76"/>
        <v>061000</v>
      </c>
      <c r="G523" s="16" t="str">
        <f>VLOOKUP(F523:F3679,'[10]Catalogos CRI'!$A$24:$B$65,2,FALSE)</f>
        <v>APROVECHAMIENTOS DE TIPO CORRIENTE</v>
      </c>
      <c r="H523" s="16" t="str">
        <f t="shared" si="77"/>
        <v>061040</v>
      </c>
      <c r="I523" s="16" t="str">
        <f>VLOOKUP(H523:H3679,'[10]Catalogos CRI'!$A$70:$B$148,2,FALSE)</f>
        <v>Reintegros</v>
      </c>
      <c r="J523" s="16" t="str">
        <f t="shared" si="78"/>
        <v>061041</v>
      </c>
      <c r="K523" s="16" t="str">
        <f>VLOOKUP(J523:J3679,'[10]Catalogos CRI'!$A$153:$B$335,2,FALSE)</f>
        <v>Reintegros</v>
      </c>
      <c r="L523" s="16" t="str">
        <f t="shared" si="79"/>
        <v>600</v>
      </c>
      <c r="M523" s="16" t="str">
        <f>VLOOKUP(L523:L3679,[11]FF!$A$10:$B$16,2,FALSE)</f>
        <v>Recursos Estatales</v>
      </c>
      <c r="N523" s="16" t="str">
        <f t="shared" si="80"/>
        <v>621</v>
      </c>
      <c r="O523" s="16" t="str">
        <f>VLOOKUP(N523:N3679,[11]FF!$A$22:$B$93,2,FALSE)</f>
        <v>Fondo Metropolitano 2016</v>
      </c>
      <c r="P523" s="16">
        <v>879565</v>
      </c>
      <c r="Q523" s="16">
        <v>11</v>
      </c>
      <c r="R523" s="17">
        <v>0</v>
      </c>
      <c r="S523" s="17">
        <v>0</v>
      </c>
      <c r="T523" s="17">
        <f t="shared" si="72"/>
        <v>0</v>
      </c>
      <c r="U523" s="17">
        <v>0</v>
      </c>
      <c r="V523" s="17">
        <v>0</v>
      </c>
      <c r="W523" s="17">
        <f t="shared" si="73"/>
        <v>0</v>
      </c>
      <c r="X523" t="str">
        <f>VLOOKUP(J523,'[12]Conver ASEJ VS Clave Nueva'!$A$4:$C$193,3,FALSE)</f>
        <v>6.1.4.1</v>
      </c>
      <c r="Y523" t="str">
        <f>VLOOKUP(K523,'[13]Conver ASEJ VS Clave Nueva'!$B$4:$D$193,3,FALSE)</f>
        <v>Reintegros</v>
      </c>
    </row>
    <row r="524" spans="1:25" x14ac:dyDescent="0.25">
      <c r="A524" s="16">
        <v>86855</v>
      </c>
      <c r="B524" s="16" t="s">
        <v>178</v>
      </c>
      <c r="C524" s="16" t="str">
        <f t="shared" si="74"/>
        <v>2018</v>
      </c>
      <c r="D524" s="16" t="str">
        <f t="shared" si="75"/>
        <v>060000</v>
      </c>
      <c r="E524" s="16" t="str">
        <f>VLOOKUP(D524:D3680,'[10]Catalogos CRI'!$A$10:$B$19,2,FALSE)</f>
        <v>APROVECHAMIENTOS</v>
      </c>
      <c r="F524" s="16" t="str">
        <f t="shared" si="76"/>
        <v>061000</v>
      </c>
      <c r="G524" s="16" t="str">
        <f>VLOOKUP(F524:F3680,'[10]Catalogos CRI'!$A$24:$B$65,2,FALSE)</f>
        <v>APROVECHAMIENTOS DE TIPO CORRIENTE</v>
      </c>
      <c r="H524" s="16" t="str">
        <f t="shared" si="77"/>
        <v>061040</v>
      </c>
      <c r="I524" s="16" t="str">
        <f>VLOOKUP(H524:H3680,'[10]Catalogos CRI'!$A$70:$B$148,2,FALSE)</f>
        <v>Reintegros</v>
      </c>
      <c r="J524" s="16" t="str">
        <f t="shared" si="78"/>
        <v>061041</v>
      </c>
      <c r="K524" s="16" t="str">
        <f>VLOOKUP(J524:J3680,'[10]Catalogos CRI'!$A$153:$B$335,2,FALSE)</f>
        <v>Reintegros</v>
      </c>
      <c r="L524" s="16" t="str">
        <f t="shared" si="79"/>
        <v>600</v>
      </c>
      <c r="M524" s="16" t="str">
        <f>VLOOKUP(L524:L3680,[11]FF!$A$10:$B$16,2,FALSE)</f>
        <v>Recursos Estatales</v>
      </c>
      <c r="N524" s="16" t="str">
        <f t="shared" si="80"/>
        <v>621</v>
      </c>
      <c r="O524" s="16" t="str">
        <f>VLOOKUP(N524:N3680,[11]FF!$A$22:$B$93,2,FALSE)</f>
        <v>Fondo Metropolitano 2016</v>
      </c>
      <c r="P524" s="16">
        <v>879566</v>
      </c>
      <c r="Q524" s="16">
        <v>12</v>
      </c>
      <c r="R524" s="17">
        <v>0</v>
      </c>
      <c r="S524" s="17">
        <v>0</v>
      </c>
      <c r="T524" s="17">
        <f t="shared" si="72"/>
        <v>0</v>
      </c>
      <c r="U524" s="17">
        <v>0</v>
      </c>
      <c r="V524" s="17">
        <v>0</v>
      </c>
      <c r="W524" s="17">
        <f t="shared" si="73"/>
        <v>0</v>
      </c>
      <c r="X524" t="str">
        <f>VLOOKUP(J524,'[12]Conver ASEJ VS Clave Nueva'!$A$4:$C$193,3,FALSE)</f>
        <v>6.1.4.1</v>
      </c>
      <c r="Y524" t="str">
        <f>VLOOKUP(K524,'[13]Conver ASEJ VS Clave Nueva'!$B$4:$D$193,3,FALSE)</f>
        <v>Reintegros</v>
      </c>
    </row>
    <row r="525" spans="1:25" x14ac:dyDescent="0.25">
      <c r="A525" s="16">
        <v>86856</v>
      </c>
      <c r="B525" s="16" t="s">
        <v>179</v>
      </c>
      <c r="C525" s="16" t="str">
        <f t="shared" si="74"/>
        <v>2018</v>
      </c>
      <c r="D525" s="16" t="str">
        <f t="shared" si="75"/>
        <v>090000</v>
      </c>
      <c r="E525" s="16" t="str">
        <f>VLOOKUP(D525:D3681,'[10]Catalogos CRI'!$A$10:$B$19,2,FALSE)</f>
        <v>TRANSFERENCIAS, ASIGNACIONES, SUBSIDIOS Y  OTRAS AYUDAS</v>
      </c>
      <c r="F525" s="16" t="str">
        <f t="shared" si="76"/>
        <v>093000</v>
      </c>
      <c r="G525" s="16" t="str">
        <f>VLOOKUP(F525:F3681,'[10]Catalogos CRI'!$A$24:$B$65,2,FALSE)</f>
        <v>SUBSIDIOS Y SUBVENCIONES</v>
      </c>
      <c r="H525" s="16" t="str">
        <f t="shared" si="77"/>
        <v>093010</v>
      </c>
      <c r="I525" s="16" t="str">
        <f>VLOOKUP(H525:H3681,'[10]Catalogos CRI'!$A$70:$B$148,2,FALSE)</f>
        <v>Subsidio</v>
      </c>
      <c r="J525" s="16" t="str">
        <f t="shared" si="78"/>
        <v>093011</v>
      </c>
      <c r="K525" s="16" t="str">
        <f>VLOOKUP(J525:J3681,'[10]Catalogos CRI'!$A$153:$B$335,2,FALSE)</f>
        <v>Subsidio</v>
      </c>
      <c r="L525" s="16" t="str">
        <f t="shared" si="79"/>
        <v>500</v>
      </c>
      <c r="M525" s="16" t="str">
        <f>VLOOKUP(L525:L3681,[11]FF!$A$10:$B$16,2,FALSE)</f>
        <v>Recursos Federales</v>
      </c>
      <c r="N525" s="16" t="str">
        <f t="shared" si="80"/>
        <v>510</v>
      </c>
      <c r="O525" s="16" t="str">
        <f>VLOOKUP(N525:N3681,[11]FF!$A$22:$B$93,2,FALSE)</f>
        <v>Fortaseg 2018</v>
      </c>
      <c r="P525" s="16">
        <v>879567</v>
      </c>
      <c r="Q525" s="16">
        <v>1</v>
      </c>
      <c r="R525" s="17">
        <v>0</v>
      </c>
      <c r="S525" s="17">
        <v>0</v>
      </c>
      <c r="T525" s="17">
        <f t="shared" si="72"/>
        <v>0</v>
      </c>
      <c r="U525" s="17">
        <v>0</v>
      </c>
      <c r="V525" s="17">
        <v>0</v>
      </c>
      <c r="W525" s="17">
        <f t="shared" si="73"/>
        <v>0</v>
      </c>
      <c r="X525" t="str">
        <f>VLOOKUP(J525,'[12]Conver ASEJ VS Clave Nueva'!$A$4:$C$193,3,FALSE)</f>
        <v>9.3.1.1</v>
      </c>
      <c r="Y525" t="str">
        <f>VLOOKUP(K525,'[13]Conver ASEJ VS Clave Nueva'!$B$4:$D$193,3,FALSE)</f>
        <v>Subsidio</v>
      </c>
    </row>
    <row r="526" spans="1:25" x14ac:dyDescent="0.25">
      <c r="A526" s="16">
        <v>86856</v>
      </c>
      <c r="B526" s="16" t="s">
        <v>179</v>
      </c>
      <c r="C526" s="16" t="str">
        <f t="shared" si="74"/>
        <v>2018</v>
      </c>
      <c r="D526" s="16" t="str">
        <f t="shared" si="75"/>
        <v>090000</v>
      </c>
      <c r="E526" s="16" t="str">
        <f>VLOOKUP(D526:D3682,'[10]Catalogos CRI'!$A$10:$B$19,2,FALSE)</f>
        <v>TRANSFERENCIAS, ASIGNACIONES, SUBSIDIOS Y  OTRAS AYUDAS</v>
      </c>
      <c r="F526" s="16" t="str">
        <f t="shared" si="76"/>
        <v>093000</v>
      </c>
      <c r="G526" s="16" t="str">
        <f>VLOOKUP(F526:F3682,'[10]Catalogos CRI'!$A$24:$B$65,2,FALSE)</f>
        <v>SUBSIDIOS Y SUBVENCIONES</v>
      </c>
      <c r="H526" s="16" t="str">
        <f t="shared" si="77"/>
        <v>093010</v>
      </c>
      <c r="I526" s="16" t="str">
        <f>VLOOKUP(H526:H3682,'[10]Catalogos CRI'!$A$70:$B$148,2,FALSE)</f>
        <v>Subsidio</v>
      </c>
      <c r="J526" s="16" t="str">
        <f t="shared" si="78"/>
        <v>093011</v>
      </c>
      <c r="K526" s="16" t="str">
        <f>VLOOKUP(J526:J3682,'[10]Catalogos CRI'!$A$153:$B$335,2,FALSE)</f>
        <v>Subsidio</v>
      </c>
      <c r="L526" s="16" t="str">
        <f t="shared" si="79"/>
        <v>500</v>
      </c>
      <c r="M526" s="16" t="str">
        <f>VLOOKUP(L526:L3682,[11]FF!$A$10:$B$16,2,FALSE)</f>
        <v>Recursos Federales</v>
      </c>
      <c r="N526" s="16" t="str">
        <f t="shared" si="80"/>
        <v>510</v>
      </c>
      <c r="O526" s="16" t="str">
        <f>VLOOKUP(N526:N3682,[11]FF!$A$22:$B$93,2,FALSE)</f>
        <v>Fortaseg 2018</v>
      </c>
      <c r="P526" s="16">
        <v>879568</v>
      </c>
      <c r="Q526" s="16">
        <v>2</v>
      </c>
      <c r="R526" s="17">
        <v>0</v>
      </c>
      <c r="S526" s="17">
        <v>0</v>
      </c>
      <c r="T526" s="17">
        <f t="shared" si="72"/>
        <v>0</v>
      </c>
      <c r="U526" s="17">
        <v>0</v>
      </c>
      <c r="V526" s="17">
        <v>0</v>
      </c>
      <c r="W526" s="17">
        <f t="shared" si="73"/>
        <v>0</v>
      </c>
      <c r="X526" t="str">
        <f>VLOOKUP(J526,'[12]Conver ASEJ VS Clave Nueva'!$A$4:$C$193,3,FALSE)</f>
        <v>9.3.1.1</v>
      </c>
      <c r="Y526" t="str">
        <f>VLOOKUP(K526,'[13]Conver ASEJ VS Clave Nueva'!$B$4:$D$193,3,FALSE)</f>
        <v>Subsidio</v>
      </c>
    </row>
    <row r="527" spans="1:25" x14ac:dyDescent="0.25">
      <c r="A527" s="16">
        <v>86856</v>
      </c>
      <c r="B527" s="16" t="s">
        <v>179</v>
      </c>
      <c r="C527" s="16" t="str">
        <f t="shared" si="74"/>
        <v>2018</v>
      </c>
      <c r="D527" s="16" t="str">
        <f t="shared" si="75"/>
        <v>090000</v>
      </c>
      <c r="E527" s="16" t="str">
        <f>VLOOKUP(D527:D3683,'[10]Catalogos CRI'!$A$10:$B$19,2,FALSE)</f>
        <v>TRANSFERENCIAS, ASIGNACIONES, SUBSIDIOS Y  OTRAS AYUDAS</v>
      </c>
      <c r="F527" s="16" t="str">
        <f t="shared" si="76"/>
        <v>093000</v>
      </c>
      <c r="G527" s="16" t="str">
        <f>VLOOKUP(F527:F3683,'[10]Catalogos CRI'!$A$24:$B$65,2,FALSE)</f>
        <v>SUBSIDIOS Y SUBVENCIONES</v>
      </c>
      <c r="H527" s="16" t="str">
        <f t="shared" si="77"/>
        <v>093010</v>
      </c>
      <c r="I527" s="16" t="str">
        <f>VLOOKUP(H527:H3683,'[10]Catalogos CRI'!$A$70:$B$148,2,FALSE)</f>
        <v>Subsidio</v>
      </c>
      <c r="J527" s="16" t="str">
        <f t="shared" si="78"/>
        <v>093011</v>
      </c>
      <c r="K527" s="16" t="str">
        <f>VLOOKUP(J527:J3683,'[10]Catalogos CRI'!$A$153:$B$335,2,FALSE)</f>
        <v>Subsidio</v>
      </c>
      <c r="L527" s="16" t="str">
        <f t="shared" si="79"/>
        <v>500</v>
      </c>
      <c r="M527" s="16" t="str">
        <f>VLOOKUP(L527:L3683,[11]FF!$A$10:$B$16,2,FALSE)</f>
        <v>Recursos Federales</v>
      </c>
      <c r="N527" s="16" t="str">
        <f t="shared" si="80"/>
        <v>510</v>
      </c>
      <c r="O527" s="16" t="str">
        <f>VLOOKUP(N527:N3683,[11]FF!$A$22:$B$93,2,FALSE)</f>
        <v>Fortaseg 2018</v>
      </c>
      <c r="P527" s="16">
        <v>879569</v>
      </c>
      <c r="Q527" s="16">
        <v>3</v>
      </c>
      <c r="R527" s="17">
        <v>0</v>
      </c>
      <c r="S527" s="17">
        <v>15082153.1</v>
      </c>
      <c r="T527" s="17">
        <f t="shared" si="72"/>
        <v>15082153.1</v>
      </c>
      <c r="U527" s="17">
        <v>0</v>
      </c>
      <c r="V527" s="17">
        <v>15082153.1</v>
      </c>
      <c r="W527" s="17">
        <f t="shared" si="73"/>
        <v>0</v>
      </c>
      <c r="X527" t="str">
        <f>VLOOKUP(J527,'[12]Conver ASEJ VS Clave Nueva'!$A$4:$C$193,3,FALSE)</f>
        <v>9.3.1.1</v>
      </c>
      <c r="Y527" t="str">
        <f>VLOOKUP(K527,'[13]Conver ASEJ VS Clave Nueva'!$B$4:$D$193,3,FALSE)</f>
        <v>Subsidio</v>
      </c>
    </row>
    <row r="528" spans="1:25" x14ac:dyDescent="0.25">
      <c r="A528" s="16">
        <v>86856</v>
      </c>
      <c r="B528" s="16" t="s">
        <v>179</v>
      </c>
      <c r="C528" s="16" t="str">
        <f t="shared" si="74"/>
        <v>2018</v>
      </c>
      <c r="D528" s="16" t="str">
        <f t="shared" si="75"/>
        <v>090000</v>
      </c>
      <c r="E528" s="16" t="str">
        <f>VLOOKUP(D528:D3684,'[10]Catalogos CRI'!$A$10:$B$19,2,FALSE)</f>
        <v>TRANSFERENCIAS, ASIGNACIONES, SUBSIDIOS Y  OTRAS AYUDAS</v>
      </c>
      <c r="F528" s="16" t="str">
        <f t="shared" si="76"/>
        <v>093000</v>
      </c>
      <c r="G528" s="16" t="str">
        <f>VLOOKUP(F528:F3684,'[10]Catalogos CRI'!$A$24:$B$65,2,FALSE)</f>
        <v>SUBSIDIOS Y SUBVENCIONES</v>
      </c>
      <c r="H528" s="16" t="str">
        <f t="shared" si="77"/>
        <v>093010</v>
      </c>
      <c r="I528" s="16" t="str">
        <f>VLOOKUP(H528:H3684,'[10]Catalogos CRI'!$A$70:$B$148,2,FALSE)</f>
        <v>Subsidio</v>
      </c>
      <c r="J528" s="16" t="str">
        <f t="shared" si="78"/>
        <v>093011</v>
      </c>
      <c r="K528" s="16" t="str">
        <f>VLOOKUP(J528:J3684,'[10]Catalogos CRI'!$A$153:$B$335,2,FALSE)</f>
        <v>Subsidio</v>
      </c>
      <c r="L528" s="16" t="str">
        <f t="shared" si="79"/>
        <v>500</v>
      </c>
      <c r="M528" s="16" t="str">
        <f>VLOOKUP(L528:L3684,[11]FF!$A$10:$B$16,2,FALSE)</f>
        <v>Recursos Federales</v>
      </c>
      <c r="N528" s="16" t="str">
        <f t="shared" si="80"/>
        <v>510</v>
      </c>
      <c r="O528" s="16" t="str">
        <f>VLOOKUP(N528:N3684,[11]FF!$A$22:$B$93,2,FALSE)</f>
        <v>Fortaseg 2018</v>
      </c>
      <c r="P528" s="16">
        <v>879570</v>
      </c>
      <c r="Q528" s="16">
        <v>4</v>
      </c>
      <c r="R528" s="17">
        <v>0</v>
      </c>
      <c r="S528" s="17">
        <v>4309186.5999999996</v>
      </c>
      <c r="T528" s="17">
        <f t="shared" si="72"/>
        <v>4309186.5999999996</v>
      </c>
      <c r="U528" s="17">
        <v>0</v>
      </c>
      <c r="V528" s="17">
        <v>4309186.5999999996</v>
      </c>
      <c r="W528" s="17">
        <f t="shared" si="73"/>
        <v>0</v>
      </c>
      <c r="X528" t="str">
        <f>VLOOKUP(J528,'[12]Conver ASEJ VS Clave Nueva'!$A$4:$C$193,3,FALSE)</f>
        <v>9.3.1.1</v>
      </c>
      <c r="Y528" t="str">
        <f>VLOOKUP(K528,'[13]Conver ASEJ VS Clave Nueva'!$B$4:$D$193,3,FALSE)</f>
        <v>Subsidio</v>
      </c>
    </row>
    <row r="529" spans="1:25" x14ac:dyDescent="0.25">
      <c r="A529" s="16">
        <v>86856</v>
      </c>
      <c r="B529" s="16" t="s">
        <v>179</v>
      </c>
      <c r="C529" s="16" t="str">
        <f t="shared" si="74"/>
        <v>2018</v>
      </c>
      <c r="D529" s="16" t="str">
        <f t="shared" si="75"/>
        <v>090000</v>
      </c>
      <c r="E529" s="16" t="str">
        <f>VLOOKUP(D529:D3685,'[10]Catalogos CRI'!$A$10:$B$19,2,FALSE)</f>
        <v>TRANSFERENCIAS, ASIGNACIONES, SUBSIDIOS Y  OTRAS AYUDAS</v>
      </c>
      <c r="F529" s="16" t="str">
        <f t="shared" si="76"/>
        <v>093000</v>
      </c>
      <c r="G529" s="16" t="str">
        <f>VLOOKUP(F529:F3685,'[10]Catalogos CRI'!$A$24:$B$65,2,FALSE)</f>
        <v>SUBSIDIOS Y SUBVENCIONES</v>
      </c>
      <c r="H529" s="16" t="str">
        <f t="shared" si="77"/>
        <v>093010</v>
      </c>
      <c r="I529" s="16" t="str">
        <f>VLOOKUP(H529:H3685,'[10]Catalogos CRI'!$A$70:$B$148,2,FALSE)</f>
        <v>Subsidio</v>
      </c>
      <c r="J529" s="16" t="str">
        <f t="shared" si="78"/>
        <v>093011</v>
      </c>
      <c r="K529" s="16" t="str">
        <f>VLOOKUP(J529:J3685,'[10]Catalogos CRI'!$A$153:$B$335,2,FALSE)</f>
        <v>Subsidio</v>
      </c>
      <c r="L529" s="16" t="str">
        <f t="shared" si="79"/>
        <v>500</v>
      </c>
      <c r="M529" s="16" t="str">
        <f>VLOOKUP(L529:L3685,[11]FF!$A$10:$B$16,2,FALSE)</f>
        <v>Recursos Federales</v>
      </c>
      <c r="N529" s="16" t="str">
        <f t="shared" si="80"/>
        <v>510</v>
      </c>
      <c r="O529" s="16" t="str">
        <f>VLOOKUP(N529:N3685,[11]FF!$A$22:$B$93,2,FALSE)</f>
        <v>Fortaseg 2018</v>
      </c>
      <c r="P529" s="16">
        <v>879571</v>
      </c>
      <c r="Q529" s="16">
        <v>5</v>
      </c>
      <c r="R529" s="17">
        <v>0</v>
      </c>
      <c r="S529" s="17">
        <v>0</v>
      </c>
      <c r="T529" s="17">
        <f t="shared" si="72"/>
        <v>0</v>
      </c>
      <c r="U529" s="17">
        <v>0</v>
      </c>
      <c r="V529" s="17">
        <v>0</v>
      </c>
      <c r="W529" s="17">
        <f t="shared" si="73"/>
        <v>0</v>
      </c>
      <c r="X529" t="str">
        <f>VLOOKUP(J529,'[12]Conver ASEJ VS Clave Nueva'!$A$4:$C$193,3,FALSE)</f>
        <v>9.3.1.1</v>
      </c>
      <c r="Y529" t="str">
        <f>VLOOKUP(K529,'[13]Conver ASEJ VS Clave Nueva'!$B$4:$D$193,3,FALSE)</f>
        <v>Subsidio</v>
      </c>
    </row>
    <row r="530" spans="1:25" x14ac:dyDescent="0.25">
      <c r="A530" s="16">
        <v>86856</v>
      </c>
      <c r="B530" s="16" t="s">
        <v>179</v>
      </c>
      <c r="C530" s="16" t="str">
        <f t="shared" si="74"/>
        <v>2018</v>
      </c>
      <c r="D530" s="16" t="str">
        <f t="shared" si="75"/>
        <v>090000</v>
      </c>
      <c r="E530" s="16" t="str">
        <f>VLOOKUP(D530:D3686,'[10]Catalogos CRI'!$A$10:$B$19,2,FALSE)</f>
        <v>TRANSFERENCIAS, ASIGNACIONES, SUBSIDIOS Y  OTRAS AYUDAS</v>
      </c>
      <c r="F530" s="16" t="str">
        <f t="shared" si="76"/>
        <v>093000</v>
      </c>
      <c r="G530" s="16" t="str">
        <f>VLOOKUP(F530:F3686,'[10]Catalogos CRI'!$A$24:$B$65,2,FALSE)</f>
        <v>SUBSIDIOS Y SUBVENCIONES</v>
      </c>
      <c r="H530" s="16" t="str">
        <f t="shared" si="77"/>
        <v>093010</v>
      </c>
      <c r="I530" s="16" t="str">
        <f>VLOOKUP(H530:H3686,'[10]Catalogos CRI'!$A$70:$B$148,2,FALSE)</f>
        <v>Subsidio</v>
      </c>
      <c r="J530" s="16" t="str">
        <f t="shared" si="78"/>
        <v>093011</v>
      </c>
      <c r="K530" s="16" t="str">
        <f>VLOOKUP(J530:J3686,'[10]Catalogos CRI'!$A$153:$B$335,2,FALSE)</f>
        <v>Subsidio</v>
      </c>
      <c r="L530" s="16" t="str">
        <f t="shared" si="79"/>
        <v>500</v>
      </c>
      <c r="M530" s="16" t="str">
        <f>VLOOKUP(L530:L3686,[11]FF!$A$10:$B$16,2,FALSE)</f>
        <v>Recursos Federales</v>
      </c>
      <c r="N530" s="16" t="str">
        <f t="shared" si="80"/>
        <v>510</v>
      </c>
      <c r="O530" s="16" t="str">
        <f>VLOOKUP(N530:N3686,[11]FF!$A$22:$B$93,2,FALSE)</f>
        <v>Fortaseg 2018</v>
      </c>
      <c r="P530" s="16">
        <v>879572</v>
      </c>
      <c r="Q530" s="16">
        <v>6</v>
      </c>
      <c r="R530" s="17">
        <v>0</v>
      </c>
      <c r="S530" s="17">
        <v>0</v>
      </c>
      <c r="T530" s="17">
        <f t="shared" si="72"/>
        <v>0</v>
      </c>
      <c r="U530" s="17">
        <v>0</v>
      </c>
      <c r="V530" s="17">
        <v>0</v>
      </c>
      <c r="W530" s="17">
        <f t="shared" si="73"/>
        <v>0</v>
      </c>
      <c r="X530" t="str">
        <f>VLOOKUP(J530,'[12]Conver ASEJ VS Clave Nueva'!$A$4:$C$193,3,FALSE)</f>
        <v>9.3.1.1</v>
      </c>
      <c r="Y530" t="str">
        <f>VLOOKUP(K530,'[13]Conver ASEJ VS Clave Nueva'!$B$4:$D$193,3,FALSE)</f>
        <v>Subsidio</v>
      </c>
    </row>
    <row r="531" spans="1:25" x14ac:dyDescent="0.25">
      <c r="A531" s="16">
        <v>86856</v>
      </c>
      <c r="B531" s="16" t="s">
        <v>179</v>
      </c>
      <c r="C531" s="16" t="str">
        <f t="shared" si="74"/>
        <v>2018</v>
      </c>
      <c r="D531" s="16" t="str">
        <f t="shared" si="75"/>
        <v>090000</v>
      </c>
      <c r="E531" s="16" t="str">
        <f>VLOOKUP(D531:D3687,'[10]Catalogos CRI'!$A$10:$B$19,2,FALSE)</f>
        <v>TRANSFERENCIAS, ASIGNACIONES, SUBSIDIOS Y  OTRAS AYUDAS</v>
      </c>
      <c r="F531" s="16" t="str">
        <f t="shared" si="76"/>
        <v>093000</v>
      </c>
      <c r="G531" s="16" t="str">
        <f>VLOOKUP(F531:F3687,'[10]Catalogos CRI'!$A$24:$B$65,2,FALSE)</f>
        <v>SUBSIDIOS Y SUBVENCIONES</v>
      </c>
      <c r="H531" s="16" t="str">
        <f t="shared" si="77"/>
        <v>093010</v>
      </c>
      <c r="I531" s="16" t="str">
        <f>VLOOKUP(H531:H3687,'[10]Catalogos CRI'!$A$70:$B$148,2,FALSE)</f>
        <v>Subsidio</v>
      </c>
      <c r="J531" s="16" t="str">
        <f t="shared" si="78"/>
        <v>093011</v>
      </c>
      <c r="K531" s="16" t="str">
        <f>VLOOKUP(J531:J3687,'[10]Catalogos CRI'!$A$153:$B$335,2,FALSE)</f>
        <v>Subsidio</v>
      </c>
      <c r="L531" s="16" t="str">
        <f t="shared" si="79"/>
        <v>500</v>
      </c>
      <c r="M531" s="16" t="str">
        <f>VLOOKUP(L531:L3687,[11]FF!$A$10:$B$16,2,FALSE)</f>
        <v>Recursos Federales</v>
      </c>
      <c r="N531" s="16" t="str">
        <f t="shared" si="80"/>
        <v>510</v>
      </c>
      <c r="O531" s="16" t="str">
        <f>VLOOKUP(N531:N3687,[11]FF!$A$22:$B$93,2,FALSE)</f>
        <v>Fortaseg 2018</v>
      </c>
      <c r="P531" s="16">
        <v>879573</v>
      </c>
      <c r="Q531" s="16">
        <v>7</v>
      </c>
      <c r="R531" s="17">
        <v>0</v>
      </c>
      <c r="S531" s="17">
        <v>0</v>
      </c>
      <c r="T531" s="17">
        <f t="shared" si="72"/>
        <v>0</v>
      </c>
      <c r="U531" s="17">
        <v>0</v>
      </c>
      <c r="V531" s="17">
        <v>0</v>
      </c>
      <c r="W531" s="17">
        <f t="shared" si="73"/>
        <v>0</v>
      </c>
      <c r="X531" t="str">
        <f>VLOOKUP(J531,'[12]Conver ASEJ VS Clave Nueva'!$A$4:$C$193,3,FALSE)</f>
        <v>9.3.1.1</v>
      </c>
      <c r="Y531" t="str">
        <f>VLOOKUP(K531,'[13]Conver ASEJ VS Clave Nueva'!$B$4:$D$193,3,FALSE)</f>
        <v>Subsidio</v>
      </c>
    </row>
    <row r="532" spans="1:25" x14ac:dyDescent="0.25">
      <c r="A532" s="16">
        <v>86856</v>
      </c>
      <c r="B532" s="16" t="s">
        <v>179</v>
      </c>
      <c r="C532" s="16" t="str">
        <f t="shared" si="74"/>
        <v>2018</v>
      </c>
      <c r="D532" s="16" t="str">
        <f t="shared" si="75"/>
        <v>090000</v>
      </c>
      <c r="E532" s="16" t="str">
        <f>VLOOKUP(D532:D3688,'[10]Catalogos CRI'!$A$10:$B$19,2,FALSE)</f>
        <v>TRANSFERENCIAS, ASIGNACIONES, SUBSIDIOS Y  OTRAS AYUDAS</v>
      </c>
      <c r="F532" s="16" t="str">
        <f t="shared" si="76"/>
        <v>093000</v>
      </c>
      <c r="G532" s="16" t="str">
        <f>VLOOKUP(F532:F3688,'[10]Catalogos CRI'!$A$24:$B$65,2,FALSE)</f>
        <v>SUBSIDIOS Y SUBVENCIONES</v>
      </c>
      <c r="H532" s="16" t="str">
        <f t="shared" si="77"/>
        <v>093010</v>
      </c>
      <c r="I532" s="16" t="str">
        <f>VLOOKUP(H532:H3688,'[10]Catalogos CRI'!$A$70:$B$148,2,FALSE)</f>
        <v>Subsidio</v>
      </c>
      <c r="J532" s="16" t="str">
        <f t="shared" si="78"/>
        <v>093011</v>
      </c>
      <c r="K532" s="16" t="str">
        <f>VLOOKUP(J532:J3688,'[10]Catalogos CRI'!$A$153:$B$335,2,FALSE)</f>
        <v>Subsidio</v>
      </c>
      <c r="L532" s="16" t="str">
        <f t="shared" si="79"/>
        <v>500</v>
      </c>
      <c r="M532" s="16" t="str">
        <f>VLOOKUP(L532:L3688,[11]FF!$A$10:$B$16,2,FALSE)</f>
        <v>Recursos Federales</v>
      </c>
      <c r="N532" s="16" t="str">
        <f t="shared" si="80"/>
        <v>510</v>
      </c>
      <c r="O532" s="16" t="str">
        <f>VLOOKUP(N532:N3688,[11]FF!$A$22:$B$93,2,FALSE)</f>
        <v>Fortaseg 2018</v>
      </c>
      <c r="P532" s="16">
        <v>879574</v>
      </c>
      <c r="Q532" s="16">
        <v>8</v>
      </c>
      <c r="R532" s="17">
        <v>0</v>
      </c>
      <c r="S532" s="17">
        <v>0</v>
      </c>
      <c r="T532" s="17">
        <f t="shared" si="72"/>
        <v>0</v>
      </c>
      <c r="U532" s="17">
        <v>0</v>
      </c>
      <c r="V532" s="17">
        <v>6463779.9000000004</v>
      </c>
      <c r="W532" s="17">
        <f t="shared" si="73"/>
        <v>-6463779.9000000004</v>
      </c>
      <c r="X532" t="str">
        <f>VLOOKUP(J532,'[12]Conver ASEJ VS Clave Nueva'!$A$4:$C$193,3,FALSE)</f>
        <v>9.3.1.1</v>
      </c>
      <c r="Y532" t="str">
        <f>VLOOKUP(K532,'[13]Conver ASEJ VS Clave Nueva'!$B$4:$D$193,3,FALSE)</f>
        <v>Subsidio</v>
      </c>
    </row>
    <row r="533" spans="1:25" x14ac:dyDescent="0.25">
      <c r="A533" s="16">
        <v>86856</v>
      </c>
      <c r="B533" s="16" t="s">
        <v>179</v>
      </c>
      <c r="C533" s="16" t="str">
        <f t="shared" si="74"/>
        <v>2018</v>
      </c>
      <c r="D533" s="16" t="str">
        <f t="shared" si="75"/>
        <v>090000</v>
      </c>
      <c r="E533" s="16" t="str">
        <f>VLOOKUP(D533:D3689,'[10]Catalogos CRI'!$A$10:$B$19,2,FALSE)</f>
        <v>TRANSFERENCIAS, ASIGNACIONES, SUBSIDIOS Y  OTRAS AYUDAS</v>
      </c>
      <c r="F533" s="16" t="str">
        <f t="shared" si="76"/>
        <v>093000</v>
      </c>
      <c r="G533" s="16" t="str">
        <f>VLOOKUP(F533:F3689,'[10]Catalogos CRI'!$A$24:$B$65,2,FALSE)</f>
        <v>SUBSIDIOS Y SUBVENCIONES</v>
      </c>
      <c r="H533" s="16" t="str">
        <f t="shared" si="77"/>
        <v>093010</v>
      </c>
      <c r="I533" s="16" t="str">
        <f>VLOOKUP(H533:H3689,'[10]Catalogos CRI'!$A$70:$B$148,2,FALSE)</f>
        <v>Subsidio</v>
      </c>
      <c r="J533" s="16" t="str">
        <f t="shared" si="78"/>
        <v>093011</v>
      </c>
      <c r="K533" s="16" t="str">
        <f>VLOOKUP(J533:J3689,'[10]Catalogos CRI'!$A$153:$B$335,2,FALSE)</f>
        <v>Subsidio</v>
      </c>
      <c r="L533" s="16" t="str">
        <f t="shared" si="79"/>
        <v>500</v>
      </c>
      <c r="M533" s="16" t="str">
        <f>VLOOKUP(L533:L3689,[11]FF!$A$10:$B$16,2,FALSE)</f>
        <v>Recursos Federales</v>
      </c>
      <c r="N533" s="16" t="str">
        <f t="shared" si="80"/>
        <v>510</v>
      </c>
      <c r="O533" s="16" t="str">
        <f>VLOOKUP(N533:N3689,[11]FF!$A$22:$B$93,2,FALSE)</f>
        <v>Fortaseg 2018</v>
      </c>
      <c r="P533" s="16">
        <v>879575</v>
      </c>
      <c r="Q533" s="16">
        <v>9</v>
      </c>
      <c r="R533" s="17">
        <v>0</v>
      </c>
      <c r="S533" s="17">
        <v>0</v>
      </c>
      <c r="T533" s="17">
        <f t="shared" si="72"/>
        <v>0</v>
      </c>
      <c r="U533" s="17">
        <v>0</v>
      </c>
      <c r="V533" s="17">
        <v>16110.98</v>
      </c>
      <c r="W533" s="17">
        <f t="shared" si="73"/>
        <v>-16110.98</v>
      </c>
      <c r="X533" t="str">
        <f>VLOOKUP(J533,'[12]Conver ASEJ VS Clave Nueva'!$A$4:$C$193,3,FALSE)</f>
        <v>9.3.1.1</v>
      </c>
      <c r="Y533" t="str">
        <f>VLOOKUP(K533,'[13]Conver ASEJ VS Clave Nueva'!$B$4:$D$193,3,FALSE)</f>
        <v>Subsidio</v>
      </c>
    </row>
    <row r="534" spans="1:25" x14ac:dyDescent="0.25">
      <c r="A534" s="16">
        <v>86856</v>
      </c>
      <c r="B534" s="16" t="s">
        <v>179</v>
      </c>
      <c r="C534" s="16" t="str">
        <f t="shared" si="74"/>
        <v>2018</v>
      </c>
      <c r="D534" s="16" t="str">
        <f t="shared" si="75"/>
        <v>090000</v>
      </c>
      <c r="E534" s="16" t="str">
        <f>VLOOKUP(D534:D3690,'[10]Catalogos CRI'!$A$10:$B$19,2,FALSE)</f>
        <v>TRANSFERENCIAS, ASIGNACIONES, SUBSIDIOS Y  OTRAS AYUDAS</v>
      </c>
      <c r="F534" s="16" t="str">
        <f t="shared" si="76"/>
        <v>093000</v>
      </c>
      <c r="G534" s="16" t="str">
        <f>VLOOKUP(F534:F3690,'[10]Catalogos CRI'!$A$24:$B$65,2,FALSE)</f>
        <v>SUBSIDIOS Y SUBVENCIONES</v>
      </c>
      <c r="H534" s="16" t="str">
        <f t="shared" si="77"/>
        <v>093010</v>
      </c>
      <c r="I534" s="16" t="str">
        <f>VLOOKUP(H534:H3690,'[10]Catalogos CRI'!$A$70:$B$148,2,FALSE)</f>
        <v>Subsidio</v>
      </c>
      <c r="J534" s="16" t="str">
        <f t="shared" si="78"/>
        <v>093011</v>
      </c>
      <c r="K534" s="16" t="str">
        <f>VLOOKUP(J534:J3690,'[10]Catalogos CRI'!$A$153:$B$335,2,FALSE)</f>
        <v>Subsidio</v>
      </c>
      <c r="L534" s="16" t="str">
        <f t="shared" si="79"/>
        <v>500</v>
      </c>
      <c r="M534" s="16" t="str">
        <f>VLOOKUP(L534:L3690,[11]FF!$A$10:$B$16,2,FALSE)</f>
        <v>Recursos Federales</v>
      </c>
      <c r="N534" s="16" t="str">
        <f t="shared" si="80"/>
        <v>510</v>
      </c>
      <c r="O534" s="16" t="str">
        <f>VLOOKUP(N534:N3690,[11]FF!$A$22:$B$93,2,FALSE)</f>
        <v>Fortaseg 2018</v>
      </c>
      <c r="P534" s="16">
        <v>879576</v>
      </c>
      <c r="Q534" s="16">
        <v>10</v>
      </c>
      <c r="R534" s="17">
        <v>0</v>
      </c>
      <c r="S534" s="17">
        <v>0</v>
      </c>
      <c r="T534" s="17">
        <f t="shared" si="72"/>
        <v>0</v>
      </c>
      <c r="U534" s="17">
        <v>0</v>
      </c>
      <c r="V534" s="17">
        <v>19.670000000000002</v>
      </c>
      <c r="W534" s="17">
        <f t="shared" si="73"/>
        <v>-19.670000000000002</v>
      </c>
      <c r="X534" t="str">
        <f>VLOOKUP(J534,'[12]Conver ASEJ VS Clave Nueva'!$A$4:$C$193,3,FALSE)</f>
        <v>9.3.1.1</v>
      </c>
      <c r="Y534" t="str">
        <f>VLOOKUP(K534,'[13]Conver ASEJ VS Clave Nueva'!$B$4:$D$193,3,FALSE)</f>
        <v>Subsidio</v>
      </c>
    </row>
    <row r="535" spans="1:25" x14ac:dyDescent="0.25">
      <c r="A535" s="16">
        <v>86856</v>
      </c>
      <c r="B535" s="16" t="s">
        <v>179</v>
      </c>
      <c r="C535" s="16" t="str">
        <f t="shared" si="74"/>
        <v>2018</v>
      </c>
      <c r="D535" s="16" t="str">
        <f t="shared" si="75"/>
        <v>090000</v>
      </c>
      <c r="E535" s="16" t="str">
        <f>VLOOKUP(D535:D3691,'[10]Catalogos CRI'!$A$10:$B$19,2,FALSE)</f>
        <v>TRANSFERENCIAS, ASIGNACIONES, SUBSIDIOS Y  OTRAS AYUDAS</v>
      </c>
      <c r="F535" s="16" t="str">
        <f t="shared" si="76"/>
        <v>093000</v>
      </c>
      <c r="G535" s="16" t="str">
        <f>VLOOKUP(F535:F3691,'[10]Catalogos CRI'!$A$24:$B$65,2,FALSE)</f>
        <v>SUBSIDIOS Y SUBVENCIONES</v>
      </c>
      <c r="H535" s="16" t="str">
        <f t="shared" si="77"/>
        <v>093010</v>
      </c>
      <c r="I535" s="16" t="str">
        <f>VLOOKUP(H535:H3691,'[10]Catalogos CRI'!$A$70:$B$148,2,FALSE)</f>
        <v>Subsidio</v>
      </c>
      <c r="J535" s="16" t="str">
        <f t="shared" si="78"/>
        <v>093011</v>
      </c>
      <c r="K535" s="16" t="str">
        <f>VLOOKUP(J535:J3691,'[10]Catalogos CRI'!$A$153:$B$335,2,FALSE)</f>
        <v>Subsidio</v>
      </c>
      <c r="L535" s="16" t="str">
        <f t="shared" si="79"/>
        <v>500</v>
      </c>
      <c r="M535" s="16" t="str">
        <f>VLOOKUP(L535:L3691,[11]FF!$A$10:$B$16,2,FALSE)</f>
        <v>Recursos Federales</v>
      </c>
      <c r="N535" s="16" t="str">
        <f t="shared" si="80"/>
        <v>510</v>
      </c>
      <c r="O535" s="16" t="str">
        <f>VLOOKUP(N535:N3691,[11]FF!$A$22:$B$93,2,FALSE)</f>
        <v>Fortaseg 2018</v>
      </c>
      <c r="P535" s="16">
        <v>879577</v>
      </c>
      <c r="Q535" s="16">
        <v>11</v>
      </c>
      <c r="R535" s="17">
        <v>0</v>
      </c>
      <c r="S535" s="17">
        <v>0</v>
      </c>
      <c r="T535" s="17">
        <f t="shared" si="72"/>
        <v>0</v>
      </c>
      <c r="U535" s="17">
        <v>0</v>
      </c>
      <c r="V535" s="17">
        <v>0</v>
      </c>
      <c r="W535" s="17">
        <f t="shared" si="73"/>
        <v>0</v>
      </c>
      <c r="X535" t="str">
        <f>VLOOKUP(J535,'[12]Conver ASEJ VS Clave Nueva'!$A$4:$C$193,3,FALSE)</f>
        <v>9.3.1.1</v>
      </c>
      <c r="Y535" t="str">
        <f>VLOOKUP(K535,'[13]Conver ASEJ VS Clave Nueva'!$B$4:$D$193,3,FALSE)</f>
        <v>Subsidio</v>
      </c>
    </row>
    <row r="536" spans="1:25" x14ac:dyDescent="0.25">
      <c r="A536" s="16">
        <v>86856</v>
      </c>
      <c r="B536" s="16" t="s">
        <v>179</v>
      </c>
      <c r="C536" s="16" t="str">
        <f t="shared" si="74"/>
        <v>2018</v>
      </c>
      <c r="D536" s="16" t="str">
        <f t="shared" si="75"/>
        <v>090000</v>
      </c>
      <c r="E536" s="16" t="str">
        <f>VLOOKUP(D536:D3692,'[10]Catalogos CRI'!$A$10:$B$19,2,FALSE)</f>
        <v>TRANSFERENCIAS, ASIGNACIONES, SUBSIDIOS Y  OTRAS AYUDAS</v>
      </c>
      <c r="F536" s="16" t="str">
        <f t="shared" si="76"/>
        <v>093000</v>
      </c>
      <c r="G536" s="16" t="str">
        <f>VLOOKUP(F536:F3692,'[10]Catalogos CRI'!$A$24:$B$65,2,FALSE)</f>
        <v>SUBSIDIOS Y SUBVENCIONES</v>
      </c>
      <c r="H536" s="16" t="str">
        <f t="shared" si="77"/>
        <v>093010</v>
      </c>
      <c r="I536" s="16" t="str">
        <f>VLOOKUP(H536:H3692,'[10]Catalogos CRI'!$A$70:$B$148,2,FALSE)</f>
        <v>Subsidio</v>
      </c>
      <c r="J536" s="16" t="str">
        <f t="shared" si="78"/>
        <v>093011</v>
      </c>
      <c r="K536" s="16" t="str">
        <f>VLOOKUP(J536:J3692,'[10]Catalogos CRI'!$A$153:$B$335,2,FALSE)</f>
        <v>Subsidio</v>
      </c>
      <c r="L536" s="16" t="str">
        <f t="shared" si="79"/>
        <v>500</v>
      </c>
      <c r="M536" s="16" t="str">
        <f>VLOOKUP(L536:L3692,[11]FF!$A$10:$B$16,2,FALSE)</f>
        <v>Recursos Federales</v>
      </c>
      <c r="N536" s="16" t="str">
        <f t="shared" si="80"/>
        <v>510</v>
      </c>
      <c r="O536" s="16" t="str">
        <f>VLOOKUP(N536:N3692,[11]FF!$A$22:$B$93,2,FALSE)</f>
        <v>Fortaseg 2018</v>
      </c>
      <c r="P536" s="16">
        <v>879578</v>
      </c>
      <c r="Q536" s="16">
        <v>12</v>
      </c>
      <c r="R536" s="17">
        <v>0</v>
      </c>
      <c r="S536" s="17">
        <v>0</v>
      </c>
      <c r="T536" s="17">
        <f t="shared" si="72"/>
        <v>0</v>
      </c>
      <c r="U536" s="17">
        <v>0</v>
      </c>
      <c r="V536" s="17">
        <v>0</v>
      </c>
      <c r="W536" s="17">
        <f t="shared" si="73"/>
        <v>0</v>
      </c>
      <c r="X536" t="str">
        <f>VLOOKUP(J536,'[12]Conver ASEJ VS Clave Nueva'!$A$4:$C$193,3,FALSE)</f>
        <v>9.3.1.1</v>
      </c>
      <c r="Y536" t="str">
        <f>VLOOKUP(K536,'[13]Conver ASEJ VS Clave Nueva'!$B$4:$D$193,3,FALSE)</f>
        <v>Subsidio</v>
      </c>
    </row>
    <row r="537" spans="1:25" x14ac:dyDescent="0.25">
      <c r="A537" s="16">
        <v>86943</v>
      </c>
      <c r="B537" s="16" t="s">
        <v>153</v>
      </c>
      <c r="C537" s="16" t="str">
        <f t="shared" si="74"/>
        <v>2018</v>
      </c>
      <c r="D537" s="16" t="str">
        <f t="shared" si="75"/>
        <v>010000</v>
      </c>
      <c r="E537" s="16" t="str">
        <f>VLOOKUP(D537:D3693,'[10]Catalogos CRI'!$A$10:$B$19,2,FALSE)</f>
        <v>IMPUESTOS</v>
      </c>
      <c r="F537" s="16" t="str">
        <f t="shared" si="76"/>
        <v>011000</v>
      </c>
      <c r="G537" s="16" t="str">
        <f>VLOOKUP(F537:F3693,'[10]Catalogos CRI'!$A$24:$B$65,2,FALSE)</f>
        <v>IMPUESTOS SOBRE LOS INGRESOS</v>
      </c>
      <c r="H537" s="16" t="str">
        <f t="shared" si="77"/>
        <v>011010</v>
      </c>
      <c r="I537" s="16" t="str">
        <f>VLOOKUP(H537:H3693,'[10]Catalogos CRI'!$A$70:$B$148,2,FALSE)</f>
        <v>Impuestos sobre espectáculos públicos</v>
      </c>
      <c r="J537" s="16" t="str">
        <f t="shared" si="78"/>
        <v>011011</v>
      </c>
      <c r="K537" s="16" t="str">
        <f>VLOOKUP(J537:J3693,'[10]Catalogos CRI'!$A$153:$B$335,2,FALSE)</f>
        <v>Función de circo y espectáculos de carpa</v>
      </c>
      <c r="L537" s="16" t="str">
        <f t="shared" si="79"/>
        <v>400</v>
      </c>
      <c r="M537" s="16" t="str">
        <f>VLOOKUP(L537:L3693,[11]FF!$A$10:$B$16,2,FALSE)</f>
        <v>Ingresos Propios</v>
      </c>
      <c r="N537" s="16" t="str">
        <f t="shared" si="80"/>
        <v>401</v>
      </c>
      <c r="O537" s="16" t="str">
        <f>VLOOKUP(N537:N3693,[11]FF!$A$22:$B$93,2,FALSE)</f>
        <v>Ingresos Propios</v>
      </c>
      <c r="P537" s="16">
        <v>879708</v>
      </c>
      <c r="Q537" s="16">
        <v>1</v>
      </c>
      <c r="R537" s="17">
        <v>660.24</v>
      </c>
      <c r="S537" s="17">
        <v>0</v>
      </c>
      <c r="T537" s="17">
        <f t="shared" si="72"/>
        <v>660.24</v>
      </c>
      <c r="U537" s="17">
        <v>0</v>
      </c>
      <c r="V537" s="17">
        <v>0</v>
      </c>
      <c r="W537" s="17">
        <f t="shared" si="73"/>
        <v>660.24</v>
      </c>
      <c r="X537" t="str">
        <f>VLOOKUP(J537,'[12]Conver ASEJ VS Clave Nueva'!$A$4:$C$193,3,FALSE)</f>
        <v>1.1.1.1</v>
      </c>
      <c r="Y537" t="str">
        <f>VLOOKUP(K537,'[13]Conver ASEJ VS Clave Nueva'!$B$4:$D$193,3,FALSE)</f>
        <v>Función de circo y espectáculos de carpa</v>
      </c>
    </row>
    <row r="538" spans="1:25" x14ac:dyDescent="0.25">
      <c r="A538" s="16">
        <v>86943</v>
      </c>
      <c r="B538" s="16" t="s">
        <v>153</v>
      </c>
      <c r="C538" s="16" t="str">
        <f t="shared" si="74"/>
        <v>2018</v>
      </c>
      <c r="D538" s="16" t="str">
        <f t="shared" si="75"/>
        <v>010000</v>
      </c>
      <c r="E538" s="16" t="str">
        <f>VLOOKUP(D538:D3694,'[10]Catalogos CRI'!$A$10:$B$19,2,FALSE)</f>
        <v>IMPUESTOS</v>
      </c>
      <c r="F538" s="16" t="str">
        <f t="shared" si="76"/>
        <v>011000</v>
      </c>
      <c r="G538" s="16" t="str">
        <f>VLOOKUP(F538:F3694,'[10]Catalogos CRI'!$A$24:$B$65,2,FALSE)</f>
        <v>IMPUESTOS SOBRE LOS INGRESOS</v>
      </c>
      <c r="H538" s="16" t="str">
        <f t="shared" si="77"/>
        <v>011010</v>
      </c>
      <c r="I538" s="16" t="str">
        <f>VLOOKUP(H538:H3694,'[10]Catalogos CRI'!$A$70:$B$148,2,FALSE)</f>
        <v>Impuestos sobre espectáculos públicos</v>
      </c>
      <c r="J538" s="16" t="str">
        <f t="shared" si="78"/>
        <v>011011</v>
      </c>
      <c r="K538" s="16" t="str">
        <f>VLOOKUP(J538:J3694,'[10]Catalogos CRI'!$A$153:$B$335,2,FALSE)</f>
        <v>Función de circo y espectáculos de carpa</v>
      </c>
      <c r="L538" s="16" t="str">
        <f t="shared" si="79"/>
        <v>400</v>
      </c>
      <c r="M538" s="16" t="str">
        <f>VLOOKUP(L538:L3694,[11]FF!$A$10:$B$16,2,FALSE)</f>
        <v>Ingresos Propios</v>
      </c>
      <c r="N538" s="16" t="str">
        <f t="shared" si="80"/>
        <v>401</v>
      </c>
      <c r="O538" s="16" t="str">
        <f>VLOOKUP(N538:N3694,[11]FF!$A$22:$B$93,2,FALSE)</f>
        <v>Ingresos Propios</v>
      </c>
      <c r="P538" s="16">
        <v>879709</v>
      </c>
      <c r="Q538" s="16">
        <v>2</v>
      </c>
      <c r="R538" s="17">
        <v>663</v>
      </c>
      <c r="S538" s="17">
        <v>0</v>
      </c>
      <c r="T538" s="17">
        <f t="shared" si="72"/>
        <v>663</v>
      </c>
      <c r="U538" s="17">
        <v>0</v>
      </c>
      <c r="V538" s="17">
        <v>0</v>
      </c>
      <c r="W538" s="17">
        <f t="shared" si="73"/>
        <v>663</v>
      </c>
      <c r="X538" t="str">
        <f>VLOOKUP(J538,'[12]Conver ASEJ VS Clave Nueva'!$A$4:$C$193,3,FALSE)</f>
        <v>1.1.1.1</v>
      </c>
      <c r="Y538" t="str">
        <f>VLOOKUP(K538,'[13]Conver ASEJ VS Clave Nueva'!$B$4:$D$193,3,FALSE)</f>
        <v>Función de circo y espectáculos de carpa</v>
      </c>
    </row>
    <row r="539" spans="1:25" x14ac:dyDescent="0.25">
      <c r="A539" s="16">
        <v>86943</v>
      </c>
      <c r="B539" s="16" t="s">
        <v>153</v>
      </c>
      <c r="C539" s="16" t="str">
        <f t="shared" si="74"/>
        <v>2018</v>
      </c>
      <c r="D539" s="16" t="str">
        <f t="shared" si="75"/>
        <v>010000</v>
      </c>
      <c r="E539" s="16" t="str">
        <f>VLOOKUP(D539:D3695,'[10]Catalogos CRI'!$A$10:$B$19,2,FALSE)</f>
        <v>IMPUESTOS</v>
      </c>
      <c r="F539" s="16" t="str">
        <f t="shared" si="76"/>
        <v>011000</v>
      </c>
      <c r="G539" s="16" t="str">
        <f>VLOOKUP(F539:F3695,'[10]Catalogos CRI'!$A$24:$B$65,2,FALSE)</f>
        <v>IMPUESTOS SOBRE LOS INGRESOS</v>
      </c>
      <c r="H539" s="16" t="str">
        <f t="shared" si="77"/>
        <v>011010</v>
      </c>
      <c r="I539" s="16" t="str">
        <f>VLOOKUP(H539:H3695,'[10]Catalogos CRI'!$A$70:$B$148,2,FALSE)</f>
        <v>Impuestos sobre espectáculos públicos</v>
      </c>
      <c r="J539" s="16" t="str">
        <f t="shared" si="78"/>
        <v>011011</v>
      </c>
      <c r="K539" s="16" t="str">
        <f>VLOOKUP(J539:J3695,'[10]Catalogos CRI'!$A$153:$B$335,2,FALSE)</f>
        <v>Función de circo y espectáculos de carpa</v>
      </c>
      <c r="L539" s="16" t="str">
        <f t="shared" si="79"/>
        <v>400</v>
      </c>
      <c r="M539" s="16" t="str">
        <f>VLOOKUP(L539:L3695,[11]FF!$A$10:$B$16,2,FALSE)</f>
        <v>Ingresos Propios</v>
      </c>
      <c r="N539" s="16" t="str">
        <f t="shared" si="80"/>
        <v>401</v>
      </c>
      <c r="O539" s="16" t="str">
        <f>VLOOKUP(N539:N3695,[11]FF!$A$22:$B$93,2,FALSE)</f>
        <v>Ingresos Propios</v>
      </c>
      <c r="P539" s="16">
        <v>879710</v>
      </c>
      <c r="Q539" s="16">
        <v>3</v>
      </c>
      <c r="R539" s="17">
        <v>663</v>
      </c>
      <c r="S539" s="17">
        <v>0</v>
      </c>
      <c r="T539" s="17">
        <f t="shared" si="72"/>
        <v>663</v>
      </c>
      <c r="U539" s="17">
        <v>0</v>
      </c>
      <c r="V539" s="17">
        <v>0</v>
      </c>
      <c r="W539" s="17">
        <f t="shared" si="73"/>
        <v>663</v>
      </c>
      <c r="X539" t="str">
        <f>VLOOKUP(J539,'[12]Conver ASEJ VS Clave Nueva'!$A$4:$C$193,3,FALSE)</f>
        <v>1.1.1.1</v>
      </c>
      <c r="Y539" t="str">
        <f>VLOOKUP(K539,'[13]Conver ASEJ VS Clave Nueva'!$B$4:$D$193,3,FALSE)</f>
        <v>Función de circo y espectáculos de carpa</v>
      </c>
    </row>
    <row r="540" spans="1:25" x14ac:dyDescent="0.25">
      <c r="A540" s="16">
        <v>86943</v>
      </c>
      <c r="B540" s="16" t="s">
        <v>153</v>
      </c>
      <c r="C540" s="16" t="str">
        <f t="shared" si="74"/>
        <v>2018</v>
      </c>
      <c r="D540" s="16" t="str">
        <f t="shared" si="75"/>
        <v>010000</v>
      </c>
      <c r="E540" s="16" t="str">
        <f>VLOOKUP(D540:D3696,'[10]Catalogos CRI'!$A$10:$B$19,2,FALSE)</f>
        <v>IMPUESTOS</v>
      </c>
      <c r="F540" s="16" t="str">
        <f t="shared" si="76"/>
        <v>011000</v>
      </c>
      <c r="G540" s="16" t="str">
        <f>VLOOKUP(F540:F3696,'[10]Catalogos CRI'!$A$24:$B$65,2,FALSE)</f>
        <v>IMPUESTOS SOBRE LOS INGRESOS</v>
      </c>
      <c r="H540" s="16" t="str">
        <f t="shared" si="77"/>
        <v>011010</v>
      </c>
      <c r="I540" s="16" t="str">
        <f>VLOOKUP(H540:H3696,'[10]Catalogos CRI'!$A$70:$B$148,2,FALSE)</f>
        <v>Impuestos sobre espectáculos públicos</v>
      </c>
      <c r="J540" s="16" t="str">
        <f t="shared" si="78"/>
        <v>011011</v>
      </c>
      <c r="K540" s="16" t="str">
        <f>VLOOKUP(J540:J3696,'[10]Catalogos CRI'!$A$153:$B$335,2,FALSE)</f>
        <v>Función de circo y espectáculos de carpa</v>
      </c>
      <c r="L540" s="16" t="str">
        <f t="shared" si="79"/>
        <v>400</v>
      </c>
      <c r="M540" s="16" t="str">
        <f>VLOOKUP(L540:L3696,[11]FF!$A$10:$B$16,2,FALSE)</f>
        <v>Ingresos Propios</v>
      </c>
      <c r="N540" s="16" t="str">
        <f t="shared" si="80"/>
        <v>401</v>
      </c>
      <c r="O540" s="16" t="str">
        <f>VLOOKUP(N540:N3696,[11]FF!$A$22:$B$93,2,FALSE)</f>
        <v>Ingresos Propios</v>
      </c>
      <c r="P540" s="16">
        <v>879711</v>
      </c>
      <c r="Q540" s="16">
        <v>4</v>
      </c>
      <c r="R540" s="17">
        <v>663</v>
      </c>
      <c r="S540" s="17">
        <v>0</v>
      </c>
      <c r="T540" s="17">
        <f t="shared" si="72"/>
        <v>663</v>
      </c>
      <c r="U540" s="17">
        <v>0</v>
      </c>
      <c r="V540" s="17">
        <v>700</v>
      </c>
      <c r="W540" s="17">
        <f t="shared" si="73"/>
        <v>-37</v>
      </c>
      <c r="X540" t="str">
        <f>VLOOKUP(J540,'[12]Conver ASEJ VS Clave Nueva'!$A$4:$C$193,3,FALSE)</f>
        <v>1.1.1.1</v>
      </c>
      <c r="Y540" t="str">
        <f>VLOOKUP(K540,'[13]Conver ASEJ VS Clave Nueva'!$B$4:$D$193,3,FALSE)</f>
        <v>Función de circo y espectáculos de carpa</v>
      </c>
    </row>
    <row r="541" spans="1:25" x14ac:dyDescent="0.25">
      <c r="A541" s="16">
        <v>86943</v>
      </c>
      <c r="B541" s="16" t="s">
        <v>153</v>
      </c>
      <c r="C541" s="16" t="str">
        <f t="shared" si="74"/>
        <v>2018</v>
      </c>
      <c r="D541" s="16" t="str">
        <f t="shared" si="75"/>
        <v>010000</v>
      </c>
      <c r="E541" s="16" t="str">
        <f>VLOOKUP(D541:D3697,'[10]Catalogos CRI'!$A$10:$B$19,2,FALSE)</f>
        <v>IMPUESTOS</v>
      </c>
      <c r="F541" s="16" t="str">
        <f t="shared" si="76"/>
        <v>011000</v>
      </c>
      <c r="G541" s="16" t="str">
        <f>VLOOKUP(F541:F3697,'[10]Catalogos CRI'!$A$24:$B$65,2,FALSE)</f>
        <v>IMPUESTOS SOBRE LOS INGRESOS</v>
      </c>
      <c r="H541" s="16" t="str">
        <f t="shared" si="77"/>
        <v>011010</v>
      </c>
      <c r="I541" s="16" t="str">
        <f>VLOOKUP(H541:H3697,'[10]Catalogos CRI'!$A$70:$B$148,2,FALSE)</f>
        <v>Impuestos sobre espectáculos públicos</v>
      </c>
      <c r="J541" s="16" t="str">
        <f t="shared" si="78"/>
        <v>011011</v>
      </c>
      <c r="K541" s="16" t="str">
        <f>VLOOKUP(J541:J3697,'[10]Catalogos CRI'!$A$153:$B$335,2,FALSE)</f>
        <v>Función de circo y espectáculos de carpa</v>
      </c>
      <c r="L541" s="16" t="str">
        <f t="shared" si="79"/>
        <v>400</v>
      </c>
      <c r="M541" s="16" t="str">
        <f>VLOOKUP(L541:L3697,[11]FF!$A$10:$B$16,2,FALSE)</f>
        <v>Ingresos Propios</v>
      </c>
      <c r="N541" s="16" t="str">
        <f t="shared" si="80"/>
        <v>401</v>
      </c>
      <c r="O541" s="16" t="str">
        <f>VLOOKUP(N541:N3697,[11]FF!$A$22:$B$93,2,FALSE)</f>
        <v>Ingresos Propios</v>
      </c>
      <c r="P541" s="16">
        <v>879712</v>
      </c>
      <c r="Q541" s="16">
        <v>5</v>
      </c>
      <c r="R541" s="17">
        <v>663</v>
      </c>
      <c r="S541" s="17">
        <v>6690.8439999999991</v>
      </c>
      <c r="T541" s="17">
        <f t="shared" si="72"/>
        <v>7353.8439999999991</v>
      </c>
      <c r="U541" s="17">
        <v>0</v>
      </c>
      <c r="V541" s="17">
        <v>9199.8799999999992</v>
      </c>
      <c r="W541" s="17">
        <f t="shared" si="73"/>
        <v>-1846.0360000000001</v>
      </c>
      <c r="X541" t="str">
        <f>VLOOKUP(J541,'[12]Conver ASEJ VS Clave Nueva'!$A$4:$C$193,3,FALSE)</f>
        <v>1.1.1.1</v>
      </c>
      <c r="Y541" t="str">
        <f>VLOOKUP(K541,'[13]Conver ASEJ VS Clave Nueva'!$B$4:$D$193,3,FALSE)</f>
        <v>Función de circo y espectáculos de carpa</v>
      </c>
    </row>
    <row r="542" spans="1:25" x14ac:dyDescent="0.25">
      <c r="A542" s="16">
        <v>86943</v>
      </c>
      <c r="B542" s="16" t="s">
        <v>153</v>
      </c>
      <c r="C542" s="16" t="str">
        <f t="shared" si="74"/>
        <v>2018</v>
      </c>
      <c r="D542" s="16" t="str">
        <f t="shared" si="75"/>
        <v>010000</v>
      </c>
      <c r="E542" s="16" t="str">
        <f>VLOOKUP(D542:D3698,'[10]Catalogos CRI'!$A$10:$B$19,2,FALSE)</f>
        <v>IMPUESTOS</v>
      </c>
      <c r="F542" s="16" t="str">
        <f t="shared" si="76"/>
        <v>011000</v>
      </c>
      <c r="G542" s="16" t="str">
        <f>VLOOKUP(F542:F3698,'[10]Catalogos CRI'!$A$24:$B$65,2,FALSE)</f>
        <v>IMPUESTOS SOBRE LOS INGRESOS</v>
      </c>
      <c r="H542" s="16" t="str">
        <f t="shared" si="77"/>
        <v>011010</v>
      </c>
      <c r="I542" s="16" t="str">
        <f>VLOOKUP(H542:H3698,'[10]Catalogos CRI'!$A$70:$B$148,2,FALSE)</f>
        <v>Impuestos sobre espectáculos públicos</v>
      </c>
      <c r="J542" s="16" t="str">
        <f t="shared" si="78"/>
        <v>011011</v>
      </c>
      <c r="K542" s="16" t="str">
        <f>VLOOKUP(J542:J3698,'[10]Catalogos CRI'!$A$153:$B$335,2,FALSE)</f>
        <v>Función de circo y espectáculos de carpa</v>
      </c>
      <c r="L542" s="16" t="str">
        <f t="shared" si="79"/>
        <v>400</v>
      </c>
      <c r="M542" s="16" t="str">
        <f>VLOOKUP(L542:L3698,[11]FF!$A$10:$B$16,2,FALSE)</f>
        <v>Ingresos Propios</v>
      </c>
      <c r="N542" s="16" t="str">
        <f t="shared" si="80"/>
        <v>401</v>
      </c>
      <c r="O542" s="16" t="str">
        <f>VLOOKUP(N542:N3698,[11]FF!$A$22:$B$93,2,FALSE)</f>
        <v>Ingresos Propios</v>
      </c>
      <c r="P542" s="16">
        <v>879713</v>
      </c>
      <c r="Q542" s="16">
        <v>6</v>
      </c>
      <c r="R542" s="17">
        <v>663</v>
      </c>
      <c r="S542" s="17">
        <v>0</v>
      </c>
      <c r="T542" s="17">
        <f t="shared" si="72"/>
        <v>663</v>
      </c>
      <c r="U542" s="17">
        <v>0</v>
      </c>
      <c r="V542" s="17">
        <v>1364.8</v>
      </c>
      <c r="W542" s="17">
        <f t="shared" si="73"/>
        <v>-701.8</v>
      </c>
      <c r="X542" t="str">
        <f>VLOOKUP(J542,'[12]Conver ASEJ VS Clave Nueva'!$A$4:$C$193,3,FALSE)</f>
        <v>1.1.1.1</v>
      </c>
      <c r="Y542" t="str">
        <f>VLOOKUP(K542,'[13]Conver ASEJ VS Clave Nueva'!$B$4:$D$193,3,FALSE)</f>
        <v>Función de circo y espectáculos de carpa</v>
      </c>
    </row>
    <row r="543" spans="1:25" x14ac:dyDescent="0.25">
      <c r="A543" s="16">
        <v>86943</v>
      </c>
      <c r="B543" s="16" t="s">
        <v>153</v>
      </c>
      <c r="C543" s="16" t="str">
        <f t="shared" si="74"/>
        <v>2018</v>
      </c>
      <c r="D543" s="16" t="str">
        <f t="shared" si="75"/>
        <v>010000</v>
      </c>
      <c r="E543" s="16" t="str">
        <f>VLOOKUP(D543:D3699,'[10]Catalogos CRI'!$A$10:$B$19,2,FALSE)</f>
        <v>IMPUESTOS</v>
      </c>
      <c r="F543" s="16" t="str">
        <f t="shared" si="76"/>
        <v>011000</v>
      </c>
      <c r="G543" s="16" t="str">
        <f>VLOOKUP(F543:F3699,'[10]Catalogos CRI'!$A$24:$B$65,2,FALSE)</f>
        <v>IMPUESTOS SOBRE LOS INGRESOS</v>
      </c>
      <c r="H543" s="16" t="str">
        <f t="shared" si="77"/>
        <v>011010</v>
      </c>
      <c r="I543" s="16" t="str">
        <f>VLOOKUP(H543:H3699,'[10]Catalogos CRI'!$A$70:$B$148,2,FALSE)</f>
        <v>Impuestos sobre espectáculos públicos</v>
      </c>
      <c r="J543" s="16" t="str">
        <f t="shared" si="78"/>
        <v>011011</v>
      </c>
      <c r="K543" s="16" t="str">
        <f>VLOOKUP(J543:J3699,'[10]Catalogos CRI'!$A$153:$B$335,2,FALSE)</f>
        <v>Función de circo y espectáculos de carpa</v>
      </c>
      <c r="L543" s="16" t="str">
        <f t="shared" si="79"/>
        <v>400</v>
      </c>
      <c r="M543" s="16" t="str">
        <f>VLOOKUP(L543:L3699,[11]FF!$A$10:$B$16,2,FALSE)</f>
        <v>Ingresos Propios</v>
      </c>
      <c r="N543" s="16" t="str">
        <f t="shared" si="80"/>
        <v>401</v>
      </c>
      <c r="O543" s="16" t="str">
        <f>VLOOKUP(N543:N3699,[11]FF!$A$22:$B$93,2,FALSE)</f>
        <v>Ingresos Propios</v>
      </c>
      <c r="P543" s="16">
        <v>879714</v>
      </c>
      <c r="Q543" s="16">
        <v>7</v>
      </c>
      <c r="R543" s="17">
        <v>663</v>
      </c>
      <c r="S543" s="17">
        <v>0</v>
      </c>
      <c r="T543" s="17">
        <f t="shared" si="72"/>
        <v>663</v>
      </c>
      <c r="U543" s="17">
        <v>0</v>
      </c>
      <c r="V543" s="17">
        <v>0</v>
      </c>
      <c r="W543" s="17">
        <f t="shared" si="73"/>
        <v>663</v>
      </c>
      <c r="X543" t="str">
        <f>VLOOKUP(J543,'[12]Conver ASEJ VS Clave Nueva'!$A$4:$C$193,3,FALSE)</f>
        <v>1.1.1.1</v>
      </c>
      <c r="Y543" t="str">
        <f>VLOOKUP(K543,'[13]Conver ASEJ VS Clave Nueva'!$B$4:$D$193,3,FALSE)</f>
        <v>Función de circo y espectáculos de carpa</v>
      </c>
    </row>
    <row r="544" spans="1:25" x14ac:dyDescent="0.25">
      <c r="A544" s="16">
        <v>86943</v>
      </c>
      <c r="B544" s="16" t="s">
        <v>153</v>
      </c>
      <c r="C544" s="16" t="str">
        <f t="shared" si="74"/>
        <v>2018</v>
      </c>
      <c r="D544" s="16" t="str">
        <f t="shared" si="75"/>
        <v>010000</v>
      </c>
      <c r="E544" s="16" t="str">
        <f>VLOOKUP(D544:D3700,'[10]Catalogos CRI'!$A$10:$B$19,2,FALSE)</f>
        <v>IMPUESTOS</v>
      </c>
      <c r="F544" s="16" t="str">
        <f t="shared" si="76"/>
        <v>011000</v>
      </c>
      <c r="G544" s="16" t="str">
        <f>VLOOKUP(F544:F3700,'[10]Catalogos CRI'!$A$24:$B$65,2,FALSE)</f>
        <v>IMPUESTOS SOBRE LOS INGRESOS</v>
      </c>
      <c r="H544" s="16" t="str">
        <f t="shared" si="77"/>
        <v>011010</v>
      </c>
      <c r="I544" s="16" t="str">
        <f>VLOOKUP(H544:H3700,'[10]Catalogos CRI'!$A$70:$B$148,2,FALSE)</f>
        <v>Impuestos sobre espectáculos públicos</v>
      </c>
      <c r="J544" s="16" t="str">
        <f t="shared" si="78"/>
        <v>011011</v>
      </c>
      <c r="K544" s="16" t="str">
        <f>VLOOKUP(J544:J3700,'[10]Catalogos CRI'!$A$153:$B$335,2,FALSE)</f>
        <v>Función de circo y espectáculos de carpa</v>
      </c>
      <c r="L544" s="16" t="str">
        <f t="shared" si="79"/>
        <v>400</v>
      </c>
      <c r="M544" s="16" t="str">
        <f>VLOOKUP(L544:L3700,[11]FF!$A$10:$B$16,2,FALSE)</f>
        <v>Ingresos Propios</v>
      </c>
      <c r="N544" s="16" t="str">
        <f t="shared" si="80"/>
        <v>401</v>
      </c>
      <c r="O544" s="16" t="str">
        <f>VLOOKUP(N544:N3700,[11]FF!$A$22:$B$93,2,FALSE)</f>
        <v>Ingresos Propios</v>
      </c>
      <c r="P544" s="16">
        <v>879715</v>
      </c>
      <c r="Q544" s="16">
        <v>8</v>
      </c>
      <c r="R544" s="17">
        <v>663</v>
      </c>
      <c r="S544" s="17">
        <v>0</v>
      </c>
      <c r="T544" s="17">
        <f t="shared" si="72"/>
        <v>663</v>
      </c>
      <c r="U544" s="17">
        <v>0</v>
      </c>
      <c r="V544" s="17">
        <v>0</v>
      </c>
      <c r="W544" s="17">
        <f t="shared" si="73"/>
        <v>663</v>
      </c>
      <c r="X544" t="str">
        <f>VLOOKUP(J544,'[12]Conver ASEJ VS Clave Nueva'!$A$4:$C$193,3,FALSE)</f>
        <v>1.1.1.1</v>
      </c>
      <c r="Y544" t="str">
        <f>VLOOKUP(K544,'[13]Conver ASEJ VS Clave Nueva'!$B$4:$D$193,3,FALSE)</f>
        <v>Función de circo y espectáculos de carpa</v>
      </c>
    </row>
    <row r="545" spans="1:25" x14ac:dyDescent="0.25">
      <c r="A545" s="16">
        <v>86943</v>
      </c>
      <c r="B545" s="16" t="s">
        <v>153</v>
      </c>
      <c r="C545" s="16" t="str">
        <f t="shared" si="74"/>
        <v>2018</v>
      </c>
      <c r="D545" s="16" t="str">
        <f t="shared" si="75"/>
        <v>010000</v>
      </c>
      <c r="E545" s="16" t="str">
        <f>VLOOKUP(D545:D3701,'[10]Catalogos CRI'!$A$10:$B$19,2,FALSE)</f>
        <v>IMPUESTOS</v>
      </c>
      <c r="F545" s="16" t="str">
        <f t="shared" si="76"/>
        <v>011000</v>
      </c>
      <c r="G545" s="16" t="str">
        <f>VLOOKUP(F545:F3701,'[10]Catalogos CRI'!$A$24:$B$65,2,FALSE)</f>
        <v>IMPUESTOS SOBRE LOS INGRESOS</v>
      </c>
      <c r="H545" s="16" t="str">
        <f t="shared" si="77"/>
        <v>011010</v>
      </c>
      <c r="I545" s="16" t="str">
        <f>VLOOKUP(H545:H3701,'[10]Catalogos CRI'!$A$70:$B$148,2,FALSE)</f>
        <v>Impuestos sobre espectáculos públicos</v>
      </c>
      <c r="J545" s="16" t="str">
        <f t="shared" si="78"/>
        <v>011011</v>
      </c>
      <c r="K545" s="16" t="str">
        <f>VLOOKUP(J545:J3701,'[10]Catalogos CRI'!$A$153:$B$335,2,FALSE)</f>
        <v>Función de circo y espectáculos de carpa</v>
      </c>
      <c r="L545" s="16" t="str">
        <f t="shared" si="79"/>
        <v>400</v>
      </c>
      <c r="M545" s="16" t="str">
        <f>VLOOKUP(L545:L3701,[11]FF!$A$10:$B$16,2,FALSE)</f>
        <v>Ingresos Propios</v>
      </c>
      <c r="N545" s="16" t="str">
        <f t="shared" si="80"/>
        <v>401</v>
      </c>
      <c r="O545" s="16" t="str">
        <f>VLOOKUP(N545:N3701,[11]FF!$A$22:$B$93,2,FALSE)</f>
        <v>Ingresos Propios</v>
      </c>
      <c r="P545" s="16">
        <v>879716</v>
      </c>
      <c r="Q545" s="16">
        <v>9</v>
      </c>
      <c r="R545" s="17">
        <v>663</v>
      </c>
      <c r="S545" s="17">
        <v>0</v>
      </c>
      <c r="T545" s="17">
        <f t="shared" si="72"/>
        <v>663</v>
      </c>
      <c r="U545" s="17">
        <v>0</v>
      </c>
      <c r="V545" s="17">
        <v>0</v>
      </c>
      <c r="W545" s="17">
        <f t="shared" si="73"/>
        <v>663</v>
      </c>
      <c r="X545" t="str">
        <f>VLOOKUP(J545,'[12]Conver ASEJ VS Clave Nueva'!$A$4:$C$193,3,FALSE)</f>
        <v>1.1.1.1</v>
      </c>
      <c r="Y545" t="str">
        <f>VLOOKUP(K545,'[13]Conver ASEJ VS Clave Nueva'!$B$4:$D$193,3,FALSE)</f>
        <v>Función de circo y espectáculos de carpa</v>
      </c>
    </row>
    <row r="546" spans="1:25" x14ac:dyDescent="0.25">
      <c r="A546" s="16">
        <v>86943</v>
      </c>
      <c r="B546" s="16" t="s">
        <v>153</v>
      </c>
      <c r="C546" s="16" t="str">
        <f t="shared" si="74"/>
        <v>2018</v>
      </c>
      <c r="D546" s="16" t="str">
        <f t="shared" si="75"/>
        <v>010000</v>
      </c>
      <c r="E546" s="16" t="str">
        <f>VLOOKUP(D546:D3702,'[10]Catalogos CRI'!$A$10:$B$19,2,FALSE)</f>
        <v>IMPUESTOS</v>
      </c>
      <c r="F546" s="16" t="str">
        <f t="shared" si="76"/>
        <v>011000</v>
      </c>
      <c r="G546" s="16" t="str">
        <f>VLOOKUP(F546:F3702,'[10]Catalogos CRI'!$A$24:$B$65,2,FALSE)</f>
        <v>IMPUESTOS SOBRE LOS INGRESOS</v>
      </c>
      <c r="H546" s="16" t="str">
        <f t="shared" si="77"/>
        <v>011010</v>
      </c>
      <c r="I546" s="16" t="str">
        <f>VLOOKUP(H546:H3702,'[10]Catalogos CRI'!$A$70:$B$148,2,FALSE)</f>
        <v>Impuestos sobre espectáculos públicos</v>
      </c>
      <c r="J546" s="16" t="str">
        <f t="shared" si="78"/>
        <v>011011</v>
      </c>
      <c r="K546" s="16" t="str">
        <f>VLOOKUP(J546:J3702,'[10]Catalogos CRI'!$A$153:$B$335,2,FALSE)</f>
        <v>Función de circo y espectáculos de carpa</v>
      </c>
      <c r="L546" s="16" t="str">
        <f t="shared" si="79"/>
        <v>400</v>
      </c>
      <c r="M546" s="16" t="str">
        <f>VLOOKUP(L546:L3702,[11]FF!$A$10:$B$16,2,FALSE)</f>
        <v>Ingresos Propios</v>
      </c>
      <c r="N546" s="16" t="str">
        <f t="shared" si="80"/>
        <v>401</v>
      </c>
      <c r="O546" s="16" t="str">
        <f>VLOOKUP(N546:N3702,[11]FF!$A$22:$B$93,2,FALSE)</f>
        <v>Ingresos Propios</v>
      </c>
      <c r="P546" s="16">
        <v>879717</v>
      </c>
      <c r="Q546" s="16">
        <v>10</v>
      </c>
      <c r="R546" s="17">
        <v>663</v>
      </c>
      <c r="S546" s="17">
        <v>0</v>
      </c>
      <c r="T546" s="17">
        <f t="shared" si="72"/>
        <v>663</v>
      </c>
      <c r="U546" s="17">
        <v>0</v>
      </c>
      <c r="V546" s="17">
        <v>0</v>
      </c>
      <c r="W546" s="17">
        <f t="shared" si="73"/>
        <v>663</v>
      </c>
      <c r="X546" t="str">
        <f>VLOOKUP(J546,'[12]Conver ASEJ VS Clave Nueva'!$A$4:$C$193,3,FALSE)</f>
        <v>1.1.1.1</v>
      </c>
      <c r="Y546" t="str">
        <f>VLOOKUP(K546,'[13]Conver ASEJ VS Clave Nueva'!$B$4:$D$193,3,FALSE)</f>
        <v>Función de circo y espectáculos de carpa</v>
      </c>
    </row>
    <row r="547" spans="1:25" x14ac:dyDescent="0.25">
      <c r="A547" s="16">
        <v>86943</v>
      </c>
      <c r="B547" s="16" t="s">
        <v>153</v>
      </c>
      <c r="C547" s="16" t="str">
        <f t="shared" si="74"/>
        <v>2018</v>
      </c>
      <c r="D547" s="16" t="str">
        <f t="shared" si="75"/>
        <v>010000</v>
      </c>
      <c r="E547" s="16" t="str">
        <f>VLOOKUP(D547:D3703,'[10]Catalogos CRI'!$A$10:$B$19,2,FALSE)</f>
        <v>IMPUESTOS</v>
      </c>
      <c r="F547" s="16" t="str">
        <f t="shared" si="76"/>
        <v>011000</v>
      </c>
      <c r="G547" s="16" t="str">
        <f>VLOOKUP(F547:F3703,'[10]Catalogos CRI'!$A$24:$B$65,2,FALSE)</f>
        <v>IMPUESTOS SOBRE LOS INGRESOS</v>
      </c>
      <c r="H547" s="16" t="str">
        <f t="shared" si="77"/>
        <v>011010</v>
      </c>
      <c r="I547" s="16" t="str">
        <f>VLOOKUP(H547:H3703,'[10]Catalogos CRI'!$A$70:$B$148,2,FALSE)</f>
        <v>Impuestos sobre espectáculos públicos</v>
      </c>
      <c r="J547" s="16" t="str">
        <f t="shared" si="78"/>
        <v>011011</v>
      </c>
      <c r="K547" s="16" t="str">
        <f>VLOOKUP(J547:J3703,'[10]Catalogos CRI'!$A$153:$B$335,2,FALSE)</f>
        <v>Función de circo y espectáculos de carpa</v>
      </c>
      <c r="L547" s="16" t="str">
        <f t="shared" si="79"/>
        <v>400</v>
      </c>
      <c r="M547" s="16" t="str">
        <f>VLOOKUP(L547:L3703,[11]FF!$A$10:$B$16,2,FALSE)</f>
        <v>Ingresos Propios</v>
      </c>
      <c r="N547" s="16" t="str">
        <f t="shared" si="80"/>
        <v>401</v>
      </c>
      <c r="O547" s="16" t="str">
        <f>VLOOKUP(N547:N3703,[11]FF!$A$22:$B$93,2,FALSE)</f>
        <v>Ingresos Propios</v>
      </c>
      <c r="P547" s="16">
        <v>879718</v>
      </c>
      <c r="Q547" s="16">
        <v>11</v>
      </c>
      <c r="R547" s="17">
        <v>663</v>
      </c>
      <c r="S547" s="17">
        <v>0</v>
      </c>
      <c r="T547" s="17">
        <f t="shared" si="72"/>
        <v>663</v>
      </c>
      <c r="U547" s="17">
        <v>0</v>
      </c>
      <c r="V547" s="17">
        <v>4198</v>
      </c>
      <c r="W547" s="17">
        <f t="shared" si="73"/>
        <v>-3535</v>
      </c>
      <c r="X547" t="str">
        <f>VLOOKUP(J547,'[12]Conver ASEJ VS Clave Nueva'!$A$4:$C$193,3,FALSE)</f>
        <v>1.1.1.1</v>
      </c>
      <c r="Y547" t="str">
        <f>VLOOKUP(K547,'[13]Conver ASEJ VS Clave Nueva'!$B$4:$D$193,3,FALSE)</f>
        <v>Función de circo y espectáculos de carpa</v>
      </c>
    </row>
    <row r="548" spans="1:25" x14ac:dyDescent="0.25">
      <c r="A548" s="16">
        <v>86943</v>
      </c>
      <c r="B548" s="16" t="s">
        <v>153</v>
      </c>
      <c r="C548" s="16" t="str">
        <f t="shared" si="74"/>
        <v>2018</v>
      </c>
      <c r="D548" s="16" t="str">
        <f t="shared" si="75"/>
        <v>010000</v>
      </c>
      <c r="E548" s="16" t="str">
        <f>VLOOKUP(D548:D3704,'[10]Catalogos CRI'!$A$10:$B$19,2,FALSE)</f>
        <v>IMPUESTOS</v>
      </c>
      <c r="F548" s="16" t="str">
        <f t="shared" si="76"/>
        <v>011000</v>
      </c>
      <c r="G548" s="16" t="str">
        <f>VLOOKUP(F548:F3704,'[10]Catalogos CRI'!$A$24:$B$65,2,FALSE)</f>
        <v>IMPUESTOS SOBRE LOS INGRESOS</v>
      </c>
      <c r="H548" s="16" t="str">
        <f t="shared" si="77"/>
        <v>011010</v>
      </c>
      <c r="I548" s="16" t="str">
        <f>VLOOKUP(H548:H3704,'[10]Catalogos CRI'!$A$70:$B$148,2,FALSE)</f>
        <v>Impuestos sobre espectáculos públicos</v>
      </c>
      <c r="J548" s="16" t="str">
        <f t="shared" si="78"/>
        <v>011011</v>
      </c>
      <c r="K548" s="16" t="str">
        <f>VLOOKUP(J548:J3704,'[10]Catalogos CRI'!$A$153:$B$335,2,FALSE)</f>
        <v>Función de circo y espectáculos de carpa</v>
      </c>
      <c r="L548" s="16" t="str">
        <f t="shared" si="79"/>
        <v>400</v>
      </c>
      <c r="M548" s="16" t="str">
        <f>VLOOKUP(L548:L3704,[11]FF!$A$10:$B$16,2,FALSE)</f>
        <v>Ingresos Propios</v>
      </c>
      <c r="N548" s="16" t="str">
        <f t="shared" si="80"/>
        <v>401</v>
      </c>
      <c r="O548" s="16" t="str">
        <f>VLOOKUP(N548:N3704,[11]FF!$A$22:$B$93,2,FALSE)</f>
        <v>Ingresos Propios</v>
      </c>
      <c r="P548" s="16">
        <v>879719</v>
      </c>
      <c r="Q548" s="16">
        <v>12</v>
      </c>
      <c r="R548" s="17">
        <v>663</v>
      </c>
      <c r="S548" s="17">
        <v>0</v>
      </c>
      <c r="T548" s="17">
        <f t="shared" si="72"/>
        <v>663</v>
      </c>
      <c r="U548" s="17">
        <v>0</v>
      </c>
      <c r="V548" s="17">
        <v>0</v>
      </c>
      <c r="W548" s="17">
        <f t="shared" si="73"/>
        <v>663</v>
      </c>
      <c r="X548" t="str">
        <f>VLOOKUP(J548,'[12]Conver ASEJ VS Clave Nueva'!$A$4:$C$193,3,FALSE)</f>
        <v>1.1.1.1</v>
      </c>
      <c r="Y548" t="str">
        <f>VLOOKUP(K548,'[13]Conver ASEJ VS Clave Nueva'!$B$4:$D$193,3,FALSE)</f>
        <v>Función de circo y espectáculos de carpa</v>
      </c>
    </row>
    <row r="549" spans="1:25" x14ac:dyDescent="0.25">
      <c r="A549" s="16">
        <v>86944</v>
      </c>
      <c r="B549" s="16" t="s">
        <v>154</v>
      </c>
      <c r="C549" s="16" t="str">
        <f t="shared" si="74"/>
        <v>2018</v>
      </c>
      <c r="D549" s="16" t="str">
        <f t="shared" si="75"/>
        <v>010000</v>
      </c>
      <c r="E549" s="16" t="str">
        <f>VLOOKUP(D549:D3705,'[10]Catalogos CRI'!$A$10:$B$19,2,FALSE)</f>
        <v>IMPUESTOS</v>
      </c>
      <c r="F549" s="16" t="str">
        <f t="shared" si="76"/>
        <v>011000</v>
      </c>
      <c r="G549" s="16" t="str">
        <f>VLOOKUP(F549:F3705,'[10]Catalogos CRI'!$A$24:$B$65,2,FALSE)</f>
        <v>IMPUESTOS SOBRE LOS INGRESOS</v>
      </c>
      <c r="H549" s="16" t="str">
        <f t="shared" si="77"/>
        <v>011010</v>
      </c>
      <c r="I549" s="16" t="str">
        <f>VLOOKUP(H549:H3705,'[10]Catalogos CRI'!$A$70:$B$148,2,FALSE)</f>
        <v>Impuestos sobre espectáculos públicos</v>
      </c>
      <c r="J549" s="16" t="str">
        <f t="shared" si="78"/>
        <v>011012</v>
      </c>
      <c r="K549" s="16" t="str">
        <f>VLOOKUP(J549:J3705,'[10]Catalogos CRI'!$A$153:$B$335,2,FALSE)</f>
        <v>Conciertos, presentación de artistas, conciertos, audiciones musicales, funciones de box, lucha libre, futbol, básquetbol, beisbol y otros espectáculos deportivos.</v>
      </c>
      <c r="L549" s="16" t="str">
        <f t="shared" si="79"/>
        <v>400</v>
      </c>
      <c r="M549" s="16" t="str">
        <f>VLOOKUP(L549:L3705,[11]FF!$A$10:$B$16,2,FALSE)</f>
        <v>Ingresos Propios</v>
      </c>
      <c r="N549" s="16" t="str">
        <f t="shared" si="80"/>
        <v>401</v>
      </c>
      <c r="O549" s="16" t="str">
        <f>VLOOKUP(N549:N3705,[11]FF!$A$22:$B$93,2,FALSE)</f>
        <v>Ingresos Propios</v>
      </c>
      <c r="P549" s="16">
        <v>879720</v>
      </c>
      <c r="Q549" s="16">
        <v>1</v>
      </c>
      <c r="R549" s="17">
        <v>15941.12</v>
      </c>
      <c r="S549" s="17">
        <v>0</v>
      </c>
      <c r="T549" s="17">
        <f t="shared" si="72"/>
        <v>15941.12</v>
      </c>
      <c r="U549" s="17">
        <v>0</v>
      </c>
      <c r="V549" s="17">
        <v>0</v>
      </c>
      <c r="W549" s="17">
        <f t="shared" si="73"/>
        <v>15941.12</v>
      </c>
      <c r="X549" t="str">
        <f>VLOOKUP(J549,'[12]Conver ASEJ VS Clave Nueva'!$A$4:$C$193,3,FALSE)</f>
        <v>1.1.1.2</v>
      </c>
      <c r="Y549" t="str">
        <f>VLOOKUP(K549,'[13]Conver ASEJ VS Clave Nueva'!$B$4:$D$193,3,FALSE)</f>
        <v>Conciertos, presentación de artistas, conciertos, audiciones musicales, funciones de box, lucha libre, futbol, básquetbol, beisbol y otros espectáculos deportivos.</v>
      </c>
    </row>
    <row r="550" spans="1:25" x14ac:dyDescent="0.25">
      <c r="A550" s="16">
        <v>86944</v>
      </c>
      <c r="B550" s="16" t="s">
        <v>154</v>
      </c>
      <c r="C550" s="16" t="str">
        <f t="shared" si="74"/>
        <v>2018</v>
      </c>
      <c r="D550" s="16" t="str">
        <f t="shared" si="75"/>
        <v>010000</v>
      </c>
      <c r="E550" s="16" t="str">
        <f>VLOOKUP(D550:D3706,'[10]Catalogos CRI'!$A$10:$B$19,2,FALSE)</f>
        <v>IMPUESTOS</v>
      </c>
      <c r="F550" s="16" t="str">
        <f t="shared" si="76"/>
        <v>011000</v>
      </c>
      <c r="G550" s="16" t="str">
        <f>VLOOKUP(F550:F3706,'[10]Catalogos CRI'!$A$24:$B$65,2,FALSE)</f>
        <v>IMPUESTOS SOBRE LOS INGRESOS</v>
      </c>
      <c r="H550" s="16" t="str">
        <f t="shared" si="77"/>
        <v>011010</v>
      </c>
      <c r="I550" s="16" t="str">
        <f>VLOOKUP(H550:H3706,'[10]Catalogos CRI'!$A$70:$B$148,2,FALSE)</f>
        <v>Impuestos sobre espectáculos públicos</v>
      </c>
      <c r="J550" s="16" t="str">
        <f t="shared" si="78"/>
        <v>011012</v>
      </c>
      <c r="K550" s="16" t="str">
        <f>VLOOKUP(J550:J3706,'[10]Catalogos CRI'!$A$153:$B$335,2,FALSE)</f>
        <v>Conciertos, presentación de artistas, conciertos, audiciones musicales, funciones de box, lucha libre, futbol, básquetbol, beisbol y otros espectáculos deportivos.</v>
      </c>
      <c r="L550" s="16" t="str">
        <f t="shared" si="79"/>
        <v>400</v>
      </c>
      <c r="M550" s="16" t="str">
        <f>VLOOKUP(L550:L3706,[11]FF!$A$10:$B$16,2,FALSE)</f>
        <v>Ingresos Propios</v>
      </c>
      <c r="N550" s="16" t="str">
        <f t="shared" si="80"/>
        <v>401</v>
      </c>
      <c r="O550" s="16" t="str">
        <f>VLOOKUP(N550:N3706,[11]FF!$A$22:$B$93,2,FALSE)</f>
        <v>Ingresos Propios</v>
      </c>
      <c r="P550" s="16">
        <v>879721</v>
      </c>
      <c r="Q550" s="16">
        <v>2</v>
      </c>
      <c r="R550" s="17">
        <v>15941</v>
      </c>
      <c r="S550" s="17">
        <v>0</v>
      </c>
      <c r="T550" s="17">
        <f t="shared" si="72"/>
        <v>15941</v>
      </c>
      <c r="U550" s="17">
        <v>0</v>
      </c>
      <c r="V550" s="17">
        <v>0</v>
      </c>
      <c r="W550" s="17">
        <f t="shared" si="73"/>
        <v>15941</v>
      </c>
      <c r="X550" t="str">
        <f>VLOOKUP(J550,'[12]Conver ASEJ VS Clave Nueva'!$A$4:$C$193,3,FALSE)</f>
        <v>1.1.1.2</v>
      </c>
      <c r="Y550" t="str">
        <f>VLOOKUP(K550,'[13]Conver ASEJ VS Clave Nueva'!$B$4:$D$193,3,FALSE)</f>
        <v>Conciertos, presentación de artistas, conciertos, audiciones musicales, funciones de box, lucha libre, futbol, básquetbol, beisbol y otros espectáculos deportivos.</v>
      </c>
    </row>
    <row r="551" spans="1:25" x14ac:dyDescent="0.25">
      <c r="A551" s="16">
        <v>86944</v>
      </c>
      <c r="B551" s="16" t="s">
        <v>154</v>
      </c>
      <c r="C551" s="16" t="str">
        <f t="shared" si="74"/>
        <v>2018</v>
      </c>
      <c r="D551" s="16" t="str">
        <f t="shared" si="75"/>
        <v>010000</v>
      </c>
      <c r="E551" s="16" t="str">
        <f>VLOOKUP(D551:D3707,'[10]Catalogos CRI'!$A$10:$B$19,2,FALSE)</f>
        <v>IMPUESTOS</v>
      </c>
      <c r="F551" s="16" t="str">
        <f t="shared" si="76"/>
        <v>011000</v>
      </c>
      <c r="G551" s="16" t="str">
        <f>VLOOKUP(F551:F3707,'[10]Catalogos CRI'!$A$24:$B$65,2,FALSE)</f>
        <v>IMPUESTOS SOBRE LOS INGRESOS</v>
      </c>
      <c r="H551" s="16" t="str">
        <f t="shared" si="77"/>
        <v>011010</v>
      </c>
      <c r="I551" s="16" t="str">
        <f>VLOOKUP(H551:H3707,'[10]Catalogos CRI'!$A$70:$B$148,2,FALSE)</f>
        <v>Impuestos sobre espectáculos públicos</v>
      </c>
      <c r="J551" s="16" t="str">
        <f t="shared" si="78"/>
        <v>011012</v>
      </c>
      <c r="K551" s="16" t="str">
        <f>VLOOKUP(J551:J3707,'[10]Catalogos CRI'!$A$153:$B$335,2,FALSE)</f>
        <v>Conciertos, presentación de artistas, conciertos, audiciones musicales, funciones de box, lucha libre, futbol, básquetbol, beisbol y otros espectáculos deportivos.</v>
      </c>
      <c r="L551" s="16" t="str">
        <f t="shared" si="79"/>
        <v>400</v>
      </c>
      <c r="M551" s="16" t="str">
        <f>VLOOKUP(L551:L3707,[11]FF!$A$10:$B$16,2,FALSE)</f>
        <v>Ingresos Propios</v>
      </c>
      <c r="N551" s="16" t="str">
        <f t="shared" si="80"/>
        <v>401</v>
      </c>
      <c r="O551" s="16" t="str">
        <f>VLOOKUP(N551:N3707,[11]FF!$A$22:$B$93,2,FALSE)</f>
        <v>Ingresos Propios</v>
      </c>
      <c r="P551" s="16">
        <v>879722</v>
      </c>
      <c r="Q551" s="16">
        <v>3</v>
      </c>
      <c r="R551" s="17">
        <v>15941</v>
      </c>
      <c r="S551" s="17">
        <v>0</v>
      </c>
      <c r="T551" s="17">
        <f t="shared" si="72"/>
        <v>15941</v>
      </c>
      <c r="U551" s="17">
        <v>0</v>
      </c>
      <c r="V551" s="17">
        <v>0</v>
      </c>
      <c r="W551" s="17">
        <f t="shared" si="73"/>
        <v>15941</v>
      </c>
      <c r="X551" t="str">
        <f>VLOOKUP(J551,'[12]Conver ASEJ VS Clave Nueva'!$A$4:$C$193,3,FALSE)</f>
        <v>1.1.1.2</v>
      </c>
      <c r="Y551" t="str">
        <f>VLOOKUP(K551,'[13]Conver ASEJ VS Clave Nueva'!$B$4:$D$193,3,FALSE)</f>
        <v>Conciertos, presentación de artistas, conciertos, audiciones musicales, funciones de box, lucha libre, futbol, básquetbol, beisbol y otros espectáculos deportivos.</v>
      </c>
    </row>
    <row r="552" spans="1:25" x14ac:dyDescent="0.25">
      <c r="A552" s="16">
        <v>86944</v>
      </c>
      <c r="B552" s="16" t="s">
        <v>154</v>
      </c>
      <c r="C552" s="16" t="str">
        <f t="shared" si="74"/>
        <v>2018</v>
      </c>
      <c r="D552" s="16" t="str">
        <f t="shared" si="75"/>
        <v>010000</v>
      </c>
      <c r="E552" s="16" t="str">
        <f>VLOOKUP(D552:D3708,'[10]Catalogos CRI'!$A$10:$B$19,2,FALSE)</f>
        <v>IMPUESTOS</v>
      </c>
      <c r="F552" s="16" t="str">
        <f t="shared" si="76"/>
        <v>011000</v>
      </c>
      <c r="G552" s="16" t="str">
        <f>VLOOKUP(F552:F3708,'[10]Catalogos CRI'!$A$24:$B$65,2,FALSE)</f>
        <v>IMPUESTOS SOBRE LOS INGRESOS</v>
      </c>
      <c r="H552" s="16" t="str">
        <f t="shared" si="77"/>
        <v>011010</v>
      </c>
      <c r="I552" s="16" t="str">
        <f>VLOOKUP(H552:H3708,'[10]Catalogos CRI'!$A$70:$B$148,2,FALSE)</f>
        <v>Impuestos sobre espectáculos públicos</v>
      </c>
      <c r="J552" s="16" t="str">
        <f t="shared" si="78"/>
        <v>011012</v>
      </c>
      <c r="K552" s="16" t="str">
        <f>VLOOKUP(J552:J3708,'[10]Catalogos CRI'!$A$153:$B$335,2,FALSE)</f>
        <v>Conciertos, presentación de artistas, conciertos, audiciones musicales, funciones de box, lucha libre, futbol, básquetbol, beisbol y otros espectáculos deportivos.</v>
      </c>
      <c r="L552" s="16" t="str">
        <f t="shared" si="79"/>
        <v>400</v>
      </c>
      <c r="M552" s="16" t="str">
        <f>VLOOKUP(L552:L3708,[11]FF!$A$10:$B$16,2,FALSE)</f>
        <v>Ingresos Propios</v>
      </c>
      <c r="N552" s="16" t="str">
        <f t="shared" si="80"/>
        <v>401</v>
      </c>
      <c r="O552" s="16" t="str">
        <f>VLOOKUP(N552:N3708,[11]FF!$A$22:$B$93,2,FALSE)</f>
        <v>Ingresos Propios</v>
      </c>
      <c r="P552" s="16">
        <v>879723</v>
      </c>
      <c r="Q552" s="16">
        <v>4</v>
      </c>
      <c r="R552" s="17">
        <v>15941</v>
      </c>
      <c r="S552" s="17">
        <v>0</v>
      </c>
      <c r="T552" s="17">
        <f t="shared" si="72"/>
        <v>15941</v>
      </c>
      <c r="U552" s="17">
        <v>0</v>
      </c>
      <c r="V552" s="17">
        <v>0</v>
      </c>
      <c r="W552" s="17">
        <f t="shared" si="73"/>
        <v>15941</v>
      </c>
      <c r="X552" t="str">
        <f>VLOOKUP(J552,'[12]Conver ASEJ VS Clave Nueva'!$A$4:$C$193,3,FALSE)</f>
        <v>1.1.1.2</v>
      </c>
      <c r="Y552" t="str">
        <f>VLOOKUP(K552,'[13]Conver ASEJ VS Clave Nueva'!$B$4:$D$193,3,FALSE)</f>
        <v>Conciertos, presentación de artistas, conciertos, audiciones musicales, funciones de box, lucha libre, futbol, básquetbol, beisbol y otros espectáculos deportivos.</v>
      </c>
    </row>
    <row r="553" spans="1:25" x14ac:dyDescent="0.25">
      <c r="A553" s="16">
        <v>86944</v>
      </c>
      <c r="B553" s="16" t="s">
        <v>154</v>
      </c>
      <c r="C553" s="16" t="str">
        <f t="shared" si="74"/>
        <v>2018</v>
      </c>
      <c r="D553" s="16" t="str">
        <f t="shared" si="75"/>
        <v>010000</v>
      </c>
      <c r="E553" s="16" t="str">
        <f>VLOOKUP(D553:D3709,'[10]Catalogos CRI'!$A$10:$B$19,2,FALSE)</f>
        <v>IMPUESTOS</v>
      </c>
      <c r="F553" s="16" t="str">
        <f t="shared" si="76"/>
        <v>011000</v>
      </c>
      <c r="G553" s="16" t="str">
        <f>VLOOKUP(F553:F3709,'[10]Catalogos CRI'!$A$24:$B$65,2,FALSE)</f>
        <v>IMPUESTOS SOBRE LOS INGRESOS</v>
      </c>
      <c r="H553" s="16" t="str">
        <f t="shared" si="77"/>
        <v>011010</v>
      </c>
      <c r="I553" s="16" t="str">
        <f>VLOOKUP(H553:H3709,'[10]Catalogos CRI'!$A$70:$B$148,2,FALSE)</f>
        <v>Impuestos sobre espectáculos públicos</v>
      </c>
      <c r="J553" s="16" t="str">
        <f t="shared" si="78"/>
        <v>011012</v>
      </c>
      <c r="K553" s="16" t="str">
        <f>VLOOKUP(J553:J3709,'[10]Catalogos CRI'!$A$153:$B$335,2,FALSE)</f>
        <v>Conciertos, presentación de artistas, conciertos, audiciones musicales, funciones de box, lucha libre, futbol, básquetbol, beisbol y otros espectáculos deportivos.</v>
      </c>
      <c r="L553" s="16" t="str">
        <f t="shared" si="79"/>
        <v>400</v>
      </c>
      <c r="M553" s="16" t="str">
        <f>VLOOKUP(L553:L3709,[11]FF!$A$10:$B$16,2,FALSE)</f>
        <v>Ingresos Propios</v>
      </c>
      <c r="N553" s="16" t="str">
        <f t="shared" si="80"/>
        <v>401</v>
      </c>
      <c r="O553" s="16" t="str">
        <f>VLOOKUP(N553:N3709,[11]FF!$A$22:$B$93,2,FALSE)</f>
        <v>Ingresos Propios</v>
      </c>
      <c r="P553" s="16">
        <v>879724</v>
      </c>
      <c r="Q553" s="16">
        <v>5</v>
      </c>
      <c r="R553" s="17">
        <v>15941</v>
      </c>
      <c r="S553" s="17">
        <v>0</v>
      </c>
      <c r="T553" s="17">
        <f t="shared" si="72"/>
        <v>15941</v>
      </c>
      <c r="U553" s="17">
        <v>0</v>
      </c>
      <c r="V553" s="17">
        <v>500</v>
      </c>
      <c r="W553" s="17">
        <f t="shared" si="73"/>
        <v>15441</v>
      </c>
      <c r="X553" t="str">
        <f>VLOOKUP(J553,'[12]Conver ASEJ VS Clave Nueva'!$A$4:$C$193,3,FALSE)</f>
        <v>1.1.1.2</v>
      </c>
      <c r="Y553" t="str">
        <f>VLOOKUP(K553,'[13]Conver ASEJ VS Clave Nueva'!$B$4:$D$193,3,FALSE)</f>
        <v>Conciertos, presentación de artistas, conciertos, audiciones musicales, funciones de box, lucha libre, futbol, básquetbol, beisbol y otros espectáculos deportivos.</v>
      </c>
    </row>
    <row r="554" spans="1:25" x14ac:dyDescent="0.25">
      <c r="A554" s="16">
        <v>86944</v>
      </c>
      <c r="B554" s="16" t="s">
        <v>154</v>
      </c>
      <c r="C554" s="16" t="str">
        <f t="shared" si="74"/>
        <v>2018</v>
      </c>
      <c r="D554" s="16" t="str">
        <f t="shared" si="75"/>
        <v>010000</v>
      </c>
      <c r="E554" s="16" t="str">
        <f>VLOOKUP(D554:D3710,'[10]Catalogos CRI'!$A$10:$B$19,2,FALSE)</f>
        <v>IMPUESTOS</v>
      </c>
      <c r="F554" s="16" t="str">
        <f t="shared" si="76"/>
        <v>011000</v>
      </c>
      <c r="G554" s="16" t="str">
        <f>VLOOKUP(F554:F3710,'[10]Catalogos CRI'!$A$24:$B$65,2,FALSE)</f>
        <v>IMPUESTOS SOBRE LOS INGRESOS</v>
      </c>
      <c r="H554" s="16" t="str">
        <f t="shared" si="77"/>
        <v>011010</v>
      </c>
      <c r="I554" s="16" t="str">
        <f>VLOOKUP(H554:H3710,'[10]Catalogos CRI'!$A$70:$B$148,2,FALSE)</f>
        <v>Impuestos sobre espectáculos públicos</v>
      </c>
      <c r="J554" s="16" t="str">
        <f t="shared" si="78"/>
        <v>011012</v>
      </c>
      <c r="K554" s="16" t="str">
        <f>VLOOKUP(J554:J3710,'[10]Catalogos CRI'!$A$153:$B$335,2,FALSE)</f>
        <v>Conciertos, presentación de artistas, conciertos, audiciones musicales, funciones de box, lucha libre, futbol, básquetbol, beisbol y otros espectáculos deportivos.</v>
      </c>
      <c r="L554" s="16" t="str">
        <f t="shared" si="79"/>
        <v>400</v>
      </c>
      <c r="M554" s="16" t="str">
        <f>VLOOKUP(L554:L3710,[11]FF!$A$10:$B$16,2,FALSE)</f>
        <v>Ingresos Propios</v>
      </c>
      <c r="N554" s="16" t="str">
        <f t="shared" si="80"/>
        <v>401</v>
      </c>
      <c r="O554" s="16" t="str">
        <f>VLOOKUP(N554:N3710,[11]FF!$A$22:$B$93,2,FALSE)</f>
        <v>Ingresos Propios</v>
      </c>
      <c r="P554" s="16">
        <v>879725</v>
      </c>
      <c r="Q554" s="16">
        <v>6</v>
      </c>
      <c r="R554" s="17">
        <v>15941</v>
      </c>
      <c r="S554" s="17">
        <v>0</v>
      </c>
      <c r="T554" s="17">
        <f t="shared" si="72"/>
        <v>15941</v>
      </c>
      <c r="U554" s="17">
        <v>0</v>
      </c>
      <c r="V554" s="17">
        <v>0</v>
      </c>
      <c r="W554" s="17">
        <f t="shared" si="73"/>
        <v>15941</v>
      </c>
      <c r="X554" t="str">
        <f>VLOOKUP(J554,'[12]Conver ASEJ VS Clave Nueva'!$A$4:$C$193,3,FALSE)</f>
        <v>1.1.1.2</v>
      </c>
      <c r="Y554" t="str">
        <f>VLOOKUP(K554,'[13]Conver ASEJ VS Clave Nueva'!$B$4:$D$193,3,FALSE)</f>
        <v>Conciertos, presentación de artistas, conciertos, audiciones musicales, funciones de box, lucha libre, futbol, básquetbol, beisbol y otros espectáculos deportivos.</v>
      </c>
    </row>
    <row r="555" spans="1:25" x14ac:dyDescent="0.25">
      <c r="A555" s="16">
        <v>86944</v>
      </c>
      <c r="B555" s="16" t="s">
        <v>154</v>
      </c>
      <c r="C555" s="16" t="str">
        <f t="shared" si="74"/>
        <v>2018</v>
      </c>
      <c r="D555" s="16" t="str">
        <f t="shared" si="75"/>
        <v>010000</v>
      </c>
      <c r="E555" s="16" t="str">
        <f>VLOOKUP(D555:D3711,'[10]Catalogos CRI'!$A$10:$B$19,2,FALSE)</f>
        <v>IMPUESTOS</v>
      </c>
      <c r="F555" s="16" t="str">
        <f t="shared" si="76"/>
        <v>011000</v>
      </c>
      <c r="G555" s="16" t="str">
        <f>VLOOKUP(F555:F3711,'[10]Catalogos CRI'!$A$24:$B$65,2,FALSE)</f>
        <v>IMPUESTOS SOBRE LOS INGRESOS</v>
      </c>
      <c r="H555" s="16" t="str">
        <f t="shared" si="77"/>
        <v>011010</v>
      </c>
      <c r="I555" s="16" t="str">
        <f>VLOOKUP(H555:H3711,'[10]Catalogos CRI'!$A$70:$B$148,2,FALSE)</f>
        <v>Impuestos sobre espectáculos públicos</v>
      </c>
      <c r="J555" s="16" t="str">
        <f t="shared" si="78"/>
        <v>011012</v>
      </c>
      <c r="K555" s="16" t="str">
        <f>VLOOKUP(J555:J3711,'[10]Catalogos CRI'!$A$153:$B$335,2,FALSE)</f>
        <v>Conciertos, presentación de artistas, conciertos, audiciones musicales, funciones de box, lucha libre, futbol, básquetbol, beisbol y otros espectáculos deportivos.</v>
      </c>
      <c r="L555" s="16" t="str">
        <f t="shared" si="79"/>
        <v>400</v>
      </c>
      <c r="M555" s="16" t="str">
        <f>VLOOKUP(L555:L3711,[11]FF!$A$10:$B$16,2,FALSE)</f>
        <v>Ingresos Propios</v>
      </c>
      <c r="N555" s="16" t="str">
        <f t="shared" si="80"/>
        <v>401</v>
      </c>
      <c r="O555" s="16" t="str">
        <f>VLOOKUP(N555:N3711,[11]FF!$A$22:$B$93,2,FALSE)</f>
        <v>Ingresos Propios</v>
      </c>
      <c r="P555" s="16">
        <v>879726</v>
      </c>
      <c r="Q555" s="16">
        <v>7</v>
      </c>
      <c r="R555" s="17">
        <v>15941</v>
      </c>
      <c r="S555" s="17">
        <v>0</v>
      </c>
      <c r="T555" s="17">
        <f t="shared" si="72"/>
        <v>15941</v>
      </c>
      <c r="U555" s="17">
        <v>0</v>
      </c>
      <c r="V555" s="17">
        <v>0</v>
      </c>
      <c r="W555" s="17">
        <f t="shared" si="73"/>
        <v>15941</v>
      </c>
      <c r="X555" t="str">
        <f>VLOOKUP(J555,'[12]Conver ASEJ VS Clave Nueva'!$A$4:$C$193,3,FALSE)</f>
        <v>1.1.1.2</v>
      </c>
      <c r="Y555" t="str">
        <f>VLOOKUP(K555,'[13]Conver ASEJ VS Clave Nueva'!$B$4:$D$193,3,FALSE)</f>
        <v>Conciertos, presentación de artistas, conciertos, audiciones musicales, funciones de box, lucha libre, futbol, básquetbol, beisbol y otros espectáculos deportivos.</v>
      </c>
    </row>
    <row r="556" spans="1:25" x14ac:dyDescent="0.25">
      <c r="A556" s="16">
        <v>86944</v>
      </c>
      <c r="B556" s="16" t="s">
        <v>154</v>
      </c>
      <c r="C556" s="16" t="str">
        <f t="shared" si="74"/>
        <v>2018</v>
      </c>
      <c r="D556" s="16" t="str">
        <f t="shared" si="75"/>
        <v>010000</v>
      </c>
      <c r="E556" s="16" t="str">
        <f>VLOOKUP(D556:D3712,'[10]Catalogos CRI'!$A$10:$B$19,2,FALSE)</f>
        <v>IMPUESTOS</v>
      </c>
      <c r="F556" s="16" t="str">
        <f t="shared" si="76"/>
        <v>011000</v>
      </c>
      <c r="G556" s="16" t="str">
        <f>VLOOKUP(F556:F3712,'[10]Catalogos CRI'!$A$24:$B$65,2,FALSE)</f>
        <v>IMPUESTOS SOBRE LOS INGRESOS</v>
      </c>
      <c r="H556" s="16" t="str">
        <f t="shared" si="77"/>
        <v>011010</v>
      </c>
      <c r="I556" s="16" t="str">
        <f>VLOOKUP(H556:H3712,'[10]Catalogos CRI'!$A$70:$B$148,2,FALSE)</f>
        <v>Impuestos sobre espectáculos públicos</v>
      </c>
      <c r="J556" s="16" t="str">
        <f t="shared" si="78"/>
        <v>011012</v>
      </c>
      <c r="K556" s="16" t="str">
        <f>VLOOKUP(J556:J3712,'[10]Catalogos CRI'!$A$153:$B$335,2,FALSE)</f>
        <v>Conciertos, presentación de artistas, conciertos, audiciones musicales, funciones de box, lucha libre, futbol, básquetbol, beisbol y otros espectáculos deportivos.</v>
      </c>
      <c r="L556" s="16" t="str">
        <f t="shared" si="79"/>
        <v>400</v>
      </c>
      <c r="M556" s="16" t="str">
        <f>VLOOKUP(L556:L3712,[11]FF!$A$10:$B$16,2,FALSE)</f>
        <v>Ingresos Propios</v>
      </c>
      <c r="N556" s="16" t="str">
        <f t="shared" si="80"/>
        <v>401</v>
      </c>
      <c r="O556" s="16" t="str">
        <f>VLOOKUP(N556:N3712,[11]FF!$A$22:$B$93,2,FALSE)</f>
        <v>Ingresos Propios</v>
      </c>
      <c r="P556" s="16">
        <v>879727</v>
      </c>
      <c r="Q556" s="16">
        <v>8</v>
      </c>
      <c r="R556" s="17">
        <v>15941</v>
      </c>
      <c r="S556" s="17">
        <v>0</v>
      </c>
      <c r="T556" s="17">
        <f t="shared" si="72"/>
        <v>15941</v>
      </c>
      <c r="U556" s="17">
        <v>0</v>
      </c>
      <c r="V556" s="17">
        <v>0</v>
      </c>
      <c r="W556" s="17">
        <f t="shared" si="73"/>
        <v>15941</v>
      </c>
      <c r="X556" t="str">
        <f>VLOOKUP(J556,'[12]Conver ASEJ VS Clave Nueva'!$A$4:$C$193,3,FALSE)</f>
        <v>1.1.1.2</v>
      </c>
      <c r="Y556" t="str">
        <f>VLOOKUP(K556,'[13]Conver ASEJ VS Clave Nueva'!$B$4:$D$193,3,FALSE)</f>
        <v>Conciertos, presentación de artistas, conciertos, audiciones musicales, funciones de box, lucha libre, futbol, básquetbol, beisbol y otros espectáculos deportivos.</v>
      </c>
    </row>
    <row r="557" spans="1:25" x14ac:dyDescent="0.25">
      <c r="A557" s="16">
        <v>86944</v>
      </c>
      <c r="B557" s="16" t="s">
        <v>154</v>
      </c>
      <c r="C557" s="16" t="str">
        <f t="shared" si="74"/>
        <v>2018</v>
      </c>
      <c r="D557" s="16" t="str">
        <f t="shared" si="75"/>
        <v>010000</v>
      </c>
      <c r="E557" s="16" t="str">
        <f>VLOOKUP(D557:D3713,'[10]Catalogos CRI'!$A$10:$B$19,2,FALSE)</f>
        <v>IMPUESTOS</v>
      </c>
      <c r="F557" s="16" t="str">
        <f t="shared" si="76"/>
        <v>011000</v>
      </c>
      <c r="G557" s="16" t="str">
        <f>VLOOKUP(F557:F3713,'[10]Catalogos CRI'!$A$24:$B$65,2,FALSE)</f>
        <v>IMPUESTOS SOBRE LOS INGRESOS</v>
      </c>
      <c r="H557" s="16" t="str">
        <f t="shared" si="77"/>
        <v>011010</v>
      </c>
      <c r="I557" s="16" t="str">
        <f>VLOOKUP(H557:H3713,'[10]Catalogos CRI'!$A$70:$B$148,2,FALSE)</f>
        <v>Impuestos sobre espectáculos públicos</v>
      </c>
      <c r="J557" s="16" t="str">
        <f t="shared" si="78"/>
        <v>011012</v>
      </c>
      <c r="K557" s="16" t="str">
        <f>VLOOKUP(J557:J3713,'[10]Catalogos CRI'!$A$153:$B$335,2,FALSE)</f>
        <v>Conciertos, presentación de artistas, conciertos, audiciones musicales, funciones de box, lucha libre, futbol, básquetbol, beisbol y otros espectáculos deportivos.</v>
      </c>
      <c r="L557" s="16" t="str">
        <f t="shared" si="79"/>
        <v>400</v>
      </c>
      <c r="M557" s="16" t="str">
        <f>VLOOKUP(L557:L3713,[11]FF!$A$10:$B$16,2,FALSE)</f>
        <v>Ingresos Propios</v>
      </c>
      <c r="N557" s="16" t="str">
        <f t="shared" si="80"/>
        <v>401</v>
      </c>
      <c r="O557" s="16" t="str">
        <f>VLOOKUP(N557:N3713,[11]FF!$A$22:$B$93,2,FALSE)</f>
        <v>Ingresos Propios</v>
      </c>
      <c r="P557" s="16">
        <v>879728</v>
      </c>
      <c r="Q557" s="16">
        <v>9</v>
      </c>
      <c r="R557" s="17">
        <v>15941</v>
      </c>
      <c r="S557" s="17">
        <v>0</v>
      </c>
      <c r="T557" s="17">
        <f t="shared" si="72"/>
        <v>15941</v>
      </c>
      <c r="U557" s="17">
        <v>0</v>
      </c>
      <c r="V557" s="17">
        <v>0</v>
      </c>
      <c r="W557" s="17">
        <f t="shared" si="73"/>
        <v>15941</v>
      </c>
      <c r="X557" t="str">
        <f>VLOOKUP(J557,'[12]Conver ASEJ VS Clave Nueva'!$A$4:$C$193,3,FALSE)</f>
        <v>1.1.1.2</v>
      </c>
      <c r="Y557" t="str">
        <f>VLOOKUP(K557,'[13]Conver ASEJ VS Clave Nueva'!$B$4:$D$193,3,FALSE)</f>
        <v>Conciertos, presentación de artistas, conciertos, audiciones musicales, funciones de box, lucha libre, futbol, básquetbol, beisbol y otros espectáculos deportivos.</v>
      </c>
    </row>
    <row r="558" spans="1:25" x14ac:dyDescent="0.25">
      <c r="A558" s="16">
        <v>86944</v>
      </c>
      <c r="B558" s="16" t="s">
        <v>154</v>
      </c>
      <c r="C558" s="16" t="str">
        <f t="shared" si="74"/>
        <v>2018</v>
      </c>
      <c r="D558" s="16" t="str">
        <f t="shared" si="75"/>
        <v>010000</v>
      </c>
      <c r="E558" s="16" t="str">
        <f>VLOOKUP(D558:D3714,'[10]Catalogos CRI'!$A$10:$B$19,2,FALSE)</f>
        <v>IMPUESTOS</v>
      </c>
      <c r="F558" s="16" t="str">
        <f t="shared" si="76"/>
        <v>011000</v>
      </c>
      <c r="G558" s="16" t="str">
        <f>VLOOKUP(F558:F3714,'[10]Catalogos CRI'!$A$24:$B$65,2,FALSE)</f>
        <v>IMPUESTOS SOBRE LOS INGRESOS</v>
      </c>
      <c r="H558" s="16" t="str">
        <f t="shared" si="77"/>
        <v>011010</v>
      </c>
      <c r="I558" s="16" t="str">
        <f>VLOOKUP(H558:H3714,'[10]Catalogos CRI'!$A$70:$B$148,2,FALSE)</f>
        <v>Impuestos sobre espectáculos públicos</v>
      </c>
      <c r="J558" s="16" t="str">
        <f t="shared" si="78"/>
        <v>011012</v>
      </c>
      <c r="K558" s="16" t="str">
        <f>VLOOKUP(J558:J3714,'[10]Catalogos CRI'!$A$153:$B$335,2,FALSE)</f>
        <v>Conciertos, presentación de artistas, conciertos, audiciones musicales, funciones de box, lucha libre, futbol, básquetbol, beisbol y otros espectáculos deportivos.</v>
      </c>
      <c r="L558" s="16" t="str">
        <f t="shared" si="79"/>
        <v>400</v>
      </c>
      <c r="M558" s="16" t="str">
        <f>VLOOKUP(L558:L3714,[11]FF!$A$10:$B$16,2,FALSE)</f>
        <v>Ingresos Propios</v>
      </c>
      <c r="N558" s="16" t="str">
        <f t="shared" si="80"/>
        <v>401</v>
      </c>
      <c r="O558" s="16" t="str">
        <f>VLOOKUP(N558:N3714,[11]FF!$A$22:$B$93,2,FALSE)</f>
        <v>Ingresos Propios</v>
      </c>
      <c r="P558" s="16">
        <v>879729</v>
      </c>
      <c r="Q558" s="16">
        <v>10</v>
      </c>
      <c r="R558" s="17">
        <v>15941</v>
      </c>
      <c r="S558" s="17">
        <v>0</v>
      </c>
      <c r="T558" s="17">
        <f t="shared" si="72"/>
        <v>15941</v>
      </c>
      <c r="U558" s="17">
        <v>0</v>
      </c>
      <c r="V558" s="17">
        <v>0</v>
      </c>
      <c r="W558" s="17">
        <f t="shared" si="73"/>
        <v>15941</v>
      </c>
      <c r="X558" t="str">
        <f>VLOOKUP(J558,'[12]Conver ASEJ VS Clave Nueva'!$A$4:$C$193,3,FALSE)</f>
        <v>1.1.1.2</v>
      </c>
      <c r="Y558" t="str">
        <f>VLOOKUP(K558,'[13]Conver ASEJ VS Clave Nueva'!$B$4:$D$193,3,FALSE)</f>
        <v>Conciertos, presentación de artistas, conciertos, audiciones musicales, funciones de box, lucha libre, futbol, básquetbol, beisbol y otros espectáculos deportivos.</v>
      </c>
    </row>
    <row r="559" spans="1:25" x14ac:dyDescent="0.25">
      <c r="A559" s="16">
        <v>86944</v>
      </c>
      <c r="B559" s="16" t="s">
        <v>154</v>
      </c>
      <c r="C559" s="16" t="str">
        <f t="shared" si="74"/>
        <v>2018</v>
      </c>
      <c r="D559" s="16" t="str">
        <f t="shared" si="75"/>
        <v>010000</v>
      </c>
      <c r="E559" s="16" t="str">
        <f>VLOOKUP(D559:D3715,'[10]Catalogos CRI'!$A$10:$B$19,2,FALSE)</f>
        <v>IMPUESTOS</v>
      </c>
      <c r="F559" s="16" t="str">
        <f t="shared" si="76"/>
        <v>011000</v>
      </c>
      <c r="G559" s="16" t="str">
        <f>VLOOKUP(F559:F3715,'[10]Catalogos CRI'!$A$24:$B$65,2,FALSE)</f>
        <v>IMPUESTOS SOBRE LOS INGRESOS</v>
      </c>
      <c r="H559" s="16" t="str">
        <f t="shared" si="77"/>
        <v>011010</v>
      </c>
      <c r="I559" s="16" t="str">
        <f>VLOOKUP(H559:H3715,'[10]Catalogos CRI'!$A$70:$B$148,2,FALSE)</f>
        <v>Impuestos sobre espectáculos públicos</v>
      </c>
      <c r="J559" s="16" t="str">
        <f t="shared" si="78"/>
        <v>011012</v>
      </c>
      <c r="K559" s="16" t="str">
        <f>VLOOKUP(J559:J3715,'[10]Catalogos CRI'!$A$153:$B$335,2,FALSE)</f>
        <v>Conciertos, presentación de artistas, conciertos, audiciones musicales, funciones de box, lucha libre, futbol, básquetbol, beisbol y otros espectáculos deportivos.</v>
      </c>
      <c r="L559" s="16" t="str">
        <f t="shared" si="79"/>
        <v>400</v>
      </c>
      <c r="M559" s="16" t="str">
        <f>VLOOKUP(L559:L3715,[11]FF!$A$10:$B$16,2,FALSE)</f>
        <v>Ingresos Propios</v>
      </c>
      <c r="N559" s="16" t="str">
        <f t="shared" si="80"/>
        <v>401</v>
      </c>
      <c r="O559" s="16" t="str">
        <f>VLOOKUP(N559:N3715,[11]FF!$A$22:$B$93,2,FALSE)</f>
        <v>Ingresos Propios</v>
      </c>
      <c r="P559" s="16">
        <v>879730</v>
      </c>
      <c r="Q559" s="16">
        <v>11</v>
      </c>
      <c r="R559" s="17">
        <v>15941</v>
      </c>
      <c r="S559" s="17">
        <v>0</v>
      </c>
      <c r="T559" s="17">
        <f t="shared" si="72"/>
        <v>15941</v>
      </c>
      <c r="U559" s="17">
        <v>0</v>
      </c>
      <c r="V559" s="17">
        <v>2268</v>
      </c>
      <c r="W559" s="17">
        <f t="shared" si="73"/>
        <v>13673</v>
      </c>
      <c r="X559" t="str">
        <f>VLOOKUP(J559,'[12]Conver ASEJ VS Clave Nueva'!$A$4:$C$193,3,FALSE)</f>
        <v>1.1.1.2</v>
      </c>
      <c r="Y559" t="str">
        <f>VLOOKUP(K559,'[13]Conver ASEJ VS Clave Nueva'!$B$4:$D$193,3,FALSE)</f>
        <v>Conciertos, presentación de artistas, conciertos, audiciones musicales, funciones de box, lucha libre, futbol, básquetbol, beisbol y otros espectáculos deportivos.</v>
      </c>
    </row>
    <row r="560" spans="1:25" x14ac:dyDescent="0.25">
      <c r="A560" s="16">
        <v>86944</v>
      </c>
      <c r="B560" s="16" t="s">
        <v>154</v>
      </c>
      <c r="C560" s="16" t="str">
        <f t="shared" si="74"/>
        <v>2018</v>
      </c>
      <c r="D560" s="16" t="str">
        <f t="shared" si="75"/>
        <v>010000</v>
      </c>
      <c r="E560" s="16" t="str">
        <f>VLOOKUP(D560:D3716,'[10]Catalogos CRI'!$A$10:$B$19,2,FALSE)</f>
        <v>IMPUESTOS</v>
      </c>
      <c r="F560" s="16" t="str">
        <f t="shared" si="76"/>
        <v>011000</v>
      </c>
      <c r="G560" s="16" t="str">
        <f>VLOOKUP(F560:F3716,'[10]Catalogos CRI'!$A$24:$B$65,2,FALSE)</f>
        <v>IMPUESTOS SOBRE LOS INGRESOS</v>
      </c>
      <c r="H560" s="16" t="str">
        <f t="shared" si="77"/>
        <v>011010</v>
      </c>
      <c r="I560" s="16" t="str">
        <f>VLOOKUP(H560:H3716,'[10]Catalogos CRI'!$A$70:$B$148,2,FALSE)</f>
        <v>Impuestos sobre espectáculos públicos</v>
      </c>
      <c r="J560" s="16" t="str">
        <f t="shared" si="78"/>
        <v>011012</v>
      </c>
      <c r="K560" s="16" t="str">
        <f>VLOOKUP(J560:J3716,'[10]Catalogos CRI'!$A$153:$B$335,2,FALSE)</f>
        <v>Conciertos, presentación de artistas, conciertos, audiciones musicales, funciones de box, lucha libre, futbol, básquetbol, beisbol y otros espectáculos deportivos.</v>
      </c>
      <c r="L560" s="16" t="str">
        <f t="shared" si="79"/>
        <v>400</v>
      </c>
      <c r="M560" s="16" t="str">
        <f>VLOOKUP(L560:L3716,[11]FF!$A$10:$B$16,2,FALSE)</f>
        <v>Ingresos Propios</v>
      </c>
      <c r="N560" s="16" t="str">
        <f t="shared" si="80"/>
        <v>401</v>
      </c>
      <c r="O560" s="16" t="str">
        <f>VLOOKUP(N560:N3716,[11]FF!$A$22:$B$93,2,FALSE)</f>
        <v>Ingresos Propios</v>
      </c>
      <c r="P560" s="16">
        <v>879731</v>
      </c>
      <c r="Q560" s="16">
        <v>12</v>
      </c>
      <c r="R560" s="17">
        <v>15941</v>
      </c>
      <c r="S560" s="17">
        <v>0</v>
      </c>
      <c r="T560" s="17">
        <f t="shared" si="72"/>
        <v>15941</v>
      </c>
      <c r="U560" s="17">
        <v>0</v>
      </c>
      <c r="V560" s="17">
        <v>0</v>
      </c>
      <c r="W560" s="17">
        <f t="shared" si="73"/>
        <v>15941</v>
      </c>
      <c r="X560" t="str">
        <f>VLOOKUP(J560,'[12]Conver ASEJ VS Clave Nueva'!$A$4:$C$193,3,FALSE)</f>
        <v>1.1.1.2</v>
      </c>
      <c r="Y560" t="str">
        <f>VLOOKUP(K560,'[13]Conver ASEJ VS Clave Nueva'!$B$4:$D$193,3,FALSE)</f>
        <v>Conciertos, presentación de artistas, conciertos, audiciones musicales, funciones de box, lucha libre, futbol, básquetbol, beisbol y otros espectáculos deportivos.</v>
      </c>
    </row>
    <row r="561" spans="1:25" x14ac:dyDescent="0.25">
      <c r="A561" s="16">
        <v>86945</v>
      </c>
      <c r="B561" s="16" t="s">
        <v>155</v>
      </c>
      <c r="C561" s="16" t="str">
        <f t="shared" si="74"/>
        <v>2018</v>
      </c>
      <c r="D561" s="16" t="str">
        <f t="shared" si="75"/>
        <v>010000</v>
      </c>
      <c r="E561" s="16" t="str">
        <f>VLOOKUP(D561:D3717,'[10]Catalogos CRI'!$A$10:$B$19,2,FALSE)</f>
        <v>IMPUESTOS</v>
      </c>
      <c r="F561" s="16" t="str">
        <f t="shared" si="76"/>
        <v>011000</v>
      </c>
      <c r="G561" s="16" t="str">
        <f>VLOOKUP(F561:F3717,'[10]Catalogos CRI'!$A$24:$B$65,2,FALSE)</f>
        <v>IMPUESTOS SOBRE LOS INGRESOS</v>
      </c>
      <c r="H561" s="16" t="str">
        <f t="shared" si="77"/>
        <v>011010</v>
      </c>
      <c r="I561" s="16" t="str">
        <f>VLOOKUP(H561:H3717,'[10]Catalogos CRI'!$A$70:$B$148,2,FALSE)</f>
        <v>Impuestos sobre espectáculos públicos</v>
      </c>
      <c r="J561" s="16" t="str">
        <f t="shared" si="78"/>
        <v>011015</v>
      </c>
      <c r="K561" s="16" t="str">
        <f>VLOOKUP(J561:J3717,'[10]Catalogos CRI'!$A$153:$B$335,2,FALSE)</f>
        <v>Espectáculos culturales, teatrales, ballet, ópera y taurinos</v>
      </c>
      <c r="L561" s="16" t="str">
        <f t="shared" si="79"/>
        <v>400</v>
      </c>
      <c r="M561" s="16" t="str">
        <f>VLOOKUP(L561:L3717,[11]FF!$A$10:$B$16,2,FALSE)</f>
        <v>Ingresos Propios</v>
      </c>
      <c r="N561" s="16" t="str">
        <f t="shared" si="80"/>
        <v>401</v>
      </c>
      <c r="O561" s="16" t="str">
        <f>VLOOKUP(N561:N3717,[11]FF!$A$22:$B$93,2,FALSE)</f>
        <v>Ingresos Propios</v>
      </c>
      <c r="P561" s="16">
        <v>879732</v>
      </c>
      <c r="Q561" s="16">
        <v>1</v>
      </c>
      <c r="R561" s="17">
        <v>15.97</v>
      </c>
      <c r="S561" s="17">
        <v>0</v>
      </c>
      <c r="T561" s="17">
        <f t="shared" si="72"/>
        <v>15.97</v>
      </c>
      <c r="U561" s="17">
        <v>0</v>
      </c>
      <c r="V561" s="17">
        <v>0</v>
      </c>
      <c r="W561" s="17">
        <f t="shared" si="73"/>
        <v>15.97</v>
      </c>
      <c r="X561" t="str">
        <f>VLOOKUP(J561,'[12]Conver ASEJ VS Clave Nueva'!$A$4:$C$193,3,FALSE)</f>
        <v>1.1.1.5</v>
      </c>
      <c r="Y561" t="str">
        <f>VLOOKUP(K561,'[13]Conver ASEJ VS Clave Nueva'!$B$4:$D$193,3,FALSE)</f>
        <v>Espectáculos culturales, teatrales, ballet, ópera y taurinos</v>
      </c>
    </row>
    <row r="562" spans="1:25" x14ac:dyDescent="0.25">
      <c r="A562" s="16">
        <v>86945</v>
      </c>
      <c r="B562" s="16" t="s">
        <v>155</v>
      </c>
      <c r="C562" s="16" t="str">
        <f t="shared" si="74"/>
        <v>2018</v>
      </c>
      <c r="D562" s="16" t="str">
        <f t="shared" si="75"/>
        <v>010000</v>
      </c>
      <c r="E562" s="16" t="str">
        <f>VLOOKUP(D562:D3718,'[10]Catalogos CRI'!$A$10:$B$19,2,FALSE)</f>
        <v>IMPUESTOS</v>
      </c>
      <c r="F562" s="16" t="str">
        <f t="shared" si="76"/>
        <v>011000</v>
      </c>
      <c r="G562" s="16" t="str">
        <f>VLOOKUP(F562:F3718,'[10]Catalogos CRI'!$A$24:$B$65,2,FALSE)</f>
        <v>IMPUESTOS SOBRE LOS INGRESOS</v>
      </c>
      <c r="H562" s="16" t="str">
        <f t="shared" si="77"/>
        <v>011010</v>
      </c>
      <c r="I562" s="16" t="str">
        <f>VLOOKUP(H562:H3718,'[10]Catalogos CRI'!$A$70:$B$148,2,FALSE)</f>
        <v>Impuestos sobre espectáculos públicos</v>
      </c>
      <c r="J562" s="16" t="str">
        <f t="shared" si="78"/>
        <v>011015</v>
      </c>
      <c r="K562" s="16" t="str">
        <f>VLOOKUP(J562:J3718,'[10]Catalogos CRI'!$A$153:$B$335,2,FALSE)</f>
        <v>Espectáculos culturales, teatrales, ballet, ópera y taurinos</v>
      </c>
      <c r="L562" s="16" t="str">
        <f t="shared" si="79"/>
        <v>400</v>
      </c>
      <c r="M562" s="16" t="str">
        <f>VLOOKUP(L562:L3718,[11]FF!$A$10:$B$16,2,FALSE)</f>
        <v>Ingresos Propios</v>
      </c>
      <c r="N562" s="16" t="str">
        <f t="shared" si="80"/>
        <v>401</v>
      </c>
      <c r="O562" s="16" t="str">
        <f>VLOOKUP(N562:N3718,[11]FF!$A$22:$B$93,2,FALSE)</f>
        <v>Ingresos Propios</v>
      </c>
      <c r="P562" s="16">
        <v>879733</v>
      </c>
      <c r="Q562" s="16">
        <v>2</v>
      </c>
      <c r="R562" s="17">
        <v>19</v>
      </c>
      <c r="S562" s="17">
        <v>0</v>
      </c>
      <c r="T562" s="17">
        <f t="shared" si="72"/>
        <v>19</v>
      </c>
      <c r="U562" s="17">
        <v>0</v>
      </c>
      <c r="V562" s="17">
        <v>0</v>
      </c>
      <c r="W562" s="17">
        <f t="shared" si="73"/>
        <v>19</v>
      </c>
      <c r="X562" t="str">
        <f>VLOOKUP(J562,'[12]Conver ASEJ VS Clave Nueva'!$A$4:$C$193,3,FALSE)</f>
        <v>1.1.1.5</v>
      </c>
      <c r="Y562" t="str">
        <f>VLOOKUP(K562,'[13]Conver ASEJ VS Clave Nueva'!$B$4:$D$193,3,FALSE)</f>
        <v>Espectáculos culturales, teatrales, ballet, ópera y taurinos</v>
      </c>
    </row>
    <row r="563" spans="1:25" x14ac:dyDescent="0.25">
      <c r="A563" s="16">
        <v>86945</v>
      </c>
      <c r="B563" s="16" t="s">
        <v>155</v>
      </c>
      <c r="C563" s="16" t="str">
        <f t="shared" si="74"/>
        <v>2018</v>
      </c>
      <c r="D563" s="16" t="str">
        <f t="shared" si="75"/>
        <v>010000</v>
      </c>
      <c r="E563" s="16" t="str">
        <f>VLOOKUP(D563:D3719,'[10]Catalogos CRI'!$A$10:$B$19,2,FALSE)</f>
        <v>IMPUESTOS</v>
      </c>
      <c r="F563" s="16" t="str">
        <f t="shared" si="76"/>
        <v>011000</v>
      </c>
      <c r="G563" s="16" t="str">
        <f>VLOOKUP(F563:F3719,'[10]Catalogos CRI'!$A$24:$B$65,2,FALSE)</f>
        <v>IMPUESTOS SOBRE LOS INGRESOS</v>
      </c>
      <c r="H563" s="16" t="str">
        <f t="shared" si="77"/>
        <v>011010</v>
      </c>
      <c r="I563" s="16" t="str">
        <f>VLOOKUP(H563:H3719,'[10]Catalogos CRI'!$A$70:$B$148,2,FALSE)</f>
        <v>Impuestos sobre espectáculos públicos</v>
      </c>
      <c r="J563" s="16" t="str">
        <f t="shared" si="78"/>
        <v>011015</v>
      </c>
      <c r="K563" s="16" t="str">
        <f>VLOOKUP(J563:J3719,'[10]Catalogos CRI'!$A$153:$B$335,2,FALSE)</f>
        <v>Espectáculos culturales, teatrales, ballet, ópera y taurinos</v>
      </c>
      <c r="L563" s="16" t="str">
        <f t="shared" si="79"/>
        <v>400</v>
      </c>
      <c r="M563" s="16" t="str">
        <f>VLOOKUP(L563:L3719,[11]FF!$A$10:$B$16,2,FALSE)</f>
        <v>Ingresos Propios</v>
      </c>
      <c r="N563" s="16" t="str">
        <f t="shared" si="80"/>
        <v>401</v>
      </c>
      <c r="O563" s="16" t="str">
        <f>VLOOKUP(N563:N3719,[11]FF!$A$22:$B$93,2,FALSE)</f>
        <v>Ingresos Propios</v>
      </c>
      <c r="P563" s="16">
        <v>879734</v>
      </c>
      <c r="Q563" s="16">
        <v>3</v>
      </c>
      <c r="R563" s="17">
        <v>19</v>
      </c>
      <c r="S563" s="17">
        <v>0</v>
      </c>
      <c r="T563" s="17">
        <f t="shared" si="72"/>
        <v>19</v>
      </c>
      <c r="U563" s="17">
        <v>0</v>
      </c>
      <c r="V563" s="17">
        <v>0</v>
      </c>
      <c r="W563" s="17">
        <f t="shared" si="73"/>
        <v>19</v>
      </c>
      <c r="X563" t="str">
        <f>VLOOKUP(J563,'[12]Conver ASEJ VS Clave Nueva'!$A$4:$C$193,3,FALSE)</f>
        <v>1.1.1.5</v>
      </c>
      <c r="Y563" t="str">
        <f>VLOOKUP(K563,'[13]Conver ASEJ VS Clave Nueva'!$B$4:$D$193,3,FALSE)</f>
        <v>Espectáculos culturales, teatrales, ballet, ópera y taurinos</v>
      </c>
    </row>
    <row r="564" spans="1:25" x14ac:dyDescent="0.25">
      <c r="A564" s="16">
        <v>86945</v>
      </c>
      <c r="B564" s="16" t="s">
        <v>155</v>
      </c>
      <c r="C564" s="16" t="str">
        <f t="shared" si="74"/>
        <v>2018</v>
      </c>
      <c r="D564" s="16" t="str">
        <f t="shared" si="75"/>
        <v>010000</v>
      </c>
      <c r="E564" s="16" t="str">
        <f>VLOOKUP(D564:D3720,'[10]Catalogos CRI'!$A$10:$B$19,2,FALSE)</f>
        <v>IMPUESTOS</v>
      </c>
      <c r="F564" s="16" t="str">
        <f t="shared" si="76"/>
        <v>011000</v>
      </c>
      <c r="G564" s="16" t="str">
        <f>VLOOKUP(F564:F3720,'[10]Catalogos CRI'!$A$24:$B$65,2,FALSE)</f>
        <v>IMPUESTOS SOBRE LOS INGRESOS</v>
      </c>
      <c r="H564" s="16" t="str">
        <f t="shared" si="77"/>
        <v>011010</v>
      </c>
      <c r="I564" s="16" t="str">
        <f>VLOOKUP(H564:H3720,'[10]Catalogos CRI'!$A$70:$B$148,2,FALSE)</f>
        <v>Impuestos sobre espectáculos públicos</v>
      </c>
      <c r="J564" s="16" t="str">
        <f t="shared" si="78"/>
        <v>011015</v>
      </c>
      <c r="K564" s="16" t="str">
        <f>VLOOKUP(J564:J3720,'[10]Catalogos CRI'!$A$153:$B$335,2,FALSE)</f>
        <v>Espectáculos culturales, teatrales, ballet, ópera y taurinos</v>
      </c>
      <c r="L564" s="16" t="str">
        <f t="shared" si="79"/>
        <v>400</v>
      </c>
      <c r="M564" s="16" t="str">
        <f>VLOOKUP(L564:L3720,[11]FF!$A$10:$B$16,2,FALSE)</f>
        <v>Ingresos Propios</v>
      </c>
      <c r="N564" s="16" t="str">
        <f t="shared" si="80"/>
        <v>401</v>
      </c>
      <c r="O564" s="16" t="str">
        <f>VLOOKUP(N564:N3720,[11]FF!$A$22:$B$93,2,FALSE)</f>
        <v>Ingresos Propios</v>
      </c>
      <c r="P564" s="16">
        <v>879735</v>
      </c>
      <c r="Q564" s="16">
        <v>4</v>
      </c>
      <c r="R564" s="17">
        <v>19</v>
      </c>
      <c r="S564" s="17">
        <v>0</v>
      </c>
      <c r="T564" s="17">
        <f t="shared" si="72"/>
        <v>19</v>
      </c>
      <c r="U564" s="17">
        <v>0</v>
      </c>
      <c r="V564" s="17">
        <v>0</v>
      </c>
      <c r="W564" s="17">
        <f t="shared" si="73"/>
        <v>19</v>
      </c>
      <c r="X564" t="str">
        <f>VLOOKUP(J564,'[12]Conver ASEJ VS Clave Nueva'!$A$4:$C$193,3,FALSE)</f>
        <v>1.1.1.5</v>
      </c>
      <c r="Y564" t="str">
        <f>VLOOKUP(K564,'[13]Conver ASEJ VS Clave Nueva'!$B$4:$D$193,3,FALSE)</f>
        <v>Espectáculos culturales, teatrales, ballet, ópera y taurinos</v>
      </c>
    </row>
    <row r="565" spans="1:25" x14ac:dyDescent="0.25">
      <c r="A565" s="16">
        <v>86945</v>
      </c>
      <c r="B565" s="16" t="s">
        <v>155</v>
      </c>
      <c r="C565" s="16" t="str">
        <f t="shared" si="74"/>
        <v>2018</v>
      </c>
      <c r="D565" s="16" t="str">
        <f t="shared" si="75"/>
        <v>010000</v>
      </c>
      <c r="E565" s="16" t="str">
        <f>VLOOKUP(D565:D3721,'[10]Catalogos CRI'!$A$10:$B$19,2,FALSE)</f>
        <v>IMPUESTOS</v>
      </c>
      <c r="F565" s="16" t="str">
        <f t="shared" si="76"/>
        <v>011000</v>
      </c>
      <c r="G565" s="16" t="str">
        <f>VLOOKUP(F565:F3721,'[10]Catalogos CRI'!$A$24:$B$65,2,FALSE)</f>
        <v>IMPUESTOS SOBRE LOS INGRESOS</v>
      </c>
      <c r="H565" s="16" t="str">
        <f t="shared" si="77"/>
        <v>011010</v>
      </c>
      <c r="I565" s="16" t="str">
        <f>VLOOKUP(H565:H3721,'[10]Catalogos CRI'!$A$70:$B$148,2,FALSE)</f>
        <v>Impuestos sobre espectáculos públicos</v>
      </c>
      <c r="J565" s="16" t="str">
        <f t="shared" si="78"/>
        <v>011015</v>
      </c>
      <c r="K565" s="16" t="str">
        <f>VLOOKUP(J565:J3721,'[10]Catalogos CRI'!$A$153:$B$335,2,FALSE)</f>
        <v>Espectáculos culturales, teatrales, ballet, ópera y taurinos</v>
      </c>
      <c r="L565" s="16" t="str">
        <f t="shared" si="79"/>
        <v>400</v>
      </c>
      <c r="M565" s="16" t="str">
        <f>VLOOKUP(L565:L3721,[11]FF!$A$10:$B$16,2,FALSE)</f>
        <v>Ingresos Propios</v>
      </c>
      <c r="N565" s="16" t="str">
        <f t="shared" si="80"/>
        <v>401</v>
      </c>
      <c r="O565" s="16" t="str">
        <f>VLOOKUP(N565:N3721,[11]FF!$A$22:$B$93,2,FALSE)</f>
        <v>Ingresos Propios</v>
      </c>
      <c r="P565" s="16">
        <v>879736</v>
      </c>
      <c r="Q565" s="16">
        <v>5</v>
      </c>
      <c r="R565" s="17">
        <v>19</v>
      </c>
      <c r="S565" s="17">
        <v>0</v>
      </c>
      <c r="T565" s="17">
        <f t="shared" si="72"/>
        <v>19</v>
      </c>
      <c r="U565" s="17">
        <v>0</v>
      </c>
      <c r="V565" s="17">
        <v>0</v>
      </c>
      <c r="W565" s="17">
        <f t="shared" si="73"/>
        <v>19</v>
      </c>
      <c r="X565" t="str">
        <f>VLOOKUP(J565,'[12]Conver ASEJ VS Clave Nueva'!$A$4:$C$193,3,FALSE)</f>
        <v>1.1.1.5</v>
      </c>
      <c r="Y565" t="str">
        <f>VLOOKUP(K565,'[13]Conver ASEJ VS Clave Nueva'!$B$4:$D$193,3,FALSE)</f>
        <v>Espectáculos culturales, teatrales, ballet, ópera y taurinos</v>
      </c>
    </row>
    <row r="566" spans="1:25" x14ac:dyDescent="0.25">
      <c r="A566" s="16">
        <v>86945</v>
      </c>
      <c r="B566" s="16" t="s">
        <v>155</v>
      </c>
      <c r="C566" s="16" t="str">
        <f t="shared" si="74"/>
        <v>2018</v>
      </c>
      <c r="D566" s="16" t="str">
        <f t="shared" si="75"/>
        <v>010000</v>
      </c>
      <c r="E566" s="16" t="str">
        <f>VLOOKUP(D566:D3722,'[10]Catalogos CRI'!$A$10:$B$19,2,FALSE)</f>
        <v>IMPUESTOS</v>
      </c>
      <c r="F566" s="16" t="str">
        <f t="shared" si="76"/>
        <v>011000</v>
      </c>
      <c r="G566" s="16" t="str">
        <f>VLOOKUP(F566:F3722,'[10]Catalogos CRI'!$A$24:$B$65,2,FALSE)</f>
        <v>IMPUESTOS SOBRE LOS INGRESOS</v>
      </c>
      <c r="H566" s="16" t="str">
        <f t="shared" si="77"/>
        <v>011010</v>
      </c>
      <c r="I566" s="16" t="str">
        <f>VLOOKUP(H566:H3722,'[10]Catalogos CRI'!$A$70:$B$148,2,FALSE)</f>
        <v>Impuestos sobre espectáculos públicos</v>
      </c>
      <c r="J566" s="16" t="str">
        <f t="shared" si="78"/>
        <v>011015</v>
      </c>
      <c r="K566" s="16" t="str">
        <f>VLOOKUP(J566:J3722,'[10]Catalogos CRI'!$A$153:$B$335,2,FALSE)</f>
        <v>Espectáculos culturales, teatrales, ballet, ópera y taurinos</v>
      </c>
      <c r="L566" s="16" t="str">
        <f t="shared" si="79"/>
        <v>400</v>
      </c>
      <c r="M566" s="16" t="str">
        <f>VLOOKUP(L566:L3722,[11]FF!$A$10:$B$16,2,FALSE)</f>
        <v>Ingresos Propios</v>
      </c>
      <c r="N566" s="16" t="str">
        <f t="shared" si="80"/>
        <v>401</v>
      </c>
      <c r="O566" s="16" t="str">
        <f>VLOOKUP(N566:N3722,[11]FF!$A$22:$B$93,2,FALSE)</f>
        <v>Ingresos Propios</v>
      </c>
      <c r="P566" s="16">
        <v>879737</v>
      </c>
      <c r="Q566" s="16">
        <v>6</v>
      </c>
      <c r="R566" s="17">
        <v>19</v>
      </c>
      <c r="S566" s="17">
        <v>0</v>
      </c>
      <c r="T566" s="17">
        <f t="shared" si="72"/>
        <v>19</v>
      </c>
      <c r="U566" s="17">
        <v>0</v>
      </c>
      <c r="V566" s="17">
        <v>0</v>
      </c>
      <c r="W566" s="17">
        <f t="shared" si="73"/>
        <v>19</v>
      </c>
      <c r="X566" t="str">
        <f>VLOOKUP(J566,'[12]Conver ASEJ VS Clave Nueva'!$A$4:$C$193,3,FALSE)</f>
        <v>1.1.1.5</v>
      </c>
      <c r="Y566" t="str">
        <f>VLOOKUP(K566,'[13]Conver ASEJ VS Clave Nueva'!$B$4:$D$193,3,FALSE)</f>
        <v>Espectáculos culturales, teatrales, ballet, ópera y taurinos</v>
      </c>
    </row>
    <row r="567" spans="1:25" x14ac:dyDescent="0.25">
      <c r="A567" s="16">
        <v>86945</v>
      </c>
      <c r="B567" s="16" t="s">
        <v>155</v>
      </c>
      <c r="C567" s="16" t="str">
        <f t="shared" si="74"/>
        <v>2018</v>
      </c>
      <c r="D567" s="16" t="str">
        <f t="shared" si="75"/>
        <v>010000</v>
      </c>
      <c r="E567" s="16" t="str">
        <f>VLOOKUP(D567:D3723,'[10]Catalogos CRI'!$A$10:$B$19,2,FALSE)</f>
        <v>IMPUESTOS</v>
      </c>
      <c r="F567" s="16" t="str">
        <f t="shared" si="76"/>
        <v>011000</v>
      </c>
      <c r="G567" s="16" t="str">
        <f>VLOOKUP(F567:F3723,'[10]Catalogos CRI'!$A$24:$B$65,2,FALSE)</f>
        <v>IMPUESTOS SOBRE LOS INGRESOS</v>
      </c>
      <c r="H567" s="16" t="str">
        <f t="shared" si="77"/>
        <v>011010</v>
      </c>
      <c r="I567" s="16" t="str">
        <f>VLOOKUP(H567:H3723,'[10]Catalogos CRI'!$A$70:$B$148,2,FALSE)</f>
        <v>Impuestos sobre espectáculos públicos</v>
      </c>
      <c r="J567" s="16" t="str">
        <f t="shared" si="78"/>
        <v>011015</v>
      </c>
      <c r="K567" s="16" t="str">
        <f>VLOOKUP(J567:J3723,'[10]Catalogos CRI'!$A$153:$B$335,2,FALSE)</f>
        <v>Espectáculos culturales, teatrales, ballet, ópera y taurinos</v>
      </c>
      <c r="L567" s="16" t="str">
        <f t="shared" si="79"/>
        <v>400</v>
      </c>
      <c r="M567" s="16" t="str">
        <f>VLOOKUP(L567:L3723,[11]FF!$A$10:$B$16,2,FALSE)</f>
        <v>Ingresos Propios</v>
      </c>
      <c r="N567" s="16" t="str">
        <f t="shared" si="80"/>
        <v>401</v>
      </c>
      <c r="O567" s="16" t="str">
        <f>VLOOKUP(N567:N3723,[11]FF!$A$22:$B$93,2,FALSE)</f>
        <v>Ingresos Propios</v>
      </c>
      <c r="P567" s="16">
        <v>879738</v>
      </c>
      <c r="Q567" s="16">
        <v>7</v>
      </c>
      <c r="R567" s="17">
        <v>19</v>
      </c>
      <c r="S567" s="17">
        <v>0</v>
      </c>
      <c r="T567" s="17">
        <f t="shared" si="72"/>
        <v>19</v>
      </c>
      <c r="U567" s="17">
        <v>0</v>
      </c>
      <c r="V567" s="17">
        <v>0</v>
      </c>
      <c r="W567" s="17">
        <f t="shared" si="73"/>
        <v>19</v>
      </c>
      <c r="X567" t="str">
        <f>VLOOKUP(J567,'[12]Conver ASEJ VS Clave Nueva'!$A$4:$C$193,3,FALSE)</f>
        <v>1.1.1.5</v>
      </c>
      <c r="Y567" t="str">
        <f>VLOOKUP(K567,'[13]Conver ASEJ VS Clave Nueva'!$B$4:$D$193,3,FALSE)</f>
        <v>Espectáculos culturales, teatrales, ballet, ópera y taurinos</v>
      </c>
    </row>
    <row r="568" spans="1:25" x14ac:dyDescent="0.25">
      <c r="A568" s="16">
        <v>86945</v>
      </c>
      <c r="B568" s="16" t="s">
        <v>155</v>
      </c>
      <c r="C568" s="16" t="str">
        <f t="shared" si="74"/>
        <v>2018</v>
      </c>
      <c r="D568" s="16" t="str">
        <f t="shared" si="75"/>
        <v>010000</v>
      </c>
      <c r="E568" s="16" t="str">
        <f>VLOOKUP(D568:D3724,'[10]Catalogos CRI'!$A$10:$B$19,2,FALSE)</f>
        <v>IMPUESTOS</v>
      </c>
      <c r="F568" s="16" t="str">
        <f t="shared" si="76"/>
        <v>011000</v>
      </c>
      <c r="G568" s="16" t="str">
        <f>VLOOKUP(F568:F3724,'[10]Catalogos CRI'!$A$24:$B$65,2,FALSE)</f>
        <v>IMPUESTOS SOBRE LOS INGRESOS</v>
      </c>
      <c r="H568" s="16" t="str">
        <f t="shared" si="77"/>
        <v>011010</v>
      </c>
      <c r="I568" s="16" t="str">
        <f>VLOOKUP(H568:H3724,'[10]Catalogos CRI'!$A$70:$B$148,2,FALSE)</f>
        <v>Impuestos sobre espectáculos públicos</v>
      </c>
      <c r="J568" s="16" t="str">
        <f t="shared" si="78"/>
        <v>011015</v>
      </c>
      <c r="K568" s="16" t="str">
        <f>VLOOKUP(J568:J3724,'[10]Catalogos CRI'!$A$153:$B$335,2,FALSE)</f>
        <v>Espectáculos culturales, teatrales, ballet, ópera y taurinos</v>
      </c>
      <c r="L568" s="16" t="str">
        <f t="shared" si="79"/>
        <v>400</v>
      </c>
      <c r="M568" s="16" t="str">
        <f>VLOOKUP(L568:L3724,[11]FF!$A$10:$B$16,2,FALSE)</f>
        <v>Ingresos Propios</v>
      </c>
      <c r="N568" s="16" t="str">
        <f t="shared" si="80"/>
        <v>401</v>
      </c>
      <c r="O568" s="16" t="str">
        <f>VLOOKUP(N568:N3724,[11]FF!$A$22:$B$93,2,FALSE)</f>
        <v>Ingresos Propios</v>
      </c>
      <c r="P568" s="16">
        <v>879739</v>
      </c>
      <c r="Q568" s="16">
        <v>8</v>
      </c>
      <c r="R568" s="17">
        <v>19</v>
      </c>
      <c r="S568" s="17">
        <v>0</v>
      </c>
      <c r="T568" s="17">
        <f t="shared" si="72"/>
        <v>19</v>
      </c>
      <c r="U568" s="17">
        <v>0</v>
      </c>
      <c r="V568" s="17">
        <v>0</v>
      </c>
      <c r="W568" s="17">
        <f t="shared" si="73"/>
        <v>19</v>
      </c>
      <c r="X568" t="str">
        <f>VLOOKUP(J568,'[12]Conver ASEJ VS Clave Nueva'!$A$4:$C$193,3,FALSE)</f>
        <v>1.1.1.5</v>
      </c>
      <c r="Y568" t="str">
        <f>VLOOKUP(K568,'[13]Conver ASEJ VS Clave Nueva'!$B$4:$D$193,3,FALSE)</f>
        <v>Espectáculos culturales, teatrales, ballet, ópera y taurinos</v>
      </c>
    </row>
    <row r="569" spans="1:25" x14ac:dyDescent="0.25">
      <c r="A569" s="16">
        <v>86945</v>
      </c>
      <c r="B569" s="16" t="s">
        <v>155</v>
      </c>
      <c r="C569" s="16" t="str">
        <f t="shared" si="74"/>
        <v>2018</v>
      </c>
      <c r="D569" s="16" t="str">
        <f t="shared" si="75"/>
        <v>010000</v>
      </c>
      <c r="E569" s="16" t="str">
        <f>VLOOKUP(D569:D3725,'[10]Catalogos CRI'!$A$10:$B$19,2,FALSE)</f>
        <v>IMPUESTOS</v>
      </c>
      <c r="F569" s="16" t="str">
        <f t="shared" si="76"/>
        <v>011000</v>
      </c>
      <c r="G569" s="16" t="str">
        <f>VLOOKUP(F569:F3725,'[10]Catalogos CRI'!$A$24:$B$65,2,FALSE)</f>
        <v>IMPUESTOS SOBRE LOS INGRESOS</v>
      </c>
      <c r="H569" s="16" t="str">
        <f t="shared" si="77"/>
        <v>011010</v>
      </c>
      <c r="I569" s="16" t="str">
        <f>VLOOKUP(H569:H3725,'[10]Catalogos CRI'!$A$70:$B$148,2,FALSE)</f>
        <v>Impuestos sobre espectáculos públicos</v>
      </c>
      <c r="J569" s="16" t="str">
        <f t="shared" si="78"/>
        <v>011015</v>
      </c>
      <c r="K569" s="16" t="str">
        <f>VLOOKUP(J569:J3725,'[10]Catalogos CRI'!$A$153:$B$335,2,FALSE)</f>
        <v>Espectáculos culturales, teatrales, ballet, ópera y taurinos</v>
      </c>
      <c r="L569" s="16" t="str">
        <f t="shared" si="79"/>
        <v>400</v>
      </c>
      <c r="M569" s="16" t="str">
        <f>VLOOKUP(L569:L3725,[11]FF!$A$10:$B$16,2,FALSE)</f>
        <v>Ingresos Propios</v>
      </c>
      <c r="N569" s="16" t="str">
        <f t="shared" si="80"/>
        <v>401</v>
      </c>
      <c r="O569" s="16" t="str">
        <f>VLOOKUP(N569:N3725,[11]FF!$A$22:$B$93,2,FALSE)</f>
        <v>Ingresos Propios</v>
      </c>
      <c r="P569" s="16">
        <v>879740</v>
      </c>
      <c r="Q569" s="16">
        <v>9</v>
      </c>
      <c r="R569" s="17">
        <v>19</v>
      </c>
      <c r="S569" s="17">
        <v>0</v>
      </c>
      <c r="T569" s="17">
        <f t="shared" si="72"/>
        <v>19</v>
      </c>
      <c r="U569" s="17">
        <v>0</v>
      </c>
      <c r="V569" s="17">
        <v>0</v>
      </c>
      <c r="W569" s="17">
        <f t="shared" si="73"/>
        <v>19</v>
      </c>
      <c r="X569" t="str">
        <f>VLOOKUP(J569,'[12]Conver ASEJ VS Clave Nueva'!$A$4:$C$193,3,FALSE)</f>
        <v>1.1.1.5</v>
      </c>
      <c r="Y569" t="str">
        <f>VLOOKUP(K569,'[13]Conver ASEJ VS Clave Nueva'!$B$4:$D$193,3,FALSE)</f>
        <v>Espectáculos culturales, teatrales, ballet, ópera y taurinos</v>
      </c>
    </row>
    <row r="570" spans="1:25" x14ac:dyDescent="0.25">
      <c r="A570" s="16">
        <v>86945</v>
      </c>
      <c r="B570" s="16" t="s">
        <v>155</v>
      </c>
      <c r="C570" s="16" t="str">
        <f t="shared" si="74"/>
        <v>2018</v>
      </c>
      <c r="D570" s="16" t="str">
        <f t="shared" si="75"/>
        <v>010000</v>
      </c>
      <c r="E570" s="16" t="str">
        <f>VLOOKUP(D570:D3726,'[10]Catalogos CRI'!$A$10:$B$19,2,FALSE)</f>
        <v>IMPUESTOS</v>
      </c>
      <c r="F570" s="16" t="str">
        <f t="shared" si="76"/>
        <v>011000</v>
      </c>
      <c r="G570" s="16" t="str">
        <f>VLOOKUP(F570:F3726,'[10]Catalogos CRI'!$A$24:$B$65,2,FALSE)</f>
        <v>IMPUESTOS SOBRE LOS INGRESOS</v>
      </c>
      <c r="H570" s="16" t="str">
        <f t="shared" si="77"/>
        <v>011010</v>
      </c>
      <c r="I570" s="16" t="str">
        <f>VLOOKUP(H570:H3726,'[10]Catalogos CRI'!$A$70:$B$148,2,FALSE)</f>
        <v>Impuestos sobre espectáculos públicos</v>
      </c>
      <c r="J570" s="16" t="str">
        <f t="shared" si="78"/>
        <v>011015</v>
      </c>
      <c r="K570" s="16" t="str">
        <f>VLOOKUP(J570:J3726,'[10]Catalogos CRI'!$A$153:$B$335,2,FALSE)</f>
        <v>Espectáculos culturales, teatrales, ballet, ópera y taurinos</v>
      </c>
      <c r="L570" s="16" t="str">
        <f t="shared" si="79"/>
        <v>400</v>
      </c>
      <c r="M570" s="16" t="str">
        <f>VLOOKUP(L570:L3726,[11]FF!$A$10:$B$16,2,FALSE)</f>
        <v>Ingresos Propios</v>
      </c>
      <c r="N570" s="16" t="str">
        <f t="shared" si="80"/>
        <v>401</v>
      </c>
      <c r="O570" s="16" t="str">
        <f>VLOOKUP(N570:N3726,[11]FF!$A$22:$B$93,2,FALSE)</f>
        <v>Ingresos Propios</v>
      </c>
      <c r="P570" s="16">
        <v>879741</v>
      </c>
      <c r="Q570" s="16">
        <v>10</v>
      </c>
      <c r="R570" s="17">
        <v>19</v>
      </c>
      <c r="S570" s="17">
        <v>0</v>
      </c>
      <c r="T570" s="17">
        <f t="shared" si="72"/>
        <v>19</v>
      </c>
      <c r="U570" s="17">
        <v>0</v>
      </c>
      <c r="V570" s="17">
        <v>0</v>
      </c>
      <c r="W570" s="17">
        <f t="shared" si="73"/>
        <v>19</v>
      </c>
      <c r="X570" t="str">
        <f>VLOOKUP(J570,'[12]Conver ASEJ VS Clave Nueva'!$A$4:$C$193,3,FALSE)</f>
        <v>1.1.1.5</v>
      </c>
      <c r="Y570" t="str">
        <f>VLOOKUP(K570,'[13]Conver ASEJ VS Clave Nueva'!$B$4:$D$193,3,FALSE)</f>
        <v>Espectáculos culturales, teatrales, ballet, ópera y taurinos</v>
      </c>
    </row>
    <row r="571" spans="1:25" x14ac:dyDescent="0.25">
      <c r="A571" s="16">
        <v>86945</v>
      </c>
      <c r="B571" s="16" t="s">
        <v>155</v>
      </c>
      <c r="C571" s="16" t="str">
        <f t="shared" si="74"/>
        <v>2018</v>
      </c>
      <c r="D571" s="16" t="str">
        <f t="shared" si="75"/>
        <v>010000</v>
      </c>
      <c r="E571" s="16" t="str">
        <f>VLOOKUP(D571:D3727,'[10]Catalogos CRI'!$A$10:$B$19,2,FALSE)</f>
        <v>IMPUESTOS</v>
      </c>
      <c r="F571" s="16" t="str">
        <f t="shared" si="76"/>
        <v>011000</v>
      </c>
      <c r="G571" s="16" t="str">
        <f>VLOOKUP(F571:F3727,'[10]Catalogos CRI'!$A$24:$B$65,2,FALSE)</f>
        <v>IMPUESTOS SOBRE LOS INGRESOS</v>
      </c>
      <c r="H571" s="16" t="str">
        <f t="shared" si="77"/>
        <v>011010</v>
      </c>
      <c r="I571" s="16" t="str">
        <f>VLOOKUP(H571:H3727,'[10]Catalogos CRI'!$A$70:$B$148,2,FALSE)</f>
        <v>Impuestos sobre espectáculos públicos</v>
      </c>
      <c r="J571" s="16" t="str">
        <f t="shared" si="78"/>
        <v>011015</v>
      </c>
      <c r="K571" s="16" t="str">
        <f>VLOOKUP(J571:J3727,'[10]Catalogos CRI'!$A$153:$B$335,2,FALSE)</f>
        <v>Espectáculos culturales, teatrales, ballet, ópera y taurinos</v>
      </c>
      <c r="L571" s="16" t="str">
        <f t="shared" si="79"/>
        <v>400</v>
      </c>
      <c r="M571" s="16" t="str">
        <f>VLOOKUP(L571:L3727,[11]FF!$A$10:$B$16,2,FALSE)</f>
        <v>Ingresos Propios</v>
      </c>
      <c r="N571" s="16" t="str">
        <f t="shared" si="80"/>
        <v>401</v>
      </c>
      <c r="O571" s="16" t="str">
        <f>VLOOKUP(N571:N3727,[11]FF!$A$22:$B$93,2,FALSE)</f>
        <v>Ingresos Propios</v>
      </c>
      <c r="P571" s="16">
        <v>879742</v>
      </c>
      <c r="Q571" s="16">
        <v>11</v>
      </c>
      <c r="R571" s="17">
        <v>19</v>
      </c>
      <c r="S571" s="17">
        <v>0</v>
      </c>
      <c r="T571" s="17">
        <f t="shared" si="72"/>
        <v>19</v>
      </c>
      <c r="U571" s="17">
        <v>0</v>
      </c>
      <c r="V571" s="17">
        <v>9135</v>
      </c>
      <c r="W571" s="17">
        <f t="shared" si="73"/>
        <v>-9116</v>
      </c>
      <c r="X571" t="str">
        <f>VLOOKUP(J571,'[12]Conver ASEJ VS Clave Nueva'!$A$4:$C$193,3,FALSE)</f>
        <v>1.1.1.5</v>
      </c>
      <c r="Y571" t="str">
        <f>VLOOKUP(K571,'[13]Conver ASEJ VS Clave Nueva'!$B$4:$D$193,3,FALSE)</f>
        <v>Espectáculos culturales, teatrales, ballet, ópera y taurinos</v>
      </c>
    </row>
    <row r="572" spans="1:25" x14ac:dyDescent="0.25">
      <c r="A572" s="16">
        <v>86945</v>
      </c>
      <c r="B572" s="16" t="s">
        <v>155</v>
      </c>
      <c r="C572" s="16" t="str">
        <f t="shared" si="74"/>
        <v>2018</v>
      </c>
      <c r="D572" s="16" t="str">
        <f t="shared" si="75"/>
        <v>010000</v>
      </c>
      <c r="E572" s="16" t="str">
        <f>VLOOKUP(D572:D3728,'[10]Catalogos CRI'!$A$10:$B$19,2,FALSE)</f>
        <v>IMPUESTOS</v>
      </c>
      <c r="F572" s="16" t="str">
        <f t="shared" si="76"/>
        <v>011000</v>
      </c>
      <c r="G572" s="16" t="str">
        <f>VLOOKUP(F572:F3728,'[10]Catalogos CRI'!$A$24:$B$65,2,FALSE)</f>
        <v>IMPUESTOS SOBRE LOS INGRESOS</v>
      </c>
      <c r="H572" s="16" t="str">
        <f t="shared" si="77"/>
        <v>011010</v>
      </c>
      <c r="I572" s="16" t="str">
        <f>VLOOKUP(H572:H3728,'[10]Catalogos CRI'!$A$70:$B$148,2,FALSE)</f>
        <v>Impuestos sobre espectáculos públicos</v>
      </c>
      <c r="J572" s="16" t="str">
        <f t="shared" si="78"/>
        <v>011015</v>
      </c>
      <c r="K572" s="16" t="str">
        <f>VLOOKUP(J572:J3728,'[10]Catalogos CRI'!$A$153:$B$335,2,FALSE)</f>
        <v>Espectáculos culturales, teatrales, ballet, ópera y taurinos</v>
      </c>
      <c r="L572" s="16" t="str">
        <f t="shared" si="79"/>
        <v>400</v>
      </c>
      <c r="M572" s="16" t="str">
        <f>VLOOKUP(L572:L3728,[11]FF!$A$10:$B$16,2,FALSE)</f>
        <v>Ingresos Propios</v>
      </c>
      <c r="N572" s="16" t="str">
        <f t="shared" si="80"/>
        <v>401</v>
      </c>
      <c r="O572" s="16" t="str">
        <f>VLOOKUP(N572:N3728,[11]FF!$A$22:$B$93,2,FALSE)</f>
        <v>Ingresos Propios</v>
      </c>
      <c r="P572" s="16">
        <v>879743</v>
      </c>
      <c r="Q572" s="16">
        <v>12</v>
      </c>
      <c r="R572" s="17">
        <v>19</v>
      </c>
      <c r="S572" s="17">
        <v>0</v>
      </c>
      <c r="T572" s="17">
        <f t="shared" si="72"/>
        <v>19</v>
      </c>
      <c r="U572" s="17">
        <v>0</v>
      </c>
      <c r="V572" s="17">
        <v>0</v>
      </c>
      <c r="W572" s="17">
        <f t="shared" si="73"/>
        <v>19</v>
      </c>
      <c r="X572" t="str">
        <f>VLOOKUP(J572,'[12]Conver ASEJ VS Clave Nueva'!$A$4:$C$193,3,FALSE)</f>
        <v>1.1.1.5</v>
      </c>
      <c r="Y572" t="str">
        <f>VLOOKUP(K572,'[13]Conver ASEJ VS Clave Nueva'!$B$4:$D$193,3,FALSE)</f>
        <v>Espectáculos culturales, teatrales, ballet, ópera y taurinos</v>
      </c>
    </row>
    <row r="573" spans="1:25" x14ac:dyDescent="0.25">
      <c r="A573" s="16">
        <v>86946</v>
      </c>
      <c r="B573" s="16" t="s">
        <v>143</v>
      </c>
      <c r="C573" s="16" t="str">
        <f t="shared" si="74"/>
        <v>2018</v>
      </c>
      <c r="D573" s="16" t="str">
        <f t="shared" si="75"/>
        <v>010000</v>
      </c>
      <c r="E573" s="16" t="str">
        <f>VLOOKUP(D573:D3729,'[10]Catalogos CRI'!$A$10:$B$19,2,FALSE)</f>
        <v>IMPUESTOS</v>
      </c>
      <c r="F573" s="16" t="str">
        <f t="shared" si="76"/>
        <v>011000</v>
      </c>
      <c r="G573" s="16" t="str">
        <f>VLOOKUP(F573:F3729,'[10]Catalogos CRI'!$A$24:$B$65,2,FALSE)</f>
        <v>IMPUESTOS SOBRE LOS INGRESOS</v>
      </c>
      <c r="H573" s="16" t="str">
        <f t="shared" si="77"/>
        <v>011010</v>
      </c>
      <c r="I573" s="16" t="str">
        <f>VLOOKUP(H573:H3729,'[10]Catalogos CRI'!$A$70:$B$148,2,FALSE)</f>
        <v>Impuestos sobre espectáculos públicos</v>
      </c>
      <c r="J573" s="16" t="str">
        <f t="shared" si="78"/>
        <v>011017</v>
      </c>
      <c r="K573" s="16" t="str">
        <f>VLOOKUP(J573:J3729,'[10]Catalogos CRI'!$A$153:$B$335,2,FALSE)</f>
        <v>Otros espectáculos públicos</v>
      </c>
      <c r="L573" s="16" t="str">
        <f t="shared" si="79"/>
        <v>400</v>
      </c>
      <c r="M573" s="16" t="str">
        <f>VLOOKUP(L573:L3729,[11]FF!$A$10:$B$16,2,FALSE)</f>
        <v>Ingresos Propios</v>
      </c>
      <c r="N573" s="16" t="str">
        <f t="shared" si="80"/>
        <v>401</v>
      </c>
      <c r="O573" s="16" t="str">
        <f>VLOOKUP(N573:N3729,[11]FF!$A$22:$B$93,2,FALSE)</f>
        <v>Ingresos Propios</v>
      </c>
      <c r="P573" s="16">
        <v>879744</v>
      </c>
      <c r="Q573" s="16">
        <v>1</v>
      </c>
      <c r="R573" s="17">
        <v>7126.89</v>
      </c>
      <c r="S573" s="17">
        <v>0</v>
      </c>
      <c r="T573" s="17">
        <f t="shared" si="72"/>
        <v>7126.89</v>
      </c>
      <c r="U573" s="17">
        <v>0</v>
      </c>
      <c r="V573" s="17">
        <v>0</v>
      </c>
      <c r="W573" s="17">
        <f t="shared" si="73"/>
        <v>7126.89</v>
      </c>
      <c r="X573" t="str">
        <f>VLOOKUP(J573,'[12]Conver ASEJ VS Clave Nueva'!$A$4:$C$193,3,FALSE)</f>
        <v>1.1.1.7</v>
      </c>
      <c r="Y573" t="str">
        <f>VLOOKUP(K573,'[13]Conver ASEJ VS Clave Nueva'!$B$4:$D$193,3,FALSE)</f>
        <v>Otros espectáculos públicos</v>
      </c>
    </row>
    <row r="574" spans="1:25" x14ac:dyDescent="0.25">
      <c r="A574" s="16">
        <v>86946</v>
      </c>
      <c r="B574" s="16" t="s">
        <v>143</v>
      </c>
      <c r="C574" s="16" t="str">
        <f t="shared" si="74"/>
        <v>2018</v>
      </c>
      <c r="D574" s="16" t="str">
        <f t="shared" si="75"/>
        <v>010000</v>
      </c>
      <c r="E574" s="16" t="str">
        <f>VLOOKUP(D574:D3730,'[10]Catalogos CRI'!$A$10:$B$19,2,FALSE)</f>
        <v>IMPUESTOS</v>
      </c>
      <c r="F574" s="16" t="str">
        <f t="shared" si="76"/>
        <v>011000</v>
      </c>
      <c r="G574" s="16" t="str">
        <f>VLOOKUP(F574:F3730,'[10]Catalogos CRI'!$A$24:$B$65,2,FALSE)</f>
        <v>IMPUESTOS SOBRE LOS INGRESOS</v>
      </c>
      <c r="H574" s="16" t="str">
        <f t="shared" si="77"/>
        <v>011010</v>
      </c>
      <c r="I574" s="16" t="str">
        <f>VLOOKUP(H574:H3730,'[10]Catalogos CRI'!$A$70:$B$148,2,FALSE)</f>
        <v>Impuestos sobre espectáculos públicos</v>
      </c>
      <c r="J574" s="16" t="str">
        <f t="shared" si="78"/>
        <v>011017</v>
      </c>
      <c r="K574" s="16" t="str">
        <f>VLOOKUP(J574:J3730,'[10]Catalogos CRI'!$A$153:$B$335,2,FALSE)</f>
        <v>Otros espectáculos públicos</v>
      </c>
      <c r="L574" s="16" t="str">
        <f t="shared" si="79"/>
        <v>400</v>
      </c>
      <c r="M574" s="16" t="str">
        <f>VLOOKUP(L574:L3730,[11]FF!$A$10:$B$16,2,FALSE)</f>
        <v>Ingresos Propios</v>
      </c>
      <c r="N574" s="16" t="str">
        <f t="shared" si="80"/>
        <v>401</v>
      </c>
      <c r="O574" s="16" t="str">
        <f>VLOOKUP(N574:N3730,[11]FF!$A$22:$B$93,2,FALSE)</f>
        <v>Ingresos Propios</v>
      </c>
      <c r="P574" s="16">
        <v>879745</v>
      </c>
      <c r="Q574" s="16">
        <v>2</v>
      </c>
      <c r="R574" s="17">
        <v>7124</v>
      </c>
      <c r="S574" s="17">
        <v>0</v>
      </c>
      <c r="T574" s="17">
        <f t="shared" si="72"/>
        <v>7124</v>
      </c>
      <c r="U574" s="17">
        <v>0</v>
      </c>
      <c r="V574" s="17">
        <v>0</v>
      </c>
      <c r="W574" s="17">
        <f t="shared" si="73"/>
        <v>7124</v>
      </c>
      <c r="X574" t="str">
        <f>VLOOKUP(J574,'[12]Conver ASEJ VS Clave Nueva'!$A$4:$C$193,3,FALSE)</f>
        <v>1.1.1.7</v>
      </c>
      <c r="Y574" t="str">
        <f>VLOOKUP(K574,'[13]Conver ASEJ VS Clave Nueva'!$B$4:$D$193,3,FALSE)</f>
        <v>Otros espectáculos públicos</v>
      </c>
    </row>
    <row r="575" spans="1:25" x14ac:dyDescent="0.25">
      <c r="A575" s="16">
        <v>86946</v>
      </c>
      <c r="B575" s="16" t="s">
        <v>143</v>
      </c>
      <c r="C575" s="16" t="str">
        <f t="shared" si="74"/>
        <v>2018</v>
      </c>
      <c r="D575" s="16" t="str">
        <f t="shared" si="75"/>
        <v>010000</v>
      </c>
      <c r="E575" s="16" t="str">
        <f>VLOOKUP(D575:D3731,'[10]Catalogos CRI'!$A$10:$B$19,2,FALSE)</f>
        <v>IMPUESTOS</v>
      </c>
      <c r="F575" s="16" t="str">
        <f t="shared" si="76"/>
        <v>011000</v>
      </c>
      <c r="G575" s="16" t="str">
        <f>VLOOKUP(F575:F3731,'[10]Catalogos CRI'!$A$24:$B$65,2,FALSE)</f>
        <v>IMPUESTOS SOBRE LOS INGRESOS</v>
      </c>
      <c r="H575" s="16" t="str">
        <f t="shared" si="77"/>
        <v>011010</v>
      </c>
      <c r="I575" s="16" t="str">
        <f>VLOOKUP(H575:H3731,'[10]Catalogos CRI'!$A$70:$B$148,2,FALSE)</f>
        <v>Impuestos sobre espectáculos públicos</v>
      </c>
      <c r="J575" s="16" t="str">
        <f t="shared" si="78"/>
        <v>011017</v>
      </c>
      <c r="K575" s="16" t="str">
        <f>VLOOKUP(J575:J3731,'[10]Catalogos CRI'!$A$153:$B$335,2,FALSE)</f>
        <v>Otros espectáculos públicos</v>
      </c>
      <c r="L575" s="16" t="str">
        <f t="shared" si="79"/>
        <v>400</v>
      </c>
      <c r="M575" s="16" t="str">
        <f>VLOOKUP(L575:L3731,[11]FF!$A$10:$B$16,2,FALSE)</f>
        <v>Ingresos Propios</v>
      </c>
      <c r="N575" s="16" t="str">
        <f t="shared" si="80"/>
        <v>401</v>
      </c>
      <c r="O575" s="16" t="str">
        <f>VLOOKUP(N575:N3731,[11]FF!$A$22:$B$93,2,FALSE)</f>
        <v>Ingresos Propios</v>
      </c>
      <c r="P575" s="16">
        <v>879746</v>
      </c>
      <c r="Q575" s="16">
        <v>3</v>
      </c>
      <c r="R575" s="17">
        <v>7124</v>
      </c>
      <c r="S575" s="17">
        <v>0</v>
      </c>
      <c r="T575" s="17">
        <f t="shared" si="72"/>
        <v>7124</v>
      </c>
      <c r="U575" s="17">
        <v>0</v>
      </c>
      <c r="V575" s="17">
        <v>0</v>
      </c>
      <c r="W575" s="17">
        <f t="shared" si="73"/>
        <v>7124</v>
      </c>
      <c r="X575" t="str">
        <f>VLOOKUP(J575,'[12]Conver ASEJ VS Clave Nueva'!$A$4:$C$193,3,FALSE)</f>
        <v>1.1.1.7</v>
      </c>
      <c r="Y575" t="str">
        <f>VLOOKUP(K575,'[13]Conver ASEJ VS Clave Nueva'!$B$4:$D$193,3,FALSE)</f>
        <v>Otros espectáculos públicos</v>
      </c>
    </row>
    <row r="576" spans="1:25" x14ac:dyDescent="0.25">
      <c r="A576" s="16">
        <v>86946</v>
      </c>
      <c r="B576" s="16" t="s">
        <v>143</v>
      </c>
      <c r="C576" s="16" t="str">
        <f t="shared" si="74"/>
        <v>2018</v>
      </c>
      <c r="D576" s="16" t="str">
        <f t="shared" si="75"/>
        <v>010000</v>
      </c>
      <c r="E576" s="16" t="str">
        <f>VLOOKUP(D576:D3732,'[10]Catalogos CRI'!$A$10:$B$19,2,FALSE)</f>
        <v>IMPUESTOS</v>
      </c>
      <c r="F576" s="16" t="str">
        <f t="shared" si="76"/>
        <v>011000</v>
      </c>
      <c r="G576" s="16" t="str">
        <f>VLOOKUP(F576:F3732,'[10]Catalogos CRI'!$A$24:$B$65,2,FALSE)</f>
        <v>IMPUESTOS SOBRE LOS INGRESOS</v>
      </c>
      <c r="H576" s="16" t="str">
        <f t="shared" si="77"/>
        <v>011010</v>
      </c>
      <c r="I576" s="16" t="str">
        <f>VLOOKUP(H576:H3732,'[10]Catalogos CRI'!$A$70:$B$148,2,FALSE)</f>
        <v>Impuestos sobre espectáculos públicos</v>
      </c>
      <c r="J576" s="16" t="str">
        <f t="shared" si="78"/>
        <v>011017</v>
      </c>
      <c r="K576" s="16" t="str">
        <f>VLOOKUP(J576:J3732,'[10]Catalogos CRI'!$A$153:$B$335,2,FALSE)</f>
        <v>Otros espectáculos públicos</v>
      </c>
      <c r="L576" s="16" t="str">
        <f t="shared" si="79"/>
        <v>400</v>
      </c>
      <c r="M576" s="16" t="str">
        <f>VLOOKUP(L576:L3732,[11]FF!$A$10:$B$16,2,FALSE)</f>
        <v>Ingresos Propios</v>
      </c>
      <c r="N576" s="16" t="str">
        <f t="shared" si="80"/>
        <v>401</v>
      </c>
      <c r="O576" s="16" t="str">
        <f>VLOOKUP(N576:N3732,[11]FF!$A$22:$B$93,2,FALSE)</f>
        <v>Ingresos Propios</v>
      </c>
      <c r="P576" s="16">
        <v>879747</v>
      </c>
      <c r="Q576" s="16">
        <v>4</v>
      </c>
      <c r="R576" s="17">
        <v>7124</v>
      </c>
      <c r="S576" s="17">
        <v>0</v>
      </c>
      <c r="T576" s="17">
        <f t="shared" si="72"/>
        <v>7124</v>
      </c>
      <c r="U576" s="17">
        <v>0</v>
      </c>
      <c r="V576" s="17">
        <v>0</v>
      </c>
      <c r="W576" s="17">
        <f t="shared" si="73"/>
        <v>7124</v>
      </c>
      <c r="X576" t="str">
        <f>VLOOKUP(J576,'[12]Conver ASEJ VS Clave Nueva'!$A$4:$C$193,3,FALSE)</f>
        <v>1.1.1.7</v>
      </c>
      <c r="Y576" t="str">
        <f>VLOOKUP(K576,'[13]Conver ASEJ VS Clave Nueva'!$B$4:$D$193,3,FALSE)</f>
        <v>Otros espectáculos públicos</v>
      </c>
    </row>
    <row r="577" spans="1:25" x14ac:dyDescent="0.25">
      <c r="A577" s="16">
        <v>86946</v>
      </c>
      <c r="B577" s="16" t="s">
        <v>143</v>
      </c>
      <c r="C577" s="16" t="str">
        <f t="shared" si="74"/>
        <v>2018</v>
      </c>
      <c r="D577" s="16" t="str">
        <f t="shared" si="75"/>
        <v>010000</v>
      </c>
      <c r="E577" s="16" t="str">
        <f>VLOOKUP(D577:D3733,'[10]Catalogos CRI'!$A$10:$B$19,2,FALSE)</f>
        <v>IMPUESTOS</v>
      </c>
      <c r="F577" s="16" t="str">
        <f t="shared" si="76"/>
        <v>011000</v>
      </c>
      <c r="G577" s="16" t="str">
        <f>VLOOKUP(F577:F3733,'[10]Catalogos CRI'!$A$24:$B$65,2,FALSE)</f>
        <v>IMPUESTOS SOBRE LOS INGRESOS</v>
      </c>
      <c r="H577" s="16" t="str">
        <f t="shared" si="77"/>
        <v>011010</v>
      </c>
      <c r="I577" s="16" t="str">
        <f>VLOOKUP(H577:H3733,'[10]Catalogos CRI'!$A$70:$B$148,2,FALSE)</f>
        <v>Impuestos sobre espectáculos públicos</v>
      </c>
      <c r="J577" s="16" t="str">
        <f t="shared" si="78"/>
        <v>011017</v>
      </c>
      <c r="K577" s="16" t="str">
        <f>VLOOKUP(J577:J3733,'[10]Catalogos CRI'!$A$153:$B$335,2,FALSE)</f>
        <v>Otros espectáculos públicos</v>
      </c>
      <c r="L577" s="16" t="str">
        <f t="shared" si="79"/>
        <v>400</v>
      </c>
      <c r="M577" s="16" t="str">
        <f>VLOOKUP(L577:L3733,[11]FF!$A$10:$B$16,2,FALSE)</f>
        <v>Ingresos Propios</v>
      </c>
      <c r="N577" s="16" t="str">
        <f t="shared" si="80"/>
        <v>401</v>
      </c>
      <c r="O577" s="16" t="str">
        <f>VLOOKUP(N577:N3733,[11]FF!$A$22:$B$93,2,FALSE)</f>
        <v>Ingresos Propios</v>
      </c>
      <c r="P577" s="16">
        <v>879748</v>
      </c>
      <c r="Q577" s="16">
        <v>5</v>
      </c>
      <c r="R577" s="17">
        <v>7124</v>
      </c>
      <c r="S577" s="17">
        <v>0</v>
      </c>
      <c r="T577" s="17">
        <f t="shared" si="72"/>
        <v>7124</v>
      </c>
      <c r="U577" s="17">
        <v>0</v>
      </c>
      <c r="V577" s="17">
        <v>0</v>
      </c>
      <c r="W577" s="17">
        <f t="shared" si="73"/>
        <v>7124</v>
      </c>
      <c r="X577" t="str">
        <f>VLOOKUP(J577,'[12]Conver ASEJ VS Clave Nueva'!$A$4:$C$193,3,FALSE)</f>
        <v>1.1.1.7</v>
      </c>
      <c r="Y577" t="str">
        <f>VLOOKUP(K577,'[13]Conver ASEJ VS Clave Nueva'!$B$4:$D$193,3,FALSE)</f>
        <v>Otros espectáculos públicos</v>
      </c>
    </row>
    <row r="578" spans="1:25" x14ac:dyDescent="0.25">
      <c r="A578" s="16">
        <v>86946</v>
      </c>
      <c r="B578" s="16" t="s">
        <v>143</v>
      </c>
      <c r="C578" s="16" t="str">
        <f t="shared" si="74"/>
        <v>2018</v>
      </c>
      <c r="D578" s="16" t="str">
        <f t="shared" si="75"/>
        <v>010000</v>
      </c>
      <c r="E578" s="16" t="str">
        <f>VLOOKUP(D578:D3734,'[10]Catalogos CRI'!$A$10:$B$19,2,FALSE)</f>
        <v>IMPUESTOS</v>
      </c>
      <c r="F578" s="16" t="str">
        <f t="shared" si="76"/>
        <v>011000</v>
      </c>
      <c r="G578" s="16" t="str">
        <f>VLOOKUP(F578:F3734,'[10]Catalogos CRI'!$A$24:$B$65,2,FALSE)</f>
        <v>IMPUESTOS SOBRE LOS INGRESOS</v>
      </c>
      <c r="H578" s="16" t="str">
        <f t="shared" si="77"/>
        <v>011010</v>
      </c>
      <c r="I578" s="16" t="str">
        <f>VLOOKUP(H578:H3734,'[10]Catalogos CRI'!$A$70:$B$148,2,FALSE)</f>
        <v>Impuestos sobre espectáculos públicos</v>
      </c>
      <c r="J578" s="16" t="str">
        <f t="shared" si="78"/>
        <v>011017</v>
      </c>
      <c r="K578" s="16" t="str">
        <f>VLOOKUP(J578:J3734,'[10]Catalogos CRI'!$A$153:$B$335,2,FALSE)</f>
        <v>Otros espectáculos públicos</v>
      </c>
      <c r="L578" s="16" t="str">
        <f t="shared" si="79"/>
        <v>400</v>
      </c>
      <c r="M578" s="16" t="str">
        <f>VLOOKUP(L578:L3734,[11]FF!$A$10:$B$16,2,FALSE)</f>
        <v>Ingresos Propios</v>
      </c>
      <c r="N578" s="16" t="str">
        <f t="shared" si="80"/>
        <v>401</v>
      </c>
      <c r="O578" s="16" t="str">
        <f>VLOOKUP(N578:N3734,[11]FF!$A$22:$B$93,2,FALSE)</f>
        <v>Ingresos Propios</v>
      </c>
      <c r="P578" s="16">
        <v>879749</v>
      </c>
      <c r="Q578" s="16">
        <v>6</v>
      </c>
      <c r="R578" s="17">
        <v>7124</v>
      </c>
      <c r="S578" s="17">
        <v>0</v>
      </c>
      <c r="T578" s="17">
        <f t="shared" si="72"/>
        <v>7124</v>
      </c>
      <c r="U578" s="17">
        <v>0</v>
      </c>
      <c r="V578" s="17">
        <v>0</v>
      </c>
      <c r="W578" s="17">
        <f t="shared" si="73"/>
        <v>7124</v>
      </c>
      <c r="X578" t="str">
        <f>VLOOKUP(J578,'[12]Conver ASEJ VS Clave Nueva'!$A$4:$C$193,3,FALSE)</f>
        <v>1.1.1.7</v>
      </c>
      <c r="Y578" t="str">
        <f>VLOOKUP(K578,'[13]Conver ASEJ VS Clave Nueva'!$B$4:$D$193,3,FALSE)</f>
        <v>Otros espectáculos públicos</v>
      </c>
    </row>
    <row r="579" spans="1:25" x14ac:dyDescent="0.25">
      <c r="A579" s="16">
        <v>86946</v>
      </c>
      <c r="B579" s="16" t="s">
        <v>143</v>
      </c>
      <c r="C579" s="16" t="str">
        <f t="shared" si="74"/>
        <v>2018</v>
      </c>
      <c r="D579" s="16" t="str">
        <f t="shared" si="75"/>
        <v>010000</v>
      </c>
      <c r="E579" s="16" t="str">
        <f>VLOOKUP(D579:D3735,'[10]Catalogos CRI'!$A$10:$B$19,2,FALSE)</f>
        <v>IMPUESTOS</v>
      </c>
      <c r="F579" s="16" t="str">
        <f t="shared" si="76"/>
        <v>011000</v>
      </c>
      <c r="G579" s="16" t="str">
        <f>VLOOKUP(F579:F3735,'[10]Catalogos CRI'!$A$24:$B$65,2,FALSE)</f>
        <v>IMPUESTOS SOBRE LOS INGRESOS</v>
      </c>
      <c r="H579" s="16" t="str">
        <f t="shared" si="77"/>
        <v>011010</v>
      </c>
      <c r="I579" s="16" t="str">
        <f>VLOOKUP(H579:H3735,'[10]Catalogos CRI'!$A$70:$B$148,2,FALSE)</f>
        <v>Impuestos sobre espectáculos públicos</v>
      </c>
      <c r="J579" s="16" t="str">
        <f t="shared" si="78"/>
        <v>011017</v>
      </c>
      <c r="K579" s="16" t="str">
        <f>VLOOKUP(J579:J3735,'[10]Catalogos CRI'!$A$153:$B$335,2,FALSE)</f>
        <v>Otros espectáculos públicos</v>
      </c>
      <c r="L579" s="16" t="str">
        <f t="shared" si="79"/>
        <v>400</v>
      </c>
      <c r="M579" s="16" t="str">
        <f>VLOOKUP(L579:L3735,[11]FF!$A$10:$B$16,2,FALSE)</f>
        <v>Ingresos Propios</v>
      </c>
      <c r="N579" s="16" t="str">
        <f t="shared" si="80"/>
        <v>401</v>
      </c>
      <c r="O579" s="16" t="str">
        <f>VLOOKUP(N579:N3735,[11]FF!$A$22:$B$93,2,FALSE)</f>
        <v>Ingresos Propios</v>
      </c>
      <c r="P579" s="16">
        <v>879750</v>
      </c>
      <c r="Q579" s="16">
        <v>7</v>
      </c>
      <c r="R579" s="17">
        <v>7124</v>
      </c>
      <c r="S579" s="17">
        <v>0</v>
      </c>
      <c r="T579" s="17">
        <f t="shared" si="72"/>
        <v>7124</v>
      </c>
      <c r="U579" s="17">
        <v>0</v>
      </c>
      <c r="V579" s="17">
        <v>0</v>
      </c>
      <c r="W579" s="17">
        <f t="shared" si="73"/>
        <v>7124</v>
      </c>
      <c r="X579" t="str">
        <f>VLOOKUP(J579,'[12]Conver ASEJ VS Clave Nueva'!$A$4:$C$193,3,FALSE)</f>
        <v>1.1.1.7</v>
      </c>
      <c r="Y579" t="str">
        <f>VLOOKUP(K579,'[13]Conver ASEJ VS Clave Nueva'!$B$4:$D$193,3,FALSE)</f>
        <v>Otros espectáculos públicos</v>
      </c>
    </row>
    <row r="580" spans="1:25" x14ac:dyDescent="0.25">
      <c r="A580" s="16">
        <v>86946</v>
      </c>
      <c r="B580" s="16" t="s">
        <v>143</v>
      </c>
      <c r="C580" s="16" t="str">
        <f t="shared" si="74"/>
        <v>2018</v>
      </c>
      <c r="D580" s="16" t="str">
        <f t="shared" si="75"/>
        <v>010000</v>
      </c>
      <c r="E580" s="16" t="str">
        <f>VLOOKUP(D580:D3736,'[10]Catalogos CRI'!$A$10:$B$19,2,FALSE)</f>
        <v>IMPUESTOS</v>
      </c>
      <c r="F580" s="16" t="str">
        <f t="shared" si="76"/>
        <v>011000</v>
      </c>
      <c r="G580" s="16" t="str">
        <f>VLOOKUP(F580:F3736,'[10]Catalogos CRI'!$A$24:$B$65,2,FALSE)</f>
        <v>IMPUESTOS SOBRE LOS INGRESOS</v>
      </c>
      <c r="H580" s="16" t="str">
        <f t="shared" si="77"/>
        <v>011010</v>
      </c>
      <c r="I580" s="16" t="str">
        <f>VLOOKUP(H580:H3736,'[10]Catalogos CRI'!$A$70:$B$148,2,FALSE)</f>
        <v>Impuestos sobre espectáculos públicos</v>
      </c>
      <c r="J580" s="16" t="str">
        <f t="shared" si="78"/>
        <v>011017</v>
      </c>
      <c r="K580" s="16" t="str">
        <f>VLOOKUP(J580:J3736,'[10]Catalogos CRI'!$A$153:$B$335,2,FALSE)</f>
        <v>Otros espectáculos públicos</v>
      </c>
      <c r="L580" s="16" t="str">
        <f t="shared" si="79"/>
        <v>400</v>
      </c>
      <c r="M580" s="16" t="str">
        <f>VLOOKUP(L580:L3736,[11]FF!$A$10:$B$16,2,FALSE)</f>
        <v>Ingresos Propios</v>
      </c>
      <c r="N580" s="16" t="str">
        <f t="shared" si="80"/>
        <v>401</v>
      </c>
      <c r="O580" s="16" t="str">
        <f>VLOOKUP(N580:N3736,[11]FF!$A$22:$B$93,2,FALSE)</f>
        <v>Ingresos Propios</v>
      </c>
      <c r="P580" s="16">
        <v>879751</v>
      </c>
      <c r="Q580" s="16">
        <v>8</v>
      </c>
      <c r="R580" s="17">
        <v>7124</v>
      </c>
      <c r="S580" s="17">
        <v>0</v>
      </c>
      <c r="T580" s="17">
        <f t="shared" si="72"/>
        <v>7124</v>
      </c>
      <c r="U580" s="17">
        <v>0</v>
      </c>
      <c r="V580" s="17">
        <v>0</v>
      </c>
      <c r="W580" s="17">
        <f t="shared" si="73"/>
        <v>7124</v>
      </c>
      <c r="X580" t="str">
        <f>VLOOKUP(J580,'[12]Conver ASEJ VS Clave Nueva'!$A$4:$C$193,3,FALSE)</f>
        <v>1.1.1.7</v>
      </c>
      <c r="Y580" t="str">
        <f>VLOOKUP(K580,'[13]Conver ASEJ VS Clave Nueva'!$B$4:$D$193,3,FALSE)</f>
        <v>Otros espectáculos públicos</v>
      </c>
    </row>
    <row r="581" spans="1:25" x14ac:dyDescent="0.25">
      <c r="A581" s="16">
        <v>86946</v>
      </c>
      <c r="B581" s="16" t="s">
        <v>143</v>
      </c>
      <c r="C581" s="16" t="str">
        <f t="shared" si="74"/>
        <v>2018</v>
      </c>
      <c r="D581" s="16" t="str">
        <f t="shared" si="75"/>
        <v>010000</v>
      </c>
      <c r="E581" s="16" t="str">
        <f>VLOOKUP(D581:D3737,'[10]Catalogos CRI'!$A$10:$B$19,2,FALSE)</f>
        <v>IMPUESTOS</v>
      </c>
      <c r="F581" s="16" t="str">
        <f t="shared" si="76"/>
        <v>011000</v>
      </c>
      <c r="G581" s="16" t="str">
        <f>VLOOKUP(F581:F3737,'[10]Catalogos CRI'!$A$24:$B$65,2,FALSE)</f>
        <v>IMPUESTOS SOBRE LOS INGRESOS</v>
      </c>
      <c r="H581" s="16" t="str">
        <f t="shared" si="77"/>
        <v>011010</v>
      </c>
      <c r="I581" s="16" t="str">
        <f>VLOOKUP(H581:H3737,'[10]Catalogos CRI'!$A$70:$B$148,2,FALSE)</f>
        <v>Impuestos sobre espectáculos públicos</v>
      </c>
      <c r="J581" s="16" t="str">
        <f t="shared" si="78"/>
        <v>011017</v>
      </c>
      <c r="K581" s="16" t="str">
        <f>VLOOKUP(J581:J3737,'[10]Catalogos CRI'!$A$153:$B$335,2,FALSE)</f>
        <v>Otros espectáculos públicos</v>
      </c>
      <c r="L581" s="16" t="str">
        <f t="shared" si="79"/>
        <v>400</v>
      </c>
      <c r="M581" s="16" t="str">
        <f>VLOOKUP(L581:L3737,[11]FF!$A$10:$B$16,2,FALSE)</f>
        <v>Ingresos Propios</v>
      </c>
      <c r="N581" s="16" t="str">
        <f t="shared" si="80"/>
        <v>401</v>
      </c>
      <c r="O581" s="16" t="str">
        <f>VLOOKUP(N581:N3737,[11]FF!$A$22:$B$93,2,FALSE)</f>
        <v>Ingresos Propios</v>
      </c>
      <c r="P581" s="16">
        <v>879752</v>
      </c>
      <c r="Q581" s="16">
        <v>9</v>
      </c>
      <c r="R581" s="17">
        <v>7124</v>
      </c>
      <c r="S581" s="17">
        <v>0</v>
      </c>
      <c r="T581" s="17">
        <f t="shared" si="72"/>
        <v>7124</v>
      </c>
      <c r="U581" s="17">
        <v>0</v>
      </c>
      <c r="V581" s="17">
        <v>0</v>
      </c>
      <c r="W581" s="17">
        <f t="shared" si="73"/>
        <v>7124</v>
      </c>
      <c r="X581" t="str">
        <f>VLOOKUP(J581,'[12]Conver ASEJ VS Clave Nueva'!$A$4:$C$193,3,FALSE)</f>
        <v>1.1.1.7</v>
      </c>
      <c r="Y581" t="str">
        <f>VLOOKUP(K581,'[13]Conver ASEJ VS Clave Nueva'!$B$4:$D$193,3,FALSE)</f>
        <v>Otros espectáculos públicos</v>
      </c>
    </row>
    <row r="582" spans="1:25" x14ac:dyDescent="0.25">
      <c r="A582" s="16">
        <v>86946</v>
      </c>
      <c r="B582" s="16" t="s">
        <v>143</v>
      </c>
      <c r="C582" s="16" t="str">
        <f t="shared" si="74"/>
        <v>2018</v>
      </c>
      <c r="D582" s="16" t="str">
        <f t="shared" si="75"/>
        <v>010000</v>
      </c>
      <c r="E582" s="16" t="str">
        <f>VLOOKUP(D582:D3738,'[10]Catalogos CRI'!$A$10:$B$19,2,FALSE)</f>
        <v>IMPUESTOS</v>
      </c>
      <c r="F582" s="16" t="str">
        <f t="shared" si="76"/>
        <v>011000</v>
      </c>
      <c r="G582" s="16" t="str">
        <f>VLOOKUP(F582:F3738,'[10]Catalogos CRI'!$A$24:$B$65,2,FALSE)</f>
        <v>IMPUESTOS SOBRE LOS INGRESOS</v>
      </c>
      <c r="H582" s="16" t="str">
        <f t="shared" si="77"/>
        <v>011010</v>
      </c>
      <c r="I582" s="16" t="str">
        <f>VLOOKUP(H582:H3738,'[10]Catalogos CRI'!$A$70:$B$148,2,FALSE)</f>
        <v>Impuestos sobre espectáculos públicos</v>
      </c>
      <c r="J582" s="16" t="str">
        <f t="shared" si="78"/>
        <v>011017</v>
      </c>
      <c r="K582" s="16" t="str">
        <f>VLOOKUP(J582:J3738,'[10]Catalogos CRI'!$A$153:$B$335,2,FALSE)</f>
        <v>Otros espectáculos públicos</v>
      </c>
      <c r="L582" s="16" t="str">
        <f t="shared" si="79"/>
        <v>400</v>
      </c>
      <c r="M582" s="16" t="str">
        <f>VLOOKUP(L582:L3738,[11]FF!$A$10:$B$16,2,FALSE)</f>
        <v>Ingresos Propios</v>
      </c>
      <c r="N582" s="16" t="str">
        <f t="shared" si="80"/>
        <v>401</v>
      </c>
      <c r="O582" s="16" t="str">
        <f>VLOOKUP(N582:N3738,[11]FF!$A$22:$B$93,2,FALSE)</f>
        <v>Ingresos Propios</v>
      </c>
      <c r="P582" s="16">
        <v>879753</v>
      </c>
      <c r="Q582" s="16">
        <v>10</v>
      </c>
      <c r="R582" s="17">
        <v>7124</v>
      </c>
      <c r="S582" s="17">
        <v>0</v>
      </c>
      <c r="T582" s="17">
        <f t="shared" si="72"/>
        <v>7124</v>
      </c>
      <c r="U582" s="17">
        <v>0</v>
      </c>
      <c r="V582" s="17">
        <v>0</v>
      </c>
      <c r="W582" s="17">
        <f t="shared" si="73"/>
        <v>7124</v>
      </c>
      <c r="X582" t="str">
        <f>VLOOKUP(J582,'[12]Conver ASEJ VS Clave Nueva'!$A$4:$C$193,3,FALSE)</f>
        <v>1.1.1.7</v>
      </c>
      <c r="Y582" t="str">
        <f>VLOOKUP(K582,'[13]Conver ASEJ VS Clave Nueva'!$B$4:$D$193,3,FALSE)</f>
        <v>Otros espectáculos públicos</v>
      </c>
    </row>
    <row r="583" spans="1:25" x14ac:dyDescent="0.25">
      <c r="A583" s="16">
        <v>86946</v>
      </c>
      <c r="B583" s="16" t="s">
        <v>143</v>
      </c>
      <c r="C583" s="16" t="str">
        <f t="shared" si="74"/>
        <v>2018</v>
      </c>
      <c r="D583" s="16" t="str">
        <f t="shared" si="75"/>
        <v>010000</v>
      </c>
      <c r="E583" s="16" t="str">
        <f>VLOOKUP(D583:D3739,'[10]Catalogos CRI'!$A$10:$B$19,2,FALSE)</f>
        <v>IMPUESTOS</v>
      </c>
      <c r="F583" s="16" t="str">
        <f t="shared" si="76"/>
        <v>011000</v>
      </c>
      <c r="G583" s="16" t="str">
        <f>VLOOKUP(F583:F3739,'[10]Catalogos CRI'!$A$24:$B$65,2,FALSE)</f>
        <v>IMPUESTOS SOBRE LOS INGRESOS</v>
      </c>
      <c r="H583" s="16" t="str">
        <f t="shared" si="77"/>
        <v>011010</v>
      </c>
      <c r="I583" s="16" t="str">
        <f>VLOOKUP(H583:H3739,'[10]Catalogos CRI'!$A$70:$B$148,2,FALSE)</f>
        <v>Impuestos sobre espectáculos públicos</v>
      </c>
      <c r="J583" s="16" t="str">
        <f t="shared" si="78"/>
        <v>011017</v>
      </c>
      <c r="K583" s="16" t="str">
        <f>VLOOKUP(J583:J3739,'[10]Catalogos CRI'!$A$153:$B$335,2,FALSE)</f>
        <v>Otros espectáculos públicos</v>
      </c>
      <c r="L583" s="16" t="str">
        <f t="shared" si="79"/>
        <v>400</v>
      </c>
      <c r="M583" s="16" t="str">
        <f>VLOOKUP(L583:L3739,[11]FF!$A$10:$B$16,2,FALSE)</f>
        <v>Ingresos Propios</v>
      </c>
      <c r="N583" s="16" t="str">
        <f t="shared" si="80"/>
        <v>401</v>
      </c>
      <c r="O583" s="16" t="str">
        <f>VLOOKUP(N583:N3739,[11]FF!$A$22:$B$93,2,FALSE)</f>
        <v>Ingresos Propios</v>
      </c>
      <c r="P583" s="16">
        <v>879754</v>
      </c>
      <c r="Q583" s="16">
        <v>11</v>
      </c>
      <c r="R583" s="17">
        <v>7124</v>
      </c>
      <c r="S583" s="17">
        <v>0</v>
      </c>
      <c r="T583" s="17">
        <f t="shared" si="72"/>
        <v>7124</v>
      </c>
      <c r="U583" s="17">
        <v>0</v>
      </c>
      <c r="V583" s="17">
        <v>0</v>
      </c>
      <c r="W583" s="17">
        <f t="shared" si="73"/>
        <v>7124</v>
      </c>
      <c r="X583" t="str">
        <f>VLOOKUP(J583,'[12]Conver ASEJ VS Clave Nueva'!$A$4:$C$193,3,FALSE)</f>
        <v>1.1.1.7</v>
      </c>
      <c r="Y583" t="str">
        <f>VLOOKUP(K583,'[13]Conver ASEJ VS Clave Nueva'!$B$4:$D$193,3,FALSE)</f>
        <v>Otros espectáculos públicos</v>
      </c>
    </row>
    <row r="584" spans="1:25" x14ac:dyDescent="0.25">
      <c r="A584" s="16">
        <v>86946</v>
      </c>
      <c r="B584" s="16" t="s">
        <v>143</v>
      </c>
      <c r="C584" s="16" t="str">
        <f t="shared" si="74"/>
        <v>2018</v>
      </c>
      <c r="D584" s="16" t="str">
        <f t="shared" si="75"/>
        <v>010000</v>
      </c>
      <c r="E584" s="16" t="str">
        <f>VLOOKUP(D584:D3740,'[10]Catalogos CRI'!$A$10:$B$19,2,FALSE)</f>
        <v>IMPUESTOS</v>
      </c>
      <c r="F584" s="16" t="str">
        <f t="shared" si="76"/>
        <v>011000</v>
      </c>
      <c r="G584" s="16" t="str">
        <f>VLOOKUP(F584:F3740,'[10]Catalogos CRI'!$A$24:$B$65,2,FALSE)</f>
        <v>IMPUESTOS SOBRE LOS INGRESOS</v>
      </c>
      <c r="H584" s="16" t="str">
        <f t="shared" si="77"/>
        <v>011010</v>
      </c>
      <c r="I584" s="16" t="str">
        <f>VLOOKUP(H584:H3740,'[10]Catalogos CRI'!$A$70:$B$148,2,FALSE)</f>
        <v>Impuestos sobre espectáculos públicos</v>
      </c>
      <c r="J584" s="16" t="str">
        <f t="shared" si="78"/>
        <v>011017</v>
      </c>
      <c r="K584" s="16" t="str">
        <f>VLOOKUP(J584:J3740,'[10]Catalogos CRI'!$A$153:$B$335,2,FALSE)</f>
        <v>Otros espectáculos públicos</v>
      </c>
      <c r="L584" s="16" t="str">
        <f t="shared" si="79"/>
        <v>400</v>
      </c>
      <c r="M584" s="16" t="str">
        <f>VLOOKUP(L584:L3740,[11]FF!$A$10:$B$16,2,FALSE)</f>
        <v>Ingresos Propios</v>
      </c>
      <c r="N584" s="16" t="str">
        <f t="shared" si="80"/>
        <v>401</v>
      </c>
      <c r="O584" s="16" t="str">
        <f>VLOOKUP(N584:N3740,[11]FF!$A$22:$B$93,2,FALSE)</f>
        <v>Ingresos Propios</v>
      </c>
      <c r="P584" s="16">
        <v>879755</v>
      </c>
      <c r="Q584" s="16">
        <v>12</v>
      </c>
      <c r="R584" s="17">
        <v>7124</v>
      </c>
      <c r="S584" s="17">
        <v>0</v>
      </c>
      <c r="T584" s="17">
        <f t="shared" si="72"/>
        <v>7124</v>
      </c>
      <c r="U584" s="17">
        <v>0</v>
      </c>
      <c r="V584" s="17">
        <v>0</v>
      </c>
      <c r="W584" s="17">
        <f t="shared" si="73"/>
        <v>7124</v>
      </c>
      <c r="X584" t="str">
        <f>VLOOKUP(J584,'[12]Conver ASEJ VS Clave Nueva'!$A$4:$C$193,3,FALSE)</f>
        <v>1.1.1.7</v>
      </c>
      <c r="Y584" t="str">
        <f>VLOOKUP(K584,'[13]Conver ASEJ VS Clave Nueva'!$B$4:$D$193,3,FALSE)</f>
        <v>Otros espectáculos públicos</v>
      </c>
    </row>
    <row r="585" spans="1:25" x14ac:dyDescent="0.25">
      <c r="A585" s="16">
        <v>86947</v>
      </c>
      <c r="B585" s="16" t="s">
        <v>29</v>
      </c>
      <c r="C585" s="16" t="str">
        <f t="shared" si="74"/>
        <v>2018</v>
      </c>
      <c r="D585" s="16" t="str">
        <f t="shared" si="75"/>
        <v>010000</v>
      </c>
      <c r="E585" s="16" t="str">
        <f>VLOOKUP(D585:D3741,'[10]Catalogos CRI'!$A$10:$B$19,2,FALSE)</f>
        <v>IMPUESTOS</v>
      </c>
      <c r="F585" s="16" t="str">
        <f t="shared" si="76"/>
        <v>012000</v>
      </c>
      <c r="G585" s="16" t="str">
        <f>VLOOKUP(F585:F3741,'[10]Catalogos CRI'!$A$24:$B$65,2,FALSE)</f>
        <v>IMPUESTOS SOBRE EL PATRIMONIO</v>
      </c>
      <c r="H585" s="16" t="str">
        <f t="shared" si="77"/>
        <v>012010</v>
      </c>
      <c r="I585" s="16" t="str">
        <f>VLOOKUP(H585:H3741,'[10]Catalogos CRI'!$A$70:$B$148,2,FALSE)</f>
        <v>Impuesto predial</v>
      </c>
      <c r="J585" s="16" t="str">
        <f t="shared" si="78"/>
        <v>012011</v>
      </c>
      <c r="K585" s="16" t="str">
        <f>VLOOKUP(J585:J3741,'[10]Catalogos CRI'!$A$153:$B$335,2,FALSE)</f>
        <v>Predios rústicos</v>
      </c>
      <c r="L585" s="16" t="str">
        <f t="shared" si="79"/>
        <v>400</v>
      </c>
      <c r="M585" s="16" t="str">
        <f>VLOOKUP(L585:L3741,[11]FF!$A$10:$B$16,2,FALSE)</f>
        <v>Ingresos Propios</v>
      </c>
      <c r="N585" s="16" t="str">
        <f t="shared" si="80"/>
        <v>401</v>
      </c>
      <c r="O585" s="16" t="str">
        <f>VLOOKUP(N585:N3741,[11]FF!$A$22:$B$93,2,FALSE)</f>
        <v>Ingresos Propios</v>
      </c>
      <c r="P585" s="16">
        <v>879756</v>
      </c>
      <c r="Q585" s="16">
        <v>1</v>
      </c>
      <c r="R585" s="17">
        <v>1171174.5900000001</v>
      </c>
      <c r="S585" s="17">
        <v>0</v>
      </c>
      <c r="T585" s="17">
        <f t="shared" ref="T585:T648" si="81">R585+S585</f>
        <v>1171174.5900000001</v>
      </c>
      <c r="U585" s="17">
        <v>0</v>
      </c>
      <c r="V585" s="17">
        <v>0</v>
      </c>
      <c r="W585" s="17">
        <f t="shared" ref="W585:W648" si="82">T585-V585</f>
        <v>1171174.5900000001</v>
      </c>
      <c r="X585" t="str">
        <f>VLOOKUP(J585,'[12]Conver ASEJ VS Clave Nueva'!$A$4:$C$193,3,FALSE)</f>
        <v>1.2.1.1</v>
      </c>
      <c r="Y585" t="str">
        <f>VLOOKUP(K585,'[13]Conver ASEJ VS Clave Nueva'!$B$4:$D$193,3,FALSE)</f>
        <v>Predios rústicos</v>
      </c>
    </row>
    <row r="586" spans="1:25" x14ac:dyDescent="0.25">
      <c r="A586" s="16">
        <v>86947</v>
      </c>
      <c r="B586" s="16" t="s">
        <v>29</v>
      </c>
      <c r="C586" s="16" t="str">
        <f t="shared" ref="C586:C649" si="83">MID(B586,1,4)</f>
        <v>2018</v>
      </c>
      <c r="D586" s="16" t="str">
        <f t="shared" ref="D586:D649" si="84">MID(B586,6,6)</f>
        <v>010000</v>
      </c>
      <c r="E586" s="16" t="str">
        <f>VLOOKUP(D586:D3742,'[10]Catalogos CRI'!$A$10:$B$19,2,FALSE)</f>
        <v>IMPUESTOS</v>
      </c>
      <c r="F586" s="16" t="str">
        <f t="shared" ref="F586:F649" si="85">MID(B586,13,6)</f>
        <v>012000</v>
      </c>
      <c r="G586" s="16" t="str">
        <f>VLOOKUP(F586:F3742,'[10]Catalogos CRI'!$A$24:$B$65,2,FALSE)</f>
        <v>IMPUESTOS SOBRE EL PATRIMONIO</v>
      </c>
      <c r="H586" s="16" t="str">
        <f t="shared" ref="H586:H649" si="86">MID(B586,20,6)</f>
        <v>012010</v>
      </c>
      <c r="I586" s="16" t="str">
        <f>VLOOKUP(H586:H3742,'[10]Catalogos CRI'!$A$70:$B$148,2,FALSE)</f>
        <v>Impuesto predial</v>
      </c>
      <c r="J586" s="16" t="str">
        <f t="shared" ref="J586:J649" si="87">MID(B586,27,6)</f>
        <v>012011</v>
      </c>
      <c r="K586" s="16" t="str">
        <f>VLOOKUP(J586:J3742,'[10]Catalogos CRI'!$A$153:$B$335,2,FALSE)</f>
        <v>Predios rústicos</v>
      </c>
      <c r="L586" s="16" t="str">
        <f t="shared" ref="L586:L649" si="88">MID(B586,34,3)</f>
        <v>400</v>
      </c>
      <c r="M586" s="16" t="str">
        <f>VLOOKUP(L586:L3742,[11]FF!$A$10:$B$16,2,FALSE)</f>
        <v>Ingresos Propios</v>
      </c>
      <c r="N586" s="16" t="str">
        <f t="shared" ref="N586:N649" si="89">MID(B586,38,3)</f>
        <v>401</v>
      </c>
      <c r="O586" s="16" t="str">
        <f>VLOOKUP(N586:N3742,[11]FF!$A$22:$B$93,2,FALSE)</f>
        <v>Ingresos Propios</v>
      </c>
      <c r="P586" s="16">
        <v>879757</v>
      </c>
      <c r="Q586" s="16">
        <v>2</v>
      </c>
      <c r="R586" s="17">
        <v>1171170</v>
      </c>
      <c r="S586" s="17">
        <v>0</v>
      </c>
      <c r="T586" s="17">
        <f t="shared" si="81"/>
        <v>1171170</v>
      </c>
      <c r="U586" s="17">
        <v>0</v>
      </c>
      <c r="V586" s="17">
        <v>564688.65</v>
      </c>
      <c r="W586" s="17">
        <f t="shared" si="82"/>
        <v>606481.35</v>
      </c>
      <c r="X586" t="str">
        <f>VLOOKUP(J586,'[12]Conver ASEJ VS Clave Nueva'!$A$4:$C$193,3,FALSE)</f>
        <v>1.2.1.1</v>
      </c>
      <c r="Y586" t="str">
        <f>VLOOKUP(K586,'[13]Conver ASEJ VS Clave Nueva'!$B$4:$D$193,3,FALSE)</f>
        <v>Predios rústicos</v>
      </c>
    </row>
    <row r="587" spans="1:25" x14ac:dyDescent="0.25">
      <c r="A587" s="16">
        <v>86947</v>
      </c>
      <c r="B587" s="16" t="s">
        <v>29</v>
      </c>
      <c r="C587" s="16" t="str">
        <f t="shared" si="83"/>
        <v>2018</v>
      </c>
      <c r="D587" s="16" t="str">
        <f t="shared" si="84"/>
        <v>010000</v>
      </c>
      <c r="E587" s="16" t="str">
        <f>VLOOKUP(D587:D3743,'[10]Catalogos CRI'!$A$10:$B$19,2,FALSE)</f>
        <v>IMPUESTOS</v>
      </c>
      <c r="F587" s="16" t="str">
        <f t="shared" si="85"/>
        <v>012000</v>
      </c>
      <c r="G587" s="16" t="str">
        <f>VLOOKUP(F587:F3743,'[10]Catalogos CRI'!$A$24:$B$65,2,FALSE)</f>
        <v>IMPUESTOS SOBRE EL PATRIMONIO</v>
      </c>
      <c r="H587" s="16" t="str">
        <f t="shared" si="86"/>
        <v>012010</v>
      </c>
      <c r="I587" s="16" t="str">
        <f>VLOOKUP(H587:H3743,'[10]Catalogos CRI'!$A$70:$B$148,2,FALSE)</f>
        <v>Impuesto predial</v>
      </c>
      <c r="J587" s="16" t="str">
        <f t="shared" si="87"/>
        <v>012011</v>
      </c>
      <c r="K587" s="16" t="str">
        <f>VLOOKUP(J587:J3743,'[10]Catalogos CRI'!$A$153:$B$335,2,FALSE)</f>
        <v>Predios rústicos</v>
      </c>
      <c r="L587" s="16" t="str">
        <f t="shared" si="88"/>
        <v>400</v>
      </c>
      <c r="M587" s="16" t="str">
        <f>VLOOKUP(L587:L3743,[11]FF!$A$10:$B$16,2,FALSE)</f>
        <v>Ingresos Propios</v>
      </c>
      <c r="N587" s="16" t="str">
        <f t="shared" si="89"/>
        <v>401</v>
      </c>
      <c r="O587" s="16" t="str">
        <f>VLOOKUP(N587:N3743,[11]FF!$A$22:$B$93,2,FALSE)</f>
        <v>Ingresos Propios</v>
      </c>
      <c r="P587" s="16">
        <v>879758</v>
      </c>
      <c r="Q587" s="16">
        <v>3</v>
      </c>
      <c r="R587" s="17">
        <v>1171170</v>
      </c>
      <c r="S587" s="17">
        <v>0</v>
      </c>
      <c r="T587" s="17">
        <f t="shared" si="81"/>
        <v>1171170</v>
      </c>
      <c r="U587" s="17">
        <v>0</v>
      </c>
      <c r="V587" s="17">
        <v>139111.92000000001</v>
      </c>
      <c r="W587" s="17">
        <f t="shared" si="82"/>
        <v>1032058.08</v>
      </c>
      <c r="X587" t="str">
        <f>VLOOKUP(J587,'[12]Conver ASEJ VS Clave Nueva'!$A$4:$C$193,3,FALSE)</f>
        <v>1.2.1.1</v>
      </c>
      <c r="Y587" t="str">
        <f>VLOOKUP(K587,'[13]Conver ASEJ VS Clave Nueva'!$B$4:$D$193,3,FALSE)</f>
        <v>Predios rústicos</v>
      </c>
    </row>
    <row r="588" spans="1:25" x14ac:dyDescent="0.25">
      <c r="A588" s="16">
        <v>86947</v>
      </c>
      <c r="B588" s="16" t="s">
        <v>29</v>
      </c>
      <c r="C588" s="16" t="str">
        <f t="shared" si="83"/>
        <v>2018</v>
      </c>
      <c r="D588" s="16" t="str">
        <f t="shared" si="84"/>
        <v>010000</v>
      </c>
      <c r="E588" s="16" t="str">
        <f>VLOOKUP(D588:D3744,'[10]Catalogos CRI'!$A$10:$B$19,2,FALSE)</f>
        <v>IMPUESTOS</v>
      </c>
      <c r="F588" s="16" t="str">
        <f t="shared" si="85"/>
        <v>012000</v>
      </c>
      <c r="G588" s="16" t="str">
        <f>VLOOKUP(F588:F3744,'[10]Catalogos CRI'!$A$24:$B$65,2,FALSE)</f>
        <v>IMPUESTOS SOBRE EL PATRIMONIO</v>
      </c>
      <c r="H588" s="16" t="str">
        <f t="shared" si="86"/>
        <v>012010</v>
      </c>
      <c r="I588" s="16" t="str">
        <f>VLOOKUP(H588:H3744,'[10]Catalogos CRI'!$A$70:$B$148,2,FALSE)</f>
        <v>Impuesto predial</v>
      </c>
      <c r="J588" s="16" t="str">
        <f t="shared" si="87"/>
        <v>012011</v>
      </c>
      <c r="K588" s="16" t="str">
        <f>VLOOKUP(J588:J3744,'[10]Catalogos CRI'!$A$153:$B$335,2,FALSE)</f>
        <v>Predios rústicos</v>
      </c>
      <c r="L588" s="16" t="str">
        <f t="shared" si="88"/>
        <v>400</v>
      </c>
      <c r="M588" s="16" t="str">
        <f>VLOOKUP(L588:L3744,[11]FF!$A$10:$B$16,2,FALSE)</f>
        <v>Ingresos Propios</v>
      </c>
      <c r="N588" s="16" t="str">
        <f t="shared" si="89"/>
        <v>401</v>
      </c>
      <c r="O588" s="16" t="str">
        <f>VLOOKUP(N588:N3744,[11]FF!$A$22:$B$93,2,FALSE)</f>
        <v>Ingresos Propios</v>
      </c>
      <c r="P588" s="16">
        <v>879759</v>
      </c>
      <c r="Q588" s="16">
        <v>4</v>
      </c>
      <c r="R588" s="17">
        <v>1171170</v>
      </c>
      <c r="S588" s="17">
        <v>0</v>
      </c>
      <c r="T588" s="17">
        <f t="shared" si="81"/>
        <v>1171170</v>
      </c>
      <c r="U588" s="17">
        <v>0</v>
      </c>
      <c r="V588" s="17">
        <v>224996.96</v>
      </c>
      <c r="W588" s="17">
        <f t="shared" si="82"/>
        <v>946173.04</v>
      </c>
      <c r="X588" t="str">
        <f>VLOOKUP(J588,'[12]Conver ASEJ VS Clave Nueva'!$A$4:$C$193,3,FALSE)</f>
        <v>1.2.1.1</v>
      </c>
      <c r="Y588" t="str">
        <f>VLOOKUP(K588,'[13]Conver ASEJ VS Clave Nueva'!$B$4:$D$193,3,FALSE)</f>
        <v>Predios rústicos</v>
      </c>
    </row>
    <row r="589" spans="1:25" x14ac:dyDescent="0.25">
      <c r="A589" s="16">
        <v>86947</v>
      </c>
      <c r="B589" s="16" t="s">
        <v>29</v>
      </c>
      <c r="C589" s="16" t="str">
        <f t="shared" si="83"/>
        <v>2018</v>
      </c>
      <c r="D589" s="16" t="str">
        <f t="shared" si="84"/>
        <v>010000</v>
      </c>
      <c r="E589" s="16" t="str">
        <f>VLOOKUP(D589:D3745,'[10]Catalogos CRI'!$A$10:$B$19,2,FALSE)</f>
        <v>IMPUESTOS</v>
      </c>
      <c r="F589" s="16" t="str">
        <f t="shared" si="85"/>
        <v>012000</v>
      </c>
      <c r="G589" s="16" t="str">
        <f>VLOOKUP(F589:F3745,'[10]Catalogos CRI'!$A$24:$B$65,2,FALSE)</f>
        <v>IMPUESTOS SOBRE EL PATRIMONIO</v>
      </c>
      <c r="H589" s="16" t="str">
        <f t="shared" si="86"/>
        <v>012010</v>
      </c>
      <c r="I589" s="16" t="str">
        <f>VLOOKUP(H589:H3745,'[10]Catalogos CRI'!$A$70:$B$148,2,FALSE)</f>
        <v>Impuesto predial</v>
      </c>
      <c r="J589" s="16" t="str">
        <f t="shared" si="87"/>
        <v>012011</v>
      </c>
      <c r="K589" s="16" t="str">
        <f>VLOOKUP(J589:J3745,'[10]Catalogos CRI'!$A$153:$B$335,2,FALSE)</f>
        <v>Predios rústicos</v>
      </c>
      <c r="L589" s="16" t="str">
        <f t="shared" si="88"/>
        <v>400</v>
      </c>
      <c r="M589" s="16" t="str">
        <f>VLOOKUP(L589:L3745,[11]FF!$A$10:$B$16,2,FALSE)</f>
        <v>Ingresos Propios</v>
      </c>
      <c r="N589" s="16" t="str">
        <f t="shared" si="89"/>
        <v>401</v>
      </c>
      <c r="O589" s="16" t="str">
        <f>VLOOKUP(N589:N3745,[11]FF!$A$22:$B$93,2,FALSE)</f>
        <v>Ingresos Propios</v>
      </c>
      <c r="P589" s="16">
        <v>879760</v>
      </c>
      <c r="Q589" s="16">
        <v>5</v>
      </c>
      <c r="R589" s="17">
        <v>1171170</v>
      </c>
      <c r="S589" s="17">
        <v>0</v>
      </c>
      <c r="T589" s="17">
        <f t="shared" si="81"/>
        <v>1171170</v>
      </c>
      <c r="U589" s="17">
        <v>0</v>
      </c>
      <c r="V589" s="17">
        <v>753198.62</v>
      </c>
      <c r="W589" s="17">
        <f t="shared" si="82"/>
        <v>417971.38</v>
      </c>
      <c r="X589" t="str">
        <f>VLOOKUP(J589,'[12]Conver ASEJ VS Clave Nueva'!$A$4:$C$193,3,FALSE)</f>
        <v>1.2.1.1</v>
      </c>
      <c r="Y589" t="str">
        <f>VLOOKUP(K589,'[13]Conver ASEJ VS Clave Nueva'!$B$4:$D$193,3,FALSE)</f>
        <v>Predios rústicos</v>
      </c>
    </row>
    <row r="590" spans="1:25" x14ac:dyDescent="0.25">
      <c r="A590" s="16">
        <v>86947</v>
      </c>
      <c r="B590" s="16" t="s">
        <v>29</v>
      </c>
      <c r="C590" s="16" t="str">
        <f t="shared" si="83"/>
        <v>2018</v>
      </c>
      <c r="D590" s="16" t="str">
        <f t="shared" si="84"/>
        <v>010000</v>
      </c>
      <c r="E590" s="16" t="str">
        <f>VLOOKUP(D590:D3746,'[10]Catalogos CRI'!$A$10:$B$19,2,FALSE)</f>
        <v>IMPUESTOS</v>
      </c>
      <c r="F590" s="16" t="str">
        <f t="shared" si="85"/>
        <v>012000</v>
      </c>
      <c r="G590" s="16" t="str">
        <f>VLOOKUP(F590:F3746,'[10]Catalogos CRI'!$A$24:$B$65,2,FALSE)</f>
        <v>IMPUESTOS SOBRE EL PATRIMONIO</v>
      </c>
      <c r="H590" s="16" t="str">
        <f t="shared" si="86"/>
        <v>012010</v>
      </c>
      <c r="I590" s="16" t="str">
        <f>VLOOKUP(H590:H3746,'[10]Catalogos CRI'!$A$70:$B$148,2,FALSE)</f>
        <v>Impuesto predial</v>
      </c>
      <c r="J590" s="16" t="str">
        <f t="shared" si="87"/>
        <v>012011</v>
      </c>
      <c r="K590" s="16" t="str">
        <f>VLOOKUP(J590:J3746,'[10]Catalogos CRI'!$A$153:$B$335,2,FALSE)</f>
        <v>Predios rústicos</v>
      </c>
      <c r="L590" s="16" t="str">
        <f t="shared" si="88"/>
        <v>400</v>
      </c>
      <c r="M590" s="16" t="str">
        <f>VLOOKUP(L590:L3746,[11]FF!$A$10:$B$16,2,FALSE)</f>
        <v>Ingresos Propios</v>
      </c>
      <c r="N590" s="16" t="str">
        <f t="shared" si="89"/>
        <v>401</v>
      </c>
      <c r="O590" s="16" t="str">
        <f>VLOOKUP(N590:N3746,[11]FF!$A$22:$B$93,2,FALSE)</f>
        <v>Ingresos Propios</v>
      </c>
      <c r="P590" s="16">
        <v>879761</v>
      </c>
      <c r="Q590" s="16">
        <v>6</v>
      </c>
      <c r="R590" s="17">
        <v>1171170</v>
      </c>
      <c r="S590" s="17">
        <v>0</v>
      </c>
      <c r="T590" s="17">
        <f t="shared" si="81"/>
        <v>1171170</v>
      </c>
      <c r="U590" s="17">
        <v>0</v>
      </c>
      <c r="V590" s="17">
        <v>539952.82999999996</v>
      </c>
      <c r="W590" s="17">
        <f t="shared" si="82"/>
        <v>631217.17000000004</v>
      </c>
      <c r="X590" t="str">
        <f>VLOOKUP(J590,'[12]Conver ASEJ VS Clave Nueva'!$A$4:$C$193,3,FALSE)</f>
        <v>1.2.1.1</v>
      </c>
      <c r="Y590" t="str">
        <f>VLOOKUP(K590,'[13]Conver ASEJ VS Clave Nueva'!$B$4:$D$193,3,FALSE)</f>
        <v>Predios rústicos</v>
      </c>
    </row>
    <row r="591" spans="1:25" x14ac:dyDescent="0.25">
      <c r="A591" s="16">
        <v>86947</v>
      </c>
      <c r="B591" s="16" t="s">
        <v>29</v>
      </c>
      <c r="C591" s="16" t="str">
        <f t="shared" si="83"/>
        <v>2018</v>
      </c>
      <c r="D591" s="16" t="str">
        <f t="shared" si="84"/>
        <v>010000</v>
      </c>
      <c r="E591" s="16" t="str">
        <f>VLOOKUP(D591:D3747,'[10]Catalogos CRI'!$A$10:$B$19,2,FALSE)</f>
        <v>IMPUESTOS</v>
      </c>
      <c r="F591" s="16" t="str">
        <f t="shared" si="85"/>
        <v>012000</v>
      </c>
      <c r="G591" s="16" t="str">
        <f>VLOOKUP(F591:F3747,'[10]Catalogos CRI'!$A$24:$B$65,2,FALSE)</f>
        <v>IMPUESTOS SOBRE EL PATRIMONIO</v>
      </c>
      <c r="H591" s="16" t="str">
        <f t="shared" si="86"/>
        <v>012010</v>
      </c>
      <c r="I591" s="16" t="str">
        <f>VLOOKUP(H591:H3747,'[10]Catalogos CRI'!$A$70:$B$148,2,FALSE)</f>
        <v>Impuesto predial</v>
      </c>
      <c r="J591" s="16" t="str">
        <f t="shared" si="87"/>
        <v>012011</v>
      </c>
      <c r="K591" s="16" t="str">
        <f>VLOOKUP(J591:J3747,'[10]Catalogos CRI'!$A$153:$B$335,2,FALSE)</f>
        <v>Predios rústicos</v>
      </c>
      <c r="L591" s="16" t="str">
        <f t="shared" si="88"/>
        <v>400</v>
      </c>
      <c r="M591" s="16" t="str">
        <f>VLOOKUP(L591:L3747,[11]FF!$A$10:$B$16,2,FALSE)</f>
        <v>Ingresos Propios</v>
      </c>
      <c r="N591" s="16" t="str">
        <f t="shared" si="89"/>
        <v>401</v>
      </c>
      <c r="O591" s="16" t="str">
        <f>VLOOKUP(N591:N3747,[11]FF!$A$22:$B$93,2,FALSE)</f>
        <v>Ingresos Propios</v>
      </c>
      <c r="P591" s="16">
        <v>879762</v>
      </c>
      <c r="Q591" s="16">
        <v>7</v>
      </c>
      <c r="R591" s="17">
        <v>1171170</v>
      </c>
      <c r="S591" s="17">
        <v>0</v>
      </c>
      <c r="T591" s="17">
        <f t="shared" si="81"/>
        <v>1171170</v>
      </c>
      <c r="U591" s="17">
        <v>0</v>
      </c>
      <c r="V591" s="17">
        <v>1298265.1399999999</v>
      </c>
      <c r="W591" s="17">
        <f t="shared" si="82"/>
        <v>-127095.1399999999</v>
      </c>
      <c r="X591" t="str">
        <f>VLOOKUP(J591,'[12]Conver ASEJ VS Clave Nueva'!$A$4:$C$193,3,FALSE)</f>
        <v>1.2.1.1</v>
      </c>
      <c r="Y591" t="str">
        <f>VLOOKUP(K591,'[13]Conver ASEJ VS Clave Nueva'!$B$4:$D$193,3,FALSE)</f>
        <v>Predios rústicos</v>
      </c>
    </row>
    <row r="592" spans="1:25" x14ac:dyDescent="0.25">
      <c r="A592" s="16">
        <v>86947</v>
      </c>
      <c r="B592" s="16" t="s">
        <v>29</v>
      </c>
      <c r="C592" s="16" t="str">
        <f t="shared" si="83"/>
        <v>2018</v>
      </c>
      <c r="D592" s="16" t="str">
        <f t="shared" si="84"/>
        <v>010000</v>
      </c>
      <c r="E592" s="16" t="str">
        <f>VLOOKUP(D592:D3748,'[10]Catalogos CRI'!$A$10:$B$19,2,FALSE)</f>
        <v>IMPUESTOS</v>
      </c>
      <c r="F592" s="16" t="str">
        <f t="shared" si="85"/>
        <v>012000</v>
      </c>
      <c r="G592" s="16" t="str">
        <f>VLOOKUP(F592:F3748,'[10]Catalogos CRI'!$A$24:$B$65,2,FALSE)</f>
        <v>IMPUESTOS SOBRE EL PATRIMONIO</v>
      </c>
      <c r="H592" s="16" t="str">
        <f t="shared" si="86"/>
        <v>012010</v>
      </c>
      <c r="I592" s="16" t="str">
        <f>VLOOKUP(H592:H3748,'[10]Catalogos CRI'!$A$70:$B$148,2,FALSE)</f>
        <v>Impuesto predial</v>
      </c>
      <c r="J592" s="16" t="str">
        <f t="shared" si="87"/>
        <v>012011</v>
      </c>
      <c r="K592" s="16" t="str">
        <f>VLOOKUP(J592:J3748,'[10]Catalogos CRI'!$A$153:$B$335,2,FALSE)</f>
        <v>Predios rústicos</v>
      </c>
      <c r="L592" s="16" t="str">
        <f t="shared" si="88"/>
        <v>400</v>
      </c>
      <c r="M592" s="16" t="str">
        <f>VLOOKUP(L592:L3748,[11]FF!$A$10:$B$16,2,FALSE)</f>
        <v>Ingresos Propios</v>
      </c>
      <c r="N592" s="16" t="str">
        <f t="shared" si="89"/>
        <v>401</v>
      </c>
      <c r="O592" s="16" t="str">
        <f>VLOOKUP(N592:N3748,[11]FF!$A$22:$B$93,2,FALSE)</f>
        <v>Ingresos Propios</v>
      </c>
      <c r="P592" s="16">
        <v>879763</v>
      </c>
      <c r="Q592" s="16">
        <v>8</v>
      </c>
      <c r="R592" s="17">
        <v>1171170</v>
      </c>
      <c r="S592" s="17">
        <v>0</v>
      </c>
      <c r="T592" s="17">
        <f t="shared" si="81"/>
        <v>1171170</v>
      </c>
      <c r="U592" s="17">
        <v>0</v>
      </c>
      <c r="V592" s="17">
        <v>526675.75</v>
      </c>
      <c r="W592" s="17">
        <f t="shared" si="82"/>
        <v>644494.25</v>
      </c>
      <c r="X592" t="str">
        <f>VLOOKUP(J592,'[12]Conver ASEJ VS Clave Nueva'!$A$4:$C$193,3,FALSE)</f>
        <v>1.2.1.1</v>
      </c>
      <c r="Y592" t="str">
        <f>VLOOKUP(K592,'[13]Conver ASEJ VS Clave Nueva'!$B$4:$D$193,3,FALSE)</f>
        <v>Predios rústicos</v>
      </c>
    </row>
    <row r="593" spans="1:25" x14ac:dyDescent="0.25">
      <c r="A593" s="16">
        <v>86947</v>
      </c>
      <c r="B593" s="16" t="s">
        <v>29</v>
      </c>
      <c r="C593" s="16" t="str">
        <f t="shared" si="83"/>
        <v>2018</v>
      </c>
      <c r="D593" s="16" t="str">
        <f t="shared" si="84"/>
        <v>010000</v>
      </c>
      <c r="E593" s="16" t="str">
        <f>VLOOKUP(D593:D3749,'[10]Catalogos CRI'!$A$10:$B$19,2,FALSE)</f>
        <v>IMPUESTOS</v>
      </c>
      <c r="F593" s="16" t="str">
        <f t="shared" si="85"/>
        <v>012000</v>
      </c>
      <c r="G593" s="16" t="str">
        <f>VLOOKUP(F593:F3749,'[10]Catalogos CRI'!$A$24:$B$65,2,FALSE)</f>
        <v>IMPUESTOS SOBRE EL PATRIMONIO</v>
      </c>
      <c r="H593" s="16" t="str">
        <f t="shared" si="86"/>
        <v>012010</v>
      </c>
      <c r="I593" s="16" t="str">
        <f>VLOOKUP(H593:H3749,'[10]Catalogos CRI'!$A$70:$B$148,2,FALSE)</f>
        <v>Impuesto predial</v>
      </c>
      <c r="J593" s="16" t="str">
        <f t="shared" si="87"/>
        <v>012011</v>
      </c>
      <c r="K593" s="16" t="str">
        <f>VLOOKUP(J593:J3749,'[10]Catalogos CRI'!$A$153:$B$335,2,FALSE)</f>
        <v>Predios rústicos</v>
      </c>
      <c r="L593" s="16" t="str">
        <f t="shared" si="88"/>
        <v>400</v>
      </c>
      <c r="M593" s="16" t="str">
        <f>VLOOKUP(L593:L3749,[11]FF!$A$10:$B$16,2,FALSE)</f>
        <v>Ingresos Propios</v>
      </c>
      <c r="N593" s="16" t="str">
        <f t="shared" si="89"/>
        <v>401</v>
      </c>
      <c r="O593" s="16" t="str">
        <f>VLOOKUP(N593:N3749,[11]FF!$A$22:$B$93,2,FALSE)</f>
        <v>Ingresos Propios</v>
      </c>
      <c r="P593" s="16">
        <v>879764</v>
      </c>
      <c r="Q593" s="16">
        <v>9</v>
      </c>
      <c r="R593" s="17">
        <v>1171170</v>
      </c>
      <c r="S593" s="17">
        <v>0</v>
      </c>
      <c r="T593" s="17">
        <f t="shared" si="81"/>
        <v>1171170</v>
      </c>
      <c r="U593" s="17">
        <v>0</v>
      </c>
      <c r="V593" s="17">
        <v>279175.03999999998</v>
      </c>
      <c r="W593" s="17">
        <f t="shared" si="82"/>
        <v>891994.96</v>
      </c>
      <c r="X593" t="str">
        <f>VLOOKUP(J593,'[12]Conver ASEJ VS Clave Nueva'!$A$4:$C$193,3,FALSE)</f>
        <v>1.2.1.1</v>
      </c>
      <c r="Y593" t="str">
        <f>VLOOKUP(K593,'[13]Conver ASEJ VS Clave Nueva'!$B$4:$D$193,3,FALSE)</f>
        <v>Predios rústicos</v>
      </c>
    </row>
    <row r="594" spans="1:25" x14ac:dyDescent="0.25">
      <c r="A594" s="16">
        <v>86947</v>
      </c>
      <c r="B594" s="16" t="s">
        <v>29</v>
      </c>
      <c r="C594" s="16" t="str">
        <f t="shared" si="83"/>
        <v>2018</v>
      </c>
      <c r="D594" s="16" t="str">
        <f t="shared" si="84"/>
        <v>010000</v>
      </c>
      <c r="E594" s="16" t="str">
        <f>VLOOKUP(D594:D3750,'[10]Catalogos CRI'!$A$10:$B$19,2,FALSE)</f>
        <v>IMPUESTOS</v>
      </c>
      <c r="F594" s="16" t="str">
        <f t="shared" si="85"/>
        <v>012000</v>
      </c>
      <c r="G594" s="16" t="str">
        <f>VLOOKUP(F594:F3750,'[10]Catalogos CRI'!$A$24:$B$65,2,FALSE)</f>
        <v>IMPUESTOS SOBRE EL PATRIMONIO</v>
      </c>
      <c r="H594" s="16" t="str">
        <f t="shared" si="86"/>
        <v>012010</v>
      </c>
      <c r="I594" s="16" t="str">
        <f>VLOOKUP(H594:H3750,'[10]Catalogos CRI'!$A$70:$B$148,2,FALSE)</f>
        <v>Impuesto predial</v>
      </c>
      <c r="J594" s="16" t="str">
        <f t="shared" si="87"/>
        <v>012011</v>
      </c>
      <c r="K594" s="16" t="str">
        <f>VLOOKUP(J594:J3750,'[10]Catalogos CRI'!$A$153:$B$335,2,FALSE)</f>
        <v>Predios rústicos</v>
      </c>
      <c r="L594" s="16" t="str">
        <f t="shared" si="88"/>
        <v>400</v>
      </c>
      <c r="M594" s="16" t="str">
        <f>VLOOKUP(L594:L3750,[11]FF!$A$10:$B$16,2,FALSE)</f>
        <v>Ingresos Propios</v>
      </c>
      <c r="N594" s="16" t="str">
        <f t="shared" si="89"/>
        <v>401</v>
      </c>
      <c r="O594" s="16" t="str">
        <f>VLOOKUP(N594:N3750,[11]FF!$A$22:$B$93,2,FALSE)</f>
        <v>Ingresos Propios</v>
      </c>
      <c r="P594" s="16">
        <v>879765</v>
      </c>
      <c r="Q594" s="16">
        <v>10</v>
      </c>
      <c r="R594" s="17">
        <v>1171170</v>
      </c>
      <c r="S594" s="17">
        <v>0</v>
      </c>
      <c r="T594" s="17">
        <f t="shared" si="81"/>
        <v>1171170</v>
      </c>
      <c r="U594" s="17">
        <v>0</v>
      </c>
      <c r="V594" s="17">
        <v>1464799.81</v>
      </c>
      <c r="W594" s="17">
        <f t="shared" si="82"/>
        <v>-293629.81000000006</v>
      </c>
      <c r="X594" t="str">
        <f>VLOOKUP(J594,'[12]Conver ASEJ VS Clave Nueva'!$A$4:$C$193,3,FALSE)</f>
        <v>1.2.1.1</v>
      </c>
      <c r="Y594" t="str">
        <f>VLOOKUP(K594,'[13]Conver ASEJ VS Clave Nueva'!$B$4:$D$193,3,FALSE)</f>
        <v>Predios rústicos</v>
      </c>
    </row>
    <row r="595" spans="1:25" x14ac:dyDescent="0.25">
      <c r="A595" s="16">
        <v>86947</v>
      </c>
      <c r="B595" s="16" t="s">
        <v>29</v>
      </c>
      <c r="C595" s="16" t="str">
        <f t="shared" si="83"/>
        <v>2018</v>
      </c>
      <c r="D595" s="16" t="str">
        <f t="shared" si="84"/>
        <v>010000</v>
      </c>
      <c r="E595" s="16" t="str">
        <f>VLOOKUP(D595:D3751,'[10]Catalogos CRI'!$A$10:$B$19,2,FALSE)</f>
        <v>IMPUESTOS</v>
      </c>
      <c r="F595" s="16" t="str">
        <f t="shared" si="85"/>
        <v>012000</v>
      </c>
      <c r="G595" s="16" t="str">
        <f>VLOOKUP(F595:F3751,'[10]Catalogos CRI'!$A$24:$B$65,2,FALSE)</f>
        <v>IMPUESTOS SOBRE EL PATRIMONIO</v>
      </c>
      <c r="H595" s="16" t="str">
        <f t="shared" si="86"/>
        <v>012010</v>
      </c>
      <c r="I595" s="16" t="str">
        <f>VLOOKUP(H595:H3751,'[10]Catalogos CRI'!$A$70:$B$148,2,FALSE)</f>
        <v>Impuesto predial</v>
      </c>
      <c r="J595" s="16" t="str">
        <f t="shared" si="87"/>
        <v>012011</v>
      </c>
      <c r="K595" s="16" t="str">
        <f>VLOOKUP(J595:J3751,'[10]Catalogos CRI'!$A$153:$B$335,2,FALSE)</f>
        <v>Predios rústicos</v>
      </c>
      <c r="L595" s="16" t="str">
        <f t="shared" si="88"/>
        <v>400</v>
      </c>
      <c r="M595" s="16" t="str">
        <f>VLOOKUP(L595:L3751,[11]FF!$A$10:$B$16,2,FALSE)</f>
        <v>Ingresos Propios</v>
      </c>
      <c r="N595" s="16" t="str">
        <f t="shared" si="89"/>
        <v>401</v>
      </c>
      <c r="O595" s="16" t="str">
        <f>VLOOKUP(N595:N3751,[11]FF!$A$22:$B$93,2,FALSE)</f>
        <v>Ingresos Propios</v>
      </c>
      <c r="P595" s="16">
        <v>879766</v>
      </c>
      <c r="Q595" s="16">
        <v>11</v>
      </c>
      <c r="R595" s="17">
        <v>1171170</v>
      </c>
      <c r="S595" s="17">
        <v>0</v>
      </c>
      <c r="T595" s="17">
        <f t="shared" si="81"/>
        <v>1171170</v>
      </c>
      <c r="U595" s="17">
        <v>0</v>
      </c>
      <c r="V595" s="17">
        <v>446368.09</v>
      </c>
      <c r="W595" s="17">
        <f t="shared" si="82"/>
        <v>724801.90999999992</v>
      </c>
      <c r="X595" t="str">
        <f>VLOOKUP(J595,'[12]Conver ASEJ VS Clave Nueva'!$A$4:$C$193,3,FALSE)</f>
        <v>1.2.1.1</v>
      </c>
      <c r="Y595" t="str">
        <f>VLOOKUP(K595,'[13]Conver ASEJ VS Clave Nueva'!$B$4:$D$193,3,FALSE)</f>
        <v>Predios rústicos</v>
      </c>
    </row>
    <row r="596" spans="1:25" x14ac:dyDescent="0.25">
      <c r="A596" s="16">
        <v>86947</v>
      </c>
      <c r="B596" s="16" t="s">
        <v>29</v>
      </c>
      <c r="C596" s="16" t="str">
        <f t="shared" si="83"/>
        <v>2018</v>
      </c>
      <c r="D596" s="16" t="str">
        <f t="shared" si="84"/>
        <v>010000</v>
      </c>
      <c r="E596" s="16" t="str">
        <f>VLOOKUP(D596:D3752,'[10]Catalogos CRI'!$A$10:$B$19,2,FALSE)</f>
        <v>IMPUESTOS</v>
      </c>
      <c r="F596" s="16" t="str">
        <f t="shared" si="85"/>
        <v>012000</v>
      </c>
      <c r="G596" s="16" t="str">
        <f>VLOOKUP(F596:F3752,'[10]Catalogos CRI'!$A$24:$B$65,2,FALSE)</f>
        <v>IMPUESTOS SOBRE EL PATRIMONIO</v>
      </c>
      <c r="H596" s="16" t="str">
        <f t="shared" si="86"/>
        <v>012010</v>
      </c>
      <c r="I596" s="16" t="str">
        <f>VLOOKUP(H596:H3752,'[10]Catalogos CRI'!$A$70:$B$148,2,FALSE)</f>
        <v>Impuesto predial</v>
      </c>
      <c r="J596" s="16" t="str">
        <f t="shared" si="87"/>
        <v>012011</v>
      </c>
      <c r="K596" s="16" t="str">
        <f>VLOOKUP(J596:J3752,'[10]Catalogos CRI'!$A$153:$B$335,2,FALSE)</f>
        <v>Predios rústicos</v>
      </c>
      <c r="L596" s="16" t="str">
        <f t="shared" si="88"/>
        <v>400</v>
      </c>
      <c r="M596" s="16" t="str">
        <f>VLOOKUP(L596:L3752,[11]FF!$A$10:$B$16,2,FALSE)</f>
        <v>Ingresos Propios</v>
      </c>
      <c r="N596" s="16" t="str">
        <f t="shared" si="89"/>
        <v>401</v>
      </c>
      <c r="O596" s="16" t="str">
        <f>VLOOKUP(N596:N3752,[11]FF!$A$22:$B$93,2,FALSE)</f>
        <v>Ingresos Propios</v>
      </c>
      <c r="P596" s="16">
        <v>879767</v>
      </c>
      <c r="Q596" s="16">
        <v>12</v>
      </c>
      <c r="R596" s="17">
        <v>1171170</v>
      </c>
      <c r="S596" s="17">
        <v>0</v>
      </c>
      <c r="T596" s="17">
        <f t="shared" si="81"/>
        <v>1171170</v>
      </c>
      <c r="U596" s="17">
        <v>0</v>
      </c>
      <c r="V596" s="17">
        <v>125719.32</v>
      </c>
      <c r="W596" s="17">
        <f t="shared" si="82"/>
        <v>1045450.6799999999</v>
      </c>
      <c r="X596" t="str">
        <f>VLOOKUP(J596,'[12]Conver ASEJ VS Clave Nueva'!$A$4:$C$193,3,FALSE)</f>
        <v>1.2.1.1</v>
      </c>
      <c r="Y596" t="str">
        <f>VLOOKUP(K596,'[13]Conver ASEJ VS Clave Nueva'!$B$4:$D$193,3,FALSE)</f>
        <v>Predios rústicos</v>
      </c>
    </row>
    <row r="597" spans="1:25" x14ac:dyDescent="0.25">
      <c r="A597" s="16">
        <v>86948</v>
      </c>
      <c r="B597" s="16" t="s">
        <v>30</v>
      </c>
      <c r="C597" s="16" t="str">
        <f t="shared" si="83"/>
        <v>2018</v>
      </c>
      <c r="D597" s="16" t="str">
        <f t="shared" si="84"/>
        <v>010000</v>
      </c>
      <c r="E597" s="16" t="str">
        <f>VLOOKUP(D597:D3753,'[10]Catalogos CRI'!$A$10:$B$19,2,FALSE)</f>
        <v>IMPUESTOS</v>
      </c>
      <c r="F597" s="16" t="str">
        <f t="shared" si="85"/>
        <v>012000</v>
      </c>
      <c r="G597" s="16" t="str">
        <f>VLOOKUP(F597:F3753,'[10]Catalogos CRI'!$A$24:$B$65,2,FALSE)</f>
        <v>IMPUESTOS SOBRE EL PATRIMONIO</v>
      </c>
      <c r="H597" s="16" t="str">
        <f t="shared" si="86"/>
        <v>012010</v>
      </c>
      <c r="I597" s="16" t="str">
        <f>VLOOKUP(H597:H3753,'[10]Catalogos CRI'!$A$70:$B$148,2,FALSE)</f>
        <v>Impuesto predial</v>
      </c>
      <c r="J597" s="16" t="str">
        <f t="shared" si="87"/>
        <v>012012</v>
      </c>
      <c r="K597" s="16" t="str">
        <f>VLOOKUP(J597:J3753,'[10]Catalogos CRI'!$A$153:$B$335,2,FALSE)</f>
        <v>Predios urbanos</v>
      </c>
      <c r="L597" s="16" t="str">
        <f t="shared" si="88"/>
        <v>400</v>
      </c>
      <c r="M597" s="16" t="str">
        <f>VLOOKUP(L597:L3753,[11]FF!$A$10:$B$16,2,FALSE)</f>
        <v>Ingresos Propios</v>
      </c>
      <c r="N597" s="16" t="str">
        <f t="shared" si="89"/>
        <v>401</v>
      </c>
      <c r="O597" s="16" t="str">
        <f>VLOOKUP(N597:N3753,[11]FF!$A$22:$B$93,2,FALSE)</f>
        <v>Ingresos Propios</v>
      </c>
      <c r="P597" s="16">
        <v>879768</v>
      </c>
      <c r="Q597" s="16">
        <v>1</v>
      </c>
      <c r="R597" s="17">
        <v>19725903.719999999</v>
      </c>
      <c r="S597" s="17">
        <v>0</v>
      </c>
      <c r="T597" s="17">
        <f t="shared" si="81"/>
        <v>19725903.719999999</v>
      </c>
      <c r="U597" s="17">
        <v>0</v>
      </c>
      <c r="V597" s="17">
        <v>0</v>
      </c>
      <c r="W597" s="17">
        <f t="shared" si="82"/>
        <v>19725903.719999999</v>
      </c>
      <c r="X597" t="str">
        <f>VLOOKUP(J597,'[12]Conver ASEJ VS Clave Nueva'!$A$4:$C$193,3,FALSE)</f>
        <v>1.2.1.2</v>
      </c>
      <c r="Y597" t="str">
        <f>VLOOKUP(K597,'[13]Conver ASEJ VS Clave Nueva'!$B$4:$D$193,3,FALSE)</f>
        <v>Predios urbanos</v>
      </c>
    </row>
    <row r="598" spans="1:25" x14ac:dyDescent="0.25">
      <c r="A598" s="16">
        <v>86948</v>
      </c>
      <c r="B598" s="16" t="s">
        <v>30</v>
      </c>
      <c r="C598" s="16" t="str">
        <f t="shared" si="83"/>
        <v>2018</v>
      </c>
      <c r="D598" s="16" t="str">
        <f t="shared" si="84"/>
        <v>010000</v>
      </c>
      <c r="E598" s="16" t="str">
        <f>VLOOKUP(D598:D3754,'[10]Catalogos CRI'!$A$10:$B$19,2,FALSE)</f>
        <v>IMPUESTOS</v>
      </c>
      <c r="F598" s="16" t="str">
        <f t="shared" si="85"/>
        <v>012000</v>
      </c>
      <c r="G598" s="16" t="str">
        <f>VLOOKUP(F598:F3754,'[10]Catalogos CRI'!$A$24:$B$65,2,FALSE)</f>
        <v>IMPUESTOS SOBRE EL PATRIMONIO</v>
      </c>
      <c r="H598" s="16" t="str">
        <f t="shared" si="86"/>
        <v>012010</v>
      </c>
      <c r="I598" s="16" t="str">
        <f>VLOOKUP(H598:H3754,'[10]Catalogos CRI'!$A$70:$B$148,2,FALSE)</f>
        <v>Impuesto predial</v>
      </c>
      <c r="J598" s="16" t="str">
        <f t="shared" si="87"/>
        <v>012012</v>
      </c>
      <c r="K598" s="16" t="str">
        <f>VLOOKUP(J598:J3754,'[10]Catalogos CRI'!$A$153:$B$335,2,FALSE)</f>
        <v>Predios urbanos</v>
      </c>
      <c r="L598" s="16" t="str">
        <f t="shared" si="88"/>
        <v>400</v>
      </c>
      <c r="M598" s="16" t="str">
        <f>VLOOKUP(L598:L3754,[11]FF!$A$10:$B$16,2,FALSE)</f>
        <v>Ingresos Propios</v>
      </c>
      <c r="N598" s="16" t="str">
        <f t="shared" si="89"/>
        <v>401</v>
      </c>
      <c r="O598" s="16" t="str">
        <f>VLOOKUP(N598:N3754,[11]FF!$A$22:$B$93,2,FALSE)</f>
        <v>Ingresos Propios</v>
      </c>
      <c r="P598" s="16">
        <v>879769</v>
      </c>
      <c r="Q598" s="16">
        <v>2</v>
      </c>
      <c r="R598" s="17">
        <v>19725900</v>
      </c>
      <c r="S598" s="17">
        <v>0</v>
      </c>
      <c r="T598" s="17">
        <f t="shared" si="81"/>
        <v>19725900</v>
      </c>
      <c r="U598" s="17">
        <v>0</v>
      </c>
      <c r="V598" s="17">
        <v>9618436.75</v>
      </c>
      <c r="W598" s="17">
        <f t="shared" si="82"/>
        <v>10107463.25</v>
      </c>
      <c r="X598" t="str">
        <f>VLOOKUP(J598,'[12]Conver ASEJ VS Clave Nueva'!$A$4:$C$193,3,FALSE)</f>
        <v>1.2.1.2</v>
      </c>
      <c r="Y598" t="str">
        <f>VLOOKUP(K598,'[13]Conver ASEJ VS Clave Nueva'!$B$4:$D$193,3,FALSE)</f>
        <v>Predios urbanos</v>
      </c>
    </row>
    <row r="599" spans="1:25" x14ac:dyDescent="0.25">
      <c r="A599" s="16">
        <v>86948</v>
      </c>
      <c r="B599" s="16" t="s">
        <v>30</v>
      </c>
      <c r="C599" s="16" t="str">
        <f t="shared" si="83"/>
        <v>2018</v>
      </c>
      <c r="D599" s="16" t="str">
        <f t="shared" si="84"/>
        <v>010000</v>
      </c>
      <c r="E599" s="16" t="str">
        <f>VLOOKUP(D599:D3755,'[10]Catalogos CRI'!$A$10:$B$19,2,FALSE)</f>
        <v>IMPUESTOS</v>
      </c>
      <c r="F599" s="16" t="str">
        <f t="shared" si="85"/>
        <v>012000</v>
      </c>
      <c r="G599" s="16" t="str">
        <f>VLOOKUP(F599:F3755,'[10]Catalogos CRI'!$A$24:$B$65,2,FALSE)</f>
        <v>IMPUESTOS SOBRE EL PATRIMONIO</v>
      </c>
      <c r="H599" s="16" t="str">
        <f t="shared" si="86"/>
        <v>012010</v>
      </c>
      <c r="I599" s="16" t="str">
        <f>VLOOKUP(H599:H3755,'[10]Catalogos CRI'!$A$70:$B$148,2,FALSE)</f>
        <v>Impuesto predial</v>
      </c>
      <c r="J599" s="16" t="str">
        <f t="shared" si="87"/>
        <v>012012</v>
      </c>
      <c r="K599" s="16" t="str">
        <f>VLOOKUP(J599:J3755,'[10]Catalogos CRI'!$A$153:$B$335,2,FALSE)</f>
        <v>Predios urbanos</v>
      </c>
      <c r="L599" s="16" t="str">
        <f t="shared" si="88"/>
        <v>400</v>
      </c>
      <c r="M599" s="16" t="str">
        <f>VLOOKUP(L599:L3755,[11]FF!$A$10:$B$16,2,FALSE)</f>
        <v>Ingresos Propios</v>
      </c>
      <c r="N599" s="16" t="str">
        <f t="shared" si="89"/>
        <v>401</v>
      </c>
      <c r="O599" s="16" t="str">
        <f>VLOOKUP(N599:N3755,[11]FF!$A$22:$B$93,2,FALSE)</f>
        <v>Ingresos Propios</v>
      </c>
      <c r="P599" s="16">
        <v>879770</v>
      </c>
      <c r="Q599" s="16">
        <v>3</v>
      </c>
      <c r="R599" s="17">
        <v>19725900</v>
      </c>
      <c r="S599" s="17">
        <v>0</v>
      </c>
      <c r="T599" s="17">
        <f t="shared" si="81"/>
        <v>19725900</v>
      </c>
      <c r="U599" s="17">
        <v>0</v>
      </c>
      <c r="V599" s="17">
        <v>333598.40999999997</v>
      </c>
      <c r="W599" s="17">
        <f t="shared" si="82"/>
        <v>19392301.59</v>
      </c>
      <c r="X599" t="str">
        <f>VLOOKUP(J599,'[12]Conver ASEJ VS Clave Nueva'!$A$4:$C$193,3,FALSE)</f>
        <v>1.2.1.2</v>
      </c>
      <c r="Y599" t="str">
        <f>VLOOKUP(K599,'[13]Conver ASEJ VS Clave Nueva'!$B$4:$D$193,3,FALSE)</f>
        <v>Predios urbanos</v>
      </c>
    </row>
    <row r="600" spans="1:25" x14ac:dyDescent="0.25">
      <c r="A600" s="16">
        <v>86948</v>
      </c>
      <c r="B600" s="16" t="s">
        <v>30</v>
      </c>
      <c r="C600" s="16" t="str">
        <f t="shared" si="83"/>
        <v>2018</v>
      </c>
      <c r="D600" s="16" t="str">
        <f t="shared" si="84"/>
        <v>010000</v>
      </c>
      <c r="E600" s="16" t="str">
        <f>VLOOKUP(D600:D3756,'[10]Catalogos CRI'!$A$10:$B$19,2,FALSE)</f>
        <v>IMPUESTOS</v>
      </c>
      <c r="F600" s="16" t="str">
        <f t="shared" si="85"/>
        <v>012000</v>
      </c>
      <c r="G600" s="16" t="str">
        <f>VLOOKUP(F600:F3756,'[10]Catalogos CRI'!$A$24:$B$65,2,FALSE)</f>
        <v>IMPUESTOS SOBRE EL PATRIMONIO</v>
      </c>
      <c r="H600" s="16" t="str">
        <f t="shared" si="86"/>
        <v>012010</v>
      </c>
      <c r="I600" s="16" t="str">
        <f>VLOOKUP(H600:H3756,'[10]Catalogos CRI'!$A$70:$B$148,2,FALSE)</f>
        <v>Impuesto predial</v>
      </c>
      <c r="J600" s="16" t="str">
        <f t="shared" si="87"/>
        <v>012012</v>
      </c>
      <c r="K600" s="16" t="str">
        <f>VLOOKUP(J600:J3756,'[10]Catalogos CRI'!$A$153:$B$335,2,FALSE)</f>
        <v>Predios urbanos</v>
      </c>
      <c r="L600" s="16" t="str">
        <f t="shared" si="88"/>
        <v>400</v>
      </c>
      <c r="M600" s="16" t="str">
        <f>VLOOKUP(L600:L3756,[11]FF!$A$10:$B$16,2,FALSE)</f>
        <v>Ingresos Propios</v>
      </c>
      <c r="N600" s="16" t="str">
        <f t="shared" si="89"/>
        <v>401</v>
      </c>
      <c r="O600" s="16" t="str">
        <f>VLOOKUP(N600:N3756,[11]FF!$A$22:$B$93,2,FALSE)</f>
        <v>Ingresos Propios</v>
      </c>
      <c r="P600" s="16">
        <v>879771</v>
      </c>
      <c r="Q600" s="16">
        <v>4</v>
      </c>
      <c r="R600" s="17">
        <v>19725900</v>
      </c>
      <c r="S600" s="17">
        <v>0</v>
      </c>
      <c r="T600" s="17">
        <f t="shared" si="81"/>
        <v>19725900</v>
      </c>
      <c r="U600" s="17">
        <v>0</v>
      </c>
      <c r="V600" s="17">
        <v>5057634.8899999997</v>
      </c>
      <c r="W600" s="17">
        <f t="shared" si="82"/>
        <v>14668265.109999999</v>
      </c>
      <c r="X600" t="str">
        <f>VLOOKUP(J600,'[12]Conver ASEJ VS Clave Nueva'!$A$4:$C$193,3,FALSE)</f>
        <v>1.2.1.2</v>
      </c>
      <c r="Y600" t="str">
        <f>VLOOKUP(K600,'[13]Conver ASEJ VS Clave Nueva'!$B$4:$D$193,3,FALSE)</f>
        <v>Predios urbanos</v>
      </c>
    </row>
    <row r="601" spans="1:25" x14ac:dyDescent="0.25">
      <c r="A601" s="16">
        <v>86948</v>
      </c>
      <c r="B601" s="16" t="s">
        <v>30</v>
      </c>
      <c r="C601" s="16" t="str">
        <f t="shared" si="83"/>
        <v>2018</v>
      </c>
      <c r="D601" s="16" t="str">
        <f t="shared" si="84"/>
        <v>010000</v>
      </c>
      <c r="E601" s="16" t="str">
        <f>VLOOKUP(D601:D3757,'[10]Catalogos CRI'!$A$10:$B$19,2,FALSE)</f>
        <v>IMPUESTOS</v>
      </c>
      <c r="F601" s="16" t="str">
        <f t="shared" si="85"/>
        <v>012000</v>
      </c>
      <c r="G601" s="16" t="str">
        <f>VLOOKUP(F601:F3757,'[10]Catalogos CRI'!$A$24:$B$65,2,FALSE)</f>
        <v>IMPUESTOS SOBRE EL PATRIMONIO</v>
      </c>
      <c r="H601" s="16" t="str">
        <f t="shared" si="86"/>
        <v>012010</v>
      </c>
      <c r="I601" s="16" t="str">
        <f>VLOOKUP(H601:H3757,'[10]Catalogos CRI'!$A$70:$B$148,2,FALSE)</f>
        <v>Impuesto predial</v>
      </c>
      <c r="J601" s="16" t="str">
        <f t="shared" si="87"/>
        <v>012012</v>
      </c>
      <c r="K601" s="16" t="str">
        <f>VLOOKUP(J601:J3757,'[10]Catalogos CRI'!$A$153:$B$335,2,FALSE)</f>
        <v>Predios urbanos</v>
      </c>
      <c r="L601" s="16" t="str">
        <f t="shared" si="88"/>
        <v>400</v>
      </c>
      <c r="M601" s="16" t="str">
        <f>VLOOKUP(L601:L3757,[11]FF!$A$10:$B$16,2,FALSE)</f>
        <v>Ingresos Propios</v>
      </c>
      <c r="N601" s="16" t="str">
        <f t="shared" si="89"/>
        <v>401</v>
      </c>
      <c r="O601" s="16" t="str">
        <f>VLOOKUP(N601:N3757,[11]FF!$A$22:$B$93,2,FALSE)</f>
        <v>Ingresos Propios</v>
      </c>
      <c r="P601" s="16">
        <v>879772</v>
      </c>
      <c r="Q601" s="16">
        <v>5</v>
      </c>
      <c r="R601" s="17">
        <v>19725900</v>
      </c>
      <c r="S601" s="17">
        <v>0</v>
      </c>
      <c r="T601" s="17">
        <f t="shared" si="81"/>
        <v>19725900</v>
      </c>
      <c r="U601" s="17">
        <v>0</v>
      </c>
      <c r="V601" s="17">
        <v>5637264.2300000004</v>
      </c>
      <c r="W601" s="17">
        <f t="shared" si="82"/>
        <v>14088635.77</v>
      </c>
      <c r="X601" t="str">
        <f>VLOOKUP(J601,'[12]Conver ASEJ VS Clave Nueva'!$A$4:$C$193,3,FALSE)</f>
        <v>1.2.1.2</v>
      </c>
      <c r="Y601" t="str">
        <f>VLOOKUP(K601,'[13]Conver ASEJ VS Clave Nueva'!$B$4:$D$193,3,FALSE)</f>
        <v>Predios urbanos</v>
      </c>
    </row>
    <row r="602" spans="1:25" x14ac:dyDescent="0.25">
      <c r="A602" s="16">
        <v>86948</v>
      </c>
      <c r="B602" s="16" t="s">
        <v>30</v>
      </c>
      <c r="C602" s="16" t="str">
        <f t="shared" si="83"/>
        <v>2018</v>
      </c>
      <c r="D602" s="16" t="str">
        <f t="shared" si="84"/>
        <v>010000</v>
      </c>
      <c r="E602" s="16" t="str">
        <f>VLOOKUP(D602:D3758,'[10]Catalogos CRI'!$A$10:$B$19,2,FALSE)</f>
        <v>IMPUESTOS</v>
      </c>
      <c r="F602" s="16" t="str">
        <f t="shared" si="85"/>
        <v>012000</v>
      </c>
      <c r="G602" s="16" t="str">
        <f>VLOOKUP(F602:F3758,'[10]Catalogos CRI'!$A$24:$B$65,2,FALSE)</f>
        <v>IMPUESTOS SOBRE EL PATRIMONIO</v>
      </c>
      <c r="H602" s="16" t="str">
        <f t="shared" si="86"/>
        <v>012010</v>
      </c>
      <c r="I602" s="16" t="str">
        <f>VLOOKUP(H602:H3758,'[10]Catalogos CRI'!$A$70:$B$148,2,FALSE)</f>
        <v>Impuesto predial</v>
      </c>
      <c r="J602" s="16" t="str">
        <f t="shared" si="87"/>
        <v>012012</v>
      </c>
      <c r="K602" s="16" t="str">
        <f>VLOOKUP(J602:J3758,'[10]Catalogos CRI'!$A$153:$B$335,2,FALSE)</f>
        <v>Predios urbanos</v>
      </c>
      <c r="L602" s="16" t="str">
        <f t="shared" si="88"/>
        <v>400</v>
      </c>
      <c r="M602" s="16" t="str">
        <f>VLOOKUP(L602:L3758,[11]FF!$A$10:$B$16,2,FALSE)</f>
        <v>Ingresos Propios</v>
      </c>
      <c r="N602" s="16" t="str">
        <f t="shared" si="89"/>
        <v>401</v>
      </c>
      <c r="O602" s="16" t="str">
        <f>VLOOKUP(N602:N3758,[11]FF!$A$22:$B$93,2,FALSE)</f>
        <v>Ingresos Propios</v>
      </c>
      <c r="P602" s="16">
        <v>879773</v>
      </c>
      <c r="Q602" s="16">
        <v>6</v>
      </c>
      <c r="R602" s="17">
        <v>19725900</v>
      </c>
      <c r="S602" s="17">
        <v>0</v>
      </c>
      <c r="T602" s="17">
        <f t="shared" si="81"/>
        <v>19725900</v>
      </c>
      <c r="U602" s="17">
        <v>0</v>
      </c>
      <c r="V602" s="17">
        <v>3635781.3</v>
      </c>
      <c r="W602" s="17">
        <f t="shared" si="82"/>
        <v>16090118.699999999</v>
      </c>
      <c r="X602" t="str">
        <f>VLOOKUP(J602,'[12]Conver ASEJ VS Clave Nueva'!$A$4:$C$193,3,FALSE)</f>
        <v>1.2.1.2</v>
      </c>
      <c r="Y602" t="str">
        <f>VLOOKUP(K602,'[13]Conver ASEJ VS Clave Nueva'!$B$4:$D$193,3,FALSE)</f>
        <v>Predios urbanos</v>
      </c>
    </row>
    <row r="603" spans="1:25" x14ac:dyDescent="0.25">
      <c r="A603" s="16">
        <v>86948</v>
      </c>
      <c r="B603" s="16" t="s">
        <v>30</v>
      </c>
      <c r="C603" s="16" t="str">
        <f t="shared" si="83"/>
        <v>2018</v>
      </c>
      <c r="D603" s="16" t="str">
        <f t="shared" si="84"/>
        <v>010000</v>
      </c>
      <c r="E603" s="16" t="str">
        <f>VLOOKUP(D603:D3759,'[10]Catalogos CRI'!$A$10:$B$19,2,FALSE)</f>
        <v>IMPUESTOS</v>
      </c>
      <c r="F603" s="16" t="str">
        <f t="shared" si="85"/>
        <v>012000</v>
      </c>
      <c r="G603" s="16" t="str">
        <f>VLOOKUP(F603:F3759,'[10]Catalogos CRI'!$A$24:$B$65,2,FALSE)</f>
        <v>IMPUESTOS SOBRE EL PATRIMONIO</v>
      </c>
      <c r="H603" s="16" t="str">
        <f t="shared" si="86"/>
        <v>012010</v>
      </c>
      <c r="I603" s="16" t="str">
        <f>VLOOKUP(H603:H3759,'[10]Catalogos CRI'!$A$70:$B$148,2,FALSE)</f>
        <v>Impuesto predial</v>
      </c>
      <c r="J603" s="16" t="str">
        <f t="shared" si="87"/>
        <v>012012</v>
      </c>
      <c r="K603" s="16" t="str">
        <f>VLOOKUP(J603:J3759,'[10]Catalogos CRI'!$A$153:$B$335,2,FALSE)</f>
        <v>Predios urbanos</v>
      </c>
      <c r="L603" s="16" t="str">
        <f t="shared" si="88"/>
        <v>400</v>
      </c>
      <c r="M603" s="16" t="str">
        <f>VLOOKUP(L603:L3759,[11]FF!$A$10:$B$16,2,FALSE)</f>
        <v>Ingresos Propios</v>
      </c>
      <c r="N603" s="16" t="str">
        <f t="shared" si="89"/>
        <v>401</v>
      </c>
      <c r="O603" s="16" t="str">
        <f>VLOOKUP(N603:N3759,[11]FF!$A$22:$B$93,2,FALSE)</f>
        <v>Ingresos Propios</v>
      </c>
      <c r="P603" s="16">
        <v>879774</v>
      </c>
      <c r="Q603" s="16">
        <v>7</v>
      </c>
      <c r="R603" s="17">
        <v>19725900</v>
      </c>
      <c r="S603" s="17">
        <v>0</v>
      </c>
      <c r="T603" s="17">
        <f t="shared" si="81"/>
        <v>19725900</v>
      </c>
      <c r="U603" s="17">
        <v>0</v>
      </c>
      <c r="V603" s="17">
        <v>4935168.05</v>
      </c>
      <c r="W603" s="17">
        <f t="shared" si="82"/>
        <v>14790731.949999999</v>
      </c>
      <c r="X603" t="str">
        <f>VLOOKUP(J603,'[12]Conver ASEJ VS Clave Nueva'!$A$4:$C$193,3,FALSE)</f>
        <v>1.2.1.2</v>
      </c>
      <c r="Y603" t="str">
        <f>VLOOKUP(K603,'[13]Conver ASEJ VS Clave Nueva'!$B$4:$D$193,3,FALSE)</f>
        <v>Predios urbanos</v>
      </c>
    </row>
    <row r="604" spans="1:25" x14ac:dyDescent="0.25">
      <c r="A604" s="16">
        <v>86948</v>
      </c>
      <c r="B604" s="16" t="s">
        <v>30</v>
      </c>
      <c r="C604" s="16" t="str">
        <f t="shared" si="83"/>
        <v>2018</v>
      </c>
      <c r="D604" s="16" t="str">
        <f t="shared" si="84"/>
        <v>010000</v>
      </c>
      <c r="E604" s="16" t="str">
        <f>VLOOKUP(D604:D3760,'[10]Catalogos CRI'!$A$10:$B$19,2,FALSE)</f>
        <v>IMPUESTOS</v>
      </c>
      <c r="F604" s="16" t="str">
        <f t="shared" si="85"/>
        <v>012000</v>
      </c>
      <c r="G604" s="16" t="str">
        <f>VLOOKUP(F604:F3760,'[10]Catalogos CRI'!$A$24:$B$65,2,FALSE)</f>
        <v>IMPUESTOS SOBRE EL PATRIMONIO</v>
      </c>
      <c r="H604" s="16" t="str">
        <f t="shared" si="86"/>
        <v>012010</v>
      </c>
      <c r="I604" s="16" t="str">
        <f>VLOOKUP(H604:H3760,'[10]Catalogos CRI'!$A$70:$B$148,2,FALSE)</f>
        <v>Impuesto predial</v>
      </c>
      <c r="J604" s="16" t="str">
        <f t="shared" si="87"/>
        <v>012012</v>
      </c>
      <c r="K604" s="16" t="str">
        <f>VLOOKUP(J604:J3760,'[10]Catalogos CRI'!$A$153:$B$335,2,FALSE)</f>
        <v>Predios urbanos</v>
      </c>
      <c r="L604" s="16" t="str">
        <f t="shared" si="88"/>
        <v>400</v>
      </c>
      <c r="M604" s="16" t="str">
        <f>VLOOKUP(L604:L3760,[11]FF!$A$10:$B$16,2,FALSE)</f>
        <v>Ingresos Propios</v>
      </c>
      <c r="N604" s="16" t="str">
        <f t="shared" si="89"/>
        <v>401</v>
      </c>
      <c r="O604" s="16" t="str">
        <f>VLOOKUP(N604:N3760,[11]FF!$A$22:$B$93,2,FALSE)</f>
        <v>Ingresos Propios</v>
      </c>
      <c r="P604" s="16">
        <v>879775</v>
      </c>
      <c r="Q604" s="16">
        <v>8</v>
      </c>
      <c r="R604" s="17">
        <v>19725900</v>
      </c>
      <c r="S604" s="17">
        <v>0</v>
      </c>
      <c r="T604" s="17">
        <f t="shared" si="81"/>
        <v>19725900</v>
      </c>
      <c r="U604" s="17">
        <v>0</v>
      </c>
      <c r="V604" s="17">
        <v>3955489.94</v>
      </c>
      <c r="W604" s="17">
        <f t="shared" si="82"/>
        <v>15770410.060000001</v>
      </c>
      <c r="X604" t="str">
        <f>VLOOKUP(J604,'[12]Conver ASEJ VS Clave Nueva'!$A$4:$C$193,3,FALSE)</f>
        <v>1.2.1.2</v>
      </c>
      <c r="Y604" t="str">
        <f>VLOOKUP(K604,'[13]Conver ASEJ VS Clave Nueva'!$B$4:$D$193,3,FALSE)</f>
        <v>Predios urbanos</v>
      </c>
    </row>
    <row r="605" spans="1:25" x14ac:dyDescent="0.25">
      <c r="A605" s="16">
        <v>86948</v>
      </c>
      <c r="B605" s="16" t="s">
        <v>30</v>
      </c>
      <c r="C605" s="16" t="str">
        <f t="shared" si="83"/>
        <v>2018</v>
      </c>
      <c r="D605" s="16" t="str">
        <f t="shared" si="84"/>
        <v>010000</v>
      </c>
      <c r="E605" s="16" t="str">
        <f>VLOOKUP(D605:D3761,'[10]Catalogos CRI'!$A$10:$B$19,2,FALSE)</f>
        <v>IMPUESTOS</v>
      </c>
      <c r="F605" s="16" t="str">
        <f t="shared" si="85"/>
        <v>012000</v>
      </c>
      <c r="G605" s="16" t="str">
        <f>VLOOKUP(F605:F3761,'[10]Catalogos CRI'!$A$24:$B$65,2,FALSE)</f>
        <v>IMPUESTOS SOBRE EL PATRIMONIO</v>
      </c>
      <c r="H605" s="16" t="str">
        <f t="shared" si="86"/>
        <v>012010</v>
      </c>
      <c r="I605" s="16" t="str">
        <f>VLOOKUP(H605:H3761,'[10]Catalogos CRI'!$A$70:$B$148,2,FALSE)</f>
        <v>Impuesto predial</v>
      </c>
      <c r="J605" s="16" t="str">
        <f t="shared" si="87"/>
        <v>012012</v>
      </c>
      <c r="K605" s="16" t="str">
        <f>VLOOKUP(J605:J3761,'[10]Catalogos CRI'!$A$153:$B$335,2,FALSE)</f>
        <v>Predios urbanos</v>
      </c>
      <c r="L605" s="16" t="str">
        <f t="shared" si="88"/>
        <v>400</v>
      </c>
      <c r="M605" s="16" t="str">
        <f>VLOOKUP(L605:L3761,[11]FF!$A$10:$B$16,2,FALSE)</f>
        <v>Ingresos Propios</v>
      </c>
      <c r="N605" s="16" t="str">
        <f t="shared" si="89"/>
        <v>401</v>
      </c>
      <c r="O605" s="16" t="str">
        <f>VLOOKUP(N605:N3761,[11]FF!$A$22:$B$93,2,FALSE)</f>
        <v>Ingresos Propios</v>
      </c>
      <c r="P605" s="16">
        <v>879776</v>
      </c>
      <c r="Q605" s="16">
        <v>9</v>
      </c>
      <c r="R605" s="17">
        <v>19725900</v>
      </c>
      <c r="S605" s="17">
        <v>0</v>
      </c>
      <c r="T605" s="17">
        <f t="shared" si="81"/>
        <v>19725900</v>
      </c>
      <c r="U605" s="17">
        <v>0</v>
      </c>
      <c r="V605" s="17">
        <v>4699638.3899999997</v>
      </c>
      <c r="W605" s="17">
        <f t="shared" si="82"/>
        <v>15026261.609999999</v>
      </c>
      <c r="X605" t="str">
        <f>VLOOKUP(J605,'[12]Conver ASEJ VS Clave Nueva'!$A$4:$C$193,3,FALSE)</f>
        <v>1.2.1.2</v>
      </c>
      <c r="Y605" t="str">
        <f>VLOOKUP(K605,'[13]Conver ASEJ VS Clave Nueva'!$B$4:$D$193,3,FALSE)</f>
        <v>Predios urbanos</v>
      </c>
    </row>
    <row r="606" spans="1:25" x14ac:dyDescent="0.25">
      <c r="A606" s="16">
        <v>86948</v>
      </c>
      <c r="B606" s="16" t="s">
        <v>30</v>
      </c>
      <c r="C606" s="16" t="str">
        <f t="shared" si="83"/>
        <v>2018</v>
      </c>
      <c r="D606" s="16" t="str">
        <f t="shared" si="84"/>
        <v>010000</v>
      </c>
      <c r="E606" s="16" t="str">
        <f>VLOOKUP(D606:D3762,'[10]Catalogos CRI'!$A$10:$B$19,2,FALSE)</f>
        <v>IMPUESTOS</v>
      </c>
      <c r="F606" s="16" t="str">
        <f t="shared" si="85"/>
        <v>012000</v>
      </c>
      <c r="G606" s="16" t="str">
        <f>VLOOKUP(F606:F3762,'[10]Catalogos CRI'!$A$24:$B$65,2,FALSE)</f>
        <v>IMPUESTOS SOBRE EL PATRIMONIO</v>
      </c>
      <c r="H606" s="16" t="str">
        <f t="shared" si="86"/>
        <v>012010</v>
      </c>
      <c r="I606" s="16" t="str">
        <f>VLOOKUP(H606:H3762,'[10]Catalogos CRI'!$A$70:$B$148,2,FALSE)</f>
        <v>Impuesto predial</v>
      </c>
      <c r="J606" s="16" t="str">
        <f t="shared" si="87"/>
        <v>012012</v>
      </c>
      <c r="K606" s="16" t="str">
        <f>VLOOKUP(J606:J3762,'[10]Catalogos CRI'!$A$153:$B$335,2,FALSE)</f>
        <v>Predios urbanos</v>
      </c>
      <c r="L606" s="16" t="str">
        <f t="shared" si="88"/>
        <v>400</v>
      </c>
      <c r="M606" s="16" t="str">
        <f>VLOOKUP(L606:L3762,[11]FF!$A$10:$B$16,2,FALSE)</f>
        <v>Ingresos Propios</v>
      </c>
      <c r="N606" s="16" t="str">
        <f t="shared" si="89"/>
        <v>401</v>
      </c>
      <c r="O606" s="16" t="str">
        <f>VLOOKUP(N606:N3762,[11]FF!$A$22:$B$93,2,FALSE)</f>
        <v>Ingresos Propios</v>
      </c>
      <c r="P606" s="16">
        <v>879777</v>
      </c>
      <c r="Q606" s="16">
        <v>10</v>
      </c>
      <c r="R606" s="17">
        <v>19725900</v>
      </c>
      <c r="S606" s="17">
        <v>0</v>
      </c>
      <c r="T606" s="17">
        <f t="shared" si="81"/>
        <v>19725900</v>
      </c>
      <c r="U606" s="17">
        <v>0</v>
      </c>
      <c r="V606" s="17">
        <v>4789760.8</v>
      </c>
      <c r="W606" s="17">
        <f t="shared" si="82"/>
        <v>14936139.199999999</v>
      </c>
      <c r="X606" t="str">
        <f>VLOOKUP(J606,'[12]Conver ASEJ VS Clave Nueva'!$A$4:$C$193,3,FALSE)</f>
        <v>1.2.1.2</v>
      </c>
      <c r="Y606" t="str">
        <f>VLOOKUP(K606,'[13]Conver ASEJ VS Clave Nueva'!$B$4:$D$193,3,FALSE)</f>
        <v>Predios urbanos</v>
      </c>
    </row>
    <row r="607" spans="1:25" x14ac:dyDescent="0.25">
      <c r="A607" s="16">
        <v>86948</v>
      </c>
      <c r="B607" s="16" t="s">
        <v>30</v>
      </c>
      <c r="C607" s="16" t="str">
        <f t="shared" si="83"/>
        <v>2018</v>
      </c>
      <c r="D607" s="16" t="str">
        <f t="shared" si="84"/>
        <v>010000</v>
      </c>
      <c r="E607" s="16" t="str">
        <f>VLOOKUP(D607:D3763,'[10]Catalogos CRI'!$A$10:$B$19,2,FALSE)</f>
        <v>IMPUESTOS</v>
      </c>
      <c r="F607" s="16" t="str">
        <f t="shared" si="85"/>
        <v>012000</v>
      </c>
      <c r="G607" s="16" t="str">
        <f>VLOOKUP(F607:F3763,'[10]Catalogos CRI'!$A$24:$B$65,2,FALSE)</f>
        <v>IMPUESTOS SOBRE EL PATRIMONIO</v>
      </c>
      <c r="H607" s="16" t="str">
        <f t="shared" si="86"/>
        <v>012010</v>
      </c>
      <c r="I607" s="16" t="str">
        <f>VLOOKUP(H607:H3763,'[10]Catalogos CRI'!$A$70:$B$148,2,FALSE)</f>
        <v>Impuesto predial</v>
      </c>
      <c r="J607" s="16" t="str">
        <f t="shared" si="87"/>
        <v>012012</v>
      </c>
      <c r="K607" s="16" t="str">
        <f>VLOOKUP(J607:J3763,'[10]Catalogos CRI'!$A$153:$B$335,2,FALSE)</f>
        <v>Predios urbanos</v>
      </c>
      <c r="L607" s="16" t="str">
        <f t="shared" si="88"/>
        <v>400</v>
      </c>
      <c r="M607" s="16" t="str">
        <f>VLOOKUP(L607:L3763,[11]FF!$A$10:$B$16,2,FALSE)</f>
        <v>Ingresos Propios</v>
      </c>
      <c r="N607" s="16" t="str">
        <f t="shared" si="89"/>
        <v>401</v>
      </c>
      <c r="O607" s="16" t="str">
        <f>VLOOKUP(N607:N3763,[11]FF!$A$22:$B$93,2,FALSE)</f>
        <v>Ingresos Propios</v>
      </c>
      <c r="P607" s="16">
        <v>879778</v>
      </c>
      <c r="Q607" s="16">
        <v>11</v>
      </c>
      <c r="R607" s="17">
        <v>19725900</v>
      </c>
      <c r="S607" s="17">
        <v>0</v>
      </c>
      <c r="T607" s="17">
        <f t="shared" si="81"/>
        <v>19725900</v>
      </c>
      <c r="U607" s="17">
        <v>0</v>
      </c>
      <c r="V607" s="17">
        <v>3687183.17</v>
      </c>
      <c r="W607" s="17">
        <f t="shared" si="82"/>
        <v>16038716.83</v>
      </c>
      <c r="X607" t="str">
        <f>VLOOKUP(J607,'[12]Conver ASEJ VS Clave Nueva'!$A$4:$C$193,3,FALSE)</f>
        <v>1.2.1.2</v>
      </c>
      <c r="Y607" t="str">
        <f>VLOOKUP(K607,'[13]Conver ASEJ VS Clave Nueva'!$B$4:$D$193,3,FALSE)</f>
        <v>Predios urbanos</v>
      </c>
    </row>
    <row r="608" spans="1:25" x14ac:dyDescent="0.25">
      <c r="A608" s="16">
        <v>86948</v>
      </c>
      <c r="B608" s="16" t="s">
        <v>30</v>
      </c>
      <c r="C608" s="16" t="str">
        <f t="shared" si="83"/>
        <v>2018</v>
      </c>
      <c r="D608" s="16" t="str">
        <f t="shared" si="84"/>
        <v>010000</v>
      </c>
      <c r="E608" s="16" t="str">
        <f>VLOOKUP(D608:D3764,'[10]Catalogos CRI'!$A$10:$B$19,2,FALSE)</f>
        <v>IMPUESTOS</v>
      </c>
      <c r="F608" s="16" t="str">
        <f t="shared" si="85"/>
        <v>012000</v>
      </c>
      <c r="G608" s="16" t="str">
        <f>VLOOKUP(F608:F3764,'[10]Catalogos CRI'!$A$24:$B$65,2,FALSE)</f>
        <v>IMPUESTOS SOBRE EL PATRIMONIO</v>
      </c>
      <c r="H608" s="16" t="str">
        <f t="shared" si="86"/>
        <v>012010</v>
      </c>
      <c r="I608" s="16" t="str">
        <f>VLOOKUP(H608:H3764,'[10]Catalogos CRI'!$A$70:$B$148,2,FALSE)</f>
        <v>Impuesto predial</v>
      </c>
      <c r="J608" s="16" t="str">
        <f t="shared" si="87"/>
        <v>012012</v>
      </c>
      <c r="K608" s="16" t="str">
        <f>VLOOKUP(J608:J3764,'[10]Catalogos CRI'!$A$153:$B$335,2,FALSE)</f>
        <v>Predios urbanos</v>
      </c>
      <c r="L608" s="16" t="str">
        <f t="shared" si="88"/>
        <v>400</v>
      </c>
      <c r="M608" s="16" t="str">
        <f>VLOOKUP(L608:L3764,[11]FF!$A$10:$B$16,2,FALSE)</f>
        <v>Ingresos Propios</v>
      </c>
      <c r="N608" s="16" t="str">
        <f t="shared" si="89"/>
        <v>401</v>
      </c>
      <c r="O608" s="16" t="str">
        <f>VLOOKUP(N608:N3764,[11]FF!$A$22:$B$93,2,FALSE)</f>
        <v>Ingresos Propios</v>
      </c>
      <c r="P608" s="16">
        <v>879779</v>
      </c>
      <c r="Q608" s="16">
        <v>12</v>
      </c>
      <c r="R608" s="17">
        <v>19725900</v>
      </c>
      <c r="S608" s="17">
        <v>0</v>
      </c>
      <c r="T608" s="17">
        <f t="shared" si="81"/>
        <v>19725900</v>
      </c>
      <c r="U608" s="17">
        <v>0</v>
      </c>
      <c r="V608" s="17">
        <v>4667554.66</v>
      </c>
      <c r="W608" s="17">
        <f t="shared" si="82"/>
        <v>15058345.34</v>
      </c>
      <c r="X608" t="str">
        <f>VLOOKUP(J608,'[12]Conver ASEJ VS Clave Nueva'!$A$4:$C$193,3,FALSE)</f>
        <v>1.2.1.2</v>
      </c>
      <c r="Y608" t="str">
        <f>VLOOKUP(K608,'[13]Conver ASEJ VS Clave Nueva'!$B$4:$D$193,3,FALSE)</f>
        <v>Predios urbanos</v>
      </c>
    </row>
    <row r="609" spans="1:25" x14ac:dyDescent="0.25">
      <c r="A609" s="16">
        <v>86949</v>
      </c>
      <c r="B609" s="16" t="s">
        <v>31</v>
      </c>
      <c r="C609" s="16" t="str">
        <f t="shared" si="83"/>
        <v>2018</v>
      </c>
      <c r="D609" s="16" t="str">
        <f t="shared" si="84"/>
        <v>010000</v>
      </c>
      <c r="E609" s="16" t="str">
        <f>VLOOKUP(D609:D3765,'[10]Catalogos CRI'!$A$10:$B$19,2,FALSE)</f>
        <v>IMPUESTOS</v>
      </c>
      <c r="F609" s="16" t="str">
        <f t="shared" si="85"/>
        <v>012000</v>
      </c>
      <c r="G609" s="16" t="str">
        <f>VLOOKUP(F609:F3765,'[10]Catalogos CRI'!$A$24:$B$65,2,FALSE)</f>
        <v>IMPUESTOS SOBRE EL PATRIMONIO</v>
      </c>
      <c r="H609" s="16" t="str">
        <f t="shared" si="86"/>
        <v>012020</v>
      </c>
      <c r="I609" s="16" t="str">
        <f>VLOOKUP(H609:H3765,'[10]Catalogos CRI'!$A$70:$B$148,2,FALSE)</f>
        <v>Impuesto sobre transmisiones patrimoniales</v>
      </c>
      <c r="J609" s="16" t="str">
        <f t="shared" si="87"/>
        <v>012021</v>
      </c>
      <c r="K609" s="16" t="str">
        <f>VLOOKUP(J609:J3765,'[10]Catalogos CRI'!$A$153:$B$335,2,FALSE)</f>
        <v>Adquisición de departamentos, viviendas y casas para habitación</v>
      </c>
      <c r="L609" s="16" t="str">
        <f t="shared" si="88"/>
        <v>400</v>
      </c>
      <c r="M609" s="16" t="str">
        <f>VLOOKUP(L609:L3765,[11]FF!$A$10:$B$16,2,FALSE)</f>
        <v>Ingresos Propios</v>
      </c>
      <c r="N609" s="16" t="str">
        <f t="shared" si="89"/>
        <v>401</v>
      </c>
      <c r="O609" s="16" t="str">
        <f>VLOOKUP(N609:N3765,[11]FF!$A$22:$B$93,2,FALSE)</f>
        <v>Ingresos Propios</v>
      </c>
      <c r="P609" s="16">
        <v>879780</v>
      </c>
      <c r="Q609" s="16">
        <v>1</v>
      </c>
      <c r="R609" s="17">
        <v>16692898.74</v>
      </c>
      <c r="S609" s="17">
        <v>0</v>
      </c>
      <c r="T609" s="17">
        <f t="shared" si="81"/>
        <v>16692898.74</v>
      </c>
      <c r="U609" s="17">
        <v>0</v>
      </c>
      <c r="V609" s="17">
        <v>0</v>
      </c>
      <c r="W609" s="17">
        <f t="shared" si="82"/>
        <v>16692898.74</v>
      </c>
      <c r="X609" t="str">
        <f>VLOOKUP(J609,'[12]Conver ASEJ VS Clave Nueva'!$A$4:$C$193,3,FALSE)</f>
        <v>1.2.2.1</v>
      </c>
      <c r="Y609" t="str">
        <f>VLOOKUP(K609,'[13]Conver ASEJ VS Clave Nueva'!$B$4:$D$193,3,FALSE)</f>
        <v>Adquisición de departamentos, viviendas y casas para habitación</v>
      </c>
    </row>
    <row r="610" spans="1:25" x14ac:dyDescent="0.25">
      <c r="A610" s="16">
        <v>86949</v>
      </c>
      <c r="B610" s="16" t="s">
        <v>31</v>
      </c>
      <c r="C610" s="16" t="str">
        <f t="shared" si="83"/>
        <v>2018</v>
      </c>
      <c r="D610" s="16" t="str">
        <f t="shared" si="84"/>
        <v>010000</v>
      </c>
      <c r="E610" s="16" t="str">
        <f>VLOOKUP(D610:D3766,'[10]Catalogos CRI'!$A$10:$B$19,2,FALSE)</f>
        <v>IMPUESTOS</v>
      </c>
      <c r="F610" s="16" t="str">
        <f t="shared" si="85"/>
        <v>012000</v>
      </c>
      <c r="G610" s="16" t="str">
        <f>VLOOKUP(F610:F3766,'[10]Catalogos CRI'!$A$24:$B$65,2,FALSE)</f>
        <v>IMPUESTOS SOBRE EL PATRIMONIO</v>
      </c>
      <c r="H610" s="16" t="str">
        <f t="shared" si="86"/>
        <v>012020</v>
      </c>
      <c r="I610" s="16" t="str">
        <f>VLOOKUP(H610:H3766,'[10]Catalogos CRI'!$A$70:$B$148,2,FALSE)</f>
        <v>Impuesto sobre transmisiones patrimoniales</v>
      </c>
      <c r="J610" s="16" t="str">
        <f t="shared" si="87"/>
        <v>012021</v>
      </c>
      <c r="K610" s="16" t="str">
        <f>VLOOKUP(J610:J3766,'[10]Catalogos CRI'!$A$153:$B$335,2,FALSE)</f>
        <v>Adquisición de departamentos, viviendas y casas para habitación</v>
      </c>
      <c r="L610" s="16" t="str">
        <f t="shared" si="88"/>
        <v>400</v>
      </c>
      <c r="M610" s="16" t="str">
        <f>VLOOKUP(L610:L3766,[11]FF!$A$10:$B$16,2,FALSE)</f>
        <v>Ingresos Propios</v>
      </c>
      <c r="N610" s="16" t="str">
        <f t="shared" si="89"/>
        <v>401</v>
      </c>
      <c r="O610" s="16" t="str">
        <f>VLOOKUP(N610:N3766,[11]FF!$A$22:$B$93,2,FALSE)</f>
        <v>Ingresos Propios</v>
      </c>
      <c r="P610" s="16">
        <v>879781</v>
      </c>
      <c r="Q610" s="16">
        <v>2</v>
      </c>
      <c r="R610" s="17">
        <v>16692899</v>
      </c>
      <c r="S610" s="17">
        <v>0</v>
      </c>
      <c r="T610" s="17">
        <f t="shared" si="81"/>
        <v>16692899</v>
      </c>
      <c r="U610" s="17">
        <v>0</v>
      </c>
      <c r="V610" s="17">
        <v>485610.64</v>
      </c>
      <c r="W610" s="17">
        <f t="shared" si="82"/>
        <v>16207288.359999999</v>
      </c>
      <c r="X610" t="str">
        <f>VLOOKUP(J610,'[12]Conver ASEJ VS Clave Nueva'!$A$4:$C$193,3,FALSE)</f>
        <v>1.2.2.1</v>
      </c>
      <c r="Y610" t="str">
        <f>VLOOKUP(K610,'[13]Conver ASEJ VS Clave Nueva'!$B$4:$D$193,3,FALSE)</f>
        <v>Adquisición de departamentos, viviendas y casas para habitación</v>
      </c>
    </row>
    <row r="611" spans="1:25" x14ac:dyDescent="0.25">
      <c r="A611" s="16">
        <v>86949</v>
      </c>
      <c r="B611" s="16" t="s">
        <v>31</v>
      </c>
      <c r="C611" s="16" t="str">
        <f t="shared" si="83"/>
        <v>2018</v>
      </c>
      <c r="D611" s="16" t="str">
        <f t="shared" si="84"/>
        <v>010000</v>
      </c>
      <c r="E611" s="16" t="str">
        <f>VLOOKUP(D611:D3767,'[10]Catalogos CRI'!$A$10:$B$19,2,FALSE)</f>
        <v>IMPUESTOS</v>
      </c>
      <c r="F611" s="16" t="str">
        <f t="shared" si="85"/>
        <v>012000</v>
      </c>
      <c r="G611" s="16" t="str">
        <f>VLOOKUP(F611:F3767,'[10]Catalogos CRI'!$A$24:$B$65,2,FALSE)</f>
        <v>IMPUESTOS SOBRE EL PATRIMONIO</v>
      </c>
      <c r="H611" s="16" t="str">
        <f t="shared" si="86"/>
        <v>012020</v>
      </c>
      <c r="I611" s="16" t="str">
        <f>VLOOKUP(H611:H3767,'[10]Catalogos CRI'!$A$70:$B$148,2,FALSE)</f>
        <v>Impuesto sobre transmisiones patrimoniales</v>
      </c>
      <c r="J611" s="16" t="str">
        <f t="shared" si="87"/>
        <v>012021</v>
      </c>
      <c r="K611" s="16" t="str">
        <f>VLOOKUP(J611:J3767,'[10]Catalogos CRI'!$A$153:$B$335,2,FALSE)</f>
        <v>Adquisición de departamentos, viviendas y casas para habitación</v>
      </c>
      <c r="L611" s="16" t="str">
        <f t="shared" si="88"/>
        <v>400</v>
      </c>
      <c r="M611" s="16" t="str">
        <f>VLOOKUP(L611:L3767,[11]FF!$A$10:$B$16,2,FALSE)</f>
        <v>Ingresos Propios</v>
      </c>
      <c r="N611" s="16" t="str">
        <f t="shared" si="89"/>
        <v>401</v>
      </c>
      <c r="O611" s="16" t="str">
        <f>VLOOKUP(N611:N3767,[11]FF!$A$22:$B$93,2,FALSE)</f>
        <v>Ingresos Propios</v>
      </c>
      <c r="P611" s="16">
        <v>879782</v>
      </c>
      <c r="Q611" s="16">
        <v>3</v>
      </c>
      <c r="R611" s="17">
        <v>16692899</v>
      </c>
      <c r="S611" s="17">
        <v>0</v>
      </c>
      <c r="T611" s="17">
        <f t="shared" si="81"/>
        <v>16692899</v>
      </c>
      <c r="U611" s="17">
        <v>0</v>
      </c>
      <c r="V611" s="17">
        <v>188777.14</v>
      </c>
      <c r="W611" s="17">
        <f t="shared" si="82"/>
        <v>16504121.859999999</v>
      </c>
      <c r="X611" t="str">
        <f>VLOOKUP(J611,'[12]Conver ASEJ VS Clave Nueva'!$A$4:$C$193,3,FALSE)</f>
        <v>1.2.2.1</v>
      </c>
      <c r="Y611" t="str">
        <f>VLOOKUP(K611,'[13]Conver ASEJ VS Clave Nueva'!$B$4:$D$193,3,FALSE)</f>
        <v>Adquisición de departamentos, viviendas y casas para habitación</v>
      </c>
    </row>
    <row r="612" spans="1:25" x14ac:dyDescent="0.25">
      <c r="A612" s="16">
        <v>86949</v>
      </c>
      <c r="B612" s="16" t="s">
        <v>31</v>
      </c>
      <c r="C612" s="16" t="str">
        <f t="shared" si="83"/>
        <v>2018</v>
      </c>
      <c r="D612" s="16" t="str">
        <f t="shared" si="84"/>
        <v>010000</v>
      </c>
      <c r="E612" s="16" t="str">
        <f>VLOOKUP(D612:D3768,'[10]Catalogos CRI'!$A$10:$B$19,2,FALSE)</f>
        <v>IMPUESTOS</v>
      </c>
      <c r="F612" s="16" t="str">
        <f t="shared" si="85"/>
        <v>012000</v>
      </c>
      <c r="G612" s="16" t="str">
        <f>VLOOKUP(F612:F3768,'[10]Catalogos CRI'!$A$24:$B$65,2,FALSE)</f>
        <v>IMPUESTOS SOBRE EL PATRIMONIO</v>
      </c>
      <c r="H612" s="16" t="str">
        <f t="shared" si="86"/>
        <v>012020</v>
      </c>
      <c r="I612" s="16" t="str">
        <f>VLOOKUP(H612:H3768,'[10]Catalogos CRI'!$A$70:$B$148,2,FALSE)</f>
        <v>Impuesto sobre transmisiones patrimoniales</v>
      </c>
      <c r="J612" s="16" t="str">
        <f t="shared" si="87"/>
        <v>012021</v>
      </c>
      <c r="K612" s="16" t="str">
        <f>VLOOKUP(J612:J3768,'[10]Catalogos CRI'!$A$153:$B$335,2,FALSE)</f>
        <v>Adquisición de departamentos, viviendas y casas para habitación</v>
      </c>
      <c r="L612" s="16" t="str">
        <f t="shared" si="88"/>
        <v>400</v>
      </c>
      <c r="M612" s="16" t="str">
        <f>VLOOKUP(L612:L3768,[11]FF!$A$10:$B$16,2,FALSE)</f>
        <v>Ingresos Propios</v>
      </c>
      <c r="N612" s="16" t="str">
        <f t="shared" si="89"/>
        <v>401</v>
      </c>
      <c r="O612" s="16" t="str">
        <f>VLOOKUP(N612:N3768,[11]FF!$A$22:$B$93,2,FALSE)</f>
        <v>Ingresos Propios</v>
      </c>
      <c r="P612" s="16">
        <v>879783</v>
      </c>
      <c r="Q612" s="16">
        <v>4</v>
      </c>
      <c r="R612" s="17">
        <v>16692899</v>
      </c>
      <c r="S612" s="17">
        <v>0</v>
      </c>
      <c r="T612" s="17">
        <f t="shared" si="81"/>
        <v>16692899</v>
      </c>
      <c r="U612" s="17">
        <v>0</v>
      </c>
      <c r="V612" s="17">
        <v>6186732.21</v>
      </c>
      <c r="W612" s="17">
        <f t="shared" si="82"/>
        <v>10506166.789999999</v>
      </c>
      <c r="X612" t="str">
        <f>VLOOKUP(J612,'[12]Conver ASEJ VS Clave Nueva'!$A$4:$C$193,3,FALSE)</f>
        <v>1.2.2.1</v>
      </c>
      <c r="Y612" t="str">
        <f>VLOOKUP(K612,'[13]Conver ASEJ VS Clave Nueva'!$B$4:$D$193,3,FALSE)</f>
        <v>Adquisición de departamentos, viviendas y casas para habitación</v>
      </c>
    </row>
    <row r="613" spans="1:25" x14ac:dyDescent="0.25">
      <c r="A613" s="16">
        <v>86949</v>
      </c>
      <c r="B613" s="16" t="s">
        <v>31</v>
      </c>
      <c r="C613" s="16" t="str">
        <f t="shared" si="83"/>
        <v>2018</v>
      </c>
      <c r="D613" s="16" t="str">
        <f t="shared" si="84"/>
        <v>010000</v>
      </c>
      <c r="E613" s="16" t="str">
        <f>VLOOKUP(D613:D3769,'[10]Catalogos CRI'!$A$10:$B$19,2,FALSE)</f>
        <v>IMPUESTOS</v>
      </c>
      <c r="F613" s="16" t="str">
        <f t="shared" si="85"/>
        <v>012000</v>
      </c>
      <c r="G613" s="16" t="str">
        <f>VLOOKUP(F613:F3769,'[10]Catalogos CRI'!$A$24:$B$65,2,FALSE)</f>
        <v>IMPUESTOS SOBRE EL PATRIMONIO</v>
      </c>
      <c r="H613" s="16" t="str">
        <f t="shared" si="86"/>
        <v>012020</v>
      </c>
      <c r="I613" s="16" t="str">
        <f>VLOOKUP(H613:H3769,'[10]Catalogos CRI'!$A$70:$B$148,2,FALSE)</f>
        <v>Impuesto sobre transmisiones patrimoniales</v>
      </c>
      <c r="J613" s="16" t="str">
        <f t="shared" si="87"/>
        <v>012021</v>
      </c>
      <c r="K613" s="16" t="str">
        <f>VLOOKUP(J613:J3769,'[10]Catalogos CRI'!$A$153:$B$335,2,FALSE)</f>
        <v>Adquisición de departamentos, viviendas y casas para habitación</v>
      </c>
      <c r="L613" s="16" t="str">
        <f t="shared" si="88"/>
        <v>400</v>
      </c>
      <c r="M613" s="16" t="str">
        <f>VLOOKUP(L613:L3769,[11]FF!$A$10:$B$16,2,FALSE)</f>
        <v>Ingresos Propios</v>
      </c>
      <c r="N613" s="16" t="str">
        <f t="shared" si="89"/>
        <v>401</v>
      </c>
      <c r="O613" s="16" t="str">
        <f>VLOOKUP(N613:N3769,[11]FF!$A$22:$B$93,2,FALSE)</f>
        <v>Ingresos Propios</v>
      </c>
      <c r="P613" s="16">
        <v>879784</v>
      </c>
      <c r="Q613" s="16">
        <v>5</v>
      </c>
      <c r="R613" s="17">
        <v>16692899</v>
      </c>
      <c r="S613" s="17">
        <v>0</v>
      </c>
      <c r="T613" s="17">
        <f t="shared" si="81"/>
        <v>16692899</v>
      </c>
      <c r="U613" s="17">
        <v>0</v>
      </c>
      <c r="V613" s="17">
        <v>12779542.27</v>
      </c>
      <c r="W613" s="17">
        <f t="shared" si="82"/>
        <v>3913356.7300000004</v>
      </c>
      <c r="X613" t="str">
        <f>VLOOKUP(J613,'[12]Conver ASEJ VS Clave Nueva'!$A$4:$C$193,3,FALSE)</f>
        <v>1.2.2.1</v>
      </c>
      <c r="Y613" t="str">
        <f>VLOOKUP(K613,'[13]Conver ASEJ VS Clave Nueva'!$B$4:$D$193,3,FALSE)</f>
        <v>Adquisición de departamentos, viviendas y casas para habitación</v>
      </c>
    </row>
    <row r="614" spans="1:25" x14ac:dyDescent="0.25">
      <c r="A614" s="16">
        <v>86949</v>
      </c>
      <c r="B614" s="16" t="s">
        <v>31</v>
      </c>
      <c r="C614" s="16" t="str">
        <f t="shared" si="83"/>
        <v>2018</v>
      </c>
      <c r="D614" s="16" t="str">
        <f t="shared" si="84"/>
        <v>010000</v>
      </c>
      <c r="E614" s="16" t="str">
        <f>VLOOKUP(D614:D3770,'[10]Catalogos CRI'!$A$10:$B$19,2,FALSE)</f>
        <v>IMPUESTOS</v>
      </c>
      <c r="F614" s="16" t="str">
        <f t="shared" si="85"/>
        <v>012000</v>
      </c>
      <c r="G614" s="16" t="str">
        <f>VLOOKUP(F614:F3770,'[10]Catalogos CRI'!$A$24:$B$65,2,FALSE)</f>
        <v>IMPUESTOS SOBRE EL PATRIMONIO</v>
      </c>
      <c r="H614" s="16" t="str">
        <f t="shared" si="86"/>
        <v>012020</v>
      </c>
      <c r="I614" s="16" t="str">
        <f>VLOOKUP(H614:H3770,'[10]Catalogos CRI'!$A$70:$B$148,2,FALSE)</f>
        <v>Impuesto sobre transmisiones patrimoniales</v>
      </c>
      <c r="J614" s="16" t="str">
        <f t="shared" si="87"/>
        <v>012021</v>
      </c>
      <c r="K614" s="16" t="str">
        <f>VLOOKUP(J614:J3770,'[10]Catalogos CRI'!$A$153:$B$335,2,FALSE)</f>
        <v>Adquisición de departamentos, viviendas y casas para habitación</v>
      </c>
      <c r="L614" s="16" t="str">
        <f t="shared" si="88"/>
        <v>400</v>
      </c>
      <c r="M614" s="16" t="str">
        <f>VLOOKUP(L614:L3770,[11]FF!$A$10:$B$16,2,FALSE)</f>
        <v>Ingresos Propios</v>
      </c>
      <c r="N614" s="16" t="str">
        <f t="shared" si="89"/>
        <v>401</v>
      </c>
      <c r="O614" s="16" t="str">
        <f>VLOOKUP(N614:N3770,[11]FF!$A$22:$B$93,2,FALSE)</f>
        <v>Ingresos Propios</v>
      </c>
      <c r="P614" s="16">
        <v>879785</v>
      </c>
      <c r="Q614" s="16">
        <v>6</v>
      </c>
      <c r="R614" s="17">
        <v>16692899</v>
      </c>
      <c r="S614" s="17">
        <v>0</v>
      </c>
      <c r="T614" s="17">
        <f t="shared" si="81"/>
        <v>16692899</v>
      </c>
      <c r="U614" s="17">
        <v>0</v>
      </c>
      <c r="V614" s="17">
        <v>11023950.300000001</v>
      </c>
      <c r="W614" s="17">
        <f t="shared" si="82"/>
        <v>5668948.6999999993</v>
      </c>
      <c r="X614" t="str">
        <f>VLOOKUP(J614,'[12]Conver ASEJ VS Clave Nueva'!$A$4:$C$193,3,FALSE)</f>
        <v>1.2.2.1</v>
      </c>
      <c r="Y614" t="str">
        <f>VLOOKUP(K614,'[13]Conver ASEJ VS Clave Nueva'!$B$4:$D$193,3,FALSE)</f>
        <v>Adquisición de departamentos, viviendas y casas para habitación</v>
      </c>
    </row>
    <row r="615" spans="1:25" x14ac:dyDescent="0.25">
      <c r="A615" s="16">
        <v>86949</v>
      </c>
      <c r="B615" s="16" t="s">
        <v>31</v>
      </c>
      <c r="C615" s="16" t="str">
        <f t="shared" si="83"/>
        <v>2018</v>
      </c>
      <c r="D615" s="16" t="str">
        <f t="shared" si="84"/>
        <v>010000</v>
      </c>
      <c r="E615" s="16" t="str">
        <f>VLOOKUP(D615:D3771,'[10]Catalogos CRI'!$A$10:$B$19,2,FALSE)</f>
        <v>IMPUESTOS</v>
      </c>
      <c r="F615" s="16" t="str">
        <f t="shared" si="85"/>
        <v>012000</v>
      </c>
      <c r="G615" s="16" t="str">
        <f>VLOOKUP(F615:F3771,'[10]Catalogos CRI'!$A$24:$B$65,2,FALSE)</f>
        <v>IMPUESTOS SOBRE EL PATRIMONIO</v>
      </c>
      <c r="H615" s="16" t="str">
        <f t="shared" si="86"/>
        <v>012020</v>
      </c>
      <c r="I615" s="16" t="str">
        <f>VLOOKUP(H615:H3771,'[10]Catalogos CRI'!$A$70:$B$148,2,FALSE)</f>
        <v>Impuesto sobre transmisiones patrimoniales</v>
      </c>
      <c r="J615" s="16" t="str">
        <f t="shared" si="87"/>
        <v>012021</v>
      </c>
      <c r="K615" s="16" t="str">
        <f>VLOOKUP(J615:J3771,'[10]Catalogos CRI'!$A$153:$B$335,2,FALSE)</f>
        <v>Adquisición de departamentos, viviendas y casas para habitación</v>
      </c>
      <c r="L615" s="16" t="str">
        <f t="shared" si="88"/>
        <v>400</v>
      </c>
      <c r="M615" s="16" t="str">
        <f>VLOOKUP(L615:L3771,[11]FF!$A$10:$B$16,2,FALSE)</f>
        <v>Ingresos Propios</v>
      </c>
      <c r="N615" s="16" t="str">
        <f t="shared" si="89"/>
        <v>401</v>
      </c>
      <c r="O615" s="16" t="str">
        <f>VLOOKUP(N615:N3771,[11]FF!$A$22:$B$93,2,FALSE)</f>
        <v>Ingresos Propios</v>
      </c>
      <c r="P615" s="16">
        <v>879786</v>
      </c>
      <c r="Q615" s="16">
        <v>7</v>
      </c>
      <c r="R615" s="17">
        <v>16692899</v>
      </c>
      <c r="S615" s="17">
        <v>0</v>
      </c>
      <c r="T615" s="17">
        <f t="shared" si="81"/>
        <v>16692899</v>
      </c>
      <c r="U615" s="17">
        <v>0</v>
      </c>
      <c r="V615" s="17">
        <v>13803166.880000001</v>
      </c>
      <c r="W615" s="17">
        <f t="shared" si="82"/>
        <v>2889732.1199999992</v>
      </c>
      <c r="X615" t="str">
        <f>VLOOKUP(J615,'[12]Conver ASEJ VS Clave Nueva'!$A$4:$C$193,3,FALSE)</f>
        <v>1.2.2.1</v>
      </c>
      <c r="Y615" t="str">
        <f>VLOOKUP(K615,'[13]Conver ASEJ VS Clave Nueva'!$B$4:$D$193,3,FALSE)</f>
        <v>Adquisición de departamentos, viviendas y casas para habitación</v>
      </c>
    </row>
    <row r="616" spans="1:25" x14ac:dyDescent="0.25">
      <c r="A616" s="16">
        <v>86949</v>
      </c>
      <c r="B616" s="16" t="s">
        <v>31</v>
      </c>
      <c r="C616" s="16" t="str">
        <f t="shared" si="83"/>
        <v>2018</v>
      </c>
      <c r="D616" s="16" t="str">
        <f t="shared" si="84"/>
        <v>010000</v>
      </c>
      <c r="E616" s="16" t="str">
        <f>VLOOKUP(D616:D3772,'[10]Catalogos CRI'!$A$10:$B$19,2,FALSE)</f>
        <v>IMPUESTOS</v>
      </c>
      <c r="F616" s="16" t="str">
        <f t="shared" si="85"/>
        <v>012000</v>
      </c>
      <c r="G616" s="16" t="str">
        <f>VLOOKUP(F616:F3772,'[10]Catalogos CRI'!$A$24:$B$65,2,FALSE)</f>
        <v>IMPUESTOS SOBRE EL PATRIMONIO</v>
      </c>
      <c r="H616" s="16" t="str">
        <f t="shared" si="86"/>
        <v>012020</v>
      </c>
      <c r="I616" s="16" t="str">
        <f>VLOOKUP(H616:H3772,'[10]Catalogos CRI'!$A$70:$B$148,2,FALSE)</f>
        <v>Impuesto sobre transmisiones patrimoniales</v>
      </c>
      <c r="J616" s="16" t="str">
        <f t="shared" si="87"/>
        <v>012021</v>
      </c>
      <c r="K616" s="16" t="str">
        <f>VLOOKUP(J616:J3772,'[10]Catalogos CRI'!$A$153:$B$335,2,FALSE)</f>
        <v>Adquisición de departamentos, viviendas y casas para habitación</v>
      </c>
      <c r="L616" s="16" t="str">
        <f t="shared" si="88"/>
        <v>400</v>
      </c>
      <c r="M616" s="16" t="str">
        <f>VLOOKUP(L616:L3772,[11]FF!$A$10:$B$16,2,FALSE)</f>
        <v>Ingresos Propios</v>
      </c>
      <c r="N616" s="16" t="str">
        <f t="shared" si="89"/>
        <v>401</v>
      </c>
      <c r="O616" s="16" t="str">
        <f>VLOOKUP(N616:N3772,[11]FF!$A$22:$B$93,2,FALSE)</f>
        <v>Ingresos Propios</v>
      </c>
      <c r="P616" s="16">
        <v>879787</v>
      </c>
      <c r="Q616" s="16">
        <v>8</v>
      </c>
      <c r="R616" s="17">
        <v>16692899</v>
      </c>
      <c r="S616" s="17">
        <v>0</v>
      </c>
      <c r="T616" s="17">
        <f t="shared" si="81"/>
        <v>16692899</v>
      </c>
      <c r="U616" s="17">
        <v>0</v>
      </c>
      <c r="V616" s="17">
        <v>17917513.329999998</v>
      </c>
      <c r="W616" s="17">
        <f t="shared" si="82"/>
        <v>-1224614.3299999982</v>
      </c>
      <c r="X616" t="str">
        <f>VLOOKUP(J616,'[12]Conver ASEJ VS Clave Nueva'!$A$4:$C$193,3,FALSE)</f>
        <v>1.2.2.1</v>
      </c>
      <c r="Y616" t="str">
        <f>VLOOKUP(K616,'[13]Conver ASEJ VS Clave Nueva'!$B$4:$D$193,3,FALSE)</f>
        <v>Adquisición de departamentos, viviendas y casas para habitación</v>
      </c>
    </row>
    <row r="617" spans="1:25" x14ac:dyDescent="0.25">
      <c r="A617" s="16">
        <v>86949</v>
      </c>
      <c r="B617" s="16" t="s">
        <v>31</v>
      </c>
      <c r="C617" s="16" t="str">
        <f t="shared" si="83"/>
        <v>2018</v>
      </c>
      <c r="D617" s="16" t="str">
        <f t="shared" si="84"/>
        <v>010000</v>
      </c>
      <c r="E617" s="16" t="str">
        <f>VLOOKUP(D617:D3773,'[10]Catalogos CRI'!$A$10:$B$19,2,FALSE)</f>
        <v>IMPUESTOS</v>
      </c>
      <c r="F617" s="16" t="str">
        <f t="shared" si="85"/>
        <v>012000</v>
      </c>
      <c r="G617" s="16" t="str">
        <f>VLOOKUP(F617:F3773,'[10]Catalogos CRI'!$A$24:$B$65,2,FALSE)</f>
        <v>IMPUESTOS SOBRE EL PATRIMONIO</v>
      </c>
      <c r="H617" s="16" t="str">
        <f t="shared" si="86"/>
        <v>012020</v>
      </c>
      <c r="I617" s="16" t="str">
        <f>VLOOKUP(H617:H3773,'[10]Catalogos CRI'!$A$70:$B$148,2,FALSE)</f>
        <v>Impuesto sobre transmisiones patrimoniales</v>
      </c>
      <c r="J617" s="16" t="str">
        <f t="shared" si="87"/>
        <v>012021</v>
      </c>
      <c r="K617" s="16" t="str">
        <f>VLOOKUP(J617:J3773,'[10]Catalogos CRI'!$A$153:$B$335,2,FALSE)</f>
        <v>Adquisición de departamentos, viviendas y casas para habitación</v>
      </c>
      <c r="L617" s="16" t="str">
        <f t="shared" si="88"/>
        <v>400</v>
      </c>
      <c r="M617" s="16" t="str">
        <f>VLOOKUP(L617:L3773,[11]FF!$A$10:$B$16,2,FALSE)</f>
        <v>Ingresos Propios</v>
      </c>
      <c r="N617" s="16" t="str">
        <f t="shared" si="89"/>
        <v>401</v>
      </c>
      <c r="O617" s="16" t="str">
        <f>VLOOKUP(N617:N3773,[11]FF!$A$22:$B$93,2,FALSE)</f>
        <v>Ingresos Propios</v>
      </c>
      <c r="P617" s="16">
        <v>879788</v>
      </c>
      <c r="Q617" s="16">
        <v>9</v>
      </c>
      <c r="R617" s="17">
        <v>16692899</v>
      </c>
      <c r="S617" s="17">
        <v>0</v>
      </c>
      <c r="T617" s="17">
        <f t="shared" si="81"/>
        <v>16692899</v>
      </c>
      <c r="U617" s="17">
        <v>0</v>
      </c>
      <c r="V617" s="17">
        <v>11244421.890000001</v>
      </c>
      <c r="W617" s="17">
        <f t="shared" si="82"/>
        <v>5448477.1099999994</v>
      </c>
      <c r="X617" t="str">
        <f>VLOOKUP(J617,'[12]Conver ASEJ VS Clave Nueva'!$A$4:$C$193,3,FALSE)</f>
        <v>1.2.2.1</v>
      </c>
      <c r="Y617" t="str">
        <f>VLOOKUP(K617,'[13]Conver ASEJ VS Clave Nueva'!$B$4:$D$193,3,FALSE)</f>
        <v>Adquisición de departamentos, viviendas y casas para habitación</v>
      </c>
    </row>
    <row r="618" spans="1:25" x14ac:dyDescent="0.25">
      <c r="A618" s="16">
        <v>86949</v>
      </c>
      <c r="B618" s="16" t="s">
        <v>31</v>
      </c>
      <c r="C618" s="16" t="str">
        <f t="shared" si="83"/>
        <v>2018</v>
      </c>
      <c r="D618" s="16" t="str">
        <f t="shared" si="84"/>
        <v>010000</v>
      </c>
      <c r="E618" s="16" t="str">
        <f>VLOOKUP(D618:D3774,'[10]Catalogos CRI'!$A$10:$B$19,2,FALSE)</f>
        <v>IMPUESTOS</v>
      </c>
      <c r="F618" s="16" t="str">
        <f t="shared" si="85"/>
        <v>012000</v>
      </c>
      <c r="G618" s="16" t="str">
        <f>VLOOKUP(F618:F3774,'[10]Catalogos CRI'!$A$24:$B$65,2,FALSE)</f>
        <v>IMPUESTOS SOBRE EL PATRIMONIO</v>
      </c>
      <c r="H618" s="16" t="str">
        <f t="shared" si="86"/>
        <v>012020</v>
      </c>
      <c r="I618" s="16" t="str">
        <f>VLOOKUP(H618:H3774,'[10]Catalogos CRI'!$A$70:$B$148,2,FALSE)</f>
        <v>Impuesto sobre transmisiones patrimoniales</v>
      </c>
      <c r="J618" s="16" t="str">
        <f t="shared" si="87"/>
        <v>012021</v>
      </c>
      <c r="K618" s="16" t="str">
        <f>VLOOKUP(J618:J3774,'[10]Catalogos CRI'!$A$153:$B$335,2,FALSE)</f>
        <v>Adquisición de departamentos, viviendas y casas para habitación</v>
      </c>
      <c r="L618" s="16" t="str">
        <f t="shared" si="88"/>
        <v>400</v>
      </c>
      <c r="M618" s="16" t="str">
        <f>VLOOKUP(L618:L3774,[11]FF!$A$10:$B$16,2,FALSE)</f>
        <v>Ingresos Propios</v>
      </c>
      <c r="N618" s="16" t="str">
        <f t="shared" si="89"/>
        <v>401</v>
      </c>
      <c r="O618" s="16" t="str">
        <f>VLOOKUP(N618:N3774,[11]FF!$A$22:$B$93,2,FALSE)</f>
        <v>Ingresos Propios</v>
      </c>
      <c r="P618" s="16">
        <v>879789</v>
      </c>
      <c r="Q618" s="16">
        <v>10</v>
      </c>
      <c r="R618" s="17">
        <v>16692899</v>
      </c>
      <c r="S618" s="17">
        <v>0</v>
      </c>
      <c r="T618" s="17">
        <f t="shared" si="81"/>
        <v>16692899</v>
      </c>
      <c r="U618" s="17">
        <v>0</v>
      </c>
      <c r="V618" s="17">
        <v>15317447.130000001</v>
      </c>
      <c r="W618" s="17">
        <f t="shared" si="82"/>
        <v>1375451.8699999992</v>
      </c>
      <c r="X618" t="str">
        <f>VLOOKUP(J618,'[12]Conver ASEJ VS Clave Nueva'!$A$4:$C$193,3,FALSE)</f>
        <v>1.2.2.1</v>
      </c>
      <c r="Y618" t="str">
        <f>VLOOKUP(K618,'[13]Conver ASEJ VS Clave Nueva'!$B$4:$D$193,3,FALSE)</f>
        <v>Adquisición de departamentos, viviendas y casas para habitación</v>
      </c>
    </row>
    <row r="619" spans="1:25" x14ac:dyDescent="0.25">
      <c r="A619" s="16">
        <v>86949</v>
      </c>
      <c r="B619" s="16" t="s">
        <v>31</v>
      </c>
      <c r="C619" s="16" t="str">
        <f t="shared" si="83"/>
        <v>2018</v>
      </c>
      <c r="D619" s="16" t="str">
        <f t="shared" si="84"/>
        <v>010000</v>
      </c>
      <c r="E619" s="16" t="str">
        <f>VLOOKUP(D619:D3775,'[10]Catalogos CRI'!$A$10:$B$19,2,FALSE)</f>
        <v>IMPUESTOS</v>
      </c>
      <c r="F619" s="16" t="str">
        <f t="shared" si="85"/>
        <v>012000</v>
      </c>
      <c r="G619" s="16" t="str">
        <f>VLOOKUP(F619:F3775,'[10]Catalogos CRI'!$A$24:$B$65,2,FALSE)</f>
        <v>IMPUESTOS SOBRE EL PATRIMONIO</v>
      </c>
      <c r="H619" s="16" t="str">
        <f t="shared" si="86"/>
        <v>012020</v>
      </c>
      <c r="I619" s="16" t="str">
        <f>VLOOKUP(H619:H3775,'[10]Catalogos CRI'!$A$70:$B$148,2,FALSE)</f>
        <v>Impuesto sobre transmisiones patrimoniales</v>
      </c>
      <c r="J619" s="16" t="str">
        <f t="shared" si="87"/>
        <v>012021</v>
      </c>
      <c r="K619" s="16" t="str">
        <f>VLOOKUP(J619:J3775,'[10]Catalogos CRI'!$A$153:$B$335,2,FALSE)</f>
        <v>Adquisición de departamentos, viviendas y casas para habitación</v>
      </c>
      <c r="L619" s="16" t="str">
        <f t="shared" si="88"/>
        <v>400</v>
      </c>
      <c r="M619" s="16" t="str">
        <f>VLOOKUP(L619:L3775,[11]FF!$A$10:$B$16,2,FALSE)</f>
        <v>Ingresos Propios</v>
      </c>
      <c r="N619" s="16" t="str">
        <f t="shared" si="89"/>
        <v>401</v>
      </c>
      <c r="O619" s="16" t="str">
        <f>VLOOKUP(N619:N3775,[11]FF!$A$22:$B$93,2,FALSE)</f>
        <v>Ingresos Propios</v>
      </c>
      <c r="P619" s="16">
        <v>879790</v>
      </c>
      <c r="Q619" s="16">
        <v>11</v>
      </c>
      <c r="R619" s="17">
        <v>16692899</v>
      </c>
      <c r="S619" s="17">
        <v>0</v>
      </c>
      <c r="T619" s="17">
        <f t="shared" si="81"/>
        <v>16692899</v>
      </c>
      <c r="U619" s="17">
        <v>0</v>
      </c>
      <c r="V619" s="17">
        <v>12373726.779999999</v>
      </c>
      <c r="W619" s="17">
        <f t="shared" si="82"/>
        <v>4319172.2200000007</v>
      </c>
      <c r="X619" t="str">
        <f>VLOOKUP(J619,'[12]Conver ASEJ VS Clave Nueva'!$A$4:$C$193,3,FALSE)</f>
        <v>1.2.2.1</v>
      </c>
      <c r="Y619" t="str">
        <f>VLOOKUP(K619,'[13]Conver ASEJ VS Clave Nueva'!$B$4:$D$193,3,FALSE)</f>
        <v>Adquisición de departamentos, viviendas y casas para habitación</v>
      </c>
    </row>
    <row r="620" spans="1:25" x14ac:dyDescent="0.25">
      <c r="A620" s="16">
        <v>86949</v>
      </c>
      <c r="B620" s="16" t="s">
        <v>31</v>
      </c>
      <c r="C620" s="16" t="str">
        <f t="shared" si="83"/>
        <v>2018</v>
      </c>
      <c r="D620" s="16" t="str">
        <f t="shared" si="84"/>
        <v>010000</v>
      </c>
      <c r="E620" s="16" t="str">
        <f>VLOOKUP(D620:D3776,'[10]Catalogos CRI'!$A$10:$B$19,2,FALSE)</f>
        <v>IMPUESTOS</v>
      </c>
      <c r="F620" s="16" t="str">
        <f t="shared" si="85"/>
        <v>012000</v>
      </c>
      <c r="G620" s="16" t="str">
        <f>VLOOKUP(F620:F3776,'[10]Catalogos CRI'!$A$24:$B$65,2,FALSE)</f>
        <v>IMPUESTOS SOBRE EL PATRIMONIO</v>
      </c>
      <c r="H620" s="16" t="str">
        <f t="shared" si="86"/>
        <v>012020</v>
      </c>
      <c r="I620" s="16" t="str">
        <f>VLOOKUP(H620:H3776,'[10]Catalogos CRI'!$A$70:$B$148,2,FALSE)</f>
        <v>Impuesto sobre transmisiones patrimoniales</v>
      </c>
      <c r="J620" s="16" t="str">
        <f t="shared" si="87"/>
        <v>012021</v>
      </c>
      <c r="K620" s="16" t="str">
        <f>VLOOKUP(J620:J3776,'[10]Catalogos CRI'!$A$153:$B$335,2,FALSE)</f>
        <v>Adquisición de departamentos, viviendas y casas para habitación</v>
      </c>
      <c r="L620" s="16" t="str">
        <f t="shared" si="88"/>
        <v>400</v>
      </c>
      <c r="M620" s="16" t="str">
        <f>VLOOKUP(L620:L3776,[11]FF!$A$10:$B$16,2,FALSE)</f>
        <v>Ingresos Propios</v>
      </c>
      <c r="N620" s="16" t="str">
        <f t="shared" si="89"/>
        <v>401</v>
      </c>
      <c r="O620" s="16" t="str">
        <f>VLOOKUP(N620:N3776,[11]FF!$A$22:$B$93,2,FALSE)</f>
        <v>Ingresos Propios</v>
      </c>
      <c r="P620" s="16">
        <v>879791</v>
      </c>
      <c r="Q620" s="16">
        <v>12</v>
      </c>
      <c r="R620" s="17">
        <v>16692899</v>
      </c>
      <c r="S620" s="17">
        <v>0</v>
      </c>
      <c r="T620" s="17">
        <f t="shared" si="81"/>
        <v>16692899</v>
      </c>
      <c r="U620" s="17">
        <v>0</v>
      </c>
      <c r="V620" s="17">
        <v>13075935.689999999</v>
      </c>
      <c r="W620" s="17">
        <f t="shared" si="82"/>
        <v>3616963.3100000005</v>
      </c>
      <c r="X620" t="str">
        <f>VLOOKUP(J620,'[12]Conver ASEJ VS Clave Nueva'!$A$4:$C$193,3,FALSE)</f>
        <v>1.2.2.1</v>
      </c>
      <c r="Y620" t="str">
        <f>VLOOKUP(K620,'[13]Conver ASEJ VS Clave Nueva'!$B$4:$D$193,3,FALSE)</f>
        <v>Adquisición de departamentos, viviendas y casas para habitación</v>
      </c>
    </row>
    <row r="621" spans="1:25" x14ac:dyDescent="0.25">
      <c r="A621" s="16">
        <v>86950</v>
      </c>
      <c r="B621" s="16" t="s">
        <v>86</v>
      </c>
      <c r="C621" s="16" t="str">
        <f t="shared" si="83"/>
        <v>2018</v>
      </c>
      <c r="D621" s="16" t="str">
        <f t="shared" si="84"/>
        <v>010000</v>
      </c>
      <c r="E621" s="16" t="str">
        <f>VLOOKUP(D621:D3777,'[10]Catalogos CRI'!$A$10:$B$19,2,FALSE)</f>
        <v>IMPUESTOS</v>
      </c>
      <c r="F621" s="16" t="str">
        <f t="shared" si="85"/>
        <v>012000</v>
      </c>
      <c r="G621" s="16" t="str">
        <f>VLOOKUP(F621:F3777,'[10]Catalogos CRI'!$A$24:$B$65,2,FALSE)</f>
        <v>IMPUESTOS SOBRE EL PATRIMONIO</v>
      </c>
      <c r="H621" s="16" t="str">
        <f t="shared" si="86"/>
        <v>012030</v>
      </c>
      <c r="I621" s="16" t="str">
        <f>VLOOKUP(H621:H3777,'[10]Catalogos CRI'!$A$70:$B$148,2,FALSE)</f>
        <v>Impuestos sobre negocios jurídicos</v>
      </c>
      <c r="J621" s="16" t="str">
        <f t="shared" si="87"/>
        <v>012031</v>
      </c>
      <c r="K621" s="16" t="str">
        <f>VLOOKUP(J621:J3777,'[10]Catalogos CRI'!$A$153:$B$335,2,FALSE)</f>
        <v>Construcción de inmuebles</v>
      </c>
      <c r="L621" s="16" t="str">
        <f t="shared" si="88"/>
        <v>400</v>
      </c>
      <c r="M621" s="16" t="str">
        <f>VLOOKUP(L621:L3777,[11]FF!$A$10:$B$16,2,FALSE)</f>
        <v>Ingresos Propios</v>
      </c>
      <c r="N621" s="16" t="str">
        <f t="shared" si="89"/>
        <v>401</v>
      </c>
      <c r="O621" s="16" t="str">
        <f>VLOOKUP(N621:N3777,[11]FF!$A$22:$B$93,2,FALSE)</f>
        <v>Ingresos Propios</v>
      </c>
      <c r="P621" s="16">
        <v>879792</v>
      </c>
      <c r="Q621" s="16">
        <v>1</v>
      </c>
      <c r="R621" s="17">
        <v>1504109.74</v>
      </c>
      <c r="S621" s="17">
        <v>0</v>
      </c>
      <c r="T621" s="17">
        <f t="shared" si="81"/>
        <v>1504109.74</v>
      </c>
      <c r="U621" s="17">
        <v>0</v>
      </c>
      <c r="V621" s="17">
        <v>0</v>
      </c>
      <c r="W621" s="17">
        <f t="shared" si="82"/>
        <v>1504109.74</v>
      </c>
      <c r="X621" t="str">
        <f>VLOOKUP(J621,'[12]Conver ASEJ VS Clave Nueva'!$A$4:$C$193,3,FALSE)</f>
        <v>1.2.3.1</v>
      </c>
      <c r="Y621" t="str">
        <f>VLOOKUP(K621,'[13]Conver ASEJ VS Clave Nueva'!$B$4:$D$193,3,FALSE)</f>
        <v>Construcción de inmuebles</v>
      </c>
    </row>
    <row r="622" spans="1:25" x14ac:dyDescent="0.25">
      <c r="A622" s="16">
        <v>86950</v>
      </c>
      <c r="B622" s="16" t="s">
        <v>86</v>
      </c>
      <c r="C622" s="16" t="str">
        <f t="shared" si="83"/>
        <v>2018</v>
      </c>
      <c r="D622" s="16" t="str">
        <f t="shared" si="84"/>
        <v>010000</v>
      </c>
      <c r="E622" s="16" t="str">
        <f>VLOOKUP(D622:D3778,'[10]Catalogos CRI'!$A$10:$B$19,2,FALSE)</f>
        <v>IMPUESTOS</v>
      </c>
      <c r="F622" s="16" t="str">
        <f t="shared" si="85"/>
        <v>012000</v>
      </c>
      <c r="G622" s="16" t="str">
        <f>VLOOKUP(F622:F3778,'[10]Catalogos CRI'!$A$24:$B$65,2,FALSE)</f>
        <v>IMPUESTOS SOBRE EL PATRIMONIO</v>
      </c>
      <c r="H622" s="16" t="str">
        <f t="shared" si="86"/>
        <v>012030</v>
      </c>
      <c r="I622" s="16" t="str">
        <f>VLOOKUP(H622:H3778,'[10]Catalogos CRI'!$A$70:$B$148,2,FALSE)</f>
        <v>Impuestos sobre negocios jurídicos</v>
      </c>
      <c r="J622" s="16" t="str">
        <f t="shared" si="87"/>
        <v>012031</v>
      </c>
      <c r="K622" s="16" t="str">
        <f>VLOOKUP(J622:J3778,'[10]Catalogos CRI'!$A$153:$B$335,2,FALSE)</f>
        <v>Construcción de inmuebles</v>
      </c>
      <c r="L622" s="16" t="str">
        <f t="shared" si="88"/>
        <v>400</v>
      </c>
      <c r="M622" s="16" t="str">
        <f>VLOOKUP(L622:L3778,[11]FF!$A$10:$B$16,2,FALSE)</f>
        <v>Ingresos Propios</v>
      </c>
      <c r="N622" s="16" t="str">
        <f t="shared" si="89"/>
        <v>401</v>
      </c>
      <c r="O622" s="16" t="str">
        <f>VLOOKUP(N622:N3778,[11]FF!$A$22:$B$93,2,FALSE)</f>
        <v>Ingresos Propios</v>
      </c>
      <c r="P622" s="16">
        <v>879793</v>
      </c>
      <c r="Q622" s="16">
        <v>2</v>
      </c>
      <c r="R622" s="17">
        <v>1504108</v>
      </c>
      <c r="S622" s="17">
        <v>0</v>
      </c>
      <c r="T622" s="17">
        <f t="shared" si="81"/>
        <v>1504108</v>
      </c>
      <c r="U622" s="17">
        <v>0</v>
      </c>
      <c r="V622" s="17">
        <v>0</v>
      </c>
      <c r="W622" s="17">
        <f t="shared" si="82"/>
        <v>1504108</v>
      </c>
      <c r="X622" t="str">
        <f>VLOOKUP(J622,'[12]Conver ASEJ VS Clave Nueva'!$A$4:$C$193,3,FALSE)</f>
        <v>1.2.3.1</v>
      </c>
      <c r="Y622" t="str">
        <f>VLOOKUP(K622,'[13]Conver ASEJ VS Clave Nueva'!$B$4:$D$193,3,FALSE)</f>
        <v>Construcción de inmuebles</v>
      </c>
    </row>
    <row r="623" spans="1:25" x14ac:dyDescent="0.25">
      <c r="A623" s="16">
        <v>86950</v>
      </c>
      <c r="B623" s="16" t="s">
        <v>86</v>
      </c>
      <c r="C623" s="16" t="str">
        <f t="shared" si="83"/>
        <v>2018</v>
      </c>
      <c r="D623" s="16" t="str">
        <f t="shared" si="84"/>
        <v>010000</v>
      </c>
      <c r="E623" s="16" t="str">
        <f>VLOOKUP(D623:D3779,'[10]Catalogos CRI'!$A$10:$B$19,2,FALSE)</f>
        <v>IMPUESTOS</v>
      </c>
      <c r="F623" s="16" t="str">
        <f t="shared" si="85"/>
        <v>012000</v>
      </c>
      <c r="G623" s="16" t="str">
        <f>VLOOKUP(F623:F3779,'[10]Catalogos CRI'!$A$24:$B$65,2,FALSE)</f>
        <v>IMPUESTOS SOBRE EL PATRIMONIO</v>
      </c>
      <c r="H623" s="16" t="str">
        <f t="shared" si="86"/>
        <v>012030</v>
      </c>
      <c r="I623" s="16" t="str">
        <f>VLOOKUP(H623:H3779,'[10]Catalogos CRI'!$A$70:$B$148,2,FALSE)</f>
        <v>Impuestos sobre negocios jurídicos</v>
      </c>
      <c r="J623" s="16" t="str">
        <f t="shared" si="87"/>
        <v>012031</v>
      </c>
      <c r="K623" s="16" t="str">
        <f>VLOOKUP(J623:J3779,'[10]Catalogos CRI'!$A$153:$B$335,2,FALSE)</f>
        <v>Construcción de inmuebles</v>
      </c>
      <c r="L623" s="16" t="str">
        <f t="shared" si="88"/>
        <v>400</v>
      </c>
      <c r="M623" s="16" t="str">
        <f>VLOOKUP(L623:L3779,[11]FF!$A$10:$B$16,2,FALSE)</f>
        <v>Ingresos Propios</v>
      </c>
      <c r="N623" s="16" t="str">
        <f t="shared" si="89"/>
        <v>401</v>
      </c>
      <c r="O623" s="16" t="str">
        <f>VLOOKUP(N623:N3779,[11]FF!$A$22:$B$93,2,FALSE)</f>
        <v>Ingresos Propios</v>
      </c>
      <c r="P623" s="16">
        <v>879794</v>
      </c>
      <c r="Q623" s="16">
        <v>3</v>
      </c>
      <c r="R623" s="17">
        <v>1504108</v>
      </c>
      <c r="S623" s="17">
        <v>0</v>
      </c>
      <c r="T623" s="17">
        <f t="shared" si="81"/>
        <v>1504108</v>
      </c>
      <c r="U623" s="17">
        <v>0</v>
      </c>
      <c r="V623" s="17">
        <v>0</v>
      </c>
      <c r="W623" s="17">
        <f t="shared" si="82"/>
        <v>1504108</v>
      </c>
      <c r="X623" t="str">
        <f>VLOOKUP(J623,'[12]Conver ASEJ VS Clave Nueva'!$A$4:$C$193,3,FALSE)</f>
        <v>1.2.3.1</v>
      </c>
      <c r="Y623" t="str">
        <f>VLOOKUP(K623,'[13]Conver ASEJ VS Clave Nueva'!$B$4:$D$193,3,FALSE)</f>
        <v>Construcción de inmuebles</v>
      </c>
    </row>
    <row r="624" spans="1:25" x14ac:dyDescent="0.25">
      <c r="A624" s="16">
        <v>86950</v>
      </c>
      <c r="B624" s="16" t="s">
        <v>86</v>
      </c>
      <c r="C624" s="16" t="str">
        <f t="shared" si="83"/>
        <v>2018</v>
      </c>
      <c r="D624" s="16" t="str">
        <f t="shared" si="84"/>
        <v>010000</v>
      </c>
      <c r="E624" s="16" t="str">
        <f>VLOOKUP(D624:D3780,'[10]Catalogos CRI'!$A$10:$B$19,2,FALSE)</f>
        <v>IMPUESTOS</v>
      </c>
      <c r="F624" s="16" t="str">
        <f t="shared" si="85"/>
        <v>012000</v>
      </c>
      <c r="G624" s="16" t="str">
        <f>VLOOKUP(F624:F3780,'[10]Catalogos CRI'!$A$24:$B$65,2,FALSE)</f>
        <v>IMPUESTOS SOBRE EL PATRIMONIO</v>
      </c>
      <c r="H624" s="16" t="str">
        <f t="shared" si="86"/>
        <v>012030</v>
      </c>
      <c r="I624" s="16" t="str">
        <f>VLOOKUP(H624:H3780,'[10]Catalogos CRI'!$A$70:$B$148,2,FALSE)</f>
        <v>Impuestos sobre negocios jurídicos</v>
      </c>
      <c r="J624" s="16" t="str">
        <f t="shared" si="87"/>
        <v>012031</v>
      </c>
      <c r="K624" s="16" t="str">
        <f>VLOOKUP(J624:J3780,'[10]Catalogos CRI'!$A$153:$B$335,2,FALSE)</f>
        <v>Construcción de inmuebles</v>
      </c>
      <c r="L624" s="16" t="str">
        <f t="shared" si="88"/>
        <v>400</v>
      </c>
      <c r="M624" s="16" t="str">
        <f>VLOOKUP(L624:L3780,[11]FF!$A$10:$B$16,2,FALSE)</f>
        <v>Ingresos Propios</v>
      </c>
      <c r="N624" s="16" t="str">
        <f t="shared" si="89"/>
        <v>401</v>
      </c>
      <c r="O624" s="16" t="str">
        <f>VLOOKUP(N624:N3780,[11]FF!$A$22:$B$93,2,FALSE)</f>
        <v>Ingresos Propios</v>
      </c>
      <c r="P624" s="16">
        <v>879795</v>
      </c>
      <c r="Q624" s="16">
        <v>4</v>
      </c>
      <c r="R624" s="17">
        <v>1504108</v>
      </c>
      <c r="S624" s="17">
        <v>0</v>
      </c>
      <c r="T624" s="17">
        <f t="shared" si="81"/>
        <v>1504108</v>
      </c>
      <c r="U624" s="17">
        <v>0</v>
      </c>
      <c r="V624" s="17">
        <v>0</v>
      </c>
      <c r="W624" s="17">
        <f t="shared" si="82"/>
        <v>1504108</v>
      </c>
      <c r="X624" t="str">
        <f>VLOOKUP(J624,'[12]Conver ASEJ VS Clave Nueva'!$A$4:$C$193,3,FALSE)</f>
        <v>1.2.3.1</v>
      </c>
      <c r="Y624" t="str">
        <f>VLOOKUP(K624,'[13]Conver ASEJ VS Clave Nueva'!$B$4:$D$193,3,FALSE)</f>
        <v>Construcción de inmuebles</v>
      </c>
    </row>
    <row r="625" spans="1:25" x14ac:dyDescent="0.25">
      <c r="A625" s="16">
        <v>86950</v>
      </c>
      <c r="B625" s="16" t="s">
        <v>86</v>
      </c>
      <c r="C625" s="16" t="str">
        <f t="shared" si="83"/>
        <v>2018</v>
      </c>
      <c r="D625" s="16" t="str">
        <f t="shared" si="84"/>
        <v>010000</v>
      </c>
      <c r="E625" s="16" t="str">
        <f>VLOOKUP(D625:D3781,'[10]Catalogos CRI'!$A$10:$B$19,2,FALSE)</f>
        <v>IMPUESTOS</v>
      </c>
      <c r="F625" s="16" t="str">
        <f t="shared" si="85"/>
        <v>012000</v>
      </c>
      <c r="G625" s="16" t="str">
        <f>VLOOKUP(F625:F3781,'[10]Catalogos CRI'!$A$24:$B$65,2,FALSE)</f>
        <v>IMPUESTOS SOBRE EL PATRIMONIO</v>
      </c>
      <c r="H625" s="16" t="str">
        <f t="shared" si="86"/>
        <v>012030</v>
      </c>
      <c r="I625" s="16" t="str">
        <f>VLOOKUP(H625:H3781,'[10]Catalogos CRI'!$A$70:$B$148,2,FALSE)</f>
        <v>Impuestos sobre negocios jurídicos</v>
      </c>
      <c r="J625" s="16" t="str">
        <f t="shared" si="87"/>
        <v>012031</v>
      </c>
      <c r="K625" s="16" t="str">
        <f>VLOOKUP(J625:J3781,'[10]Catalogos CRI'!$A$153:$B$335,2,FALSE)</f>
        <v>Construcción de inmuebles</v>
      </c>
      <c r="L625" s="16" t="str">
        <f t="shared" si="88"/>
        <v>400</v>
      </c>
      <c r="M625" s="16" t="str">
        <f>VLOOKUP(L625:L3781,[11]FF!$A$10:$B$16,2,FALSE)</f>
        <v>Ingresos Propios</v>
      </c>
      <c r="N625" s="16" t="str">
        <f t="shared" si="89"/>
        <v>401</v>
      </c>
      <c r="O625" s="16" t="str">
        <f>VLOOKUP(N625:N3781,[11]FF!$A$22:$B$93,2,FALSE)</f>
        <v>Ingresos Propios</v>
      </c>
      <c r="P625" s="16">
        <v>879796</v>
      </c>
      <c r="Q625" s="16">
        <v>5</v>
      </c>
      <c r="R625" s="17">
        <v>1504108</v>
      </c>
      <c r="S625" s="17">
        <v>0</v>
      </c>
      <c r="T625" s="17">
        <f t="shared" si="81"/>
        <v>1504108</v>
      </c>
      <c r="U625" s="17">
        <v>0</v>
      </c>
      <c r="V625" s="17">
        <v>0</v>
      </c>
      <c r="W625" s="17">
        <f t="shared" si="82"/>
        <v>1504108</v>
      </c>
      <c r="X625" t="str">
        <f>VLOOKUP(J625,'[12]Conver ASEJ VS Clave Nueva'!$A$4:$C$193,3,FALSE)</f>
        <v>1.2.3.1</v>
      </c>
      <c r="Y625" t="str">
        <f>VLOOKUP(K625,'[13]Conver ASEJ VS Clave Nueva'!$B$4:$D$193,3,FALSE)</f>
        <v>Construcción de inmuebles</v>
      </c>
    </row>
    <row r="626" spans="1:25" x14ac:dyDescent="0.25">
      <c r="A626" s="16">
        <v>86950</v>
      </c>
      <c r="B626" s="16" t="s">
        <v>86</v>
      </c>
      <c r="C626" s="16" t="str">
        <f t="shared" si="83"/>
        <v>2018</v>
      </c>
      <c r="D626" s="16" t="str">
        <f t="shared" si="84"/>
        <v>010000</v>
      </c>
      <c r="E626" s="16" t="str">
        <f>VLOOKUP(D626:D3782,'[10]Catalogos CRI'!$A$10:$B$19,2,FALSE)</f>
        <v>IMPUESTOS</v>
      </c>
      <c r="F626" s="16" t="str">
        <f t="shared" si="85"/>
        <v>012000</v>
      </c>
      <c r="G626" s="16" t="str">
        <f>VLOOKUP(F626:F3782,'[10]Catalogos CRI'!$A$24:$B$65,2,FALSE)</f>
        <v>IMPUESTOS SOBRE EL PATRIMONIO</v>
      </c>
      <c r="H626" s="16" t="str">
        <f t="shared" si="86"/>
        <v>012030</v>
      </c>
      <c r="I626" s="16" t="str">
        <f>VLOOKUP(H626:H3782,'[10]Catalogos CRI'!$A$70:$B$148,2,FALSE)</f>
        <v>Impuestos sobre negocios jurídicos</v>
      </c>
      <c r="J626" s="16" t="str">
        <f t="shared" si="87"/>
        <v>012031</v>
      </c>
      <c r="K626" s="16" t="str">
        <f>VLOOKUP(J626:J3782,'[10]Catalogos CRI'!$A$153:$B$335,2,FALSE)</f>
        <v>Construcción de inmuebles</v>
      </c>
      <c r="L626" s="16" t="str">
        <f t="shared" si="88"/>
        <v>400</v>
      </c>
      <c r="M626" s="16" t="str">
        <f>VLOOKUP(L626:L3782,[11]FF!$A$10:$B$16,2,FALSE)</f>
        <v>Ingresos Propios</v>
      </c>
      <c r="N626" s="16" t="str">
        <f t="shared" si="89"/>
        <v>401</v>
      </c>
      <c r="O626" s="16" t="str">
        <f>VLOOKUP(N626:N3782,[11]FF!$A$22:$B$93,2,FALSE)</f>
        <v>Ingresos Propios</v>
      </c>
      <c r="P626" s="16">
        <v>879797</v>
      </c>
      <c r="Q626" s="16">
        <v>6</v>
      </c>
      <c r="R626" s="17">
        <v>1504108</v>
      </c>
      <c r="S626" s="17">
        <v>0</v>
      </c>
      <c r="T626" s="17">
        <f t="shared" si="81"/>
        <v>1504108</v>
      </c>
      <c r="U626" s="17">
        <v>0</v>
      </c>
      <c r="V626" s="17">
        <v>0</v>
      </c>
      <c r="W626" s="17">
        <f t="shared" si="82"/>
        <v>1504108</v>
      </c>
      <c r="X626" t="str">
        <f>VLOOKUP(J626,'[12]Conver ASEJ VS Clave Nueva'!$A$4:$C$193,3,FALSE)</f>
        <v>1.2.3.1</v>
      </c>
      <c r="Y626" t="str">
        <f>VLOOKUP(K626,'[13]Conver ASEJ VS Clave Nueva'!$B$4:$D$193,3,FALSE)</f>
        <v>Construcción de inmuebles</v>
      </c>
    </row>
    <row r="627" spans="1:25" x14ac:dyDescent="0.25">
      <c r="A627" s="16">
        <v>86950</v>
      </c>
      <c r="B627" s="16" t="s">
        <v>86</v>
      </c>
      <c r="C627" s="16" t="str">
        <f t="shared" si="83"/>
        <v>2018</v>
      </c>
      <c r="D627" s="16" t="str">
        <f t="shared" si="84"/>
        <v>010000</v>
      </c>
      <c r="E627" s="16" t="str">
        <f>VLOOKUP(D627:D3783,'[10]Catalogos CRI'!$A$10:$B$19,2,FALSE)</f>
        <v>IMPUESTOS</v>
      </c>
      <c r="F627" s="16" t="str">
        <f t="shared" si="85"/>
        <v>012000</v>
      </c>
      <c r="G627" s="16" t="str">
        <f>VLOOKUP(F627:F3783,'[10]Catalogos CRI'!$A$24:$B$65,2,FALSE)</f>
        <v>IMPUESTOS SOBRE EL PATRIMONIO</v>
      </c>
      <c r="H627" s="16" t="str">
        <f t="shared" si="86"/>
        <v>012030</v>
      </c>
      <c r="I627" s="16" t="str">
        <f>VLOOKUP(H627:H3783,'[10]Catalogos CRI'!$A$70:$B$148,2,FALSE)</f>
        <v>Impuestos sobre negocios jurídicos</v>
      </c>
      <c r="J627" s="16" t="str">
        <f t="shared" si="87"/>
        <v>012031</v>
      </c>
      <c r="K627" s="16" t="str">
        <f>VLOOKUP(J627:J3783,'[10]Catalogos CRI'!$A$153:$B$335,2,FALSE)</f>
        <v>Construcción de inmuebles</v>
      </c>
      <c r="L627" s="16" t="str">
        <f t="shared" si="88"/>
        <v>400</v>
      </c>
      <c r="M627" s="16" t="str">
        <f>VLOOKUP(L627:L3783,[11]FF!$A$10:$B$16,2,FALSE)</f>
        <v>Ingresos Propios</v>
      </c>
      <c r="N627" s="16" t="str">
        <f t="shared" si="89"/>
        <v>401</v>
      </c>
      <c r="O627" s="16" t="str">
        <f>VLOOKUP(N627:N3783,[11]FF!$A$22:$B$93,2,FALSE)</f>
        <v>Ingresos Propios</v>
      </c>
      <c r="P627" s="16">
        <v>879798</v>
      </c>
      <c r="Q627" s="16">
        <v>7</v>
      </c>
      <c r="R627" s="17">
        <v>1504108</v>
      </c>
      <c r="S627" s="17">
        <v>0</v>
      </c>
      <c r="T627" s="17">
        <f t="shared" si="81"/>
        <v>1504108</v>
      </c>
      <c r="U627" s="17">
        <v>0</v>
      </c>
      <c r="V627" s="17">
        <v>0</v>
      </c>
      <c r="W627" s="17">
        <f t="shared" si="82"/>
        <v>1504108</v>
      </c>
      <c r="X627" t="str">
        <f>VLOOKUP(J627,'[12]Conver ASEJ VS Clave Nueva'!$A$4:$C$193,3,FALSE)</f>
        <v>1.2.3.1</v>
      </c>
      <c r="Y627" t="str">
        <f>VLOOKUP(K627,'[13]Conver ASEJ VS Clave Nueva'!$B$4:$D$193,3,FALSE)</f>
        <v>Construcción de inmuebles</v>
      </c>
    </row>
    <row r="628" spans="1:25" x14ac:dyDescent="0.25">
      <c r="A628" s="16">
        <v>86950</v>
      </c>
      <c r="B628" s="16" t="s">
        <v>86</v>
      </c>
      <c r="C628" s="16" t="str">
        <f t="shared" si="83"/>
        <v>2018</v>
      </c>
      <c r="D628" s="16" t="str">
        <f t="shared" si="84"/>
        <v>010000</v>
      </c>
      <c r="E628" s="16" t="str">
        <f>VLOOKUP(D628:D3784,'[10]Catalogos CRI'!$A$10:$B$19,2,FALSE)</f>
        <v>IMPUESTOS</v>
      </c>
      <c r="F628" s="16" t="str">
        <f t="shared" si="85"/>
        <v>012000</v>
      </c>
      <c r="G628" s="16" t="str">
        <f>VLOOKUP(F628:F3784,'[10]Catalogos CRI'!$A$24:$B$65,2,FALSE)</f>
        <v>IMPUESTOS SOBRE EL PATRIMONIO</v>
      </c>
      <c r="H628" s="16" t="str">
        <f t="shared" si="86"/>
        <v>012030</v>
      </c>
      <c r="I628" s="16" t="str">
        <f>VLOOKUP(H628:H3784,'[10]Catalogos CRI'!$A$70:$B$148,2,FALSE)</f>
        <v>Impuestos sobre negocios jurídicos</v>
      </c>
      <c r="J628" s="16" t="str">
        <f t="shared" si="87"/>
        <v>012031</v>
      </c>
      <c r="K628" s="16" t="str">
        <f>VLOOKUP(J628:J3784,'[10]Catalogos CRI'!$A$153:$B$335,2,FALSE)</f>
        <v>Construcción de inmuebles</v>
      </c>
      <c r="L628" s="16" t="str">
        <f t="shared" si="88"/>
        <v>400</v>
      </c>
      <c r="M628" s="16" t="str">
        <f>VLOOKUP(L628:L3784,[11]FF!$A$10:$B$16,2,FALSE)</f>
        <v>Ingresos Propios</v>
      </c>
      <c r="N628" s="16" t="str">
        <f t="shared" si="89"/>
        <v>401</v>
      </c>
      <c r="O628" s="16" t="str">
        <f>VLOOKUP(N628:N3784,[11]FF!$A$22:$B$93,2,FALSE)</f>
        <v>Ingresos Propios</v>
      </c>
      <c r="P628" s="16">
        <v>879799</v>
      </c>
      <c r="Q628" s="16">
        <v>8</v>
      </c>
      <c r="R628" s="17">
        <v>1504108</v>
      </c>
      <c r="S628" s="17">
        <v>0</v>
      </c>
      <c r="T628" s="17">
        <f t="shared" si="81"/>
        <v>1504108</v>
      </c>
      <c r="U628" s="17">
        <v>0</v>
      </c>
      <c r="V628" s="17">
        <v>0</v>
      </c>
      <c r="W628" s="17">
        <f t="shared" si="82"/>
        <v>1504108</v>
      </c>
      <c r="X628" t="str">
        <f>VLOOKUP(J628,'[12]Conver ASEJ VS Clave Nueva'!$A$4:$C$193,3,FALSE)</f>
        <v>1.2.3.1</v>
      </c>
      <c r="Y628" t="str">
        <f>VLOOKUP(K628,'[13]Conver ASEJ VS Clave Nueva'!$B$4:$D$193,3,FALSE)</f>
        <v>Construcción de inmuebles</v>
      </c>
    </row>
    <row r="629" spans="1:25" x14ac:dyDescent="0.25">
      <c r="A629" s="16">
        <v>86950</v>
      </c>
      <c r="B629" s="16" t="s">
        <v>86</v>
      </c>
      <c r="C629" s="16" t="str">
        <f t="shared" si="83"/>
        <v>2018</v>
      </c>
      <c r="D629" s="16" t="str">
        <f t="shared" si="84"/>
        <v>010000</v>
      </c>
      <c r="E629" s="16" t="str">
        <f>VLOOKUP(D629:D3785,'[10]Catalogos CRI'!$A$10:$B$19,2,FALSE)</f>
        <v>IMPUESTOS</v>
      </c>
      <c r="F629" s="16" t="str">
        <f t="shared" si="85"/>
        <v>012000</v>
      </c>
      <c r="G629" s="16" t="str">
        <f>VLOOKUP(F629:F3785,'[10]Catalogos CRI'!$A$24:$B$65,2,FALSE)</f>
        <v>IMPUESTOS SOBRE EL PATRIMONIO</v>
      </c>
      <c r="H629" s="16" t="str">
        <f t="shared" si="86"/>
        <v>012030</v>
      </c>
      <c r="I629" s="16" t="str">
        <f>VLOOKUP(H629:H3785,'[10]Catalogos CRI'!$A$70:$B$148,2,FALSE)</f>
        <v>Impuestos sobre negocios jurídicos</v>
      </c>
      <c r="J629" s="16" t="str">
        <f t="shared" si="87"/>
        <v>012031</v>
      </c>
      <c r="K629" s="16" t="str">
        <f>VLOOKUP(J629:J3785,'[10]Catalogos CRI'!$A$153:$B$335,2,FALSE)</f>
        <v>Construcción de inmuebles</v>
      </c>
      <c r="L629" s="16" t="str">
        <f t="shared" si="88"/>
        <v>400</v>
      </c>
      <c r="M629" s="16" t="str">
        <f>VLOOKUP(L629:L3785,[11]FF!$A$10:$B$16,2,FALSE)</f>
        <v>Ingresos Propios</v>
      </c>
      <c r="N629" s="16" t="str">
        <f t="shared" si="89"/>
        <v>401</v>
      </c>
      <c r="O629" s="16" t="str">
        <f>VLOOKUP(N629:N3785,[11]FF!$A$22:$B$93,2,FALSE)</f>
        <v>Ingresos Propios</v>
      </c>
      <c r="P629" s="16">
        <v>879800</v>
      </c>
      <c r="Q629" s="16">
        <v>9</v>
      </c>
      <c r="R629" s="17">
        <v>1504108</v>
      </c>
      <c r="S629" s="17">
        <v>0</v>
      </c>
      <c r="T629" s="17">
        <f t="shared" si="81"/>
        <v>1504108</v>
      </c>
      <c r="U629" s="17">
        <v>0</v>
      </c>
      <c r="V629" s="17">
        <v>0</v>
      </c>
      <c r="W629" s="17">
        <f t="shared" si="82"/>
        <v>1504108</v>
      </c>
      <c r="X629" t="str">
        <f>VLOOKUP(J629,'[12]Conver ASEJ VS Clave Nueva'!$A$4:$C$193,3,FALSE)</f>
        <v>1.2.3.1</v>
      </c>
      <c r="Y629" t="str">
        <f>VLOOKUP(K629,'[13]Conver ASEJ VS Clave Nueva'!$B$4:$D$193,3,FALSE)</f>
        <v>Construcción de inmuebles</v>
      </c>
    </row>
    <row r="630" spans="1:25" x14ac:dyDescent="0.25">
      <c r="A630" s="16">
        <v>86950</v>
      </c>
      <c r="B630" s="16" t="s">
        <v>86</v>
      </c>
      <c r="C630" s="16" t="str">
        <f t="shared" si="83"/>
        <v>2018</v>
      </c>
      <c r="D630" s="16" t="str">
        <f t="shared" si="84"/>
        <v>010000</v>
      </c>
      <c r="E630" s="16" t="str">
        <f>VLOOKUP(D630:D3786,'[10]Catalogos CRI'!$A$10:$B$19,2,FALSE)</f>
        <v>IMPUESTOS</v>
      </c>
      <c r="F630" s="16" t="str">
        <f t="shared" si="85"/>
        <v>012000</v>
      </c>
      <c r="G630" s="16" t="str">
        <f>VLOOKUP(F630:F3786,'[10]Catalogos CRI'!$A$24:$B$65,2,FALSE)</f>
        <v>IMPUESTOS SOBRE EL PATRIMONIO</v>
      </c>
      <c r="H630" s="16" t="str">
        <f t="shared" si="86"/>
        <v>012030</v>
      </c>
      <c r="I630" s="16" t="str">
        <f>VLOOKUP(H630:H3786,'[10]Catalogos CRI'!$A$70:$B$148,2,FALSE)</f>
        <v>Impuestos sobre negocios jurídicos</v>
      </c>
      <c r="J630" s="16" t="str">
        <f t="shared" si="87"/>
        <v>012031</v>
      </c>
      <c r="K630" s="16" t="str">
        <f>VLOOKUP(J630:J3786,'[10]Catalogos CRI'!$A$153:$B$335,2,FALSE)</f>
        <v>Construcción de inmuebles</v>
      </c>
      <c r="L630" s="16" t="str">
        <f t="shared" si="88"/>
        <v>400</v>
      </c>
      <c r="M630" s="16" t="str">
        <f>VLOOKUP(L630:L3786,[11]FF!$A$10:$B$16,2,FALSE)</f>
        <v>Ingresos Propios</v>
      </c>
      <c r="N630" s="16" t="str">
        <f t="shared" si="89"/>
        <v>401</v>
      </c>
      <c r="O630" s="16" t="str">
        <f>VLOOKUP(N630:N3786,[11]FF!$A$22:$B$93,2,FALSE)</f>
        <v>Ingresos Propios</v>
      </c>
      <c r="P630" s="16">
        <v>879801</v>
      </c>
      <c r="Q630" s="16">
        <v>10</v>
      </c>
      <c r="R630" s="17">
        <v>1504108</v>
      </c>
      <c r="S630" s="17">
        <v>0</v>
      </c>
      <c r="T630" s="17">
        <f t="shared" si="81"/>
        <v>1504108</v>
      </c>
      <c r="U630" s="17">
        <v>0</v>
      </c>
      <c r="V630" s="17">
        <v>0</v>
      </c>
      <c r="W630" s="17">
        <f t="shared" si="82"/>
        <v>1504108</v>
      </c>
      <c r="X630" t="str">
        <f>VLOOKUP(J630,'[12]Conver ASEJ VS Clave Nueva'!$A$4:$C$193,3,FALSE)</f>
        <v>1.2.3.1</v>
      </c>
      <c r="Y630" t="str">
        <f>VLOOKUP(K630,'[13]Conver ASEJ VS Clave Nueva'!$B$4:$D$193,3,FALSE)</f>
        <v>Construcción de inmuebles</v>
      </c>
    </row>
    <row r="631" spans="1:25" x14ac:dyDescent="0.25">
      <c r="A631" s="16">
        <v>86950</v>
      </c>
      <c r="B631" s="16" t="s">
        <v>86</v>
      </c>
      <c r="C631" s="16" t="str">
        <f t="shared" si="83"/>
        <v>2018</v>
      </c>
      <c r="D631" s="16" t="str">
        <f t="shared" si="84"/>
        <v>010000</v>
      </c>
      <c r="E631" s="16" t="str">
        <f>VLOOKUP(D631:D3787,'[10]Catalogos CRI'!$A$10:$B$19,2,FALSE)</f>
        <v>IMPUESTOS</v>
      </c>
      <c r="F631" s="16" t="str">
        <f t="shared" si="85"/>
        <v>012000</v>
      </c>
      <c r="G631" s="16" t="str">
        <f>VLOOKUP(F631:F3787,'[10]Catalogos CRI'!$A$24:$B$65,2,FALSE)</f>
        <v>IMPUESTOS SOBRE EL PATRIMONIO</v>
      </c>
      <c r="H631" s="16" t="str">
        <f t="shared" si="86"/>
        <v>012030</v>
      </c>
      <c r="I631" s="16" t="str">
        <f>VLOOKUP(H631:H3787,'[10]Catalogos CRI'!$A$70:$B$148,2,FALSE)</f>
        <v>Impuestos sobre negocios jurídicos</v>
      </c>
      <c r="J631" s="16" t="str">
        <f t="shared" si="87"/>
        <v>012031</v>
      </c>
      <c r="K631" s="16" t="str">
        <f>VLOOKUP(J631:J3787,'[10]Catalogos CRI'!$A$153:$B$335,2,FALSE)</f>
        <v>Construcción de inmuebles</v>
      </c>
      <c r="L631" s="16" t="str">
        <f t="shared" si="88"/>
        <v>400</v>
      </c>
      <c r="M631" s="16" t="str">
        <f>VLOOKUP(L631:L3787,[11]FF!$A$10:$B$16,2,FALSE)</f>
        <v>Ingresos Propios</v>
      </c>
      <c r="N631" s="16" t="str">
        <f t="shared" si="89"/>
        <v>401</v>
      </c>
      <c r="O631" s="16" t="str">
        <f>VLOOKUP(N631:N3787,[11]FF!$A$22:$B$93,2,FALSE)</f>
        <v>Ingresos Propios</v>
      </c>
      <c r="P631" s="16">
        <v>879802</v>
      </c>
      <c r="Q631" s="16">
        <v>11</v>
      </c>
      <c r="R631" s="17">
        <v>1504108</v>
      </c>
      <c r="S631" s="17">
        <v>0</v>
      </c>
      <c r="T631" s="17">
        <f t="shared" si="81"/>
        <v>1504108</v>
      </c>
      <c r="U631" s="17">
        <v>0</v>
      </c>
      <c r="V631" s="17">
        <v>0</v>
      </c>
      <c r="W631" s="17">
        <f t="shared" si="82"/>
        <v>1504108</v>
      </c>
      <c r="X631" t="str">
        <f>VLOOKUP(J631,'[12]Conver ASEJ VS Clave Nueva'!$A$4:$C$193,3,FALSE)</f>
        <v>1.2.3.1</v>
      </c>
      <c r="Y631" t="str">
        <f>VLOOKUP(K631,'[13]Conver ASEJ VS Clave Nueva'!$B$4:$D$193,3,FALSE)</f>
        <v>Construcción de inmuebles</v>
      </c>
    </row>
    <row r="632" spans="1:25" x14ac:dyDescent="0.25">
      <c r="A632" s="16">
        <v>86950</v>
      </c>
      <c r="B632" s="16" t="s">
        <v>86</v>
      </c>
      <c r="C632" s="16" t="str">
        <f t="shared" si="83"/>
        <v>2018</v>
      </c>
      <c r="D632" s="16" t="str">
        <f t="shared" si="84"/>
        <v>010000</v>
      </c>
      <c r="E632" s="16" t="str">
        <f>VLOOKUP(D632:D3788,'[10]Catalogos CRI'!$A$10:$B$19,2,FALSE)</f>
        <v>IMPUESTOS</v>
      </c>
      <c r="F632" s="16" t="str">
        <f t="shared" si="85"/>
        <v>012000</v>
      </c>
      <c r="G632" s="16" t="str">
        <f>VLOOKUP(F632:F3788,'[10]Catalogos CRI'!$A$24:$B$65,2,FALSE)</f>
        <v>IMPUESTOS SOBRE EL PATRIMONIO</v>
      </c>
      <c r="H632" s="16" t="str">
        <f t="shared" si="86"/>
        <v>012030</v>
      </c>
      <c r="I632" s="16" t="str">
        <f>VLOOKUP(H632:H3788,'[10]Catalogos CRI'!$A$70:$B$148,2,FALSE)</f>
        <v>Impuestos sobre negocios jurídicos</v>
      </c>
      <c r="J632" s="16" t="str">
        <f t="shared" si="87"/>
        <v>012031</v>
      </c>
      <c r="K632" s="16" t="str">
        <f>VLOOKUP(J632:J3788,'[10]Catalogos CRI'!$A$153:$B$335,2,FALSE)</f>
        <v>Construcción de inmuebles</v>
      </c>
      <c r="L632" s="16" t="str">
        <f t="shared" si="88"/>
        <v>400</v>
      </c>
      <c r="M632" s="16" t="str">
        <f>VLOOKUP(L632:L3788,[11]FF!$A$10:$B$16,2,FALSE)</f>
        <v>Ingresos Propios</v>
      </c>
      <c r="N632" s="16" t="str">
        <f t="shared" si="89"/>
        <v>401</v>
      </c>
      <c r="O632" s="16" t="str">
        <f>VLOOKUP(N632:N3788,[11]FF!$A$22:$B$93,2,FALSE)</f>
        <v>Ingresos Propios</v>
      </c>
      <c r="P632" s="16">
        <v>879803</v>
      </c>
      <c r="Q632" s="16">
        <v>12</v>
      </c>
      <c r="R632" s="17">
        <v>1504108</v>
      </c>
      <c r="S632" s="17">
        <v>0</v>
      </c>
      <c r="T632" s="17">
        <f t="shared" si="81"/>
        <v>1504108</v>
      </c>
      <c r="U632" s="17">
        <v>0</v>
      </c>
      <c r="V632" s="17">
        <v>0</v>
      </c>
      <c r="W632" s="17">
        <f t="shared" si="82"/>
        <v>1504108</v>
      </c>
      <c r="X632" t="str">
        <f>VLOOKUP(J632,'[12]Conver ASEJ VS Clave Nueva'!$A$4:$C$193,3,FALSE)</f>
        <v>1.2.3.1</v>
      </c>
      <c r="Y632" t="str">
        <f>VLOOKUP(K632,'[13]Conver ASEJ VS Clave Nueva'!$B$4:$D$193,3,FALSE)</f>
        <v>Construcción de inmuebles</v>
      </c>
    </row>
    <row r="633" spans="1:25" x14ac:dyDescent="0.25">
      <c r="A633" s="16">
        <v>86951</v>
      </c>
      <c r="B633" s="16" t="s">
        <v>156</v>
      </c>
      <c r="C633" s="16" t="str">
        <f t="shared" si="83"/>
        <v>2018</v>
      </c>
      <c r="D633" s="16" t="str">
        <f t="shared" si="84"/>
        <v>010000</v>
      </c>
      <c r="E633" s="16" t="str">
        <f>VLOOKUP(D633:D3789,'[10]Catalogos CRI'!$A$10:$B$19,2,FALSE)</f>
        <v>IMPUESTOS</v>
      </c>
      <c r="F633" s="16" t="str">
        <f t="shared" si="85"/>
        <v>012000</v>
      </c>
      <c r="G633" s="16" t="str">
        <f>VLOOKUP(F633:F3789,'[10]Catalogos CRI'!$A$24:$B$65,2,FALSE)</f>
        <v>IMPUESTOS SOBRE EL PATRIMONIO</v>
      </c>
      <c r="H633" s="16" t="str">
        <f t="shared" si="86"/>
        <v>012030</v>
      </c>
      <c r="I633" s="16" t="str">
        <f>VLOOKUP(H633:H3789,'[10]Catalogos CRI'!$A$70:$B$148,2,FALSE)</f>
        <v>Impuestos sobre negocios jurídicos</v>
      </c>
      <c r="J633" s="16" t="str">
        <f t="shared" si="87"/>
        <v>012032</v>
      </c>
      <c r="K633" s="16" t="str">
        <f>VLOOKUP(J633:J3789,'[10]Catalogos CRI'!$A$153:$B$335,2,FALSE)</f>
        <v>Reconstrucción de inmuebles</v>
      </c>
      <c r="L633" s="16" t="str">
        <f t="shared" si="88"/>
        <v>400</v>
      </c>
      <c r="M633" s="16" t="str">
        <f>VLOOKUP(L633:L3789,[11]FF!$A$10:$B$16,2,FALSE)</f>
        <v>Ingresos Propios</v>
      </c>
      <c r="N633" s="16" t="str">
        <f t="shared" si="89"/>
        <v>401</v>
      </c>
      <c r="O633" s="16" t="str">
        <f>VLOOKUP(N633:N3789,[11]FF!$A$22:$B$93,2,FALSE)</f>
        <v>Ingresos Propios</v>
      </c>
      <c r="P633" s="16">
        <v>879804</v>
      </c>
      <c r="Q633" s="16">
        <v>1</v>
      </c>
      <c r="R633" s="17">
        <v>1896.91</v>
      </c>
      <c r="S633" s="17">
        <v>0</v>
      </c>
      <c r="T633" s="17">
        <f t="shared" si="81"/>
        <v>1896.91</v>
      </c>
      <c r="U633" s="17">
        <v>0</v>
      </c>
      <c r="V633" s="17">
        <v>0</v>
      </c>
      <c r="W633" s="17">
        <f t="shared" si="82"/>
        <v>1896.91</v>
      </c>
      <c r="X633" t="str">
        <f>VLOOKUP(J633,'[12]Conver ASEJ VS Clave Nueva'!$A$4:$C$193,3,FALSE)</f>
        <v>1.2.3.2</v>
      </c>
      <c r="Y633" t="str">
        <f>VLOOKUP(K633,'[13]Conver ASEJ VS Clave Nueva'!$B$4:$D$193,3,FALSE)</f>
        <v>Reconstrucción de inmuebles</v>
      </c>
    </row>
    <row r="634" spans="1:25" x14ac:dyDescent="0.25">
      <c r="A634" s="16">
        <v>86951</v>
      </c>
      <c r="B634" s="16" t="s">
        <v>156</v>
      </c>
      <c r="C634" s="16" t="str">
        <f t="shared" si="83"/>
        <v>2018</v>
      </c>
      <c r="D634" s="16" t="str">
        <f t="shared" si="84"/>
        <v>010000</v>
      </c>
      <c r="E634" s="16" t="str">
        <f>VLOOKUP(D634:D3790,'[10]Catalogos CRI'!$A$10:$B$19,2,FALSE)</f>
        <v>IMPUESTOS</v>
      </c>
      <c r="F634" s="16" t="str">
        <f t="shared" si="85"/>
        <v>012000</v>
      </c>
      <c r="G634" s="16" t="str">
        <f>VLOOKUP(F634:F3790,'[10]Catalogos CRI'!$A$24:$B$65,2,FALSE)</f>
        <v>IMPUESTOS SOBRE EL PATRIMONIO</v>
      </c>
      <c r="H634" s="16" t="str">
        <f t="shared" si="86"/>
        <v>012030</v>
      </c>
      <c r="I634" s="16" t="str">
        <f>VLOOKUP(H634:H3790,'[10]Catalogos CRI'!$A$70:$B$148,2,FALSE)</f>
        <v>Impuestos sobre negocios jurídicos</v>
      </c>
      <c r="J634" s="16" t="str">
        <f t="shared" si="87"/>
        <v>012032</v>
      </c>
      <c r="K634" s="16" t="str">
        <f>VLOOKUP(J634:J3790,'[10]Catalogos CRI'!$A$153:$B$335,2,FALSE)</f>
        <v>Reconstrucción de inmuebles</v>
      </c>
      <c r="L634" s="16" t="str">
        <f t="shared" si="88"/>
        <v>400</v>
      </c>
      <c r="M634" s="16" t="str">
        <f>VLOOKUP(L634:L3790,[11]FF!$A$10:$B$16,2,FALSE)</f>
        <v>Ingresos Propios</v>
      </c>
      <c r="N634" s="16" t="str">
        <f t="shared" si="89"/>
        <v>401</v>
      </c>
      <c r="O634" s="16" t="str">
        <f>VLOOKUP(N634:N3790,[11]FF!$A$22:$B$93,2,FALSE)</f>
        <v>Ingresos Propios</v>
      </c>
      <c r="P634" s="16">
        <v>879805</v>
      </c>
      <c r="Q634" s="16">
        <v>2</v>
      </c>
      <c r="R634" s="17">
        <v>1899</v>
      </c>
      <c r="S634" s="17">
        <v>0</v>
      </c>
      <c r="T634" s="17">
        <f t="shared" si="81"/>
        <v>1899</v>
      </c>
      <c r="U634" s="17">
        <v>0</v>
      </c>
      <c r="V634" s="17">
        <v>0</v>
      </c>
      <c r="W634" s="17">
        <f t="shared" si="82"/>
        <v>1899</v>
      </c>
      <c r="X634" t="str">
        <f>VLOOKUP(J634,'[12]Conver ASEJ VS Clave Nueva'!$A$4:$C$193,3,FALSE)</f>
        <v>1.2.3.2</v>
      </c>
      <c r="Y634" t="str">
        <f>VLOOKUP(K634,'[13]Conver ASEJ VS Clave Nueva'!$B$4:$D$193,3,FALSE)</f>
        <v>Reconstrucción de inmuebles</v>
      </c>
    </row>
    <row r="635" spans="1:25" x14ac:dyDescent="0.25">
      <c r="A635" s="16">
        <v>86951</v>
      </c>
      <c r="B635" s="16" t="s">
        <v>156</v>
      </c>
      <c r="C635" s="16" t="str">
        <f t="shared" si="83"/>
        <v>2018</v>
      </c>
      <c r="D635" s="16" t="str">
        <f t="shared" si="84"/>
        <v>010000</v>
      </c>
      <c r="E635" s="16" t="str">
        <f>VLOOKUP(D635:D3791,'[10]Catalogos CRI'!$A$10:$B$19,2,FALSE)</f>
        <v>IMPUESTOS</v>
      </c>
      <c r="F635" s="16" t="str">
        <f t="shared" si="85"/>
        <v>012000</v>
      </c>
      <c r="G635" s="16" t="str">
        <f>VLOOKUP(F635:F3791,'[10]Catalogos CRI'!$A$24:$B$65,2,FALSE)</f>
        <v>IMPUESTOS SOBRE EL PATRIMONIO</v>
      </c>
      <c r="H635" s="16" t="str">
        <f t="shared" si="86"/>
        <v>012030</v>
      </c>
      <c r="I635" s="16" t="str">
        <f>VLOOKUP(H635:H3791,'[10]Catalogos CRI'!$A$70:$B$148,2,FALSE)</f>
        <v>Impuestos sobre negocios jurídicos</v>
      </c>
      <c r="J635" s="16" t="str">
        <f t="shared" si="87"/>
        <v>012032</v>
      </c>
      <c r="K635" s="16" t="str">
        <f>VLOOKUP(J635:J3791,'[10]Catalogos CRI'!$A$153:$B$335,2,FALSE)</f>
        <v>Reconstrucción de inmuebles</v>
      </c>
      <c r="L635" s="16" t="str">
        <f t="shared" si="88"/>
        <v>400</v>
      </c>
      <c r="M635" s="16" t="str">
        <f>VLOOKUP(L635:L3791,[11]FF!$A$10:$B$16,2,FALSE)</f>
        <v>Ingresos Propios</v>
      </c>
      <c r="N635" s="16" t="str">
        <f t="shared" si="89"/>
        <v>401</v>
      </c>
      <c r="O635" s="16" t="str">
        <f>VLOOKUP(N635:N3791,[11]FF!$A$22:$B$93,2,FALSE)</f>
        <v>Ingresos Propios</v>
      </c>
      <c r="P635" s="16">
        <v>879806</v>
      </c>
      <c r="Q635" s="16">
        <v>3</v>
      </c>
      <c r="R635" s="17">
        <v>1899</v>
      </c>
      <c r="S635" s="17">
        <v>0</v>
      </c>
      <c r="T635" s="17">
        <f t="shared" si="81"/>
        <v>1899</v>
      </c>
      <c r="U635" s="17">
        <v>0</v>
      </c>
      <c r="V635" s="17">
        <v>0</v>
      </c>
      <c r="W635" s="17">
        <f t="shared" si="82"/>
        <v>1899</v>
      </c>
      <c r="X635" t="str">
        <f>VLOOKUP(J635,'[12]Conver ASEJ VS Clave Nueva'!$A$4:$C$193,3,FALSE)</f>
        <v>1.2.3.2</v>
      </c>
      <c r="Y635" t="str">
        <f>VLOOKUP(K635,'[13]Conver ASEJ VS Clave Nueva'!$B$4:$D$193,3,FALSE)</f>
        <v>Reconstrucción de inmuebles</v>
      </c>
    </row>
    <row r="636" spans="1:25" x14ac:dyDescent="0.25">
      <c r="A636" s="16">
        <v>86951</v>
      </c>
      <c r="B636" s="16" t="s">
        <v>156</v>
      </c>
      <c r="C636" s="16" t="str">
        <f t="shared" si="83"/>
        <v>2018</v>
      </c>
      <c r="D636" s="16" t="str">
        <f t="shared" si="84"/>
        <v>010000</v>
      </c>
      <c r="E636" s="16" t="str">
        <f>VLOOKUP(D636:D3792,'[10]Catalogos CRI'!$A$10:$B$19,2,FALSE)</f>
        <v>IMPUESTOS</v>
      </c>
      <c r="F636" s="16" t="str">
        <f t="shared" si="85"/>
        <v>012000</v>
      </c>
      <c r="G636" s="16" t="str">
        <f>VLOOKUP(F636:F3792,'[10]Catalogos CRI'!$A$24:$B$65,2,FALSE)</f>
        <v>IMPUESTOS SOBRE EL PATRIMONIO</v>
      </c>
      <c r="H636" s="16" t="str">
        <f t="shared" si="86"/>
        <v>012030</v>
      </c>
      <c r="I636" s="16" t="str">
        <f>VLOOKUP(H636:H3792,'[10]Catalogos CRI'!$A$70:$B$148,2,FALSE)</f>
        <v>Impuestos sobre negocios jurídicos</v>
      </c>
      <c r="J636" s="16" t="str">
        <f t="shared" si="87"/>
        <v>012032</v>
      </c>
      <c r="K636" s="16" t="str">
        <f>VLOOKUP(J636:J3792,'[10]Catalogos CRI'!$A$153:$B$335,2,FALSE)</f>
        <v>Reconstrucción de inmuebles</v>
      </c>
      <c r="L636" s="16" t="str">
        <f t="shared" si="88"/>
        <v>400</v>
      </c>
      <c r="M636" s="16" t="str">
        <f>VLOOKUP(L636:L3792,[11]FF!$A$10:$B$16,2,FALSE)</f>
        <v>Ingresos Propios</v>
      </c>
      <c r="N636" s="16" t="str">
        <f t="shared" si="89"/>
        <v>401</v>
      </c>
      <c r="O636" s="16" t="str">
        <f>VLOOKUP(N636:N3792,[11]FF!$A$22:$B$93,2,FALSE)</f>
        <v>Ingresos Propios</v>
      </c>
      <c r="P636" s="16">
        <v>879807</v>
      </c>
      <c r="Q636" s="16">
        <v>4</v>
      </c>
      <c r="R636" s="17">
        <v>1899</v>
      </c>
      <c r="S636" s="17">
        <v>0</v>
      </c>
      <c r="T636" s="17">
        <f t="shared" si="81"/>
        <v>1899</v>
      </c>
      <c r="U636" s="17">
        <v>0</v>
      </c>
      <c r="V636" s="17">
        <v>0</v>
      </c>
      <c r="W636" s="17">
        <f t="shared" si="82"/>
        <v>1899</v>
      </c>
      <c r="X636" t="str">
        <f>VLOOKUP(J636,'[12]Conver ASEJ VS Clave Nueva'!$A$4:$C$193,3,FALSE)</f>
        <v>1.2.3.2</v>
      </c>
      <c r="Y636" t="str">
        <f>VLOOKUP(K636,'[13]Conver ASEJ VS Clave Nueva'!$B$4:$D$193,3,FALSE)</f>
        <v>Reconstrucción de inmuebles</v>
      </c>
    </row>
    <row r="637" spans="1:25" x14ac:dyDescent="0.25">
      <c r="A637" s="16">
        <v>86951</v>
      </c>
      <c r="B637" s="16" t="s">
        <v>156</v>
      </c>
      <c r="C637" s="16" t="str">
        <f t="shared" si="83"/>
        <v>2018</v>
      </c>
      <c r="D637" s="16" t="str">
        <f t="shared" si="84"/>
        <v>010000</v>
      </c>
      <c r="E637" s="16" t="str">
        <f>VLOOKUP(D637:D3793,'[10]Catalogos CRI'!$A$10:$B$19,2,FALSE)</f>
        <v>IMPUESTOS</v>
      </c>
      <c r="F637" s="16" t="str">
        <f t="shared" si="85"/>
        <v>012000</v>
      </c>
      <c r="G637" s="16" t="str">
        <f>VLOOKUP(F637:F3793,'[10]Catalogos CRI'!$A$24:$B$65,2,FALSE)</f>
        <v>IMPUESTOS SOBRE EL PATRIMONIO</v>
      </c>
      <c r="H637" s="16" t="str">
        <f t="shared" si="86"/>
        <v>012030</v>
      </c>
      <c r="I637" s="16" t="str">
        <f>VLOOKUP(H637:H3793,'[10]Catalogos CRI'!$A$70:$B$148,2,FALSE)</f>
        <v>Impuestos sobre negocios jurídicos</v>
      </c>
      <c r="J637" s="16" t="str">
        <f t="shared" si="87"/>
        <v>012032</v>
      </c>
      <c r="K637" s="16" t="str">
        <f>VLOOKUP(J637:J3793,'[10]Catalogos CRI'!$A$153:$B$335,2,FALSE)</f>
        <v>Reconstrucción de inmuebles</v>
      </c>
      <c r="L637" s="16" t="str">
        <f t="shared" si="88"/>
        <v>400</v>
      </c>
      <c r="M637" s="16" t="str">
        <f>VLOOKUP(L637:L3793,[11]FF!$A$10:$B$16,2,FALSE)</f>
        <v>Ingresos Propios</v>
      </c>
      <c r="N637" s="16" t="str">
        <f t="shared" si="89"/>
        <v>401</v>
      </c>
      <c r="O637" s="16" t="str">
        <f>VLOOKUP(N637:N3793,[11]FF!$A$22:$B$93,2,FALSE)</f>
        <v>Ingresos Propios</v>
      </c>
      <c r="P637" s="16">
        <v>879808</v>
      </c>
      <c r="Q637" s="16">
        <v>5</v>
      </c>
      <c r="R637" s="17">
        <v>1899</v>
      </c>
      <c r="S637" s="17">
        <v>0</v>
      </c>
      <c r="T637" s="17">
        <f t="shared" si="81"/>
        <v>1899</v>
      </c>
      <c r="U637" s="17">
        <v>0</v>
      </c>
      <c r="V637" s="17">
        <v>6.18</v>
      </c>
      <c r="W637" s="17">
        <f t="shared" si="82"/>
        <v>1892.82</v>
      </c>
      <c r="X637" t="str">
        <f>VLOOKUP(J637,'[12]Conver ASEJ VS Clave Nueva'!$A$4:$C$193,3,FALSE)</f>
        <v>1.2.3.2</v>
      </c>
      <c r="Y637" t="str">
        <f>VLOOKUP(K637,'[13]Conver ASEJ VS Clave Nueva'!$B$4:$D$193,3,FALSE)</f>
        <v>Reconstrucción de inmuebles</v>
      </c>
    </row>
    <row r="638" spans="1:25" x14ac:dyDescent="0.25">
      <c r="A638" s="16">
        <v>86951</v>
      </c>
      <c r="B638" s="16" t="s">
        <v>156</v>
      </c>
      <c r="C638" s="16" t="str">
        <f t="shared" si="83"/>
        <v>2018</v>
      </c>
      <c r="D638" s="16" t="str">
        <f t="shared" si="84"/>
        <v>010000</v>
      </c>
      <c r="E638" s="16" t="str">
        <f>VLOOKUP(D638:D3794,'[10]Catalogos CRI'!$A$10:$B$19,2,FALSE)</f>
        <v>IMPUESTOS</v>
      </c>
      <c r="F638" s="16" t="str">
        <f t="shared" si="85"/>
        <v>012000</v>
      </c>
      <c r="G638" s="16" t="str">
        <f>VLOOKUP(F638:F3794,'[10]Catalogos CRI'!$A$24:$B$65,2,FALSE)</f>
        <v>IMPUESTOS SOBRE EL PATRIMONIO</v>
      </c>
      <c r="H638" s="16" t="str">
        <f t="shared" si="86"/>
        <v>012030</v>
      </c>
      <c r="I638" s="16" t="str">
        <f>VLOOKUP(H638:H3794,'[10]Catalogos CRI'!$A$70:$B$148,2,FALSE)</f>
        <v>Impuestos sobre negocios jurídicos</v>
      </c>
      <c r="J638" s="16" t="str">
        <f t="shared" si="87"/>
        <v>012032</v>
      </c>
      <c r="K638" s="16" t="str">
        <f>VLOOKUP(J638:J3794,'[10]Catalogos CRI'!$A$153:$B$335,2,FALSE)</f>
        <v>Reconstrucción de inmuebles</v>
      </c>
      <c r="L638" s="16" t="str">
        <f t="shared" si="88"/>
        <v>400</v>
      </c>
      <c r="M638" s="16" t="str">
        <f>VLOOKUP(L638:L3794,[11]FF!$A$10:$B$16,2,FALSE)</f>
        <v>Ingresos Propios</v>
      </c>
      <c r="N638" s="16" t="str">
        <f t="shared" si="89"/>
        <v>401</v>
      </c>
      <c r="O638" s="16" t="str">
        <f>VLOOKUP(N638:N3794,[11]FF!$A$22:$B$93,2,FALSE)</f>
        <v>Ingresos Propios</v>
      </c>
      <c r="P638" s="16">
        <v>879809</v>
      </c>
      <c r="Q638" s="16">
        <v>6</v>
      </c>
      <c r="R638" s="17">
        <v>1899</v>
      </c>
      <c r="S638" s="17">
        <v>0</v>
      </c>
      <c r="T638" s="17">
        <f t="shared" si="81"/>
        <v>1899</v>
      </c>
      <c r="U638" s="17">
        <v>0</v>
      </c>
      <c r="V638" s="17">
        <v>0</v>
      </c>
      <c r="W638" s="17">
        <f t="shared" si="82"/>
        <v>1899</v>
      </c>
      <c r="X638" t="str">
        <f>VLOOKUP(J638,'[12]Conver ASEJ VS Clave Nueva'!$A$4:$C$193,3,FALSE)</f>
        <v>1.2.3.2</v>
      </c>
      <c r="Y638" t="str">
        <f>VLOOKUP(K638,'[13]Conver ASEJ VS Clave Nueva'!$B$4:$D$193,3,FALSE)</f>
        <v>Reconstrucción de inmuebles</v>
      </c>
    </row>
    <row r="639" spans="1:25" x14ac:dyDescent="0.25">
      <c r="A639" s="16">
        <v>86951</v>
      </c>
      <c r="B639" s="16" t="s">
        <v>156</v>
      </c>
      <c r="C639" s="16" t="str">
        <f t="shared" si="83"/>
        <v>2018</v>
      </c>
      <c r="D639" s="16" t="str">
        <f t="shared" si="84"/>
        <v>010000</v>
      </c>
      <c r="E639" s="16" t="str">
        <f>VLOOKUP(D639:D3795,'[10]Catalogos CRI'!$A$10:$B$19,2,FALSE)</f>
        <v>IMPUESTOS</v>
      </c>
      <c r="F639" s="16" t="str">
        <f t="shared" si="85"/>
        <v>012000</v>
      </c>
      <c r="G639" s="16" t="str">
        <f>VLOOKUP(F639:F3795,'[10]Catalogos CRI'!$A$24:$B$65,2,FALSE)</f>
        <v>IMPUESTOS SOBRE EL PATRIMONIO</v>
      </c>
      <c r="H639" s="16" t="str">
        <f t="shared" si="86"/>
        <v>012030</v>
      </c>
      <c r="I639" s="16" t="str">
        <f>VLOOKUP(H639:H3795,'[10]Catalogos CRI'!$A$70:$B$148,2,FALSE)</f>
        <v>Impuestos sobre negocios jurídicos</v>
      </c>
      <c r="J639" s="16" t="str">
        <f t="shared" si="87"/>
        <v>012032</v>
      </c>
      <c r="K639" s="16" t="str">
        <f>VLOOKUP(J639:J3795,'[10]Catalogos CRI'!$A$153:$B$335,2,FALSE)</f>
        <v>Reconstrucción de inmuebles</v>
      </c>
      <c r="L639" s="16" t="str">
        <f t="shared" si="88"/>
        <v>400</v>
      </c>
      <c r="M639" s="16" t="str">
        <f>VLOOKUP(L639:L3795,[11]FF!$A$10:$B$16,2,FALSE)</f>
        <v>Ingresos Propios</v>
      </c>
      <c r="N639" s="16" t="str">
        <f t="shared" si="89"/>
        <v>401</v>
      </c>
      <c r="O639" s="16" t="str">
        <f>VLOOKUP(N639:N3795,[11]FF!$A$22:$B$93,2,FALSE)</f>
        <v>Ingresos Propios</v>
      </c>
      <c r="P639" s="16">
        <v>879810</v>
      </c>
      <c r="Q639" s="16">
        <v>7</v>
      </c>
      <c r="R639" s="17">
        <v>1899</v>
      </c>
      <c r="S639" s="17">
        <v>0</v>
      </c>
      <c r="T639" s="17">
        <f t="shared" si="81"/>
        <v>1899</v>
      </c>
      <c r="U639" s="17">
        <v>0</v>
      </c>
      <c r="V639" s="17">
        <v>0</v>
      </c>
      <c r="W639" s="17">
        <f t="shared" si="82"/>
        <v>1899</v>
      </c>
      <c r="X639" t="str">
        <f>VLOOKUP(J639,'[12]Conver ASEJ VS Clave Nueva'!$A$4:$C$193,3,FALSE)</f>
        <v>1.2.3.2</v>
      </c>
      <c r="Y639" t="str">
        <f>VLOOKUP(K639,'[13]Conver ASEJ VS Clave Nueva'!$B$4:$D$193,3,FALSE)</f>
        <v>Reconstrucción de inmuebles</v>
      </c>
    </row>
    <row r="640" spans="1:25" x14ac:dyDescent="0.25">
      <c r="A640" s="16">
        <v>86951</v>
      </c>
      <c r="B640" s="16" t="s">
        <v>156</v>
      </c>
      <c r="C640" s="16" t="str">
        <f t="shared" si="83"/>
        <v>2018</v>
      </c>
      <c r="D640" s="16" t="str">
        <f t="shared" si="84"/>
        <v>010000</v>
      </c>
      <c r="E640" s="16" t="str">
        <f>VLOOKUP(D640:D3796,'[10]Catalogos CRI'!$A$10:$B$19,2,FALSE)</f>
        <v>IMPUESTOS</v>
      </c>
      <c r="F640" s="16" t="str">
        <f t="shared" si="85"/>
        <v>012000</v>
      </c>
      <c r="G640" s="16" t="str">
        <f>VLOOKUP(F640:F3796,'[10]Catalogos CRI'!$A$24:$B$65,2,FALSE)</f>
        <v>IMPUESTOS SOBRE EL PATRIMONIO</v>
      </c>
      <c r="H640" s="16" t="str">
        <f t="shared" si="86"/>
        <v>012030</v>
      </c>
      <c r="I640" s="16" t="str">
        <f>VLOOKUP(H640:H3796,'[10]Catalogos CRI'!$A$70:$B$148,2,FALSE)</f>
        <v>Impuestos sobre negocios jurídicos</v>
      </c>
      <c r="J640" s="16" t="str">
        <f t="shared" si="87"/>
        <v>012032</v>
      </c>
      <c r="K640" s="16" t="str">
        <f>VLOOKUP(J640:J3796,'[10]Catalogos CRI'!$A$153:$B$335,2,FALSE)</f>
        <v>Reconstrucción de inmuebles</v>
      </c>
      <c r="L640" s="16" t="str">
        <f t="shared" si="88"/>
        <v>400</v>
      </c>
      <c r="M640" s="16" t="str">
        <f>VLOOKUP(L640:L3796,[11]FF!$A$10:$B$16,2,FALSE)</f>
        <v>Ingresos Propios</v>
      </c>
      <c r="N640" s="16" t="str">
        <f t="shared" si="89"/>
        <v>401</v>
      </c>
      <c r="O640" s="16" t="str">
        <f>VLOOKUP(N640:N3796,[11]FF!$A$22:$B$93,2,FALSE)</f>
        <v>Ingresos Propios</v>
      </c>
      <c r="P640" s="16">
        <v>879811</v>
      </c>
      <c r="Q640" s="16">
        <v>8</v>
      </c>
      <c r="R640" s="17">
        <v>1899</v>
      </c>
      <c r="S640" s="17">
        <v>0</v>
      </c>
      <c r="T640" s="17">
        <f t="shared" si="81"/>
        <v>1899</v>
      </c>
      <c r="U640" s="17">
        <v>0</v>
      </c>
      <c r="V640" s="17">
        <v>0</v>
      </c>
      <c r="W640" s="17">
        <f t="shared" si="82"/>
        <v>1899</v>
      </c>
      <c r="X640" t="str">
        <f>VLOOKUP(J640,'[12]Conver ASEJ VS Clave Nueva'!$A$4:$C$193,3,FALSE)</f>
        <v>1.2.3.2</v>
      </c>
      <c r="Y640" t="str">
        <f>VLOOKUP(K640,'[13]Conver ASEJ VS Clave Nueva'!$B$4:$D$193,3,FALSE)</f>
        <v>Reconstrucción de inmuebles</v>
      </c>
    </row>
    <row r="641" spans="1:25" x14ac:dyDescent="0.25">
      <c r="A641" s="16">
        <v>86951</v>
      </c>
      <c r="B641" s="16" t="s">
        <v>156</v>
      </c>
      <c r="C641" s="16" t="str">
        <f t="shared" si="83"/>
        <v>2018</v>
      </c>
      <c r="D641" s="16" t="str">
        <f t="shared" si="84"/>
        <v>010000</v>
      </c>
      <c r="E641" s="16" t="str">
        <f>VLOOKUP(D641:D3797,'[10]Catalogos CRI'!$A$10:$B$19,2,FALSE)</f>
        <v>IMPUESTOS</v>
      </c>
      <c r="F641" s="16" t="str">
        <f t="shared" si="85"/>
        <v>012000</v>
      </c>
      <c r="G641" s="16" t="str">
        <f>VLOOKUP(F641:F3797,'[10]Catalogos CRI'!$A$24:$B$65,2,FALSE)</f>
        <v>IMPUESTOS SOBRE EL PATRIMONIO</v>
      </c>
      <c r="H641" s="16" t="str">
        <f t="shared" si="86"/>
        <v>012030</v>
      </c>
      <c r="I641" s="16" t="str">
        <f>VLOOKUP(H641:H3797,'[10]Catalogos CRI'!$A$70:$B$148,2,FALSE)</f>
        <v>Impuestos sobre negocios jurídicos</v>
      </c>
      <c r="J641" s="16" t="str">
        <f t="shared" si="87"/>
        <v>012032</v>
      </c>
      <c r="K641" s="16" t="str">
        <f>VLOOKUP(J641:J3797,'[10]Catalogos CRI'!$A$153:$B$335,2,FALSE)</f>
        <v>Reconstrucción de inmuebles</v>
      </c>
      <c r="L641" s="16" t="str">
        <f t="shared" si="88"/>
        <v>400</v>
      </c>
      <c r="M641" s="16" t="str">
        <f>VLOOKUP(L641:L3797,[11]FF!$A$10:$B$16,2,FALSE)</f>
        <v>Ingresos Propios</v>
      </c>
      <c r="N641" s="16" t="str">
        <f t="shared" si="89"/>
        <v>401</v>
      </c>
      <c r="O641" s="16" t="str">
        <f>VLOOKUP(N641:N3797,[11]FF!$A$22:$B$93,2,FALSE)</f>
        <v>Ingresos Propios</v>
      </c>
      <c r="P641" s="16">
        <v>879812</v>
      </c>
      <c r="Q641" s="16">
        <v>9</v>
      </c>
      <c r="R641" s="17">
        <v>1899</v>
      </c>
      <c r="S641" s="17">
        <v>0</v>
      </c>
      <c r="T641" s="17">
        <f t="shared" si="81"/>
        <v>1899</v>
      </c>
      <c r="U641" s="17">
        <v>0</v>
      </c>
      <c r="V641" s="17">
        <v>0</v>
      </c>
      <c r="W641" s="17">
        <f t="shared" si="82"/>
        <v>1899</v>
      </c>
      <c r="X641" t="str">
        <f>VLOOKUP(J641,'[12]Conver ASEJ VS Clave Nueva'!$A$4:$C$193,3,FALSE)</f>
        <v>1.2.3.2</v>
      </c>
      <c r="Y641" t="str">
        <f>VLOOKUP(K641,'[13]Conver ASEJ VS Clave Nueva'!$B$4:$D$193,3,FALSE)</f>
        <v>Reconstrucción de inmuebles</v>
      </c>
    </row>
    <row r="642" spans="1:25" x14ac:dyDescent="0.25">
      <c r="A642" s="16">
        <v>86951</v>
      </c>
      <c r="B642" s="16" t="s">
        <v>156</v>
      </c>
      <c r="C642" s="16" t="str">
        <f t="shared" si="83"/>
        <v>2018</v>
      </c>
      <c r="D642" s="16" t="str">
        <f t="shared" si="84"/>
        <v>010000</v>
      </c>
      <c r="E642" s="16" t="str">
        <f>VLOOKUP(D642:D3798,'[10]Catalogos CRI'!$A$10:$B$19,2,FALSE)</f>
        <v>IMPUESTOS</v>
      </c>
      <c r="F642" s="16" t="str">
        <f t="shared" si="85"/>
        <v>012000</v>
      </c>
      <c r="G642" s="16" t="str">
        <f>VLOOKUP(F642:F3798,'[10]Catalogos CRI'!$A$24:$B$65,2,FALSE)</f>
        <v>IMPUESTOS SOBRE EL PATRIMONIO</v>
      </c>
      <c r="H642" s="16" t="str">
        <f t="shared" si="86"/>
        <v>012030</v>
      </c>
      <c r="I642" s="16" t="str">
        <f>VLOOKUP(H642:H3798,'[10]Catalogos CRI'!$A$70:$B$148,2,FALSE)</f>
        <v>Impuestos sobre negocios jurídicos</v>
      </c>
      <c r="J642" s="16" t="str">
        <f t="shared" si="87"/>
        <v>012032</v>
      </c>
      <c r="K642" s="16" t="str">
        <f>VLOOKUP(J642:J3798,'[10]Catalogos CRI'!$A$153:$B$335,2,FALSE)</f>
        <v>Reconstrucción de inmuebles</v>
      </c>
      <c r="L642" s="16" t="str">
        <f t="shared" si="88"/>
        <v>400</v>
      </c>
      <c r="M642" s="16" t="str">
        <f>VLOOKUP(L642:L3798,[11]FF!$A$10:$B$16,2,FALSE)</f>
        <v>Ingresos Propios</v>
      </c>
      <c r="N642" s="16" t="str">
        <f t="shared" si="89"/>
        <v>401</v>
      </c>
      <c r="O642" s="16" t="str">
        <f>VLOOKUP(N642:N3798,[11]FF!$A$22:$B$93,2,FALSE)</f>
        <v>Ingresos Propios</v>
      </c>
      <c r="P642" s="16">
        <v>879813</v>
      </c>
      <c r="Q642" s="16">
        <v>10</v>
      </c>
      <c r="R642" s="17">
        <v>1899</v>
      </c>
      <c r="S642" s="17">
        <v>0</v>
      </c>
      <c r="T642" s="17">
        <f t="shared" si="81"/>
        <v>1899</v>
      </c>
      <c r="U642" s="17">
        <v>0</v>
      </c>
      <c r="V642" s="17">
        <v>0</v>
      </c>
      <c r="W642" s="17">
        <f t="shared" si="82"/>
        <v>1899</v>
      </c>
      <c r="X642" t="str">
        <f>VLOOKUP(J642,'[12]Conver ASEJ VS Clave Nueva'!$A$4:$C$193,3,FALSE)</f>
        <v>1.2.3.2</v>
      </c>
      <c r="Y642" t="str">
        <f>VLOOKUP(K642,'[13]Conver ASEJ VS Clave Nueva'!$B$4:$D$193,3,FALSE)</f>
        <v>Reconstrucción de inmuebles</v>
      </c>
    </row>
    <row r="643" spans="1:25" x14ac:dyDescent="0.25">
      <c r="A643" s="16">
        <v>86951</v>
      </c>
      <c r="B643" s="16" t="s">
        <v>156</v>
      </c>
      <c r="C643" s="16" t="str">
        <f t="shared" si="83"/>
        <v>2018</v>
      </c>
      <c r="D643" s="16" t="str">
        <f t="shared" si="84"/>
        <v>010000</v>
      </c>
      <c r="E643" s="16" t="str">
        <f>VLOOKUP(D643:D3799,'[10]Catalogos CRI'!$A$10:$B$19,2,FALSE)</f>
        <v>IMPUESTOS</v>
      </c>
      <c r="F643" s="16" t="str">
        <f t="shared" si="85"/>
        <v>012000</v>
      </c>
      <c r="G643" s="16" t="str">
        <f>VLOOKUP(F643:F3799,'[10]Catalogos CRI'!$A$24:$B$65,2,FALSE)</f>
        <v>IMPUESTOS SOBRE EL PATRIMONIO</v>
      </c>
      <c r="H643" s="16" t="str">
        <f t="shared" si="86"/>
        <v>012030</v>
      </c>
      <c r="I643" s="16" t="str">
        <f>VLOOKUP(H643:H3799,'[10]Catalogos CRI'!$A$70:$B$148,2,FALSE)</f>
        <v>Impuestos sobre negocios jurídicos</v>
      </c>
      <c r="J643" s="16" t="str">
        <f t="shared" si="87"/>
        <v>012032</v>
      </c>
      <c r="K643" s="16" t="str">
        <f>VLOOKUP(J643:J3799,'[10]Catalogos CRI'!$A$153:$B$335,2,FALSE)</f>
        <v>Reconstrucción de inmuebles</v>
      </c>
      <c r="L643" s="16" t="str">
        <f t="shared" si="88"/>
        <v>400</v>
      </c>
      <c r="M643" s="16" t="str">
        <f>VLOOKUP(L643:L3799,[11]FF!$A$10:$B$16,2,FALSE)</f>
        <v>Ingresos Propios</v>
      </c>
      <c r="N643" s="16" t="str">
        <f t="shared" si="89"/>
        <v>401</v>
      </c>
      <c r="O643" s="16" t="str">
        <f>VLOOKUP(N643:N3799,[11]FF!$A$22:$B$93,2,FALSE)</f>
        <v>Ingresos Propios</v>
      </c>
      <c r="P643" s="16">
        <v>879814</v>
      </c>
      <c r="Q643" s="16">
        <v>11</v>
      </c>
      <c r="R643" s="17">
        <v>1899</v>
      </c>
      <c r="S643" s="17">
        <v>0</v>
      </c>
      <c r="T643" s="17">
        <f t="shared" si="81"/>
        <v>1899</v>
      </c>
      <c r="U643" s="17">
        <v>0</v>
      </c>
      <c r="V643" s="17">
        <v>0</v>
      </c>
      <c r="W643" s="17">
        <f t="shared" si="82"/>
        <v>1899</v>
      </c>
      <c r="X643" t="str">
        <f>VLOOKUP(J643,'[12]Conver ASEJ VS Clave Nueva'!$A$4:$C$193,3,FALSE)</f>
        <v>1.2.3.2</v>
      </c>
      <c r="Y643" t="str">
        <f>VLOOKUP(K643,'[13]Conver ASEJ VS Clave Nueva'!$B$4:$D$193,3,FALSE)</f>
        <v>Reconstrucción de inmuebles</v>
      </c>
    </row>
    <row r="644" spans="1:25" x14ac:dyDescent="0.25">
      <c r="A644" s="16">
        <v>86951</v>
      </c>
      <c r="B644" s="16" t="s">
        <v>156</v>
      </c>
      <c r="C644" s="16" t="str">
        <f t="shared" si="83"/>
        <v>2018</v>
      </c>
      <c r="D644" s="16" t="str">
        <f t="shared" si="84"/>
        <v>010000</v>
      </c>
      <c r="E644" s="16" t="str">
        <f>VLOOKUP(D644:D3800,'[10]Catalogos CRI'!$A$10:$B$19,2,FALSE)</f>
        <v>IMPUESTOS</v>
      </c>
      <c r="F644" s="16" t="str">
        <f t="shared" si="85"/>
        <v>012000</v>
      </c>
      <c r="G644" s="16" t="str">
        <f>VLOOKUP(F644:F3800,'[10]Catalogos CRI'!$A$24:$B$65,2,FALSE)</f>
        <v>IMPUESTOS SOBRE EL PATRIMONIO</v>
      </c>
      <c r="H644" s="16" t="str">
        <f t="shared" si="86"/>
        <v>012030</v>
      </c>
      <c r="I644" s="16" t="str">
        <f>VLOOKUP(H644:H3800,'[10]Catalogos CRI'!$A$70:$B$148,2,FALSE)</f>
        <v>Impuestos sobre negocios jurídicos</v>
      </c>
      <c r="J644" s="16" t="str">
        <f t="shared" si="87"/>
        <v>012032</v>
      </c>
      <c r="K644" s="16" t="str">
        <f>VLOOKUP(J644:J3800,'[10]Catalogos CRI'!$A$153:$B$335,2,FALSE)</f>
        <v>Reconstrucción de inmuebles</v>
      </c>
      <c r="L644" s="16" t="str">
        <f t="shared" si="88"/>
        <v>400</v>
      </c>
      <c r="M644" s="16" t="str">
        <f>VLOOKUP(L644:L3800,[11]FF!$A$10:$B$16,2,FALSE)</f>
        <v>Ingresos Propios</v>
      </c>
      <c r="N644" s="16" t="str">
        <f t="shared" si="89"/>
        <v>401</v>
      </c>
      <c r="O644" s="16" t="str">
        <f>VLOOKUP(N644:N3800,[11]FF!$A$22:$B$93,2,FALSE)</f>
        <v>Ingresos Propios</v>
      </c>
      <c r="P644" s="16">
        <v>879815</v>
      </c>
      <c r="Q644" s="16">
        <v>12</v>
      </c>
      <c r="R644" s="17">
        <v>1899</v>
      </c>
      <c r="S644" s="17">
        <v>0</v>
      </c>
      <c r="T644" s="17">
        <f t="shared" si="81"/>
        <v>1899</v>
      </c>
      <c r="U644" s="17">
        <v>0</v>
      </c>
      <c r="V644" s="17">
        <v>0</v>
      </c>
      <c r="W644" s="17">
        <f t="shared" si="82"/>
        <v>1899</v>
      </c>
      <c r="X644" t="str">
        <f>VLOOKUP(J644,'[12]Conver ASEJ VS Clave Nueva'!$A$4:$C$193,3,FALSE)</f>
        <v>1.2.3.2</v>
      </c>
      <c r="Y644" t="str">
        <f>VLOOKUP(K644,'[13]Conver ASEJ VS Clave Nueva'!$B$4:$D$193,3,FALSE)</f>
        <v>Reconstrucción de inmuebles</v>
      </c>
    </row>
    <row r="645" spans="1:25" x14ac:dyDescent="0.25">
      <c r="A645" s="16">
        <v>86952</v>
      </c>
      <c r="B645" s="16" t="s">
        <v>32</v>
      </c>
      <c r="C645" s="16" t="str">
        <f t="shared" si="83"/>
        <v>2018</v>
      </c>
      <c r="D645" s="16" t="str">
        <f t="shared" si="84"/>
        <v>010000</v>
      </c>
      <c r="E645" s="16" t="str">
        <f>VLOOKUP(D645:D3801,'[10]Catalogos CRI'!$A$10:$B$19,2,FALSE)</f>
        <v>IMPUESTOS</v>
      </c>
      <c r="F645" s="16" t="str">
        <f t="shared" si="85"/>
        <v>017000</v>
      </c>
      <c r="G645" s="16" t="str">
        <f>VLOOKUP(F645:F3801,'[10]Catalogos CRI'!$A$24:$B$65,2,FALSE)</f>
        <v>ACCESORIOS DE LOS IMPUESTOS</v>
      </c>
      <c r="H645" s="16" t="str">
        <f t="shared" si="86"/>
        <v>017010</v>
      </c>
      <c r="I645" s="16" t="str">
        <f>VLOOKUP(H645:H3801,'[10]Catalogos CRI'!$A$70:$B$148,2,FALSE)</f>
        <v>Recargos</v>
      </c>
      <c r="J645" s="16" t="str">
        <f t="shared" si="87"/>
        <v>017011</v>
      </c>
      <c r="K645" s="16" t="str">
        <f>VLOOKUP(J645:J3801,'[10]Catalogos CRI'!$A$153:$B$335,2,FALSE)</f>
        <v>Falta de pago</v>
      </c>
      <c r="L645" s="16" t="str">
        <f t="shared" si="88"/>
        <v>400</v>
      </c>
      <c r="M645" s="16" t="str">
        <f>VLOOKUP(L645:L3801,[11]FF!$A$10:$B$16,2,FALSE)</f>
        <v>Ingresos Propios</v>
      </c>
      <c r="N645" s="16" t="str">
        <f t="shared" si="89"/>
        <v>401</v>
      </c>
      <c r="O645" s="16" t="str">
        <f>VLOOKUP(N645:N3801,[11]FF!$A$22:$B$93,2,FALSE)</f>
        <v>Ingresos Propios</v>
      </c>
      <c r="P645" s="16">
        <v>879816</v>
      </c>
      <c r="Q645" s="16">
        <v>1</v>
      </c>
      <c r="R645" s="17">
        <v>513658.84</v>
      </c>
      <c r="S645" s="17">
        <v>0</v>
      </c>
      <c r="T645" s="17">
        <f t="shared" si="81"/>
        <v>513658.84</v>
      </c>
      <c r="U645" s="17">
        <v>0</v>
      </c>
      <c r="V645" s="17">
        <v>0</v>
      </c>
      <c r="W645" s="17">
        <f t="shared" si="82"/>
        <v>513658.84</v>
      </c>
      <c r="X645" t="str">
        <f>VLOOKUP(J645,'[12]Conver ASEJ VS Clave Nueva'!$A$4:$C$193,3,FALSE)</f>
        <v>1.7.1.1</v>
      </c>
      <c r="Y645" t="str">
        <f>VLOOKUP(K645,'[13]Conver ASEJ VS Clave Nueva'!$B$4:$D$193,3,FALSE)</f>
        <v>Falta de pago</v>
      </c>
    </row>
    <row r="646" spans="1:25" x14ac:dyDescent="0.25">
      <c r="A646" s="16">
        <v>86952</v>
      </c>
      <c r="B646" s="16" t="s">
        <v>32</v>
      </c>
      <c r="C646" s="16" t="str">
        <f t="shared" si="83"/>
        <v>2018</v>
      </c>
      <c r="D646" s="16" t="str">
        <f t="shared" si="84"/>
        <v>010000</v>
      </c>
      <c r="E646" s="16" t="str">
        <f>VLOOKUP(D646:D3802,'[10]Catalogos CRI'!$A$10:$B$19,2,FALSE)</f>
        <v>IMPUESTOS</v>
      </c>
      <c r="F646" s="16" t="str">
        <f t="shared" si="85"/>
        <v>017000</v>
      </c>
      <c r="G646" s="16" t="str">
        <f>VLOOKUP(F646:F3802,'[10]Catalogos CRI'!$A$24:$B$65,2,FALSE)</f>
        <v>ACCESORIOS DE LOS IMPUESTOS</v>
      </c>
      <c r="H646" s="16" t="str">
        <f t="shared" si="86"/>
        <v>017010</v>
      </c>
      <c r="I646" s="16" t="str">
        <f>VLOOKUP(H646:H3802,'[10]Catalogos CRI'!$A$70:$B$148,2,FALSE)</f>
        <v>Recargos</v>
      </c>
      <c r="J646" s="16" t="str">
        <f t="shared" si="87"/>
        <v>017011</v>
      </c>
      <c r="K646" s="16" t="str">
        <f>VLOOKUP(J646:J3802,'[10]Catalogos CRI'!$A$153:$B$335,2,FALSE)</f>
        <v>Falta de pago</v>
      </c>
      <c r="L646" s="16" t="str">
        <f t="shared" si="88"/>
        <v>400</v>
      </c>
      <c r="M646" s="16" t="str">
        <f>VLOOKUP(L646:L3802,[11]FF!$A$10:$B$16,2,FALSE)</f>
        <v>Ingresos Propios</v>
      </c>
      <c r="N646" s="16" t="str">
        <f t="shared" si="89"/>
        <v>401</v>
      </c>
      <c r="O646" s="16" t="str">
        <f>VLOOKUP(N646:N3802,[11]FF!$A$22:$B$93,2,FALSE)</f>
        <v>Ingresos Propios</v>
      </c>
      <c r="P646" s="16">
        <v>879817</v>
      </c>
      <c r="Q646" s="16">
        <v>2</v>
      </c>
      <c r="R646" s="17">
        <v>513658</v>
      </c>
      <c r="S646" s="17">
        <v>0</v>
      </c>
      <c r="T646" s="17">
        <f t="shared" si="81"/>
        <v>513658</v>
      </c>
      <c r="U646" s="17">
        <v>0</v>
      </c>
      <c r="V646" s="17">
        <v>129264.57</v>
      </c>
      <c r="W646" s="17">
        <f t="shared" si="82"/>
        <v>384393.43</v>
      </c>
      <c r="X646" t="str">
        <f>VLOOKUP(J646,'[12]Conver ASEJ VS Clave Nueva'!$A$4:$C$193,3,FALSE)</f>
        <v>1.7.1.1</v>
      </c>
      <c r="Y646" t="str">
        <f>VLOOKUP(K646,'[13]Conver ASEJ VS Clave Nueva'!$B$4:$D$193,3,FALSE)</f>
        <v>Falta de pago</v>
      </c>
    </row>
    <row r="647" spans="1:25" x14ac:dyDescent="0.25">
      <c r="A647" s="16">
        <v>86952</v>
      </c>
      <c r="B647" s="16" t="s">
        <v>32</v>
      </c>
      <c r="C647" s="16" t="str">
        <f t="shared" si="83"/>
        <v>2018</v>
      </c>
      <c r="D647" s="16" t="str">
        <f t="shared" si="84"/>
        <v>010000</v>
      </c>
      <c r="E647" s="16" t="str">
        <f>VLOOKUP(D647:D3803,'[10]Catalogos CRI'!$A$10:$B$19,2,FALSE)</f>
        <v>IMPUESTOS</v>
      </c>
      <c r="F647" s="16" t="str">
        <f t="shared" si="85"/>
        <v>017000</v>
      </c>
      <c r="G647" s="16" t="str">
        <f>VLOOKUP(F647:F3803,'[10]Catalogos CRI'!$A$24:$B$65,2,FALSE)</f>
        <v>ACCESORIOS DE LOS IMPUESTOS</v>
      </c>
      <c r="H647" s="16" t="str">
        <f t="shared" si="86"/>
        <v>017010</v>
      </c>
      <c r="I647" s="16" t="str">
        <f>VLOOKUP(H647:H3803,'[10]Catalogos CRI'!$A$70:$B$148,2,FALSE)</f>
        <v>Recargos</v>
      </c>
      <c r="J647" s="16" t="str">
        <f t="shared" si="87"/>
        <v>017011</v>
      </c>
      <c r="K647" s="16" t="str">
        <f>VLOOKUP(J647:J3803,'[10]Catalogos CRI'!$A$153:$B$335,2,FALSE)</f>
        <v>Falta de pago</v>
      </c>
      <c r="L647" s="16" t="str">
        <f t="shared" si="88"/>
        <v>400</v>
      </c>
      <c r="M647" s="16" t="str">
        <f>VLOOKUP(L647:L3803,[11]FF!$A$10:$B$16,2,FALSE)</f>
        <v>Ingresos Propios</v>
      </c>
      <c r="N647" s="16" t="str">
        <f t="shared" si="89"/>
        <v>401</v>
      </c>
      <c r="O647" s="16" t="str">
        <f>VLOOKUP(N647:N3803,[11]FF!$A$22:$B$93,2,FALSE)</f>
        <v>Ingresos Propios</v>
      </c>
      <c r="P647" s="16">
        <v>879818</v>
      </c>
      <c r="Q647" s="16">
        <v>3</v>
      </c>
      <c r="R647" s="17">
        <v>513658</v>
      </c>
      <c r="S647" s="17">
        <v>0</v>
      </c>
      <c r="T647" s="17">
        <f t="shared" si="81"/>
        <v>513658</v>
      </c>
      <c r="U647" s="17">
        <v>0</v>
      </c>
      <c r="V647" s="17">
        <v>18168.25</v>
      </c>
      <c r="W647" s="17">
        <f t="shared" si="82"/>
        <v>495489.75</v>
      </c>
      <c r="X647" t="str">
        <f>VLOOKUP(J647,'[12]Conver ASEJ VS Clave Nueva'!$A$4:$C$193,3,FALSE)</f>
        <v>1.7.1.1</v>
      </c>
      <c r="Y647" t="str">
        <f>VLOOKUP(K647,'[13]Conver ASEJ VS Clave Nueva'!$B$4:$D$193,3,FALSE)</f>
        <v>Falta de pago</v>
      </c>
    </row>
    <row r="648" spans="1:25" x14ac:dyDescent="0.25">
      <c r="A648" s="16">
        <v>86952</v>
      </c>
      <c r="B648" s="16" t="s">
        <v>32</v>
      </c>
      <c r="C648" s="16" t="str">
        <f t="shared" si="83"/>
        <v>2018</v>
      </c>
      <c r="D648" s="16" t="str">
        <f t="shared" si="84"/>
        <v>010000</v>
      </c>
      <c r="E648" s="16" t="str">
        <f>VLOOKUP(D648:D3804,'[10]Catalogos CRI'!$A$10:$B$19,2,FALSE)</f>
        <v>IMPUESTOS</v>
      </c>
      <c r="F648" s="16" t="str">
        <f t="shared" si="85"/>
        <v>017000</v>
      </c>
      <c r="G648" s="16" t="str">
        <f>VLOOKUP(F648:F3804,'[10]Catalogos CRI'!$A$24:$B$65,2,FALSE)</f>
        <v>ACCESORIOS DE LOS IMPUESTOS</v>
      </c>
      <c r="H648" s="16" t="str">
        <f t="shared" si="86"/>
        <v>017010</v>
      </c>
      <c r="I648" s="16" t="str">
        <f>VLOOKUP(H648:H3804,'[10]Catalogos CRI'!$A$70:$B$148,2,FALSE)</f>
        <v>Recargos</v>
      </c>
      <c r="J648" s="16" t="str">
        <f t="shared" si="87"/>
        <v>017011</v>
      </c>
      <c r="K648" s="16" t="str">
        <f>VLOOKUP(J648:J3804,'[10]Catalogos CRI'!$A$153:$B$335,2,FALSE)</f>
        <v>Falta de pago</v>
      </c>
      <c r="L648" s="16" t="str">
        <f t="shared" si="88"/>
        <v>400</v>
      </c>
      <c r="M648" s="16" t="str">
        <f>VLOOKUP(L648:L3804,[11]FF!$A$10:$B$16,2,FALSE)</f>
        <v>Ingresos Propios</v>
      </c>
      <c r="N648" s="16" t="str">
        <f t="shared" si="89"/>
        <v>401</v>
      </c>
      <c r="O648" s="16" t="str">
        <f>VLOOKUP(N648:N3804,[11]FF!$A$22:$B$93,2,FALSE)</f>
        <v>Ingresos Propios</v>
      </c>
      <c r="P648" s="16">
        <v>879819</v>
      </c>
      <c r="Q648" s="16">
        <v>4</v>
      </c>
      <c r="R648" s="17">
        <v>513658</v>
      </c>
      <c r="S648" s="17">
        <v>0</v>
      </c>
      <c r="T648" s="17">
        <f t="shared" si="81"/>
        <v>513658</v>
      </c>
      <c r="U648" s="17">
        <v>0</v>
      </c>
      <c r="V648" s="17">
        <v>530296.31000000006</v>
      </c>
      <c r="W648" s="17">
        <f t="shared" si="82"/>
        <v>-16638.310000000056</v>
      </c>
      <c r="X648" t="str">
        <f>VLOOKUP(J648,'[12]Conver ASEJ VS Clave Nueva'!$A$4:$C$193,3,FALSE)</f>
        <v>1.7.1.1</v>
      </c>
      <c r="Y648" t="str">
        <f>VLOOKUP(K648,'[13]Conver ASEJ VS Clave Nueva'!$B$4:$D$193,3,FALSE)</f>
        <v>Falta de pago</v>
      </c>
    </row>
    <row r="649" spans="1:25" x14ac:dyDescent="0.25">
      <c r="A649" s="16">
        <v>86952</v>
      </c>
      <c r="B649" s="16" t="s">
        <v>32</v>
      </c>
      <c r="C649" s="16" t="str">
        <f t="shared" si="83"/>
        <v>2018</v>
      </c>
      <c r="D649" s="16" t="str">
        <f t="shared" si="84"/>
        <v>010000</v>
      </c>
      <c r="E649" s="16" t="str">
        <f>VLOOKUP(D649:D3805,'[10]Catalogos CRI'!$A$10:$B$19,2,FALSE)</f>
        <v>IMPUESTOS</v>
      </c>
      <c r="F649" s="16" t="str">
        <f t="shared" si="85"/>
        <v>017000</v>
      </c>
      <c r="G649" s="16" t="str">
        <f>VLOOKUP(F649:F3805,'[10]Catalogos CRI'!$A$24:$B$65,2,FALSE)</f>
        <v>ACCESORIOS DE LOS IMPUESTOS</v>
      </c>
      <c r="H649" s="16" t="str">
        <f t="shared" si="86"/>
        <v>017010</v>
      </c>
      <c r="I649" s="16" t="str">
        <f>VLOOKUP(H649:H3805,'[10]Catalogos CRI'!$A$70:$B$148,2,FALSE)</f>
        <v>Recargos</v>
      </c>
      <c r="J649" s="16" t="str">
        <f t="shared" si="87"/>
        <v>017011</v>
      </c>
      <c r="K649" s="16" t="str">
        <f>VLOOKUP(J649:J3805,'[10]Catalogos CRI'!$A$153:$B$335,2,FALSE)</f>
        <v>Falta de pago</v>
      </c>
      <c r="L649" s="16" t="str">
        <f t="shared" si="88"/>
        <v>400</v>
      </c>
      <c r="M649" s="16" t="str">
        <f>VLOOKUP(L649:L3805,[11]FF!$A$10:$B$16,2,FALSE)</f>
        <v>Ingresos Propios</v>
      </c>
      <c r="N649" s="16" t="str">
        <f t="shared" si="89"/>
        <v>401</v>
      </c>
      <c r="O649" s="16" t="str">
        <f>VLOOKUP(N649:N3805,[11]FF!$A$22:$B$93,2,FALSE)</f>
        <v>Ingresos Propios</v>
      </c>
      <c r="P649" s="16">
        <v>879820</v>
      </c>
      <c r="Q649" s="16">
        <v>5</v>
      </c>
      <c r="R649" s="17">
        <v>513658</v>
      </c>
      <c r="S649" s="17">
        <v>0</v>
      </c>
      <c r="T649" s="17">
        <f t="shared" ref="T649:T712" si="90">R649+S649</f>
        <v>513658</v>
      </c>
      <c r="U649" s="17">
        <v>0</v>
      </c>
      <c r="V649" s="17">
        <v>609534.98</v>
      </c>
      <c r="W649" s="17">
        <f t="shared" ref="W649:W712" si="91">T649-V649</f>
        <v>-95876.979999999981</v>
      </c>
      <c r="X649" t="str">
        <f>VLOOKUP(J649,'[12]Conver ASEJ VS Clave Nueva'!$A$4:$C$193,3,FALSE)</f>
        <v>1.7.1.1</v>
      </c>
      <c r="Y649" t="str">
        <f>VLOOKUP(K649,'[13]Conver ASEJ VS Clave Nueva'!$B$4:$D$193,3,FALSE)</f>
        <v>Falta de pago</v>
      </c>
    </row>
    <row r="650" spans="1:25" x14ac:dyDescent="0.25">
      <c r="A650" s="16">
        <v>86952</v>
      </c>
      <c r="B650" s="16" t="s">
        <v>32</v>
      </c>
      <c r="C650" s="16" t="str">
        <f t="shared" ref="C650:C713" si="92">MID(B650,1,4)</f>
        <v>2018</v>
      </c>
      <c r="D650" s="16" t="str">
        <f t="shared" ref="D650:D713" si="93">MID(B650,6,6)</f>
        <v>010000</v>
      </c>
      <c r="E650" s="16" t="str">
        <f>VLOOKUP(D650:D3806,'[10]Catalogos CRI'!$A$10:$B$19,2,FALSE)</f>
        <v>IMPUESTOS</v>
      </c>
      <c r="F650" s="16" t="str">
        <f t="shared" ref="F650:F713" si="94">MID(B650,13,6)</f>
        <v>017000</v>
      </c>
      <c r="G650" s="16" t="str">
        <f>VLOOKUP(F650:F3806,'[10]Catalogos CRI'!$A$24:$B$65,2,FALSE)</f>
        <v>ACCESORIOS DE LOS IMPUESTOS</v>
      </c>
      <c r="H650" s="16" t="str">
        <f t="shared" ref="H650:H713" si="95">MID(B650,20,6)</f>
        <v>017010</v>
      </c>
      <c r="I650" s="16" t="str">
        <f>VLOOKUP(H650:H3806,'[10]Catalogos CRI'!$A$70:$B$148,2,FALSE)</f>
        <v>Recargos</v>
      </c>
      <c r="J650" s="16" t="str">
        <f t="shared" ref="J650:J713" si="96">MID(B650,27,6)</f>
        <v>017011</v>
      </c>
      <c r="K650" s="16" t="str">
        <f>VLOOKUP(J650:J3806,'[10]Catalogos CRI'!$A$153:$B$335,2,FALSE)</f>
        <v>Falta de pago</v>
      </c>
      <c r="L650" s="16" t="str">
        <f t="shared" ref="L650:L713" si="97">MID(B650,34,3)</f>
        <v>400</v>
      </c>
      <c r="M650" s="16" t="str">
        <f>VLOOKUP(L650:L3806,[11]FF!$A$10:$B$16,2,FALSE)</f>
        <v>Ingresos Propios</v>
      </c>
      <c r="N650" s="16" t="str">
        <f t="shared" ref="N650:N713" si="98">MID(B650,38,3)</f>
        <v>401</v>
      </c>
      <c r="O650" s="16" t="str">
        <f>VLOOKUP(N650:N3806,[11]FF!$A$22:$B$93,2,FALSE)</f>
        <v>Ingresos Propios</v>
      </c>
      <c r="P650" s="16">
        <v>879821</v>
      </c>
      <c r="Q650" s="16">
        <v>6</v>
      </c>
      <c r="R650" s="17">
        <v>513658</v>
      </c>
      <c r="S650" s="17">
        <v>0</v>
      </c>
      <c r="T650" s="17">
        <f t="shared" si="90"/>
        <v>513658</v>
      </c>
      <c r="U650" s="17">
        <v>0</v>
      </c>
      <c r="V650" s="17">
        <v>567061.46</v>
      </c>
      <c r="W650" s="17">
        <f t="shared" si="91"/>
        <v>-53403.459999999963</v>
      </c>
      <c r="X650" t="str">
        <f>VLOOKUP(J650,'[12]Conver ASEJ VS Clave Nueva'!$A$4:$C$193,3,FALSE)</f>
        <v>1.7.1.1</v>
      </c>
      <c r="Y650" t="str">
        <f>VLOOKUP(K650,'[13]Conver ASEJ VS Clave Nueva'!$B$4:$D$193,3,FALSE)</f>
        <v>Falta de pago</v>
      </c>
    </row>
    <row r="651" spans="1:25" x14ac:dyDescent="0.25">
      <c r="A651" s="16">
        <v>86952</v>
      </c>
      <c r="B651" s="16" t="s">
        <v>32</v>
      </c>
      <c r="C651" s="16" t="str">
        <f t="shared" si="92"/>
        <v>2018</v>
      </c>
      <c r="D651" s="16" t="str">
        <f t="shared" si="93"/>
        <v>010000</v>
      </c>
      <c r="E651" s="16" t="str">
        <f>VLOOKUP(D651:D3807,'[10]Catalogos CRI'!$A$10:$B$19,2,FALSE)</f>
        <v>IMPUESTOS</v>
      </c>
      <c r="F651" s="16" t="str">
        <f t="shared" si="94"/>
        <v>017000</v>
      </c>
      <c r="G651" s="16" t="str">
        <f>VLOOKUP(F651:F3807,'[10]Catalogos CRI'!$A$24:$B$65,2,FALSE)</f>
        <v>ACCESORIOS DE LOS IMPUESTOS</v>
      </c>
      <c r="H651" s="16" t="str">
        <f t="shared" si="95"/>
        <v>017010</v>
      </c>
      <c r="I651" s="16" t="str">
        <f>VLOOKUP(H651:H3807,'[10]Catalogos CRI'!$A$70:$B$148,2,FALSE)</f>
        <v>Recargos</v>
      </c>
      <c r="J651" s="16" t="str">
        <f t="shared" si="96"/>
        <v>017011</v>
      </c>
      <c r="K651" s="16" t="str">
        <f>VLOOKUP(J651:J3807,'[10]Catalogos CRI'!$A$153:$B$335,2,FALSE)</f>
        <v>Falta de pago</v>
      </c>
      <c r="L651" s="16" t="str">
        <f t="shared" si="97"/>
        <v>400</v>
      </c>
      <c r="M651" s="16" t="str">
        <f>VLOOKUP(L651:L3807,[11]FF!$A$10:$B$16,2,FALSE)</f>
        <v>Ingresos Propios</v>
      </c>
      <c r="N651" s="16" t="str">
        <f t="shared" si="98"/>
        <v>401</v>
      </c>
      <c r="O651" s="16" t="str">
        <f>VLOOKUP(N651:N3807,[11]FF!$A$22:$B$93,2,FALSE)</f>
        <v>Ingresos Propios</v>
      </c>
      <c r="P651" s="16">
        <v>879822</v>
      </c>
      <c r="Q651" s="16">
        <v>7</v>
      </c>
      <c r="R651" s="17">
        <v>513658</v>
      </c>
      <c r="S651" s="17">
        <v>0</v>
      </c>
      <c r="T651" s="17">
        <f t="shared" si="90"/>
        <v>513658</v>
      </c>
      <c r="U651" s="17">
        <v>0</v>
      </c>
      <c r="V651" s="17">
        <v>727535.31</v>
      </c>
      <c r="W651" s="17">
        <f t="shared" si="91"/>
        <v>-213877.31000000006</v>
      </c>
      <c r="X651" t="str">
        <f>VLOOKUP(J651,'[12]Conver ASEJ VS Clave Nueva'!$A$4:$C$193,3,FALSE)</f>
        <v>1.7.1.1</v>
      </c>
      <c r="Y651" t="str">
        <f>VLOOKUP(K651,'[13]Conver ASEJ VS Clave Nueva'!$B$4:$D$193,3,FALSE)</f>
        <v>Falta de pago</v>
      </c>
    </row>
    <row r="652" spans="1:25" x14ac:dyDescent="0.25">
      <c r="A652" s="16">
        <v>86952</v>
      </c>
      <c r="B652" s="16" t="s">
        <v>32</v>
      </c>
      <c r="C652" s="16" t="str">
        <f t="shared" si="92"/>
        <v>2018</v>
      </c>
      <c r="D652" s="16" t="str">
        <f t="shared" si="93"/>
        <v>010000</v>
      </c>
      <c r="E652" s="16" t="str">
        <f>VLOOKUP(D652:D3808,'[10]Catalogos CRI'!$A$10:$B$19,2,FALSE)</f>
        <v>IMPUESTOS</v>
      </c>
      <c r="F652" s="16" t="str">
        <f t="shared" si="94"/>
        <v>017000</v>
      </c>
      <c r="G652" s="16" t="str">
        <f>VLOOKUP(F652:F3808,'[10]Catalogos CRI'!$A$24:$B$65,2,FALSE)</f>
        <v>ACCESORIOS DE LOS IMPUESTOS</v>
      </c>
      <c r="H652" s="16" t="str">
        <f t="shared" si="95"/>
        <v>017010</v>
      </c>
      <c r="I652" s="16" t="str">
        <f>VLOOKUP(H652:H3808,'[10]Catalogos CRI'!$A$70:$B$148,2,FALSE)</f>
        <v>Recargos</v>
      </c>
      <c r="J652" s="16" t="str">
        <f t="shared" si="96"/>
        <v>017011</v>
      </c>
      <c r="K652" s="16" t="str">
        <f>VLOOKUP(J652:J3808,'[10]Catalogos CRI'!$A$153:$B$335,2,FALSE)</f>
        <v>Falta de pago</v>
      </c>
      <c r="L652" s="16" t="str">
        <f t="shared" si="97"/>
        <v>400</v>
      </c>
      <c r="M652" s="16" t="str">
        <f>VLOOKUP(L652:L3808,[11]FF!$A$10:$B$16,2,FALSE)</f>
        <v>Ingresos Propios</v>
      </c>
      <c r="N652" s="16" t="str">
        <f t="shared" si="98"/>
        <v>401</v>
      </c>
      <c r="O652" s="16" t="str">
        <f>VLOOKUP(N652:N3808,[11]FF!$A$22:$B$93,2,FALSE)</f>
        <v>Ingresos Propios</v>
      </c>
      <c r="P652" s="16">
        <v>879823</v>
      </c>
      <c r="Q652" s="16">
        <v>8</v>
      </c>
      <c r="R652" s="17">
        <v>513658</v>
      </c>
      <c r="S652" s="17">
        <v>0</v>
      </c>
      <c r="T652" s="17">
        <f t="shared" si="90"/>
        <v>513658</v>
      </c>
      <c r="U652" s="17">
        <v>0</v>
      </c>
      <c r="V652" s="17">
        <v>677603.59</v>
      </c>
      <c r="W652" s="17">
        <f t="shared" si="91"/>
        <v>-163945.58999999997</v>
      </c>
      <c r="X652" t="str">
        <f>VLOOKUP(J652,'[12]Conver ASEJ VS Clave Nueva'!$A$4:$C$193,3,FALSE)</f>
        <v>1.7.1.1</v>
      </c>
      <c r="Y652" t="str">
        <f>VLOOKUP(K652,'[13]Conver ASEJ VS Clave Nueva'!$B$4:$D$193,3,FALSE)</f>
        <v>Falta de pago</v>
      </c>
    </row>
    <row r="653" spans="1:25" x14ac:dyDescent="0.25">
      <c r="A653" s="16">
        <v>86952</v>
      </c>
      <c r="B653" s="16" t="s">
        <v>32</v>
      </c>
      <c r="C653" s="16" t="str">
        <f t="shared" si="92"/>
        <v>2018</v>
      </c>
      <c r="D653" s="16" t="str">
        <f t="shared" si="93"/>
        <v>010000</v>
      </c>
      <c r="E653" s="16" t="str">
        <f>VLOOKUP(D653:D3809,'[10]Catalogos CRI'!$A$10:$B$19,2,FALSE)</f>
        <v>IMPUESTOS</v>
      </c>
      <c r="F653" s="16" t="str">
        <f t="shared" si="94"/>
        <v>017000</v>
      </c>
      <c r="G653" s="16" t="str">
        <f>VLOOKUP(F653:F3809,'[10]Catalogos CRI'!$A$24:$B$65,2,FALSE)</f>
        <v>ACCESORIOS DE LOS IMPUESTOS</v>
      </c>
      <c r="H653" s="16" t="str">
        <f t="shared" si="95"/>
        <v>017010</v>
      </c>
      <c r="I653" s="16" t="str">
        <f>VLOOKUP(H653:H3809,'[10]Catalogos CRI'!$A$70:$B$148,2,FALSE)</f>
        <v>Recargos</v>
      </c>
      <c r="J653" s="16" t="str">
        <f t="shared" si="96"/>
        <v>017011</v>
      </c>
      <c r="K653" s="16" t="str">
        <f>VLOOKUP(J653:J3809,'[10]Catalogos CRI'!$A$153:$B$335,2,FALSE)</f>
        <v>Falta de pago</v>
      </c>
      <c r="L653" s="16" t="str">
        <f t="shared" si="97"/>
        <v>400</v>
      </c>
      <c r="M653" s="16" t="str">
        <f>VLOOKUP(L653:L3809,[11]FF!$A$10:$B$16,2,FALSE)</f>
        <v>Ingresos Propios</v>
      </c>
      <c r="N653" s="16" t="str">
        <f t="shared" si="98"/>
        <v>401</v>
      </c>
      <c r="O653" s="16" t="str">
        <f>VLOOKUP(N653:N3809,[11]FF!$A$22:$B$93,2,FALSE)</f>
        <v>Ingresos Propios</v>
      </c>
      <c r="P653" s="16">
        <v>879824</v>
      </c>
      <c r="Q653" s="16">
        <v>9</v>
      </c>
      <c r="R653" s="17">
        <v>513658</v>
      </c>
      <c r="S653" s="17">
        <v>0</v>
      </c>
      <c r="T653" s="17">
        <f t="shared" si="90"/>
        <v>513658</v>
      </c>
      <c r="U653" s="17">
        <v>0</v>
      </c>
      <c r="V653" s="17">
        <v>543206.97</v>
      </c>
      <c r="W653" s="17">
        <f t="shared" si="91"/>
        <v>-29548.969999999972</v>
      </c>
      <c r="X653" t="str">
        <f>VLOOKUP(J653,'[12]Conver ASEJ VS Clave Nueva'!$A$4:$C$193,3,FALSE)</f>
        <v>1.7.1.1</v>
      </c>
      <c r="Y653" t="str">
        <f>VLOOKUP(K653,'[13]Conver ASEJ VS Clave Nueva'!$B$4:$D$193,3,FALSE)</f>
        <v>Falta de pago</v>
      </c>
    </row>
    <row r="654" spans="1:25" x14ac:dyDescent="0.25">
      <c r="A654" s="16">
        <v>86952</v>
      </c>
      <c r="B654" s="16" t="s">
        <v>32</v>
      </c>
      <c r="C654" s="16" t="str">
        <f t="shared" si="92"/>
        <v>2018</v>
      </c>
      <c r="D654" s="16" t="str">
        <f t="shared" si="93"/>
        <v>010000</v>
      </c>
      <c r="E654" s="16" t="str">
        <f>VLOOKUP(D654:D3810,'[10]Catalogos CRI'!$A$10:$B$19,2,FALSE)</f>
        <v>IMPUESTOS</v>
      </c>
      <c r="F654" s="16" t="str">
        <f t="shared" si="94"/>
        <v>017000</v>
      </c>
      <c r="G654" s="16" t="str">
        <f>VLOOKUP(F654:F3810,'[10]Catalogos CRI'!$A$24:$B$65,2,FALSE)</f>
        <v>ACCESORIOS DE LOS IMPUESTOS</v>
      </c>
      <c r="H654" s="16" t="str">
        <f t="shared" si="95"/>
        <v>017010</v>
      </c>
      <c r="I654" s="16" t="str">
        <f>VLOOKUP(H654:H3810,'[10]Catalogos CRI'!$A$70:$B$148,2,FALSE)</f>
        <v>Recargos</v>
      </c>
      <c r="J654" s="16" t="str">
        <f t="shared" si="96"/>
        <v>017011</v>
      </c>
      <c r="K654" s="16" t="str">
        <f>VLOOKUP(J654:J3810,'[10]Catalogos CRI'!$A$153:$B$335,2,FALSE)</f>
        <v>Falta de pago</v>
      </c>
      <c r="L654" s="16" t="str">
        <f t="shared" si="97"/>
        <v>400</v>
      </c>
      <c r="M654" s="16" t="str">
        <f>VLOOKUP(L654:L3810,[11]FF!$A$10:$B$16,2,FALSE)</f>
        <v>Ingresos Propios</v>
      </c>
      <c r="N654" s="16" t="str">
        <f t="shared" si="98"/>
        <v>401</v>
      </c>
      <c r="O654" s="16" t="str">
        <f>VLOOKUP(N654:N3810,[11]FF!$A$22:$B$93,2,FALSE)</f>
        <v>Ingresos Propios</v>
      </c>
      <c r="P654" s="16">
        <v>879825</v>
      </c>
      <c r="Q654" s="16">
        <v>10</v>
      </c>
      <c r="R654" s="17">
        <v>513658</v>
      </c>
      <c r="S654" s="17">
        <v>0</v>
      </c>
      <c r="T654" s="17">
        <f t="shared" si="90"/>
        <v>513658</v>
      </c>
      <c r="U654" s="17">
        <v>0</v>
      </c>
      <c r="V654" s="17">
        <v>853834.21</v>
      </c>
      <c r="W654" s="17">
        <f t="shared" si="91"/>
        <v>-340176.20999999996</v>
      </c>
      <c r="X654" t="str">
        <f>VLOOKUP(J654,'[12]Conver ASEJ VS Clave Nueva'!$A$4:$C$193,3,FALSE)</f>
        <v>1.7.1.1</v>
      </c>
      <c r="Y654" t="str">
        <f>VLOOKUP(K654,'[13]Conver ASEJ VS Clave Nueva'!$B$4:$D$193,3,FALSE)</f>
        <v>Falta de pago</v>
      </c>
    </row>
    <row r="655" spans="1:25" x14ac:dyDescent="0.25">
      <c r="A655" s="16">
        <v>86952</v>
      </c>
      <c r="B655" s="16" t="s">
        <v>32</v>
      </c>
      <c r="C655" s="16" t="str">
        <f t="shared" si="92"/>
        <v>2018</v>
      </c>
      <c r="D655" s="16" t="str">
        <f t="shared" si="93"/>
        <v>010000</v>
      </c>
      <c r="E655" s="16" t="str">
        <f>VLOOKUP(D655:D3811,'[10]Catalogos CRI'!$A$10:$B$19,2,FALSE)</f>
        <v>IMPUESTOS</v>
      </c>
      <c r="F655" s="16" t="str">
        <f t="shared" si="94"/>
        <v>017000</v>
      </c>
      <c r="G655" s="16" t="str">
        <f>VLOOKUP(F655:F3811,'[10]Catalogos CRI'!$A$24:$B$65,2,FALSE)</f>
        <v>ACCESORIOS DE LOS IMPUESTOS</v>
      </c>
      <c r="H655" s="16" t="str">
        <f t="shared" si="95"/>
        <v>017010</v>
      </c>
      <c r="I655" s="16" t="str">
        <f>VLOOKUP(H655:H3811,'[10]Catalogos CRI'!$A$70:$B$148,2,FALSE)</f>
        <v>Recargos</v>
      </c>
      <c r="J655" s="16" t="str">
        <f t="shared" si="96"/>
        <v>017011</v>
      </c>
      <c r="K655" s="16" t="str">
        <f>VLOOKUP(J655:J3811,'[10]Catalogos CRI'!$A$153:$B$335,2,FALSE)</f>
        <v>Falta de pago</v>
      </c>
      <c r="L655" s="16" t="str">
        <f t="shared" si="97"/>
        <v>400</v>
      </c>
      <c r="M655" s="16" t="str">
        <f>VLOOKUP(L655:L3811,[11]FF!$A$10:$B$16,2,FALSE)</f>
        <v>Ingresos Propios</v>
      </c>
      <c r="N655" s="16" t="str">
        <f t="shared" si="98"/>
        <v>401</v>
      </c>
      <c r="O655" s="16" t="str">
        <f>VLOOKUP(N655:N3811,[11]FF!$A$22:$B$93,2,FALSE)</f>
        <v>Ingresos Propios</v>
      </c>
      <c r="P655" s="16">
        <v>879826</v>
      </c>
      <c r="Q655" s="16">
        <v>11</v>
      </c>
      <c r="R655" s="17">
        <v>513658</v>
      </c>
      <c r="S655" s="17">
        <v>0</v>
      </c>
      <c r="T655" s="17">
        <f t="shared" si="90"/>
        <v>513658</v>
      </c>
      <c r="U655" s="17">
        <v>0</v>
      </c>
      <c r="V655" s="17">
        <v>643693.81000000006</v>
      </c>
      <c r="W655" s="17">
        <f t="shared" si="91"/>
        <v>-130035.81000000006</v>
      </c>
      <c r="X655" t="str">
        <f>VLOOKUP(J655,'[12]Conver ASEJ VS Clave Nueva'!$A$4:$C$193,3,FALSE)</f>
        <v>1.7.1.1</v>
      </c>
      <c r="Y655" t="str">
        <f>VLOOKUP(K655,'[13]Conver ASEJ VS Clave Nueva'!$B$4:$D$193,3,FALSE)</f>
        <v>Falta de pago</v>
      </c>
    </row>
    <row r="656" spans="1:25" x14ac:dyDescent="0.25">
      <c r="A656" s="16">
        <v>86952</v>
      </c>
      <c r="B656" s="16" t="s">
        <v>32</v>
      </c>
      <c r="C656" s="16" t="str">
        <f t="shared" si="92"/>
        <v>2018</v>
      </c>
      <c r="D656" s="16" t="str">
        <f t="shared" si="93"/>
        <v>010000</v>
      </c>
      <c r="E656" s="16" t="str">
        <f>VLOOKUP(D656:D3812,'[10]Catalogos CRI'!$A$10:$B$19,2,FALSE)</f>
        <v>IMPUESTOS</v>
      </c>
      <c r="F656" s="16" t="str">
        <f t="shared" si="94"/>
        <v>017000</v>
      </c>
      <c r="G656" s="16" t="str">
        <f>VLOOKUP(F656:F3812,'[10]Catalogos CRI'!$A$24:$B$65,2,FALSE)</f>
        <v>ACCESORIOS DE LOS IMPUESTOS</v>
      </c>
      <c r="H656" s="16" t="str">
        <f t="shared" si="95"/>
        <v>017010</v>
      </c>
      <c r="I656" s="16" t="str">
        <f>VLOOKUP(H656:H3812,'[10]Catalogos CRI'!$A$70:$B$148,2,FALSE)</f>
        <v>Recargos</v>
      </c>
      <c r="J656" s="16" t="str">
        <f t="shared" si="96"/>
        <v>017011</v>
      </c>
      <c r="K656" s="16" t="str">
        <f>VLOOKUP(J656:J3812,'[10]Catalogos CRI'!$A$153:$B$335,2,FALSE)</f>
        <v>Falta de pago</v>
      </c>
      <c r="L656" s="16" t="str">
        <f t="shared" si="97"/>
        <v>400</v>
      </c>
      <c r="M656" s="16" t="str">
        <f>VLOOKUP(L656:L3812,[11]FF!$A$10:$B$16,2,FALSE)</f>
        <v>Ingresos Propios</v>
      </c>
      <c r="N656" s="16" t="str">
        <f t="shared" si="98"/>
        <v>401</v>
      </c>
      <c r="O656" s="16" t="str">
        <f>VLOOKUP(N656:N3812,[11]FF!$A$22:$B$93,2,FALSE)</f>
        <v>Ingresos Propios</v>
      </c>
      <c r="P656" s="16">
        <v>879827</v>
      </c>
      <c r="Q656" s="16">
        <v>12</v>
      </c>
      <c r="R656" s="17">
        <v>513658</v>
      </c>
      <c r="S656" s="17">
        <v>0</v>
      </c>
      <c r="T656" s="17">
        <f t="shared" si="90"/>
        <v>513658</v>
      </c>
      <c r="U656" s="17">
        <v>0</v>
      </c>
      <c r="V656" s="17">
        <v>672946.68</v>
      </c>
      <c r="W656" s="17">
        <f t="shared" si="91"/>
        <v>-159288.68000000005</v>
      </c>
      <c r="X656" t="str">
        <f>VLOOKUP(J656,'[12]Conver ASEJ VS Clave Nueva'!$A$4:$C$193,3,FALSE)</f>
        <v>1.7.1.1</v>
      </c>
      <c r="Y656" t="str">
        <f>VLOOKUP(K656,'[13]Conver ASEJ VS Clave Nueva'!$B$4:$D$193,3,FALSE)</f>
        <v>Falta de pago</v>
      </c>
    </row>
    <row r="657" spans="1:25" x14ac:dyDescent="0.25">
      <c r="A657" s="16">
        <v>86953</v>
      </c>
      <c r="B657" s="16" t="s">
        <v>33</v>
      </c>
      <c r="C657" s="16" t="str">
        <f t="shared" si="92"/>
        <v>2018</v>
      </c>
      <c r="D657" s="16" t="str">
        <f t="shared" si="93"/>
        <v>010000</v>
      </c>
      <c r="E657" s="16" t="str">
        <f>VLOOKUP(D657:D3813,'[10]Catalogos CRI'!$A$10:$B$19,2,FALSE)</f>
        <v>IMPUESTOS</v>
      </c>
      <c r="F657" s="16" t="str">
        <f t="shared" si="94"/>
        <v>017000</v>
      </c>
      <c r="G657" s="16" t="str">
        <f>VLOOKUP(F657:F3813,'[10]Catalogos CRI'!$A$24:$B$65,2,FALSE)</f>
        <v>ACCESORIOS DE LOS IMPUESTOS</v>
      </c>
      <c r="H657" s="16" t="str">
        <f t="shared" si="95"/>
        <v>017020</v>
      </c>
      <c r="I657" s="16" t="str">
        <f>VLOOKUP(H657:H3813,'[10]Catalogos CRI'!$A$70:$B$148,2,FALSE)</f>
        <v>Multas</v>
      </c>
      <c r="J657" s="16" t="str">
        <f t="shared" si="96"/>
        <v>017021</v>
      </c>
      <c r="K657" s="16" t="str">
        <f>VLOOKUP(J657:J3813,'[10]Catalogos CRI'!$A$153:$B$335,2,FALSE)</f>
        <v>Infracciones</v>
      </c>
      <c r="L657" s="16" t="str">
        <f t="shared" si="97"/>
        <v>400</v>
      </c>
      <c r="M657" s="16" t="str">
        <f>VLOOKUP(L657:L3813,[11]FF!$A$10:$B$16,2,FALSE)</f>
        <v>Ingresos Propios</v>
      </c>
      <c r="N657" s="16" t="str">
        <f t="shared" si="98"/>
        <v>401</v>
      </c>
      <c r="O657" s="16" t="str">
        <f>VLOOKUP(N657:N3813,[11]FF!$A$22:$B$93,2,FALSE)</f>
        <v>Ingresos Propios</v>
      </c>
      <c r="P657" s="16">
        <v>879828</v>
      </c>
      <c r="Q657" s="16">
        <v>1</v>
      </c>
      <c r="R657" s="17">
        <v>297045.02</v>
      </c>
      <c r="S657" s="17">
        <v>0</v>
      </c>
      <c r="T657" s="17">
        <f t="shared" si="90"/>
        <v>297045.02</v>
      </c>
      <c r="U657" s="17">
        <v>0</v>
      </c>
      <c r="V657" s="17">
        <v>0</v>
      </c>
      <c r="W657" s="17">
        <f t="shared" si="91"/>
        <v>297045.02</v>
      </c>
      <c r="X657" t="str">
        <f>VLOOKUP(J657,'[12]Conver ASEJ VS Clave Nueva'!$A$4:$C$193,3,FALSE)</f>
        <v>1.7.2.1</v>
      </c>
      <c r="Y657" t="str">
        <f>VLOOKUP(K657,'[13]Conver ASEJ VS Clave Nueva'!$B$4:$D$193,3,FALSE)</f>
        <v>Infracciones</v>
      </c>
    </row>
    <row r="658" spans="1:25" x14ac:dyDescent="0.25">
      <c r="A658" s="16">
        <v>86953</v>
      </c>
      <c r="B658" s="16" t="s">
        <v>33</v>
      </c>
      <c r="C658" s="16" t="str">
        <f t="shared" si="92"/>
        <v>2018</v>
      </c>
      <c r="D658" s="16" t="str">
        <f t="shared" si="93"/>
        <v>010000</v>
      </c>
      <c r="E658" s="16" t="str">
        <f>VLOOKUP(D658:D3814,'[10]Catalogos CRI'!$A$10:$B$19,2,FALSE)</f>
        <v>IMPUESTOS</v>
      </c>
      <c r="F658" s="16" t="str">
        <f t="shared" si="94"/>
        <v>017000</v>
      </c>
      <c r="G658" s="16" t="str">
        <f>VLOOKUP(F658:F3814,'[10]Catalogos CRI'!$A$24:$B$65,2,FALSE)</f>
        <v>ACCESORIOS DE LOS IMPUESTOS</v>
      </c>
      <c r="H658" s="16" t="str">
        <f t="shared" si="95"/>
        <v>017020</v>
      </c>
      <c r="I658" s="16" t="str">
        <f>VLOOKUP(H658:H3814,'[10]Catalogos CRI'!$A$70:$B$148,2,FALSE)</f>
        <v>Multas</v>
      </c>
      <c r="J658" s="16" t="str">
        <f t="shared" si="96"/>
        <v>017021</v>
      </c>
      <c r="K658" s="16" t="str">
        <f>VLOOKUP(J658:J3814,'[10]Catalogos CRI'!$A$153:$B$335,2,FALSE)</f>
        <v>Infracciones</v>
      </c>
      <c r="L658" s="16" t="str">
        <f t="shared" si="97"/>
        <v>400</v>
      </c>
      <c r="M658" s="16" t="str">
        <f>VLOOKUP(L658:L3814,[11]FF!$A$10:$B$16,2,FALSE)</f>
        <v>Ingresos Propios</v>
      </c>
      <c r="N658" s="16" t="str">
        <f t="shared" si="98"/>
        <v>401</v>
      </c>
      <c r="O658" s="16" t="str">
        <f>VLOOKUP(N658:N3814,[11]FF!$A$22:$B$93,2,FALSE)</f>
        <v>Ingresos Propios</v>
      </c>
      <c r="P658" s="16">
        <v>879829</v>
      </c>
      <c r="Q658" s="16">
        <v>2</v>
      </c>
      <c r="R658" s="17">
        <v>297049</v>
      </c>
      <c r="S658" s="17">
        <v>0</v>
      </c>
      <c r="T658" s="17">
        <f t="shared" si="90"/>
        <v>297049</v>
      </c>
      <c r="U658" s="17">
        <v>0</v>
      </c>
      <c r="V658" s="17">
        <v>0</v>
      </c>
      <c r="W658" s="17">
        <f t="shared" si="91"/>
        <v>297049</v>
      </c>
      <c r="X658" t="str">
        <f>VLOOKUP(J658,'[12]Conver ASEJ VS Clave Nueva'!$A$4:$C$193,3,FALSE)</f>
        <v>1.7.2.1</v>
      </c>
      <c r="Y658" t="str">
        <f>VLOOKUP(K658,'[13]Conver ASEJ VS Clave Nueva'!$B$4:$D$193,3,FALSE)</f>
        <v>Infracciones</v>
      </c>
    </row>
    <row r="659" spans="1:25" x14ac:dyDescent="0.25">
      <c r="A659" s="16">
        <v>86953</v>
      </c>
      <c r="B659" s="16" t="s">
        <v>33</v>
      </c>
      <c r="C659" s="16" t="str">
        <f t="shared" si="92"/>
        <v>2018</v>
      </c>
      <c r="D659" s="16" t="str">
        <f t="shared" si="93"/>
        <v>010000</v>
      </c>
      <c r="E659" s="16" t="str">
        <f>VLOOKUP(D659:D3815,'[10]Catalogos CRI'!$A$10:$B$19,2,FALSE)</f>
        <v>IMPUESTOS</v>
      </c>
      <c r="F659" s="16" t="str">
        <f t="shared" si="94"/>
        <v>017000</v>
      </c>
      <c r="G659" s="16" t="str">
        <f>VLOOKUP(F659:F3815,'[10]Catalogos CRI'!$A$24:$B$65,2,FALSE)</f>
        <v>ACCESORIOS DE LOS IMPUESTOS</v>
      </c>
      <c r="H659" s="16" t="str">
        <f t="shared" si="95"/>
        <v>017020</v>
      </c>
      <c r="I659" s="16" t="str">
        <f>VLOOKUP(H659:H3815,'[10]Catalogos CRI'!$A$70:$B$148,2,FALSE)</f>
        <v>Multas</v>
      </c>
      <c r="J659" s="16" t="str">
        <f t="shared" si="96"/>
        <v>017021</v>
      </c>
      <c r="K659" s="16" t="str">
        <f>VLOOKUP(J659:J3815,'[10]Catalogos CRI'!$A$153:$B$335,2,FALSE)</f>
        <v>Infracciones</v>
      </c>
      <c r="L659" s="16" t="str">
        <f t="shared" si="97"/>
        <v>400</v>
      </c>
      <c r="M659" s="16" t="str">
        <f>VLOOKUP(L659:L3815,[11]FF!$A$10:$B$16,2,FALSE)</f>
        <v>Ingresos Propios</v>
      </c>
      <c r="N659" s="16" t="str">
        <f t="shared" si="98"/>
        <v>401</v>
      </c>
      <c r="O659" s="16" t="str">
        <f>VLOOKUP(N659:N3815,[11]FF!$A$22:$B$93,2,FALSE)</f>
        <v>Ingresos Propios</v>
      </c>
      <c r="P659" s="16">
        <v>879830</v>
      </c>
      <c r="Q659" s="16">
        <v>3</v>
      </c>
      <c r="R659" s="17">
        <v>297049</v>
      </c>
      <c r="S659" s="17">
        <v>0</v>
      </c>
      <c r="T659" s="17">
        <f t="shared" si="90"/>
        <v>297049</v>
      </c>
      <c r="U659" s="17">
        <v>0</v>
      </c>
      <c r="V659" s="17">
        <v>0</v>
      </c>
      <c r="W659" s="17">
        <f t="shared" si="91"/>
        <v>297049</v>
      </c>
      <c r="X659" t="str">
        <f>VLOOKUP(J659,'[12]Conver ASEJ VS Clave Nueva'!$A$4:$C$193,3,FALSE)</f>
        <v>1.7.2.1</v>
      </c>
      <c r="Y659" t="str">
        <f>VLOOKUP(K659,'[13]Conver ASEJ VS Clave Nueva'!$B$4:$D$193,3,FALSE)</f>
        <v>Infracciones</v>
      </c>
    </row>
    <row r="660" spans="1:25" x14ac:dyDescent="0.25">
      <c r="A660" s="16">
        <v>86953</v>
      </c>
      <c r="B660" s="16" t="s">
        <v>33</v>
      </c>
      <c r="C660" s="16" t="str">
        <f t="shared" si="92"/>
        <v>2018</v>
      </c>
      <c r="D660" s="16" t="str">
        <f t="shared" si="93"/>
        <v>010000</v>
      </c>
      <c r="E660" s="16" t="str">
        <f>VLOOKUP(D660:D3816,'[10]Catalogos CRI'!$A$10:$B$19,2,FALSE)</f>
        <v>IMPUESTOS</v>
      </c>
      <c r="F660" s="16" t="str">
        <f t="shared" si="94"/>
        <v>017000</v>
      </c>
      <c r="G660" s="16" t="str">
        <f>VLOOKUP(F660:F3816,'[10]Catalogos CRI'!$A$24:$B$65,2,FALSE)</f>
        <v>ACCESORIOS DE LOS IMPUESTOS</v>
      </c>
      <c r="H660" s="16" t="str">
        <f t="shared" si="95"/>
        <v>017020</v>
      </c>
      <c r="I660" s="16" t="str">
        <f>VLOOKUP(H660:H3816,'[10]Catalogos CRI'!$A$70:$B$148,2,FALSE)</f>
        <v>Multas</v>
      </c>
      <c r="J660" s="16" t="str">
        <f t="shared" si="96"/>
        <v>017021</v>
      </c>
      <c r="K660" s="16" t="str">
        <f>VLOOKUP(J660:J3816,'[10]Catalogos CRI'!$A$153:$B$335,2,FALSE)</f>
        <v>Infracciones</v>
      </c>
      <c r="L660" s="16" t="str">
        <f t="shared" si="97"/>
        <v>400</v>
      </c>
      <c r="M660" s="16" t="str">
        <f>VLOOKUP(L660:L3816,[11]FF!$A$10:$B$16,2,FALSE)</f>
        <v>Ingresos Propios</v>
      </c>
      <c r="N660" s="16" t="str">
        <f t="shared" si="98"/>
        <v>401</v>
      </c>
      <c r="O660" s="16" t="str">
        <f>VLOOKUP(N660:N3816,[11]FF!$A$22:$B$93,2,FALSE)</f>
        <v>Ingresos Propios</v>
      </c>
      <c r="P660" s="16">
        <v>879831</v>
      </c>
      <c r="Q660" s="16">
        <v>4</v>
      </c>
      <c r="R660" s="17">
        <v>297049</v>
      </c>
      <c r="S660" s="17">
        <v>0</v>
      </c>
      <c r="T660" s="17">
        <f t="shared" si="90"/>
        <v>297049</v>
      </c>
      <c r="U660" s="17">
        <v>0</v>
      </c>
      <c r="V660" s="17">
        <v>0</v>
      </c>
      <c r="W660" s="17">
        <f t="shared" si="91"/>
        <v>297049</v>
      </c>
      <c r="X660" t="str">
        <f>VLOOKUP(J660,'[12]Conver ASEJ VS Clave Nueva'!$A$4:$C$193,3,FALSE)</f>
        <v>1.7.2.1</v>
      </c>
      <c r="Y660" t="str">
        <f>VLOOKUP(K660,'[13]Conver ASEJ VS Clave Nueva'!$B$4:$D$193,3,FALSE)</f>
        <v>Infracciones</v>
      </c>
    </row>
    <row r="661" spans="1:25" x14ac:dyDescent="0.25">
      <c r="A661" s="16">
        <v>86953</v>
      </c>
      <c r="B661" s="16" t="s">
        <v>33</v>
      </c>
      <c r="C661" s="16" t="str">
        <f t="shared" si="92"/>
        <v>2018</v>
      </c>
      <c r="D661" s="16" t="str">
        <f t="shared" si="93"/>
        <v>010000</v>
      </c>
      <c r="E661" s="16" t="str">
        <f>VLOOKUP(D661:D3817,'[10]Catalogos CRI'!$A$10:$B$19,2,FALSE)</f>
        <v>IMPUESTOS</v>
      </c>
      <c r="F661" s="16" t="str">
        <f t="shared" si="94"/>
        <v>017000</v>
      </c>
      <c r="G661" s="16" t="str">
        <f>VLOOKUP(F661:F3817,'[10]Catalogos CRI'!$A$24:$B$65,2,FALSE)</f>
        <v>ACCESORIOS DE LOS IMPUESTOS</v>
      </c>
      <c r="H661" s="16" t="str">
        <f t="shared" si="95"/>
        <v>017020</v>
      </c>
      <c r="I661" s="16" t="str">
        <f>VLOOKUP(H661:H3817,'[10]Catalogos CRI'!$A$70:$B$148,2,FALSE)</f>
        <v>Multas</v>
      </c>
      <c r="J661" s="16" t="str">
        <f t="shared" si="96"/>
        <v>017021</v>
      </c>
      <c r="K661" s="16" t="str">
        <f>VLOOKUP(J661:J3817,'[10]Catalogos CRI'!$A$153:$B$335,2,FALSE)</f>
        <v>Infracciones</v>
      </c>
      <c r="L661" s="16" t="str">
        <f t="shared" si="97"/>
        <v>400</v>
      </c>
      <c r="M661" s="16" t="str">
        <f>VLOOKUP(L661:L3817,[11]FF!$A$10:$B$16,2,FALSE)</f>
        <v>Ingresos Propios</v>
      </c>
      <c r="N661" s="16" t="str">
        <f t="shared" si="98"/>
        <v>401</v>
      </c>
      <c r="O661" s="16" t="str">
        <f>VLOOKUP(N661:N3817,[11]FF!$A$22:$B$93,2,FALSE)</f>
        <v>Ingresos Propios</v>
      </c>
      <c r="P661" s="16">
        <v>879832</v>
      </c>
      <c r="Q661" s="16">
        <v>5</v>
      </c>
      <c r="R661" s="17">
        <v>297049</v>
      </c>
      <c r="S661" s="17">
        <v>0</v>
      </c>
      <c r="T661" s="17">
        <f t="shared" si="90"/>
        <v>297049</v>
      </c>
      <c r="U661" s="17">
        <v>0</v>
      </c>
      <c r="V661" s="17">
        <v>0</v>
      </c>
      <c r="W661" s="17">
        <f t="shared" si="91"/>
        <v>297049</v>
      </c>
      <c r="X661" t="str">
        <f>VLOOKUP(J661,'[12]Conver ASEJ VS Clave Nueva'!$A$4:$C$193,3,FALSE)</f>
        <v>1.7.2.1</v>
      </c>
      <c r="Y661" t="str">
        <f>VLOOKUP(K661,'[13]Conver ASEJ VS Clave Nueva'!$B$4:$D$193,3,FALSE)</f>
        <v>Infracciones</v>
      </c>
    </row>
    <row r="662" spans="1:25" x14ac:dyDescent="0.25">
      <c r="A662" s="16">
        <v>86953</v>
      </c>
      <c r="B662" s="16" t="s">
        <v>33</v>
      </c>
      <c r="C662" s="16" t="str">
        <f t="shared" si="92"/>
        <v>2018</v>
      </c>
      <c r="D662" s="16" t="str">
        <f t="shared" si="93"/>
        <v>010000</v>
      </c>
      <c r="E662" s="16" t="str">
        <f>VLOOKUP(D662:D3818,'[10]Catalogos CRI'!$A$10:$B$19,2,FALSE)</f>
        <v>IMPUESTOS</v>
      </c>
      <c r="F662" s="16" t="str">
        <f t="shared" si="94"/>
        <v>017000</v>
      </c>
      <c r="G662" s="16" t="str">
        <f>VLOOKUP(F662:F3818,'[10]Catalogos CRI'!$A$24:$B$65,2,FALSE)</f>
        <v>ACCESORIOS DE LOS IMPUESTOS</v>
      </c>
      <c r="H662" s="16" t="str">
        <f t="shared" si="95"/>
        <v>017020</v>
      </c>
      <c r="I662" s="16" t="str">
        <f>VLOOKUP(H662:H3818,'[10]Catalogos CRI'!$A$70:$B$148,2,FALSE)</f>
        <v>Multas</v>
      </c>
      <c r="J662" s="16" t="str">
        <f t="shared" si="96"/>
        <v>017021</v>
      </c>
      <c r="K662" s="16" t="str">
        <f>VLOOKUP(J662:J3818,'[10]Catalogos CRI'!$A$153:$B$335,2,FALSE)</f>
        <v>Infracciones</v>
      </c>
      <c r="L662" s="16" t="str">
        <f t="shared" si="97"/>
        <v>400</v>
      </c>
      <c r="M662" s="16" t="str">
        <f>VLOOKUP(L662:L3818,[11]FF!$A$10:$B$16,2,FALSE)</f>
        <v>Ingresos Propios</v>
      </c>
      <c r="N662" s="16" t="str">
        <f t="shared" si="98"/>
        <v>401</v>
      </c>
      <c r="O662" s="16" t="str">
        <f>VLOOKUP(N662:N3818,[11]FF!$A$22:$B$93,2,FALSE)</f>
        <v>Ingresos Propios</v>
      </c>
      <c r="P662" s="16">
        <v>879833</v>
      </c>
      <c r="Q662" s="16">
        <v>6</v>
      </c>
      <c r="R662" s="17">
        <v>297049</v>
      </c>
      <c r="S662" s="17">
        <v>0</v>
      </c>
      <c r="T662" s="17">
        <f t="shared" si="90"/>
        <v>297049</v>
      </c>
      <c r="U662" s="17">
        <v>0</v>
      </c>
      <c r="V662" s="17">
        <v>0</v>
      </c>
      <c r="W662" s="17">
        <f t="shared" si="91"/>
        <v>297049</v>
      </c>
      <c r="X662" t="str">
        <f>VLOOKUP(J662,'[12]Conver ASEJ VS Clave Nueva'!$A$4:$C$193,3,FALSE)</f>
        <v>1.7.2.1</v>
      </c>
      <c r="Y662" t="str">
        <f>VLOOKUP(K662,'[13]Conver ASEJ VS Clave Nueva'!$B$4:$D$193,3,FALSE)</f>
        <v>Infracciones</v>
      </c>
    </row>
    <row r="663" spans="1:25" x14ac:dyDescent="0.25">
      <c r="A663" s="16">
        <v>86953</v>
      </c>
      <c r="B663" s="16" t="s">
        <v>33</v>
      </c>
      <c r="C663" s="16" t="str">
        <f t="shared" si="92"/>
        <v>2018</v>
      </c>
      <c r="D663" s="16" t="str">
        <f t="shared" si="93"/>
        <v>010000</v>
      </c>
      <c r="E663" s="16" t="str">
        <f>VLOOKUP(D663:D3819,'[10]Catalogos CRI'!$A$10:$B$19,2,FALSE)</f>
        <v>IMPUESTOS</v>
      </c>
      <c r="F663" s="16" t="str">
        <f t="shared" si="94"/>
        <v>017000</v>
      </c>
      <c r="G663" s="16" t="str">
        <f>VLOOKUP(F663:F3819,'[10]Catalogos CRI'!$A$24:$B$65,2,FALSE)</f>
        <v>ACCESORIOS DE LOS IMPUESTOS</v>
      </c>
      <c r="H663" s="16" t="str">
        <f t="shared" si="95"/>
        <v>017020</v>
      </c>
      <c r="I663" s="16" t="str">
        <f>VLOOKUP(H663:H3819,'[10]Catalogos CRI'!$A$70:$B$148,2,FALSE)</f>
        <v>Multas</v>
      </c>
      <c r="J663" s="16" t="str">
        <f t="shared" si="96"/>
        <v>017021</v>
      </c>
      <c r="K663" s="16" t="str">
        <f>VLOOKUP(J663:J3819,'[10]Catalogos CRI'!$A$153:$B$335,2,FALSE)</f>
        <v>Infracciones</v>
      </c>
      <c r="L663" s="16" t="str">
        <f t="shared" si="97"/>
        <v>400</v>
      </c>
      <c r="M663" s="16" t="str">
        <f>VLOOKUP(L663:L3819,[11]FF!$A$10:$B$16,2,FALSE)</f>
        <v>Ingresos Propios</v>
      </c>
      <c r="N663" s="16" t="str">
        <f t="shared" si="98"/>
        <v>401</v>
      </c>
      <c r="O663" s="16" t="str">
        <f>VLOOKUP(N663:N3819,[11]FF!$A$22:$B$93,2,FALSE)</f>
        <v>Ingresos Propios</v>
      </c>
      <c r="P663" s="16">
        <v>879834</v>
      </c>
      <c r="Q663" s="16">
        <v>7</v>
      </c>
      <c r="R663" s="17">
        <v>297049</v>
      </c>
      <c r="S663" s="17">
        <v>0</v>
      </c>
      <c r="T663" s="17">
        <f t="shared" si="90"/>
        <v>297049</v>
      </c>
      <c r="U663" s="17">
        <v>0</v>
      </c>
      <c r="V663" s="17">
        <v>0</v>
      </c>
      <c r="W663" s="17">
        <f t="shared" si="91"/>
        <v>297049</v>
      </c>
      <c r="X663" t="str">
        <f>VLOOKUP(J663,'[12]Conver ASEJ VS Clave Nueva'!$A$4:$C$193,3,FALSE)</f>
        <v>1.7.2.1</v>
      </c>
      <c r="Y663" t="str">
        <f>VLOOKUP(K663,'[13]Conver ASEJ VS Clave Nueva'!$B$4:$D$193,3,FALSE)</f>
        <v>Infracciones</v>
      </c>
    </row>
    <row r="664" spans="1:25" x14ac:dyDescent="0.25">
      <c r="A664" s="16">
        <v>86479</v>
      </c>
      <c r="B664" s="16" t="s">
        <v>119</v>
      </c>
      <c r="C664" s="16" t="str">
        <f t="shared" si="92"/>
        <v>2018</v>
      </c>
      <c r="D664" s="16" t="str">
        <f t="shared" si="93"/>
        <v>060000</v>
      </c>
      <c r="E664" s="16" t="str">
        <f>VLOOKUP(D664:D3820,'[10]Catalogos CRI'!$A$10:$B$19,2,FALSE)</f>
        <v>APROVECHAMIENTOS</v>
      </c>
      <c r="F664" s="16" t="str">
        <f t="shared" si="94"/>
        <v>064000</v>
      </c>
      <c r="G664" s="16" t="str">
        <f>VLOOKUP(F664:F3820,'[10]Catalogos CRI'!$A$24:$B$65,2,FALSE)</f>
        <v>ACCESORIOS DE LOS APORVECHAMIENTOS</v>
      </c>
      <c r="H664" s="16" t="str">
        <f t="shared" si="95"/>
        <v>064010</v>
      </c>
      <c r="I664" s="16" t="str">
        <f>VLOOKUP(H664:H3820,'[10]Catalogos CRI'!$A$70:$B$148,2,FALSE)</f>
        <v>Otros no especificados</v>
      </c>
      <c r="J664" s="16" t="str">
        <f t="shared" si="96"/>
        <v>064011</v>
      </c>
      <c r="K664" s="16" t="str">
        <f>VLOOKUP(J664:J3820,'[10]Catalogos CRI'!$A$153:$B$335,2,FALSE)</f>
        <v>Otros  accesorios</v>
      </c>
      <c r="L664" s="16" t="str">
        <f t="shared" si="97"/>
        <v>500</v>
      </c>
      <c r="M664" s="16" t="str">
        <f>VLOOKUP(L664:L3820,[11]FF!$A$10:$B$16,2,FALSE)</f>
        <v>Recursos Federales</v>
      </c>
      <c r="N664" s="16" t="str">
        <f t="shared" si="98"/>
        <v>575</v>
      </c>
      <c r="O664" s="16" t="str">
        <f>VLOOKUP(N664:N3820,[11]FF!$A$22:$B$93,2,FALSE)</f>
        <v>Mercado de Abastos Tlaquepaque 2017</v>
      </c>
      <c r="P664" s="16">
        <v>877820</v>
      </c>
      <c r="Q664" s="16">
        <v>2</v>
      </c>
      <c r="R664" s="17">
        <v>0</v>
      </c>
      <c r="S664" s="17">
        <v>995.7</v>
      </c>
      <c r="T664" s="17">
        <f t="shared" si="90"/>
        <v>995.7</v>
      </c>
      <c r="U664" s="17">
        <v>0</v>
      </c>
      <c r="V664" s="17">
        <v>995.7</v>
      </c>
      <c r="W664" s="17">
        <f t="shared" si="91"/>
        <v>0</v>
      </c>
      <c r="X664" t="str">
        <f>VLOOKUP(J664,'[12]Conver ASEJ VS Clave Nueva'!$A$4:$C$193,3,FALSE)</f>
        <v>6.4.1.9</v>
      </c>
      <c r="Y664" t="str">
        <f>VLOOKUP(K664,'[13]Conver ASEJ VS Clave Nueva'!$B$4:$D$193,3,FALSE)</f>
        <v>Otros  accesorios</v>
      </c>
    </row>
    <row r="665" spans="1:25" x14ac:dyDescent="0.25">
      <c r="A665" s="16">
        <v>86479</v>
      </c>
      <c r="B665" s="16" t="s">
        <v>119</v>
      </c>
      <c r="C665" s="16" t="str">
        <f t="shared" si="92"/>
        <v>2018</v>
      </c>
      <c r="D665" s="16" t="str">
        <f t="shared" si="93"/>
        <v>060000</v>
      </c>
      <c r="E665" s="16" t="str">
        <f>VLOOKUP(D665:D3821,'[10]Catalogos CRI'!$A$10:$B$19,2,FALSE)</f>
        <v>APROVECHAMIENTOS</v>
      </c>
      <c r="F665" s="16" t="str">
        <f t="shared" si="94"/>
        <v>064000</v>
      </c>
      <c r="G665" s="16" t="str">
        <f>VLOOKUP(F665:F3821,'[10]Catalogos CRI'!$A$24:$B$65,2,FALSE)</f>
        <v>ACCESORIOS DE LOS APORVECHAMIENTOS</v>
      </c>
      <c r="H665" s="16" t="str">
        <f t="shared" si="95"/>
        <v>064010</v>
      </c>
      <c r="I665" s="16" t="str">
        <f>VLOOKUP(H665:H3821,'[10]Catalogos CRI'!$A$70:$B$148,2,FALSE)</f>
        <v>Otros no especificados</v>
      </c>
      <c r="J665" s="16" t="str">
        <f t="shared" si="96"/>
        <v>064011</v>
      </c>
      <c r="K665" s="16" t="str">
        <f>VLOOKUP(J665:J3821,'[10]Catalogos CRI'!$A$153:$B$335,2,FALSE)</f>
        <v>Otros  accesorios</v>
      </c>
      <c r="L665" s="16" t="str">
        <f t="shared" si="97"/>
        <v>500</v>
      </c>
      <c r="M665" s="16" t="str">
        <f>VLOOKUP(L665:L3821,[11]FF!$A$10:$B$16,2,FALSE)</f>
        <v>Recursos Federales</v>
      </c>
      <c r="N665" s="16" t="str">
        <f t="shared" si="98"/>
        <v>575</v>
      </c>
      <c r="O665" s="16" t="str">
        <f>VLOOKUP(N665:N3821,[11]FF!$A$22:$B$93,2,FALSE)</f>
        <v>Mercado de Abastos Tlaquepaque 2017</v>
      </c>
      <c r="P665" s="16">
        <v>877821</v>
      </c>
      <c r="Q665" s="16">
        <v>3</v>
      </c>
      <c r="R665" s="17">
        <v>0</v>
      </c>
      <c r="S665" s="17">
        <v>1112.8900000000001</v>
      </c>
      <c r="T665" s="17">
        <f t="shared" si="90"/>
        <v>1112.8900000000001</v>
      </c>
      <c r="U665" s="17">
        <v>0</v>
      </c>
      <c r="V665" s="17">
        <v>1112.8900000000001</v>
      </c>
      <c r="W665" s="17">
        <f t="shared" si="91"/>
        <v>0</v>
      </c>
      <c r="X665" t="str">
        <f>VLOOKUP(J665,'[12]Conver ASEJ VS Clave Nueva'!$A$4:$C$193,3,FALSE)</f>
        <v>6.4.1.9</v>
      </c>
      <c r="Y665" t="str">
        <f>VLOOKUP(K665,'[13]Conver ASEJ VS Clave Nueva'!$B$4:$D$193,3,FALSE)</f>
        <v>Otros  accesorios</v>
      </c>
    </row>
    <row r="666" spans="1:25" x14ac:dyDescent="0.25">
      <c r="A666" s="16">
        <v>86479</v>
      </c>
      <c r="B666" s="16" t="s">
        <v>119</v>
      </c>
      <c r="C666" s="16" t="str">
        <f t="shared" si="92"/>
        <v>2018</v>
      </c>
      <c r="D666" s="16" t="str">
        <f t="shared" si="93"/>
        <v>060000</v>
      </c>
      <c r="E666" s="16" t="str">
        <f>VLOOKUP(D666:D3822,'[10]Catalogos CRI'!$A$10:$B$19,2,FALSE)</f>
        <v>APROVECHAMIENTOS</v>
      </c>
      <c r="F666" s="16" t="str">
        <f t="shared" si="94"/>
        <v>064000</v>
      </c>
      <c r="G666" s="16" t="str">
        <f>VLOOKUP(F666:F3822,'[10]Catalogos CRI'!$A$24:$B$65,2,FALSE)</f>
        <v>ACCESORIOS DE LOS APORVECHAMIENTOS</v>
      </c>
      <c r="H666" s="16" t="str">
        <f t="shared" si="95"/>
        <v>064010</v>
      </c>
      <c r="I666" s="16" t="str">
        <f>VLOOKUP(H666:H3822,'[10]Catalogos CRI'!$A$70:$B$148,2,FALSE)</f>
        <v>Otros no especificados</v>
      </c>
      <c r="J666" s="16" t="str">
        <f t="shared" si="96"/>
        <v>064011</v>
      </c>
      <c r="K666" s="16" t="str">
        <f>VLOOKUP(J666:J3822,'[10]Catalogos CRI'!$A$153:$B$335,2,FALSE)</f>
        <v>Otros  accesorios</v>
      </c>
      <c r="L666" s="16" t="str">
        <f t="shared" si="97"/>
        <v>500</v>
      </c>
      <c r="M666" s="16" t="str">
        <f>VLOOKUP(L666:L3822,[11]FF!$A$10:$B$16,2,FALSE)</f>
        <v>Recursos Federales</v>
      </c>
      <c r="N666" s="16" t="str">
        <f t="shared" si="98"/>
        <v>575</v>
      </c>
      <c r="O666" s="16" t="str">
        <f>VLOOKUP(N666:N3822,[11]FF!$A$22:$B$93,2,FALSE)</f>
        <v>Mercado de Abastos Tlaquepaque 2017</v>
      </c>
      <c r="P666" s="16">
        <v>877822</v>
      </c>
      <c r="Q666" s="16">
        <v>4</v>
      </c>
      <c r="R666" s="17">
        <v>0</v>
      </c>
      <c r="S666" s="17">
        <v>975.69</v>
      </c>
      <c r="T666" s="17">
        <f t="shared" si="90"/>
        <v>975.69</v>
      </c>
      <c r="U666" s="17">
        <v>0</v>
      </c>
      <c r="V666" s="17">
        <v>975.69</v>
      </c>
      <c r="W666" s="17">
        <f t="shared" si="91"/>
        <v>0</v>
      </c>
      <c r="X666" t="str">
        <f>VLOOKUP(J666,'[12]Conver ASEJ VS Clave Nueva'!$A$4:$C$193,3,FALSE)</f>
        <v>6.4.1.9</v>
      </c>
      <c r="Y666" t="str">
        <f>VLOOKUP(K666,'[13]Conver ASEJ VS Clave Nueva'!$B$4:$D$193,3,FALSE)</f>
        <v>Otros  accesorios</v>
      </c>
    </row>
    <row r="667" spans="1:25" x14ac:dyDescent="0.25">
      <c r="A667" s="16">
        <v>86479</v>
      </c>
      <c r="B667" s="16" t="s">
        <v>119</v>
      </c>
      <c r="C667" s="16" t="str">
        <f t="shared" si="92"/>
        <v>2018</v>
      </c>
      <c r="D667" s="16" t="str">
        <f t="shared" si="93"/>
        <v>060000</v>
      </c>
      <c r="E667" s="16" t="str">
        <f>VLOOKUP(D667:D3823,'[10]Catalogos CRI'!$A$10:$B$19,2,FALSE)</f>
        <v>APROVECHAMIENTOS</v>
      </c>
      <c r="F667" s="16" t="str">
        <f t="shared" si="94"/>
        <v>064000</v>
      </c>
      <c r="G667" s="16" t="str">
        <f>VLOOKUP(F667:F3823,'[10]Catalogos CRI'!$A$24:$B$65,2,FALSE)</f>
        <v>ACCESORIOS DE LOS APORVECHAMIENTOS</v>
      </c>
      <c r="H667" s="16" t="str">
        <f t="shared" si="95"/>
        <v>064010</v>
      </c>
      <c r="I667" s="16" t="str">
        <f>VLOOKUP(H667:H3823,'[10]Catalogos CRI'!$A$70:$B$148,2,FALSE)</f>
        <v>Otros no especificados</v>
      </c>
      <c r="J667" s="16" t="str">
        <f t="shared" si="96"/>
        <v>064011</v>
      </c>
      <c r="K667" s="16" t="str">
        <f>VLOOKUP(J667:J3823,'[10]Catalogos CRI'!$A$153:$B$335,2,FALSE)</f>
        <v>Otros  accesorios</v>
      </c>
      <c r="L667" s="16" t="str">
        <f t="shared" si="97"/>
        <v>500</v>
      </c>
      <c r="M667" s="16" t="str">
        <f>VLOOKUP(L667:L3823,[11]FF!$A$10:$B$16,2,FALSE)</f>
        <v>Recursos Federales</v>
      </c>
      <c r="N667" s="16" t="str">
        <f t="shared" si="98"/>
        <v>575</v>
      </c>
      <c r="O667" s="16" t="str">
        <f>VLOOKUP(N667:N3823,[11]FF!$A$22:$B$93,2,FALSE)</f>
        <v>Mercado de Abastos Tlaquepaque 2017</v>
      </c>
      <c r="P667" s="16">
        <v>877823</v>
      </c>
      <c r="Q667" s="16">
        <v>5</v>
      </c>
      <c r="R667" s="17">
        <v>0</v>
      </c>
      <c r="S667" s="17">
        <v>1009.59</v>
      </c>
      <c r="T667" s="17">
        <f t="shared" si="90"/>
        <v>1009.59</v>
      </c>
      <c r="U667" s="17">
        <v>0</v>
      </c>
      <c r="V667" s="17">
        <v>1009.59</v>
      </c>
      <c r="W667" s="17">
        <f t="shared" si="91"/>
        <v>0</v>
      </c>
      <c r="X667" t="str">
        <f>VLOOKUP(J667,'[12]Conver ASEJ VS Clave Nueva'!$A$4:$C$193,3,FALSE)</f>
        <v>6.4.1.9</v>
      </c>
      <c r="Y667" t="str">
        <f>VLOOKUP(K667,'[13]Conver ASEJ VS Clave Nueva'!$B$4:$D$193,3,FALSE)</f>
        <v>Otros  accesorios</v>
      </c>
    </row>
    <row r="668" spans="1:25" x14ac:dyDescent="0.25">
      <c r="A668" s="16">
        <v>86479</v>
      </c>
      <c r="B668" s="16" t="s">
        <v>119</v>
      </c>
      <c r="C668" s="16" t="str">
        <f t="shared" si="92"/>
        <v>2018</v>
      </c>
      <c r="D668" s="16" t="str">
        <f t="shared" si="93"/>
        <v>060000</v>
      </c>
      <c r="E668" s="16" t="str">
        <f>VLOOKUP(D668:D3824,'[10]Catalogos CRI'!$A$10:$B$19,2,FALSE)</f>
        <v>APROVECHAMIENTOS</v>
      </c>
      <c r="F668" s="16" t="str">
        <f t="shared" si="94"/>
        <v>064000</v>
      </c>
      <c r="G668" s="16" t="str">
        <f>VLOOKUP(F668:F3824,'[10]Catalogos CRI'!$A$24:$B$65,2,FALSE)</f>
        <v>ACCESORIOS DE LOS APORVECHAMIENTOS</v>
      </c>
      <c r="H668" s="16" t="str">
        <f t="shared" si="95"/>
        <v>064010</v>
      </c>
      <c r="I668" s="16" t="str">
        <f>VLOOKUP(H668:H3824,'[10]Catalogos CRI'!$A$70:$B$148,2,FALSE)</f>
        <v>Otros no especificados</v>
      </c>
      <c r="J668" s="16" t="str">
        <f t="shared" si="96"/>
        <v>064011</v>
      </c>
      <c r="K668" s="16" t="str">
        <f>VLOOKUP(J668:J3824,'[10]Catalogos CRI'!$A$153:$B$335,2,FALSE)</f>
        <v>Otros  accesorios</v>
      </c>
      <c r="L668" s="16" t="str">
        <f t="shared" si="97"/>
        <v>500</v>
      </c>
      <c r="M668" s="16" t="str">
        <f>VLOOKUP(L668:L3824,[11]FF!$A$10:$B$16,2,FALSE)</f>
        <v>Recursos Federales</v>
      </c>
      <c r="N668" s="16" t="str">
        <f t="shared" si="98"/>
        <v>575</v>
      </c>
      <c r="O668" s="16" t="str">
        <f>VLOOKUP(N668:N3824,[11]FF!$A$22:$B$93,2,FALSE)</f>
        <v>Mercado de Abastos Tlaquepaque 2017</v>
      </c>
      <c r="P668" s="16">
        <v>877824</v>
      </c>
      <c r="Q668" s="16">
        <v>6</v>
      </c>
      <c r="R668" s="17">
        <v>0</v>
      </c>
      <c r="S668" s="17">
        <v>976.15</v>
      </c>
      <c r="T668" s="17">
        <f t="shared" si="90"/>
        <v>976.15</v>
      </c>
      <c r="U668" s="17">
        <v>0</v>
      </c>
      <c r="V668" s="17">
        <v>976.15</v>
      </c>
      <c r="W668" s="17">
        <f t="shared" si="91"/>
        <v>0</v>
      </c>
      <c r="X668" t="str">
        <f>VLOOKUP(J668,'[12]Conver ASEJ VS Clave Nueva'!$A$4:$C$193,3,FALSE)</f>
        <v>6.4.1.9</v>
      </c>
      <c r="Y668" t="str">
        <f>VLOOKUP(K668,'[13]Conver ASEJ VS Clave Nueva'!$B$4:$D$193,3,FALSE)</f>
        <v>Otros  accesorios</v>
      </c>
    </row>
    <row r="669" spans="1:25" x14ac:dyDescent="0.25">
      <c r="A669" s="16">
        <v>86479</v>
      </c>
      <c r="B669" s="16" t="s">
        <v>119</v>
      </c>
      <c r="C669" s="16" t="str">
        <f t="shared" si="92"/>
        <v>2018</v>
      </c>
      <c r="D669" s="16" t="str">
        <f t="shared" si="93"/>
        <v>060000</v>
      </c>
      <c r="E669" s="16" t="str">
        <f>VLOOKUP(D669:D3825,'[10]Catalogos CRI'!$A$10:$B$19,2,FALSE)</f>
        <v>APROVECHAMIENTOS</v>
      </c>
      <c r="F669" s="16" t="str">
        <f t="shared" si="94"/>
        <v>064000</v>
      </c>
      <c r="G669" s="16" t="str">
        <f>VLOOKUP(F669:F3825,'[10]Catalogos CRI'!$A$24:$B$65,2,FALSE)</f>
        <v>ACCESORIOS DE LOS APORVECHAMIENTOS</v>
      </c>
      <c r="H669" s="16" t="str">
        <f t="shared" si="95"/>
        <v>064010</v>
      </c>
      <c r="I669" s="16" t="str">
        <f>VLOOKUP(H669:H3825,'[10]Catalogos CRI'!$A$70:$B$148,2,FALSE)</f>
        <v>Otros no especificados</v>
      </c>
      <c r="J669" s="16" t="str">
        <f t="shared" si="96"/>
        <v>064011</v>
      </c>
      <c r="K669" s="16" t="str">
        <f>VLOOKUP(J669:J3825,'[10]Catalogos CRI'!$A$153:$B$335,2,FALSE)</f>
        <v>Otros  accesorios</v>
      </c>
      <c r="L669" s="16" t="str">
        <f t="shared" si="97"/>
        <v>500</v>
      </c>
      <c r="M669" s="16" t="str">
        <f>VLOOKUP(L669:L3825,[11]FF!$A$10:$B$16,2,FALSE)</f>
        <v>Recursos Federales</v>
      </c>
      <c r="N669" s="16" t="str">
        <f t="shared" si="98"/>
        <v>575</v>
      </c>
      <c r="O669" s="16" t="str">
        <f>VLOOKUP(N669:N3825,[11]FF!$A$22:$B$93,2,FALSE)</f>
        <v>Mercado de Abastos Tlaquepaque 2017</v>
      </c>
      <c r="P669" s="16">
        <v>877825</v>
      </c>
      <c r="Q669" s="16">
        <v>7</v>
      </c>
      <c r="R669" s="17">
        <v>0</v>
      </c>
      <c r="S669" s="17">
        <v>0</v>
      </c>
      <c r="T669" s="17">
        <f t="shared" si="90"/>
        <v>0</v>
      </c>
      <c r="U669" s="17">
        <v>0</v>
      </c>
      <c r="V669" s="17">
        <v>1008.93</v>
      </c>
      <c r="W669" s="17">
        <f t="shared" si="91"/>
        <v>-1008.93</v>
      </c>
      <c r="X669" t="str">
        <f>VLOOKUP(J669,'[12]Conver ASEJ VS Clave Nueva'!$A$4:$C$193,3,FALSE)</f>
        <v>6.4.1.9</v>
      </c>
      <c r="Y669" t="str">
        <f>VLOOKUP(K669,'[13]Conver ASEJ VS Clave Nueva'!$B$4:$D$193,3,FALSE)</f>
        <v>Otros  accesorios</v>
      </c>
    </row>
    <row r="670" spans="1:25" x14ac:dyDescent="0.25">
      <c r="A670" s="16">
        <v>86479</v>
      </c>
      <c r="B670" s="16" t="s">
        <v>119</v>
      </c>
      <c r="C670" s="16" t="str">
        <f t="shared" si="92"/>
        <v>2018</v>
      </c>
      <c r="D670" s="16" t="str">
        <f t="shared" si="93"/>
        <v>060000</v>
      </c>
      <c r="E670" s="16" t="str">
        <f>VLOOKUP(D670:D3826,'[10]Catalogos CRI'!$A$10:$B$19,2,FALSE)</f>
        <v>APROVECHAMIENTOS</v>
      </c>
      <c r="F670" s="16" t="str">
        <f t="shared" si="94"/>
        <v>064000</v>
      </c>
      <c r="G670" s="16" t="str">
        <f>VLOOKUP(F670:F3826,'[10]Catalogos CRI'!$A$24:$B$65,2,FALSE)</f>
        <v>ACCESORIOS DE LOS APORVECHAMIENTOS</v>
      </c>
      <c r="H670" s="16" t="str">
        <f t="shared" si="95"/>
        <v>064010</v>
      </c>
      <c r="I670" s="16" t="str">
        <f>VLOOKUP(H670:H3826,'[10]Catalogos CRI'!$A$70:$B$148,2,FALSE)</f>
        <v>Otros no especificados</v>
      </c>
      <c r="J670" s="16" t="str">
        <f t="shared" si="96"/>
        <v>064011</v>
      </c>
      <c r="K670" s="16" t="str">
        <f>VLOOKUP(J670:J3826,'[10]Catalogos CRI'!$A$153:$B$335,2,FALSE)</f>
        <v>Otros  accesorios</v>
      </c>
      <c r="L670" s="16" t="str">
        <f t="shared" si="97"/>
        <v>500</v>
      </c>
      <c r="M670" s="16" t="str">
        <f>VLOOKUP(L670:L3826,[11]FF!$A$10:$B$16,2,FALSE)</f>
        <v>Recursos Federales</v>
      </c>
      <c r="N670" s="16" t="str">
        <f t="shared" si="98"/>
        <v>575</v>
      </c>
      <c r="O670" s="16" t="str">
        <f>VLOOKUP(N670:N3826,[11]FF!$A$22:$B$93,2,FALSE)</f>
        <v>Mercado de Abastos Tlaquepaque 2017</v>
      </c>
      <c r="P670" s="16">
        <v>877826</v>
      </c>
      <c r="Q670" s="16">
        <v>8</v>
      </c>
      <c r="R670" s="17">
        <v>0</v>
      </c>
      <c r="S670" s="17">
        <v>0</v>
      </c>
      <c r="T670" s="17">
        <f t="shared" si="90"/>
        <v>0</v>
      </c>
      <c r="U670" s="17">
        <v>0</v>
      </c>
      <c r="V670" s="17">
        <v>1009.17</v>
      </c>
      <c r="W670" s="17">
        <f t="shared" si="91"/>
        <v>-1009.17</v>
      </c>
      <c r="X670" t="str">
        <f>VLOOKUP(J670,'[12]Conver ASEJ VS Clave Nueva'!$A$4:$C$193,3,FALSE)</f>
        <v>6.4.1.9</v>
      </c>
      <c r="Y670" t="str">
        <f>VLOOKUP(K670,'[13]Conver ASEJ VS Clave Nueva'!$B$4:$D$193,3,FALSE)</f>
        <v>Otros  accesorios</v>
      </c>
    </row>
    <row r="671" spans="1:25" x14ac:dyDescent="0.25">
      <c r="A671" s="16">
        <v>86479</v>
      </c>
      <c r="B671" s="16" t="s">
        <v>119</v>
      </c>
      <c r="C671" s="16" t="str">
        <f t="shared" si="92"/>
        <v>2018</v>
      </c>
      <c r="D671" s="16" t="str">
        <f t="shared" si="93"/>
        <v>060000</v>
      </c>
      <c r="E671" s="16" t="str">
        <f>VLOOKUP(D671:D3827,'[10]Catalogos CRI'!$A$10:$B$19,2,FALSE)</f>
        <v>APROVECHAMIENTOS</v>
      </c>
      <c r="F671" s="16" t="str">
        <f t="shared" si="94"/>
        <v>064000</v>
      </c>
      <c r="G671" s="16" t="str">
        <f>VLOOKUP(F671:F3827,'[10]Catalogos CRI'!$A$24:$B$65,2,FALSE)</f>
        <v>ACCESORIOS DE LOS APORVECHAMIENTOS</v>
      </c>
      <c r="H671" s="16" t="str">
        <f t="shared" si="95"/>
        <v>064010</v>
      </c>
      <c r="I671" s="16" t="str">
        <f>VLOOKUP(H671:H3827,'[10]Catalogos CRI'!$A$70:$B$148,2,FALSE)</f>
        <v>Otros no especificados</v>
      </c>
      <c r="J671" s="16" t="str">
        <f t="shared" si="96"/>
        <v>064011</v>
      </c>
      <c r="K671" s="16" t="str">
        <f>VLOOKUP(J671:J3827,'[10]Catalogos CRI'!$A$153:$B$335,2,FALSE)</f>
        <v>Otros  accesorios</v>
      </c>
      <c r="L671" s="16" t="str">
        <f t="shared" si="97"/>
        <v>500</v>
      </c>
      <c r="M671" s="16" t="str">
        <f>VLOOKUP(L671:L3827,[11]FF!$A$10:$B$16,2,FALSE)</f>
        <v>Recursos Federales</v>
      </c>
      <c r="N671" s="16" t="str">
        <f t="shared" si="98"/>
        <v>575</v>
      </c>
      <c r="O671" s="16" t="str">
        <f>VLOOKUP(N671:N3827,[11]FF!$A$22:$B$93,2,FALSE)</f>
        <v>Mercado de Abastos Tlaquepaque 2017</v>
      </c>
      <c r="P671" s="16">
        <v>877827</v>
      </c>
      <c r="Q671" s="16">
        <v>9</v>
      </c>
      <c r="R671" s="17">
        <v>0</v>
      </c>
      <c r="S671" s="17">
        <v>0</v>
      </c>
      <c r="T671" s="17">
        <f t="shared" si="90"/>
        <v>0</v>
      </c>
      <c r="U671" s="17">
        <v>0</v>
      </c>
      <c r="V671" s="17">
        <v>976.85</v>
      </c>
      <c r="W671" s="17">
        <f t="shared" si="91"/>
        <v>-976.85</v>
      </c>
      <c r="X671" t="str">
        <f>VLOOKUP(J671,'[12]Conver ASEJ VS Clave Nueva'!$A$4:$C$193,3,FALSE)</f>
        <v>6.4.1.9</v>
      </c>
      <c r="Y671" t="str">
        <f>VLOOKUP(K671,'[13]Conver ASEJ VS Clave Nueva'!$B$4:$D$193,3,FALSE)</f>
        <v>Otros  accesorios</v>
      </c>
    </row>
    <row r="672" spans="1:25" x14ac:dyDescent="0.25">
      <c r="A672" s="16">
        <v>86479</v>
      </c>
      <c r="B672" s="16" t="s">
        <v>119</v>
      </c>
      <c r="C672" s="16" t="str">
        <f t="shared" si="92"/>
        <v>2018</v>
      </c>
      <c r="D672" s="16" t="str">
        <f t="shared" si="93"/>
        <v>060000</v>
      </c>
      <c r="E672" s="16" t="str">
        <f>VLOOKUP(D672:D3828,'[10]Catalogos CRI'!$A$10:$B$19,2,FALSE)</f>
        <v>APROVECHAMIENTOS</v>
      </c>
      <c r="F672" s="16" t="str">
        <f t="shared" si="94"/>
        <v>064000</v>
      </c>
      <c r="G672" s="16" t="str">
        <f>VLOOKUP(F672:F3828,'[10]Catalogos CRI'!$A$24:$B$65,2,FALSE)</f>
        <v>ACCESORIOS DE LOS APORVECHAMIENTOS</v>
      </c>
      <c r="H672" s="16" t="str">
        <f t="shared" si="95"/>
        <v>064010</v>
      </c>
      <c r="I672" s="16" t="str">
        <f>VLOOKUP(H672:H3828,'[10]Catalogos CRI'!$A$70:$B$148,2,FALSE)</f>
        <v>Otros no especificados</v>
      </c>
      <c r="J672" s="16" t="str">
        <f t="shared" si="96"/>
        <v>064011</v>
      </c>
      <c r="K672" s="16" t="str">
        <f>VLOOKUP(J672:J3828,'[10]Catalogos CRI'!$A$153:$B$335,2,FALSE)</f>
        <v>Otros  accesorios</v>
      </c>
      <c r="L672" s="16" t="str">
        <f t="shared" si="97"/>
        <v>500</v>
      </c>
      <c r="M672" s="16" t="str">
        <f>VLOOKUP(L672:L3828,[11]FF!$A$10:$B$16,2,FALSE)</f>
        <v>Recursos Federales</v>
      </c>
      <c r="N672" s="16" t="str">
        <f t="shared" si="98"/>
        <v>575</v>
      </c>
      <c r="O672" s="16" t="str">
        <f>VLOOKUP(N672:N3828,[11]FF!$A$22:$B$93,2,FALSE)</f>
        <v>Mercado de Abastos Tlaquepaque 2017</v>
      </c>
      <c r="P672" s="16">
        <v>877828</v>
      </c>
      <c r="Q672" s="16">
        <v>10</v>
      </c>
      <c r="R672" s="17">
        <v>0</v>
      </c>
      <c r="S672" s="17">
        <v>0</v>
      </c>
      <c r="T672" s="17">
        <f t="shared" si="90"/>
        <v>0</v>
      </c>
      <c r="U672" s="17">
        <v>0</v>
      </c>
      <c r="V672" s="17">
        <v>1009.65</v>
      </c>
      <c r="W672" s="17">
        <f t="shared" si="91"/>
        <v>-1009.65</v>
      </c>
      <c r="X672" t="str">
        <f>VLOOKUP(J672,'[12]Conver ASEJ VS Clave Nueva'!$A$4:$C$193,3,FALSE)</f>
        <v>6.4.1.9</v>
      </c>
      <c r="Y672" t="str">
        <f>VLOOKUP(K672,'[13]Conver ASEJ VS Clave Nueva'!$B$4:$D$193,3,FALSE)</f>
        <v>Otros  accesorios</v>
      </c>
    </row>
    <row r="673" spans="1:25" x14ac:dyDescent="0.25">
      <c r="A673" s="16">
        <v>86479</v>
      </c>
      <c r="B673" s="16" t="s">
        <v>119</v>
      </c>
      <c r="C673" s="16" t="str">
        <f t="shared" si="92"/>
        <v>2018</v>
      </c>
      <c r="D673" s="16" t="str">
        <f t="shared" si="93"/>
        <v>060000</v>
      </c>
      <c r="E673" s="16" t="str">
        <f>VLOOKUP(D673:D3829,'[10]Catalogos CRI'!$A$10:$B$19,2,FALSE)</f>
        <v>APROVECHAMIENTOS</v>
      </c>
      <c r="F673" s="16" t="str">
        <f t="shared" si="94"/>
        <v>064000</v>
      </c>
      <c r="G673" s="16" t="str">
        <f>VLOOKUP(F673:F3829,'[10]Catalogos CRI'!$A$24:$B$65,2,FALSE)</f>
        <v>ACCESORIOS DE LOS APORVECHAMIENTOS</v>
      </c>
      <c r="H673" s="16" t="str">
        <f t="shared" si="95"/>
        <v>064010</v>
      </c>
      <c r="I673" s="16" t="str">
        <f>VLOOKUP(H673:H3829,'[10]Catalogos CRI'!$A$70:$B$148,2,FALSE)</f>
        <v>Otros no especificados</v>
      </c>
      <c r="J673" s="16" t="str">
        <f t="shared" si="96"/>
        <v>064011</v>
      </c>
      <c r="K673" s="16" t="str">
        <f>VLOOKUP(J673:J3829,'[10]Catalogos CRI'!$A$153:$B$335,2,FALSE)</f>
        <v>Otros  accesorios</v>
      </c>
      <c r="L673" s="16" t="str">
        <f t="shared" si="97"/>
        <v>500</v>
      </c>
      <c r="M673" s="16" t="str">
        <f>VLOOKUP(L673:L3829,[11]FF!$A$10:$B$16,2,FALSE)</f>
        <v>Recursos Federales</v>
      </c>
      <c r="N673" s="16" t="str">
        <f t="shared" si="98"/>
        <v>575</v>
      </c>
      <c r="O673" s="16" t="str">
        <f>VLOOKUP(N673:N3829,[11]FF!$A$22:$B$93,2,FALSE)</f>
        <v>Mercado de Abastos Tlaquepaque 2017</v>
      </c>
      <c r="P673" s="16">
        <v>877829</v>
      </c>
      <c r="Q673" s="16">
        <v>11</v>
      </c>
      <c r="R673" s="17">
        <v>0</v>
      </c>
      <c r="S673" s="17">
        <v>0</v>
      </c>
      <c r="T673" s="17">
        <f t="shared" si="90"/>
        <v>0</v>
      </c>
      <c r="U673" s="17">
        <v>0</v>
      </c>
      <c r="V673" s="17">
        <v>262.38</v>
      </c>
      <c r="W673" s="17">
        <f t="shared" si="91"/>
        <v>-262.38</v>
      </c>
      <c r="X673" t="str">
        <f>VLOOKUP(J673,'[12]Conver ASEJ VS Clave Nueva'!$A$4:$C$193,3,FALSE)</f>
        <v>6.4.1.9</v>
      </c>
      <c r="Y673" t="str">
        <f>VLOOKUP(K673,'[13]Conver ASEJ VS Clave Nueva'!$B$4:$D$193,3,FALSE)</f>
        <v>Otros  accesorios</v>
      </c>
    </row>
    <row r="674" spans="1:25" x14ac:dyDescent="0.25">
      <c r="A674" s="16">
        <v>86479</v>
      </c>
      <c r="B674" s="16" t="s">
        <v>119</v>
      </c>
      <c r="C674" s="16" t="str">
        <f t="shared" si="92"/>
        <v>2018</v>
      </c>
      <c r="D674" s="16" t="str">
        <f t="shared" si="93"/>
        <v>060000</v>
      </c>
      <c r="E674" s="16" t="str">
        <f>VLOOKUP(D674:D3830,'[10]Catalogos CRI'!$A$10:$B$19,2,FALSE)</f>
        <v>APROVECHAMIENTOS</v>
      </c>
      <c r="F674" s="16" t="str">
        <f t="shared" si="94"/>
        <v>064000</v>
      </c>
      <c r="G674" s="16" t="str">
        <f>VLOOKUP(F674:F3830,'[10]Catalogos CRI'!$A$24:$B$65,2,FALSE)</f>
        <v>ACCESORIOS DE LOS APORVECHAMIENTOS</v>
      </c>
      <c r="H674" s="16" t="str">
        <f t="shared" si="95"/>
        <v>064010</v>
      </c>
      <c r="I674" s="16" t="str">
        <f>VLOOKUP(H674:H3830,'[10]Catalogos CRI'!$A$70:$B$148,2,FALSE)</f>
        <v>Otros no especificados</v>
      </c>
      <c r="J674" s="16" t="str">
        <f t="shared" si="96"/>
        <v>064011</v>
      </c>
      <c r="K674" s="16" t="str">
        <f>VLOOKUP(J674:J3830,'[10]Catalogos CRI'!$A$153:$B$335,2,FALSE)</f>
        <v>Otros  accesorios</v>
      </c>
      <c r="L674" s="16" t="str">
        <f t="shared" si="97"/>
        <v>500</v>
      </c>
      <c r="M674" s="16" t="str">
        <f>VLOOKUP(L674:L3830,[11]FF!$A$10:$B$16,2,FALSE)</f>
        <v>Recursos Federales</v>
      </c>
      <c r="N674" s="16" t="str">
        <f t="shared" si="98"/>
        <v>575</v>
      </c>
      <c r="O674" s="16" t="str">
        <f>VLOOKUP(N674:N3830,[11]FF!$A$22:$B$93,2,FALSE)</f>
        <v>Mercado de Abastos Tlaquepaque 2017</v>
      </c>
      <c r="P674" s="16">
        <v>877830</v>
      </c>
      <c r="Q674" s="16">
        <v>12</v>
      </c>
      <c r="R674" s="17">
        <v>0</v>
      </c>
      <c r="S674" s="17">
        <v>0</v>
      </c>
      <c r="T674" s="17">
        <f t="shared" si="90"/>
        <v>0</v>
      </c>
      <c r="U674" s="17">
        <v>0</v>
      </c>
      <c r="V674" s="17">
        <v>0</v>
      </c>
      <c r="W674" s="17">
        <f t="shared" si="91"/>
        <v>0</v>
      </c>
      <c r="X674" t="str">
        <f>VLOOKUP(J674,'[12]Conver ASEJ VS Clave Nueva'!$A$4:$C$193,3,FALSE)</f>
        <v>6.4.1.9</v>
      </c>
      <c r="Y674" t="str">
        <f>VLOOKUP(K674,'[13]Conver ASEJ VS Clave Nueva'!$B$4:$D$193,3,FALSE)</f>
        <v>Otros  accesorios</v>
      </c>
    </row>
    <row r="675" spans="1:25" x14ac:dyDescent="0.25">
      <c r="A675" s="16">
        <v>86480</v>
      </c>
      <c r="B675" s="16" t="s">
        <v>120</v>
      </c>
      <c r="C675" s="16" t="str">
        <f t="shared" si="92"/>
        <v>2018</v>
      </c>
      <c r="D675" s="16" t="str">
        <f t="shared" si="93"/>
        <v>060000</v>
      </c>
      <c r="E675" s="16" t="str">
        <f>VLOOKUP(D675:D3831,'[10]Catalogos CRI'!$A$10:$B$19,2,FALSE)</f>
        <v>APROVECHAMIENTOS</v>
      </c>
      <c r="F675" s="16" t="str">
        <f t="shared" si="94"/>
        <v>064000</v>
      </c>
      <c r="G675" s="16" t="str">
        <f>VLOOKUP(F675:F3831,'[10]Catalogos CRI'!$A$24:$B$65,2,FALSE)</f>
        <v>ACCESORIOS DE LOS APORVECHAMIENTOS</v>
      </c>
      <c r="H675" s="16" t="str">
        <f t="shared" si="95"/>
        <v>064010</v>
      </c>
      <c r="I675" s="16" t="str">
        <f>VLOOKUP(H675:H3831,'[10]Catalogos CRI'!$A$70:$B$148,2,FALSE)</f>
        <v>Otros no especificados</v>
      </c>
      <c r="J675" s="16" t="str">
        <f t="shared" si="96"/>
        <v>064011</v>
      </c>
      <c r="K675" s="16" t="str">
        <f>VLOOKUP(J675:J3831,'[10]Catalogos CRI'!$A$153:$B$335,2,FALSE)</f>
        <v>Otros  accesorios</v>
      </c>
      <c r="L675" s="16" t="str">
        <f t="shared" si="97"/>
        <v>500</v>
      </c>
      <c r="M675" s="16" t="str">
        <f>VLOOKUP(L675:L3831,[11]FF!$A$10:$B$16,2,FALSE)</f>
        <v>Recursos Federales</v>
      </c>
      <c r="N675" s="16" t="str">
        <f t="shared" si="98"/>
        <v>577</v>
      </c>
      <c r="O675" s="16" t="str">
        <f>VLOOKUP(N675:N3831,[11]FF!$A$22:$B$93,2,FALSE)</f>
        <v>Proyecto de Desarrollo Regional 2017, Proyecto E</v>
      </c>
      <c r="P675" s="16">
        <v>877831</v>
      </c>
      <c r="Q675" s="16">
        <v>1</v>
      </c>
      <c r="R675" s="17">
        <v>0</v>
      </c>
      <c r="S675" s="17">
        <v>38.909999999999997</v>
      </c>
      <c r="T675" s="17">
        <f t="shared" si="90"/>
        <v>38.909999999999997</v>
      </c>
      <c r="U675" s="17">
        <v>0</v>
      </c>
      <c r="V675" s="17">
        <v>38.909999999999997</v>
      </c>
      <c r="W675" s="17">
        <f t="shared" si="91"/>
        <v>0</v>
      </c>
      <c r="X675" t="str">
        <f>VLOOKUP(J675,'[12]Conver ASEJ VS Clave Nueva'!$A$4:$C$193,3,FALSE)</f>
        <v>6.4.1.9</v>
      </c>
      <c r="Y675" t="str">
        <f>VLOOKUP(K675,'[13]Conver ASEJ VS Clave Nueva'!$B$4:$D$193,3,FALSE)</f>
        <v>Otros  accesorios</v>
      </c>
    </row>
    <row r="676" spans="1:25" x14ac:dyDescent="0.25">
      <c r="A676" s="16">
        <v>86480</v>
      </c>
      <c r="B676" s="16" t="s">
        <v>120</v>
      </c>
      <c r="C676" s="16" t="str">
        <f t="shared" si="92"/>
        <v>2018</v>
      </c>
      <c r="D676" s="16" t="str">
        <f t="shared" si="93"/>
        <v>060000</v>
      </c>
      <c r="E676" s="16" t="str">
        <f>VLOOKUP(D676:D3832,'[10]Catalogos CRI'!$A$10:$B$19,2,FALSE)</f>
        <v>APROVECHAMIENTOS</v>
      </c>
      <c r="F676" s="16" t="str">
        <f t="shared" si="94"/>
        <v>064000</v>
      </c>
      <c r="G676" s="16" t="str">
        <f>VLOOKUP(F676:F3832,'[10]Catalogos CRI'!$A$24:$B$65,2,FALSE)</f>
        <v>ACCESORIOS DE LOS APORVECHAMIENTOS</v>
      </c>
      <c r="H676" s="16" t="str">
        <f t="shared" si="95"/>
        <v>064010</v>
      </c>
      <c r="I676" s="16" t="str">
        <f>VLOOKUP(H676:H3832,'[10]Catalogos CRI'!$A$70:$B$148,2,FALSE)</f>
        <v>Otros no especificados</v>
      </c>
      <c r="J676" s="16" t="str">
        <f t="shared" si="96"/>
        <v>064011</v>
      </c>
      <c r="K676" s="16" t="str">
        <f>VLOOKUP(J676:J3832,'[10]Catalogos CRI'!$A$153:$B$335,2,FALSE)</f>
        <v>Otros  accesorios</v>
      </c>
      <c r="L676" s="16" t="str">
        <f t="shared" si="97"/>
        <v>500</v>
      </c>
      <c r="M676" s="16" t="str">
        <f>VLOOKUP(L676:L3832,[11]FF!$A$10:$B$16,2,FALSE)</f>
        <v>Recursos Federales</v>
      </c>
      <c r="N676" s="16" t="str">
        <f t="shared" si="98"/>
        <v>577</v>
      </c>
      <c r="O676" s="16" t="str">
        <f>VLOOKUP(N676:N3832,[11]FF!$A$22:$B$93,2,FALSE)</f>
        <v>Proyecto de Desarrollo Regional 2017, Proyecto E</v>
      </c>
      <c r="P676" s="16">
        <v>877832</v>
      </c>
      <c r="Q676" s="16">
        <v>2</v>
      </c>
      <c r="R676" s="17">
        <v>0</v>
      </c>
      <c r="S676" s="17">
        <v>33.07</v>
      </c>
      <c r="T676" s="17">
        <f t="shared" si="90"/>
        <v>33.07</v>
      </c>
      <c r="U676" s="17">
        <v>0</v>
      </c>
      <c r="V676" s="17">
        <v>33.07</v>
      </c>
      <c r="W676" s="17">
        <f t="shared" si="91"/>
        <v>0</v>
      </c>
      <c r="X676" t="str">
        <f>VLOOKUP(J676,'[12]Conver ASEJ VS Clave Nueva'!$A$4:$C$193,3,FALSE)</f>
        <v>6.4.1.9</v>
      </c>
      <c r="Y676" t="str">
        <f>VLOOKUP(K676,'[13]Conver ASEJ VS Clave Nueva'!$B$4:$D$193,3,FALSE)</f>
        <v>Otros  accesorios</v>
      </c>
    </row>
    <row r="677" spans="1:25" x14ac:dyDescent="0.25">
      <c r="A677" s="16">
        <v>86480</v>
      </c>
      <c r="B677" s="16" t="s">
        <v>120</v>
      </c>
      <c r="C677" s="16" t="str">
        <f t="shared" si="92"/>
        <v>2018</v>
      </c>
      <c r="D677" s="16" t="str">
        <f t="shared" si="93"/>
        <v>060000</v>
      </c>
      <c r="E677" s="16" t="str">
        <f>VLOOKUP(D677:D3833,'[10]Catalogos CRI'!$A$10:$B$19,2,FALSE)</f>
        <v>APROVECHAMIENTOS</v>
      </c>
      <c r="F677" s="16" t="str">
        <f t="shared" si="94"/>
        <v>064000</v>
      </c>
      <c r="G677" s="16" t="str">
        <f>VLOOKUP(F677:F3833,'[10]Catalogos CRI'!$A$24:$B$65,2,FALSE)</f>
        <v>ACCESORIOS DE LOS APORVECHAMIENTOS</v>
      </c>
      <c r="H677" s="16" t="str">
        <f t="shared" si="95"/>
        <v>064010</v>
      </c>
      <c r="I677" s="16" t="str">
        <f>VLOOKUP(H677:H3833,'[10]Catalogos CRI'!$A$70:$B$148,2,FALSE)</f>
        <v>Otros no especificados</v>
      </c>
      <c r="J677" s="16" t="str">
        <f t="shared" si="96"/>
        <v>064011</v>
      </c>
      <c r="K677" s="16" t="str">
        <f>VLOOKUP(J677:J3833,'[10]Catalogos CRI'!$A$153:$B$335,2,FALSE)</f>
        <v>Otros  accesorios</v>
      </c>
      <c r="L677" s="16" t="str">
        <f t="shared" si="97"/>
        <v>500</v>
      </c>
      <c r="M677" s="16" t="str">
        <f>VLOOKUP(L677:L3833,[11]FF!$A$10:$B$16,2,FALSE)</f>
        <v>Recursos Federales</v>
      </c>
      <c r="N677" s="16" t="str">
        <f t="shared" si="98"/>
        <v>577</v>
      </c>
      <c r="O677" s="16" t="str">
        <f>VLOOKUP(N677:N3833,[11]FF!$A$22:$B$93,2,FALSE)</f>
        <v>Proyecto de Desarrollo Regional 2017, Proyecto E</v>
      </c>
      <c r="P677" s="16">
        <v>877833</v>
      </c>
      <c r="Q677" s="16">
        <v>3</v>
      </c>
      <c r="R677" s="17">
        <v>0</v>
      </c>
      <c r="S677" s="17">
        <v>25.44</v>
      </c>
      <c r="T677" s="17">
        <f t="shared" si="90"/>
        <v>25.44</v>
      </c>
      <c r="U677" s="17">
        <v>0</v>
      </c>
      <c r="V677" s="17">
        <v>25.44</v>
      </c>
      <c r="W677" s="17">
        <f t="shared" si="91"/>
        <v>0</v>
      </c>
      <c r="X677" t="str">
        <f>VLOOKUP(J677,'[12]Conver ASEJ VS Clave Nueva'!$A$4:$C$193,3,FALSE)</f>
        <v>6.4.1.9</v>
      </c>
      <c r="Y677" t="str">
        <f>VLOOKUP(K677,'[13]Conver ASEJ VS Clave Nueva'!$B$4:$D$193,3,FALSE)</f>
        <v>Otros  accesorios</v>
      </c>
    </row>
    <row r="678" spans="1:25" x14ac:dyDescent="0.25">
      <c r="A678" s="16">
        <v>86480</v>
      </c>
      <c r="B678" s="16" t="s">
        <v>120</v>
      </c>
      <c r="C678" s="16" t="str">
        <f t="shared" si="92"/>
        <v>2018</v>
      </c>
      <c r="D678" s="16" t="str">
        <f t="shared" si="93"/>
        <v>060000</v>
      </c>
      <c r="E678" s="16" t="str">
        <f>VLOOKUP(D678:D3834,'[10]Catalogos CRI'!$A$10:$B$19,2,FALSE)</f>
        <v>APROVECHAMIENTOS</v>
      </c>
      <c r="F678" s="16" t="str">
        <f t="shared" si="94"/>
        <v>064000</v>
      </c>
      <c r="G678" s="16" t="str">
        <f>VLOOKUP(F678:F3834,'[10]Catalogos CRI'!$A$24:$B$65,2,FALSE)</f>
        <v>ACCESORIOS DE LOS APORVECHAMIENTOS</v>
      </c>
      <c r="H678" s="16" t="str">
        <f t="shared" si="95"/>
        <v>064010</v>
      </c>
      <c r="I678" s="16" t="str">
        <f>VLOOKUP(H678:H3834,'[10]Catalogos CRI'!$A$70:$B$148,2,FALSE)</f>
        <v>Otros no especificados</v>
      </c>
      <c r="J678" s="16" t="str">
        <f t="shared" si="96"/>
        <v>064011</v>
      </c>
      <c r="K678" s="16" t="str">
        <f>VLOOKUP(J678:J3834,'[10]Catalogos CRI'!$A$153:$B$335,2,FALSE)</f>
        <v>Otros  accesorios</v>
      </c>
      <c r="L678" s="16" t="str">
        <f t="shared" si="97"/>
        <v>500</v>
      </c>
      <c r="M678" s="16" t="str">
        <f>VLOOKUP(L678:L3834,[11]FF!$A$10:$B$16,2,FALSE)</f>
        <v>Recursos Federales</v>
      </c>
      <c r="N678" s="16" t="str">
        <f t="shared" si="98"/>
        <v>577</v>
      </c>
      <c r="O678" s="16" t="str">
        <f>VLOOKUP(N678:N3834,[11]FF!$A$22:$B$93,2,FALSE)</f>
        <v>Proyecto de Desarrollo Regional 2017, Proyecto E</v>
      </c>
      <c r="P678" s="16">
        <v>877834</v>
      </c>
      <c r="Q678" s="16">
        <v>4</v>
      </c>
      <c r="R678" s="17">
        <v>0</v>
      </c>
      <c r="S678" s="17">
        <v>6.37</v>
      </c>
      <c r="T678" s="17">
        <f t="shared" si="90"/>
        <v>6.37</v>
      </c>
      <c r="U678" s="17">
        <v>0</v>
      </c>
      <c r="V678" s="17">
        <v>6.37</v>
      </c>
      <c r="W678" s="17">
        <f t="shared" si="91"/>
        <v>0</v>
      </c>
      <c r="X678" t="str">
        <f>VLOOKUP(J678,'[12]Conver ASEJ VS Clave Nueva'!$A$4:$C$193,3,FALSE)</f>
        <v>6.4.1.9</v>
      </c>
      <c r="Y678" t="str">
        <f>VLOOKUP(K678,'[13]Conver ASEJ VS Clave Nueva'!$B$4:$D$193,3,FALSE)</f>
        <v>Otros  accesorios</v>
      </c>
    </row>
    <row r="679" spans="1:25" x14ac:dyDescent="0.25">
      <c r="A679" s="16">
        <v>86480</v>
      </c>
      <c r="B679" s="16" t="s">
        <v>120</v>
      </c>
      <c r="C679" s="16" t="str">
        <f t="shared" si="92"/>
        <v>2018</v>
      </c>
      <c r="D679" s="16" t="str">
        <f t="shared" si="93"/>
        <v>060000</v>
      </c>
      <c r="E679" s="16" t="str">
        <f>VLOOKUP(D679:D3835,'[10]Catalogos CRI'!$A$10:$B$19,2,FALSE)</f>
        <v>APROVECHAMIENTOS</v>
      </c>
      <c r="F679" s="16" t="str">
        <f t="shared" si="94"/>
        <v>064000</v>
      </c>
      <c r="G679" s="16" t="str">
        <f>VLOOKUP(F679:F3835,'[10]Catalogos CRI'!$A$24:$B$65,2,FALSE)</f>
        <v>ACCESORIOS DE LOS APORVECHAMIENTOS</v>
      </c>
      <c r="H679" s="16" t="str">
        <f t="shared" si="95"/>
        <v>064010</v>
      </c>
      <c r="I679" s="16" t="str">
        <f>VLOOKUP(H679:H3835,'[10]Catalogos CRI'!$A$70:$B$148,2,FALSE)</f>
        <v>Otros no especificados</v>
      </c>
      <c r="J679" s="16" t="str">
        <f t="shared" si="96"/>
        <v>064011</v>
      </c>
      <c r="K679" s="16" t="str">
        <f>VLOOKUP(J679:J3835,'[10]Catalogos CRI'!$A$153:$B$335,2,FALSE)</f>
        <v>Otros  accesorios</v>
      </c>
      <c r="L679" s="16" t="str">
        <f t="shared" si="97"/>
        <v>500</v>
      </c>
      <c r="M679" s="16" t="str">
        <f>VLOOKUP(L679:L3835,[11]FF!$A$10:$B$16,2,FALSE)</f>
        <v>Recursos Federales</v>
      </c>
      <c r="N679" s="16" t="str">
        <f t="shared" si="98"/>
        <v>577</v>
      </c>
      <c r="O679" s="16" t="str">
        <f>VLOOKUP(N679:N3835,[11]FF!$A$22:$B$93,2,FALSE)</f>
        <v>Proyecto de Desarrollo Regional 2017, Proyecto E</v>
      </c>
      <c r="P679" s="16">
        <v>877835</v>
      </c>
      <c r="Q679" s="16">
        <v>5</v>
      </c>
      <c r="R679" s="17">
        <v>0</v>
      </c>
      <c r="S679" s="17">
        <v>6.14</v>
      </c>
      <c r="T679" s="17">
        <f t="shared" si="90"/>
        <v>6.14</v>
      </c>
      <c r="U679" s="17">
        <v>0</v>
      </c>
      <c r="V679" s="17">
        <v>6.14</v>
      </c>
      <c r="W679" s="17">
        <f t="shared" si="91"/>
        <v>0</v>
      </c>
      <c r="X679" t="str">
        <f>VLOOKUP(J679,'[12]Conver ASEJ VS Clave Nueva'!$A$4:$C$193,3,FALSE)</f>
        <v>6.4.1.9</v>
      </c>
      <c r="Y679" t="str">
        <f>VLOOKUP(K679,'[13]Conver ASEJ VS Clave Nueva'!$B$4:$D$193,3,FALSE)</f>
        <v>Otros  accesorios</v>
      </c>
    </row>
    <row r="680" spans="1:25" x14ac:dyDescent="0.25">
      <c r="A680" s="16">
        <v>86480</v>
      </c>
      <c r="B680" s="16" t="s">
        <v>120</v>
      </c>
      <c r="C680" s="16" t="str">
        <f t="shared" si="92"/>
        <v>2018</v>
      </c>
      <c r="D680" s="16" t="str">
        <f t="shared" si="93"/>
        <v>060000</v>
      </c>
      <c r="E680" s="16" t="str">
        <f>VLOOKUP(D680:D3836,'[10]Catalogos CRI'!$A$10:$B$19,2,FALSE)</f>
        <v>APROVECHAMIENTOS</v>
      </c>
      <c r="F680" s="16" t="str">
        <f t="shared" si="94"/>
        <v>064000</v>
      </c>
      <c r="G680" s="16" t="str">
        <f>VLOOKUP(F680:F3836,'[10]Catalogos CRI'!$A$24:$B$65,2,FALSE)</f>
        <v>ACCESORIOS DE LOS APORVECHAMIENTOS</v>
      </c>
      <c r="H680" s="16" t="str">
        <f t="shared" si="95"/>
        <v>064010</v>
      </c>
      <c r="I680" s="16" t="str">
        <f>VLOOKUP(H680:H3836,'[10]Catalogos CRI'!$A$70:$B$148,2,FALSE)</f>
        <v>Otros no especificados</v>
      </c>
      <c r="J680" s="16" t="str">
        <f t="shared" si="96"/>
        <v>064011</v>
      </c>
      <c r="K680" s="16" t="str">
        <f>VLOOKUP(J680:J3836,'[10]Catalogos CRI'!$A$153:$B$335,2,FALSE)</f>
        <v>Otros  accesorios</v>
      </c>
      <c r="L680" s="16" t="str">
        <f t="shared" si="97"/>
        <v>500</v>
      </c>
      <c r="M680" s="16" t="str">
        <f>VLOOKUP(L680:L3836,[11]FF!$A$10:$B$16,2,FALSE)</f>
        <v>Recursos Federales</v>
      </c>
      <c r="N680" s="16" t="str">
        <f t="shared" si="98"/>
        <v>577</v>
      </c>
      <c r="O680" s="16" t="str">
        <f>VLOOKUP(N680:N3836,[11]FF!$A$22:$B$93,2,FALSE)</f>
        <v>Proyecto de Desarrollo Regional 2017, Proyecto E</v>
      </c>
      <c r="P680" s="16">
        <v>877836</v>
      </c>
      <c r="Q680" s="16">
        <v>6</v>
      </c>
      <c r="R680" s="17">
        <v>0</v>
      </c>
      <c r="S680" s="17">
        <v>6.35</v>
      </c>
      <c r="T680" s="17">
        <f t="shared" si="90"/>
        <v>6.35</v>
      </c>
      <c r="U680" s="17">
        <v>0</v>
      </c>
      <c r="V680" s="17">
        <v>6.35</v>
      </c>
      <c r="W680" s="17">
        <f t="shared" si="91"/>
        <v>0</v>
      </c>
      <c r="X680" t="str">
        <f>VLOOKUP(J680,'[12]Conver ASEJ VS Clave Nueva'!$A$4:$C$193,3,FALSE)</f>
        <v>6.4.1.9</v>
      </c>
      <c r="Y680" t="str">
        <f>VLOOKUP(K680,'[13]Conver ASEJ VS Clave Nueva'!$B$4:$D$193,3,FALSE)</f>
        <v>Otros  accesorios</v>
      </c>
    </row>
    <row r="681" spans="1:25" x14ac:dyDescent="0.25">
      <c r="A681" s="16">
        <v>86480</v>
      </c>
      <c r="B681" s="16" t="s">
        <v>120</v>
      </c>
      <c r="C681" s="16" t="str">
        <f t="shared" si="92"/>
        <v>2018</v>
      </c>
      <c r="D681" s="16" t="str">
        <f t="shared" si="93"/>
        <v>060000</v>
      </c>
      <c r="E681" s="16" t="str">
        <f>VLOOKUP(D681:D3837,'[10]Catalogos CRI'!$A$10:$B$19,2,FALSE)</f>
        <v>APROVECHAMIENTOS</v>
      </c>
      <c r="F681" s="16" t="str">
        <f t="shared" si="94"/>
        <v>064000</v>
      </c>
      <c r="G681" s="16" t="str">
        <f>VLOOKUP(F681:F3837,'[10]Catalogos CRI'!$A$24:$B$65,2,FALSE)</f>
        <v>ACCESORIOS DE LOS APORVECHAMIENTOS</v>
      </c>
      <c r="H681" s="16" t="str">
        <f t="shared" si="95"/>
        <v>064010</v>
      </c>
      <c r="I681" s="16" t="str">
        <f>VLOOKUP(H681:H3837,'[10]Catalogos CRI'!$A$70:$B$148,2,FALSE)</f>
        <v>Otros no especificados</v>
      </c>
      <c r="J681" s="16" t="str">
        <f t="shared" si="96"/>
        <v>064011</v>
      </c>
      <c r="K681" s="16" t="str">
        <f>VLOOKUP(J681:J3837,'[10]Catalogos CRI'!$A$153:$B$335,2,FALSE)</f>
        <v>Otros  accesorios</v>
      </c>
      <c r="L681" s="16" t="str">
        <f t="shared" si="97"/>
        <v>500</v>
      </c>
      <c r="M681" s="16" t="str">
        <f>VLOOKUP(L681:L3837,[11]FF!$A$10:$B$16,2,FALSE)</f>
        <v>Recursos Federales</v>
      </c>
      <c r="N681" s="16" t="str">
        <f t="shared" si="98"/>
        <v>577</v>
      </c>
      <c r="O681" s="16" t="str">
        <f>VLOOKUP(N681:N3837,[11]FF!$A$22:$B$93,2,FALSE)</f>
        <v>Proyecto de Desarrollo Regional 2017, Proyecto E</v>
      </c>
      <c r="P681" s="16">
        <v>877837</v>
      </c>
      <c r="Q681" s="16">
        <v>7</v>
      </c>
      <c r="R681" s="17">
        <v>0</v>
      </c>
      <c r="S681" s="17">
        <v>0</v>
      </c>
      <c r="T681" s="17">
        <f t="shared" si="90"/>
        <v>0</v>
      </c>
      <c r="U681" s="17">
        <v>0</v>
      </c>
      <c r="V681" s="17">
        <v>15205</v>
      </c>
      <c r="W681" s="17">
        <f t="shared" si="91"/>
        <v>-15205</v>
      </c>
      <c r="X681" t="str">
        <f>VLOOKUP(J681,'[12]Conver ASEJ VS Clave Nueva'!$A$4:$C$193,3,FALSE)</f>
        <v>6.4.1.9</v>
      </c>
      <c r="Y681" t="str">
        <f>VLOOKUP(K681,'[13]Conver ASEJ VS Clave Nueva'!$B$4:$D$193,3,FALSE)</f>
        <v>Otros  accesorios</v>
      </c>
    </row>
    <row r="682" spans="1:25" x14ac:dyDescent="0.25">
      <c r="A682" s="16">
        <v>86480</v>
      </c>
      <c r="B682" s="16" t="s">
        <v>120</v>
      </c>
      <c r="C682" s="16" t="str">
        <f t="shared" si="92"/>
        <v>2018</v>
      </c>
      <c r="D682" s="16" t="str">
        <f t="shared" si="93"/>
        <v>060000</v>
      </c>
      <c r="E682" s="16" t="str">
        <f>VLOOKUP(D682:D3838,'[10]Catalogos CRI'!$A$10:$B$19,2,FALSE)</f>
        <v>APROVECHAMIENTOS</v>
      </c>
      <c r="F682" s="16" t="str">
        <f t="shared" si="94"/>
        <v>064000</v>
      </c>
      <c r="G682" s="16" t="str">
        <f>VLOOKUP(F682:F3838,'[10]Catalogos CRI'!$A$24:$B$65,2,FALSE)</f>
        <v>ACCESORIOS DE LOS APORVECHAMIENTOS</v>
      </c>
      <c r="H682" s="16" t="str">
        <f t="shared" si="95"/>
        <v>064010</v>
      </c>
      <c r="I682" s="16" t="str">
        <f>VLOOKUP(H682:H3838,'[10]Catalogos CRI'!$A$70:$B$148,2,FALSE)</f>
        <v>Otros no especificados</v>
      </c>
      <c r="J682" s="16" t="str">
        <f t="shared" si="96"/>
        <v>064011</v>
      </c>
      <c r="K682" s="16" t="str">
        <f>VLOOKUP(J682:J3838,'[10]Catalogos CRI'!$A$153:$B$335,2,FALSE)</f>
        <v>Otros  accesorios</v>
      </c>
      <c r="L682" s="16" t="str">
        <f t="shared" si="97"/>
        <v>500</v>
      </c>
      <c r="M682" s="16" t="str">
        <f>VLOOKUP(L682:L3838,[11]FF!$A$10:$B$16,2,FALSE)</f>
        <v>Recursos Federales</v>
      </c>
      <c r="N682" s="16" t="str">
        <f t="shared" si="98"/>
        <v>577</v>
      </c>
      <c r="O682" s="16" t="str">
        <f>VLOOKUP(N682:N3838,[11]FF!$A$22:$B$93,2,FALSE)</f>
        <v>Proyecto de Desarrollo Regional 2017, Proyecto E</v>
      </c>
      <c r="P682" s="16">
        <v>877838</v>
      </c>
      <c r="Q682" s="16">
        <v>8</v>
      </c>
      <c r="R682" s="17">
        <v>0</v>
      </c>
      <c r="S682" s="17">
        <v>0</v>
      </c>
      <c r="T682" s="17">
        <f t="shared" si="90"/>
        <v>0</v>
      </c>
      <c r="U682" s="17">
        <v>0</v>
      </c>
      <c r="V682" s="17">
        <v>23530.35</v>
      </c>
      <c r="W682" s="17">
        <f t="shared" si="91"/>
        <v>-23530.35</v>
      </c>
      <c r="X682" t="str">
        <f>VLOOKUP(J682,'[12]Conver ASEJ VS Clave Nueva'!$A$4:$C$193,3,FALSE)</f>
        <v>6.4.1.9</v>
      </c>
      <c r="Y682" t="str">
        <f>VLOOKUP(K682,'[13]Conver ASEJ VS Clave Nueva'!$B$4:$D$193,3,FALSE)</f>
        <v>Otros  accesorios</v>
      </c>
    </row>
    <row r="683" spans="1:25" x14ac:dyDescent="0.25">
      <c r="A683" s="16">
        <v>86480</v>
      </c>
      <c r="B683" s="16" t="s">
        <v>120</v>
      </c>
      <c r="C683" s="16" t="str">
        <f t="shared" si="92"/>
        <v>2018</v>
      </c>
      <c r="D683" s="16" t="str">
        <f t="shared" si="93"/>
        <v>060000</v>
      </c>
      <c r="E683" s="16" t="str">
        <f>VLOOKUP(D683:D3839,'[10]Catalogos CRI'!$A$10:$B$19,2,FALSE)</f>
        <v>APROVECHAMIENTOS</v>
      </c>
      <c r="F683" s="16" t="str">
        <f t="shared" si="94"/>
        <v>064000</v>
      </c>
      <c r="G683" s="16" t="str">
        <f>VLOOKUP(F683:F3839,'[10]Catalogos CRI'!$A$24:$B$65,2,FALSE)</f>
        <v>ACCESORIOS DE LOS APORVECHAMIENTOS</v>
      </c>
      <c r="H683" s="16" t="str">
        <f t="shared" si="95"/>
        <v>064010</v>
      </c>
      <c r="I683" s="16" t="str">
        <f>VLOOKUP(H683:H3839,'[10]Catalogos CRI'!$A$70:$B$148,2,FALSE)</f>
        <v>Otros no especificados</v>
      </c>
      <c r="J683" s="16" t="str">
        <f t="shared" si="96"/>
        <v>064011</v>
      </c>
      <c r="K683" s="16" t="str">
        <f>VLOOKUP(J683:J3839,'[10]Catalogos CRI'!$A$153:$B$335,2,FALSE)</f>
        <v>Otros  accesorios</v>
      </c>
      <c r="L683" s="16" t="str">
        <f t="shared" si="97"/>
        <v>500</v>
      </c>
      <c r="M683" s="16" t="str">
        <f>VLOOKUP(L683:L3839,[11]FF!$A$10:$B$16,2,FALSE)</f>
        <v>Recursos Federales</v>
      </c>
      <c r="N683" s="16" t="str">
        <f t="shared" si="98"/>
        <v>577</v>
      </c>
      <c r="O683" s="16" t="str">
        <f>VLOOKUP(N683:N3839,[11]FF!$A$22:$B$93,2,FALSE)</f>
        <v>Proyecto de Desarrollo Regional 2017, Proyecto E</v>
      </c>
      <c r="P683" s="16">
        <v>877839</v>
      </c>
      <c r="Q683" s="16">
        <v>9</v>
      </c>
      <c r="R683" s="17">
        <v>0</v>
      </c>
      <c r="S683" s="17">
        <v>0</v>
      </c>
      <c r="T683" s="17">
        <f t="shared" si="90"/>
        <v>0</v>
      </c>
      <c r="U683" s="17">
        <v>0</v>
      </c>
      <c r="V683" s="17">
        <v>20497.86</v>
      </c>
      <c r="W683" s="17">
        <f t="shared" si="91"/>
        <v>-20497.86</v>
      </c>
      <c r="X683" t="str">
        <f>VLOOKUP(J683,'[12]Conver ASEJ VS Clave Nueva'!$A$4:$C$193,3,FALSE)</f>
        <v>6.4.1.9</v>
      </c>
      <c r="Y683" t="str">
        <f>VLOOKUP(K683,'[13]Conver ASEJ VS Clave Nueva'!$B$4:$D$193,3,FALSE)</f>
        <v>Otros  accesorios</v>
      </c>
    </row>
    <row r="684" spans="1:25" x14ac:dyDescent="0.25">
      <c r="A684" s="16">
        <v>86480</v>
      </c>
      <c r="B684" s="16" t="s">
        <v>120</v>
      </c>
      <c r="C684" s="16" t="str">
        <f t="shared" si="92"/>
        <v>2018</v>
      </c>
      <c r="D684" s="16" t="str">
        <f t="shared" si="93"/>
        <v>060000</v>
      </c>
      <c r="E684" s="16" t="str">
        <f>VLOOKUP(D684:D3840,'[10]Catalogos CRI'!$A$10:$B$19,2,FALSE)</f>
        <v>APROVECHAMIENTOS</v>
      </c>
      <c r="F684" s="16" t="str">
        <f t="shared" si="94"/>
        <v>064000</v>
      </c>
      <c r="G684" s="16" t="str">
        <f>VLOOKUP(F684:F3840,'[10]Catalogos CRI'!$A$24:$B$65,2,FALSE)</f>
        <v>ACCESORIOS DE LOS APORVECHAMIENTOS</v>
      </c>
      <c r="H684" s="16" t="str">
        <f t="shared" si="95"/>
        <v>064010</v>
      </c>
      <c r="I684" s="16" t="str">
        <f>VLOOKUP(H684:H3840,'[10]Catalogos CRI'!$A$70:$B$148,2,FALSE)</f>
        <v>Otros no especificados</v>
      </c>
      <c r="J684" s="16" t="str">
        <f t="shared" si="96"/>
        <v>064011</v>
      </c>
      <c r="K684" s="16" t="str">
        <f>VLOOKUP(J684:J3840,'[10]Catalogos CRI'!$A$153:$B$335,2,FALSE)</f>
        <v>Otros  accesorios</v>
      </c>
      <c r="L684" s="16" t="str">
        <f t="shared" si="97"/>
        <v>500</v>
      </c>
      <c r="M684" s="16" t="str">
        <f>VLOOKUP(L684:L3840,[11]FF!$A$10:$B$16,2,FALSE)</f>
        <v>Recursos Federales</v>
      </c>
      <c r="N684" s="16" t="str">
        <f t="shared" si="98"/>
        <v>577</v>
      </c>
      <c r="O684" s="16" t="str">
        <f>VLOOKUP(N684:N3840,[11]FF!$A$22:$B$93,2,FALSE)</f>
        <v>Proyecto de Desarrollo Regional 2017, Proyecto E</v>
      </c>
      <c r="P684" s="16">
        <v>877840</v>
      </c>
      <c r="Q684" s="16">
        <v>10</v>
      </c>
      <c r="R684" s="17">
        <v>0</v>
      </c>
      <c r="S684" s="17">
        <v>0</v>
      </c>
      <c r="T684" s="17">
        <f t="shared" si="90"/>
        <v>0</v>
      </c>
      <c r="U684" s="17">
        <v>0</v>
      </c>
      <c r="V684" s="17">
        <v>42157.1</v>
      </c>
      <c r="W684" s="17">
        <f t="shared" si="91"/>
        <v>-42157.1</v>
      </c>
      <c r="X684" t="str">
        <f>VLOOKUP(J684,'[12]Conver ASEJ VS Clave Nueva'!$A$4:$C$193,3,FALSE)</f>
        <v>6.4.1.9</v>
      </c>
      <c r="Y684" t="str">
        <f>VLOOKUP(K684,'[13]Conver ASEJ VS Clave Nueva'!$B$4:$D$193,3,FALSE)</f>
        <v>Otros  accesorios</v>
      </c>
    </row>
    <row r="685" spans="1:25" x14ac:dyDescent="0.25">
      <c r="A685" s="16">
        <v>86480</v>
      </c>
      <c r="B685" s="16" t="s">
        <v>120</v>
      </c>
      <c r="C685" s="16" t="str">
        <f t="shared" si="92"/>
        <v>2018</v>
      </c>
      <c r="D685" s="16" t="str">
        <f t="shared" si="93"/>
        <v>060000</v>
      </c>
      <c r="E685" s="16" t="str">
        <f>VLOOKUP(D685:D3841,'[10]Catalogos CRI'!$A$10:$B$19,2,FALSE)</f>
        <v>APROVECHAMIENTOS</v>
      </c>
      <c r="F685" s="16" t="str">
        <f t="shared" si="94"/>
        <v>064000</v>
      </c>
      <c r="G685" s="16" t="str">
        <f>VLOOKUP(F685:F3841,'[10]Catalogos CRI'!$A$24:$B$65,2,FALSE)</f>
        <v>ACCESORIOS DE LOS APORVECHAMIENTOS</v>
      </c>
      <c r="H685" s="16" t="str">
        <f t="shared" si="95"/>
        <v>064010</v>
      </c>
      <c r="I685" s="16" t="str">
        <f>VLOOKUP(H685:H3841,'[10]Catalogos CRI'!$A$70:$B$148,2,FALSE)</f>
        <v>Otros no especificados</v>
      </c>
      <c r="J685" s="16" t="str">
        <f t="shared" si="96"/>
        <v>064011</v>
      </c>
      <c r="K685" s="16" t="str">
        <f>VLOOKUP(J685:J3841,'[10]Catalogos CRI'!$A$153:$B$335,2,FALSE)</f>
        <v>Otros  accesorios</v>
      </c>
      <c r="L685" s="16" t="str">
        <f t="shared" si="97"/>
        <v>500</v>
      </c>
      <c r="M685" s="16" t="str">
        <f>VLOOKUP(L685:L3841,[11]FF!$A$10:$B$16,2,FALSE)</f>
        <v>Recursos Federales</v>
      </c>
      <c r="N685" s="16" t="str">
        <f t="shared" si="98"/>
        <v>577</v>
      </c>
      <c r="O685" s="16" t="str">
        <f>VLOOKUP(N685:N3841,[11]FF!$A$22:$B$93,2,FALSE)</f>
        <v>Proyecto de Desarrollo Regional 2017, Proyecto E</v>
      </c>
      <c r="P685" s="16">
        <v>877841</v>
      </c>
      <c r="Q685" s="16">
        <v>11</v>
      </c>
      <c r="R685" s="17">
        <v>0</v>
      </c>
      <c r="S685" s="17">
        <v>0</v>
      </c>
      <c r="T685" s="17">
        <f t="shared" si="90"/>
        <v>0</v>
      </c>
      <c r="U685" s="17">
        <v>0</v>
      </c>
      <c r="V685" s="17">
        <v>45649.03</v>
      </c>
      <c r="W685" s="17">
        <f t="shared" si="91"/>
        <v>-45649.03</v>
      </c>
      <c r="X685" t="str">
        <f>VLOOKUP(J685,'[12]Conver ASEJ VS Clave Nueva'!$A$4:$C$193,3,FALSE)</f>
        <v>6.4.1.9</v>
      </c>
      <c r="Y685" t="str">
        <f>VLOOKUP(K685,'[13]Conver ASEJ VS Clave Nueva'!$B$4:$D$193,3,FALSE)</f>
        <v>Otros  accesorios</v>
      </c>
    </row>
    <row r="686" spans="1:25" x14ac:dyDescent="0.25">
      <c r="A686" s="16">
        <v>86480</v>
      </c>
      <c r="B686" s="16" t="s">
        <v>120</v>
      </c>
      <c r="C686" s="16" t="str">
        <f t="shared" si="92"/>
        <v>2018</v>
      </c>
      <c r="D686" s="16" t="str">
        <f t="shared" si="93"/>
        <v>060000</v>
      </c>
      <c r="E686" s="16" t="str">
        <f>VLOOKUP(D686:D3842,'[10]Catalogos CRI'!$A$10:$B$19,2,FALSE)</f>
        <v>APROVECHAMIENTOS</v>
      </c>
      <c r="F686" s="16" t="str">
        <f t="shared" si="94"/>
        <v>064000</v>
      </c>
      <c r="G686" s="16" t="str">
        <f>VLOOKUP(F686:F3842,'[10]Catalogos CRI'!$A$24:$B$65,2,FALSE)</f>
        <v>ACCESORIOS DE LOS APORVECHAMIENTOS</v>
      </c>
      <c r="H686" s="16" t="str">
        <f t="shared" si="95"/>
        <v>064010</v>
      </c>
      <c r="I686" s="16" t="str">
        <f>VLOOKUP(H686:H3842,'[10]Catalogos CRI'!$A$70:$B$148,2,FALSE)</f>
        <v>Otros no especificados</v>
      </c>
      <c r="J686" s="16" t="str">
        <f t="shared" si="96"/>
        <v>064011</v>
      </c>
      <c r="K686" s="16" t="str">
        <f>VLOOKUP(J686:J3842,'[10]Catalogos CRI'!$A$153:$B$335,2,FALSE)</f>
        <v>Otros  accesorios</v>
      </c>
      <c r="L686" s="16" t="str">
        <f t="shared" si="97"/>
        <v>500</v>
      </c>
      <c r="M686" s="16" t="str">
        <f>VLOOKUP(L686:L3842,[11]FF!$A$10:$B$16,2,FALSE)</f>
        <v>Recursos Federales</v>
      </c>
      <c r="N686" s="16" t="str">
        <f t="shared" si="98"/>
        <v>577</v>
      </c>
      <c r="O686" s="16" t="str">
        <f>VLOOKUP(N686:N3842,[11]FF!$A$22:$B$93,2,FALSE)</f>
        <v>Proyecto de Desarrollo Regional 2017, Proyecto E</v>
      </c>
      <c r="P686" s="16">
        <v>877842</v>
      </c>
      <c r="Q686" s="16">
        <v>12</v>
      </c>
      <c r="R686" s="17">
        <v>0</v>
      </c>
      <c r="S686" s="17">
        <v>0</v>
      </c>
      <c r="T686" s="17">
        <f t="shared" si="90"/>
        <v>0</v>
      </c>
      <c r="U686" s="17">
        <v>0</v>
      </c>
      <c r="V686" s="17">
        <v>55782.75</v>
      </c>
      <c r="W686" s="17">
        <f t="shared" si="91"/>
        <v>-55782.75</v>
      </c>
      <c r="X686" t="str">
        <f>VLOOKUP(J686,'[12]Conver ASEJ VS Clave Nueva'!$A$4:$C$193,3,FALSE)</f>
        <v>6.4.1.9</v>
      </c>
      <c r="Y686" t="str">
        <f>VLOOKUP(K686,'[13]Conver ASEJ VS Clave Nueva'!$B$4:$D$193,3,FALSE)</f>
        <v>Otros  accesorios</v>
      </c>
    </row>
    <row r="687" spans="1:25" x14ac:dyDescent="0.25">
      <c r="A687" s="16">
        <v>86481</v>
      </c>
      <c r="B687" s="16" t="s">
        <v>121</v>
      </c>
      <c r="C687" s="16" t="str">
        <f t="shared" si="92"/>
        <v>2018</v>
      </c>
      <c r="D687" s="16" t="str">
        <f t="shared" si="93"/>
        <v>060000</v>
      </c>
      <c r="E687" s="16" t="str">
        <f>VLOOKUP(D687:D3843,'[10]Catalogos CRI'!$A$10:$B$19,2,FALSE)</f>
        <v>APROVECHAMIENTOS</v>
      </c>
      <c r="F687" s="16" t="str">
        <f t="shared" si="94"/>
        <v>064000</v>
      </c>
      <c r="G687" s="16" t="str">
        <f>VLOOKUP(F687:F3843,'[10]Catalogos CRI'!$A$24:$B$65,2,FALSE)</f>
        <v>ACCESORIOS DE LOS APORVECHAMIENTOS</v>
      </c>
      <c r="H687" s="16" t="str">
        <f t="shared" si="95"/>
        <v>064010</v>
      </c>
      <c r="I687" s="16" t="str">
        <f>VLOOKUP(H687:H3843,'[10]Catalogos CRI'!$A$70:$B$148,2,FALSE)</f>
        <v>Otros no especificados</v>
      </c>
      <c r="J687" s="16" t="str">
        <f t="shared" si="96"/>
        <v>064011</v>
      </c>
      <c r="K687" s="16" t="str">
        <f>VLOOKUP(J687:J3843,'[10]Catalogos CRI'!$A$153:$B$335,2,FALSE)</f>
        <v>Otros  accesorios</v>
      </c>
      <c r="L687" s="16" t="str">
        <f t="shared" si="97"/>
        <v>500</v>
      </c>
      <c r="M687" s="16" t="str">
        <f>VLOOKUP(L687:L3843,[11]FF!$A$10:$B$16,2,FALSE)</f>
        <v>Recursos Federales</v>
      </c>
      <c r="N687" s="16" t="str">
        <f t="shared" si="98"/>
        <v>579</v>
      </c>
      <c r="O687" s="16" t="str">
        <f>VLOOKUP(N687:N3843,[11]FF!$A$22:$B$93,2,FALSE)</f>
        <v>Atención Ciudadana del Módulo del Sistema de Apertura Rápida de Empresas</v>
      </c>
      <c r="P687" s="16">
        <v>877843</v>
      </c>
      <c r="Q687" s="16">
        <v>1</v>
      </c>
      <c r="R687" s="17">
        <v>0</v>
      </c>
      <c r="S687" s="17">
        <v>79.56</v>
      </c>
      <c r="T687" s="17">
        <f t="shared" si="90"/>
        <v>79.56</v>
      </c>
      <c r="U687" s="17">
        <v>0</v>
      </c>
      <c r="V687" s="17">
        <v>79.56</v>
      </c>
      <c r="W687" s="17">
        <f t="shared" si="91"/>
        <v>0</v>
      </c>
      <c r="X687" t="str">
        <f>VLOOKUP(J687,'[12]Conver ASEJ VS Clave Nueva'!$A$4:$C$193,3,FALSE)</f>
        <v>6.4.1.9</v>
      </c>
      <c r="Y687" t="str">
        <f>VLOOKUP(K687,'[13]Conver ASEJ VS Clave Nueva'!$B$4:$D$193,3,FALSE)</f>
        <v>Otros  accesorios</v>
      </c>
    </row>
    <row r="688" spans="1:25" x14ac:dyDescent="0.25">
      <c r="A688" s="16">
        <v>86481</v>
      </c>
      <c r="B688" s="16" t="s">
        <v>121</v>
      </c>
      <c r="C688" s="16" t="str">
        <f t="shared" si="92"/>
        <v>2018</v>
      </c>
      <c r="D688" s="16" t="str">
        <f t="shared" si="93"/>
        <v>060000</v>
      </c>
      <c r="E688" s="16" t="str">
        <f>VLOOKUP(D688:D3844,'[10]Catalogos CRI'!$A$10:$B$19,2,FALSE)</f>
        <v>APROVECHAMIENTOS</v>
      </c>
      <c r="F688" s="16" t="str">
        <f t="shared" si="94"/>
        <v>064000</v>
      </c>
      <c r="G688" s="16" t="str">
        <f>VLOOKUP(F688:F3844,'[10]Catalogos CRI'!$A$24:$B$65,2,FALSE)</f>
        <v>ACCESORIOS DE LOS APORVECHAMIENTOS</v>
      </c>
      <c r="H688" s="16" t="str">
        <f t="shared" si="95"/>
        <v>064010</v>
      </c>
      <c r="I688" s="16" t="str">
        <f>VLOOKUP(H688:H3844,'[10]Catalogos CRI'!$A$70:$B$148,2,FALSE)</f>
        <v>Otros no especificados</v>
      </c>
      <c r="J688" s="16" t="str">
        <f t="shared" si="96"/>
        <v>064011</v>
      </c>
      <c r="K688" s="16" t="str">
        <f>VLOOKUP(J688:J3844,'[10]Catalogos CRI'!$A$153:$B$335,2,FALSE)</f>
        <v>Otros  accesorios</v>
      </c>
      <c r="L688" s="16" t="str">
        <f t="shared" si="97"/>
        <v>500</v>
      </c>
      <c r="M688" s="16" t="str">
        <f>VLOOKUP(L688:L3844,[11]FF!$A$10:$B$16,2,FALSE)</f>
        <v>Recursos Federales</v>
      </c>
      <c r="N688" s="16" t="str">
        <f t="shared" si="98"/>
        <v>579</v>
      </c>
      <c r="O688" s="16" t="str">
        <f>VLOOKUP(N688:N3844,[11]FF!$A$22:$B$93,2,FALSE)</f>
        <v>Atención Ciudadana del Módulo del Sistema de Apertura Rápida de Empresas</v>
      </c>
      <c r="P688" s="16">
        <v>877844</v>
      </c>
      <c r="Q688" s="16">
        <v>2</v>
      </c>
      <c r="R688" s="17">
        <v>0</v>
      </c>
      <c r="S688" s="17">
        <v>65.260000000000005</v>
      </c>
      <c r="T688" s="17">
        <f t="shared" si="90"/>
        <v>65.260000000000005</v>
      </c>
      <c r="U688" s="17">
        <v>0</v>
      </c>
      <c r="V688" s="17">
        <v>65.260000000000005</v>
      </c>
      <c r="W688" s="17">
        <f t="shared" si="91"/>
        <v>0</v>
      </c>
      <c r="X688" t="str">
        <f>VLOOKUP(J688,'[12]Conver ASEJ VS Clave Nueva'!$A$4:$C$193,3,FALSE)</f>
        <v>6.4.1.9</v>
      </c>
      <c r="Y688" t="str">
        <f>VLOOKUP(K688,'[13]Conver ASEJ VS Clave Nueva'!$B$4:$D$193,3,FALSE)</f>
        <v>Otros  accesorios</v>
      </c>
    </row>
    <row r="689" spans="1:25" x14ac:dyDescent="0.25">
      <c r="A689" s="16">
        <v>86481</v>
      </c>
      <c r="B689" s="16" t="s">
        <v>121</v>
      </c>
      <c r="C689" s="16" t="str">
        <f t="shared" si="92"/>
        <v>2018</v>
      </c>
      <c r="D689" s="16" t="str">
        <f t="shared" si="93"/>
        <v>060000</v>
      </c>
      <c r="E689" s="16" t="str">
        <f>VLOOKUP(D689:D3845,'[10]Catalogos CRI'!$A$10:$B$19,2,FALSE)</f>
        <v>APROVECHAMIENTOS</v>
      </c>
      <c r="F689" s="16" t="str">
        <f t="shared" si="94"/>
        <v>064000</v>
      </c>
      <c r="G689" s="16" t="str">
        <f>VLOOKUP(F689:F3845,'[10]Catalogos CRI'!$A$24:$B$65,2,FALSE)</f>
        <v>ACCESORIOS DE LOS APORVECHAMIENTOS</v>
      </c>
      <c r="H689" s="16" t="str">
        <f t="shared" si="95"/>
        <v>064010</v>
      </c>
      <c r="I689" s="16" t="str">
        <f>VLOOKUP(H689:H3845,'[10]Catalogos CRI'!$A$70:$B$148,2,FALSE)</f>
        <v>Otros no especificados</v>
      </c>
      <c r="J689" s="16" t="str">
        <f t="shared" si="96"/>
        <v>064011</v>
      </c>
      <c r="K689" s="16" t="str">
        <f>VLOOKUP(J689:J3845,'[10]Catalogos CRI'!$A$153:$B$335,2,FALSE)</f>
        <v>Otros  accesorios</v>
      </c>
      <c r="L689" s="16" t="str">
        <f t="shared" si="97"/>
        <v>500</v>
      </c>
      <c r="M689" s="16" t="str">
        <f>VLOOKUP(L689:L3845,[11]FF!$A$10:$B$16,2,FALSE)</f>
        <v>Recursos Federales</v>
      </c>
      <c r="N689" s="16" t="str">
        <f t="shared" si="98"/>
        <v>579</v>
      </c>
      <c r="O689" s="16" t="str">
        <f>VLOOKUP(N689:N3845,[11]FF!$A$22:$B$93,2,FALSE)</f>
        <v>Atención Ciudadana del Módulo del Sistema de Apertura Rápida de Empresas</v>
      </c>
      <c r="P689" s="16">
        <v>877845</v>
      </c>
      <c r="Q689" s="16">
        <v>3</v>
      </c>
      <c r="R689" s="17">
        <v>0</v>
      </c>
      <c r="S689" s="17">
        <v>72.27</v>
      </c>
      <c r="T689" s="17">
        <f t="shared" si="90"/>
        <v>72.27</v>
      </c>
      <c r="U689" s="17">
        <v>0</v>
      </c>
      <c r="V689" s="17">
        <v>72.27</v>
      </c>
      <c r="W689" s="17">
        <f t="shared" si="91"/>
        <v>0</v>
      </c>
      <c r="X689" t="str">
        <f>VLOOKUP(J689,'[12]Conver ASEJ VS Clave Nueva'!$A$4:$C$193,3,FALSE)</f>
        <v>6.4.1.9</v>
      </c>
      <c r="Y689" t="str">
        <f>VLOOKUP(K689,'[13]Conver ASEJ VS Clave Nueva'!$B$4:$D$193,3,FALSE)</f>
        <v>Otros  accesorios</v>
      </c>
    </row>
    <row r="690" spans="1:25" x14ac:dyDescent="0.25">
      <c r="A690" s="16">
        <v>86481</v>
      </c>
      <c r="B690" s="16" t="s">
        <v>121</v>
      </c>
      <c r="C690" s="16" t="str">
        <f t="shared" si="92"/>
        <v>2018</v>
      </c>
      <c r="D690" s="16" t="str">
        <f t="shared" si="93"/>
        <v>060000</v>
      </c>
      <c r="E690" s="16" t="str">
        <f>VLOOKUP(D690:D3846,'[10]Catalogos CRI'!$A$10:$B$19,2,FALSE)</f>
        <v>APROVECHAMIENTOS</v>
      </c>
      <c r="F690" s="16" t="str">
        <f t="shared" si="94"/>
        <v>064000</v>
      </c>
      <c r="G690" s="16" t="str">
        <f>VLOOKUP(F690:F3846,'[10]Catalogos CRI'!$A$24:$B$65,2,FALSE)</f>
        <v>ACCESORIOS DE LOS APORVECHAMIENTOS</v>
      </c>
      <c r="H690" s="16" t="str">
        <f t="shared" si="95"/>
        <v>064010</v>
      </c>
      <c r="I690" s="16" t="str">
        <f>VLOOKUP(H690:H3846,'[10]Catalogos CRI'!$A$70:$B$148,2,FALSE)</f>
        <v>Otros no especificados</v>
      </c>
      <c r="J690" s="16" t="str">
        <f t="shared" si="96"/>
        <v>064011</v>
      </c>
      <c r="K690" s="16" t="str">
        <f>VLOOKUP(J690:J3846,'[10]Catalogos CRI'!$A$153:$B$335,2,FALSE)</f>
        <v>Otros  accesorios</v>
      </c>
      <c r="L690" s="16" t="str">
        <f t="shared" si="97"/>
        <v>500</v>
      </c>
      <c r="M690" s="16" t="str">
        <f>VLOOKUP(L690:L3846,[11]FF!$A$10:$B$16,2,FALSE)</f>
        <v>Recursos Federales</v>
      </c>
      <c r="N690" s="16" t="str">
        <f t="shared" si="98"/>
        <v>579</v>
      </c>
      <c r="O690" s="16" t="str">
        <f>VLOOKUP(N690:N3846,[11]FF!$A$22:$B$93,2,FALSE)</f>
        <v>Atención Ciudadana del Módulo del Sistema de Apertura Rápida de Empresas</v>
      </c>
      <c r="P690" s="16">
        <v>877846</v>
      </c>
      <c r="Q690" s="16">
        <v>4</v>
      </c>
      <c r="R690" s="17">
        <v>0</v>
      </c>
      <c r="S690" s="17">
        <v>69.959999999999994</v>
      </c>
      <c r="T690" s="17">
        <f t="shared" si="90"/>
        <v>69.959999999999994</v>
      </c>
      <c r="U690" s="17">
        <v>0</v>
      </c>
      <c r="V690" s="17">
        <v>69.959999999999994</v>
      </c>
      <c r="W690" s="17">
        <f t="shared" si="91"/>
        <v>0</v>
      </c>
      <c r="X690" t="str">
        <f>VLOOKUP(J690,'[12]Conver ASEJ VS Clave Nueva'!$A$4:$C$193,3,FALSE)</f>
        <v>6.4.1.9</v>
      </c>
      <c r="Y690" t="str">
        <f>VLOOKUP(K690,'[13]Conver ASEJ VS Clave Nueva'!$B$4:$D$193,3,FALSE)</f>
        <v>Otros  accesorios</v>
      </c>
    </row>
    <row r="691" spans="1:25" x14ac:dyDescent="0.25">
      <c r="A691" s="16">
        <v>86481</v>
      </c>
      <c r="B691" s="16" t="s">
        <v>121</v>
      </c>
      <c r="C691" s="16" t="str">
        <f t="shared" si="92"/>
        <v>2018</v>
      </c>
      <c r="D691" s="16" t="str">
        <f t="shared" si="93"/>
        <v>060000</v>
      </c>
      <c r="E691" s="16" t="str">
        <f>VLOOKUP(D691:D3847,'[10]Catalogos CRI'!$A$10:$B$19,2,FALSE)</f>
        <v>APROVECHAMIENTOS</v>
      </c>
      <c r="F691" s="16" t="str">
        <f t="shared" si="94"/>
        <v>064000</v>
      </c>
      <c r="G691" s="16" t="str">
        <f>VLOOKUP(F691:F3847,'[10]Catalogos CRI'!$A$24:$B$65,2,FALSE)</f>
        <v>ACCESORIOS DE LOS APORVECHAMIENTOS</v>
      </c>
      <c r="H691" s="16" t="str">
        <f t="shared" si="95"/>
        <v>064010</v>
      </c>
      <c r="I691" s="16" t="str">
        <f>VLOOKUP(H691:H3847,'[10]Catalogos CRI'!$A$70:$B$148,2,FALSE)</f>
        <v>Otros no especificados</v>
      </c>
      <c r="J691" s="16" t="str">
        <f t="shared" si="96"/>
        <v>064011</v>
      </c>
      <c r="K691" s="16" t="str">
        <f>VLOOKUP(J691:J3847,'[10]Catalogos CRI'!$A$153:$B$335,2,FALSE)</f>
        <v>Otros  accesorios</v>
      </c>
      <c r="L691" s="16" t="str">
        <f t="shared" si="97"/>
        <v>500</v>
      </c>
      <c r="M691" s="16" t="str">
        <f>VLOOKUP(L691:L3847,[11]FF!$A$10:$B$16,2,FALSE)</f>
        <v>Recursos Federales</v>
      </c>
      <c r="N691" s="16" t="str">
        <f t="shared" si="98"/>
        <v>579</v>
      </c>
      <c r="O691" s="16" t="str">
        <f>VLOOKUP(N691:N3847,[11]FF!$A$22:$B$93,2,FALSE)</f>
        <v>Atención Ciudadana del Módulo del Sistema de Apertura Rápida de Empresas</v>
      </c>
      <c r="P691" s="16">
        <v>877847</v>
      </c>
      <c r="Q691" s="16">
        <v>5</v>
      </c>
      <c r="R691" s="17">
        <v>0</v>
      </c>
      <c r="S691" s="17">
        <v>72.31</v>
      </c>
      <c r="T691" s="17">
        <f t="shared" si="90"/>
        <v>72.31</v>
      </c>
      <c r="U691" s="17">
        <v>0</v>
      </c>
      <c r="V691" s="17">
        <v>72.31</v>
      </c>
      <c r="W691" s="17">
        <f t="shared" si="91"/>
        <v>0</v>
      </c>
      <c r="X691" t="str">
        <f>VLOOKUP(J691,'[12]Conver ASEJ VS Clave Nueva'!$A$4:$C$193,3,FALSE)</f>
        <v>6.4.1.9</v>
      </c>
      <c r="Y691" t="str">
        <f>VLOOKUP(K691,'[13]Conver ASEJ VS Clave Nueva'!$B$4:$D$193,3,FALSE)</f>
        <v>Otros  accesorios</v>
      </c>
    </row>
    <row r="692" spans="1:25" x14ac:dyDescent="0.25">
      <c r="A692" s="16">
        <v>86481</v>
      </c>
      <c r="B692" s="16" t="s">
        <v>121</v>
      </c>
      <c r="C692" s="16" t="str">
        <f t="shared" si="92"/>
        <v>2018</v>
      </c>
      <c r="D692" s="16" t="str">
        <f t="shared" si="93"/>
        <v>060000</v>
      </c>
      <c r="E692" s="16" t="str">
        <f>VLOOKUP(D692:D3848,'[10]Catalogos CRI'!$A$10:$B$19,2,FALSE)</f>
        <v>APROVECHAMIENTOS</v>
      </c>
      <c r="F692" s="16" t="str">
        <f t="shared" si="94"/>
        <v>064000</v>
      </c>
      <c r="G692" s="16" t="str">
        <f>VLOOKUP(F692:F3848,'[10]Catalogos CRI'!$A$24:$B$65,2,FALSE)</f>
        <v>ACCESORIOS DE LOS APORVECHAMIENTOS</v>
      </c>
      <c r="H692" s="16" t="str">
        <f t="shared" si="95"/>
        <v>064010</v>
      </c>
      <c r="I692" s="16" t="str">
        <f>VLOOKUP(H692:H3848,'[10]Catalogos CRI'!$A$70:$B$148,2,FALSE)</f>
        <v>Otros no especificados</v>
      </c>
      <c r="J692" s="16" t="str">
        <f t="shared" si="96"/>
        <v>064011</v>
      </c>
      <c r="K692" s="16" t="str">
        <f>VLOOKUP(J692:J3848,'[10]Catalogos CRI'!$A$153:$B$335,2,FALSE)</f>
        <v>Otros  accesorios</v>
      </c>
      <c r="L692" s="16" t="str">
        <f t="shared" si="97"/>
        <v>500</v>
      </c>
      <c r="M692" s="16" t="str">
        <f>VLOOKUP(L692:L3848,[11]FF!$A$10:$B$16,2,FALSE)</f>
        <v>Recursos Federales</v>
      </c>
      <c r="N692" s="16" t="str">
        <f t="shared" si="98"/>
        <v>579</v>
      </c>
      <c r="O692" s="16" t="str">
        <f>VLOOKUP(N692:N3848,[11]FF!$A$22:$B$93,2,FALSE)</f>
        <v>Atención Ciudadana del Módulo del Sistema de Apertura Rápida de Empresas</v>
      </c>
      <c r="P692" s="16">
        <v>877848</v>
      </c>
      <c r="Q692" s="16">
        <v>6</v>
      </c>
      <c r="R692" s="17">
        <v>0</v>
      </c>
      <c r="S692" s="17">
        <v>69.989999999999995</v>
      </c>
      <c r="T692" s="17">
        <f t="shared" si="90"/>
        <v>69.989999999999995</v>
      </c>
      <c r="U692" s="17">
        <v>0</v>
      </c>
      <c r="V692" s="17">
        <v>69.989999999999995</v>
      </c>
      <c r="W692" s="17">
        <f t="shared" si="91"/>
        <v>0</v>
      </c>
      <c r="X692" t="str">
        <f>VLOOKUP(J692,'[12]Conver ASEJ VS Clave Nueva'!$A$4:$C$193,3,FALSE)</f>
        <v>6.4.1.9</v>
      </c>
      <c r="Y692" t="str">
        <f>VLOOKUP(K692,'[13]Conver ASEJ VS Clave Nueva'!$B$4:$D$193,3,FALSE)</f>
        <v>Otros  accesorios</v>
      </c>
    </row>
    <row r="693" spans="1:25" x14ac:dyDescent="0.25">
      <c r="A693" s="16">
        <v>86481</v>
      </c>
      <c r="B693" s="16" t="s">
        <v>121</v>
      </c>
      <c r="C693" s="16" t="str">
        <f t="shared" si="92"/>
        <v>2018</v>
      </c>
      <c r="D693" s="16" t="str">
        <f t="shared" si="93"/>
        <v>060000</v>
      </c>
      <c r="E693" s="16" t="str">
        <f>VLOOKUP(D693:D3849,'[10]Catalogos CRI'!$A$10:$B$19,2,FALSE)</f>
        <v>APROVECHAMIENTOS</v>
      </c>
      <c r="F693" s="16" t="str">
        <f t="shared" si="94"/>
        <v>064000</v>
      </c>
      <c r="G693" s="16" t="str">
        <f>VLOOKUP(F693:F3849,'[10]Catalogos CRI'!$A$24:$B$65,2,FALSE)</f>
        <v>ACCESORIOS DE LOS APORVECHAMIENTOS</v>
      </c>
      <c r="H693" s="16" t="str">
        <f t="shared" si="95"/>
        <v>064010</v>
      </c>
      <c r="I693" s="16" t="str">
        <f>VLOOKUP(H693:H3849,'[10]Catalogos CRI'!$A$70:$B$148,2,FALSE)</f>
        <v>Otros no especificados</v>
      </c>
      <c r="J693" s="16" t="str">
        <f t="shared" si="96"/>
        <v>064011</v>
      </c>
      <c r="K693" s="16" t="str">
        <f>VLOOKUP(J693:J3849,'[10]Catalogos CRI'!$A$153:$B$335,2,FALSE)</f>
        <v>Otros  accesorios</v>
      </c>
      <c r="L693" s="16" t="str">
        <f t="shared" si="97"/>
        <v>500</v>
      </c>
      <c r="M693" s="16" t="str">
        <f>VLOOKUP(L693:L3849,[11]FF!$A$10:$B$16,2,FALSE)</f>
        <v>Recursos Federales</v>
      </c>
      <c r="N693" s="16" t="str">
        <f t="shared" si="98"/>
        <v>579</v>
      </c>
      <c r="O693" s="16" t="str">
        <f>VLOOKUP(N693:N3849,[11]FF!$A$22:$B$93,2,FALSE)</f>
        <v>Atención Ciudadana del Módulo del Sistema de Apertura Rápida de Empresas</v>
      </c>
      <c r="P693" s="16">
        <v>877849</v>
      </c>
      <c r="Q693" s="16">
        <v>7</v>
      </c>
      <c r="R693" s="17">
        <v>0</v>
      </c>
      <c r="S693" s="17">
        <v>0</v>
      </c>
      <c r="T693" s="17">
        <f t="shared" si="90"/>
        <v>0</v>
      </c>
      <c r="U693" s="17">
        <v>0</v>
      </c>
      <c r="V693" s="17">
        <v>72.34</v>
      </c>
      <c r="W693" s="17">
        <f t="shared" si="91"/>
        <v>-72.34</v>
      </c>
      <c r="X693" t="str">
        <f>VLOOKUP(J693,'[12]Conver ASEJ VS Clave Nueva'!$A$4:$C$193,3,FALSE)</f>
        <v>6.4.1.9</v>
      </c>
      <c r="Y693" t="str">
        <f>VLOOKUP(K693,'[13]Conver ASEJ VS Clave Nueva'!$B$4:$D$193,3,FALSE)</f>
        <v>Otros  accesorios</v>
      </c>
    </row>
    <row r="694" spans="1:25" x14ac:dyDescent="0.25">
      <c r="A694" s="16">
        <v>86481</v>
      </c>
      <c r="B694" s="16" t="s">
        <v>121</v>
      </c>
      <c r="C694" s="16" t="str">
        <f t="shared" si="92"/>
        <v>2018</v>
      </c>
      <c r="D694" s="16" t="str">
        <f t="shared" si="93"/>
        <v>060000</v>
      </c>
      <c r="E694" s="16" t="str">
        <f>VLOOKUP(D694:D3850,'[10]Catalogos CRI'!$A$10:$B$19,2,FALSE)</f>
        <v>APROVECHAMIENTOS</v>
      </c>
      <c r="F694" s="16" t="str">
        <f t="shared" si="94"/>
        <v>064000</v>
      </c>
      <c r="G694" s="16" t="str">
        <f>VLOOKUP(F694:F3850,'[10]Catalogos CRI'!$A$24:$B$65,2,FALSE)</f>
        <v>ACCESORIOS DE LOS APORVECHAMIENTOS</v>
      </c>
      <c r="H694" s="16" t="str">
        <f t="shared" si="95"/>
        <v>064010</v>
      </c>
      <c r="I694" s="16" t="str">
        <f>VLOOKUP(H694:H3850,'[10]Catalogos CRI'!$A$70:$B$148,2,FALSE)</f>
        <v>Otros no especificados</v>
      </c>
      <c r="J694" s="16" t="str">
        <f t="shared" si="96"/>
        <v>064011</v>
      </c>
      <c r="K694" s="16" t="str">
        <f>VLOOKUP(J694:J3850,'[10]Catalogos CRI'!$A$153:$B$335,2,FALSE)</f>
        <v>Otros  accesorios</v>
      </c>
      <c r="L694" s="16" t="str">
        <f t="shared" si="97"/>
        <v>500</v>
      </c>
      <c r="M694" s="16" t="str">
        <f>VLOOKUP(L694:L3850,[11]FF!$A$10:$B$16,2,FALSE)</f>
        <v>Recursos Federales</v>
      </c>
      <c r="N694" s="16" t="str">
        <f t="shared" si="98"/>
        <v>579</v>
      </c>
      <c r="O694" s="16" t="str">
        <f>VLOOKUP(N694:N3850,[11]FF!$A$22:$B$93,2,FALSE)</f>
        <v>Atención Ciudadana del Módulo del Sistema de Apertura Rápida de Empresas</v>
      </c>
      <c r="P694" s="16">
        <v>877850</v>
      </c>
      <c r="Q694" s="16">
        <v>8</v>
      </c>
      <c r="R694" s="17">
        <v>0</v>
      </c>
      <c r="S694" s="17">
        <v>0</v>
      </c>
      <c r="T694" s="17">
        <f t="shared" si="90"/>
        <v>0</v>
      </c>
      <c r="U694" s="17">
        <v>0</v>
      </c>
      <c r="V694" s="17">
        <v>72.36</v>
      </c>
      <c r="W694" s="17">
        <f t="shared" si="91"/>
        <v>-72.36</v>
      </c>
      <c r="X694" t="str">
        <f>VLOOKUP(J694,'[12]Conver ASEJ VS Clave Nueva'!$A$4:$C$193,3,FALSE)</f>
        <v>6.4.1.9</v>
      </c>
      <c r="Y694" t="str">
        <f>VLOOKUP(K694,'[13]Conver ASEJ VS Clave Nueva'!$B$4:$D$193,3,FALSE)</f>
        <v>Otros  accesorios</v>
      </c>
    </row>
    <row r="695" spans="1:25" x14ac:dyDescent="0.25">
      <c r="A695" s="16">
        <v>86481</v>
      </c>
      <c r="B695" s="16" t="s">
        <v>121</v>
      </c>
      <c r="C695" s="16" t="str">
        <f t="shared" si="92"/>
        <v>2018</v>
      </c>
      <c r="D695" s="16" t="str">
        <f t="shared" si="93"/>
        <v>060000</v>
      </c>
      <c r="E695" s="16" t="str">
        <f>VLOOKUP(D695:D3851,'[10]Catalogos CRI'!$A$10:$B$19,2,FALSE)</f>
        <v>APROVECHAMIENTOS</v>
      </c>
      <c r="F695" s="16" t="str">
        <f t="shared" si="94"/>
        <v>064000</v>
      </c>
      <c r="G695" s="16" t="str">
        <f>VLOOKUP(F695:F3851,'[10]Catalogos CRI'!$A$24:$B$65,2,FALSE)</f>
        <v>ACCESORIOS DE LOS APORVECHAMIENTOS</v>
      </c>
      <c r="H695" s="16" t="str">
        <f t="shared" si="95"/>
        <v>064010</v>
      </c>
      <c r="I695" s="16" t="str">
        <f>VLOOKUP(H695:H3851,'[10]Catalogos CRI'!$A$70:$B$148,2,FALSE)</f>
        <v>Otros no especificados</v>
      </c>
      <c r="J695" s="16" t="str">
        <f t="shared" si="96"/>
        <v>064011</v>
      </c>
      <c r="K695" s="16" t="str">
        <f>VLOOKUP(J695:J3851,'[10]Catalogos CRI'!$A$153:$B$335,2,FALSE)</f>
        <v>Otros  accesorios</v>
      </c>
      <c r="L695" s="16" t="str">
        <f t="shared" si="97"/>
        <v>500</v>
      </c>
      <c r="M695" s="16" t="str">
        <f>VLOOKUP(L695:L3851,[11]FF!$A$10:$B$16,2,FALSE)</f>
        <v>Recursos Federales</v>
      </c>
      <c r="N695" s="16" t="str">
        <f t="shared" si="98"/>
        <v>579</v>
      </c>
      <c r="O695" s="16" t="str">
        <f>VLOOKUP(N695:N3851,[11]FF!$A$22:$B$93,2,FALSE)</f>
        <v>Atención Ciudadana del Módulo del Sistema de Apertura Rápida de Empresas</v>
      </c>
      <c r="P695" s="16">
        <v>877851</v>
      </c>
      <c r="Q695" s="16">
        <v>9</v>
      </c>
      <c r="R695" s="17">
        <v>0</v>
      </c>
      <c r="S695" s="17">
        <v>0</v>
      </c>
      <c r="T695" s="17">
        <f t="shared" si="90"/>
        <v>0</v>
      </c>
      <c r="U695" s="17">
        <v>0</v>
      </c>
      <c r="V695" s="17">
        <v>70.040000000000006</v>
      </c>
      <c r="W695" s="17">
        <f t="shared" si="91"/>
        <v>-70.040000000000006</v>
      </c>
      <c r="X695" t="str">
        <f>VLOOKUP(J695,'[12]Conver ASEJ VS Clave Nueva'!$A$4:$C$193,3,FALSE)</f>
        <v>6.4.1.9</v>
      </c>
      <c r="Y695" t="str">
        <f>VLOOKUP(K695,'[13]Conver ASEJ VS Clave Nueva'!$B$4:$D$193,3,FALSE)</f>
        <v>Otros  accesorios</v>
      </c>
    </row>
    <row r="696" spans="1:25" x14ac:dyDescent="0.25">
      <c r="A696" s="16">
        <v>86481</v>
      </c>
      <c r="B696" s="16" t="s">
        <v>121</v>
      </c>
      <c r="C696" s="16" t="str">
        <f t="shared" si="92"/>
        <v>2018</v>
      </c>
      <c r="D696" s="16" t="str">
        <f t="shared" si="93"/>
        <v>060000</v>
      </c>
      <c r="E696" s="16" t="str">
        <f>VLOOKUP(D696:D3852,'[10]Catalogos CRI'!$A$10:$B$19,2,FALSE)</f>
        <v>APROVECHAMIENTOS</v>
      </c>
      <c r="F696" s="16" t="str">
        <f t="shared" si="94"/>
        <v>064000</v>
      </c>
      <c r="G696" s="16" t="str">
        <f>VLOOKUP(F696:F3852,'[10]Catalogos CRI'!$A$24:$B$65,2,FALSE)</f>
        <v>ACCESORIOS DE LOS APORVECHAMIENTOS</v>
      </c>
      <c r="H696" s="16" t="str">
        <f t="shared" si="95"/>
        <v>064010</v>
      </c>
      <c r="I696" s="16" t="str">
        <f>VLOOKUP(H696:H3852,'[10]Catalogos CRI'!$A$70:$B$148,2,FALSE)</f>
        <v>Otros no especificados</v>
      </c>
      <c r="J696" s="16" t="str">
        <f t="shared" si="96"/>
        <v>064011</v>
      </c>
      <c r="K696" s="16" t="str">
        <f>VLOOKUP(J696:J3852,'[10]Catalogos CRI'!$A$153:$B$335,2,FALSE)</f>
        <v>Otros  accesorios</v>
      </c>
      <c r="L696" s="16" t="str">
        <f t="shared" si="97"/>
        <v>500</v>
      </c>
      <c r="M696" s="16" t="str">
        <f>VLOOKUP(L696:L3852,[11]FF!$A$10:$B$16,2,FALSE)</f>
        <v>Recursos Federales</v>
      </c>
      <c r="N696" s="16" t="str">
        <f t="shared" si="98"/>
        <v>579</v>
      </c>
      <c r="O696" s="16" t="str">
        <f>VLOOKUP(N696:N3852,[11]FF!$A$22:$B$93,2,FALSE)</f>
        <v>Atención Ciudadana del Módulo del Sistema de Apertura Rápida de Empresas</v>
      </c>
      <c r="P696" s="16">
        <v>877852</v>
      </c>
      <c r="Q696" s="16">
        <v>10</v>
      </c>
      <c r="R696" s="17">
        <v>0</v>
      </c>
      <c r="S696" s="17">
        <v>0</v>
      </c>
      <c r="T696" s="17">
        <f t="shared" si="90"/>
        <v>0</v>
      </c>
      <c r="U696" s="17">
        <v>0</v>
      </c>
      <c r="V696" s="17">
        <v>63.85</v>
      </c>
      <c r="W696" s="17">
        <f t="shared" si="91"/>
        <v>-63.85</v>
      </c>
      <c r="X696" t="str">
        <f>VLOOKUP(J696,'[12]Conver ASEJ VS Clave Nueva'!$A$4:$C$193,3,FALSE)</f>
        <v>6.4.1.9</v>
      </c>
      <c r="Y696" t="str">
        <f>VLOOKUP(K696,'[13]Conver ASEJ VS Clave Nueva'!$B$4:$D$193,3,FALSE)</f>
        <v>Otros  accesorios</v>
      </c>
    </row>
    <row r="697" spans="1:25" x14ac:dyDescent="0.25">
      <c r="A697" s="16">
        <v>86481</v>
      </c>
      <c r="B697" s="16" t="s">
        <v>121</v>
      </c>
      <c r="C697" s="16" t="str">
        <f t="shared" si="92"/>
        <v>2018</v>
      </c>
      <c r="D697" s="16" t="str">
        <f t="shared" si="93"/>
        <v>060000</v>
      </c>
      <c r="E697" s="16" t="str">
        <f>VLOOKUP(D697:D3853,'[10]Catalogos CRI'!$A$10:$B$19,2,FALSE)</f>
        <v>APROVECHAMIENTOS</v>
      </c>
      <c r="F697" s="16" t="str">
        <f t="shared" si="94"/>
        <v>064000</v>
      </c>
      <c r="G697" s="16" t="str">
        <f>VLOOKUP(F697:F3853,'[10]Catalogos CRI'!$A$24:$B$65,2,FALSE)</f>
        <v>ACCESORIOS DE LOS APORVECHAMIENTOS</v>
      </c>
      <c r="H697" s="16" t="str">
        <f t="shared" si="95"/>
        <v>064010</v>
      </c>
      <c r="I697" s="16" t="str">
        <f>VLOOKUP(H697:H3853,'[10]Catalogos CRI'!$A$70:$B$148,2,FALSE)</f>
        <v>Otros no especificados</v>
      </c>
      <c r="J697" s="16" t="str">
        <f t="shared" si="96"/>
        <v>064011</v>
      </c>
      <c r="K697" s="16" t="str">
        <f>VLOOKUP(J697:J3853,'[10]Catalogos CRI'!$A$153:$B$335,2,FALSE)</f>
        <v>Otros  accesorios</v>
      </c>
      <c r="L697" s="16" t="str">
        <f t="shared" si="97"/>
        <v>500</v>
      </c>
      <c r="M697" s="16" t="str">
        <f>VLOOKUP(L697:L3853,[11]FF!$A$10:$B$16,2,FALSE)</f>
        <v>Recursos Federales</v>
      </c>
      <c r="N697" s="16" t="str">
        <f t="shared" si="98"/>
        <v>579</v>
      </c>
      <c r="O697" s="16" t="str">
        <f>VLOOKUP(N697:N3853,[11]FF!$A$22:$B$93,2,FALSE)</f>
        <v>Atención Ciudadana del Módulo del Sistema de Apertura Rápida de Empresas</v>
      </c>
      <c r="P697" s="16">
        <v>877853</v>
      </c>
      <c r="Q697" s="16">
        <v>11</v>
      </c>
      <c r="R697" s="17">
        <v>0</v>
      </c>
      <c r="S697" s="17">
        <v>0</v>
      </c>
      <c r="T697" s="17">
        <f t="shared" si="90"/>
        <v>0</v>
      </c>
      <c r="U697" s="17">
        <v>0</v>
      </c>
      <c r="V697" s="17">
        <v>13.87</v>
      </c>
      <c r="W697" s="17">
        <f t="shared" si="91"/>
        <v>-13.87</v>
      </c>
      <c r="X697" t="str">
        <f>VLOOKUP(J697,'[12]Conver ASEJ VS Clave Nueva'!$A$4:$C$193,3,FALSE)</f>
        <v>6.4.1.9</v>
      </c>
      <c r="Y697" t="str">
        <f>VLOOKUP(K697,'[13]Conver ASEJ VS Clave Nueva'!$B$4:$D$193,3,FALSE)</f>
        <v>Otros  accesorios</v>
      </c>
    </row>
    <row r="698" spans="1:25" x14ac:dyDescent="0.25">
      <c r="A698" s="16">
        <v>86481</v>
      </c>
      <c r="B698" s="16" t="s">
        <v>121</v>
      </c>
      <c r="C698" s="16" t="str">
        <f t="shared" si="92"/>
        <v>2018</v>
      </c>
      <c r="D698" s="16" t="str">
        <f t="shared" si="93"/>
        <v>060000</v>
      </c>
      <c r="E698" s="16" t="str">
        <f>VLOOKUP(D698:D3854,'[10]Catalogos CRI'!$A$10:$B$19,2,FALSE)</f>
        <v>APROVECHAMIENTOS</v>
      </c>
      <c r="F698" s="16" t="str">
        <f t="shared" si="94"/>
        <v>064000</v>
      </c>
      <c r="G698" s="16" t="str">
        <f>VLOOKUP(F698:F3854,'[10]Catalogos CRI'!$A$24:$B$65,2,FALSE)</f>
        <v>ACCESORIOS DE LOS APORVECHAMIENTOS</v>
      </c>
      <c r="H698" s="16" t="str">
        <f t="shared" si="95"/>
        <v>064010</v>
      </c>
      <c r="I698" s="16" t="str">
        <f>VLOOKUP(H698:H3854,'[10]Catalogos CRI'!$A$70:$B$148,2,FALSE)</f>
        <v>Otros no especificados</v>
      </c>
      <c r="J698" s="16" t="str">
        <f t="shared" si="96"/>
        <v>064011</v>
      </c>
      <c r="K698" s="16" t="str">
        <f>VLOOKUP(J698:J3854,'[10]Catalogos CRI'!$A$153:$B$335,2,FALSE)</f>
        <v>Otros  accesorios</v>
      </c>
      <c r="L698" s="16" t="str">
        <f t="shared" si="97"/>
        <v>500</v>
      </c>
      <c r="M698" s="16" t="str">
        <f>VLOOKUP(L698:L3854,[11]FF!$A$10:$B$16,2,FALSE)</f>
        <v>Recursos Federales</v>
      </c>
      <c r="N698" s="16" t="str">
        <f t="shared" si="98"/>
        <v>579</v>
      </c>
      <c r="O698" s="16" t="str">
        <f>VLOOKUP(N698:N3854,[11]FF!$A$22:$B$93,2,FALSE)</f>
        <v>Atención Ciudadana del Módulo del Sistema de Apertura Rápida de Empresas</v>
      </c>
      <c r="P698" s="16">
        <v>877854</v>
      </c>
      <c r="Q698" s="16">
        <v>12</v>
      </c>
      <c r="R698" s="17">
        <v>0</v>
      </c>
      <c r="S698" s="17">
        <v>0</v>
      </c>
      <c r="T698" s="17">
        <f t="shared" si="90"/>
        <v>0</v>
      </c>
      <c r="U698" s="17">
        <v>0</v>
      </c>
      <c r="V698" s="17">
        <v>3.11</v>
      </c>
      <c r="W698" s="17">
        <f t="shared" si="91"/>
        <v>-3.11</v>
      </c>
      <c r="X698" t="str">
        <f>VLOOKUP(J698,'[12]Conver ASEJ VS Clave Nueva'!$A$4:$C$193,3,FALSE)</f>
        <v>6.4.1.9</v>
      </c>
      <c r="Y698" t="str">
        <f>VLOOKUP(K698,'[13]Conver ASEJ VS Clave Nueva'!$B$4:$D$193,3,FALSE)</f>
        <v>Otros  accesorios</v>
      </c>
    </row>
    <row r="699" spans="1:25" x14ac:dyDescent="0.25">
      <c r="A699" s="16">
        <v>86482</v>
      </c>
      <c r="B699" s="16" t="s">
        <v>122</v>
      </c>
      <c r="C699" s="16" t="str">
        <f t="shared" si="92"/>
        <v>2018</v>
      </c>
      <c r="D699" s="16" t="str">
        <f t="shared" si="93"/>
        <v>060000</v>
      </c>
      <c r="E699" s="16" t="str">
        <f>VLOOKUP(D699:D3855,'[10]Catalogos CRI'!$A$10:$B$19,2,FALSE)</f>
        <v>APROVECHAMIENTOS</v>
      </c>
      <c r="F699" s="16" t="str">
        <f t="shared" si="94"/>
        <v>064000</v>
      </c>
      <c r="G699" s="16" t="str">
        <f>VLOOKUP(F699:F3855,'[10]Catalogos CRI'!$A$24:$B$65,2,FALSE)</f>
        <v>ACCESORIOS DE LOS APORVECHAMIENTOS</v>
      </c>
      <c r="H699" s="16" t="str">
        <f t="shared" si="95"/>
        <v>064010</v>
      </c>
      <c r="I699" s="16" t="str">
        <f>VLOOKUP(H699:H3855,'[10]Catalogos CRI'!$A$70:$B$148,2,FALSE)</f>
        <v>Otros no especificados</v>
      </c>
      <c r="J699" s="16" t="str">
        <f t="shared" si="96"/>
        <v>064011</v>
      </c>
      <c r="K699" s="16" t="str">
        <f>VLOOKUP(J699:J3855,'[10]Catalogos CRI'!$A$153:$B$335,2,FALSE)</f>
        <v>Otros  accesorios</v>
      </c>
      <c r="L699" s="16" t="str">
        <f t="shared" si="97"/>
        <v>600</v>
      </c>
      <c r="M699" s="16" t="str">
        <f>VLOOKUP(L699:L3855,[11]FF!$A$10:$B$16,2,FALSE)</f>
        <v>Recursos Estatales</v>
      </c>
      <c r="N699" s="16" t="str">
        <f t="shared" si="98"/>
        <v>602</v>
      </c>
      <c r="O699" s="16" t="str">
        <f>VLOOKUP(N699:N3855,[11]FF!$A$22:$B$93,2,FALSE)</f>
        <v>Promoción Económica</v>
      </c>
      <c r="P699" s="16">
        <v>877855</v>
      </c>
      <c r="Q699" s="16">
        <v>1</v>
      </c>
      <c r="R699" s="17">
        <v>0</v>
      </c>
      <c r="S699" s="17">
        <v>1870.06</v>
      </c>
      <c r="T699" s="17">
        <f t="shared" si="90"/>
        <v>1870.06</v>
      </c>
      <c r="U699" s="17">
        <v>0</v>
      </c>
      <c r="V699" s="17">
        <v>1870.06</v>
      </c>
      <c r="W699" s="17">
        <f t="shared" si="91"/>
        <v>0</v>
      </c>
      <c r="X699" t="str">
        <f>VLOOKUP(J699,'[12]Conver ASEJ VS Clave Nueva'!$A$4:$C$193,3,FALSE)</f>
        <v>6.4.1.9</v>
      </c>
      <c r="Y699" t="str">
        <f>VLOOKUP(K699,'[13]Conver ASEJ VS Clave Nueva'!$B$4:$D$193,3,FALSE)</f>
        <v>Otros  accesorios</v>
      </c>
    </row>
    <row r="700" spans="1:25" x14ac:dyDescent="0.25">
      <c r="A700" s="16">
        <v>86482</v>
      </c>
      <c r="B700" s="16" t="s">
        <v>122</v>
      </c>
      <c r="C700" s="16" t="str">
        <f t="shared" si="92"/>
        <v>2018</v>
      </c>
      <c r="D700" s="16" t="str">
        <f t="shared" si="93"/>
        <v>060000</v>
      </c>
      <c r="E700" s="16" t="str">
        <f>VLOOKUP(D700:D3856,'[10]Catalogos CRI'!$A$10:$B$19,2,FALSE)</f>
        <v>APROVECHAMIENTOS</v>
      </c>
      <c r="F700" s="16" t="str">
        <f t="shared" si="94"/>
        <v>064000</v>
      </c>
      <c r="G700" s="16" t="str">
        <f>VLOOKUP(F700:F3856,'[10]Catalogos CRI'!$A$24:$B$65,2,FALSE)</f>
        <v>ACCESORIOS DE LOS APORVECHAMIENTOS</v>
      </c>
      <c r="H700" s="16" t="str">
        <f t="shared" si="95"/>
        <v>064010</v>
      </c>
      <c r="I700" s="16" t="str">
        <f>VLOOKUP(H700:H3856,'[10]Catalogos CRI'!$A$70:$B$148,2,FALSE)</f>
        <v>Otros no especificados</v>
      </c>
      <c r="J700" s="16" t="str">
        <f t="shared" si="96"/>
        <v>064011</v>
      </c>
      <c r="K700" s="16" t="str">
        <f>VLOOKUP(J700:J3856,'[10]Catalogos CRI'!$A$153:$B$335,2,FALSE)</f>
        <v>Otros  accesorios</v>
      </c>
      <c r="L700" s="16" t="str">
        <f t="shared" si="97"/>
        <v>600</v>
      </c>
      <c r="M700" s="16" t="str">
        <f>VLOOKUP(L700:L3856,[11]FF!$A$10:$B$16,2,FALSE)</f>
        <v>Recursos Estatales</v>
      </c>
      <c r="N700" s="16" t="str">
        <f t="shared" si="98"/>
        <v>602</v>
      </c>
      <c r="O700" s="16" t="str">
        <f>VLOOKUP(N700:N3856,[11]FF!$A$22:$B$93,2,FALSE)</f>
        <v>Promoción Económica</v>
      </c>
      <c r="P700" s="16">
        <v>877856</v>
      </c>
      <c r="Q700" s="16">
        <v>2</v>
      </c>
      <c r="R700" s="17">
        <v>0</v>
      </c>
      <c r="S700" s="17">
        <v>1660.63</v>
      </c>
      <c r="T700" s="17">
        <f t="shared" si="90"/>
        <v>1660.63</v>
      </c>
      <c r="U700" s="17">
        <v>0</v>
      </c>
      <c r="V700" s="17">
        <v>1660.63</v>
      </c>
      <c r="W700" s="17">
        <f t="shared" si="91"/>
        <v>0</v>
      </c>
      <c r="X700" t="str">
        <f>VLOOKUP(J700,'[12]Conver ASEJ VS Clave Nueva'!$A$4:$C$193,3,FALSE)</f>
        <v>6.4.1.9</v>
      </c>
      <c r="Y700" t="str">
        <f>VLOOKUP(K700,'[13]Conver ASEJ VS Clave Nueva'!$B$4:$D$193,3,FALSE)</f>
        <v>Otros  accesorios</v>
      </c>
    </row>
    <row r="701" spans="1:25" x14ac:dyDescent="0.25">
      <c r="A701" s="16">
        <v>86482</v>
      </c>
      <c r="B701" s="16" t="s">
        <v>122</v>
      </c>
      <c r="C701" s="16" t="str">
        <f t="shared" si="92"/>
        <v>2018</v>
      </c>
      <c r="D701" s="16" t="str">
        <f t="shared" si="93"/>
        <v>060000</v>
      </c>
      <c r="E701" s="16" t="str">
        <f>VLOOKUP(D701:D3857,'[10]Catalogos CRI'!$A$10:$B$19,2,FALSE)</f>
        <v>APROVECHAMIENTOS</v>
      </c>
      <c r="F701" s="16" t="str">
        <f t="shared" si="94"/>
        <v>064000</v>
      </c>
      <c r="G701" s="16" t="str">
        <f>VLOOKUP(F701:F3857,'[10]Catalogos CRI'!$A$24:$B$65,2,FALSE)</f>
        <v>ACCESORIOS DE LOS APORVECHAMIENTOS</v>
      </c>
      <c r="H701" s="16" t="str">
        <f t="shared" si="95"/>
        <v>064010</v>
      </c>
      <c r="I701" s="16" t="str">
        <f>VLOOKUP(H701:H3857,'[10]Catalogos CRI'!$A$70:$B$148,2,FALSE)</f>
        <v>Otros no especificados</v>
      </c>
      <c r="J701" s="16" t="str">
        <f t="shared" si="96"/>
        <v>064011</v>
      </c>
      <c r="K701" s="16" t="str">
        <f>VLOOKUP(J701:J3857,'[10]Catalogos CRI'!$A$153:$B$335,2,FALSE)</f>
        <v>Otros  accesorios</v>
      </c>
      <c r="L701" s="16" t="str">
        <f t="shared" si="97"/>
        <v>600</v>
      </c>
      <c r="M701" s="16" t="str">
        <f>VLOOKUP(L701:L3857,[11]FF!$A$10:$B$16,2,FALSE)</f>
        <v>Recursos Estatales</v>
      </c>
      <c r="N701" s="16" t="str">
        <f t="shared" si="98"/>
        <v>602</v>
      </c>
      <c r="O701" s="16" t="str">
        <f>VLOOKUP(N701:N3857,[11]FF!$A$22:$B$93,2,FALSE)</f>
        <v>Promoción Económica</v>
      </c>
      <c r="P701" s="16">
        <v>877857</v>
      </c>
      <c r="Q701" s="16">
        <v>3</v>
      </c>
      <c r="R701" s="17">
        <v>0</v>
      </c>
      <c r="S701" s="17">
        <v>1695.63</v>
      </c>
      <c r="T701" s="17">
        <f t="shared" si="90"/>
        <v>1695.63</v>
      </c>
      <c r="U701" s="17">
        <v>0</v>
      </c>
      <c r="V701" s="17">
        <v>1695.63</v>
      </c>
      <c r="W701" s="17">
        <f t="shared" si="91"/>
        <v>0</v>
      </c>
      <c r="X701" t="str">
        <f>VLOOKUP(J701,'[12]Conver ASEJ VS Clave Nueva'!$A$4:$C$193,3,FALSE)</f>
        <v>6.4.1.9</v>
      </c>
      <c r="Y701" t="str">
        <f>VLOOKUP(K701,'[13]Conver ASEJ VS Clave Nueva'!$B$4:$D$193,3,FALSE)</f>
        <v>Otros  accesorios</v>
      </c>
    </row>
    <row r="702" spans="1:25" x14ac:dyDescent="0.25">
      <c r="A702" s="16">
        <v>86482</v>
      </c>
      <c r="B702" s="16" t="s">
        <v>122</v>
      </c>
      <c r="C702" s="16" t="str">
        <f t="shared" si="92"/>
        <v>2018</v>
      </c>
      <c r="D702" s="16" t="str">
        <f t="shared" si="93"/>
        <v>060000</v>
      </c>
      <c r="E702" s="16" t="str">
        <f>VLOOKUP(D702:D3858,'[10]Catalogos CRI'!$A$10:$B$19,2,FALSE)</f>
        <v>APROVECHAMIENTOS</v>
      </c>
      <c r="F702" s="16" t="str">
        <f t="shared" si="94"/>
        <v>064000</v>
      </c>
      <c r="G702" s="16" t="str">
        <f>VLOOKUP(F702:F3858,'[10]Catalogos CRI'!$A$24:$B$65,2,FALSE)</f>
        <v>ACCESORIOS DE LOS APORVECHAMIENTOS</v>
      </c>
      <c r="H702" s="16" t="str">
        <f t="shared" si="95"/>
        <v>064010</v>
      </c>
      <c r="I702" s="16" t="str">
        <f>VLOOKUP(H702:H3858,'[10]Catalogos CRI'!$A$70:$B$148,2,FALSE)</f>
        <v>Otros no especificados</v>
      </c>
      <c r="J702" s="16" t="str">
        <f t="shared" si="96"/>
        <v>064011</v>
      </c>
      <c r="K702" s="16" t="str">
        <f>VLOOKUP(J702:J3858,'[10]Catalogos CRI'!$A$153:$B$335,2,FALSE)</f>
        <v>Otros  accesorios</v>
      </c>
      <c r="L702" s="16" t="str">
        <f t="shared" si="97"/>
        <v>600</v>
      </c>
      <c r="M702" s="16" t="str">
        <f>VLOOKUP(L702:L3858,[11]FF!$A$10:$B$16,2,FALSE)</f>
        <v>Recursos Estatales</v>
      </c>
      <c r="N702" s="16" t="str">
        <f t="shared" si="98"/>
        <v>602</v>
      </c>
      <c r="O702" s="16" t="str">
        <f>VLOOKUP(N702:N3858,[11]FF!$A$22:$B$93,2,FALSE)</f>
        <v>Promoción Económica</v>
      </c>
      <c r="P702" s="16">
        <v>877858</v>
      </c>
      <c r="Q702" s="16">
        <v>4</v>
      </c>
      <c r="R702" s="17">
        <v>0</v>
      </c>
      <c r="S702" s="17">
        <v>1998.42</v>
      </c>
      <c r="T702" s="17">
        <f t="shared" si="90"/>
        <v>1998.42</v>
      </c>
      <c r="U702" s="17">
        <v>0</v>
      </c>
      <c r="V702" s="17">
        <v>1998.42</v>
      </c>
      <c r="W702" s="17">
        <f t="shared" si="91"/>
        <v>0</v>
      </c>
      <c r="X702" t="str">
        <f>VLOOKUP(J702,'[12]Conver ASEJ VS Clave Nueva'!$A$4:$C$193,3,FALSE)</f>
        <v>6.4.1.9</v>
      </c>
      <c r="Y702" t="str">
        <f>VLOOKUP(K702,'[13]Conver ASEJ VS Clave Nueva'!$B$4:$D$193,3,FALSE)</f>
        <v>Otros  accesorios</v>
      </c>
    </row>
    <row r="703" spans="1:25" x14ac:dyDescent="0.25">
      <c r="A703" s="16">
        <v>86482</v>
      </c>
      <c r="B703" s="16" t="s">
        <v>122</v>
      </c>
      <c r="C703" s="16" t="str">
        <f t="shared" si="92"/>
        <v>2018</v>
      </c>
      <c r="D703" s="16" t="str">
        <f t="shared" si="93"/>
        <v>060000</v>
      </c>
      <c r="E703" s="16" t="str">
        <f>VLOOKUP(D703:D3859,'[10]Catalogos CRI'!$A$10:$B$19,2,FALSE)</f>
        <v>APROVECHAMIENTOS</v>
      </c>
      <c r="F703" s="16" t="str">
        <f t="shared" si="94"/>
        <v>064000</v>
      </c>
      <c r="G703" s="16" t="str">
        <f>VLOOKUP(F703:F3859,'[10]Catalogos CRI'!$A$24:$B$65,2,FALSE)</f>
        <v>ACCESORIOS DE LOS APORVECHAMIENTOS</v>
      </c>
      <c r="H703" s="16" t="str">
        <f t="shared" si="95"/>
        <v>064010</v>
      </c>
      <c r="I703" s="16" t="str">
        <f>VLOOKUP(H703:H3859,'[10]Catalogos CRI'!$A$70:$B$148,2,FALSE)</f>
        <v>Otros no especificados</v>
      </c>
      <c r="J703" s="16" t="str">
        <f t="shared" si="96"/>
        <v>064011</v>
      </c>
      <c r="K703" s="16" t="str">
        <f>VLOOKUP(J703:J3859,'[10]Catalogos CRI'!$A$153:$B$335,2,FALSE)</f>
        <v>Otros  accesorios</v>
      </c>
      <c r="L703" s="16" t="str">
        <f t="shared" si="97"/>
        <v>600</v>
      </c>
      <c r="M703" s="16" t="str">
        <f>VLOOKUP(L703:L3859,[11]FF!$A$10:$B$16,2,FALSE)</f>
        <v>Recursos Estatales</v>
      </c>
      <c r="N703" s="16" t="str">
        <f t="shared" si="98"/>
        <v>602</v>
      </c>
      <c r="O703" s="16" t="str">
        <f>VLOOKUP(N703:N3859,[11]FF!$A$22:$B$93,2,FALSE)</f>
        <v>Promoción Económica</v>
      </c>
      <c r="P703" s="16">
        <v>877859</v>
      </c>
      <c r="Q703" s="16">
        <v>5</v>
      </c>
      <c r="R703" s="17">
        <v>0</v>
      </c>
      <c r="S703" s="17">
        <v>1877.31</v>
      </c>
      <c r="T703" s="17">
        <f t="shared" si="90"/>
        <v>1877.31</v>
      </c>
      <c r="U703" s="17">
        <v>0</v>
      </c>
      <c r="V703" s="17">
        <v>1877.31</v>
      </c>
      <c r="W703" s="17">
        <f t="shared" si="91"/>
        <v>0</v>
      </c>
      <c r="X703" t="str">
        <f>VLOOKUP(J703,'[12]Conver ASEJ VS Clave Nueva'!$A$4:$C$193,3,FALSE)</f>
        <v>6.4.1.9</v>
      </c>
      <c r="Y703" t="str">
        <f>VLOOKUP(K703,'[13]Conver ASEJ VS Clave Nueva'!$B$4:$D$193,3,FALSE)</f>
        <v>Otros  accesorios</v>
      </c>
    </row>
    <row r="704" spans="1:25" x14ac:dyDescent="0.25">
      <c r="A704" s="16">
        <v>86482</v>
      </c>
      <c r="B704" s="16" t="s">
        <v>122</v>
      </c>
      <c r="C704" s="16" t="str">
        <f t="shared" si="92"/>
        <v>2018</v>
      </c>
      <c r="D704" s="16" t="str">
        <f t="shared" si="93"/>
        <v>060000</v>
      </c>
      <c r="E704" s="16" t="str">
        <f>VLOOKUP(D704:D3860,'[10]Catalogos CRI'!$A$10:$B$19,2,FALSE)</f>
        <v>APROVECHAMIENTOS</v>
      </c>
      <c r="F704" s="16" t="str">
        <f t="shared" si="94"/>
        <v>064000</v>
      </c>
      <c r="G704" s="16" t="str">
        <f>VLOOKUP(F704:F3860,'[10]Catalogos CRI'!$A$24:$B$65,2,FALSE)</f>
        <v>ACCESORIOS DE LOS APORVECHAMIENTOS</v>
      </c>
      <c r="H704" s="16" t="str">
        <f t="shared" si="95"/>
        <v>064010</v>
      </c>
      <c r="I704" s="16" t="str">
        <f>VLOOKUP(H704:H3860,'[10]Catalogos CRI'!$A$70:$B$148,2,FALSE)</f>
        <v>Otros no especificados</v>
      </c>
      <c r="J704" s="16" t="str">
        <f t="shared" si="96"/>
        <v>064011</v>
      </c>
      <c r="K704" s="16" t="str">
        <f>VLOOKUP(J704:J3860,'[10]Catalogos CRI'!$A$153:$B$335,2,FALSE)</f>
        <v>Otros  accesorios</v>
      </c>
      <c r="L704" s="16" t="str">
        <f t="shared" si="97"/>
        <v>600</v>
      </c>
      <c r="M704" s="16" t="str">
        <f>VLOOKUP(L704:L3860,[11]FF!$A$10:$B$16,2,FALSE)</f>
        <v>Recursos Estatales</v>
      </c>
      <c r="N704" s="16" t="str">
        <f t="shared" si="98"/>
        <v>602</v>
      </c>
      <c r="O704" s="16" t="str">
        <f>VLOOKUP(N704:N3860,[11]FF!$A$22:$B$93,2,FALSE)</f>
        <v>Promoción Económica</v>
      </c>
      <c r="P704" s="16">
        <v>877860</v>
      </c>
      <c r="Q704" s="16">
        <v>6</v>
      </c>
      <c r="R704" s="17">
        <v>0</v>
      </c>
      <c r="S704" s="17">
        <v>1696.19</v>
      </c>
      <c r="T704" s="17">
        <f t="shared" si="90"/>
        <v>1696.19</v>
      </c>
      <c r="U704" s="17">
        <v>0</v>
      </c>
      <c r="V704" s="17">
        <v>1696.19</v>
      </c>
      <c r="W704" s="17">
        <f t="shared" si="91"/>
        <v>0</v>
      </c>
      <c r="X704" t="str">
        <f>VLOOKUP(J704,'[12]Conver ASEJ VS Clave Nueva'!$A$4:$C$193,3,FALSE)</f>
        <v>6.4.1.9</v>
      </c>
      <c r="Y704" t="str">
        <f>VLOOKUP(K704,'[13]Conver ASEJ VS Clave Nueva'!$B$4:$D$193,3,FALSE)</f>
        <v>Otros  accesorios</v>
      </c>
    </row>
    <row r="705" spans="1:25" x14ac:dyDescent="0.25">
      <c r="A705" s="16">
        <v>86482</v>
      </c>
      <c r="B705" s="16" t="s">
        <v>122</v>
      </c>
      <c r="C705" s="16" t="str">
        <f t="shared" si="92"/>
        <v>2018</v>
      </c>
      <c r="D705" s="16" t="str">
        <f t="shared" si="93"/>
        <v>060000</v>
      </c>
      <c r="E705" s="16" t="str">
        <f>VLOOKUP(D705:D3861,'[10]Catalogos CRI'!$A$10:$B$19,2,FALSE)</f>
        <v>APROVECHAMIENTOS</v>
      </c>
      <c r="F705" s="16" t="str">
        <f t="shared" si="94"/>
        <v>064000</v>
      </c>
      <c r="G705" s="16" t="str">
        <f>VLOOKUP(F705:F3861,'[10]Catalogos CRI'!$A$24:$B$65,2,FALSE)</f>
        <v>ACCESORIOS DE LOS APORVECHAMIENTOS</v>
      </c>
      <c r="H705" s="16" t="str">
        <f t="shared" si="95"/>
        <v>064010</v>
      </c>
      <c r="I705" s="16" t="str">
        <f>VLOOKUP(H705:H3861,'[10]Catalogos CRI'!$A$70:$B$148,2,FALSE)</f>
        <v>Otros no especificados</v>
      </c>
      <c r="J705" s="16" t="str">
        <f t="shared" si="96"/>
        <v>064011</v>
      </c>
      <c r="K705" s="16" t="str">
        <f>VLOOKUP(J705:J3861,'[10]Catalogos CRI'!$A$153:$B$335,2,FALSE)</f>
        <v>Otros  accesorios</v>
      </c>
      <c r="L705" s="16" t="str">
        <f t="shared" si="97"/>
        <v>600</v>
      </c>
      <c r="M705" s="16" t="str">
        <f>VLOOKUP(L705:L3861,[11]FF!$A$10:$B$16,2,FALSE)</f>
        <v>Recursos Estatales</v>
      </c>
      <c r="N705" s="16" t="str">
        <f t="shared" si="98"/>
        <v>602</v>
      </c>
      <c r="O705" s="16" t="str">
        <f>VLOOKUP(N705:N3861,[11]FF!$A$22:$B$93,2,FALSE)</f>
        <v>Promoción Económica</v>
      </c>
      <c r="P705" s="16">
        <v>877861</v>
      </c>
      <c r="Q705" s="16">
        <v>7</v>
      </c>
      <c r="R705" s="17">
        <v>0</v>
      </c>
      <c r="S705" s="17">
        <v>0</v>
      </c>
      <c r="T705" s="17">
        <f t="shared" si="90"/>
        <v>0</v>
      </c>
      <c r="U705" s="17">
        <v>0</v>
      </c>
      <c r="V705" s="17">
        <v>1998.42</v>
      </c>
      <c r="W705" s="17">
        <f t="shared" si="91"/>
        <v>-1998.42</v>
      </c>
      <c r="X705" t="str">
        <f>VLOOKUP(J705,'[12]Conver ASEJ VS Clave Nueva'!$A$4:$C$193,3,FALSE)</f>
        <v>6.4.1.9</v>
      </c>
      <c r="Y705" t="str">
        <f>VLOOKUP(K705,'[13]Conver ASEJ VS Clave Nueva'!$B$4:$D$193,3,FALSE)</f>
        <v>Otros  accesorios</v>
      </c>
    </row>
    <row r="706" spans="1:25" x14ac:dyDescent="0.25">
      <c r="A706" s="16">
        <v>86482</v>
      </c>
      <c r="B706" s="16" t="s">
        <v>122</v>
      </c>
      <c r="C706" s="16" t="str">
        <f t="shared" si="92"/>
        <v>2018</v>
      </c>
      <c r="D706" s="16" t="str">
        <f t="shared" si="93"/>
        <v>060000</v>
      </c>
      <c r="E706" s="16" t="str">
        <f>VLOOKUP(D706:D3862,'[10]Catalogos CRI'!$A$10:$B$19,2,FALSE)</f>
        <v>APROVECHAMIENTOS</v>
      </c>
      <c r="F706" s="16" t="str">
        <f t="shared" si="94"/>
        <v>064000</v>
      </c>
      <c r="G706" s="16" t="str">
        <f>VLOOKUP(F706:F3862,'[10]Catalogos CRI'!$A$24:$B$65,2,FALSE)</f>
        <v>ACCESORIOS DE LOS APORVECHAMIENTOS</v>
      </c>
      <c r="H706" s="16" t="str">
        <f t="shared" si="95"/>
        <v>064010</v>
      </c>
      <c r="I706" s="16" t="str">
        <f>VLOOKUP(H706:H3862,'[10]Catalogos CRI'!$A$70:$B$148,2,FALSE)</f>
        <v>Otros no especificados</v>
      </c>
      <c r="J706" s="16" t="str">
        <f t="shared" si="96"/>
        <v>064011</v>
      </c>
      <c r="K706" s="16" t="str">
        <f>VLOOKUP(J706:J3862,'[10]Catalogos CRI'!$A$153:$B$335,2,FALSE)</f>
        <v>Otros  accesorios</v>
      </c>
      <c r="L706" s="16" t="str">
        <f t="shared" si="97"/>
        <v>600</v>
      </c>
      <c r="M706" s="16" t="str">
        <f>VLOOKUP(L706:L3862,[11]FF!$A$10:$B$16,2,FALSE)</f>
        <v>Recursos Estatales</v>
      </c>
      <c r="N706" s="16" t="str">
        <f t="shared" si="98"/>
        <v>602</v>
      </c>
      <c r="O706" s="16" t="str">
        <f>VLOOKUP(N706:N3862,[11]FF!$A$22:$B$93,2,FALSE)</f>
        <v>Promoción Económica</v>
      </c>
      <c r="P706" s="16">
        <v>877862</v>
      </c>
      <c r="Q706" s="16">
        <v>8</v>
      </c>
      <c r="R706" s="17">
        <v>0</v>
      </c>
      <c r="S706" s="17">
        <v>0</v>
      </c>
      <c r="T706" s="17">
        <f t="shared" si="90"/>
        <v>0</v>
      </c>
      <c r="U706" s="17">
        <v>0</v>
      </c>
      <c r="V706" s="17">
        <v>1877.32</v>
      </c>
      <c r="W706" s="17">
        <f t="shared" si="91"/>
        <v>-1877.32</v>
      </c>
      <c r="X706" t="str">
        <f>VLOOKUP(J706,'[12]Conver ASEJ VS Clave Nueva'!$A$4:$C$193,3,FALSE)</f>
        <v>6.4.1.9</v>
      </c>
      <c r="Y706" t="str">
        <f>VLOOKUP(K706,'[13]Conver ASEJ VS Clave Nueva'!$B$4:$D$193,3,FALSE)</f>
        <v>Otros  accesorios</v>
      </c>
    </row>
    <row r="707" spans="1:25" x14ac:dyDescent="0.25">
      <c r="A707" s="16">
        <v>86482</v>
      </c>
      <c r="B707" s="16" t="s">
        <v>122</v>
      </c>
      <c r="C707" s="16" t="str">
        <f t="shared" si="92"/>
        <v>2018</v>
      </c>
      <c r="D707" s="16" t="str">
        <f t="shared" si="93"/>
        <v>060000</v>
      </c>
      <c r="E707" s="16" t="str">
        <f>VLOOKUP(D707:D3863,'[10]Catalogos CRI'!$A$10:$B$19,2,FALSE)</f>
        <v>APROVECHAMIENTOS</v>
      </c>
      <c r="F707" s="16" t="str">
        <f t="shared" si="94"/>
        <v>064000</v>
      </c>
      <c r="G707" s="16" t="str">
        <f>VLOOKUP(F707:F3863,'[10]Catalogos CRI'!$A$24:$B$65,2,FALSE)</f>
        <v>ACCESORIOS DE LOS APORVECHAMIENTOS</v>
      </c>
      <c r="H707" s="16" t="str">
        <f t="shared" si="95"/>
        <v>064010</v>
      </c>
      <c r="I707" s="16" t="str">
        <f>VLOOKUP(H707:H3863,'[10]Catalogos CRI'!$A$70:$B$148,2,FALSE)</f>
        <v>Otros no especificados</v>
      </c>
      <c r="J707" s="16" t="str">
        <f t="shared" si="96"/>
        <v>064011</v>
      </c>
      <c r="K707" s="16" t="str">
        <f>VLOOKUP(J707:J3863,'[10]Catalogos CRI'!$A$153:$B$335,2,FALSE)</f>
        <v>Otros  accesorios</v>
      </c>
      <c r="L707" s="16" t="str">
        <f t="shared" si="97"/>
        <v>600</v>
      </c>
      <c r="M707" s="16" t="str">
        <f>VLOOKUP(L707:L3863,[11]FF!$A$10:$B$16,2,FALSE)</f>
        <v>Recursos Estatales</v>
      </c>
      <c r="N707" s="16" t="str">
        <f t="shared" si="98"/>
        <v>602</v>
      </c>
      <c r="O707" s="16" t="str">
        <f>VLOOKUP(N707:N3863,[11]FF!$A$22:$B$93,2,FALSE)</f>
        <v>Promoción Económica</v>
      </c>
      <c r="P707" s="16">
        <v>877863</v>
      </c>
      <c r="Q707" s="16">
        <v>9</v>
      </c>
      <c r="R707" s="17">
        <v>0</v>
      </c>
      <c r="S707" s="17">
        <v>0</v>
      </c>
      <c r="T707" s="17">
        <f t="shared" si="90"/>
        <v>0</v>
      </c>
      <c r="U707" s="17">
        <v>0</v>
      </c>
      <c r="V707" s="17">
        <v>1635.08</v>
      </c>
      <c r="W707" s="17">
        <f t="shared" si="91"/>
        <v>-1635.08</v>
      </c>
      <c r="X707" t="str">
        <f>VLOOKUP(J707,'[12]Conver ASEJ VS Clave Nueva'!$A$4:$C$193,3,FALSE)</f>
        <v>6.4.1.9</v>
      </c>
      <c r="Y707" t="str">
        <f>VLOOKUP(K707,'[13]Conver ASEJ VS Clave Nueva'!$B$4:$D$193,3,FALSE)</f>
        <v>Otros  accesorios</v>
      </c>
    </row>
    <row r="708" spans="1:25" x14ac:dyDescent="0.25">
      <c r="A708" s="16">
        <v>86482</v>
      </c>
      <c r="B708" s="16" t="s">
        <v>122</v>
      </c>
      <c r="C708" s="16" t="str">
        <f t="shared" si="92"/>
        <v>2018</v>
      </c>
      <c r="D708" s="16" t="str">
        <f t="shared" si="93"/>
        <v>060000</v>
      </c>
      <c r="E708" s="16" t="str">
        <f>VLOOKUP(D708:D3864,'[10]Catalogos CRI'!$A$10:$B$19,2,FALSE)</f>
        <v>APROVECHAMIENTOS</v>
      </c>
      <c r="F708" s="16" t="str">
        <f t="shared" si="94"/>
        <v>064000</v>
      </c>
      <c r="G708" s="16" t="str">
        <f>VLOOKUP(F708:F3864,'[10]Catalogos CRI'!$A$24:$B$65,2,FALSE)</f>
        <v>ACCESORIOS DE LOS APORVECHAMIENTOS</v>
      </c>
      <c r="H708" s="16" t="str">
        <f t="shared" si="95"/>
        <v>064010</v>
      </c>
      <c r="I708" s="16" t="str">
        <f>VLOOKUP(H708:H3864,'[10]Catalogos CRI'!$A$70:$B$148,2,FALSE)</f>
        <v>Otros no especificados</v>
      </c>
      <c r="J708" s="16" t="str">
        <f t="shared" si="96"/>
        <v>064011</v>
      </c>
      <c r="K708" s="16" t="str">
        <f>VLOOKUP(J708:J3864,'[10]Catalogos CRI'!$A$153:$B$335,2,FALSE)</f>
        <v>Otros  accesorios</v>
      </c>
      <c r="L708" s="16" t="str">
        <f t="shared" si="97"/>
        <v>600</v>
      </c>
      <c r="M708" s="16" t="str">
        <f>VLOOKUP(L708:L3864,[11]FF!$A$10:$B$16,2,FALSE)</f>
        <v>Recursos Estatales</v>
      </c>
      <c r="N708" s="16" t="str">
        <f t="shared" si="98"/>
        <v>602</v>
      </c>
      <c r="O708" s="16" t="str">
        <f>VLOOKUP(N708:N3864,[11]FF!$A$22:$B$93,2,FALSE)</f>
        <v>Promoción Económica</v>
      </c>
      <c r="P708" s="16">
        <v>877864</v>
      </c>
      <c r="Q708" s="16">
        <v>10</v>
      </c>
      <c r="R708" s="17">
        <v>0</v>
      </c>
      <c r="S708" s="17">
        <v>0</v>
      </c>
      <c r="T708" s="17">
        <f t="shared" si="90"/>
        <v>0</v>
      </c>
      <c r="U708" s="17">
        <v>0</v>
      </c>
      <c r="V708" s="17">
        <v>2058.9699999999998</v>
      </c>
      <c r="W708" s="17">
        <f t="shared" si="91"/>
        <v>-2058.9699999999998</v>
      </c>
      <c r="X708" t="str">
        <f>VLOOKUP(J708,'[12]Conver ASEJ VS Clave Nueva'!$A$4:$C$193,3,FALSE)</f>
        <v>6.4.1.9</v>
      </c>
      <c r="Y708" t="str">
        <f>VLOOKUP(K708,'[13]Conver ASEJ VS Clave Nueva'!$B$4:$D$193,3,FALSE)</f>
        <v>Otros  accesorios</v>
      </c>
    </row>
    <row r="709" spans="1:25" x14ac:dyDescent="0.25">
      <c r="A709" s="16">
        <v>86482</v>
      </c>
      <c r="B709" s="16" t="s">
        <v>122</v>
      </c>
      <c r="C709" s="16" t="str">
        <f t="shared" si="92"/>
        <v>2018</v>
      </c>
      <c r="D709" s="16" t="str">
        <f t="shared" si="93"/>
        <v>060000</v>
      </c>
      <c r="E709" s="16" t="str">
        <f>VLOOKUP(D709:D3865,'[10]Catalogos CRI'!$A$10:$B$19,2,FALSE)</f>
        <v>APROVECHAMIENTOS</v>
      </c>
      <c r="F709" s="16" t="str">
        <f t="shared" si="94"/>
        <v>064000</v>
      </c>
      <c r="G709" s="16" t="str">
        <f>VLOOKUP(F709:F3865,'[10]Catalogos CRI'!$A$24:$B$65,2,FALSE)</f>
        <v>ACCESORIOS DE LOS APORVECHAMIENTOS</v>
      </c>
      <c r="H709" s="16" t="str">
        <f t="shared" si="95"/>
        <v>064010</v>
      </c>
      <c r="I709" s="16" t="str">
        <f>VLOOKUP(H709:H3865,'[10]Catalogos CRI'!$A$70:$B$148,2,FALSE)</f>
        <v>Otros no especificados</v>
      </c>
      <c r="J709" s="16" t="str">
        <f t="shared" si="96"/>
        <v>064011</v>
      </c>
      <c r="K709" s="16" t="str">
        <f>VLOOKUP(J709:J3865,'[10]Catalogos CRI'!$A$153:$B$335,2,FALSE)</f>
        <v>Otros  accesorios</v>
      </c>
      <c r="L709" s="16" t="str">
        <f t="shared" si="97"/>
        <v>600</v>
      </c>
      <c r="M709" s="16" t="str">
        <f>VLOOKUP(L709:L3865,[11]FF!$A$10:$B$16,2,FALSE)</f>
        <v>Recursos Estatales</v>
      </c>
      <c r="N709" s="16" t="str">
        <f t="shared" si="98"/>
        <v>602</v>
      </c>
      <c r="O709" s="16" t="str">
        <f>VLOOKUP(N709:N3865,[11]FF!$A$22:$B$93,2,FALSE)</f>
        <v>Promoción Económica</v>
      </c>
      <c r="P709" s="16">
        <v>877865</v>
      </c>
      <c r="Q709" s="16">
        <v>11</v>
      </c>
      <c r="R709" s="17">
        <v>0</v>
      </c>
      <c r="S709" s="17">
        <v>0</v>
      </c>
      <c r="T709" s="17">
        <f t="shared" si="90"/>
        <v>0</v>
      </c>
      <c r="U709" s="17">
        <v>0</v>
      </c>
      <c r="V709" s="17">
        <v>1816.74</v>
      </c>
      <c r="W709" s="17">
        <f t="shared" si="91"/>
        <v>-1816.74</v>
      </c>
      <c r="X709" t="str">
        <f>VLOOKUP(J709,'[12]Conver ASEJ VS Clave Nueva'!$A$4:$C$193,3,FALSE)</f>
        <v>6.4.1.9</v>
      </c>
      <c r="Y709" t="str">
        <f>VLOOKUP(K709,'[13]Conver ASEJ VS Clave Nueva'!$B$4:$D$193,3,FALSE)</f>
        <v>Otros  accesorios</v>
      </c>
    </row>
    <row r="710" spans="1:25" x14ac:dyDescent="0.25">
      <c r="A710" s="16">
        <v>86482</v>
      </c>
      <c r="B710" s="16" t="s">
        <v>122</v>
      </c>
      <c r="C710" s="16" t="str">
        <f t="shared" si="92"/>
        <v>2018</v>
      </c>
      <c r="D710" s="16" t="str">
        <f t="shared" si="93"/>
        <v>060000</v>
      </c>
      <c r="E710" s="16" t="str">
        <f>VLOOKUP(D710:D3866,'[10]Catalogos CRI'!$A$10:$B$19,2,FALSE)</f>
        <v>APROVECHAMIENTOS</v>
      </c>
      <c r="F710" s="16" t="str">
        <f t="shared" si="94"/>
        <v>064000</v>
      </c>
      <c r="G710" s="16" t="str">
        <f>VLOOKUP(F710:F3866,'[10]Catalogos CRI'!$A$24:$B$65,2,FALSE)</f>
        <v>ACCESORIOS DE LOS APORVECHAMIENTOS</v>
      </c>
      <c r="H710" s="16" t="str">
        <f t="shared" si="95"/>
        <v>064010</v>
      </c>
      <c r="I710" s="16" t="str">
        <f>VLOOKUP(H710:H3866,'[10]Catalogos CRI'!$A$70:$B$148,2,FALSE)</f>
        <v>Otros no especificados</v>
      </c>
      <c r="J710" s="16" t="str">
        <f t="shared" si="96"/>
        <v>064011</v>
      </c>
      <c r="K710" s="16" t="str">
        <f>VLOOKUP(J710:J3866,'[10]Catalogos CRI'!$A$153:$B$335,2,FALSE)</f>
        <v>Otros  accesorios</v>
      </c>
      <c r="L710" s="16" t="str">
        <f t="shared" si="97"/>
        <v>600</v>
      </c>
      <c r="M710" s="16" t="str">
        <f>VLOOKUP(L710:L3866,[11]FF!$A$10:$B$16,2,FALSE)</f>
        <v>Recursos Estatales</v>
      </c>
      <c r="N710" s="16" t="str">
        <f t="shared" si="98"/>
        <v>602</v>
      </c>
      <c r="O710" s="16" t="str">
        <f>VLOOKUP(N710:N3866,[11]FF!$A$22:$B$93,2,FALSE)</f>
        <v>Promoción Económica</v>
      </c>
      <c r="P710" s="16">
        <v>877866</v>
      </c>
      <c r="Q710" s="16">
        <v>12</v>
      </c>
      <c r="R710" s="17">
        <v>0</v>
      </c>
      <c r="S710" s="17">
        <v>0</v>
      </c>
      <c r="T710" s="17">
        <f t="shared" si="90"/>
        <v>0</v>
      </c>
      <c r="U710" s="17">
        <v>0</v>
      </c>
      <c r="V710" s="17">
        <v>1877.29</v>
      </c>
      <c r="W710" s="17">
        <f t="shared" si="91"/>
        <v>-1877.29</v>
      </c>
      <c r="X710" t="str">
        <f>VLOOKUP(J710,'[12]Conver ASEJ VS Clave Nueva'!$A$4:$C$193,3,FALSE)</f>
        <v>6.4.1.9</v>
      </c>
      <c r="Y710" t="str">
        <f>VLOOKUP(K710,'[13]Conver ASEJ VS Clave Nueva'!$B$4:$D$193,3,FALSE)</f>
        <v>Otros  accesorios</v>
      </c>
    </row>
    <row r="711" spans="1:25" x14ac:dyDescent="0.25">
      <c r="A711" s="16">
        <v>86483</v>
      </c>
      <c r="B711" s="16" t="s">
        <v>123</v>
      </c>
      <c r="C711" s="16" t="str">
        <f t="shared" si="92"/>
        <v>2018</v>
      </c>
      <c r="D711" s="16" t="str">
        <f t="shared" si="93"/>
        <v>060000</v>
      </c>
      <c r="E711" s="16" t="str">
        <f>VLOOKUP(D711:D3867,'[10]Catalogos CRI'!$A$10:$B$19,2,FALSE)</f>
        <v>APROVECHAMIENTOS</v>
      </c>
      <c r="F711" s="16" t="str">
        <f t="shared" si="94"/>
        <v>064000</v>
      </c>
      <c r="G711" s="16" t="str">
        <f>VLOOKUP(F711:F3867,'[10]Catalogos CRI'!$A$24:$B$65,2,FALSE)</f>
        <v>ACCESORIOS DE LOS APORVECHAMIENTOS</v>
      </c>
      <c r="H711" s="16" t="str">
        <f t="shared" si="95"/>
        <v>064010</v>
      </c>
      <c r="I711" s="16" t="str">
        <f>VLOOKUP(H711:H3867,'[10]Catalogos CRI'!$A$70:$B$148,2,FALSE)</f>
        <v>Otros no especificados</v>
      </c>
      <c r="J711" s="16" t="str">
        <f t="shared" si="96"/>
        <v>064011</v>
      </c>
      <c r="K711" s="16" t="str">
        <f>VLOOKUP(J711:J3867,'[10]Catalogos CRI'!$A$153:$B$335,2,FALSE)</f>
        <v>Otros  accesorios</v>
      </c>
      <c r="L711" s="16" t="str">
        <f t="shared" si="97"/>
        <v>600</v>
      </c>
      <c r="M711" s="16" t="str">
        <f>VLOOKUP(L711:L3867,[11]FF!$A$10:$B$16,2,FALSE)</f>
        <v>Recursos Estatales</v>
      </c>
      <c r="N711" s="16" t="str">
        <f t="shared" si="98"/>
        <v>605</v>
      </c>
      <c r="O711" s="16" t="str">
        <f>VLOOKUP(N711:N3867,[11]FF!$A$22:$B$93,2,FALSE)</f>
        <v>CZM 2013 Estatal</v>
      </c>
      <c r="P711" s="16">
        <v>877867</v>
      </c>
      <c r="Q711" s="16">
        <v>1</v>
      </c>
      <c r="R711" s="17">
        <v>0</v>
      </c>
      <c r="S711" s="17">
        <v>2.04</v>
      </c>
      <c r="T711" s="17">
        <f t="shared" si="90"/>
        <v>2.04</v>
      </c>
      <c r="U711" s="17">
        <v>0</v>
      </c>
      <c r="V711" s="17">
        <v>2.04</v>
      </c>
      <c r="W711" s="17">
        <f t="shared" si="91"/>
        <v>0</v>
      </c>
      <c r="X711" t="str">
        <f>VLOOKUP(J711,'[12]Conver ASEJ VS Clave Nueva'!$A$4:$C$193,3,FALSE)</f>
        <v>6.4.1.9</v>
      </c>
      <c r="Y711" t="str">
        <f>VLOOKUP(K711,'[13]Conver ASEJ VS Clave Nueva'!$B$4:$D$193,3,FALSE)</f>
        <v>Otros  accesorios</v>
      </c>
    </row>
    <row r="712" spans="1:25" x14ac:dyDescent="0.25">
      <c r="A712" s="16">
        <v>86483</v>
      </c>
      <c r="B712" s="16" t="s">
        <v>123</v>
      </c>
      <c r="C712" s="16" t="str">
        <f t="shared" si="92"/>
        <v>2018</v>
      </c>
      <c r="D712" s="16" t="str">
        <f t="shared" si="93"/>
        <v>060000</v>
      </c>
      <c r="E712" s="16" t="str">
        <f>VLOOKUP(D712:D3868,'[10]Catalogos CRI'!$A$10:$B$19,2,FALSE)</f>
        <v>APROVECHAMIENTOS</v>
      </c>
      <c r="F712" s="16" t="str">
        <f t="shared" si="94"/>
        <v>064000</v>
      </c>
      <c r="G712" s="16" t="str">
        <f>VLOOKUP(F712:F3868,'[10]Catalogos CRI'!$A$24:$B$65,2,FALSE)</f>
        <v>ACCESORIOS DE LOS APORVECHAMIENTOS</v>
      </c>
      <c r="H712" s="16" t="str">
        <f t="shared" si="95"/>
        <v>064010</v>
      </c>
      <c r="I712" s="16" t="str">
        <f>VLOOKUP(H712:H3868,'[10]Catalogos CRI'!$A$70:$B$148,2,FALSE)</f>
        <v>Otros no especificados</v>
      </c>
      <c r="J712" s="16" t="str">
        <f t="shared" si="96"/>
        <v>064011</v>
      </c>
      <c r="K712" s="16" t="str">
        <f>VLOOKUP(J712:J3868,'[10]Catalogos CRI'!$A$153:$B$335,2,FALSE)</f>
        <v>Otros  accesorios</v>
      </c>
      <c r="L712" s="16" t="str">
        <f t="shared" si="97"/>
        <v>600</v>
      </c>
      <c r="M712" s="16" t="str">
        <f>VLOOKUP(L712:L3868,[11]FF!$A$10:$B$16,2,FALSE)</f>
        <v>Recursos Estatales</v>
      </c>
      <c r="N712" s="16" t="str">
        <f t="shared" si="98"/>
        <v>605</v>
      </c>
      <c r="O712" s="16" t="str">
        <f>VLOOKUP(N712:N3868,[11]FF!$A$22:$B$93,2,FALSE)</f>
        <v>CZM 2013 Estatal</v>
      </c>
      <c r="P712" s="16">
        <v>877868</v>
      </c>
      <c r="Q712" s="16">
        <v>2</v>
      </c>
      <c r="R712" s="17">
        <v>0</v>
      </c>
      <c r="S712" s="17">
        <v>1.84</v>
      </c>
      <c r="T712" s="17">
        <f t="shared" si="90"/>
        <v>1.84</v>
      </c>
      <c r="U712" s="17">
        <v>0</v>
      </c>
      <c r="V712" s="17">
        <v>1.84</v>
      </c>
      <c r="W712" s="17">
        <f t="shared" si="91"/>
        <v>0</v>
      </c>
      <c r="X712" t="str">
        <f>VLOOKUP(J712,'[12]Conver ASEJ VS Clave Nueva'!$A$4:$C$193,3,FALSE)</f>
        <v>6.4.1.9</v>
      </c>
      <c r="Y712" t="str">
        <f>VLOOKUP(K712,'[13]Conver ASEJ VS Clave Nueva'!$B$4:$D$193,3,FALSE)</f>
        <v>Otros  accesorios</v>
      </c>
    </row>
    <row r="713" spans="1:25" x14ac:dyDescent="0.25">
      <c r="A713" s="16">
        <v>86483</v>
      </c>
      <c r="B713" s="16" t="s">
        <v>123</v>
      </c>
      <c r="C713" s="16" t="str">
        <f t="shared" si="92"/>
        <v>2018</v>
      </c>
      <c r="D713" s="16" t="str">
        <f t="shared" si="93"/>
        <v>060000</v>
      </c>
      <c r="E713" s="16" t="str">
        <f>VLOOKUP(D713:D3869,'[10]Catalogos CRI'!$A$10:$B$19,2,FALSE)</f>
        <v>APROVECHAMIENTOS</v>
      </c>
      <c r="F713" s="16" t="str">
        <f t="shared" si="94"/>
        <v>064000</v>
      </c>
      <c r="G713" s="16" t="str">
        <f>VLOOKUP(F713:F3869,'[10]Catalogos CRI'!$A$24:$B$65,2,FALSE)</f>
        <v>ACCESORIOS DE LOS APORVECHAMIENTOS</v>
      </c>
      <c r="H713" s="16" t="str">
        <f t="shared" si="95"/>
        <v>064010</v>
      </c>
      <c r="I713" s="16" t="str">
        <f>VLOOKUP(H713:H3869,'[10]Catalogos CRI'!$A$70:$B$148,2,FALSE)</f>
        <v>Otros no especificados</v>
      </c>
      <c r="J713" s="16" t="str">
        <f t="shared" si="96"/>
        <v>064011</v>
      </c>
      <c r="K713" s="16" t="str">
        <f>VLOOKUP(J713:J3869,'[10]Catalogos CRI'!$A$153:$B$335,2,FALSE)</f>
        <v>Otros  accesorios</v>
      </c>
      <c r="L713" s="16" t="str">
        <f t="shared" si="97"/>
        <v>600</v>
      </c>
      <c r="M713" s="16" t="str">
        <f>VLOOKUP(L713:L3869,[11]FF!$A$10:$B$16,2,FALSE)</f>
        <v>Recursos Estatales</v>
      </c>
      <c r="N713" s="16" t="str">
        <f t="shared" si="98"/>
        <v>605</v>
      </c>
      <c r="O713" s="16" t="str">
        <f>VLOOKUP(N713:N3869,[11]FF!$A$22:$B$93,2,FALSE)</f>
        <v>CZM 2013 Estatal</v>
      </c>
      <c r="P713" s="16">
        <v>877869</v>
      </c>
      <c r="Q713" s="16">
        <v>3</v>
      </c>
      <c r="R713" s="17">
        <v>0</v>
      </c>
      <c r="S713" s="17">
        <v>2.04</v>
      </c>
      <c r="T713" s="17">
        <f t="shared" ref="T713:T776" si="99">R713+S713</f>
        <v>2.04</v>
      </c>
      <c r="U713" s="17">
        <v>0</v>
      </c>
      <c r="V713" s="17">
        <v>2.04</v>
      </c>
      <c r="W713" s="17">
        <f t="shared" ref="W713:W776" si="100">T713-V713</f>
        <v>0</v>
      </c>
      <c r="X713" t="str">
        <f>VLOOKUP(J713,'[12]Conver ASEJ VS Clave Nueva'!$A$4:$C$193,3,FALSE)</f>
        <v>6.4.1.9</v>
      </c>
      <c r="Y713" t="str">
        <f>VLOOKUP(K713,'[13]Conver ASEJ VS Clave Nueva'!$B$4:$D$193,3,FALSE)</f>
        <v>Otros  accesorios</v>
      </c>
    </row>
    <row r="714" spans="1:25" x14ac:dyDescent="0.25">
      <c r="A714" s="16">
        <v>86483</v>
      </c>
      <c r="B714" s="16" t="s">
        <v>123</v>
      </c>
      <c r="C714" s="16" t="str">
        <f t="shared" ref="C714:C777" si="101">MID(B714,1,4)</f>
        <v>2018</v>
      </c>
      <c r="D714" s="16" t="str">
        <f t="shared" ref="D714:D777" si="102">MID(B714,6,6)</f>
        <v>060000</v>
      </c>
      <c r="E714" s="16" t="str">
        <f>VLOOKUP(D714:D3870,'[10]Catalogos CRI'!$A$10:$B$19,2,FALSE)</f>
        <v>APROVECHAMIENTOS</v>
      </c>
      <c r="F714" s="16" t="str">
        <f t="shared" ref="F714:F777" si="103">MID(B714,13,6)</f>
        <v>064000</v>
      </c>
      <c r="G714" s="16" t="str">
        <f>VLOOKUP(F714:F3870,'[10]Catalogos CRI'!$A$24:$B$65,2,FALSE)</f>
        <v>ACCESORIOS DE LOS APORVECHAMIENTOS</v>
      </c>
      <c r="H714" s="16" t="str">
        <f t="shared" ref="H714:H777" si="104">MID(B714,20,6)</f>
        <v>064010</v>
      </c>
      <c r="I714" s="16" t="str">
        <f>VLOOKUP(H714:H3870,'[10]Catalogos CRI'!$A$70:$B$148,2,FALSE)</f>
        <v>Otros no especificados</v>
      </c>
      <c r="J714" s="16" t="str">
        <f t="shared" ref="J714:J777" si="105">MID(B714,27,6)</f>
        <v>064011</v>
      </c>
      <c r="K714" s="16" t="str">
        <f>VLOOKUP(J714:J3870,'[10]Catalogos CRI'!$A$153:$B$335,2,FALSE)</f>
        <v>Otros  accesorios</v>
      </c>
      <c r="L714" s="16" t="str">
        <f t="shared" ref="L714:L777" si="106">MID(B714,34,3)</f>
        <v>600</v>
      </c>
      <c r="M714" s="16" t="str">
        <f>VLOOKUP(L714:L3870,[11]FF!$A$10:$B$16,2,FALSE)</f>
        <v>Recursos Estatales</v>
      </c>
      <c r="N714" s="16" t="str">
        <f t="shared" ref="N714:N777" si="107">MID(B714,38,3)</f>
        <v>605</v>
      </c>
      <c r="O714" s="16" t="str">
        <f>VLOOKUP(N714:N3870,[11]FF!$A$22:$B$93,2,FALSE)</f>
        <v>CZM 2013 Estatal</v>
      </c>
      <c r="P714" s="16">
        <v>877870</v>
      </c>
      <c r="Q714" s="16">
        <v>4</v>
      </c>
      <c r="R714" s="17">
        <v>0</v>
      </c>
      <c r="S714" s="17">
        <v>1.97</v>
      </c>
      <c r="T714" s="17">
        <f t="shared" si="99"/>
        <v>1.97</v>
      </c>
      <c r="U714" s="17">
        <v>0</v>
      </c>
      <c r="V714" s="17">
        <v>1.97</v>
      </c>
      <c r="W714" s="17">
        <f t="shared" si="100"/>
        <v>0</v>
      </c>
      <c r="X714" t="str">
        <f>VLOOKUP(J714,'[12]Conver ASEJ VS Clave Nueva'!$A$4:$C$193,3,FALSE)</f>
        <v>6.4.1.9</v>
      </c>
      <c r="Y714" t="str">
        <f>VLOOKUP(K714,'[13]Conver ASEJ VS Clave Nueva'!$B$4:$D$193,3,FALSE)</f>
        <v>Otros  accesorios</v>
      </c>
    </row>
    <row r="715" spans="1:25" x14ac:dyDescent="0.25">
      <c r="A715" s="16">
        <v>86483</v>
      </c>
      <c r="B715" s="16" t="s">
        <v>123</v>
      </c>
      <c r="C715" s="16" t="str">
        <f t="shared" si="101"/>
        <v>2018</v>
      </c>
      <c r="D715" s="16" t="str">
        <f t="shared" si="102"/>
        <v>060000</v>
      </c>
      <c r="E715" s="16" t="str">
        <f>VLOOKUP(D715:D3871,'[10]Catalogos CRI'!$A$10:$B$19,2,FALSE)</f>
        <v>APROVECHAMIENTOS</v>
      </c>
      <c r="F715" s="16" t="str">
        <f t="shared" si="103"/>
        <v>064000</v>
      </c>
      <c r="G715" s="16" t="str">
        <f>VLOOKUP(F715:F3871,'[10]Catalogos CRI'!$A$24:$B$65,2,FALSE)</f>
        <v>ACCESORIOS DE LOS APORVECHAMIENTOS</v>
      </c>
      <c r="H715" s="16" t="str">
        <f t="shared" si="104"/>
        <v>064010</v>
      </c>
      <c r="I715" s="16" t="str">
        <f>VLOOKUP(H715:H3871,'[10]Catalogos CRI'!$A$70:$B$148,2,FALSE)</f>
        <v>Otros no especificados</v>
      </c>
      <c r="J715" s="16" t="str">
        <f t="shared" si="105"/>
        <v>064011</v>
      </c>
      <c r="K715" s="16" t="str">
        <f>VLOOKUP(J715:J3871,'[10]Catalogos CRI'!$A$153:$B$335,2,FALSE)</f>
        <v>Otros  accesorios</v>
      </c>
      <c r="L715" s="16" t="str">
        <f t="shared" si="106"/>
        <v>600</v>
      </c>
      <c r="M715" s="16" t="str">
        <f>VLOOKUP(L715:L3871,[11]FF!$A$10:$B$16,2,FALSE)</f>
        <v>Recursos Estatales</v>
      </c>
      <c r="N715" s="16" t="str">
        <f t="shared" si="107"/>
        <v>605</v>
      </c>
      <c r="O715" s="16" t="str">
        <f>VLOOKUP(N715:N3871,[11]FF!$A$22:$B$93,2,FALSE)</f>
        <v>CZM 2013 Estatal</v>
      </c>
      <c r="P715" s="16">
        <v>877871</v>
      </c>
      <c r="Q715" s="16">
        <v>5</v>
      </c>
      <c r="R715" s="17">
        <v>0</v>
      </c>
      <c r="S715" s="17">
        <v>2.04</v>
      </c>
      <c r="T715" s="17">
        <f t="shared" si="99"/>
        <v>2.04</v>
      </c>
      <c r="U715" s="17">
        <v>0</v>
      </c>
      <c r="V715" s="17">
        <v>2.04</v>
      </c>
      <c r="W715" s="17">
        <f t="shared" si="100"/>
        <v>0</v>
      </c>
      <c r="X715" t="str">
        <f>VLOOKUP(J715,'[12]Conver ASEJ VS Clave Nueva'!$A$4:$C$193,3,FALSE)</f>
        <v>6.4.1.9</v>
      </c>
      <c r="Y715" t="str">
        <f>VLOOKUP(K715,'[13]Conver ASEJ VS Clave Nueva'!$B$4:$D$193,3,FALSE)</f>
        <v>Otros  accesorios</v>
      </c>
    </row>
    <row r="716" spans="1:25" x14ac:dyDescent="0.25">
      <c r="A716" s="16">
        <v>86483</v>
      </c>
      <c r="B716" s="16" t="s">
        <v>123</v>
      </c>
      <c r="C716" s="16" t="str">
        <f t="shared" si="101"/>
        <v>2018</v>
      </c>
      <c r="D716" s="16" t="str">
        <f t="shared" si="102"/>
        <v>060000</v>
      </c>
      <c r="E716" s="16" t="str">
        <f>VLOOKUP(D716:D3872,'[10]Catalogos CRI'!$A$10:$B$19,2,FALSE)</f>
        <v>APROVECHAMIENTOS</v>
      </c>
      <c r="F716" s="16" t="str">
        <f t="shared" si="103"/>
        <v>064000</v>
      </c>
      <c r="G716" s="16" t="str">
        <f>VLOOKUP(F716:F3872,'[10]Catalogos CRI'!$A$24:$B$65,2,FALSE)</f>
        <v>ACCESORIOS DE LOS APORVECHAMIENTOS</v>
      </c>
      <c r="H716" s="16" t="str">
        <f t="shared" si="104"/>
        <v>064010</v>
      </c>
      <c r="I716" s="16" t="str">
        <f>VLOOKUP(H716:H3872,'[10]Catalogos CRI'!$A$70:$B$148,2,FALSE)</f>
        <v>Otros no especificados</v>
      </c>
      <c r="J716" s="16" t="str">
        <f t="shared" si="105"/>
        <v>064011</v>
      </c>
      <c r="K716" s="16" t="str">
        <f>VLOOKUP(J716:J3872,'[10]Catalogos CRI'!$A$153:$B$335,2,FALSE)</f>
        <v>Otros  accesorios</v>
      </c>
      <c r="L716" s="16" t="str">
        <f t="shared" si="106"/>
        <v>600</v>
      </c>
      <c r="M716" s="16" t="str">
        <f>VLOOKUP(L716:L3872,[11]FF!$A$10:$B$16,2,FALSE)</f>
        <v>Recursos Estatales</v>
      </c>
      <c r="N716" s="16" t="str">
        <f t="shared" si="107"/>
        <v>605</v>
      </c>
      <c r="O716" s="16" t="str">
        <f>VLOOKUP(N716:N3872,[11]FF!$A$22:$B$93,2,FALSE)</f>
        <v>CZM 2013 Estatal</v>
      </c>
      <c r="P716" s="16">
        <v>877872</v>
      </c>
      <c r="Q716" s="16">
        <v>6</v>
      </c>
      <c r="R716" s="17">
        <v>0</v>
      </c>
      <c r="S716" s="17">
        <v>1.97</v>
      </c>
      <c r="T716" s="17">
        <f t="shared" si="99"/>
        <v>1.97</v>
      </c>
      <c r="U716" s="17">
        <v>0</v>
      </c>
      <c r="V716" s="17">
        <v>1.97</v>
      </c>
      <c r="W716" s="17">
        <f t="shared" si="100"/>
        <v>0</v>
      </c>
      <c r="X716" t="str">
        <f>VLOOKUP(J716,'[12]Conver ASEJ VS Clave Nueva'!$A$4:$C$193,3,FALSE)</f>
        <v>6.4.1.9</v>
      </c>
      <c r="Y716" t="str">
        <f>VLOOKUP(K716,'[13]Conver ASEJ VS Clave Nueva'!$B$4:$D$193,3,FALSE)</f>
        <v>Otros  accesorios</v>
      </c>
    </row>
    <row r="717" spans="1:25" x14ac:dyDescent="0.25">
      <c r="A717" s="16">
        <v>86483</v>
      </c>
      <c r="B717" s="16" t="s">
        <v>123</v>
      </c>
      <c r="C717" s="16" t="str">
        <f t="shared" si="101"/>
        <v>2018</v>
      </c>
      <c r="D717" s="16" t="str">
        <f t="shared" si="102"/>
        <v>060000</v>
      </c>
      <c r="E717" s="16" t="str">
        <f>VLOOKUP(D717:D3873,'[10]Catalogos CRI'!$A$10:$B$19,2,FALSE)</f>
        <v>APROVECHAMIENTOS</v>
      </c>
      <c r="F717" s="16" t="str">
        <f t="shared" si="103"/>
        <v>064000</v>
      </c>
      <c r="G717" s="16" t="str">
        <f>VLOOKUP(F717:F3873,'[10]Catalogos CRI'!$A$24:$B$65,2,FALSE)</f>
        <v>ACCESORIOS DE LOS APORVECHAMIENTOS</v>
      </c>
      <c r="H717" s="16" t="str">
        <f t="shared" si="104"/>
        <v>064010</v>
      </c>
      <c r="I717" s="16" t="str">
        <f>VLOOKUP(H717:H3873,'[10]Catalogos CRI'!$A$70:$B$148,2,FALSE)</f>
        <v>Otros no especificados</v>
      </c>
      <c r="J717" s="16" t="str">
        <f t="shared" si="105"/>
        <v>064011</v>
      </c>
      <c r="K717" s="16" t="str">
        <f>VLOOKUP(J717:J3873,'[10]Catalogos CRI'!$A$153:$B$335,2,FALSE)</f>
        <v>Otros  accesorios</v>
      </c>
      <c r="L717" s="16" t="str">
        <f t="shared" si="106"/>
        <v>600</v>
      </c>
      <c r="M717" s="16" t="str">
        <f>VLOOKUP(L717:L3873,[11]FF!$A$10:$B$16,2,FALSE)</f>
        <v>Recursos Estatales</v>
      </c>
      <c r="N717" s="16" t="str">
        <f t="shared" si="107"/>
        <v>605</v>
      </c>
      <c r="O717" s="16" t="str">
        <f>VLOOKUP(N717:N3873,[11]FF!$A$22:$B$93,2,FALSE)</f>
        <v>CZM 2013 Estatal</v>
      </c>
      <c r="P717" s="16">
        <v>877873</v>
      </c>
      <c r="Q717" s="16">
        <v>7</v>
      </c>
      <c r="R717" s="17">
        <v>0</v>
      </c>
      <c r="S717" s="17">
        <v>0</v>
      </c>
      <c r="T717" s="17">
        <f t="shared" si="99"/>
        <v>0</v>
      </c>
      <c r="U717" s="17">
        <v>0</v>
      </c>
      <c r="V717" s="17">
        <v>2.04</v>
      </c>
      <c r="W717" s="17">
        <f t="shared" si="100"/>
        <v>-2.04</v>
      </c>
      <c r="X717" t="str">
        <f>VLOOKUP(J717,'[12]Conver ASEJ VS Clave Nueva'!$A$4:$C$193,3,FALSE)</f>
        <v>6.4.1.9</v>
      </c>
      <c r="Y717" t="str">
        <f>VLOOKUP(K717,'[13]Conver ASEJ VS Clave Nueva'!$B$4:$D$193,3,FALSE)</f>
        <v>Otros  accesorios</v>
      </c>
    </row>
    <row r="718" spans="1:25" x14ac:dyDescent="0.25">
      <c r="A718" s="16">
        <v>86483</v>
      </c>
      <c r="B718" s="16" t="s">
        <v>123</v>
      </c>
      <c r="C718" s="16" t="str">
        <f t="shared" si="101"/>
        <v>2018</v>
      </c>
      <c r="D718" s="16" t="str">
        <f t="shared" si="102"/>
        <v>060000</v>
      </c>
      <c r="E718" s="16" t="str">
        <f>VLOOKUP(D718:D3874,'[10]Catalogos CRI'!$A$10:$B$19,2,FALSE)</f>
        <v>APROVECHAMIENTOS</v>
      </c>
      <c r="F718" s="16" t="str">
        <f t="shared" si="103"/>
        <v>064000</v>
      </c>
      <c r="G718" s="16" t="str">
        <f>VLOOKUP(F718:F3874,'[10]Catalogos CRI'!$A$24:$B$65,2,FALSE)</f>
        <v>ACCESORIOS DE LOS APORVECHAMIENTOS</v>
      </c>
      <c r="H718" s="16" t="str">
        <f t="shared" si="104"/>
        <v>064010</v>
      </c>
      <c r="I718" s="16" t="str">
        <f>VLOOKUP(H718:H3874,'[10]Catalogos CRI'!$A$70:$B$148,2,FALSE)</f>
        <v>Otros no especificados</v>
      </c>
      <c r="J718" s="16" t="str">
        <f t="shared" si="105"/>
        <v>064011</v>
      </c>
      <c r="K718" s="16" t="str">
        <f>VLOOKUP(J718:J3874,'[10]Catalogos CRI'!$A$153:$B$335,2,FALSE)</f>
        <v>Otros  accesorios</v>
      </c>
      <c r="L718" s="16" t="str">
        <f t="shared" si="106"/>
        <v>600</v>
      </c>
      <c r="M718" s="16" t="str">
        <f>VLOOKUP(L718:L3874,[11]FF!$A$10:$B$16,2,FALSE)</f>
        <v>Recursos Estatales</v>
      </c>
      <c r="N718" s="16" t="str">
        <f t="shared" si="107"/>
        <v>605</v>
      </c>
      <c r="O718" s="16" t="str">
        <f>VLOOKUP(N718:N3874,[11]FF!$A$22:$B$93,2,FALSE)</f>
        <v>CZM 2013 Estatal</v>
      </c>
      <c r="P718" s="16">
        <v>877874</v>
      </c>
      <c r="Q718" s="16">
        <v>8</v>
      </c>
      <c r="R718" s="17">
        <v>0</v>
      </c>
      <c r="S718" s="17">
        <v>0</v>
      </c>
      <c r="T718" s="17">
        <f t="shared" si="99"/>
        <v>0</v>
      </c>
      <c r="U718" s="17">
        <v>0</v>
      </c>
      <c r="V718" s="17">
        <v>2.04</v>
      </c>
      <c r="W718" s="17">
        <f t="shared" si="100"/>
        <v>-2.04</v>
      </c>
      <c r="X718" t="str">
        <f>VLOOKUP(J718,'[12]Conver ASEJ VS Clave Nueva'!$A$4:$C$193,3,FALSE)</f>
        <v>6.4.1.9</v>
      </c>
      <c r="Y718" t="str">
        <f>VLOOKUP(K718,'[13]Conver ASEJ VS Clave Nueva'!$B$4:$D$193,3,FALSE)</f>
        <v>Otros  accesorios</v>
      </c>
    </row>
    <row r="719" spans="1:25" x14ac:dyDescent="0.25">
      <c r="A719" s="16">
        <v>86483</v>
      </c>
      <c r="B719" s="16" t="s">
        <v>123</v>
      </c>
      <c r="C719" s="16" t="str">
        <f t="shared" si="101"/>
        <v>2018</v>
      </c>
      <c r="D719" s="16" t="str">
        <f t="shared" si="102"/>
        <v>060000</v>
      </c>
      <c r="E719" s="16" t="str">
        <f>VLOOKUP(D719:D3875,'[10]Catalogos CRI'!$A$10:$B$19,2,FALSE)</f>
        <v>APROVECHAMIENTOS</v>
      </c>
      <c r="F719" s="16" t="str">
        <f t="shared" si="103"/>
        <v>064000</v>
      </c>
      <c r="G719" s="16" t="str">
        <f>VLOOKUP(F719:F3875,'[10]Catalogos CRI'!$A$24:$B$65,2,FALSE)</f>
        <v>ACCESORIOS DE LOS APORVECHAMIENTOS</v>
      </c>
      <c r="H719" s="16" t="str">
        <f t="shared" si="104"/>
        <v>064010</v>
      </c>
      <c r="I719" s="16" t="str">
        <f>VLOOKUP(H719:H3875,'[10]Catalogos CRI'!$A$70:$B$148,2,FALSE)</f>
        <v>Otros no especificados</v>
      </c>
      <c r="J719" s="16" t="str">
        <f t="shared" si="105"/>
        <v>064011</v>
      </c>
      <c r="K719" s="16" t="str">
        <f>VLOOKUP(J719:J3875,'[10]Catalogos CRI'!$A$153:$B$335,2,FALSE)</f>
        <v>Otros  accesorios</v>
      </c>
      <c r="L719" s="16" t="str">
        <f t="shared" si="106"/>
        <v>600</v>
      </c>
      <c r="M719" s="16" t="str">
        <f>VLOOKUP(L719:L3875,[11]FF!$A$10:$B$16,2,FALSE)</f>
        <v>Recursos Estatales</v>
      </c>
      <c r="N719" s="16" t="str">
        <f t="shared" si="107"/>
        <v>605</v>
      </c>
      <c r="O719" s="16" t="str">
        <f>VLOOKUP(N719:N3875,[11]FF!$A$22:$B$93,2,FALSE)</f>
        <v>CZM 2013 Estatal</v>
      </c>
      <c r="P719" s="16">
        <v>877875</v>
      </c>
      <c r="Q719" s="16">
        <v>9</v>
      </c>
      <c r="R719" s="17">
        <v>0</v>
      </c>
      <c r="S719" s="17">
        <v>0</v>
      </c>
      <c r="T719" s="17">
        <f t="shared" si="99"/>
        <v>0</v>
      </c>
      <c r="U719" s="17">
        <v>0</v>
      </c>
      <c r="V719" s="17">
        <v>1.97</v>
      </c>
      <c r="W719" s="17">
        <f t="shared" si="100"/>
        <v>-1.97</v>
      </c>
      <c r="X719" t="str">
        <f>VLOOKUP(J719,'[12]Conver ASEJ VS Clave Nueva'!$A$4:$C$193,3,FALSE)</f>
        <v>6.4.1.9</v>
      </c>
      <c r="Y719" t="str">
        <f>VLOOKUP(K719,'[13]Conver ASEJ VS Clave Nueva'!$B$4:$D$193,3,FALSE)</f>
        <v>Otros  accesorios</v>
      </c>
    </row>
    <row r="720" spans="1:25" x14ac:dyDescent="0.25">
      <c r="A720" s="16">
        <v>86483</v>
      </c>
      <c r="B720" s="16" t="s">
        <v>123</v>
      </c>
      <c r="C720" s="16" t="str">
        <f t="shared" si="101"/>
        <v>2018</v>
      </c>
      <c r="D720" s="16" t="str">
        <f t="shared" si="102"/>
        <v>060000</v>
      </c>
      <c r="E720" s="16" t="str">
        <f>VLOOKUP(D720:D3876,'[10]Catalogos CRI'!$A$10:$B$19,2,FALSE)</f>
        <v>APROVECHAMIENTOS</v>
      </c>
      <c r="F720" s="16" t="str">
        <f t="shared" si="103"/>
        <v>064000</v>
      </c>
      <c r="G720" s="16" t="str">
        <f>VLOOKUP(F720:F3876,'[10]Catalogos CRI'!$A$24:$B$65,2,FALSE)</f>
        <v>ACCESORIOS DE LOS APORVECHAMIENTOS</v>
      </c>
      <c r="H720" s="16" t="str">
        <f t="shared" si="104"/>
        <v>064010</v>
      </c>
      <c r="I720" s="16" t="str">
        <f>VLOOKUP(H720:H3876,'[10]Catalogos CRI'!$A$70:$B$148,2,FALSE)</f>
        <v>Otros no especificados</v>
      </c>
      <c r="J720" s="16" t="str">
        <f t="shared" si="105"/>
        <v>064011</v>
      </c>
      <c r="K720" s="16" t="str">
        <f>VLOOKUP(J720:J3876,'[10]Catalogos CRI'!$A$153:$B$335,2,FALSE)</f>
        <v>Otros  accesorios</v>
      </c>
      <c r="L720" s="16" t="str">
        <f t="shared" si="106"/>
        <v>600</v>
      </c>
      <c r="M720" s="16" t="str">
        <f>VLOOKUP(L720:L3876,[11]FF!$A$10:$B$16,2,FALSE)</f>
        <v>Recursos Estatales</v>
      </c>
      <c r="N720" s="16" t="str">
        <f t="shared" si="107"/>
        <v>605</v>
      </c>
      <c r="O720" s="16" t="str">
        <f>VLOOKUP(N720:N3876,[11]FF!$A$22:$B$93,2,FALSE)</f>
        <v>CZM 2013 Estatal</v>
      </c>
      <c r="P720" s="16">
        <v>877876</v>
      </c>
      <c r="Q720" s="16">
        <v>10</v>
      </c>
      <c r="R720" s="17">
        <v>0</v>
      </c>
      <c r="S720" s="17">
        <v>0</v>
      </c>
      <c r="T720" s="17">
        <f t="shared" si="99"/>
        <v>0</v>
      </c>
      <c r="U720" s="17">
        <v>0</v>
      </c>
      <c r="V720" s="17">
        <v>2.04</v>
      </c>
      <c r="W720" s="17">
        <f t="shared" si="100"/>
        <v>-2.04</v>
      </c>
      <c r="X720" t="str">
        <f>VLOOKUP(J720,'[12]Conver ASEJ VS Clave Nueva'!$A$4:$C$193,3,FALSE)</f>
        <v>6.4.1.9</v>
      </c>
      <c r="Y720" t="str">
        <f>VLOOKUP(K720,'[13]Conver ASEJ VS Clave Nueva'!$B$4:$D$193,3,FALSE)</f>
        <v>Otros  accesorios</v>
      </c>
    </row>
    <row r="721" spans="1:25" x14ac:dyDescent="0.25">
      <c r="A721" s="16">
        <v>86483</v>
      </c>
      <c r="B721" s="16" t="s">
        <v>123</v>
      </c>
      <c r="C721" s="16" t="str">
        <f t="shared" si="101"/>
        <v>2018</v>
      </c>
      <c r="D721" s="16" t="str">
        <f t="shared" si="102"/>
        <v>060000</v>
      </c>
      <c r="E721" s="16" t="str">
        <f>VLOOKUP(D721:D3877,'[10]Catalogos CRI'!$A$10:$B$19,2,FALSE)</f>
        <v>APROVECHAMIENTOS</v>
      </c>
      <c r="F721" s="16" t="str">
        <f t="shared" si="103"/>
        <v>064000</v>
      </c>
      <c r="G721" s="16" t="str">
        <f>VLOOKUP(F721:F3877,'[10]Catalogos CRI'!$A$24:$B$65,2,FALSE)</f>
        <v>ACCESORIOS DE LOS APORVECHAMIENTOS</v>
      </c>
      <c r="H721" s="16" t="str">
        <f t="shared" si="104"/>
        <v>064010</v>
      </c>
      <c r="I721" s="16" t="str">
        <f>VLOOKUP(H721:H3877,'[10]Catalogos CRI'!$A$70:$B$148,2,FALSE)</f>
        <v>Otros no especificados</v>
      </c>
      <c r="J721" s="16" t="str">
        <f t="shared" si="105"/>
        <v>064011</v>
      </c>
      <c r="K721" s="16" t="str">
        <f>VLOOKUP(J721:J3877,'[10]Catalogos CRI'!$A$153:$B$335,2,FALSE)</f>
        <v>Otros  accesorios</v>
      </c>
      <c r="L721" s="16" t="str">
        <f t="shared" si="106"/>
        <v>600</v>
      </c>
      <c r="M721" s="16" t="str">
        <f>VLOOKUP(L721:L3877,[11]FF!$A$10:$B$16,2,FALSE)</f>
        <v>Recursos Estatales</v>
      </c>
      <c r="N721" s="16" t="str">
        <f t="shared" si="107"/>
        <v>605</v>
      </c>
      <c r="O721" s="16" t="str">
        <f>VLOOKUP(N721:N3877,[11]FF!$A$22:$B$93,2,FALSE)</f>
        <v>CZM 2013 Estatal</v>
      </c>
      <c r="P721" s="16">
        <v>877877</v>
      </c>
      <c r="Q721" s="16">
        <v>11</v>
      </c>
      <c r="R721" s="17">
        <v>0</v>
      </c>
      <c r="S721" s="17">
        <v>0</v>
      </c>
      <c r="T721" s="17">
        <f t="shared" si="99"/>
        <v>0</v>
      </c>
      <c r="U721" s="17">
        <v>0</v>
      </c>
      <c r="V721" s="17">
        <v>1.97</v>
      </c>
      <c r="W721" s="17">
        <f t="shared" si="100"/>
        <v>-1.97</v>
      </c>
      <c r="X721" t="str">
        <f>VLOOKUP(J721,'[12]Conver ASEJ VS Clave Nueva'!$A$4:$C$193,3,FALSE)</f>
        <v>6.4.1.9</v>
      </c>
      <c r="Y721" t="str">
        <f>VLOOKUP(K721,'[13]Conver ASEJ VS Clave Nueva'!$B$4:$D$193,3,FALSE)</f>
        <v>Otros  accesorios</v>
      </c>
    </row>
    <row r="722" spans="1:25" x14ac:dyDescent="0.25">
      <c r="A722" s="16">
        <v>86483</v>
      </c>
      <c r="B722" s="16" t="s">
        <v>123</v>
      </c>
      <c r="C722" s="16" t="str">
        <f t="shared" si="101"/>
        <v>2018</v>
      </c>
      <c r="D722" s="16" t="str">
        <f t="shared" si="102"/>
        <v>060000</v>
      </c>
      <c r="E722" s="16" t="str">
        <f>VLOOKUP(D722:D3878,'[10]Catalogos CRI'!$A$10:$B$19,2,FALSE)</f>
        <v>APROVECHAMIENTOS</v>
      </c>
      <c r="F722" s="16" t="str">
        <f t="shared" si="103"/>
        <v>064000</v>
      </c>
      <c r="G722" s="16" t="str">
        <f>VLOOKUP(F722:F3878,'[10]Catalogos CRI'!$A$24:$B$65,2,FALSE)</f>
        <v>ACCESORIOS DE LOS APORVECHAMIENTOS</v>
      </c>
      <c r="H722" s="16" t="str">
        <f t="shared" si="104"/>
        <v>064010</v>
      </c>
      <c r="I722" s="16" t="str">
        <f>VLOOKUP(H722:H3878,'[10]Catalogos CRI'!$A$70:$B$148,2,FALSE)</f>
        <v>Otros no especificados</v>
      </c>
      <c r="J722" s="16" t="str">
        <f t="shared" si="105"/>
        <v>064011</v>
      </c>
      <c r="K722" s="16" t="str">
        <f>VLOOKUP(J722:J3878,'[10]Catalogos CRI'!$A$153:$B$335,2,FALSE)</f>
        <v>Otros  accesorios</v>
      </c>
      <c r="L722" s="16" t="str">
        <f t="shared" si="106"/>
        <v>600</v>
      </c>
      <c r="M722" s="16" t="str">
        <f>VLOOKUP(L722:L3878,[11]FF!$A$10:$B$16,2,FALSE)</f>
        <v>Recursos Estatales</v>
      </c>
      <c r="N722" s="16" t="str">
        <f t="shared" si="107"/>
        <v>605</v>
      </c>
      <c r="O722" s="16" t="str">
        <f>VLOOKUP(N722:N3878,[11]FF!$A$22:$B$93,2,FALSE)</f>
        <v>CZM 2013 Estatal</v>
      </c>
      <c r="P722" s="16">
        <v>877878</v>
      </c>
      <c r="Q722" s="16">
        <v>12</v>
      </c>
      <c r="R722" s="17">
        <v>0</v>
      </c>
      <c r="S722" s="17">
        <v>0</v>
      </c>
      <c r="T722" s="17">
        <f t="shared" si="99"/>
        <v>0</v>
      </c>
      <c r="U722" s="17">
        <v>0</v>
      </c>
      <c r="V722" s="17">
        <v>2.04</v>
      </c>
      <c r="W722" s="17">
        <f t="shared" si="100"/>
        <v>-2.04</v>
      </c>
      <c r="X722" t="str">
        <f>VLOOKUP(J722,'[12]Conver ASEJ VS Clave Nueva'!$A$4:$C$193,3,FALSE)</f>
        <v>6.4.1.9</v>
      </c>
      <c r="Y722" t="str">
        <f>VLOOKUP(K722,'[13]Conver ASEJ VS Clave Nueva'!$B$4:$D$193,3,FALSE)</f>
        <v>Otros  accesorios</v>
      </c>
    </row>
    <row r="723" spans="1:25" x14ac:dyDescent="0.25">
      <c r="A723" s="16">
        <v>86484</v>
      </c>
      <c r="B723" s="16" t="s">
        <v>124</v>
      </c>
      <c r="C723" s="16" t="str">
        <f t="shared" si="101"/>
        <v>2018</v>
      </c>
      <c r="D723" s="16" t="str">
        <f t="shared" si="102"/>
        <v>060000</v>
      </c>
      <c r="E723" s="16" t="str">
        <f>VLOOKUP(D723:D3879,'[10]Catalogos CRI'!$A$10:$B$19,2,FALSE)</f>
        <v>APROVECHAMIENTOS</v>
      </c>
      <c r="F723" s="16" t="str">
        <f t="shared" si="103"/>
        <v>064000</v>
      </c>
      <c r="G723" s="16" t="str">
        <f>VLOOKUP(F723:F3879,'[10]Catalogos CRI'!$A$24:$B$65,2,FALSE)</f>
        <v>ACCESORIOS DE LOS APORVECHAMIENTOS</v>
      </c>
      <c r="H723" s="16" t="str">
        <f t="shared" si="104"/>
        <v>064010</v>
      </c>
      <c r="I723" s="16" t="str">
        <f>VLOOKUP(H723:H3879,'[10]Catalogos CRI'!$A$70:$B$148,2,FALSE)</f>
        <v>Otros no especificados</v>
      </c>
      <c r="J723" s="16" t="str">
        <f t="shared" si="105"/>
        <v>064011</v>
      </c>
      <c r="K723" s="16" t="str">
        <f>VLOOKUP(J723:J3879,'[10]Catalogos CRI'!$A$153:$B$335,2,FALSE)</f>
        <v>Otros  accesorios</v>
      </c>
      <c r="L723" s="16" t="str">
        <f t="shared" si="106"/>
        <v>600</v>
      </c>
      <c r="M723" s="16" t="str">
        <f>VLOOKUP(L723:L3879,[11]FF!$A$10:$B$16,2,FALSE)</f>
        <v>Recursos Estatales</v>
      </c>
      <c r="N723" s="16" t="str">
        <f t="shared" si="107"/>
        <v>606</v>
      </c>
      <c r="O723" s="16" t="str">
        <f>VLOOKUP(N723:N3879,[11]FF!$A$22:$B$93,2,FALSE)</f>
        <v>Programa Emprende</v>
      </c>
      <c r="P723" s="16">
        <v>877879</v>
      </c>
      <c r="Q723" s="16">
        <v>1</v>
      </c>
      <c r="R723" s="17">
        <v>0</v>
      </c>
      <c r="S723" s="17">
        <v>608.57000000000005</v>
      </c>
      <c r="T723" s="17">
        <f t="shared" si="99"/>
        <v>608.57000000000005</v>
      </c>
      <c r="U723" s="17">
        <v>0</v>
      </c>
      <c r="V723" s="17">
        <v>608.57000000000005</v>
      </c>
      <c r="W723" s="17">
        <f t="shared" si="100"/>
        <v>0</v>
      </c>
      <c r="X723" t="str">
        <f>VLOOKUP(J723,'[12]Conver ASEJ VS Clave Nueva'!$A$4:$C$193,3,FALSE)</f>
        <v>6.4.1.9</v>
      </c>
      <c r="Y723" t="str">
        <f>VLOOKUP(K723,'[13]Conver ASEJ VS Clave Nueva'!$B$4:$D$193,3,FALSE)</f>
        <v>Otros  accesorios</v>
      </c>
    </row>
    <row r="724" spans="1:25" x14ac:dyDescent="0.25">
      <c r="A724" s="16">
        <v>86484</v>
      </c>
      <c r="B724" s="16" t="s">
        <v>124</v>
      </c>
      <c r="C724" s="16" t="str">
        <f t="shared" si="101"/>
        <v>2018</v>
      </c>
      <c r="D724" s="16" t="str">
        <f t="shared" si="102"/>
        <v>060000</v>
      </c>
      <c r="E724" s="16" t="str">
        <f>VLOOKUP(D724:D3880,'[10]Catalogos CRI'!$A$10:$B$19,2,FALSE)</f>
        <v>APROVECHAMIENTOS</v>
      </c>
      <c r="F724" s="16" t="str">
        <f t="shared" si="103"/>
        <v>064000</v>
      </c>
      <c r="G724" s="16" t="str">
        <f>VLOOKUP(F724:F3880,'[10]Catalogos CRI'!$A$24:$B$65,2,FALSE)</f>
        <v>ACCESORIOS DE LOS APORVECHAMIENTOS</v>
      </c>
      <c r="H724" s="16" t="str">
        <f t="shared" si="104"/>
        <v>064010</v>
      </c>
      <c r="I724" s="16" t="str">
        <f>VLOOKUP(H724:H3880,'[10]Catalogos CRI'!$A$70:$B$148,2,FALSE)</f>
        <v>Otros no especificados</v>
      </c>
      <c r="J724" s="16" t="str">
        <f t="shared" si="105"/>
        <v>064011</v>
      </c>
      <c r="K724" s="16" t="str">
        <f>VLOOKUP(J724:J3880,'[10]Catalogos CRI'!$A$153:$B$335,2,FALSE)</f>
        <v>Otros  accesorios</v>
      </c>
      <c r="L724" s="16" t="str">
        <f t="shared" si="106"/>
        <v>600</v>
      </c>
      <c r="M724" s="16" t="str">
        <f>VLOOKUP(L724:L3880,[11]FF!$A$10:$B$16,2,FALSE)</f>
        <v>Recursos Estatales</v>
      </c>
      <c r="N724" s="16" t="str">
        <f t="shared" si="107"/>
        <v>606</v>
      </c>
      <c r="O724" s="16" t="str">
        <f>VLOOKUP(N724:N3880,[11]FF!$A$22:$B$93,2,FALSE)</f>
        <v>Programa Emprende</v>
      </c>
      <c r="P724" s="16">
        <v>877880</v>
      </c>
      <c r="Q724" s="16">
        <v>2</v>
      </c>
      <c r="R724" s="17">
        <v>0</v>
      </c>
      <c r="S724" s="17">
        <v>562.97</v>
      </c>
      <c r="T724" s="17">
        <f t="shared" si="99"/>
        <v>562.97</v>
      </c>
      <c r="U724" s="17">
        <v>0</v>
      </c>
      <c r="V724" s="17">
        <v>562.97</v>
      </c>
      <c r="W724" s="17">
        <f t="shared" si="100"/>
        <v>0</v>
      </c>
      <c r="X724" t="str">
        <f>VLOOKUP(J724,'[12]Conver ASEJ VS Clave Nueva'!$A$4:$C$193,3,FALSE)</f>
        <v>6.4.1.9</v>
      </c>
      <c r="Y724" t="str">
        <f>VLOOKUP(K724,'[13]Conver ASEJ VS Clave Nueva'!$B$4:$D$193,3,FALSE)</f>
        <v>Otros  accesorios</v>
      </c>
    </row>
    <row r="725" spans="1:25" x14ac:dyDescent="0.25">
      <c r="A725" s="16">
        <v>86484</v>
      </c>
      <c r="B725" s="16" t="s">
        <v>124</v>
      </c>
      <c r="C725" s="16" t="str">
        <f t="shared" si="101"/>
        <v>2018</v>
      </c>
      <c r="D725" s="16" t="str">
        <f t="shared" si="102"/>
        <v>060000</v>
      </c>
      <c r="E725" s="16" t="str">
        <f>VLOOKUP(D725:D3881,'[10]Catalogos CRI'!$A$10:$B$19,2,FALSE)</f>
        <v>APROVECHAMIENTOS</v>
      </c>
      <c r="F725" s="16" t="str">
        <f t="shared" si="103"/>
        <v>064000</v>
      </c>
      <c r="G725" s="16" t="str">
        <f>VLOOKUP(F725:F3881,'[10]Catalogos CRI'!$A$24:$B$65,2,FALSE)</f>
        <v>ACCESORIOS DE LOS APORVECHAMIENTOS</v>
      </c>
      <c r="H725" s="16" t="str">
        <f t="shared" si="104"/>
        <v>064010</v>
      </c>
      <c r="I725" s="16" t="str">
        <f>VLOOKUP(H725:H3881,'[10]Catalogos CRI'!$A$70:$B$148,2,FALSE)</f>
        <v>Otros no especificados</v>
      </c>
      <c r="J725" s="16" t="str">
        <f t="shared" si="105"/>
        <v>064011</v>
      </c>
      <c r="K725" s="16" t="str">
        <f>VLOOKUP(J725:J3881,'[10]Catalogos CRI'!$A$153:$B$335,2,FALSE)</f>
        <v>Otros  accesorios</v>
      </c>
      <c r="L725" s="16" t="str">
        <f t="shared" si="106"/>
        <v>600</v>
      </c>
      <c r="M725" s="16" t="str">
        <f>VLOOKUP(L725:L3881,[11]FF!$A$10:$B$16,2,FALSE)</f>
        <v>Recursos Estatales</v>
      </c>
      <c r="N725" s="16" t="str">
        <f t="shared" si="107"/>
        <v>606</v>
      </c>
      <c r="O725" s="16" t="str">
        <f>VLOOKUP(N725:N3881,[11]FF!$A$22:$B$93,2,FALSE)</f>
        <v>Programa Emprende</v>
      </c>
      <c r="P725" s="16">
        <v>877881</v>
      </c>
      <c r="Q725" s="16">
        <v>3</v>
      </c>
      <c r="R725" s="17">
        <v>0</v>
      </c>
      <c r="S725" s="17">
        <v>631.19000000000005</v>
      </c>
      <c r="T725" s="17">
        <f t="shared" si="99"/>
        <v>631.19000000000005</v>
      </c>
      <c r="U725" s="17">
        <v>0</v>
      </c>
      <c r="V725" s="17">
        <v>631.19000000000005</v>
      </c>
      <c r="W725" s="17">
        <f t="shared" si="100"/>
        <v>0</v>
      </c>
      <c r="X725" t="str">
        <f>VLOOKUP(J725,'[12]Conver ASEJ VS Clave Nueva'!$A$4:$C$193,3,FALSE)</f>
        <v>6.4.1.9</v>
      </c>
      <c r="Y725" t="str">
        <f>VLOOKUP(K725,'[13]Conver ASEJ VS Clave Nueva'!$B$4:$D$193,3,FALSE)</f>
        <v>Otros  accesorios</v>
      </c>
    </row>
    <row r="726" spans="1:25" x14ac:dyDescent="0.25">
      <c r="A726" s="16">
        <v>86484</v>
      </c>
      <c r="B726" s="16" t="s">
        <v>124</v>
      </c>
      <c r="C726" s="16" t="str">
        <f t="shared" si="101"/>
        <v>2018</v>
      </c>
      <c r="D726" s="16" t="str">
        <f t="shared" si="102"/>
        <v>060000</v>
      </c>
      <c r="E726" s="16" t="str">
        <f>VLOOKUP(D726:D3882,'[10]Catalogos CRI'!$A$10:$B$19,2,FALSE)</f>
        <v>APROVECHAMIENTOS</v>
      </c>
      <c r="F726" s="16" t="str">
        <f t="shared" si="103"/>
        <v>064000</v>
      </c>
      <c r="G726" s="16" t="str">
        <f>VLOOKUP(F726:F3882,'[10]Catalogos CRI'!$A$24:$B$65,2,FALSE)</f>
        <v>ACCESORIOS DE LOS APORVECHAMIENTOS</v>
      </c>
      <c r="H726" s="16" t="str">
        <f t="shared" si="104"/>
        <v>064010</v>
      </c>
      <c r="I726" s="16" t="str">
        <f>VLOOKUP(H726:H3882,'[10]Catalogos CRI'!$A$70:$B$148,2,FALSE)</f>
        <v>Otros no especificados</v>
      </c>
      <c r="J726" s="16" t="str">
        <f t="shared" si="105"/>
        <v>064011</v>
      </c>
      <c r="K726" s="16" t="str">
        <f>VLOOKUP(J726:J3882,'[10]Catalogos CRI'!$A$153:$B$335,2,FALSE)</f>
        <v>Otros  accesorios</v>
      </c>
      <c r="L726" s="16" t="str">
        <f t="shared" si="106"/>
        <v>600</v>
      </c>
      <c r="M726" s="16" t="str">
        <f>VLOOKUP(L726:L3882,[11]FF!$A$10:$B$16,2,FALSE)</f>
        <v>Recursos Estatales</v>
      </c>
      <c r="N726" s="16" t="str">
        <f t="shared" si="107"/>
        <v>606</v>
      </c>
      <c r="O726" s="16" t="str">
        <f>VLOOKUP(N726:N3882,[11]FF!$A$22:$B$93,2,FALSE)</f>
        <v>Programa Emprende</v>
      </c>
      <c r="P726" s="16">
        <v>877882</v>
      </c>
      <c r="Q726" s="16">
        <v>4</v>
      </c>
      <c r="R726" s="17">
        <v>0</v>
      </c>
      <c r="S726" s="17">
        <v>611.97</v>
      </c>
      <c r="T726" s="17">
        <f t="shared" si="99"/>
        <v>611.97</v>
      </c>
      <c r="U726" s="17">
        <v>0</v>
      </c>
      <c r="V726" s="17">
        <v>611.97</v>
      </c>
      <c r="W726" s="17">
        <f t="shared" si="100"/>
        <v>0</v>
      </c>
      <c r="X726" t="str">
        <f>VLOOKUP(J726,'[12]Conver ASEJ VS Clave Nueva'!$A$4:$C$193,3,FALSE)</f>
        <v>6.4.1.9</v>
      </c>
      <c r="Y726" t="str">
        <f>VLOOKUP(K726,'[13]Conver ASEJ VS Clave Nueva'!$B$4:$D$193,3,FALSE)</f>
        <v>Otros  accesorios</v>
      </c>
    </row>
    <row r="727" spans="1:25" x14ac:dyDescent="0.25">
      <c r="A727" s="16">
        <v>86484</v>
      </c>
      <c r="B727" s="16" t="s">
        <v>124</v>
      </c>
      <c r="C727" s="16" t="str">
        <f t="shared" si="101"/>
        <v>2018</v>
      </c>
      <c r="D727" s="16" t="str">
        <f t="shared" si="102"/>
        <v>060000</v>
      </c>
      <c r="E727" s="16" t="str">
        <f>VLOOKUP(D727:D3883,'[10]Catalogos CRI'!$A$10:$B$19,2,FALSE)</f>
        <v>APROVECHAMIENTOS</v>
      </c>
      <c r="F727" s="16" t="str">
        <f t="shared" si="103"/>
        <v>064000</v>
      </c>
      <c r="G727" s="16" t="str">
        <f>VLOOKUP(F727:F3883,'[10]Catalogos CRI'!$A$24:$B$65,2,FALSE)</f>
        <v>ACCESORIOS DE LOS APORVECHAMIENTOS</v>
      </c>
      <c r="H727" s="16" t="str">
        <f t="shared" si="104"/>
        <v>064010</v>
      </c>
      <c r="I727" s="16" t="str">
        <f>VLOOKUP(H727:H3883,'[10]Catalogos CRI'!$A$70:$B$148,2,FALSE)</f>
        <v>Otros no especificados</v>
      </c>
      <c r="J727" s="16" t="str">
        <f t="shared" si="105"/>
        <v>064011</v>
      </c>
      <c r="K727" s="16" t="str">
        <f>VLOOKUP(J727:J3883,'[10]Catalogos CRI'!$A$153:$B$335,2,FALSE)</f>
        <v>Otros  accesorios</v>
      </c>
      <c r="L727" s="16" t="str">
        <f t="shared" si="106"/>
        <v>600</v>
      </c>
      <c r="M727" s="16" t="str">
        <f>VLOOKUP(L727:L3883,[11]FF!$A$10:$B$16,2,FALSE)</f>
        <v>Recursos Estatales</v>
      </c>
      <c r="N727" s="16" t="str">
        <f t="shared" si="107"/>
        <v>606</v>
      </c>
      <c r="O727" s="16" t="str">
        <f>VLOOKUP(N727:N3883,[11]FF!$A$22:$B$93,2,FALSE)</f>
        <v>Programa Emprende</v>
      </c>
      <c r="P727" s="16">
        <v>877883</v>
      </c>
      <c r="Q727" s="16">
        <v>5</v>
      </c>
      <c r="R727" s="17">
        <v>0</v>
      </c>
      <c r="S727" s="17">
        <v>639.66999999999996</v>
      </c>
      <c r="T727" s="17">
        <f t="shared" si="99"/>
        <v>639.66999999999996</v>
      </c>
      <c r="U727" s="17">
        <v>0</v>
      </c>
      <c r="V727" s="17">
        <v>639.66999999999996</v>
      </c>
      <c r="W727" s="17">
        <f t="shared" si="100"/>
        <v>0</v>
      </c>
      <c r="X727" t="str">
        <f>VLOOKUP(J727,'[12]Conver ASEJ VS Clave Nueva'!$A$4:$C$193,3,FALSE)</f>
        <v>6.4.1.9</v>
      </c>
      <c r="Y727" t="str">
        <f>VLOOKUP(K727,'[13]Conver ASEJ VS Clave Nueva'!$B$4:$D$193,3,FALSE)</f>
        <v>Otros  accesorios</v>
      </c>
    </row>
    <row r="728" spans="1:25" x14ac:dyDescent="0.25">
      <c r="A728" s="16">
        <v>86484</v>
      </c>
      <c r="B728" s="16" t="s">
        <v>124</v>
      </c>
      <c r="C728" s="16" t="str">
        <f t="shared" si="101"/>
        <v>2018</v>
      </c>
      <c r="D728" s="16" t="str">
        <f t="shared" si="102"/>
        <v>060000</v>
      </c>
      <c r="E728" s="16" t="str">
        <f>VLOOKUP(D728:D3884,'[10]Catalogos CRI'!$A$10:$B$19,2,FALSE)</f>
        <v>APROVECHAMIENTOS</v>
      </c>
      <c r="F728" s="16" t="str">
        <f t="shared" si="103"/>
        <v>064000</v>
      </c>
      <c r="G728" s="16" t="str">
        <f>VLOOKUP(F728:F3884,'[10]Catalogos CRI'!$A$24:$B$65,2,FALSE)</f>
        <v>ACCESORIOS DE LOS APORVECHAMIENTOS</v>
      </c>
      <c r="H728" s="16" t="str">
        <f t="shared" si="104"/>
        <v>064010</v>
      </c>
      <c r="I728" s="16" t="str">
        <f>VLOOKUP(H728:H3884,'[10]Catalogos CRI'!$A$70:$B$148,2,FALSE)</f>
        <v>Otros no especificados</v>
      </c>
      <c r="J728" s="16" t="str">
        <f t="shared" si="105"/>
        <v>064011</v>
      </c>
      <c r="K728" s="16" t="str">
        <f>VLOOKUP(J728:J3884,'[10]Catalogos CRI'!$A$153:$B$335,2,FALSE)</f>
        <v>Otros  accesorios</v>
      </c>
      <c r="L728" s="16" t="str">
        <f t="shared" si="106"/>
        <v>600</v>
      </c>
      <c r="M728" s="16" t="str">
        <f>VLOOKUP(L728:L3884,[11]FF!$A$10:$B$16,2,FALSE)</f>
        <v>Recursos Estatales</v>
      </c>
      <c r="N728" s="16" t="str">
        <f t="shared" si="107"/>
        <v>606</v>
      </c>
      <c r="O728" s="16" t="str">
        <f>VLOOKUP(N728:N3884,[11]FF!$A$22:$B$93,2,FALSE)</f>
        <v>Programa Emprende</v>
      </c>
      <c r="P728" s="16">
        <v>877884</v>
      </c>
      <c r="Q728" s="16">
        <v>6</v>
      </c>
      <c r="R728" s="17">
        <v>0</v>
      </c>
      <c r="S728" s="17">
        <v>628.49</v>
      </c>
      <c r="T728" s="17">
        <f t="shared" si="99"/>
        <v>628.49</v>
      </c>
      <c r="U728" s="17">
        <v>0</v>
      </c>
      <c r="V728" s="17">
        <v>628.49</v>
      </c>
      <c r="W728" s="17">
        <f t="shared" si="100"/>
        <v>0</v>
      </c>
      <c r="X728" t="str">
        <f>VLOOKUP(J728,'[12]Conver ASEJ VS Clave Nueva'!$A$4:$C$193,3,FALSE)</f>
        <v>6.4.1.9</v>
      </c>
      <c r="Y728" t="str">
        <f>VLOOKUP(K728,'[13]Conver ASEJ VS Clave Nueva'!$B$4:$D$193,3,FALSE)</f>
        <v>Otros  accesorios</v>
      </c>
    </row>
    <row r="729" spans="1:25" x14ac:dyDescent="0.25">
      <c r="A729" s="16">
        <v>86484</v>
      </c>
      <c r="B729" s="16" t="s">
        <v>124</v>
      </c>
      <c r="C729" s="16" t="str">
        <f t="shared" si="101"/>
        <v>2018</v>
      </c>
      <c r="D729" s="16" t="str">
        <f t="shared" si="102"/>
        <v>060000</v>
      </c>
      <c r="E729" s="16" t="str">
        <f>VLOOKUP(D729:D3885,'[10]Catalogos CRI'!$A$10:$B$19,2,FALSE)</f>
        <v>APROVECHAMIENTOS</v>
      </c>
      <c r="F729" s="16" t="str">
        <f t="shared" si="103"/>
        <v>064000</v>
      </c>
      <c r="G729" s="16" t="str">
        <f>VLOOKUP(F729:F3885,'[10]Catalogos CRI'!$A$24:$B$65,2,FALSE)</f>
        <v>ACCESORIOS DE LOS APORVECHAMIENTOS</v>
      </c>
      <c r="H729" s="16" t="str">
        <f t="shared" si="104"/>
        <v>064010</v>
      </c>
      <c r="I729" s="16" t="str">
        <f>VLOOKUP(H729:H3885,'[10]Catalogos CRI'!$A$70:$B$148,2,FALSE)</f>
        <v>Otros no especificados</v>
      </c>
      <c r="J729" s="16" t="str">
        <f t="shared" si="105"/>
        <v>064011</v>
      </c>
      <c r="K729" s="16" t="str">
        <f>VLOOKUP(J729:J3885,'[10]Catalogos CRI'!$A$153:$B$335,2,FALSE)</f>
        <v>Otros  accesorios</v>
      </c>
      <c r="L729" s="16" t="str">
        <f t="shared" si="106"/>
        <v>600</v>
      </c>
      <c r="M729" s="16" t="str">
        <f>VLOOKUP(L729:L3885,[11]FF!$A$10:$B$16,2,FALSE)</f>
        <v>Recursos Estatales</v>
      </c>
      <c r="N729" s="16" t="str">
        <f t="shared" si="107"/>
        <v>606</v>
      </c>
      <c r="O729" s="16" t="str">
        <f>VLOOKUP(N729:N3885,[11]FF!$A$22:$B$93,2,FALSE)</f>
        <v>Programa Emprende</v>
      </c>
      <c r="P729" s="16">
        <v>877885</v>
      </c>
      <c r="Q729" s="16">
        <v>7</v>
      </c>
      <c r="R729" s="17">
        <v>0</v>
      </c>
      <c r="S729" s="17">
        <v>0</v>
      </c>
      <c r="T729" s="17">
        <f t="shared" si="99"/>
        <v>0</v>
      </c>
      <c r="U729" s="17">
        <v>0</v>
      </c>
      <c r="V729" s="17">
        <v>662.88</v>
      </c>
      <c r="W729" s="17">
        <f t="shared" si="100"/>
        <v>-662.88</v>
      </c>
      <c r="X729" t="str">
        <f>VLOOKUP(J729,'[12]Conver ASEJ VS Clave Nueva'!$A$4:$C$193,3,FALSE)</f>
        <v>6.4.1.9</v>
      </c>
      <c r="Y729" t="str">
        <f>VLOOKUP(K729,'[13]Conver ASEJ VS Clave Nueva'!$B$4:$D$193,3,FALSE)</f>
        <v>Otros  accesorios</v>
      </c>
    </row>
    <row r="730" spans="1:25" x14ac:dyDescent="0.25">
      <c r="A730" s="16">
        <v>86484</v>
      </c>
      <c r="B730" s="16" t="s">
        <v>124</v>
      </c>
      <c r="C730" s="16" t="str">
        <f t="shared" si="101"/>
        <v>2018</v>
      </c>
      <c r="D730" s="16" t="str">
        <f t="shared" si="102"/>
        <v>060000</v>
      </c>
      <c r="E730" s="16" t="str">
        <f>VLOOKUP(D730:D3886,'[10]Catalogos CRI'!$A$10:$B$19,2,FALSE)</f>
        <v>APROVECHAMIENTOS</v>
      </c>
      <c r="F730" s="16" t="str">
        <f t="shared" si="103"/>
        <v>064000</v>
      </c>
      <c r="G730" s="16" t="str">
        <f>VLOOKUP(F730:F3886,'[10]Catalogos CRI'!$A$24:$B$65,2,FALSE)</f>
        <v>ACCESORIOS DE LOS APORVECHAMIENTOS</v>
      </c>
      <c r="H730" s="16" t="str">
        <f t="shared" si="104"/>
        <v>064010</v>
      </c>
      <c r="I730" s="16" t="str">
        <f>VLOOKUP(H730:H3886,'[10]Catalogos CRI'!$A$70:$B$148,2,FALSE)</f>
        <v>Otros no especificados</v>
      </c>
      <c r="J730" s="16" t="str">
        <f t="shared" si="105"/>
        <v>064011</v>
      </c>
      <c r="K730" s="16" t="str">
        <f>VLOOKUP(J730:J3886,'[10]Catalogos CRI'!$A$153:$B$335,2,FALSE)</f>
        <v>Otros  accesorios</v>
      </c>
      <c r="L730" s="16" t="str">
        <f t="shared" si="106"/>
        <v>600</v>
      </c>
      <c r="M730" s="16" t="str">
        <f>VLOOKUP(L730:L3886,[11]FF!$A$10:$B$16,2,FALSE)</f>
        <v>Recursos Estatales</v>
      </c>
      <c r="N730" s="16" t="str">
        <f t="shared" si="107"/>
        <v>606</v>
      </c>
      <c r="O730" s="16" t="str">
        <f>VLOOKUP(N730:N3886,[11]FF!$A$22:$B$93,2,FALSE)</f>
        <v>Programa Emprende</v>
      </c>
      <c r="P730" s="16">
        <v>877886</v>
      </c>
      <c r="Q730" s="16">
        <v>8</v>
      </c>
      <c r="R730" s="17">
        <v>0</v>
      </c>
      <c r="S730" s="17">
        <v>0</v>
      </c>
      <c r="T730" s="17">
        <f t="shared" si="99"/>
        <v>0</v>
      </c>
      <c r="U730" s="17">
        <v>0</v>
      </c>
      <c r="V730" s="17">
        <v>664.73</v>
      </c>
      <c r="W730" s="17">
        <f t="shared" si="100"/>
        <v>-664.73</v>
      </c>
      <c r="X730" t="str">
        <f>VLOOKUP(J730,'[12]Conver ASEJ VS Clave Nueva'!$A$4:$C$193,3,FALSE)</f>
        <v>6.4.1.9</v>
      </c>
      <c r="Y730" t="str">
        <f>VLOOKUP(K730,'[13]Conver ASEJ VS Clave Nueva'!$B$4:$D$193,3,FALSE)</f>
        <v>Otros  accesorios</v>
      </c>
    </row>
    <row r="731" spans="1:25" x14ac:dyDescent="0.25">
      <c r="A731" s="16">
        <v>86484</v>
      </c>
      <c r="B731" s="16" t="s">
        <v>124</v>
      </c>
      <c r="C731" s="16" t="str">
        <f t="shared" si="101"/>
        <v>2018</v>
      </c>
      <c r="D731" s="16" t="str">
        <f t="shared" si="102"/>
        <v>060000</v>
      </c>
      <c r="E731" s="16" t="str">
        <f>VLOOKUP(D731:D3887,'[10]Catalogos CRI'!$A$10:$B$19,2,FALSE)</f>
        <v>APROVECHAMIENTOS</v>
      </c>
      <c r="F731" s="16" t="str">
        <f t="shared" si="103"/>
        <v>064000</v>
      </c>
      <c r="G731" s="16" t="str">
        <f>VLOOKUP(F731:F3887,'[10]Catalogos CRI'!$A$24:$B$65,2,FALSE)</f>
        <v>ACCESORIOS DE LOS APORVECHAMIENTOS</v>
      </c>
      <c r="H731" s="16" t="str">
        <f t="shared" si="104"/>
        <v>064010</v>
      </c>
      <c r="I731" s="16" t="str">
        <f>VLOOKUP(H731:H3887,'[10]Catalogos CRI'!$A$70:$B$148,2,FALSE)</f>
        <v>Otros no especificados</v>
      </c>
      <c r="J731" s="16" t="str">
        <f t="shared" si="105"/>
        <v>064011</v>
      </c>
      <c r="K731" s="16" t="str">
        <f>VLOOKUP(J731:J3887,'[10]Catalogos CRI'!$A$153:$B$335,2,FALSE)</f>
        <v>Otros  accesorios</v>
      </c>
      <c r="L731" s="16" t="str">
        <f t="shared" si="106"/>
        <v>600</v>
      </c>
      <c r="M731" s="16" t="str">
        <f>VLOOKUP(L731:L3887,[11]FF!$A$10:$B$16,2,FALSE)</f>
        <v>Recursos Estatales</v>
      </c>
      <c r="N731" s="16" t="str">
        <f t="shared" si="107"/>
        <v>606</v>
      </c>
      <c r="O731" s="16" t="str">
        <f>VLOOKUP(N731:N3887,[11]FF!$A$22:$B$93,2,FALSE)</f>
        <v>Programa Emprende</v>
      </c>
      <c r="P731" s="16">
        <v>877887</v>
      </c>
      <c r="Q731" s="16">
        <v>9</v>
      </c>
      <c r="R731" s="17">
        <v>0</v>
      </c>
      <c r="S731" s="17">
        <v>0</v>
      </c>
      <c r="T731" s="17">
        <f t="shared" si="99"/>
        <v>0</v>
      </c>
      <c r="U731" s="17">
        <v>0</v>
      </c>
      <c r="V731" s="17">
        <v>898.26</v>
      </c>
      <c r="W731" s="17">
        <f t="shared" si="100"/>
        <v>-898.26</v>
      </c>
      <c r="X731" t="str">
        <f>VLOOKUP(J731,'[12]Conver ASEJ VS Clave Nueva'!$A$4:$C$193,3,FALSE)</f>
        <v>6.4.1.9</v>
      </c>
      <c r="Y731" t="str">
        <f>VLOOKUP(K731,'[13]Conver ASEJ VS Clave Nueva'!$B$4:$D$193,3,FALSE)</f>
        <v>Otros  accesorios</v>
      </c>
    </row>
    <row r="732" spans="1:25" x14ac:dyDescent="0.25">
      <c r="A732" s="16">
        <v>86484</v>
      </c>
      <c r="B732" s="16" t="s">
        <v>124</v>
      </c>
      <c r="C732" s="16" t="str">
        <f t="shared" si="101"/>
        <v>2018</v>
      </c>
      <c r="D732" s="16" t="str">
        <f t="shared" si="102"/>
        <v>060000</v>
      </c>
      <c r="E732" s="16" t="str">
        <f>VLOOKUP(D732:D3888,'[10]Catalogos CRI'!$A$10:$B$19,2,FALSE)</f>
        <v>APROVECHAMIENTOS</v>
      </c>
      <c r="F732" s="16" t="str">
        <f t="shared" si="103"/>
        <v>064000</v>
      </c>
      <c r="G732" s="16" t="str">
        <f>VLOOKUP(F732:F3888,'[10]Catalogos CRI'!$A$24:$B$65,2,FALSE)</f>
        <v>ACCESORIOS DE LOS APORVECHAMIENTOS</v>
      </c>
      <c r="H732" s="16" t="str">
        <f t="shared" si="104"/>
        <v>064010</v>
      </c>
      <c r="I732" s="16" t="str">
        <f>VLOOKUP(H732:H3888,'[10]Catalogos CRI'!$A$70:$B$148,2,FALSE)</f>
        <v>Otros no especificados</v>
      </c>
      <c r="J732" s="16" t="str">
        <f t="shared" si="105"/>
        <v>064011</v>
      </c>
      <c r="K732" s="16" t="str">
        <f>VLOOKUP(J732:J3888,'[10]Catalogos CRI'!$A$153:$B$335,2,FALSE)</f>
        <v>Otros  accesorios</v>
      </c>
      <c r="L732" s="16" t="str">
        <f t="shared" si="106"/>
        <v>600</v>
      </c>
      <c r="M732" s="16" t="str">
        <f>VLOOKUP(L732:L3888,[11]FF!$A$10:$B$16,2,FALSE)</f>
        <v>Recursos Estatales</v>
      </c>
      <c r="N732" s="16" t="str">
        <f t="shared" si="107"/>
        <v>606</v>
      </c>
      <c r="O732" s="16" t="str">
        <f>VLOOKUP(N732:N3888,[11]FF!$A$22:$B$93,2,FALSE)</f>
        <v>Programa Emprende</v>
      </c>
      <c r="P732" s="16">
        <v>877888</v>
      </c>
      <c r="Q732" s="16">
        <v>10</v>
      </c>
      <c r="R732" s="17">
        <v>0</v>
      </c>
      <c r="S732" s="17">
        <v>0</v>
      </c>
      <c r="T732" s="17">
        <f t="shared" si="99"/>
        <v>0</v>
      </c>
      <c r="U732" s="17">
        <v>0</v>
      </c>
      <c r="V732" s="17">
        <v>930</v>
      </c>
      <c r="W732" s="17">
        <f t="shared" si="100"/>
        <v>-930</v>
      </c>
      <c r="X732" t="str">
        <f>VLOOKUP(J732,'[12]Conver ASEJ VS Clave Nueva'!$A$4:$C$193,3,FALSE)</f>
        <v>6.4.1.9</v>
      </c>
      <c r="Y732" t="str">
        <f>VLOOKUP(K732,'[13]Conver ASEJ VS Clave Nueva'!$B$4:$D$193,3,FALSE)</f>
        <v>Otros  accesorios</v>
      </c>
    </row>
    <row r="733" spans="1:25" x14ac:dyDescent="0.25">
      <c r="A733" s="16">
        <v>86484</v>
      </c>
      <c r="B733" s="16" t="s">
        <v>124</v>
      </c>
      <c r="C733" s="16" t="str">
        <f t="shared" si="101"/>
        <v>2018</v>
      </c>
      <c r="D733" s="16" t="str">
        <f t="shared" si="102"/>
        <v>060000</v>
      </c>
      <c r="E733" s="16" t="str">
        <f>VLOOKUP(D733:D3889,'[10]Catalogos CRI'!$A$10:$B$19,2,FALSE)</f>
        <v>APROVECHAMIENTOS</v>
      </c>
      <c r="F733" s="16" t="str">
        <f t="shared" si="103"/>
        <v>064000</v>
      </c>
      <c r="G733" s="16" t="str">
        <f>VLOOKUP(F733:F3889,'[10]Catalogos CRI'!$A$24:$B$65,2,FALSE)</f>
        <v>ACCESORIOS DE LOS APORVECHAMIENTOS</v>
      </c>
      <c r="H733" s="16" t="str">
        <f t="shared" si="104"/>
        <v>064010</v>
      </c>
      <c r="I733" s="16" t="str">
        <f>VLOOKUP(H733:H3889,'[10]Catalogos CRI'!$A$70:$B$148,2,FALSE)</f>
        <v>Otros no especificados</v>
      </c>
      <c r="J733" s="16" t="str">
        <f t="shared" si="105"/>
        <v>064011</v>
      </c>
      <c r="K733" s="16" t="str">
        <f>VLOOKUP(J733:J3889,'[10]Catalogos CRI'!$A$153:$B$335,2,FALSE)</f>
        <v>Otros  accesorios</v>
      </c>
      <c r="L733" s="16" t="str">
        <f t="shared" si="106"/>
        <v>600</v>
      </c>
      <c r="M733" s="16" t="str">
        <f>VLOOKUP(L733:L3889,[11]FF!$A$10:$B$16,2,FALSE)</f>
        <v>Recursos Estatales</v>
      </c>
      <c r="N733" s="16" t="str">
        <f t="shared" si="107"/>
        <v>606</v>
      </c>
      <c r="O733" s="16" t="str">
        <f>VLOOKUP(N733:N3889,[11]FF!$A$22:$B$93,2,FALSE)</f>
        <v>Programa Emprende</v>
      </c>
      <c r="P733" s="16">
        <v>877889</v>
      </c>
      <c r="Q733" s="16">
        <v>11</v>
      </c>
      <c r="R733" s="17">
        <v>0</v>
      </c>
      <c r="S733" s="17">
        <v>0</v>
      </c>
      <c r="T733" s="17">
        <f t="shared" si="99"/>
        <v>0</v>
      </c>
      <c r="U733" s="17">
        <v>0</v>
      </c>
      <c r="V733" s="17">
        <v>918.41</v>
      </c>
      <c r="W733" s="17">
        <f t="shared" si="100"/>
        <v>-918.41</v>
      </c>
      <c r="X733" t="str">
        <f>VLOOKUP(J733,'[12]Conver ASEJ VS Clave Nueva'!$A$4:$C$193,3,FALSE)</f>
        <v>6.4.1.9</v>
      </c>
      <c r="Y733" t="str">
        <f>VLOOKUP(K733,'[13]Conver ASEJ VS Clave Nueva'!$B$4:$D$193,3,FALSE)</f>
        <v>Otros  accesorios</v>
      </c>
    </row>
    <row r="734" spans="1:25" x14ac:dyDescent="0.25">
      <c r="A734" s="16">
        <v>86484</v>
      </c>
      <c r="B734" s="16" t="s">
        <v>124</v>
      </c>
      <c r="C734" s="16" t="str">
        <f t="shared" si="101"/>
        <v>2018</v>
      </c>
      <c r="D734" s="16" t="str">
        <f t="shared" si="102"/>
        <v>060000</v>
      </c>
      <c r="E734" s="16" t="str">
        <f>VLOOKUP(D734:D3890,'[10]Catalogos CRI'!$A$10:$B$19,2,FALSE)</f>
        <v>APROVECHAMIENTOS</v>
      </c>
      <c r="F734" s="16" t="str">
        <f t="shared" si="103"/>
        <v>064000</v>
      </c>
      <c r="G734" s="16" t="str">
        <f>VLOOKUP(F734:F3890,'[10]Catalogos CRI'!$A$24:$B$65,2,FALSE)</f>
        <v>ACCESORIOS DE LOS APORVECHAMIENTOS</v>
      </c>
      <c r="H734" s="16" t="str">
        <f t="shared" si="104"/>
        <v>064010</v>
      </c>
      <c r="I734" s="16" t="str">
        <f>VLOOKUP(H734:H3890,'[10]Catalogos CRI'!$A$70:$B$148,2,FALSE)</f>
        <v>Otros no especificados</v>
      </c>
      <c r="J734" s="16" t="str">
        <f t="shared" si="105"/>
        <v>064011</v>
      </c>
      <c r="K734" s="16" t="str">
        <f>VLOOKUP(J734:J3890,'[10]Catalogos CRI'!$A$153:$B$335,2,FALSE)</f>
        <v>Otros  accesorios</v>
      </c>
      <c r="L734" s="16" t="str">
        <f t="shared" si="106"/>
        <v>600</v>
      </c>
      <c r="M734" s="16" t="str">
        <f>VLOOKUP(L734:L3890,[11]FF!$A$10:$B$16,2,FALSE)</f>
        <v>Recursos Estatales</v>
      </c>
      <c r="N734" s="16" t="str">
        <f t="shared" si="107"/>
        <v>606</v>
      </c>
      <c r="O734" s="16" t="str">
        <f>VLOOKUP(N734:N3890,[11]FF!$A$22:$B$93,2,FALSE)</f>
        <v>Programa Emprende</v>
      </c>
      <c r="P734" s="16">
        <v>877890</v>
      </c>
      <c r="Q734" s="16">
        <v>12</v>
      </c>
      <c r="R734" s="17">
        <v>0</v>
      </c>
      <c r="S734" s="17">
        <v>0</v>
      </c>
      <c r="T734" s="17">
        <f t="shared" si="99"/>
        <v>0</v>
      </c>
      <c r="U734" s="17">
        <v>0</v>
      </c>
      <c r="V734" s="17">
        <v>974.65</v>
      </c>
      <c r="W734" s="17">
        <f t="shared" si="100"/>
        <v>-974.65</v>
      </c>
      <c r="X734" t="str">
        <f>VLOOKUP(J734,'[12]Conver ASEJ VS Clave Nueva'!$A$4:$C$193,3,FALSE)</f>
        <v>6.4.1.9</v>
      </c>
      <c r="Y734" t="str">
        <f>VLOOKUP(K734,'[13]Conver ASEJ VS Clave Nueva'!$B$4:$D$193,3,FALSE)</f>
        <v>Otros  accesorios</v>
      </c>
    </row>
    <row r="735" spans="1:25" x14ac:dyDescent="0.25">
      <c r="A735" s="16">
        <v>86485</v>
      </c>
      <c r="B735" s="16" t="s">
        <v>125</v>
      </c>
      <c r="C735" s="16" t="str">
        <f t="shared" si="101"/>
        <v>2018</v>
      </c>
      <c r="D735" s="16" t="str">
        <f t="shared" si="102"/>
        <v>060000</v>
      </c>
      <c r="E735" s="16" t="str">
        <f>VLOOKUP(D735:D3891,'[10]Catalogos CRI'!$A$10:$B$19,2,FALSE)</f>
        <v>APROVECHAMIENTOS</v>
      </c>
      <c r="F735" s="16" t="str">
        <f t="shared" si="103"/>
        <v>064000</v>
      </c>
      <c r="G735" s="16" t="str">
        <f>VLOOKUP(F735:F3891,'[10]Catalogos CRI'!$A$24:$B$65,2,FALSE)</f>
        <v>ACCESORIOS DE LOS APORVECHAMIENTOS</v>
      </c>
      <c r="H735" s="16" t="str">
        <f t="shared" si="104"/>
        <v>064010</v>
      </c>
      <c r="I735" s="16" t="str">
        <f>VLOOKUP(H735:H3891,'[10]Catalogos CRI'!$A$70:$B$148,2,FALSE)</f>
        <v>Otros no especificados</v>
      </c>
      <c r="J735" s="16" t="str">
        <f t="shared" si="105"/>
        <v>064011</v>
      </c>
      <c r="K735" s="16" t="str">
        <f>VLOOKUP(J735:J3891,'[10]Catalogos CRI'!$A$153:$B$335,2,FALSE)</f>
        <v>Otros  accesorios</v>
      </c>
      <c r="L735" s="16" t="str">
        <f t="shared" si="106"/>
        <v>600</v>
      </c>
      <c r="M735" s="16" t="str">
        <f>VLOOKUP(L735:L3891,[11]FF!$A$10:$B$16,2,FALSE)</f>
        <v>Recursos Estatales</v>
      </c>
      <c r="N735" s="16" t="str">
        <f t="shared" si="107"/>
        <v>607</v>
      </c>
      <c r="O735" s="16" t="str">
        <f>VLOOKUP(N735:N3891,[11]FF!$A$22:$B$93,2,FALSE)</f>
        <v>Estímulos que Integran Fuerza Única Jalisco</v>
      </c>
      <c r="P735" s="16">
        <v>877891</v>
      </c>
      <c r="Q735" s="16">
        <v>1</v>
      </c>
      <c r="R735" s="17">
        <v>0</v>
      </c>
      <c r="S735" s="17">
        <v>0</v>
      </c>
      <c r="T735" s="17">
        <f t="shared" si="99"/>
        <v>0</v>
      </c>
      <c r="U735" s="17">
        <v>0</v>
      </c>
      <c r="V735" s="17">
        <v>0</v>
      </c>
      <c r="W735" s="17">
        <f t="shared" si="100"/>
        <v>0</v>
      </c>
      <c r="X735" t="str">
        <f>VLOOKUP(J735,'[12]Conver ASEJ VS Clave Nueva'!$A$4:$C$193,3,FALSE)</f>
        <v>6.4.1.9</v>
      </c>
      <c r="Y735" t="str">
        <f>VLOOKUP(K735,'[13]Conver ASEJ VS Clave Nueva'!$B$4:$D$193,3,FALSE)</f>
        <v>Otros  accesorios</v>
      </c>
    </row>
    <row r="736" spans="1:25" x14ac:dyDescent="0.25">
      <c r="A736" s="16">
        <v>86485</v>
      </c>
      <c r="B736" s="16" t="s">
        <v>125</v>
      </c>
      <c r="C736" s="16" t="str">
        <f t="shared" si="101"/>
        <v>2018</v>
      </c>
      <c r="D736" s="16" t="str">
        <f t="shared" si="102"/>
        <v>060000</v>
      </c>
      <c r="E736" s="16" t="str">
        <f>VLOOKUP(D736:D3892,'[10]Catalogos CRI'!$A$10:$B$19,2,FALSE)</f>
        <v>APROVECHAMIENTOS</v>
      </c>
      <c r="F736" s="16" t="str">
        <f t="shared" si="103"/>
        <v>064000</v>
      </c>
      <c r="G736" s="16" t="str">
        <f>VLOOKUP(F736:F3892,'[10]Catalogos CRI'!$A$24:$B$65,2,FALSE)</f>
        <v>ACCESORIOS DE LOS APORVECHAMIENTOS</v>
      </c>
      <c r="H736" s="16" t="str">
        <f t="shared" si="104"/>
        <v>064010</v>
      </c>
      <c r="I736" s="16" t="str">
        <f>VLOOKUP(H736:H3892,'[10]Catalogos CRI'!$A$70:$B$148,2,FALSE)</f>
        <v>Otros no especificados</v>
      </c>
      <c r="J736" s="16" t="str">
        <f t="shared" si="105"/>
        <v>064011</v>
      </c>
      <c r="K736" s="16" t="str">
        <f>VLOOKUP(J736:J3892,'[10]Catalogos CRI'!$A$153:$B$335,2,FALSE)</f>
        <v>Otros  accesorios</v>
      </c>
      <c r="L736" s="16" t="str">
        <f t="shared" si="106"/>
        <v>600</v>
      </c>
      <c r="M736" s="16" t="str">
        <f>VLOOKUP(L736:L3892,[11]FF!$A$10:$B$16,2,FALSE)</f>
        <v>Recursos Estatales</v>
      </c>
      <c r="N736" s="16" t="str">
        <f t="shared" si="107"/>
        <v>607</v>
      </c>
      <c r="O736" s="16" t="str">
        <f>VLOOKUP(N736:N3892,[11]FF!$A$22:$B$93,2,FALSE)</f>
        <v>Estímulos que Integran Fuerza Única Jalisco</v>
      </c>
      <c r="P736" s="16">
        <v>877892</v>
      </c>
      <c r="Q736" s="16">
        <v>2</v>
      </c>
      <c r="R736" s="17">
        <v>0</v>
      </c>
      <c r="S736" s="17">
        <v>0</v>
      </c>
      <c r="T736" s="17">
        <f t="shared" si="99"/>
        <v>0</v>
      </c>
      <c r="U736" s="17">
        <v>0</v>
      </c>
      <c r="V736" s="17">
        <v>0</v>
      </c>
      <c r="W736" s="17">
        <f t="shared" si="100"/>
        <v>0</v>
      </c>
      <c r="X736" t="str">
        <f>VLOOKUP(J736,'[12]Conver ASEJ VS Clave Nueva'!$A$4:$C$193,3,FALSE)</f>
        <v>6.4.1.9</v>
      </c>
      <c r="Y736" t="str">
        <f>VLOOKUP(K736,'[13]Conver ASEJ VS Clave Nueva'!$B$4:$D$193,3,FALSE)</f>
        <v>Otros  accesorios</v>
      </c>
    </row>
    <row r="737" spans="1:25" x14ac:dyDescent="0.25">
      <c r="A737" s="16">
        <v>86485</v>
      </c>
      <c r="B737" s="16" t="s">
        <v>125</v>
      </c>
      <c r="C737" s="16" t="str">
        <f t="shared" si="101"/>
        <v>2018</v>
      </c>
      <c r="D737" s="16" t="str">
        <f t="shared" si="102"/>
        <v>060000</v>
      </c>
      <c r="E737" s="16" t="str">
        <f>VLOOKUP(D737:D3893,'[10]Catalogos CRI'!$A$10:$B$19,2,FALSE)</f>
        <v>APROVECHAMIENTOS</v>
      </c>
      <c r="F737" s="16" t="str">
        <f t="shared" si="103"/>
        <v>064000</v>
      </c>
      <c r="G737" s="16" t="str">
        <f>VLOOKUP(F737:F3893,'[10]Catalogos CRI'!$A$24:$B$65,2,FALSE)</f>
        <v>ACCESORIOS DE LOS APORVECHAMIENTOS</v>
      </c>
      <c r="H737" s="16" t="str">
        <f t="shared" si="104"/>
        <v>064010</v>
      </c>
      <c r="I737" s="16" t="str">
        <f>VLOOKUP(H737:H3893,'[10]Catalogos CRI'!$A$70:$B$148,2,FALSE)</f>
        <v>Otros no especificados</v>
      </c>
      <c r="J737" s="16" t="str">
        <f t="shared" si="105"/>
        <v>064011</v>
      </c>
      <c r="K737" s="16" t="str">
        <f>VLOOKUP(J737:J3893,'[10]Catalogos CRI'!$A$153:$B$335,2,FALSE)</f>
        <v>Otros  accesorios</v>
      </c>
      <c r="L737" s="16" t="str">
        <f t="shared" si="106"/>
        <v>600</v>
      </c>
      <c r="M737" s="16" t="str">
        <f>VLOOKUP(L737:L3893,[11]FF!$A$10:$B$16,2,FALSE)</f>
        <v>Recursos Estatales</v>
      </c>
      <c r="N737" s="16" t="str">
        <f t="shared" si="107"/>
        <v>607</v>
      </c>
      <c r="O737" s="16" t="str">
        <f>VLOOKUP(N737:N3893,[11]FF!$A$22:$B$93,2,FALSE)</f>
        <v>Estímulos que Integran Fuerza Única Jalisco</v>
      </c>
      <c r="P737" s="16">
        <v>877893</v>
      </c>
      <c r="Q737" s="16">
        <v>3</v>
      </c>
      <c r="R737" s="17">
        <v>0</v>
      </c>
      <c r="S737" s="17">
        <v>0</v>
      </c>
      <c r="T737" s="17">
        <f t="shared" si="99"/>
        <v>0</v>
      </c>
      <c r="U737" s="17">
        <v>0</v>
      </c>
      <c r="V737" s="17">
        <v>0</v>
      </c>
      <c r="W737" s="17">
        <f t="shared" si="100"/>
        <v>0</v>
      </c>
      <c r="X737" t="str">
        <f>VLOOKUP(J737,'[12]Conver ASEJ VS Clave Nueva'!$A$4:$C$193,3,FALSE)</f>
        <v>6.4.1.9</v>
      </c>
      <c r="Y737" t="str">
        <f>VLOOKUP(K737,'[13]Conver ASEJ VS Clave Nueva'!$B$4:$D$193,3,FALSE)</f>
        <v>Otros  accesorios</v>
      </c>
    </row>
    <row r="738" spans="1:25" x14ac:dyDescent="0.25">
      <c r="A738" s="16">
        <v>86485</v>
      </c>
      <c r="B738" s="16" t="s">
        <v>125</v>
      </c>
      <c r="C738" s="16" t="str">
        <f t="shared" si="101"/>
        <v>2018</v>
      </c>
      <c r="D738" s="16" t="str">
        <f t="shared" si="102"/>
        <v>060000</v>
      </c>
      <c r="E738" s="16" t="str">
        <f>VLOOKUP(D738:D3894,'[10]Catalogos CRI'!$A$10:$B$19,2,FALSE)</f>
        <v>APROVECHAMIENTOS</v>
      </c>
      <c r="F738" s="16" t="str">
        <f t="shared" si="103"/>
        <v>064000</v>
      </c>
      <c r="G738" s="16" t="str">
        <f>VLOOKUP(F738:F3894,'[10]Catalogos CRI'!$A$24:$B$65,2,FALSE)</f>
        <v>ACCESORIOS DE LOS APORVECHAMIENTOS</v>
      </c>
      <c r="H738" s="16" t="str">
        <f t="shared" si="104"/>
        <v>064010</v>
      </c>
      <c r="I738" s="16" t="str">
        <f>VLOOKUP(H738:H3894,'[10]Catalogos CRI'!$A$70:$B$148,2,FALSE)</f>
        <v>Otros no especificados</v>
      </c>
      <c r="J738" s="16" t="str">
        <f t="shared" si="105"/>
        <v>064011</v>
      </c>
      <c r="K738" s="16" t="str">
        <f>VLOOKUP(J738:J3894,'[10]Catalogos CRI'!$A$153:$B$335,2,FALSE)</f>
        <v>Otros  accesorios</v>
      </c>
      <c r="L738" s="16" t="str">
        <f t="shared" si="106"/>
        <v>600</v>
      </c>
      <c r="M738" s="16" t="str">
        <f>VLOOKUP(L738:L3894,[11]FF!$A$10:$B$16,2,FALSE)</f>
        <v>Recursos Estatales</v>
      </c>
      <c r="N738" s="16" t="str">
        <f t="shared" si="107"/>
        <v>607</v>
      </c>
      <c r="O738" s="16" t="str">
        <f>VLOOKUP(N738:N3894,[11]FF!$A$22:$B$93,2,FALSE)</f>
        <v>Estímulos que Integran Fuerza Única Jalisco</v>
      </c>
      <c r="P738" s="16">
        <v>877894</v>
      </c>
      <c r="Q738" s="16">
        <v>4</v>
      </c>
      <c r="R738" s="17">
        <v>0</v>
      </c>
      <c r="S738" s="17">
        <v>0</v>
      </c>
      <c r="T738" s="17">
        <f t="shared" si="99"/>
        <v>0</v>
      </c>
      <c r="U738" s="17">
        <v>0</v>
      </c>
      <c r="V738" s="17">
        <v>0</v>
      </c>
      <c r="W738" s="17">
        <f t="shared" si="100"/>
        <v>0</v>
      </c>
      <c r="X738" t="str">
        <f>VLOOKUP(J738,'[12]Conver ASEJ VS Clave Nueva'!$A$4:$C$193,3,FALSE)</f>
        <v>6.4.1.9</v>
      </c>
      <c r="Y738" t="str">
        <f>VLOOKUP(K738,'[13]Conver ASEJ VS Clave Nueva'!$B$4:$D$193,3,FALSE)</f>
        <v>Otros  accesorios</v>
      </c>
    </row>
    <row r="739" spans="1:25" x14ac:dyDescent="0.25">
      <c r="A739" s="16">
        <v>86485</v>
      </c>
      <c r="B739" s="16" t="s">
        <v>125</v>
      </c>
      <c r="C739" s="16" t="str">
        <f t="shared" si="101"/>
        <v>2018</v>
      </c>
      <c r="D739" s="16" t="str">
        <f t="shared" si="102"/>
        <v>060000</v>
      </c>
      <c r="E739" s="16" t="str">
        <f>VLOOKUP(D739:D3895,'[10]Catalogos CRI'!$A$10:$B$19,2,FALSE)</f>
        <v>APROVECHAMIENTOS</v>
      </c>
      <c r="F739" s="16" t="str">
        <f t="shared" si="103"/>
        <v>064000</v>
      </c>
      <c r="G739" s="16" t="str">
        <f>VLOOKUP(F739:F3895,'[10]Catalogos CRI'!$A$24:$B$65,2,FALSE)</f>
        <v>ACCESORIOS DE LOS APORVECHAMIENTOS</v>
      </c>
      <c r="H739" s="16" t="str">
        <f t="shared" si="104"/>
        <v>064010</v>
      </c>
      <c r="I739" s="16" t="str">
        <f>VLOOKUP(H739:H3895,'[10]Catalogos CRI'!$A$70:$B$148,2,FALSE)</f>
        <v>Otros no especificados</v>
      </c>
      <c r="J739" s="16" t="str">
        <f t="shared" si="105"/>
        <v>064011</v>
      </c>
      <c r="K739" s="16" t="str">
        <f>VLOOKUP(J739:J3895,'[10]Catalogos CRI'!$A$153:$B$335,2,FALSE)</f>
        <v>Otros  accesorios</v>
      </c>
      <c r="L739" s="16" t="str">
        <f t="shared" si="106"/>
        <v>600</v>
      </c>
      <c r="M739" s="16" t="str">
        <f>VLOOKUP(L739:L3895,[11]FF!$A$10:$B$16,2,FALSE)</f>
        <v>Recursos Estatales</v>
      </c>
      <c r="N739" s="16" t="str">
        <f t="shared" si="107"/>
        <v>607</v>
      </c>
      <c r="O739" s="16" t="str">
        <f>VLOOKUP(N739:N3895,[11]FF!$A$22:$B$93,2,FALSE)</f>
        <v>Estímulos que Integran Fuerza Única Jalisco</v>
      </c>
      <c r="P739" s="16">
        <v>877895</v>
      </c>
      <c r="Q739" s="16">
        <v>5</v>
      </c>
      <c r="R739" s="17">
        <v>0</v>
      </c>
      <c r="S739" s="17">
        <v>0</v>
      </c>
      <c r="T739" s="17">
        <f t="shared" si="99"/>
        <v>0</v>
      </c>
      <c r="U739" s="17">
        <v>0</v>
      </c>
      <c r="V739" s="17">
        <v>0</v>
      </c>
      <c r="W739" s="17">
        <f t="shared" si="100"/>
        <v>0</v>
      </c>
      <c r="X739" t="str">
        <f>VLOOKUP(J739,'[12]Conver ASEJ VS Clave Nueva'!$A$4:$C$193,3,FALSE)</f>
        <v>6.4.1.9</v>
      </c>
      <c r="Y739" t="str">
        <f>VLOOKUP(K739,'[13]Conver ASEJ VS Clave Nueva'!$B$4:$D$193,3,FALSE)</f>
        <v>Otros  accesorios</v>
      </c>
    </row>
    <row r="740" spans="1:25" x14ac:dyDescent="0.25">
      <c r="A740" s="16">
        <v>86485</v>
      </c>
      <c r="B740" s="16" t="s">
        <v>125</v>
      </c>
      <c r="C740" s="16" t="str">
        <f t="shared" si="101"/>
        <v>2018</v>
      </c>
      <c r="D740" s="16" t="str">
        <f t="shared" si="102"/>
        <v>060000</v>
      </c>
      <c r="E740" s="16" t="str">
        <f>VLOOKUP(D740:D3896,'[10]Catalogos CRI'!$A$10:$B$19,2,FALSE)</f>
        <v>APROVECHAMIENTOS</v>
      </c>
      <c r="F740" s="16" t="str">
        <f t="shared" si="103"/>
        <v>064000</v>
      </c>
      <c r="G740" s="16" t="str">
        <f>VLOOKUP(F740:F3896,'[10]Catalogos CRI'!$A$24:$B$65,2,FALSE)</f>
        <v>ACCESORIOS DE LOS APORVECHAMIENTOS</v>
      </c>
      <c r="H740" s="16" t="str">
        <f t="shared" si="104"/>
        <v>064010</v>
      </c>
      <c r="I740" s="16" t="str">
        <f>VLOOKUP(H740:H3896,'[10]Catalogos CRI'!$A$70:$B$148,2,FALSE)</f>
        <v>Otros no especificados</v>
      </c>
      <c r="J740" s="16" t="str">
        <f t="shared" si="105"/>
        <v>064011</v>
      </c>
      <c r="K740" s="16" t="str">
        <f>VLOOKUP(J740:J3896,'[10]Catalogos CRI'!$A$153:$B$335,2,FALSE)</f>
        <v>Otros  accesorios</v>
      </c>
      <c r="L740" s="16" t="str">
        <f t="shared" si="106"/>
        <v>600</v>
      </c>
      <c r="M740" s="16" t="str">
        <f>VLOOKUP(L740:L3896,[11]FF!$A$10:$B$16,2,FALSE)</f>
        <v>Recursos Estatales</v>
      </c>
      <c r="N740" s="16" t="str">
        <f t="shared" si="107"/>
        <v>607</v>
      </c>
      <c r="O740" s="16" t="str">
        <f>VLOOKUP(N740:N3896,[11]FF!$A$22:$B$93,2,FALSE)</f>
        <v>Estímulos que Integran Fuerza Única Jalisco</v>
      </c>
      <c r="P740" s="16">
        <v>877896</v>
      </c>
      <c r="Q740" s="16">
        <v>6</v>
      </c>
      <c r="R740" s="17">
        <v>0</v>
      </c>
      <c r="S740" s="17">
        <v>0</v>
      </c>
      <c r="T740" s="17">
        <f t="shared" si="99"/>
        <v>0</v>
      </c>
      <c r="U740" s="17">
        <v>0</v>
      </c>
      <c r="V740" s="17">
        <v>0</v>
      </c>
      <c r="W740" s="17">
        <f t="shared" si="100"/>
        <v>0</v>
      </c>
      <c r="X740" t="str">
        <f>VLOOKUP(J740,'[12]Conver ASEJ VS Clave Nueva'!$A$4:$C$193,3,FALSE)</f>
        <v>6.4.1.9</v>
      </c>
      <c r="Y740" t="str">
        <f>VLOOKUP(K740,'[13]Conver ASEJ VS Clave Nueva'!$B$4:$D$193,3,FALSE)</f>
        <v>Otros  accesorios</v>
      </c>
    </row>
    <row r="741" spans="1:25" x14ac:dyDescent="0.25">
      <c r="A741" s="16">
        <v>86485</v>
      </c>
      <c r="B741" s="16" t="s">
        <v>125</v>
      </c>
      <c r="C741" s="16" t="str">
        <f t="shared" si="101"/>
        <v>2018</v>
      </c>
      <c r="D741" s="16" t="str">
        <f t="shared" si="102"/>
        <v>060000</v>
      </c>
      <c r="E741" s="16" t="str">
        <f>VLOOKUP(D741:D3897,'[10]Catalogos CRI'!$A$10:$B$19,2,FALSE)</f>
        <v>APROVECHAMIENTOS</v>
      </c>
      <c r="F741" s="16" t="str">
        <f t="shared" si="103"/>
        <v>064000</v>
      </c>
      <c r="G741" s="16" t="str">
        <f>VLOOKUP(F741:F3897,'[10]Catalogos CRI'!$A$24:$B$65,2,FALSE)</f>
        <v>ACCESORIOS DE LOS APORVECHAMIENTOS</v>
      </c>
      <c r="H741" s="16" t="str">
        <f t="shared" si="104"/>
        <v>064010</v>
      </c>
      <c r="I741" s="16" t="str">
        <f>VLOOKUP(H741:H3897,'[10]Catalogos CRI'!$A$70:$B$148,2,FALSE)</f>
        <v>Otros no especificados</v>
      </c>
      <c r="J741" s="16" t="str">
        <f t="shared" si="105"/>
        <v>064011</v>
      </c>
      <c r="K741" s="16" t="str">
        <f>VLOOKUP(J741:J3897,'[10]Catalogos CRI'!$A$153:$B$335,2,FALSE)</f>
        <v>Otros  accesorios</v>
      </c>
      <c r="L741" s="16" t="str">
        <f t="shared" si="106"/>
        <v>600</v>
      </c>
      <c r="M741" s="16" t="str">
        <f>VLOOKUP(L741:L3897,[11]FF!$A$10:$B$16,2,FALSE)</f>
        <v>Recursos Estatales</v>
      </c>
      <c r="N741" s="16" t="str">
        <f t="shared" si="107"/>
        <v>607</v>
      </c>
      <c r="O741" s="16" t="str">
        <f>VLOOKUP(N741:N3897,[11]FF!$A$22:$B$93,2,FALSE)</f>
        <v>Estímulos que Integran Fuerza Única Jalisco</v>
      </c>
      <c r="P741" s="16">
        <v>877897</v>
      </c>
      <c r="Q741" s="16">
        <v>7</v>
      </c>
      <c r="R741" s="17">
        <v>0</v>
      </c>
      <c r="S741" s="17">
        <v>0</v>
      </c>
      <c r="T741" s="17">
        <f t="shared" si="99"/>
        <v>0</v>
      </c>
      <c r="U741" s="17">
        <v>0</v>
      </c>
      <c r="V741" s="17">
        <v>0</v>
      </c>
      <c r="W741" s="17">
        <f t="shared" si="100"/>
        <v>0</v>
      </c>
      <c r="X741" t="str">
        <f>VLOOKUP(J741,'[12]Conver ASEJ VS Clave Nueva'!$A$4:$C$193,3,FALSE)</f>
        <v>6.4.1.9</v>
      </c>
      <c r="Y741" t="str">
        <f>VLOOKUP(K741,'[13]Conver ASEJ VS Clave Nueva'!$B$4:$D$193,3,FALSE)</f>
        <v>Otros  accesorios</v>
      </c>
    </row>
    <row r="742" spans="1:25" x14ac:dyDescent="0.25">
      <c r="A742" s="16">
        <v>86485</v>
      </c>
      <c r="B742" s="16" t="s">
        <v>125</v>
      </c>
      <c r="C742" s="16" t="str">
        <f t="shared" si="101"/>
        <v>2018</v>
      </c>
      <c r="D742" s="16" t="str">
        <f t="shared" si="102"/>
        <v>060000</v>
      </c>
      <c r="E742" s="16" t="str">
        <f>VLOOKUP(D742:D3898,'[10]Catalogos CRI'!$A$10:$B$19,2,FALSE)</f>
        <v>APROVECHAMIENTOS</v>
      </c>
      <c r="F742" s="16" t="str">
        <f t="shared" si="103"/>
        <v>064000</v>
      </c>
      <c r="G742" s="16" t="str">
        <f>VLOOKUP(F742:F3898,'[10]Catalogos CRI'!$A$24:$B$65,2,FALSE)</f>
        <v>ACCESORIOS DE LOS APORVECHAMIENTOS</v>
      </c>
      <c r="H742" s="16" t="str">
        <f t="shared" si="104"/>
        <v>064010</v>
      </c>
      <c r="I742" s="16" t="str">
        <f>VLOOKUP(H742:H3898,'[10]Catalogos CRI'!$A$70:$B$148,2,FALSE)</f>
        <v>Otros no especificados</v>
      </c>
      <c r="J742" s="16" t="str">
        <f t="shared" si="105"/>
        <v>064011</v>
      </c>
      <c r="K742" s="16" t="str">
        <f>VLOOKUP(J742:J3898,'[10]Catalogos CRI'!$A$153:$B$335,2,FALSE)</f>
        <v>Otros  accesorios</v>
      </c>
      <c r="L742" s="16" t="str">
        <f t="shared" si="106"/>
        <v>600</v>
      </c>
      <c r="M742" s="16" t="str">
        <f>VLOOKUP(L742:L3898,[11]FF!$A$10:$B$16,2,FALSE)</f>
        <v>Recursos Estatales</v>
      </c>
      <c r="N742" s="16" t="str">
        <f t="shared" si="107"/>
        <v>607</v>
      </c>
      <c r="O742" s="16" t="str">
        <f>VLOOKUP(N742:N3898,[11]FF!$A$22:$B$93,2,FALSE)</f>
        <v>Estímulos que Integran Fuerza Única Jalisco</v>
      </c>
      <c r="P742" s="16">
        <v>877898</v>
      </c>
      <c r="Q742" s="16">
        <v>8</v>
      </c>
      <c r="R742" s="17">
        <v>0</v>
      </c>
      <c r="S742" s="17">
        <v>0</v>
      </c>
      <c r="T742" s="17">
        <f t="shared" si="99"/>
        <v>0</v>
      </c>
      <c r="U742" s="17">
        <v>0</v>
      </c>
      <c r="V742" s="17">
        <v>0</v>
      </c>
      <c r="W742" s="17">
        <f t="shared" si="100"/>
        <v>0</v>
      </c>
      <c r="X742" t="str">
        <f>VLOOKUP(J742,'[12]Conver ASEJ VS Clave Nueva'!$A$4:$C$193,3,FALSE)</f>
        <v>6.4.1.9</v>
      </c>
      <c r="Y742" t="str">
        <f>VLOOKUP(K742,'[13]Conver ASEJ VS Clave Nueva'!$B$4:$D$193,3,FALSE)</f>
        <v>Otros  accesorios</v>
      </c>
    </row>
    <row r="743" spans="1:25" x14ac:dyDescent="0.25">
      <c r="A743" s="16">
        <v>86485</v>
      </c>
      <c r="B743" s="16" t="s">
        <v>125</v>
      </c>
      <c r="C743" s="16" t="str">
        <f t="shared" si="101"/>
        <v>2018</v>
      </c>
      <c r="D743" s="16" t="str">
        <f t="shared" si="102"/>
        <v>060000</v>
      </c>
      <c r="E743" s="16" t="str">
        <f>VLOOKUP(D743:D3899,'[10]Catalogos CRI'!$A$10:$B$19,2,FALSE)</f>
        <v>APROVECHAMIENTOS</v>
      </c>
      <c r="F743" s="16" t="str">
        <f t="shared" si="103"/>
        <v>064000</v>
      </c>
      <c r="G743" s="16" t="str">
        <f>VLOOKUP(F743:F3899,'[10]Catalogos CRI'!$A$24:$B$65,2,FALSE)</f>
        <v>ACCESORIOS DE LOS APORVECHAMIENTOS</v>
      </c>
      <c r="H743" s="16" t="str">
        <f t="shared" si="104"/>
        <v>064010</v>
      </c>
      <c r="I743" s="16" t="str">
        <f>VLOOKUP(H743:H3899,'[10]Catalogos CRI'!$A$70:$B$148,2,FALSE)</f>
        <v>Otros no especificados</v>
      </c>
      <c r="J743" s="16" t="str">
        <f t="shared" si="105"/>
        <v>064011</v>
      </c>
      <c r="K743" s="16" t="str">
        <f>VLOOKUP(J743:J3899,'[10]Catalogos CRI'!$A$153:$B$335,2,FALSE)</f>
        <v>Otros  accesorios</v>
      </c>
      <c r="L743" s="16" t="str">
        <f t="shared" si="106"/>
        <v>600</v>
      </c>
      <c r="M743" s="16" t="str">
        <f>VLOOKUP(L743:L3899,[11]FF!$A$10:$B$16,2,FALSE)</f>
        <v>Recursos Estatales</v>
      </c>
      <c r="N743" s="16" t="str">
        <f t="shared" si="107"/>
        <v>607</v>
      </c>
      <c r="O743" s="16" t="str">
        <f>VLOOKUP(N743:N3899,[11]FF!$A$22:$B$93,2,FALSE)</f>
        <v>Estímulos que Integran Fuerza Única Jalisco</v>
      </c>
      <c r="P743" s="16">
        <v>877899</v>
      </c>
      <c r="Q743" s="16">
        <v>9</v>
      </c>
      <c r="R743" s="17">
        <v>0</v>
      </c>
      <c r="S743" s="17">
        <v>0</v>
      </c>
      <c r="T743" s="17">
        <f t="shared" si="99"/>
        <v>0</v>
      </c>
      <c r="U743" s="17">
        <v>0</v>
      </c>
      <c r="V743" s="17">
        <v>0</v>
      </c>
      <c r="W743" s="17">
        <f t="shared" si="100"/>
        <v>0</v>
      </c>
      <c r="X743" t="str">
        <f>VLOOKUP(J743,'[12]Conver ASEJ VS Clave Nueva'!$A$4:$C$193,3,FALSE)</f>
        <v>6.4.1.9</v>
      </c>
      <c r="Y743" t="str">
        <f>VLOOKUP(K743,'[13]Conver ASEJ VS Clave Nueva'!$B$4:$D$193,3,FALSE)</f>
        <v>Otros  accesorios</v>
      </c>
    </row>
    <row r="744" spans="1:25" x14ac:dyDescent="0.25">
      <c r="A744" s="16">
        <v>86485</v>
      </c>
      <c r="B744" s="16" t="s">
        <v>125</v>
      </c>
      <c r="C744" s="16" t="str">
        <f t="shared" si="101"/>
        <v>2018</v>
      </c>
      <c r="D744" s="16" t="str">
        <f t="shared" si="102"/>
        <v>060000</v>
      </c>
      <c r="E744" s="16" t="str">
        <f>VLOOKUP(D744:D3900,'[10]Catalogos CRI'!$A$10:$B$19,2,FALSE)</f>
        <v>APROVECHAMIENTOS</v>
      </c>
      <c r="F744" s="16" t="str">
        <f t="shared" si="103"/>
        <v>064000</v>
      </c>
      <c r="G744" s="16" t="str">
        <f>VLOOKUP(F744:F3900,'[10]Catalogos CRI'!$A$24:$B$65,2,FALSE)</f>
        <v>ACCESORIOS DE LOS APORVECHAMIENTOS</v>
      </c>
      <c r="H744" s="16" t="str">
        <f t="shared" si="104"/>
        <v>064010</v>
      </c>
      <c r="I744" s="16" t="str">
        <f>VLOOKUP(H744:H3900,'[10]Catalogos CRI'!$A$70:$B$148,2,FALSE)</f>
        <v>Otros no especificados</v>
      </c>
      <c r="J744" s="16" t="str">
        <f t="shared" si="105"/>
        <v>064011</v>
      </c>
      <c r="K744" s="16" t="str">
        <f>VLOOKUP(J744:J3900,'[10]Catalogos CRI'!$A$153:$B$335,2,FALSE)</f>
        <v>Otros  accesorios</v>
      </c>
      <c r="L744" s="16" t="str">
        <f t="shared" si="106"/>
        <v>600</v>
      </c>
      <c r="M744" s="16" t="str">
        <f>VLOOKUP(L744:L3900,[11]FF!$A$10:$B$16,2,FALSE)</f>
        <v>Recursos Estatales</v>
      </c>
      <c r="N744" s="16" t="str">
        <f t="shared" si="107"/>
        <v>607</v>
      </c>
      <c r="O744" s="16" t="str">
        <f>VLOOKUP(N744:N3900,[11]FF!$A$22:$B$93,2,FALSE)</f>
        <v>Estímulos que Integran Fuerza Única Jalisco</v>
      </c>
      <c r="P744" s="16">
        <v>877900</v>
      </c>
      <c r="Q744" s="16">
        <v>10</v>
      </c>
      <c r="R744" s="17">
        <v>0</v>
      </c>
      <c r="S744" s="17">
        <v>0</v>
      </c>
      <c r="T744" s="17">
        <f t="shared" si="99"/>
        <v>0</v>
      </c>
      <c r="U744" s="17">
        <v>0</v>
      </c>
      <c r="V744" s="17">
        <v>0</v>
      </c>
      <c r="W744" s="17">
        <f t="shared" si="100"/>
        <v>0</v>
      </c>
      <c r="X744" t="str">
        <f>VLOOKUP(J744,'[12]Conver ASEJ VS Clave Nueva'!$A$4:$C$193,3,FALSE)</f>
        <v>6.4.1.9</v>
      </c>
      <c r="Y744" t="str">
        <f>VLOOKUP(K744,'[13]Conver ASEJ VS Clave Nueva'!$B$4:$D$193,3,FALSE)</f>
        <v>Otros  accesorios</v>
      </c>
    </row>
    <row r="745" spans="1:25" x14ac:dyDescent="0.25">
      <c r="A745" s="16">
        <v>86485</v>
      </c>
      <c r="B745" s="16" t="s">
        <v>125</v>
      </c>
      <c r="C745" s="16" t="str">
        <f t="shared" si="101"/>
        <v>2018</v>
      </c>
      <c r="D745" s="16" t="str">
        <f t="shared" si="102"/>
        <v>060000</v>
      </c>
      <c r="E745" s="16" t="str">
        <f>VLOOKUP(D745:D3901,'[10]Catalogos CRI'!$A$10:$B$19,2,FALSE)</f>
        <v>APROVECHAMIENTOS</v>
      </c>
      <c r="F745" s="16" t="str">
        <f t="shared" si="103"/>
        <v>064000</v>
      </c>
      <c r="G745" s="16" t="str">
        <f>VLOOKUP(F745:F3901,'[10]Catalogos CRI'!$A$24:$B$65,2,FALSE)</f>
        <v>ACCESORIOS DE LOS APORVECHAMIENTOS</v>
      </c>
      <c r="H745" s="16" t="str">
        <f t="shared" si="104"/>
        <v>064010</v>
      </c>
      <c r="I745" s="16" t="str">
        <f>VLOOKUP(H745:H3901,'[10]Catalogos CRI'!$A$70:$B$148,2,FALSE)</f>
        <v>Otros no especificados</v>
      </c>
      <c r="J745" s="16" t="str">
        <f t="shared" si="105"/>
        <v>064011</v>
      </c>
      <c r="K745" s="16" t="str">
        <f>VLOOKUP(J745:J3901,'[10]Catalogos CRI'!$A$153:$B$335,2,FALSE)</f>
        <v>Otros  accesorios</v>
      </c>
      <c r="L745" s="16" t="str">
        <f t="shared" si="106"/>
        <v>600</v>
      </c>
      <c r="M745" s="16" t="str">
        <f>VLOOKUP(L745:L3901,[11]FF!$A$10:$B$16,2,FALSE)</f>
        <v>Recursos Estatales</v>
      </c>
      <c r="N745" s="16" t="str">
        <f t="shared" si="107"/>
        <v>607</v>
      </c>
      <c r="O745" s="16" t="str">
        <f>VLOOKUP(N745:N3901,[11]FF!$A$22:$B$93,2,FALSE)</f>
        <v>Estímulos que Integran Fuerza Única Jalisco</v>
      </c>
      <c r="P745" s="16">
        <v>877901</v>
      </c>
      <c r="Q745" s="16">
        <v>11</v>
      </c>
      <c r="R745" s="17">
        <v>0</v>
      </c>
      <c r="S745" s="17">
        <v>0</v>
      </c>
      <c r="T745" s="17">
        <f t="shared" si="99"/>
        <v>0</v>
      </c>
      <c r="U745" s="17">
        <v>0</v>
      </c>
      <c r="V745" s="17">
        <v>0</v>
      </c>
      <c r="W745" s="17">
        <f t="shared" si="100"/>
        <v>0</v>
      </c>
      <c r="X745" t="str">
        <f>VLOOKUP(J745,'[12]Conver ASEJ VS Clave Nueva'!$A$4:$C$193,3,FALSE)</f>
        <v>6.4.1.9</v>
      </c>
      <c r="Y745" t="str">
        <f>VLOOKUP(K745,'[13]Conver ASEJ VS Clave Nueva'!$B$4:$D$193,3,FALSE)</f>
        <v>Otros  accesorios</v>
      </c>
    </row>
    <row r="746" spans="1:25" x14ac:dyDescent="0.25">
      <c r="A746" s="16">
        <v>86485</v>
      </c>
      <c r="B746" s="16" t="s">
        <v>125</v>
      </c>
      <c r="C746" s="16" t="str">
        <f t="shared" si="101"/>
        <v>2018</v>
      </c>
      <c r="D746" s="16" t="str">
        <f t="shared" si="102"/>
        <v>060000</v>
      </c>
      <c r="E746" s="16" t="str">
        <f>VLOOKUP(D746:D3902,'[10]Catalogos CRI'!$A$10:$B$19,2,FALSE)</f>
        <v>APROVECHAMIENTOS</v>
      </c>
      <c r="F746" s="16" t="str">
        <f t="shared" si="103"/>
        <v>064000</v>
      </c>
      <c r="G746" s="16" t="str">
        <f>VLOOKUP(F746:F3902,'[10]Catalogos CRI'!$A$24:$B$65,2,FALSE)</f>
        <v>ACCESORIOS DE LOS APORVECHAMIENTOS</v>
      </c>
      <c r="H746" s="16" t="str">
        <f t="shared" si="104"/>
        <v>064010</v>
      </c>
      <c r="I746" s="16" t="str">
        <f>VLOOKUP(H746:H3902,'[10]Catalogos CRI'!$A$70:$B$148,2,FALSE)</f>
        <v>Otros no especificados</v>
      </c>
      <c r="J746" s="16" t="str">
        <f t="shared" si="105"/>
        <v>064011</v>
      </c>
      <c r="K746" s="16" t="str">
        <f>VLOOKUP(J746:J3902,'[10]Catalogos CRI'!$A$153:$B$335,2,FALSE)</f>
        <v>Otros  accesorios</v>
      </c>
      <c r="L746" s="16" t="str">
        <f t="shared" si="106"/>
        <v>600</v>
      </c>
      <c r="M746" s="16" t="str">
        <f>VLOOKUP(L746:L3902,[11]FF!$A$10:$B$16,2,FALSE)</f>
        <v>Recursos Estatales</v>
      </c>
      <c r="N746" s="16" t="str">
        <f t="shared" si="107"/>
        <v>607</v>
      </c>
      <c r="O746" s="16" t="str">
        <f>VLOOKUP(N746:N3902,[11]FF!$A$22:$B$93,2,FALSE)</f>
        <v>Estímulos que Integran Fuerza Única Jalisco</v>
      </c>
      <c r="P746" s="16">
        <v>877902</v>
      </c>
      <c r="Q746" s="16">
        <v>12</v>
      </c>
      <c r="R746" s="17">
        <v>0</v>
      </c>
      <c r="S746" s="17">
        <v>0</v>
      </c>
      <c r="T746" s="17">
        <f t="shared" si="99"/>
        <v>0</v>
      </c>
      <c r="U746" s="17">
        <v>0</v>
      </c>
      <c r="V746" s="17">
        <v>0</v>
      </c>
      <c r="W746" s="17">
        <f t="shared" si="100"/>
        <v>0</v>
      </c>
      <c r="X746" t="str">
        <f>VLOOKUP(J746,'[12]Conver ASEJ VS Clave Nueva'!$A$4:$C$193,3,FALSE)</f>
        <v>6.4.1.9</v>
      </c>
      <c r="Y746" t="str">
        <f>VLOOKUP(K746,'[13]Conver ASEJ VS Clave Nueva'!$B$4:$D$193,3,FALSE)</f>
        <v>Otros  accesorios</v>
      </c>
    </row>
    <row r="747" spans="1:25" x14ac:dyDescent="0.25">
      <c r="A747" s="16">
        <v>86486</v>
      </c>
      <c r="B747" s="16" t="s">
        <v>125</v>
      </c>
      <c r="C747" s="16" t="str">
        <f t="shared" si="101"/>
        <v>2018</v>
      </c>
      <c r="D747" s="16" t="str">
        <f t="shared" si="102"/>
        <v>060000</v>
      </c>
      <c r="E747" s="16" t="str">
        <f>VLOOKUP(D747:D3903,'[10]Catalogos CRI'!$A$10:$B$19,2,FALSE)</f>
        <v>APROVECHAMIENTOS</v>
      </c>
      <c r="F747" s="16" t="str">
        <f t="shared" si="103"/>
        <v>064000</v>
      </c>
      <c r="G747" s="16" t="str">
        <f>VLOOKUP(F747:F3903,'[10]Catalogos CRI'!$A$24:$B$65,2,FALSE)</f>
        <v>ACCESORIOS DE LOS APORVECHAMIENTOS</v>
      </c>
      <c r="H747" s="16" t="str">
        <f t="shared" si="104"/>
        <v>064010</v>
      </c>
      <c r="I747" s="16" t="str">
        <f>VLOOKUP(H747:H3903,'[10]Catalogos CRI'!$A$70:$B$148,2,FALSE)</f>
        <v>Otros no especificados</v>
      </c>
      <c r="J747" s="16" t="str">
        <f t="shared" si="105"/>
        <v>064011</v>
      </c>
      <c r="K747" s="16" t="str">
        <f>VLOOKUP(J747:J3903,'[10]Catalogos CRI'!$A$153:$B$335,2,FALSE)</f>
        <v>Otros  accesorios</v>
      </c>
      <c r="L747" s="16" t="str">
        <f t="shared" si="106"/>
        <v>600</v>
      </c>
      <c r="M747" s="16" t="str">
        <f>VLOOKUP(L747:L3903,[11]FF!$A$10:$B$16,2,FALSE)</f>
        <v>Recursos Estatales</v>
      </c>
      <c r="N747" s="16" t="str">
        <f t="shared" si="107"/>
        <v>607</v>
      </c>
      <c r="O747" s="16" t="str">
        <f>VLOOKUP(N747:N3903,[11]FF!$A$22:$B$93,2,FALSE)</f>
        <v>Estímulos que Integran Fuerza Única Jalisco</v>
      </c>
      <c r="P747" s="16">
        <v>877903</v>
      </c>
      <c r="Q747" s="16">
        <v>1</v>
      </c>
      <c r="R747" s="17">
        <v>0</v>
      </c>
      <c r="S747" s="17">
        <v>1704.74</v>
      </c>
      <c r="T747" s="17">
        <f t="shared" si="99"/>
        <v>1704.74</v>
      </c>
      <c r="U747" s="17">
        <v>0</v>
      </c>
      <c r="V747" s="17">
        <v>1704.74</v>
      </c>
      <c r="W747" s="17">
        <f t="shared" si="100"/>
        <v>0</v>
      </c>
      <c r="X747" t="str">
        <f>VLOOKUP(J747,'[12]Conver ASEJ VS Clave Nueva'!$A$4:$C$193,3,FALSE)</f>
        <v>6.4.1.9</v>
      </c>
      <c r="Y747" t="str">
        <f>VLOOKUP(K747,'[13]Conver ASEJ VS Clave Nueva'!$B$4:$D$193,3,FALSE)</f>
        <v>Otros  accesorios</v>
      </c>
    </row>
    <row r="748" spans="1:25" x14ac:dyDescent="0.25">
      <c r="A748" s="16">
        <v>86486</v>
      </c>
      <c r="B748" s="16" t="s">
        <v>125</v>
      </c>
      <c r="C748" s="16" t="str">
        <f t="shared" si="101"/>
        <v>2018</v>
      </c>
      <c r="D748" s="16" t="str">
        <f t="shared" si="102"/>
        <v>060000</v>
      </c>
      <c r="E748" s="16" t="str">
        <f>VLOOKUP(D748:D3904,'[10]Catalogos CRI'!$A$10:$B$19,2,FALSE)</f>
        <v>APROVECHAMIENTOS</v>
      </c>
      <c r="F748" s="16" t="str">
        <f t="shared" si="103"/>
        <v>064000</v>
      </c>
      <c r="G748" s="16" t="str">
        <f>VLOOKUP(F748:F3904,'[10]Catalogos CRI'!$A$24:$B$65,2,FALSE)</f>
        <v>ACCESORIOS DE LOS APORVECHAMIENTOS</v>
      </c>
      <c r="H748" s="16" t="str">
        <f t="shared" si="104"/>
        <v>064010</v>
      </c>
      <c r="I748" s="16" t="str">
        <f>VLOOKUP(H748:H3904,'[10]Catalogos CRI'!$A$70:$B$148,2,FALSE)</f>
        <v>Otros no especificados</v>
      </c>
      <c r="J748" s="16" t="str">
        <f t="shared" si="105"/>
        <v>064011</v>
      </c>
      <c r="K748" s="16" t="str">
        <f>VLOOKUP(J748:J3904,'[10]Catalogos CRI'!$A$153:$B$335,2,FALSE)</f>
        <v>Otros  accesorios</v>
      </c>
      <c r="L748" s="16" t="str">
        <f t="shared" si="106"/>
        <v>600</v>
      </c>
      <c r="M748" s="16" t="str">
        <f>VLOOKUP(L748:L3904,[11]FF!$A$10:$B$16,2,FALSE)</f>
        <v>Recursos Estatales</v>
      </c>
      <c r="N748" s="16" t="str">
        <f t="shared" si="107"/>
        <v>607</v>
      </c>
      <c r="O748" s="16" t="str">
        <f>VLOOKUP(N748:N3904,[11]FF!$A$22:$B$93,2,FALSE)</f>
        <v>Estímulos que Integran Fuerza Única Jalisco</v>
      </c>
      <c r="P748" s="16">
        <v>877904</v>
      </c>
      <c r="Q748" s="16">
        <v>2</v>
      </c>
      <c r="R748" s="17">
        <v>0</v>
      </c>
      <c r="S748" s="17">
        <v>1858.94</v>
      </c>
      <c r="T748" s="17">
        <f t="shared" si="99"/>
        <v>1858.94</v>
      </c>
      <c r="U748" s="17">
        <v>0</v>
      </c>
      <c r="V748" s="17">
        <v>1858.94</v>
      </c>
      <c r="W748" s="17">
        <f t="shared" si="100"/>
        <v>0</v>
      </c>
      <c r="X748" t="str">
        <f>VLOOKUP(J748,'[12]Conver ASEJ VS Clave Nueva'!$A$4:$C$193,3,FALSE)</f>
        <v>6.4.1.9</v>
      </c>
      <c r="Y748" t="str">
        <f>VLOOKUP(K748,'[13]Conver ASEJ VS Clave Nueva'!$B$4:$D$193,3,FALSE)</f>
        <v>Otros  accesorios</v>
      </c>
    </row>
    <row r="749" spans="1:25" x14ac:dyDescent="0.25">
      <c r="A749" s="16">
        <v>86486</v>
      </c>
      <c r="B749" s="16" t="s">
        <v>125</v>
      </c>
      <c r="C749" s="16" t="str">
        <f t="shared" si="101"/>
        <v>2018</v>
      </c>
      <c r="D749" s="16" t="str">
        <f t="shared" si="102"/>
        <v>060000</v>
      </c>
      <c r="E749" s="16" t="str">
        <f>VLOOKUP(D749:D3905,'[10]Catalogos CRI'!$A$10:$B$19,2,FALSE)</f>
        <v>APROVECHAMIENTOS</v>
      </c>
      <c r="F749" s="16" t="str">
        <f t="shared" si="103"/>
        <v>064000</v>
      </c>
      <c r="G749" s="16" t="str">
        <f>VLOOKUP(F749:F3905,'[10]Catalogos CRI'!$A$24:$B$65,2,FALSE)</f>
        <v>ACCESORIOS DE LOS APORVECHAMIENTOS</v>
      </c>
      <c r="H749" s="16" t="str">
        <f t="shared" si="104"/>
        <v>064010</v>
      </c>
      <c r="I749" s="16" t="str">
        <f>VLOOKUP(H749:H3905,'[10]Catalogos CRI'!$A$70:$B$148,2,FALSE)</f>
        <v>Otros no especificados</v>
      </c>
      <c r="J749" s="16" t="str">
        <f t="shared" si="105"/>
        <v>064011</v>
      </c>
      <c r="K749" s="16" t="str">
        <f>VLOOKUP(J749:J3905,'[10]Catalogos CRI'!$A$153:$B$335,2,FALSE)</f>
        <v>Otros  accesorios</v>
      </c>
      <c r="L749" s="16" t="str">
        <f t="shared" si="106"/>
        <v>600</v>
      </c>
      <c r="M749" s="16" t="str">
        <f>VLOOKUP(L749:L3905,[11]FF!$A$10:$B$16,2,FALSE)</f>
        <v>Recursos Estatales</v>
      </c>
      <c r="N749" s="16" t="str">
        <f t="shared" si="107"/>
        <v>607</v>
      </c>
      <c r="O749" s="16" t="str">
        <f>VLOOKUP(N749:N3905,[11]FF!$A$22:$B$93,2,FALSE)</f>
        <v>Estímulos que Integran Fuerza Única Jalisco</v>
      </c>
      <c r="P749" s="16">
        <v>877905</v>
      </c>
      <c r="Q749" s="16">
        <v>3</v>
      </c>
      <c r="R749" s="17">
        <v>0</v>
      </c>
      <c r="S749" s="17">
        <v>1938.32</v>
      </c>
      <c r="T749" s="17">
        <f t="shared" si="99"/>
        <v>1938.32</v>
      </c>
      <c r="U749" s="17">
        <v>0</v>
      </c>
      <c r="V749" s="17">
        <v>1938.32</v>
      </c>
      <c r="W749" s="17">
        <f t="shared" si="100"/>
        <v>0</v>
      </c>
      <c r="X749" t="str">
        <f>VLOOKUP(J749,'[12]Conver ASEJ VS Clave Nueva'!$A$4:$C$193,3,FALSE)</f>
        <v>6.4.1.9</v>
      </c>
      <c r="Y749" t="str">
        <f>VLOOKUP(K749,'[13]Conver ASEJ VS Clave Nueva'!$B$4:$D$193,3,FALSE)</f>
        <v>Otros  accesorios</v>
      </c>
    </row>
    <row r="750" spans="1:25" x14ac:dyDescent="0.25">
      <c r="A750" s="16">
        <v>86486</v>
      </c>
      <c r="B750" s="16" t="s">
        <v>125</v>
      </c>
      <c r="C750" s="16" t="str">
        <f t="shared" si="101"/>
        <v>2018</v>
      </c>
      <c r="D750" s="16" t="str">
        <f t="shared" si="102"/>
        <v>060000</v>
      </c>
      <c r="E750" s="16" t="str">
        <f>VLOOKUP(D750:D3906,'[10]Catalogos CRI'!$A$10:$B$19,2,FALSE)</f>
        <v>APROVECHAMIENTOS</v>
      </c>
      <c r="F750" s="16" t="str">
        <f t="shared" si="103"/>
        <v>064000</v>
      </c>
      <c r="G750" s="16" t="str">
        <f>VLOOKUP(F750:F3906,'[10]Catalogos CRI'!$A$24:$B$65,2,FALSE)</f>
        <v>ACCESORIOS DE LOS APORVECHAMIENTOS</v>
      </c>
      <c r="H750" s="16" t="str">
        <f t="shared" si="104"/>
        <v>064010</v>
      </c>
      <c r="I750" s="16" t="str">
        <f>VLOOKUP(H750:H3906,'[10]Catalogos CRI'!$A$70:$B$148,2,FALSE)</f>
        <v>Otros no especificados</v>
      </c>
      <c r="J750" s="16" t="str">
        <f t="shared" si="105"/>
        <v>064011</v>
      </c>
      <c r="K750" s="16" t="str">
        <f>VLOOKUP(J750:J3906,'[10]Catalogos CRI'!$A$153:$B$335,2,FALSE)</f>
        <v>Otros  accesorios</v>
      </c>
      <c r="L750" s="16" t="str">
        <f t="shared" si="106"/>
        <v>600</v>
      </c>
      <c r="M750" s="16" t="str">
        <f>VLOOKUP(L750:L3906,[11]FF!$A$10:$B$16,2,FALSE)</f>
        <v>Recursos Estatales</v>
      </c>
      <c r="N750" s="16" t="str">
        <f t="shared" si="107"/>
        <v>607</v>
      </c>
      <c r="O750" s="16" t="str">
        <f>VLOOKUP(N750:N3906,[11]FF!$A$22:$B$93,2,FALSE)</f>
        <v>Estímulos que Integran Fuerza Única Jalisco</v>
      </c>
      <c r="P750" s="16">
        <v>877906</v>
      </c>
      <c r="Q750" s="16">
        <v>4</v>
      </c>
      <c r="R750" s="17">
        <v>0</v>
      </c>
      <c r="S750" s="17">
        <v>2170.9</v>
      </c>
      <c r="T750" s="17">
        <f t="shared" si="99"/>
        <v>2170.9</v>
      </c>
      <c r="U750" s="17">
        <v>0</v>
      </c>
      <c r="V750" s="17">
        <v>2170.9</v>
      </c>
      <c r="W750" s="17">
        <f t="shared" si="100"/>
        <v>0</v>
      </c>
      <c r="X750" t="str">
        <f>VLOOKUP(J750,'[12]Conver ASEJ VS Clave Nueva'!$A$4:$C$193,3,FALSE)</f>
        <v>6.4.1.9</v>
      </c>
      <c r="Y750" t="str">
        <f>VLOOKUP(K750,'[13]Conver ASEJ VS Clave Nueva'!$B$4:$D$193,3,FALSE)</f>
        <v>Otros  accesorios</v>
      </c>
    </row>
    <row r="751" spans="1:25" x14ac:dyDescent="0.25">
      <c r="A751" s="16">
        <v>86486</v>
      </c>
      <c r="B751" s="16" t="s">
        <v>125</v>
      </c>
      <c r="C751" s="16" t="str">
        <f t="shared" si="101"/>
        <v>2018</v>
      </c>
      <c r="D751" s="16" t="str">
        <f t="shared" si="102"/>
        <v>060000</v>
      </c>
      <c r="E751" s="16" t="str">
        <f>VLOOKUP(D751:D3907,'[10]Catalogos CRI'!$A$10:$B$19,2,FALSE)</f>
        <v>APROVECHAMIENTOS</v>
      </c>
      <c r="F751" s="16" t="str">
        <f t="shared" si="103"/>
        <v>064000</v>
      </c>
      <c r="G751" s="16" t="str">
        <f>VLOOKUP(F751:F3907,'[10]Catalogos CRI'!$A$24:$B$65,2,FALSE)</f>
        <v>ACCESORIOS DE LOS APORVECHAMIENTOS</v>
      </c>
      <c r="H751" s="16" t="str">
        <f t="shared" si="104"/>
        <v>064010</v>
      </c>
      <c r="I751" s="16" t="str">
        <f>VLOOKUP(H751:H3907,'[10]Catalogos CRI'!$A$70:$B$148,2,FALSE)</f>
        <v>Otros no especificados</v>
      </c>
      <c r="J751" s="16" t="str">
        <f t="shared" si="105"/>
        <v>064011</v>
      </c>
      <c r="K751" s="16" t="str">
        <f>VLOOKUP(J751:J3907,'[10]Catalogos CRI'!$A$153:$B$335,2,FALSE)</f>
        <v>Otros  accesorios</v>
      </c>
      <c r="L751" s="16" t="str">
        <f t="shared" si="106"/>
        <v>600</v>
      </c>
      <c r="M751" s="16" t="str">
        <f>VLOOKUP(L751:L3907,[11]FF!$A$10:$B$16,2,FALSE)</f>
        <v>Recursos Estatales</v>
      </c>
      <c r="N751" s="16" t="str">
        <f t="shared" si="107"/>
        <v>607</v>
      </c>
      <c r="O751" s="16" t="str">
        <f>VLOOKUP(N751:N3907,[11]FF!$A$22:$B$93,2,FALSE)</f>
        <v>Estímulos que Integran Fuerza Única Jalisco</v>
      </c>
      <c r="P751" s="16">
        <v>877907</v>
      </c>
      <c r="Q751" s="16">
        <v>5</v>
      </c>
      <c r="R751" s="17">
        <v>0</v>
      </c>
      <c r="S751" s="17">
        <v>2157.44</v>
      </c>
      <c r="T751" s="17">
        <f t="shared" si="99"/>
        <v>2157.44</v>
      </c>
      <c r="U751" s="17">
        <v>0</v>
      </c>
      <c r="V751" s="17">
        <v>2157.44</v>
      </c>
      <c r="W751" s="17">
        <f t="shared" si="100"/>
        <v>0</v>
      </c>
      <c r="X751" t="str">
        <f>VLOOKUP(J751,'[12]Conver ASEJ VS Clave Nueva'!$A$4:$C$193,3,FALSE)</f>
        <v>6.4.1.9</v>
      </c>
      <c r="Y751" t="str">
        <f>VLOOKUP(K751,'[13]Conver ASEJ VS Clave Nueva'!$B$4:$D$193,3,FALSE)</f>
        <v>Otros  accesorios</v>
      </c>
    </row>
    <row r="752" spans="1:25" x14ac:dyDescent="0.25">
      <c r="A752" s="16">
        <v>86486</v>
      </c>
      <c r="B752" s="16" t="s">
        <v>125</v>
      </c>
      <c r="C752" s="16" t="str">
        <f t="shared" si="101"/>
        <v>2018</v>
      </c>
      <c r="D752" s="16" t="str">
        <f t="shared" si="102"/>
        <v>060000</v>
      </c>
      <c r="E752" s="16" t="str">
        <f>VLOOKUP(D752:D3908,'[10]Catalogos CRI'!$A$10:$B$19,2,FALSE)</f>
        <v>APROVECHAMIENTOS</v>
      </c>
      <c r="F752" s="16" t="str">
        <f t="shared" si="103"/>
        <v>064000</v>
      </c>
      <c r="G752" s="16" t="str">
        <f>VLOOKUP(F752:F3908,'[10]Catalogos CRI'!$A$24:$B$65,2,FALSE)</f>
        <v>ACCESORIOS DE LOS APORVECHAMIENTOS</v>
      </c>
      <c r="H752" s="16" t="str">
        <f t="shared" si="104"/>
        <v>064010</v>
      </c>
      <c r="I752" s="16" t="str">
        <f>VLOOKUP(H752:H3908,'[10]Catalogos CRI'!$A$70:$B$148,2,FALSE)</f>
        <v>Otros no especificados</v>
      </c>
      <c r="J752" s="16" t="str">
        <f t="shared" si="105"/>
        <v>064011</v>
      </c>
      <c r="K752" s="16" t="str">
        <f>VLOOKUP(J752:J3908,'[10]Catalogos CRI'!$A$153:$B$335,2,FALSE)</f>
        <v>Otros  accesorios</v>
      </c>
      <c r="L752" s="16" t="str">
        <f t="shared" si="106"/>
        <v>600</v>
      </c>
      <c r="M752" s="16" t="str">
        <f>VLOOKUP(L752:L3908,[11]FF!$A$10:$B$16,2,FALSE)</f>
        <v>Recursos Estatales</v>
      </c>
      <c r="N752" s="16" t="str">
        <f t="shared" si="107"/>
        <v>607</v>
      </c>
      <c r="O752" s="16" t="str">
        <f>VLOOKUP(N752:N3908,[11]FF!$A$22:$B$93,2,FALSE)</f>
        <v>Estímulos que Integran Fuerza Única Jalisco</v>
      </c>
      <c r="P752" s="16">
        <v>877908</v>
      </c>
      <c r="Q752" s="16">
        <v>6</v>
      </c>
      <c r="R752" s="17">
        <v>0</v>
      </c>
      <c r="S752" s="17">
        <v>1994.74</v>
      </c>
      <c r="T752" s="17">
        <f t="shared" si="99"/>
        <v>1994.74</v>
      </c>
      <c r="U752" s="17">
        <v>0</v>
      </c>
      <c r="V752" s="17">
        <v>1994.74</v>
      </c>
      <c r="W752" s="17">
        <f t="shared" si="100"/>
        <v>0</v>
      </c>
      <c r="X752" t="str">
        <f>VLOOKUP(J752,'[12]Conver ASEJ VS Clave Nueva'!$A$4:$C$193,3,FALSE)</f>
        <v>6.4.1.9</v>
      </c>
      <c r="Y752" t="str">
        <f>VLOOKUP(K752,'[13]Conver ASEJ VS Clave Nueva'!$B$4:$D$193,3,FALSE)</f>
        <v>Otros  accesorios</v>
      </c>
    </row>
    <row r="753" spans="1:25" x14ac:dyDescent="0.25">
      <c r="A753" s="16">
        <v>86486</v>
      </c>
      <c r="B753" s="16" t="s">
        <v>125</v>
      </c>
      <c r="C753" s="16" t="str">
        <f t="shared" si="101"/>
        <v>2018</v>
      </c>
      <c r="D753" s="16" t="str">
        <f t="shared" si="102"/>
        <v>060000</v>
      </c>
      <c r="E753" s="16" t="str">
        <f>VLOOKUP(D753:D3909,'[10]Catalogos CRI'!$A$10:$B$19,2,FALSE)</f>
        <v>APROVECHAMIENTOS</v>
      </c>
      <c r="F753" s="16" t="str">
        <f t="shared" si="103"/>
        <v>064000</v>
      </c>
      <c r="G753" s="16" t="str">
        <f>VLOOKUP(F753:F3909,'[10]Catalogos CRI'!$A$24:$B$65,2,FALSE)</f>
        <v>ACCESORIOS DE LOS APORVECHAMIENTOS</v>
      </c>
      <c r="H753" s="16" t="str">
        <f t="shared" si="104"/>
        <v>064010</v>
      </c>
      <c r="I753" s="16" t="str">
        <f>VLOOKUP(H753:H3909,'[10]Catalogos CRI'!$A$70:$B$148,2,FALSE)</f>
        <v>Otros no especificados</v>
      </c>
      <c r="J753" s="16" t="str">
        <f t="shared" si="105"/>
        <v>064011</v>
      </c>
      <c r="K753" s="16" t="str">
        <f>VLOOKUP(J753:J3909,'[10]Catalogos CRI'!$A$153:$B$335,2,FALSE)</f>
        <v>Otros  accesorios</v>
      </c>
      <c r="L753" s="16" t="str">
        <f t="shared" si="106"/>
        <v>600</v>
      </c>
      <c r="M753" s="16" t="str">
        <f>VLOOKUP(L753:L3909,[11]FF!$A$10:$B$16,2,FALSE)</f>
        <v>Recursos Estatales</v>
      </c>
      <c r="N753" s="16" t="str">
        <f t="shared" si="107"/>
        <v>607</v>
      </c>
      <c r="O753" s="16" t="str">
        <f>VLOOKUP(N753:N3909,[11]FF!$A$22:$B$93,2,FALSE)</f>
        <v>Estímulos que Integran Fuerza Única Jalisco</v>
      </c>
      <c r="P753" s="16">
        <v>877909</v>
      </c>
      <c r="Q753" s="16">
        <v>7</v>
      </c>
      <c r="R753" s="17">
        <v>0</v>
      </c>
      <c r="S753" s="17">
        <v>0</v>
      </c>
      <c r="T753" s="17">
        <f t="shared" si="99"/>
        <v>0</v>
      </c>
      <c r="U753" s="17">
        <v>0</v>
      </c>
      <c r="V753" s="17">
        <v>1872.36</v>
      </c>
      <c r="W753" s="17">
        <f t="shared" si="100"/>
        <v>-1872.36</v>
      </c>
      <c r="X753" t="str">
        <f>VLOOKUP(J753,'[12]Conver ASEJ VS Clave Nueva'!$A$4:$C$193,3,FALSE)</f>
        <v>6.4.1.9</v>
      </c>
      <c r="Y753" t="str">
        <f>VLOOKUP(K753,'[13]Conver ASEJ VS Clave Nueva'!$B$4:$D$193,3,FALSE)</f>
        <v>Otros  accesorios</v>
      </c>
    </row>
    <row r="754" spans="1:25" x14ac:dyDescent="0.25">
      <c r="A754" s="16">
        <v>86486</v>
      </c>
      <c r="B754" s="16" t="s">
        <v>125</v>
      </c>
      <c r="C754" s="16" t="str">
        <f t="shared" si="101"/>
        <v>2018</v>
      </c>
      <c r="D754" s="16" t="str">
        <f t="shared" si="102"/>
        <v>060000</v>
      </c>
      <c r="E754" s="16" t="str">
        <f>VLOOKUP(D754:D3910,'[10]Catalogos CRI'!$A$10:$B$19,2,FALSE)</f>
        <v>APROVECHAMIENTOS</v>
      </c>
      <c r="F754" s="16" t="str">
        <f t="shared" si="103"/>
        <v>064000</v>
      </c>
      <c r="G754" s="16" t="str">
        <f>VLOOKUP(F754:F3910,'[10]Catalogos CRI'!$A$24:$B$65,2,FALSE)</f>
        <v>ACCESORIOS DE LOS APORVECHAMIENTOS</v>
      </c>
      <c r="H754" s="16" t="str">
        <f t="shared" si="104"/>
        <v>064010</v>
      </c>
      <c r="I754" s="16" t="str">
        <f>VLOOKUP(H754:H3910,'[10]Catalogos CRI'!$A$70:$B$148,2,FALSE)</f>
        <v>Otros no especificados</v>
      </c>
      <c r="J754" s="16" t="str">
        <f t="shared" si="105"/>
        <v>064011</v>
      </c>
      <c r="K754" s="16" t="str">
        <f>VLOOKUP(J754:J3910,'[10]Catalogos CRI'!$A$153:$B$335,2,FALSE)</f>
        <v>Otros  accesorios</v>
      </c>
      <c r="L754" s="16" t="str">
        <f t="shared" si="106"/>
        <v>600</v>
      </c>
      <c r="M754" s="16" t="str">
        <f>VLOOKUP(L754:L3910,[11]FF!$A$10:$B$16,2,FALSE)</f>
        <v>Recursos Estatales</v>
      </c>
      <c r="N754" s="16" t="str">
        <f t="shared" si="107"/>
        <v>607</v>
      </c>
      <c r="O754" s="16" t="str">
        <f>VLOOKUP(N754:N3910,[11]FF!$A$22:$B$93,2,FALSE)</f>
        <v>Estímulos que Integran Fuerza Única Jalisco</v>
      </c>
      <c r="P754" s="16">
        <v>877910</v>
      </c>
      <c r="Q754" s="16">
        <v>8</v>
      </c>
      <c r="R754" s="17">
        <v>0</v>
      </c>
      <c r="S754" s="17">
        <v>0</v>
      </c>
      <c r="T754" s="17">
        <f t="shared" si="99"/>
        <v>0</v>
      </c>
      <c r="U754" s="17">
        <v>0</v>
      </c>
      <c r="V754" s="17">
        <v>1817.84</v>
      </c>
      <c r="W754" s="17">
        <f t="shared" si="100"/>
        <v>-1817.84</v>
      </c>
      <c r="X754" t="str">
        <f>VLOOKUP(J754,'[12]Conver ASEJ VS Clave Nueva'!$A$4:$C$193,3,FALSE)</f>
        <v>6.4.1.9</v>
      </c>
      <c r="Y754" t="str">
        <f>VLOOKUP(K754,'[13]Conver ASEJ VS Clave Nueva'!$B$4:$D$193,3,FALSE)</f>
        <v>Otros  accesorios</v>
      </c>
    </row>
    <row r="755" spans="1:25" x14ac:dyDescent="0.25">
      <c r="A755" s="16">
        <v>86486</v>
      </c>
      <c r="B755" s="16" t="s">
        <v>125</v>
      </c>
      <c r="C755" s="16" t="str">
        <f t="shared" si="101"/>
        <v>2018</v>
      </c>
      <c r="D755" s="16" t="str">
        <f t="shared" si="102"/>
        <v>060000</v>
      </c>
      <c r="E755" s="16" t="str">
        <f>VLOOKUP(D755:D3911,'[10]Catalogos CRI'!$A$10:$B$19,2,FALSE)</f>
        <v>APROVECHAMIENTOS</v>
      </c>
      <c r="F755" s="16" t="str">
        <f t="shared" si="103"/>
        <v>064000</v>
      </c>
      <c r="G755" s="16" t="str">
        <f>VLOOKUP(F755:F3911,'[10]Catalogos CRI'!$A$24:$B$65,2,FALSE)</f>
        <v>ACCESORIOS DE LOS APORVECHAMIENTOS</v>
      </c>
      <c r="H755" s="16" t="str">
        <f t="shared" si="104"/>
        <v>064010</v>
      </c>
      <c r="I755" s="16" t="str">
        <f>VLOOKUP(H755:H3911,'[10]Catalogos CRI'!$A$70:$B$148,2,FALSE)</f>
        <v>Otros no especificados</v>
      </c>
      <c r="J755" s="16" t="str">
        <f t="shared" si="105"/>
        <v>064011</v>
      </c>
      <c r="K755" s="16" t="str">
        <f>VLOOKUP(J755:J3911,'[10]Catalogos CRI'!$A$153:$B$335,2,FALSE)</f>
        <v>Otros  accesorios</v>
      </c>
      <c r="L755" s="16" t="str">
        <f t="shared" si="106"/>
        <v>600</v>
      </c>
      <c r="M755" s="16" t="str">
        <f>VLOOKUP(L755:L3911,[11]FF!$A$10:$B$16,2,FALSE)</f>
        <v>Recursos Estatales</v>
      </c>
      <c r="N755" s="16" t="str">
        <f t="shared" si="107"/>
        <v>607</v>
      </c>
      <c r="O755" s="16" t="str">
        <f>VLOOKUP(N755:N3911,[11]FF!$A$22:$B$93,2,FALSE)</f>
        <v>Estímulos que Integran Fuerza Única Jalisco</v>
      </c>
      <c r="P755" s="16">
        <v>877911</v>
      </c>
      <c r="Q755" s="16">
        <v>9</v>
      </c>
      <c r="R755" s="17">
        <v>0</v>
      </c>
      <c r="S755" s="17">
        <v>0</v>
      </c>
      <c r="T755" s="17">
        <f t="shared" si="99"/>
        <v>0</v>
      </c>
      <c r="U755" s="17">
        <v>0</v>
      </c>
      <c r="V755" s="17">
        <v>1586.17</v>
      </c>
      <c r="W755" s="17">
        <f t="shared" si="100"/>
        <v>-1586.17</v>
      </c>
      <c r="X755" t="str">
        <f>VLOOKUP(J755,'[12]Conver ASEJ VS Clave Nueva'!$A$4:$C$193,3,FALSE)</f>
        <v>6.4.1.9</v>
      </c>
      <c r="Y755" t="str">
        <f>VLOOKUP(K755,'[13]Conver ASEJ VS Clave Nueva'!$B$4:$D$193,3,FALSE)</f>
        <v>Otros  accesorios</v>
      </c>
    </row>
    <row r="756" spans="1:25" x14ac:dyDescent="0.25">
      <c r="A756" s="16">
        <v>86486</v>
      </c>
      <c r="B756" s="16" t="s">
        <v>125</v>
      </c>
      <c r="C756" s="16" t="str">
        <f t="shared" si="101"/>
        <v>2018</v>
      </c>
      <c r="D756" s="16" t="str">
        <f t="shared" si="102"/>
        <v>060000</v>
      </c>
      <c r="E756" s="16" t="str">
        <f>VLOOKUP(D756:D3912,'[10]Catalogos CRI'!$A$10:$B$19,2,FALSE)</f>
        <v>APROVECHAMIENTOS</v>
      </c>
      <c r="F756" s="16" t="str">
        <f t="shared" si="103"/>
        <v>064000</v>
      </c>
      <c r="G756" s="16" t="str">
        <f>VLOOKUP(F756:F3912,'[10]Catalogos CRI'!$A$24:$B$65,2,FALSE)</f>
        <v>ACCESORIOS DE LOS APORVECHAMIENTOS</v>
      </c>
      <c r="H756" s="16" t="str">
        <f t="shared" si="104"/>
        <v>064010</v>
      </c>
      <c r="I756" s="16" t="str">
        <f>VLOOKUP(H756:H3912,'[10]Catalogos CRI'!$A$70:$B$148,2,FALSE)</f>
        <v>Otros no especificados</v>
      </c>
      <c r="J756" s="16" t="str">
        <f t="shared" si="105"/>
        <v>064011</v>
      </c>
      <c r="K756" s="16" t="str">
        <f>VLOOKUP(J756:J3912,'[10]Catalogos CRI'!$A$153:$B$335,2,FALSE)</f>
        <v>Otros  accesorios</v>
      </c>
      <c r="L756" s="16" t="str">
        <f t="shared" si="106"/>
        <v>600</v>
      </c>
      <c r="M756" s="16" t="str">
        <f>VLOOKUP(L756:L3912,[11]FF!$A$10:$B$16,2,FALSE)</f>
        <v>Recursos Estatales</v>
      </c>
      <c r="N756" s="16" t="str">
        <f t="shared" si="107"/>
        <v>607</v>
      </c>
      <c r="O756" s="16" t="str">
        <f>VLOOKUP(N756:N3912,[11]FF!$A$22:$B$93,2,FALSE)</f>
        <v>Estímulos que Integran Fuerza Única Jalisco</v>
      </c>
      <c r="P756" s="16">
        <v>877912</v>
      </c>
      <c r="Q756" s="16">
        <v>10</v>
      </c>
      <c r="R756" s="17">
        <v>0</v>
      </c>
      <c r="S756" s="17">
        <v>0</v>
      </c>
      <c r="T756" s="17">
        <f t="shared" si="99"/>
        <v>0</v>
      </c>
      <c r="U756" s="17">
        <v>0</v>
      </c>
      <c r="V756" s="17">
        <v>1963.46</v>
      </c>
      <c r="W756" s="17">
        <f t="shared" si="100"/>
        <v>-1963.46</v>
      </c>
      <c r="X756" t="str">
        <f>VLOOKUP(J756,'[12]Conver ASEJ VS Clave Nueva'!$A$4:$C$193,3,FALSE)</f>
        <v>6.4.1.9</v>
      </c>
      <c r="Y756" t="str">
        <f>VLOOKUP(K756,'[13]Conver ASEJ VS Clave Nueva'!$B$4:$D$193,3,FALSE)</f>
        <v>Otros  accesorios</v>
      </c>
    </row>
    <row r="757" spans="1:25" x14ac:dyDescent="0.25">
      <c r="A757" s="16">
        <v>86486</v>
      </c>
      <c r="B757" s="16" t="s">
        <v>125</v>
      </c>
      <c r="C757" s="16" t="str">
        <f t="shared" si="101"/>
        <v>2018</v>
      </c>
      <c r="D757" s="16" t="str">
        <f t="shared" si="102"/>
        <v>060000</v>
      </c>
      <c r="E757" s="16" t="str">
        <f>VLOOKUP(D757:D3913,'[10]Catalogos CRI'!$A$10:$B$19,2,FALSE)</f>
        <v>APROVECHAMIENTOS</v>
      </c>
      <c r="F757" s="16" t="str">
        <f t="shared" si="103"/>
        <v>064000</v>
      </c>
      <c r="G757" s="16" t="str">
        <f>VLOOKUP(F757:F3913,'[10]Catalogos CRI'!$A$24:$B$65,2,FALSE)</f>
        <v>ACCESORIOS DE LOS APORVECHAMIENTOS</v>
      </c>
      <c r="H757" s="16" t="str">
        <f t="shared" si="104"/>
        <v>064010</v>
      </c>
      <c r="I757" s="16" t="str">
        <f>VLOOKUP(H757:H3913,'[10]Catalogos CRI'!$A$70:$B$148,2,FALSE)</f>
        <v>Otros no especificados</v>
      </c>
      <c r="J757" s="16" t="str">
        <f t="shared" si="105"/>
        <v>064011</v>
      </c>
      <c r="K757" s="16" t="str">
        <f>VLOOKUP(J757:J3913,'[10]Catalogos CRI'!$A$153:$B$335,2,FALSE)</f>
        <v>Otros  accesorios</v>
      </c>
      <c r="L757" s="16" t="str">
        <f t="shared" si="106"/>
        <v>600</v>
      </c>
      <c r="M757" s="16" t="str">
        <f>VLOOKUP(L757:L3913,[11]FF!$A$10:$B$16,2,FALSE)</f>
        <v>Recursos Estatales</v>
      </c>
      <c r="N757" s="16" t="str">
        <f t="shared" si="107"/>
        <v>607</v>
      </c>
      <c r="O757" s="16" t="str">
        <f>VLOOKUP(N757:N3913,[11]FF!$A$22:$B$93,2,FALSE)</f>
        <v>Estímulos que Integran Fuerza Única Jalisco</v>
      </c>
      <c r="P757" s="16">
        <v>877913</v>
      </c>
      <c r="Q757" s="16">
        <v>11</v>
      </c>
      <c r="R757" s="17">
        <v>0</v>
      </c>
      <c r="S757" s="17">
        <v>0</v>
      </c>
      <c r="T757" s="17">
        <f t="shared" si="99"/>
        <v>0</v>
      </c>
      <c r="U757" s="17">
        <v>0</v>
      </c>
      <c r="V757" s="17">
        <v>1782.02</v>
      </c>
      <c r="W757" s="17">
        <f t="shared" si="100"/>
        <v>-1782.02</v>
      </c>
      <c r="X757" t="str">
        <f>VLOOKUP(J757,'[12]Conver ASEJ VS Clave Nueva'!$A$4:$C$193,3,FALSE)</f>
        <v>6.4.1.9</v>
      </c>
      <c r="Y757" t="str">
        <f>VLOOKUP(K757,'[13]Conver ASEJ VS Clave Nueva'!$B$4:$D$193,3,FALSE)</f>
        <v>Otros  accesorios</v>
      </c>
    </row>
    <row r="758" spans="1:25" x14ac:dyDescent="0.25">
      <c r="A758" s="16">
        <v>86486</v>
      </c>
      <c r="B758" s="16" t="s">
        <v>125</v>
      </c>
      <c r="C758" s="16" t="str">
        <f t="shared" si="101"/>
        <v>2018</v>
      </c>
      <c r="D758" s="16" t="str">
        <f t="shared" si="102"/>
        <v>060000</v>
      </c>
      <c r="E758" s="16" t="str">
        <f>VLOOKUP(D758:D3914,'[10]Catalogos CRI'!$A$10:$B$19,2,FALSE)</f>
        <v>APROVECHAMIENTOS</v>
      </c>
      <c r="F758" s="16" t="str">
        <f t="shared" si="103"/>
        <v>064000</v>
      </c>
      <c r="G758" s="16" t="str">
        <f>VLOOKUP(F758:F3914,'[10]Catalogos CRI'!$A$24:$B$65,2,FALSE)</f>
        <v>ACCESORIOS DE LOS APORVECHAMIENTOS</v>
      </c>
      <c r="H758" s="16" t="str">
        <f t="shared" si="104"/>
        <v>064010</v>
      </c>
      <c r="I758" s="16" t="str">
        <f>VLOOKUP(H758:H3914,'[10]Catalogos CRI'!$A$70:$B$148,2,FALSE)</f>
        <v>Otros no especificados</v>
      </c>
      <c r="J758" s="16" t="str">
        <f t="shared" si="105"/>
        <v>064011</v>
      </c>
      <c r="K758" s="16" t="str">
        <f>VLOOKUP(J758:J3914,'[10]Catalogos CRI'!$A$153:$B$335,2,FALSE)</f>
        <v>Otros  accesorios</v>
      </c>
      <c r="L758" s="16" t="str">
        <f t="shared" si="106"/>
        <v>600</v>
      </c>
      <c r="M758" s="16" t="str">
        <f>VLOOKUP(L758:L3914,[11]FF!$A$10:$B$16,2,FALSE)</f>
        <v>Recursos Estatales</v>
      </c>
      <c r="N758" s="16" t="str">
        <f t="shared" si="107"/>
        <v>607</v>
      </c>
      <c r="O758" s="16" t="str">
        <f>VLOOKUP(N758:N3914,[11]FF!$A$22:$B$93,2,FALSE)</f>
        <v>Estímulos que Integran Fuerza Única Jalisco</v>
      </c>
      <c r="P758" s="16">
        <v>877914</v>
      </c>
      <c r="Q758" s="16">
        <v>12</v>
      </c>
      <c r="R758" s="17">
        <v>0</v>
      </c>
      <c r="S758" s="17">
        <v>0</v>
      </c>
      <c r="T758" s="17">
        <f t="shared" si="99"/>
        <v>0</v>
      </c>
      <c r="U758" s="17">
        <v>0</v>
      </c>
      <c r="V758" s="17">
        <v>1951.95</v>
      </c>
      <c r="W758" s="17">
        <f t="shared" si="100"/>
        <v>-1951.95</v>
      </c>
      <c r="X758" t="str">
        <f>VLOOKUP(J758,'[12]Conver ASEJ VS Clave Nueva'!$A$4:$C$193,3,FALSE)</f>
        <v>6.4.1.9</v>
      </c>
      <c r="Y758" t="str">
        <f>VLOOKUP(K758,'[13]Conver ASEJ VS Clave Nueva'!$B$4:$D$193,3,FALSE)</f>
        <v>Otros  accesorios</v>
      </c>
    </row>
    <row r="759" spans="1:25" x14ac:dyDescent="0.25">
      <c r="A759" s="16">
        <v>86487</v>
      </c>
      <c r="B759" s="16" t="s">
        <v>126</v>
      </c>
      <c r="C759" s="16" t="str">
        <f t="shared" si="101"/>
        <v>2018</v>
      </c>
      <c r="D759" s="16" t="str">
        <f t="shared" si="102"/>
        <v>060000</v>
      </c>
      <c r="E759" s="16" t="str">
        <f>VLOOKUP(D759:D3915,'[10]Catalogos CRI'!$A$10:$B$19,2,FALSE)</f>
        <v>APROVECHAMIENTOS</v>
      </c>
      <c r="F759" s="16" t="str">
        <f t="shared" si="103"/>
        <v>064000</v>
      </c>
      <c r="G759" s="16" t="str">
        <f>VLOOKUP(F759:F3915,'[10]Catalogos CRI'!$A$24:$B$65,2,FALSE)</f>
        <v>ACCESORIOS DE LOS APORVECHAMIENTOS</v>
      </c>
      <c r="H759" s="16" t="str">
        <f t="shared" si="104"/>
        <v>064010</v>
      </c>
      <c r="I759" s="16" t="str">
        <f>VLOOKUP(H759:H3915,'[10]Catalogos CRI'!$A$70:$B$148,2,FALSE)</f>
        <v>Otros no especificados</v>
      </c>
      <c r="J759" s="16" t="str">
        <f t="shared" si="105"/>
        <v>064011</v>
      </c>
      <c r="K759" s="16" t="str">
        <f>VLOOKUP(J759:J3915,'[10]Catalogos CRI'!$A$153:$B$335,2,FALSE)</f>
        <v>Otros  accesorios</v>
      </c>
      <c r="L759" s="16" t="str">
        <f t="shared" si="106"/>
        <v>600</v>
      </c>
      <c r="M759" s="16" t="str">
        <f>VLOOKUP(L759:L3915,[11]FF!$A$10:$B$16,2,FALSE)</f>
        <v>Recursos Estatales</v>
      </c>
      <c r="N759" s="16" t="str">
        <f t="shared" si="107"/>
        <v>609</v>
      </c>
      <c r="O759" s="16" t="str">
        <f>VLOOKUP(N759:N3915,[11]FF!$A$22:$B$93,2,FALSE)</f>
        <v>Consejo de Zona Metropolitana 2014</v>
      </c>
      <c r="P759" s="16">
        <v>877915</v>
      </c>
      <c r="Q759" s="16">
        <v>1</v>
      </c>
      <c r="R759" s="17">
        <v>0</v>
      </c>
      <c r="S759" s="17">
        <v>1.92</v>
      </c>
      <c r="T759" s="17">
        <f t="shared" si="99"/>
        <v>1.92</v>
      </c>
      <c r="U759" s="17">
        <v>0</v>
      </c>
      <c r="V759" s="17">
        <v>1.92</v>
      </c>
      <c r="W759" s="17">
        <f t="shared" si="100"/>
        <v>0</v>
      </c>
      <c r="X759" t="str">
        <f>VLOOKUP(J759,'[12]Conver ASEJ VS Clave Nueva'!$A$4:$C$193,3,FALSE)</f>
        <v>6.4.1.9</v>
      </c>
      <c r="Y759" t="str">
        <f>VLOOKUP(K759,'[13]Conver ASEJ VS Clave Nueva'!$B$4:$D$193,3,FALSE)</f>
        <v>Otros  accesorios</v>
      </c>
    </row>
    <row r="760" spans="1:25" x14ac:dyDescent="0.25">
      <c r="A760" s="16">
        <v>86487</v>
      </c>
      <c r="B760" s="16" t="s">
        <v>126</v>
      </c>
      <c r="C760" s="16" t="str">
        <f t="shared" si="101"/>
        <v>2018</v>
      </c>
      <c r="D760" s="16" t="str">
        <f t="shared" si="102"/>
        <v>060000</v>
      </c>
      <c r="E760" s="16" t="str">
        <f>VLOOKUP(D760:D3916,'[10]Catalogos CRI'!$A$10:$B$19,2,FALSE)</f>
        <v>APROVECHAMIENTOS</v>
      </c>
      <c r="F760" s="16" t="str">
        <f t="shared" si="103"/>
        <v>064000</v>
      </c>
      <c r="G760" s="16" t="str">
        <f>VLOOKUP(F760:F3916,'[10]Catalogos CRI'!$A$24:$B$65,2,FALSE)</f>
        <v>ACCESORIOS DE LOS APORVECHAMIENTOS</v>
      </c>
      <c r="H760" s="16" t="str">
        <f t="shared" si="104"/>
        <v>064010</v>
      </c>
      <c r="I760" s="16" t="str">
        <f>VLOOKUP(H760:H3916,'[10]Catalogos CRI'!$A$70:$B$148,2,FALSE)</f>
        <v>Otros no especificados</v>
      </c>
      <c r="J760" s="16" t="str">
        <f t="shared" si="105"/>
        <v>064011</v>
      </c>
      <c r="K760" s="16" t="str">
        <f>VLOOKUP(J760:J3916,'[10]Catalogos CRI'!$A$153:$B$335,2,FALSE)</f>
        <v>Otros  accesorios</v>
      </c>
      <c r="L760" s="16" t="str">
        <f t="shared" si="106"/>
        <v>600</v>
      </c>
      <c r="M760" s="16" t="str">
        <f>VLOOKUP(L760:L3916,[11]FF!$A$10:$B$16,2,FALSE)</f>
        <v>Recursos Estatales</v>
      </c>
      <c r="N760" s="16" t="str">
        <f t="shared" si="107"/>
        <v>609</v>
      </c>
      <c r="O760" s="16" t="str">
        <f>VLOOKUP(N760:N3916,[11]FF!$A$22:$B$93,2,FALSE)</f>
        <v>Consejo de Zona Metropolitana 2014</v>
      </c>
      <c r="P760" s="16">
        <v>877916</v>
      </c>
      <c r="Q760" s="16">
        <v>2</v>
      </c>
      <c r="R760" s="17">
        <v>0</v>
      </c>
      <c r="S760" s="17">
        <v>1.73</v>
      </c>
      <c r="T760" s="17">
        <f t="shared" si="99"/>
        <v>1.73</v>
      </c>
      <c r="U760" s="17">
        <v>0</v>
      </c>
      <c r="V760" s="17">
        <v>1.73</v>
      </c>
      <c r="W760" s="17">
        <f t="shared" si="100"/>
        <v>0</v>
      </c>
      <c r="X760" t="str">
        <f>VLOOKUP(J760,'[12]Conver ASEJ VS Clave Nueva'!$A$4:$C$193,3,FALSE)</f>
        <v>6.4.1.9</v>
      </c>
      <c r="Y760" t="str">
        <f>VLOOKUP(K760,'[13]Conver ASEJ VS Clave Nueva'!$B$4:$D$193,3,FALSE)</f>
        <v>Otros  accesorios</v>
      </c>
    </row>
    <row r="761" spans="1:25" x14ac:dyDescent="0.25">
      <c r="A761" s="16">
        <v>86487</v>
      </c>
      <c r="B761" s="16" t="s">
        <v>126</v>
      </c>
      <c r="C761" s="16" t="str">
        <f t="shared" si="101"/>
        <v>2018</v>
      </c>
      <c r="D761" s="16" t="str">
        <f t="shared" si="102"/>
        <v>060000</v>
      </c>
      <c r="E761" s="16" t="str">
        <f>VLOOKUP(D761:D3917,'[10]Catalogos CRI'!$A$10:$B$19,2,FALSE)</f>
        <v>APROVECHAMIENTOS</v>
      </c>
      <c r="F761" s="16" t="str">
        <f t="shared" si="103"/>
        <v>064000</v>
      </c>
      <c r="G761" s="16" t="str">
        <f>VLOOKUP(F761:F3917,'[10]Catalogos CRI'!$A$24:$B$65,2,FALSE)</f>
        <v>ACCESORIOS DE LOS APORVECHAMIENTOS</v>
      </c>
      <c r="H761" s="16" t="str">
        <f t="shared" si="104"/>
        <v>064010</v>
      </c>
      <c r="I761" s="16" t="str">
        <f>VLOOKUP(H761:H3917,'[10]Catalogos CRI'!$A$70:$B$148,2,FALSE)</f>
        <v>Otros no especificados</v>
      </c>
      <c r="J761" s="16" t="str">
        <f t="shared" si="105"/>
        <v>064011</v>
      </c>
      <c r="K761" s="16" t="str">
        <f>VLOOKUP(J761:J3917,'[10]Catalogos CRI'!$A$153:$B$335,2,FALSE)</f>
        <v>Otros  accesorios</v>
      </c>
      <c r="L761" s="16" t="str">
        <f t="shared" si="106"/>
        <v>600</v>
      </c>
      <c r="M761" s="16" t="str">
        <f>VLOOKUP(L761:L3917,[11]FF!$A$10:$B$16,2,FALSE)</f>
        <v>Recursos Estatales</v>
      </c>
      <c r="N761" s="16" t="str">
        <f t="shared" si="107"/>
        <v>609</v>
      </c>
      <c r="O761" s="16" t="str">
        <f>VLOOKUP(N761:N3917,[11]FF!$A$22:$B$93,2,FALSE)</f>
        <v>Consejo de Zona Metropolitana 2014</v>
      </c>
      <c r="P761" s="16">
        <v>877917</v>
      </c>
      <c r="Q761" s="16">
        <v>3</v>
      </c>
      <c r="R761" s="17">
        <v>0</v>
      </c>
      <c r="S761" s="17">
        <v>1.93</v>
      </c>
      <c r="T761" s="17">
        <f t="shared" si="99"/>
        <v>1.93</v>
      </c>
      <c r="U761" s="17">
        <v>0</v>
      </c>
      <c r="V761" s="17">
        <v>1.93</v>
      </c>
      <c r="W761" s="17">
        <f t="shared" si="100"/>
        <v>0</v>
      </c>
      <c r="X761" t="str">
        <f>VLOOKUP(J761,'[12]Conver ASEJ VS Clave Nueva'!$A$4:$C$193,3,FALSE)</f>
        <v>6.4.1.9</v>
      </c>
      <c r="Y761" t="str">
        <f>VLOOKUP(K761,'[13]Conver ASEJ VS Clave Nueva'!$B$4:$D$193,3,FALSE)</f>
        <v>Otros  accesorios</v>
      </c>
    </row>
    <row r="762" spans="1:25" x14ac:dyDescent="0.25">
      <c r="A762" s="16">
        <v>86487</v>
      </c>
      <c r="B762" s="16" t="s">
        <v>126</v>
      </c>
      <c r="C762" s="16" t="str">
        <f t="shared" si="101"/>
        <v>2018</v>
      </c>
      <c r="D762" s="16" t="str">
        <f t="shared" si="102"/>
        <v>060000</v>
      </c>
      <c r="E762" s="16" t="str">
        <f>VLOOKUP(D762:D3918,'[10]Catalogos CRI'!$A$10:$B$19,2,FALSE)</f>
        <v>APROVECHAMIENTOS</v>
      </c>
      <c r="F762" s="16" t="str">
        <f t="shared" si="103"/>
        <v>064000</v>
      </c>
      <c r="G762" s="16" t="str">
        <f>VLOOKUP(F762:F3918,'[10]Catalogos CRI'!$A$24:$B$65,2,FALSE)</f>
        <v>ACCESORIOS DE LOS APORVECHAMIENTOS</v>
      </c>
      <c r="H762" s="16" t="str">
        <f t="shared" si="104"/>
        <v>064010</v>
      </c>
      <c r="I762" s="16" t="str">
        <f>VLOOKUP(H762:H3918,'[10]Catalogos CRI'!$A$70:$B$148,2,FALSE)</f>
        <v>Otros no especificados</v>
      </c>
      <c r="J762" s="16" t="str">
        <f t="shared" si="105"/>
        <v>064011</v>
      </c>
      <c r="K762" s="16" t="str">
        <f>VLOOKUP(J762:J3918,'[10]Catalogos CRI'!$A$153:$B$335,2,FALSE)</f>
        <v>Otros  accesorios</v>
      </c>
      <c r="L762" s="16" t="str">
        <f t="shared" si="106"/>
        <v>600</v>
      </c>
      <c r="M762" s="16" t="str">
        <f>VLOOKUP(L762:L3918,[11]FF!$A$10:$B$16,2,FALSE)</f>
        <v>Recursos Estatales</v>
      </c>
      <c r="N762" s="16" t="str">
        <f t="shared" si="107"/>
        <v>609</v>
      </c>
      <c r="O762" s="16" t="str">
        <f>VLOOKUP(N762:N3918,[11]FF!$A$22:$B$93,2,FALSE)</f>
        <v>Consejo de Zona Metropolitana 2014</v>
      </c>
      <c r="P762" s="16">
        <v>877918</v>
      </c>
      <c r="Q762" s="16">
        <v>4</v>
      </c>
      <c r="R762" s="17">
        <v>0</v>
      </c>
      <c r="S762" s="17">
        <v>1.87</v>
      </c>
      <c r="T762" s="17">
        <f t="shared" si="99"/>
        <v>1.87</v>
      </c>
      <c r="U762" s="17">
        <v>0</v>
      </c>
      <c r="V762" s="17">
        <v>1.87</v>
      </c>
      <c r="W762" s="17">
        <f t="shared" si="100"/>
        <v>0</v>
      </c>
      <c r="X762" t="str">
        <f>VLOOKUP(J762,'[12]Conver ASEJ VS Clave Nueva'!$A$4:$C$193,3,FALSE)</f>
        <v>6.4.1.9</v>
      </c>
      <c r="Y762" t="str">
        <f>VLOOKUP(K762,'[13]Conver ASEJ VS Clave Nueva'!$B$4:$D$193,3,FALSE)</f>
        <v>Otros  accesorios</v>
      </c>
    </row>
    <row r="763" spans="1:25" x14ac:dyDescent="0.25">
      <c r="A763" s="16">
        <v>86487</v>
      </c>
      <c r="B763" s="16" t="s">
        <v>126</v>
      </c>
      <c r="C763" s="16" t="str">
        <f t="shared" si="101"/>
        <v>2018</v>
      </c>
      <c r="D763" s="16" t="str">
        <f t="shared" si="102"/>
        <v>060000</v>
      </c>
      <c r="E763" s="16" t="str">
        <f>VLOOKUP(D763:D3919,'[10]Catalogos CRI'!$A$10:$B$19,2,FALSE)</f>
        <v>APROVECHAMIENTOS</v>
      </c>
      <c r="F763" s="16" t="str">
        <f t="shared" si="103"/>
        <v>064000</v>
      </c>
      <c r="G763" s="16" t="str">
        <f>VLOOKUP(F763:F3919,'[10]Catalogos CRI'!$A$24:$B$65,2,FALSE)</f>
        <v>ACCESORIOS DE LOS APORVECHAMIENTOS</v>
      </c>
      <c r="H763" s="16" t="str">
        <f t="shared" si="104"/>
        <v>064010</v>
      </c>
      <c r="I763" s="16" t="str">
        <f>VLOOKUP(H763:H3919,'[10]Catalogos CRI'!$A$70:$B$148,2,FALSE)</f>
        <v>Otros no especificados</v>
      </c>
      <c r="J763" s="16" t="str">
        <f t="shared" si="105"/>
        <v>064011</v>
      </c>
      <c r="K763" s="16" t="str">
        <f>VLOOKUP(J763:J3919,'[10]Catalogos CRI'!$A$153:$B$335,2,FALSE)</f>
        <v>Otros  accesorios</v>
      </c>
      <c r="L763" s="16" t="str">
        <f t="shared" si="106"/>
        <v>600</v>
      </c>
      <c r="M763" s="16" t="str">
        <f>VLOOKUP(L763:L3919,[11]FF!$A$10:$B$16,2,FALSE)</f>
        <v>Recursos Estatales</v>
      </c>
      <c r="N763" s="16" t="str">
        <f t="shared" si="107"/>
        <v>609</v>
      </c>
      <c r="O763" s="16" t="str">
        <f>VLOOKUP(N763:N3919,[11]FF!$A$22:$B$93,2,FALSE)</f>
        <v>Consejo de Zona Metropolitana 2014</v>
      </c>
      <c r="P763" s="16">
        <v>877919</v>
      </c>
      <c r="Q763" s="16">
        <v>5</v>
      </c>
      <c r="R763" s="17">
        <v>0</v>
      </c>
      <c r="S763" s="17">
        <v>1.93</v>
      </c>
      <c r="T763" s="17">
        <f t="shared" si="99"/>
        <v>1.93</v>
      </c>
      <c r="U763" s="17">
        <v>0</v>
      </c>
      <c r="V763" s="17">
        <v>1.93</v>
      </c>
      <c r="W763" s="17">
        <f t="shared" si="100"/>
        <v>0</v>
      </c>
      <c r="X763" t="str">
        <f>VLOOKUP(J763,'[12]Conver ASEJ VS Clave Nueva'!$A$4:$C$193,3,FALSE)</f>
        <v>6.4.1.9</v>
      </c>
      <c r="Y763" t="str">
        <f>VLOOKUP(K763,'[13]Conver ASEJ VS Clave Nueva'!$B$4:$D$193,3,FALSE)</f>
        <v>Otros  accesorios</v>
      </c>
    </row>
    <row r="764" spans="1:25" x14ac:dyDescent="0.25">
      <c r="A764" s="16">
        <v>86487</v>
      </c>
      <c r="B764" s="16" t="s">
        <v>126</v>
      </c>
      <c r="C764" s="16" t="str">
        <f t="shared" si="101"/>
        <v>2018</v>
      </c>
      <c r="D764" s="16" t="str">
        <f t="shared" si="102"/>
        <v>060000</v>
      </c>
      <c r="E764" s="16" t="str">
        <f>VLOOKUP(D764:D3920,'[10]Catalogos CRI'!$A$10:$B$19,2,FALSE)</f>
        <v>APROVECHAMIENTOS</v>
      </c>
      <c r="F764" s="16" t="str">
        <f t="shared" si="103"/>
        <v>064000</v>
      </c>
      <c r="G764" s="16" t="str">
        <f>VLOOKUP(F764:F3920,'[10]Catalogos CRI'!$A$24:$B$65,2,FALSE)</f>
        <v>ACCESORIOS DE LOS APORVECHAMIENTOS</v>
      </c>
      <c r="H764" s="16" t="str">
        <f t="shared" si="104"/>
        <v>064010</v>
      </c>
      <c r="I764" s="16" t="str">
        <f>VLOOKUP(H764:H3920,'[10]Catalogos CRI'!$A$70:$B$148,2,FALSE)</f>
        <v>Otros no especificados</v>
      </c>
      <c r="J764" s="16" t="str">
        <f t="shared" si="105"/>
        <v>064011</v>
      </c>
      <c r="K764" s="16" t="str">
        <f>VLOOKUP(J764:J3920,'[10]Catalogos CRI'!$A$153:$B$335,2,FALSE)</f>
        <v>Otros  accesorios</v>
      </c>
      <c r="L764" s="16" t="str">
        <f t="shared" si="106"/>
        <v>600</v>
      </c>
      <c r="M764" s="16" t="str">
        <f>VLOOKUP(L764:L3920,[11]FF!$A$10:$B$16,2,FALSE)</f>
        <v>Recursos Estatales</v>
      </c>
      <c r="N764" s="16" t="str">
        <f t="shared" si="107"/>
        <v>609</v>
      </c>
      <c r="O764" s="16" t="str">
        <f>VLOOKUP(N764:N3920,[11]FF!$A$22:$B$93,2,FALSE)</f>
        <v>Consejo de Zona Metropolitana 2014</v>
      </c>
      <c r="P764" s="16">
        <v>877920</v>
      </c>
      <c r="Q764" s="16">
        <v>6</v>
      </c>
      <c r="R764" s="17">
        <v>0</v>
      </c>
      <c r="S764" s="17">
        <v>2.92</v>
      </c>
      <c r="T764" s="17">
        <f t="shared" si="99"/>
        <v>2.92</v>
      </c>
      <c r="U764" s="17">
        <v>0</v>
      </c>
      <c r="V764" s="17">
        <v>2.92</v>
      </c>
      <c r="W764" s="17">
        <f t="shared" si="100"/>
        <v>0</v>
      </c>
      <c r="X764" t="str">
        <f>VLOOKUP(J764,'[12]Conver ASEJ VS Clave Nueva'!$A$4:$C$193,3,FALSE)</f>
        <v>6.4.1.9</v>
      </c>
      <c r="Y764" t="str">
        <f>VLOOKUP(K764,'[13]Conver ASEJ VS Clave Nueva'!$B$4:$D$193,3,FALSE)</f>
        <v>Otros  accesorios</v>
      </c>
    </row>
    <row r="765" spans="1:25" x14ac:dyDescent="0.25">
      <c r="A765" s="16">
        <v>86487</v>
      </c>
      <c r="B765" s="16" t="s">
        <v>126</v>
      </c>
      <c r="C765" s="16" t="str">
        <f t="shared" si="101"/>
        <v>2018</v>
      </c>
      <c r="D765" s="16" t="str">
        <f t="shared" si="102"/>
        <v>060000</v>
      </c>
      <c r="E765" s="16" t="str">
        <f>VLOOKUP(D765:D3921,'[10]Catalogos CRI'!$A$10:$B$19,2,FALSE)</f>
        <v>APROVECHAMIENTOS</v>
      </c>
      <c r="F765" s="16" t="str">
        <f t="shared" si="103"/>
        <v>064000</v>
      </c>
      <c r="G765" s="16" t="str">
        <f>VLOOKUP(F765:F3921,'[10]Catalogos CRI'!$A$24:$B$65,2,FALSE)</f>
        <v>ACCESORIOS DE LOS APORVECHAMIENTOS</v>
      </c>
      <c r="H765" s="16" t="str">
        <f t="shared" si="104"/>
        <v>064010</v>
      </c>
      <c r="I765" s="16" t="str">
        <f>VLOOKUP(H765:H3921,'[10]Catalogos CRI'!$A$70:$B$148,2,FALSE)</f>
        <v>Otros no especificados</v>
      </c>
      <c r="J765" s="16" t="str">
        <f t="shared" si="105"/>
        <v>064011</v>
      </c>
      <c r="K765" s="16" t="str">
        <f>VLOOKUP(J765:J3921,'[10]Catalogos CRI'!$A$153:$B$335,2,FALSE)</f>
        <v>Otros  accesorios</v>
      </c>
      <c r="L765" s="16" t="str">
        <f t="shared" si="106"/>
        <v>600</v>
      </c>
      <c r="M765" s="16" t="str">
        <f>VLOOKUP(L765:L3921,[11]FF!$A$10:$B$16,2,FALSE)</f>
        <v>Recursos Estatales</v>
      </c>
      <c r="N765" s="16" t="str">
        <f t="shared" si="107"/>
        <v>609</v>
      </c>
      <c r="O765" s="16" t="str">
        <f>VLOOKUP(N765:N3921,[11]FF!$A$22:$B$93,2,FALSE)</f>
        <v>Consejo de Zona Metropolitana 2014</v>
      </c>
      <c r="P765" s="16">
        <v>877921</v>
      </c>
      <c r="Q765" s="16">
        <v>7</v>
      </c>
      <c r="R765" s="17">
        <v>0</v>
      </c>
      <c r="S765" s="17">
        <v>0</v>
      </c>
      <c r="T765" s="17">
        <f t="shared" si="99"/>
        <v>0</v>
      </c>
      <c r="U765" s="17">
        <v>0</v>
      </c>
      <c r="V765" s="17">
        <v>21.59</v>
      </c>
      <c r="W765" s="17">
        <f t="shared" si="100"/>
        <v>-21.59</v>
      </c>
      <c r="X765" t="str">
        <f>VLOOKUP(J765,'[12]Conver ASEJ VS Clave Nueva'!$A$4:$C$193,3,FALSE)</f>
        <v>6.4.1.9</v>
      </c>
      <c r="Y765" t="str">
        <f>VLOOKUP(K765,'[13]Conver ASEJ VS Clave Nueva'!$B$4:$D$193,3,FALSE)</f>
        <v>Otros  accesorios</v>
      </c>
    </row>
    <row r="766" spans="1:25" x14ac:dyDescent="0.25">
      <c r="A766" s="16">
        <v>86487</v>
      </c>
      <c r="B766" s="16" t="s">
        <v>126</v>
      </c>
      <c r="C766" s="16" t="str">
        <f t="shared" si="101"/>
        <v>2018</v>
      </c>
      <c r="D766" s="16" t="str">
        <f t="shared" si="102"/>
        <v>060000</v>
      </c>
      <c r="E766" s="16" t="str">
        <f>VLOOKUP(D766:D3922,'[10]Catalogos CRI'!$A$10:$B$19,2,FALSE)</f>
        <v>APROVECHAMIENTOS</v>
      </c>
      <c r="F766" s="16" t="str">
        <f t="shared" si="103"/>
        <v>064000</v>
      </c>
      <c r="G766" s="16" t="str">
        <f>VLOOKUP(F766:F3922,'[10]Catalogos CRI'!$A$24:$B$65,2,FALSE)</f>
        <v>ACCESORIOS DE LOS APORVECHAMIENTOS</v>
      </c>
      <c r="H766" s="16" t="str">
        <f t="shared" si="104"/>
        <v>064010</v>
      </c>
      <c r="I766" s="16" t="str">
        <f>VLOOKUP(H766:H3922,'[10]Catalogos CRI'!$A$70:$B$148,2,FALSE)</f>
        <v>Otros no especificados</v>
      </c>
      <c r="J766" s="16" t="str">
        <f t="shared" si="105"/>
        <v>064011</v>
      </c>
      <c r="K766" s="16" t="str">
        <f>VLOOKUP(J766:J3922,'[10]Catalogos CRI'!$A$153:$B$335,2,FALSE)</f>
        <v>Otros  accesorios</v>
      </c>
      <c r="L766" s="16" t="str">
        <f t="shared" si="106"/>
        <v>600</v>
      </c>
      <c r="M766" s="16" t="str">
        <f>VLOOKUP(L766:L3922,[11]FF!$A$10:$B$16,2,FALSE)</f>
        <v>Recursos Estatales</v>
      </c>
      <c r="N766" s="16" t="str">
        <f t="shared" si="107"/>
        <v>609</v>
      </c>
      <c r="O766" s="16" t="str">
        <f>VLOOKUP(N766:N3922,[11]FF!$A$22:$B$93,2,FALSE)</f>
        <v>Consejo de Zona Metropolitana 2014</v>
      </c>
      <c r="P766" s="16">
        <v>877922</v>
      </c>
      <c r="Q766" s="16">
        <v>8</v>
      </c>
      <c r="R766" s="17">
        <v>0</v>
      </c>
      <c r="S766" s="17">
        <v>0</v>
      </c>
      <c r="T766" s="17">
        <f t="shared" si="99"/>
        <v>0</v>
      </c>
      <c r="U766" s="17">
        <v>0</v>
      </c>
      <c r="V766" s="17">
        <v>21.59</v>
      </c>
      <c r="W766" s="17">
        <f t="shared" si="100"/>
        <v>-21.59</v>
      </c>
      <c r="X766" t="str">
        <f>VLOOKUP(J766,'[12]Conver ASEJ VS Clave Nueva'!$A$4:$C$193,3,FALSE)</f>
        <v>6.4.1.9</v>
      </c>
      <c r="Y766" t="str">
        <f>VLOOKUP(K766,'[13]Conver ASEJ VS Clave Nueva'!$B$4:$D$193,3,FALSE)</f>
        <v>Otros  accesorios</v>
      </c>
    </row>
    <row r="767" spans="1:25" x14ac:dyDescent="0.25">
      <c r="A767" s="16">
        <v>86487</v>
      </c>
      <c r="B767" s="16" t="s">
        <v>126</v>
      </c>
      <c r="C767" s="16" t="str">
        <f t="shared" si="101"/>
        <v>2018</v>
      </c>
      <c r="D767" s="16" t="str">
        <f t="shared" si="102"/>
        <v>060000</v>
      </c>
      <c r="E767" s="16" t="str">
        <f>VLOOKUP(D767:D3923,'[10]Catalogos CRI'!$A$10:$B$19,2,FALSE)</f>
        <v>APROVECHAMIENTOS</v>
      </c>
      <c r="F767" s="16" t="str">
        <f t="shared" si="103"/>
        <v>064000</v>
      </c>
      <c r="G767" s="16" t="str">
        <f>VLOOKUP(F767:F3923,'[10]Catalogos CRI'!$A$24:$B$65,2,FALSE)</f>
        <v>ACCESORIOS DE LOS APORVECHAMIENTOS</v>
      </c>
      <c r="H767" s="16" t="str">
        <f t="shared" si="104"/>
        <v>064010</v>
      </c>
      <c r="I767" s="16" t="str">
        <f>VLOOKUP(H767:H3923,'[10]Catalogos CRI'!$A$70:$B$148,2,FALSE)</f>
        <v>Otros no especificados</v>
      </c>
      <c r="J767" s="16" t="str">
        <f t="shared" si="105"/>
        <v>064011</v>
      </c>
      <c r="K767" s="16" t="str">
        <f>VLOOKUP(J767:J3923,'[10]Catalogos CRI'!$A$153:$B$335,2,FALSE)</f>
        <v>Otros  accesorios</v>
      </c>
      <c r="L767" s="16" t="str">
        <f t="shared" si="106"/>
        <v>600</v>
      </c>
      <c r="M767" s="16" t="str">
        <f>VLOOKUP(L767:L3923,[11]FF!$A$10:$B$16,2,FALSE)</f>
        <v>Recursos Estatales</v>
      </c>
      <c r="N767" s="16" t="str">
        <f t="shared" si="107"/>
        <v>609</v>
      </c>
      <c r="O767" s="16" t="str">
        <f>VLOOKUP(N767:N3923,[11]FF!$A$22:$B$93,2,FALSE)</f>
        <v>Consejo de Zona Metropolitana 2014</v>
      </c>
      <c r="P767" s="16">
        <v>877923</v>
      </c>
      <c r="Q767" s="16">
        <v>9</v>
      </c>
      <c r="R767" s="17">
        <v>0</v>
      </c>
      <c r="S767" s="17">
        <v>0</v>
      </c>
      <c r="T767" s="17">
        <f t="shared" si="99"/>
        <v>0</v>
      </c>
      <c r="U767" s="17">
        <v>0</v>
      </c>
      <c r="V767" s="17">
        <v>20.9</v>
      </c>
      <c r="W767" s="17">
        <f t="shared" si="100"/>
        <v>-20.9</v>
      </c>
      <c r="X767" t="str">
        <f>VLOOKUP(J767,'[12]Conver ASEJ VS Clave Nueva'!$A$4:$C$193,3,FALSE)</f>
        <v>6.4.1.9</v>
      </c>
      <c r="Y767" t="str">
        <f>VLOOKUP(K767,'[13]Conver ASEJ VS Clave Nueva'!$B$4:$D$193,3,FALSE)</f>
        <v>Otros  accesorios</v>
      </c>
    </row>
    <row r="768" spans="1:25" x14ac:dyDescent="0.25">
      <c r="A768" s="16">
        <v>86487</v>
      </c>
      <c r="B768" s="16" t="s">
        <v>126</v>
      </c>
      <c r="C768" s="16" t="str">
        <f t="shared" si="101"/>
        <v>2018</v>
      </c>
      <c r="D768" s="16" t="str">
        <f t="shared" si="102"/>
        <v>060000</v>
      </c>
      <c r="E768" s="16" t="str">
        <f>VLOOKUP(D768:D3924,'[10]Catalogos CRI'!$A$10:$B$19,2,FALSE)</f>
        <v>APROVECHAMIENTOS</v>
      </c>
      <c r="F768" s="16" t="str">
        <f t="shared" si="103"/>
        <v>064000</v>
      </c>
      <c r="G768" s="16" t="str">
        <f>VLOOKUP(F768:F3924,'[10]Catalogos CRI'!$A$24:$B$65,2,FALSE)</f>
        <v>ACCESORIOS DE LOS APORVECHAMIENTOS</v>
      </c>
      <c r="H768" s="16" t="str">
        <f t="shared" si="104"/>
        <v>064010</v>
      </c>
      <c r="I768" s="16" t="str">
        <f>VLOOKUP(H768:H3924,'[10]Catalogos CRI'!$A$70:$B$148,2,FALSE)</f>
        <v>Otros no especificados</v>
      </c>
      <c r="J768" s="16" t="str">
        <f t="shared" si="105"/>
        <v>064011</v>
      </c>
      <c r="K768" s="16" t="str">
        <f>VLOOKUP(J768:J3924,'[10]Catalogos CRI'!$A$153:$B$335,2,FALSE)</f>
        <v>Otros  accesorios</v>
      </c>
      <c r="L768" s="16" t="str">
        <f t="shared" si="106"/>
        <v>600</v>
      </c>
      <c r="M768" s="16" t="str">
        <f>VLOOKUP(L768:L3924,[11]FF!$A$10:$B$16,2,FALSE)</f>
        <v>Recursos Estatales</v>
      </c>
      <c r="N768" s="16" t="str">
        <f t="shared" si="107"/>
        <v>609</v>
      </c>
      <c r="O768" s="16" t="str">
        <f>VLOOKUP(N768:N3924,[11]FF!$A$22:$B$93,2,FALSE)</f>
        <v>Consejo de Zona Metropolitana 2014</v>
      </c>
      <c r="P768" s="16">
        <v>877924</v>
      </c>
      <c r="Q768" s="16">
        <v>10</v>
      </c>
      <c r="R768" s="17">
        <v>0</v>
      </c>
      <c r="S768" s="17">
        <v>0</v>
      </c>
      <c r="T768" s="17">
        <f t="shared" si="99"/>
        <v>0</v>
      </c>
      <c r="U768" s="17">
        <v>0</v>
      </c>
      <c r="V768" s="17">
        <v>21.6</v>
      </c>
      <c r="W768" s="17">
        <f t="shared" si="100"/>
        <v>-21.6</v>
      </c>
      <c r="X768" t="str">
        <f>VLOOKUP(J768,'[12]Conver ASEJ VS Clave Nueva'!$A$4:$C$193,3,FALSE)</f>
        <v>6.4.1.9</v>
      </c>
      <c r="Y768" t="str">
        <f>VLOOKUP(K768,'[13]Conver ASEJ VS Clave Nueva'!$B$4:$D$193,3,FALSE)</f>
        <v>Otros  accesorios</v>
      </c>
    </row>
    <row r="769" spans="1:25" x14ac:dyDescent="0.25">
      <c r="A769" s="16">
        <v>86487</v>
      </c>
      <c r="B769" s="16" t="s">
        <v>126</v>
      </c>
      <c r="C769" s="16" t="str">
        <f t="shared" si="101"/>
        <v>2018</v>
      </c>
      <c r="D769" s="16" t="str">
        <f t="shared" si="102"/>
        <v>060000</v>
      </c>
      <c r="E769" s="16" t="str">
        <f>VLOOKUP(D769:D3925,'[10]Catalogos CRI'!$A$10:$B$19,2,FALSE)</f>
        <v>APROVECHAMIENTOS</v>
      </c>
      <c r="F769" s="16" t="str">
        <f t="shared" si="103"/>
        <v>064000</v>
      </c>
      <c r="G769" s="16" t="str">
        <f>VLOOKUP(F769:F3925,'[10]Catalogos CRI'!$A$24:$B$65,2,FALSE)</f>
        <v>ACCESORIOS DE LOS APORVECHAMIENTOS</v>
      </c>
      <c r="H769" s="16" t="str">
        <f t="shared" si="104"/>
        <v>064010</v>
      </c>
      <c r="I769" s="16" t="str">
        <f>VLOOKUP(H769:H3925,'[10]Catalogos CRI'!$A$70:$B$148,2,FALSE)</f>
        <v>Otros no especificados</v>
      </c>
      <c r="J769" s="16" t="str">
        <f t="shared" si="105"/>
        <v>064011</v>
      </c>
      <c r="K769" s="16" t="str">
        <f>VLOOKUP(J769:J3925,'[10]Catalogos CRI'!$A$153:$B$335,2,FALSE)</f>
        <v>Otros  accesorios</v>
      </c>
      <c r="L769" s="16" t="str">
        <f t="shared" si="106"/>
        <v>600</v>
      </c>
      <c r="M769" s="16" t="str">
        <f>VLOOKUP(L769:L3925,[11]FF!$A$10:$B$16,2,FALSE)</f>
        <v>Recursos Estatales</v>
      </c>
      <c r="N769" s="16" t="str">
        <f t="shared" si="107"/>
        <v>609</v>
      </c>
      <c r="O769" s="16" t="str">
        <f>VLOOKUP(N769:N3925,[11]FF!$A$22:$B$93,2,FALSE)</f>
        <v>Consejo de Zona Metropolitana 2014</v>
      </c>
      <c r="P769" s="16">
        <v>877925</v>
      </c>
      <c r="Q769" s="16">
        <v>11</v>
      </c>
      <c r="R769" s="17">
        <v>0</v>
      </c>
      <c r="S769" s="17">
        <v>0</v>
      </c>
      <c r="T769" s="17">
        <f t="shared" si="99"/>
        <v>0</v>
      </c>
      <c r="U769" s="17">
        <v>0</v>
      </c>
      <c r="V769" s="17">
        <v>20.91</v>
      </c>
      <c r="W769" s="17">
        <f t="shared" si="100"/>
        <v>-20.91</v>
      </c>
      <c r="X769" t="str">
        <f>VLOOKUP(J769,'[12]Conver ASEJ VS Clave Nueva'!$A$4:$C$193,3,FALSE)</f>
        <v>6.4.1.9</v>
      </c>
      <c r="Y769" t="str">
        <f>VLOOKUP(K769,'[13]Conver ASEJ VS Clave Nueva'!$B$4:$D$193,3,FALSE)</f>
        <v>Otros  accesorios</v>
      </c>
    </row>
    <row r="770" spans="1:25" x14ac:dyDescent="0.25">
      <c r="A770" s="16">
        <v>86487</v>
      </c>
      <c r="B770" s="16" t="s">
        <v>126</v>
      </c>
      <c r="C770" s="16" t="str">
        <f t="shared" si="101"/>
        <v>2018</v>
      </c>
      <c r="D770" s="16" t="str">
        <f t="shared" si="102"/>
        <v>060000</v>
      </c>
      <c r="E770" s="16" t="str">
        <f>VLOOKUP(D770:D3926,'[10]Catalogos CRI'!$A$10:$B$19,2,FALSE)</f>
        <v>APROVECHAMIENTOS</v>
      </c>
      <c r="F770" s="16" t="str">
        <f t="shared" si="103"/>
        <v>064000</v>
      </c>
      <c r="G770" s="16" t="str">
        <f>VLOOKUP(F770:F3926,'[10]Catalogos CRI'!$A$24:$B$65,2,FALSE)</f>
        <v>ACCESORIOS DE LOS APORVECHAMIENTOS</v>
      </c>
      <c r="H770" s="16" t="str">
        <f t="shared" si="104"/>
        <v>064010</v>
      </c>
      <c r="I770" s="16" t="str">
        <f>VLOOKUP(H770:H3926,'[10]Catalogos CRI'!$A$70:$B$148,2,FALSE)</f>
        <v>Otros no especificados</v>
      </c>
      <c r="J770" s="16" t="str">
        <f t="shared" si="105"/>
        <v>064011</v>
      </c>
      <c r="K770" s="16" t="str">
        <f>VLOOKUP(J770:J3926,'[10]Catalogos CRI'!$A$153:$B$335,2,FALSE)</f>
        <v>Otros  accesorios</v>
      </c>
      <c r="L770" s="16" t="str">
        <f t="shared" si="106"/>
        <v>600</v>
      </c>
      <c r="M770" s="16" t="str">
        <f>VLOOKUP(L770:L3926,[11]FF!$A$10:$B$16,2,FALSE)</f>
        <v>Recursos Estatales</v>
      </c>
      <c r="N770" s="16" t="str">
        <f t="shared" si="107"/>
        <v>609</v>
      </c>
      <c r="O770" s="16" t="str">
        <f>VLOOKUP(N770:N3926,[11]FF!$A$22:$B$93,2,FALSE)</f>
        <v>Consejo de Zona Metropolitana 2014</v>
      </c>
      <c r="P770" s="16">
        <v>877926</v>
      </c>
      <c r="Q770" s="16">
        <v>12</v>
      </c>
      <c r="R770" s="17">
        <v>0</v>
      </c>
      <c r="S770" s="17">
        <v>0</v>
      </c>
      <c r="T770" s="17">
        <f t="shared" si="99"/>
        <v>0</v>
      </c>
      <c r="U770" s="17">
        <v>0</v>
      </c>
      <c r="V770" s="17">
        <v>21.57</v>
      </c>
      <c r="W770" s="17">
        <f t="shared" si="100"/>
        <v>-21.57</v>
      </c>
      <c r="X770" t="str">
        <f>VLOOKUP(J770,'[12]Conver ASEJ VS Clave Nueva'!$A$4:$C$193,3,FALSE)</f>
        <v>6.4.1.9</v>
      </c>
      <c r="Y770" t="str">
        <f>VLOOKUP(K770,'[13]Conver ASEJ VS Clave Nueva'!$B$4:$D$193,3,FALSE)</f>
        <v>Otros  accesorios</v>
      </c>
    </row>
    <row r="771" spans="1:25" x14ac:dyDescent="0.25">
      <c r="A771" s="16">
        <v>86488</v>
      </c>
      <c r="B771" s="16" t="s">
        <v>127</v>
      </c>
      <c r="C771" s="16" t="str">
        <f t="shared" si="101"/>
        <v>2018</v>
      </c>
      <c r="D771" s="16" t="str">
        <f t="shared" si="102"/>
        <v>060000</v>
      </c>
      <c r="E771" s="16" t="str">
        <f>VLOOKUP(D771:D3927,'[10]Catalogos CRI'!$A$10:$B$19,2,FALSE)</f>
        <v>APROVECHAMIENTOS</v>
      </c>
      <c r="F771" s="16" t="str">
        <f t="shared" si="103"/>
        <v>064000</v>
      </c>
      <c r="G771" s="16" t="str">
        <f>VLOOKUP(F771:F3927,'[10]Catalogos CRI'!$A$24:$B$65,2,FALSE)</f>
        <v>ACCESORIOS DE LOS APORVECHAMIENTOS</v>
      </c>
      <c r="H771" s="16" t="str">
        <f t="shared" si="104"/>
        <v>064010</v>
      </c>
      <c r="I771" s="16" t="str">
        <f>VLOOKUP(H771:H3927,'[10]Catalogos CRI'!$A$70:$B$148,2,FALSE)</f>
        <v>Otros no especificados</v>
      </c>
      <c r="J771" s="16" t="str">
        <f t="shared" si="105"/>
        <v>064011</v>
      </c>
      <c r="K771" s="16" t="str">
        <f>VLOOKUP(J771:J3927,'[10]Catalogos CRI'!$A$153:$B$335,2,FALSE)</f>
        <v>Otros  accesorios</v>
      </c>
      <c r="L771" s="16" t="str">
        <f t="shared" si="106"/>
        <v>600</v>
      </c>
      <c r="M771" s="16" t="str">
        <f>VLOOKUP(L771:L3927,[11]FF!$A$10:$B$16,2,FALSE)</f>
        <v>Recursos Estatales</v>
      </c>
      <c r="N771" s="16" t="str">
        <f t="shared" si="107"/>
        <v>614</v>
      </c>
      <c r="O771" s="16" t="str">
        <f>VLOOKUP(N771:N3927,[11]FF!$A$22:$B$93,2,FALSE)</f>
        <v xml:space="preserve">Indemnizaciones  </v>
      </c>
      <c r="P771" s="16">
        <v>877927</v>
      </c>
      <c r="Q771" s="16">
        <v>1</v>
      </c>
      <c r="R771" s="17">
        <v>0</v>
      </c>
      <c r="S771" s="17">
        <v>19066.689999999999</v>
      </c>
      <c r="T771" s="17">
        <f t="shared" si="99"/>
        <v>19066.689999999999</v>
      </c>
      <c r="U771" s="17">
        <v>0</v>
      </c>
      <c r="V771" s="17">
        <v>19066.689999999999</v>
      </c>
      <c r="W771" s="17">
        <f t="shared" si="100"/>
        <v>0</v>
      </c>
      <c r="X771" t="str">
        <f>VLOOKUP(J771,'[12]Conver ASEJ VS Clave Nueva'!$A$4:$C$193,3,FALSE)</f>
        <v>6.4.1.9</v>
      </c>
      <c r="Y771" t="str">
        <f>VLOOKUP(K771,'[13]Conver ASEJ VS Clave Nueva'!$B$4:$D$193,3,FALSE)</f>
        <v>Otros  accesorios</v>
      </c>
    </row>
    <row r="772" spans="1:25" x14ac:dyDescent="0.25">
      <c r="A772" s="16">
        <v>86488</v>
      </c>
      <c r="B772" s="16" t="s">
        <v>127</v>
      </c>
      <c r="C772" s="16" t="str">
        <f t="shared" si="101"/>
        <v>2018</v>
      </c>
      <c r="D772" s="16" t="str">
        <f t="shared" si="102"/>
        <v>060000</v>
      </c>
      <c r="E772" s="16" t="str">
        <f>VLOOKUP(D772:D3928,'[10]Catalogos CRI'!$A$10:$B$19,2,FALSE)</f>
        <v>APROVECHAMIENTOS</v>
      </c>
      <c r="F772" s="16" t="str">
        <f t="shared" si="103"/>
        <v>064000</v>
      </c>
      <c r="G772" s="16" t="str">
        <f>VLOOKUP(F772:F3928,'[10]Catalogos CRI'!$A$24:$B$65,2,FALSE)</f>
        <v>ACCESORIOS DE LOS APORVECHAMIENTOS</v>
      </c>
      <c r="H772" s="16" t="str">
        <f t="shared" si="104"/>
        <v>064010</v>
      </c>
      <c r="I772" s="16" t="str">
        <f>VLOOKUP(H772:H3928,'[10]Catalogos CRI'!$A$70:$B$148,2,FALSE)</f>
        <v>Otros no especificados</v>
      </c>
      <c r="J772" s="16" t="str">
        <f t="shared" si="105"/>
        <v>064011</v>
      </c>
      <c r="K772" s="16" t="str">
        <f>VLOOKUP(J772:J3928,'[10]Catalogos CRI'!$A$153:$B$335,2,FALSE)</f>
        <v>Otros  accesorios</v>
      </c>
      <c r="L772" s="16" t="str">
        <f t="shared" si="106"/>
        <v>600</v>
      </c>
      <c r="M772" s="16" t="str">
        <f>VLOOKUP(L772:L3928,[11]FF!$A$10:$B$16,2,FALSE)</f>
        <v>Recursos Estatales</v>
      </c>
      <c r="N772" s="16" t="str">
        <f t="shared" si="107"/>
        <v>614</v>
      </c>
      <c r="O772" s="16" t="str">
        <f>VLOOKUP(N772:N3928,[11]FF!$A$22:$B$93,2,FALSE)</f>
        <v xml:space="preserve">Indemnizaciones  </v>
      </c>
      <c r="P772" s="16">
        <v>877928</v>
      </c>
      <c r="Q772" s="16">
        <v>2</v>
      </c>
      <c r="R772" s="17">
        <v>0</v>
      </c>
      <c r="S772" s="17">
        <v>16606.63</v>
      </c>
      <c r="T772" s="17">
        <f t="shared" si="99"/>
        <v>16606.63</v>
      </c>
      <c r="U772" s="17">
        <v>0</v>
      </c>
      <c r="V772" s="17">
        <v>16606.63</v>
      </c>
      <c r="W772" s="17">
        <f t="shared" si="100"/>
        <v>0</v>
      </c>
      <c r="X772" t="str">
        <f>VLOOKUP(J772,'[12]Conver ASEJ VS Clave Nueva'!$A$4:$C$193,3,FALSE)</f>
        <v>6.4.1.9</v>
      </c>
      <c r="Y772" t="str">
        <f>VLOOKUP(K772,'[13]Conver ASEJ VS Clave Nueva'!$B$4:$D$193,3,FALSE)</f>
        <v>Otros  accesorios</v>
      </c>
    </row>
    <row r="773" spans="1:25" x14ac:dyDescent="0.25">
      <c r="A773" s="16">
        <v>86488</v>
      </c>
      <c r="B773" s="16" t="s">
        <v>127</v>
      </c>
      <c r="C773" s="16" t="str">
        <f t="shared" si="101"/>
        <v>2018</v>
      </c>
      <c r="D773" s="16" t="str">
        <f t="shared" si="102"/>
        <v>060000</v>
      </c>
      <c r="E773" s="16" t="str">
        <f>VLOOKUP(D773:D3929,'[10]Catalogos CRI'!$A$10:$B$19,2,FALSE)</f>
        <v>APROVECHAMIENTOS</v>
      </c>
      <c r="F773" s="16" t="str">
        <f t="shared" si="103"/>
        <v>064000</v>
      </c>
      <c r="G773" s="16" t="str">
        <f>VLOOKUP(F773:F3929,'[10]Catalogos CRI'!$A$24:$B$65,2,FALSE)</f>
        <v>ACCESORIOS DE LOS APORVECHAMIENTOS</v>
      </c>
      <c r="H773" s="16" t="str">
        <f t="shared" si="104"/>
        <v>064010</v>
      </c>
      <c r="I773" s="16" t="str">
        <f>VLOOKUP(H773:H3929,'[10]Catalogos CRI'!$A$70:$B$148,2,FALSE)</f>
        <v>Otros no especificados</v>
      </c>
      <c r="J773" s="16" t="str">
        <f t="shared" si="105"/>
        <v>064011</v>
      </c>
      <c r="K773" s="16" t="str">
        <f>VLOOKUP(J773:J3929,'[10]Catalogos CRI'!$A$153:$B$335,2,FALSE)</f>
        <v>Otros  accesorios</v>
      </c>
      <c r="L773" s="16" t="str">
        <f t="shared" si="106"/>
        <v>600</v>
      </c>
      <c r="M773" s="16" t="str">
        <f>VLOOKUP(L773:L3929,[11]FF!$A$10:$B$16,2,FALSE)</f>
        <v>Recursos Estatales</v>
      </c>
      <c r="N773" s="16" t="str">
        <f t="shared" si="107"/>
        <v>614</v>
      </c>
      <c r="O773" s="16" t="str">
        <f>VLOOKUP(N773:N3929,[11]FF!$A$22:$B$93,2,FALSE)</f>
        <v xml:space="preserve">Indemnizaciones  </v>
      </c>
      <c r="P773" s="16">
        <v>877929</v>
      </c>
      <c r="Q773" s="16">
        <v>3</v>
      </c>
      <c r="R773" s="17">
        <v>0</v>
      </c>
      <c r="S773" s="17">
        <v>16809.759999999998</v>
      </c>
      <c r="T773" s="17">
        <f t="shared" si="99"/>
        <v>16809.759999999998</v>
      </c>
      <c r="U773" s="17">
        <v>0</v>
      </c>
      <c r="V773" s="17">
        <v>16809.759999999998</v>
      </c>
      <c r="W773" s="17">
        <f t="shared" si="100"/>
        <v>0</v>
      </c>
      <c r="X773" t="str">
        <f>VLOOKUP(J773,'[12]Conver ASEJ VS Clave Nueva'!$A$4:$C$193,3,FALSE)</f>
        <v>6.4.1.9</v>
      </c>
      <c r="Y773" t="str">
        <f>VLOOKUP(K773,'[13]Conver ASEJ VS Clave Nueva'!$B$4:$D$193,3,FALSE)</f>
        <v>Otros  accesorios</v>
      </c>
    </row>
    <row r="774" spans="1:25" x14ac:dyDescent="0.25">
      <c r="A774" s="16">
        <v>86488</v>
      </c>
      <c r="B774" s="16" t="s">
        <v>127</v>
      </c>
      <c r="C774" s="16" t="str">
        <f t="shared" si="101"/>
        <v>2018</v>
      </c>
      <c r="D774" s="16" t="str">
        <f t="shared" si="102"/>
        <v>060000</v>
      </c>
      <c r="E774" s="16" t="str">
        <f>VLOOKUP(D774:D3930,'[10]Catalogos CRI'!$A$10:$B$19,2,FALSE)</f>
        <v>APROVECHAMIENTOS</v>
      </c>
      <c r="F774" s="16" t="str">
        <f t="shared" si="103"/>
        <v>064000</v>
      </c>
      <c r="G774" s="16" t="str">
        <f>VLOOKUP(F774:F3930,'[10]Catalogos CRI'!$A$24:$B$65,2,FALSE)</f>
        <v>ACCESORIOS DE LOS APORVECHAMIENTOS</v>
      </c>
      <c r="H774" s="16" t="str">
        <f t="shared" si="104"/>
        <v>064010</v>
      </c>
      <c r="I774" s="16" t="str">
        <f>VLOOKUP(H774:H3930,'[10]Catalogos CRI'!$A$70:$B$148,2,FALSE)</f>
        <v>Otros no especificados</v>
      </c>
      <c r="J774" s="16" t="str">
        <f t="shared" si="105"/>
        <v>064011</v>
      </c>
      <c r="K774" s="16" t="str">
        <f>VLOOKUP(J774:J3930,'[10]Catalogos CRI'!$A$153:$B$335,2,FALSE)</f>
        <v>Otros  accesorios</v>
      </c>
      <c r="L774" s="16" t="str">
        <f t="shared" si="106"/>
        <v>600</v>
      </c>
      <c r="M774" s="16" t="str">
        <f>VLOOKUP(L774:L3930,[11]FF!$A$10:$B$16,2,FALSE)</f>
        <v>Recursos Estatales</v>
      </c>
      <c r="N774" s="16" t="str">
        <f t="shared" si="107"/>
        <v>614</v>
      </c>
      <c r="O774" s="16" t="str">
        <f>VLOOKUP(N774:N3930,[11]FF!$A$22:$B$93,2,FALSE)</f>
        <v xml:space="preserve">Indemnizaciones  </v>
      </c>
      <c r="P774" s="16">
        <v>877930</v>
      </c>
      <c r="Q774" s="16">
        <v>4</v>
      </c>
      <c r="R774" s="17">
        <v>0</v>
      </c>
      <c r="S774" s="17">
        <v>19940.73</v>
      </c>
      <c r="T774" s="17">
        <f t="shared" si="99"/>
        <v>19940.73</v>
      </c>
      <c r="U774" s="17">
        <v>0</v>
      </c>
      <c r="V774" s="17">
        <v>19940.73</v>
      </c>
      <c r="W774" s="17">
        <f t="shared" si="100"/>
        <v>0</v>
      </c>
      <c r="X774" t="str">
        <f>VLOOKUP(J774,'[12]Conver ASEJ VS Clave Nueva'!$A$4:$C$193,3,FALSE)</f>
        <v>6.4.1.9</v>
      </c>
      <c r="Y774" t="str">
        <f>VLOOKUP(K774,'[13]Conver ASEJ VS Clave Nueva'!$B$4:$D$193,3,FALSE)</f>
        <v>Otros  accesorios</v>
      </c>
    </row>
    <row r="775" spans="1:25" x14ac:dyDescent="0.25">
      <c r="A775" s="16">
        <v>86488</v>
      </c>
      <c r="B775" s="16" t="s">
        <v>127</v>
      </c>
      <c r="C775" s="16" t="str">
        <f t="shared" si="101"/>
        <v>2018</v>
      </c>
      <c r="D775" s="16" t="str">
        <f t="shared" si="102"/>
        <v>060000</v>
      </c>
      <c r="E775" s="16" t="str">
        <f>VLOOKUP(D775:D3931,'[10]Catalogos CRI'!$A$10:$B$19,2,FALSE)</f>
        <v>APROVECHAMIENTOS</v>
      </c>
      <c r="F775" s="16" t="str">
        <f t="shared" si="103"/>
        <v>064000</v>
      </c>
      <c r="G775" s="16" t="str">
        <f>VLOOKUP(F775:F3931,'[10]Catalogos CRI'!$A$24:$B$65,2,FALSE)</f>
        <v>ACCESORIOS DE LOS APORVECHAMIENTOS</v>
      </c>
      <c r="H775" s="16" t="str">
        <f t="shared" si="104"/>
        <v>064010</v>
      </c>
      <c r="I775" s="16" t="str">
        <f>VLOOKUP(H775:H3931,'[10]Catalogos CRI'!$A$70:$B$148,2,FALSE)</f>
        <v>Otros no especificados</v>
      </c>
      <c r="J775" s="16" t="str">
        <f t="shared" si="105"/>
        <v>064011</v>
      </c>
      <c r="K775" s="16" t="str">
        <f>VLOOKUP(J775:J3931,'[10]Catalogos CRI'!$A$153:$B$335,2,FALSE)</f>
        <v>Otros  accesorios</v>
      </c>
      <c r="L775" s="16" t="str">
        <f t="shared" si="106"/>
        <v>600</v>
      </c>
      <c r="M775" s="16" t="str">
        <f>VLOOKUP(L775:L3931,[11]FF!$A$10:$B$16,2,FALSE)</f>
        <v>Recursos Estatales</v>
      </c>
      <c r="N775" s="16" t="str">
        <f t="shared" si="107"/>
        <v>614</v>
      </c>
      <c r="O775" s="16" t="str">
        <f>VLOOKUP(N775:N3931,[11]FF!$A$22:$B$93,2,FALSE)</f>
        <v xml:space="preserve">Indemnizaciones  </v>
      </c>
      <c r="P775" s="16">
        <v>877931</v>
      </c>
      <c r="Q775" s="16">
        <v>5</v>
      </c>
      <c r="R775" s="17">
        <v>0</v>
      </c>
      <c r="S775" s="17">
        <v>19314.150000000001</v>
      </c>
      <c r="T775" s="17">
        <f t="shared" si="99"/>
        <v>19314.150000000001</v>
      </c>
      <c r="U775" s="17">
        <v>0</v>
      </c>
      <c r="V775" s="17">
        <v>19314.150000000001</v>
      </c>
      <c r="W775" s="17">
        <f t="shared" si="100"/>
        <v>0</v>
      </c>
      <c r="X775" t="str">
        <f>VLOOKUP(J775,'[12]Conver ASEJ VS Clave Nueva'!$A$4:$C$193,3,FALSE)</f>
        <v>6.4.1.9</v>
      </c>
      <c r="Y775" t="str">
        <f>VLOOKUP(K775,'[13]Conver ASEJ VS Clave Nueva'!$B$4:$D$193,3,FALSE)</f>
        <v>Otros  accesorios</v>
      </c>
    </row>
    <row r="776" spans="1:25" x14ac:dyDescent="0.25">
      <c r="A776" s="16">
        <v>86488</v>
      </c>
      <c r="B776" s="16" t="s">
        <v>127</v>
      </c>
      <c r="C776" s="16" t="str">
        <f t="shared" si="101"/>
        <v>2018</v>
      </c>
      <c r="D776" s="16" t="str">
        <f t="shared" si="102"/>
        <v>060000</v>
      </c>
      <c r="E776" s="16" t="str">
        <f>VLOOKUP(D776:D3932,'[10]Catalogos CRI'!$A$10:$B$19,2,FALSE)</f>
        <v>APROVECHAMIENTOS</v>
      </c>
      <c r="F776" s="16" t="str">
        <f t="shared" si="103"/>
        <v>064000</v>
      </c>
      <c r="G776" s="16" t="str">
        <f>VLOOKUP(F776:F3932,'[10]Catalogos CRI'!$A$24:$B$65,2,FALSE)</f>
        <v>ACCESORIOS DE LOS APORVECHAMIENTOS</v>
      </c>
      <c r="H776" s="16" t="str">
        <f t="shared" si="104"/>
        <v>064010</v>
      </c>
      <c r="I776" s="16" t="str">
        <f>VLOOKUP(H776:H3932,'[10]Catalogos CRI'!$A$70:$B$148,2,FALSE)</f>
        <v>Otros no especificados</v>
      </c>
      <c r="J776" s="16" t="str">
        <f t="shared" si="105"/>
        <v>064011</v>
      </c>
      <c r="K776" s="16" t="str">
        <f>VLOOKUP(J776:J3932,'[10]Catalogos CRI'!$A$153:$B$335,2,FALSE)</f>
        <v>Otros  accesorios</v>
      </c>
      <c r="L776" s="16" t="str">
        <f t="shared" si="106"/>
        <v>600</v>
      </c>
      <c r="M776" s="16" t="str">
        <f>VLOOKUP(L776:L3932,[11]FF!$A$10:$B$16,2,FALSE)</f>
        <v>Recursos Estatales</v>
      </c>
      <c r="N776" s="16" t="str">
        <f t="shared" si="107"/>
        <v>614</v>
      </c>
      <c r="O776" s="16" t="str">
        <f>VLOOKUP(N776:N3932,[11]FF!$A$22:$B$93,2,FALSE)</f>
        <v xml:space="preserve">Indemnizaciones  </v>
      </c>
      <c r="P776" s="16">
        <v>877932</v>
      </c>
      <c r="Q776" s="16">
        <v>6</v>
      </c>
      <c r="R776" s="17">
        <v>0</v>
      </c>
      <c r="S776" s="17">
        <v>18102.82</v>
      </c>
      <c r="T776" s="17">
        <f t="shared" si="99"/>
        <v>18102.82</v>
      </c>
      <c r="U776" s="17">
        <v>0</v>
      </c>
      <c r="V776" s="17">
        <v>18102.82</v>
      </c>
      <c r="W776" s="17">
        <f t="shared" si="100"/>
        <v>0</v>
      </c>
      <c r="X776" t="str">
        <f>VLOOKUP(J776,'[12]Conver ASEJ VS Clave Nueva'!$A$4:$C$193,3,FALSE)</f>
        <v>6.4.1.9</v>
      </c>
      <c r="Y776" t="str">
        <f>VLOOKUP(K776,'[13]Conver ASEJ VS Clave Nueva'!$B$4:$D$193,3,FALSE)</f>
        <v>Otros  accesorios</v>
      </c>
    </row>
    <row r="777" spans="1:25" x14ac:dyDescent="0.25">
      <c r="A777" s="16">
        <v>86488</v>
      </c>
      <c r="B777" s="16" t="s">
        <v>127</v>
      </c>
      <c r="C777" s="16" t="str">
        <f t="shared" si="101"/>
        <v>2018</v>
      </c>
      <c r="D777" s="16" t="str">
        <f t="shared" si="102"/>
        <v>060000</v>
      </c>
      <c r="E777" s="16" t="str">
        <f>VLOOKUP(D777:D3933,'[10]Catalogos CRI'!$A$10:$B$19,2,FALSE)</f>
        <v>APROVECHAMIENTOS</v>
      </c>
      <c r="F777" s="16" t="str">
        <f t="shared" si="103"/>
        <v>064000</v>
      </c>
      <c r="G777" s="16" t="str">
        <f>VLOOKUP(F777:F3933,'[10]Catalogos CRI'!$A$24:$B$65,2,FALSE)</f>
        <v>ACCESORIOS DE LOS APORVECHAMIENTOS</v>
      </c>
      <c r="H777" s="16" t="str">
        <f t="shared" si="104"/>
        <v>064010</v>
      </c>
      <c r="I777" s="16" t="str">
        <f>VLOOKUP(H777:H3933,'[10]Catalogos CRI'!$A$70:$B$148,2,FALSE)</f>
        <v>Otros no especificados</v>
      </c>
      <c r="J777" s="16" t="str">
        <f t="shared" si="105"/>
        <v>064011</v>
      </c>
      <c r="K777" s="16" t="str">
        <f>VLOOKUP(J777:J3933,'[10]Catalogos CRI'!$A$153:$B$335,2,FALSE)</f>
        <v>Otros  accesorios</v>
      </c>
      <c r="L777" s="16" t="str">
        <f t="shared" si="106"/>
        <v>600</v>
      </c>
      <c r="M777" s="16" t="str">
        <f>VLOOKUP(L777:L3933,[11]FF!$A$10:$B$16,2,FALSE)</f>
        <v>Recursos Estatales</v>
      </c>
      <c r="N777" s="16" t="str">
        <f t="shared" si="107"/>
        <v>614</v>
      </c>
      <c r="O777" s="16" t="str">
        <f>VLOOKUP(N777:N3933,[11]FF!$A$22:$B$93,2,FALSE)</f>
        <v xml:space="preserve">Indemnizaciones  </v>
      </c>
      <c r="P777" s="16">
        <v>877933</v>
      </c>
      <c r="Q777" s="16">
        <v>7</v>
      </c>
      <c r="R777" s="17">
        <v>0</v>
      </c>
      <c r="S777" s="17">
        <v>0</v>
      </c>
      <c r="T777" s="17">
        <f t="shared" ref="T777:T840" si="108">R777+S777</f>
        <v>0</v>
      </c>
      <c r="U777" s="17">
        <v>0</v>
      </c>
      <c r="V777" s="17">
        <v>21495.82</v>
      </c>
      <c r="W777" s="17">
        <f t="shared" ref="W777:W840" si="109">T777-V777</f>
        <v>-21495.82</v>
      </c>
      <c r="X777" t="str">
        <f>VLOOKUP(J777,'[12]Conver ASEJ VS Clave Nueva'!$A$4:$C$193,3,FALSE)</f>
        <v>6.4.1.9</v>
      </c>
      <c r="Y777" t="str">
        <f>VLOOKUP(K777,'[13]Conver ASEJ VS Clave Nueva'!$B$4:$D$193,3,FALSE)</f>
        <v>Otros  accesorios</v>
      </c>
    </row>
    <row r="778" spans="1:25" x14ac:dyDescent="0.25">
      <c r="A778" s="16">
        <v>86488</v>
      </c>
      <c r="B778" s="16" t="s">
        <v>127</v>
      </c>
      <c r="C778" s="16" t="str">
        <f t="shared" ref="C778:C841" si="110">MID(B778,1,4)</f>
        <v>2018</v>
      </c>
      <c r="D778" s="16" t="str">
        <f t="shared" ref="D778:D841" si="111">MID(B778,6,6)</f>
        <v>060000</v>
      </c>
      <c r="E778" s="16" t="str">
        <f>VLOOKUP(D778:D3934,'[10]Catalogos CRI'!$A$10:$B$19,2,FALSE)</f>
        <v>APROVECHAMIENTOS</v>
      </c>
      <c r="F778" s="16" t="str">
        <f t="shared" ref="F778:F841" si="112">MID(B778,13,6)</f>
        <v>064000</v>
      </c>
      <c r="G778" s="16" t="str">
        <f>VLOOKUP(F778:F3934,'[10]Catalogos CRI'!$A$24:$B$65,2,FALSE)</f>
        <v>ACCESORIOS DE LOS APORVECHAMIENTOS</v>
      </c>
      <c r="H778" s="16" t="str">
        <f t="shared" ref="H778:H841" si="113">MID(B778,20,6)</f>
        <v>064010</v>
      </c>
      <c r="I778" s="16" t="str">
        <f>VLOOKUP(H778:H3934,'[10]Catalogos CRI'!$A$70:$B$148,2,FALSE)</f>
        <v>Otros no especificados</v>
      </c>
      <c r="J778" s="16" t="str">
        <f t="shared" ref="J778:J841" si="114">MID(B778,27,6)</f>
        <v>064011</v>
      </c>
      <c r="K778" s="16" t="str">
        <f>VLOOKUP(J778:J3934,'[10]Catalogos CRI'!$A$153:$B$335,2,FALSE)</f>
        <v>Otros  accesorios</v>
      </c>
      <c r="L778" s="16" t="str">
        <f t="shared" ref="L778:L841" si="115">MID(B778,34,3)</f>
        <v>600</v>
      </c>
      <c r="M778" s="16" t="str">
        <f>VLOOKUP(L778:L3934,[11]FF!$A$10:$B$16,2,FALSE)</f>
        <v>Recursos Estatales</v>
      </c>
      <c r="N778" s="16" t="str">
        <f t="shared" ref="N778:N841" si="116">MID(B778,38,3)</f>
        <v>614</v>
      </c>
      <c r="O778" s="16" t="str">
        <f>VLOOKUP(N778:N3934,[11]FF!$A$22:$B$93,2,FALSE)</f>
        <v xml:space="preserve">Indemnizaciones  </v>
      </c>
      <c r="P778" s="16">
        <v>877934</v>
      </c>
      <c r="Q778" s="16">
        <v>8</v>
      </c>
      <c r="R778" s="17">
        <v>0</v>
      </c>
      <c r="S778" s="17">
        <v>0</v>
      </c>
      <c r="T778" s="17">
        <f t="shared" si="108"/>
        <v>0</v>
      </c>
      <c r="U778" s="17">
        <v>0</v>
      </c>
      <c r="V778" s="17">
        <v>20358.330000000002</v>
      </c>
      <c r="W778" s="17">
        <f t="shared" si="109"/>
        <v>-20358.330000000002</v>
      </c>
      <c r="X778" t="str">
        <f>VLOOKUP(J778,'[12]Conver ASEJ VS Clave Nueva'!$A$4:$C$193,3,FALSE)</f>
        <v>6.4.1.9</v>
      </c>
      <c r="Y778" t="str">
        <f>VLOOKUP(K778,'[13]Conver ASEJ VS Clave Nueva'!$B$4:$D$193,3,FALSE)</f>
        <v>Otros  accesorios</v>
      </c>
    </row>
    <row r="779" spans="1:25" x14ac:dyDescent="0.25">
      <c r="A779" s="16">
        <v>86488</v>
      </c>
      <c r="B779" s="16" t="s">
        <v>127</v>
      </c>
      <c r="C779" s="16" t="str">
        <f t="shared" si="110"/>
        <v>2018</v>
      </c>
      <c r="D779" s="16" t="str">
        <f t="shared" si="111"/>
        <v>060000</v>
      </c>
      <c r="E779" s="16" t="str">
        <f>VLOOKUP(D779:D3935,'[10]Catalogos CRI'!$A$10:$B$19,2,FALSE)</f>
        <v>APROVECHAMIENTOS</v>
      </c>
      <c r="F779" s="16" t="str">
        <f t="shared" si="112"/>
        <v>064000</v>
      </c>
      <c r="G779" s="16" t="str">
        <f>VLOOKUP(F779:F3935,'[10]Catalogos CRI'!$A$24:$B$65,2,FALSE)</f>
        <v>ACCESORIOS DE LOS APORVECHAMIENTOS</v>
      </c>
      <c r="H779" s="16" t="str">
        <f t="shared" si="113"/>
        <v>064010</v>
      </c>
      <c r="I779" s="16" t="str">
        <f>VLOOKUP(H779:H3935,'[10]Catalogos CRI'!$A$70:$B$148,2,FALSE)</f>
        <v>Otros no especificados</v>
      </c>
      <c r="J779" s="16" t="str">
        <f t="shared" si="114"/>
        <v>064011</v>
      </c>
      <c r="K779" s="16" t="str">
        <f>VLOOKUP(J779:J3935,'[10]Catalogos CRI'!$A$153:$B$335,2,FALSE)</f>
        <v>Otros  accesorios</v>
      </c>
      <c r="L779" s="16" t="str">
        <f t="shared" si="115"/>
        <v>600</v>
      </c>
      <c r="M779" s="16" t="str">
        <f>VLOOKUP(L779:L3935,[11]FF!$A$10:$B$16,2,FALSE)</f>
        <v>Recursos Estatales</v>
      </c>
      <c r="N779" s="16" t="str">
        <f t="shared" si="116"/>
        <v>614</v>
      </c>
      <c r="O779" s="16" t="str">
        <f>VLOOKUP(N779:N3935,[11]FF!$A$22:$B$93,2,FALSE)</f>
        <v xml:space="preserve">Indemnizaciones  </v>
      </c>
      <c r="P779" s="16">
        <v>877935</v>
      </c>
      <c r="Q779" s="16">
        <v>9</v>
      </c>
      <c r="R779" s="17">
        <v>0</v>
      </c>
      <c r="S779" s="17">
        <v>0</v>
      </c>
      <c r="T779" s="17">
        <f t="shared" si="108"/>
        <v>0</v>
      </c>
      <c r="U779" s="17">
        <v>0</v>
      </c>
      <c r="V779" s="17">
        <v>17849.97</v>
      </c>
      <c r="W779" s="17">
        <f t="shared" si="109"/>
        <v>-17849.97</v>
      </c>
      <c r="X779" t="str">
        <f>VLOOKUP(J779,'[12]Conver ASEJ VS Clave Nueva'!$A$4:$C$193,3,FALSE)</f>
        <v>6.4.1.9</v>
      </c>
      <c r="Y779" t="str">
        <f>VLOOKUP(K779,'[13]Conver ASEJ VS Clave Nueva'!$B$4:$D$193,3,FALSE)</f>
        <v>Otros  accesorios</v>
      </c>
    </row>
    <row r="780" spans="1:25" x14ac:dyDescent="0.25">
      <c r="A780" s="16">
        <v>86488</v>
      </c>
      <c r="B780" s="16" t="s">
        <v>127</v>
      </c>
      <c r="C780" s="16" t="str">
        <f t="shared" si="110"/>
        <v>2018</v>
      </c>
      <c r="D780" s="16" t="str">
        <f t="shared" si="111"/>
        <v>060000</v>
      </c>
      <c r="E780" s="16" t="str">
        <f>VLOOKUP(D780:D3936,'[10]Catalogos CRI'!$A$10:$B$19,2,FALSE)</f>
        <v>APROVECHAMIENTOS</v>
      </c>
      <c r="F780" s="16" t="str">
        <f t="shared" si="112"/>
        <v>064000</v>
      </c>
      <c r="G780" s="16" t="str">
        <f>VLOOKUP(F780:F3936,'[10]Catalogos CRI'!$A$24:$B$65,2,FALSE)</f>
        <v>ACCESORIOS DE LOS APORVECHAMIENTOS</v>
      </c>
      <c r="H780" s="16" t="str">
        <f t="shared" si="113"/>
        <v>064010</v>
      </c>
      <c r="I780" s="16" t="str">
        <f>VLOOKUP(H780:H3936,'[10]Catalogos CRI'!$A$70:$B$148,2,FALSE)</f>
        <v>Otros no especificados</v>
      </c>
      <c r="J780" s="16" t="str">
        <f t="shared" si="114"/>
        <v>064011</v>
      </c>
      <c r="K780" s="16" t="str">
        <f>VLOOKUP(J780:J3936,'[10]Catalogos CRI'!$A$153:$B$335,2,FALSE)</f>
        <v>Otros  accesorios</v>
      </c>
      <c r="L780" s="16" t="str">
        <f t="shared" si="115"/>
        <v>600</v>
      </c>
      <c r="M780" s="16" t="str">
        <f>VLOOKUP(L780:L3936,[11]FF!$A$10:$B$16,2,FALSE)</f>
        <v>Recursos Estatales</v>
      </c>
      <c r="N780" s="16" t="str">
        <f t="shared" si="116"/>
        <v>614</v>
      </c>
      <c r="O780" s="16" t="str">
        <f>VLOOKUP(N780:N3936,[11]FF!$A$22:$B$93,2,FALSE)</f>
        <v xml:space="preserve">Indemnizaciones  </v>
      </c>
      <c r="P780" s="16">
        <v>877936</v>
      </c>
      <c r="Q780" s="16">
        <v>10</v>
      </c>
      <c r="R780" s="17">
        <v>0</v>
      </c>
      <c r="S780" s="17">
        <v>0</v>
      </c>
      <c r="T780" s="17">
        <f t="shared" si="108"/>
        <v>0</v>
      </c>
      <c r="U780" s="17">
        <v>0</v>
      </c>
      <c r="V780" s="17">
        <v>22477.74</v>
      </c>
      <c r="W780" s="17">
        <f t="shared" si="109"/>
        <v>-22477.74</v>
      </c>
      <c r="X780" t="str">
        <f>VLOOKUP(J780,'[12]Conver ASEJ VS Clave Nueva'!$A$4:$C$193,3,FALSE)</f>
        <v>6.4.1.9</v>
      </c>
      <c r="Y780" t="str">
        <f>VLOOKUP(K780,'[13]Conver ASEJ VS Clave Nueva'!$B$4:$D$193,3,FALSE)</f>
        <v>Otros  accesorios</v>
      </c>
    </row>
    <row r="781" spans="1:25" x14ac:dyDescent="0.25">
      <c r="A781" s="16">
        <v>86488</v>
      </c>
      <c r="B781" s="16" t="s">
        <v>127</v>
      </c>
      <c r="C781" s="16" t="str">
        <f t="shared" si="110"/>
        <v>2018</v>
      </c>
      <c r="D781" s="16" t="str">
        <f t="shared" si="111"/>
        <v>060000</v>
      </c>
      <c r="E781" s="16" t="str">
        <f>VLOOKUP(D781:D3937,'[10]Catalogos CRI'!$A$10:$B$19,2,FALSE)</f>
        <v>APROVECHAMIENTOS</v>
      </c>
      <c r="F781" s="16" t="str">
        <f t="shared" si="112"/>
        <v>064000</v>
      </c>
      <c r="G781" s="16" t="str">
        <f>VLOOKUP(F781:F3937,'[10]Catalogos CRI'!$A$24:$B$65,2,FALSE)</f>
        <v>ACCESORIOS DE LOS APORVECHAMIENTOS</v>
      </c>
      <c r="H781" s="16" t="str">
        <f t="shared" si="113"/>
        <v>064010</v>
      </c>
      <c r="I781" s="16" t="str">
        <f>VLOOKUP(H781:H3937,'[10]Catalogos CRI'!$A$70:$B$148,2,FALSE)</f>
        <v>Otros no especificados</v>
      </c>
      <c r="J781" s="16" t="str">
        <f t="shared" si="114"/>
        <v>064011</v>
      </c>
      <c r="K781" s="16" t="str">
        <f>VLOOKUP(J781:J3937,'[10]Catalogos CRI'!$A$153:$B$335,2,FALSE)</f>
        <v>Otros  accesorios</v>
      </c>
      <c r="L781" s="16" t="str">
        <f t="shared" si="115"/>
        <v>600</v>
      </c>
      <c r="M781" s="16" t="str">
        <f>VLOOKUP(L781:L3937,[11]FF!$A$10:$B$16,2,FALSE)</f>
        <v>Recursos Estatales</v>
      </c>
      <c r="N781" s="16" t="str">
        <f t="shared" si="116"/>
        <v>614</v>
      </c>
      <c r="O781" s="16" t="str">
        <f>VLOOKUP(N781:N3937,[11]FF!$A$22:$B$93,2,FALSE)</f>
        <v xml:space="preserve">Indemnizaciones  </v>
      </c>
      <c r="P781" s="16">
        <v>877937</v>
      </c>
      <c r="Q781" s="16">
        <v>11</v>
      </c>
      <c r="R781" s="17">
        <v>0</v>
      </c>
      <c r="S781" s="17">
        <v>0</v>
      </c>
      <c r="T781" s="17">
        <f t="shared" si="108"/>
        <v>0</v>
      </c>
      <c r="U781" s="17">
        <v>0</v>
      </c>
      <c r="V781" s="17">
        <v>19833.3</v>
      </c>
      <c r="W781" s="17">
        <f t="shared" si="109"/>
        <v>-19833.3</v>
      </c>
      <c r="X781" t="str">
        <f>VLOOKUP(J781,'[12]Conver ASEJ VS Clave Nueva'!$A$4:$C$193,3,FALSE)</f>
        <v>6.4.1.9</v>
      </c>
      <c r="Y781" t="str">
        <f>VLOOKUP(K781,'[13]Conver ASEJ VS Clave Nueva'!$B$4:$D$193,3,FALSE)</f>
        <v>Otros  accesorios</v>
      </c>
    </row>
    <row r="782" spans="1:25" x14ac:dyDescent="0.25">
      <c r="A782" s="16">
        <v>86488</v>
      </c>
      <c r="B782" s="16" t="s">
        <v>127</v>
      </c>
      <c r="C782" s="16" t="str">
        <f t="shared" si="110"/>
        <v>2018</v>
      </c>
      <c r="D782" s="16" t="str">
        <f t="shared" si="111"/>
        <v>060000</v>
      </c>
      <c r="E782" s="16" t="str">
        <f>VLOOKUP(D782:D3938,'[10]Catalogos CRI'!$A$10:$B$19,2,FALSE)</f>
        <v>APROVECHAMIENTOS</v>
      </c>
      <c r="F782" s="16" t="str">
        <f t="shared" si="112"/>
        <v>064000</v>
      </c>
      <c r="G782" s="16" t="str">
        <f>VLOOKUP(F782:F3938,'[10]Catalogos CRI'!$A$24:$B$65,2,FALSE)</f>
        <v>ACCESORIOS DE LOS APORVECHAMIENTOS</v>
      </c>
      <c r="H782" s="16" t="str">
        <f t="shared" si="113"/>
        <v>064010</v>
      </c>
      <c r="I782" s="16" t="str">
        <f>VLOOKUP(H782:H3938,'[10]Catalogos CRI'!$A$70:$B$148,2,FALSE)</f>
        <v>Otros no especificados</v>
      </c>
      <c r="J782" s="16" t="str">
        <f t="shared" si="114"/>
        <v>064011</v>
      </c>
      <c r="K782" s="16" t="str">
        <f>VLOOKUP(J782:J3938,'[10]Catalogos CRI'!$A$153:$B$335,2,FALSE)</f>
        <v>Otros  accesorios</v>
      </c>
      <c r="L782" s="16" t="str">
        <f t="shared" si="115"/>
        <v>600</v>
      </c>
      <c r="M782" s="16" t="str">
        <f>VLOOKUP(L782:L3938,[11]FF!$A$10:$B$16,2,FALSE)</f>
        <v>Recursos Estatales</v>
      </c>
      <c r="N782" s="16" t="str">
        <f t="shared" si="116"/>
        <v>614</v>
      </c>
      <c r="O782" s="16" t="str">
        <f>VLOOKUP(N782:N3938,[11]FF!$A$22:$B$93,2,FALSE)</f>
        <v xml:space="preserve">Indemnizaciones  </v>
      </c>
      <c r="P782" s="16">
        <v>877938</v>
      </c>
      <c r="Q782" s="16">
        <v>12</v>
      </c>
      <c r="R782" s="17">
        <v>0</v>
      </c>
      <c r="S782" s="17">
        <v>0</v>
      </c>
      <c r="T782" s="17">
        <f t="shared" si="108"/>
        <v>0</v>
      </c>
      <c r="U782" s="17">
        <v>0</v>
      </c>
      <c r="V782" s="17">
        <v>21117.73</v>
      </c>
      <c r="W782" s="17">
        <f t="shared" si="109"/>
        <v>-21117.73</v>
      </c>
      <c r="X782" t="str">
        <f>VLOOKUP(J782,'[12]Conver ASEJ VS Clave Nueva'!$A$4:$C$193,3,FALSE)</f>
        <v>6.4.1.9</v>
      </c>
      <c r="Y782" t="str">
        <f>VLOOKUP(K782,'[13]Conver ASEJ VS Clave Nueva'!$B$4:$D$193,3,FALSE)</f>
        <v>Otros  accesorios</v>
      </c>
    </row>
    <row r="783" spans="1:25" x14ac:dyDescent="0.25">
      <c r="A783" s="16">
        <v>86489</v>
      </c>
      <c r="B783" s="16" t="s">
        <v>128</v>
      </c>
      <c r="C783" s="16" t="str">
        <f t="shared" si="110"/>
        <v>2018</v>
      </c>
      <c r="D783" s="16" t="str">
        <f t="shared" si="111"/>
        <v>060000</v>
      </c>
      <c r="E783" s="16" t="str">
        <f>VLOOKUP(D783:D3939,'[10]Catalogos CRI'!$A$10:$B$19,2,FALSE)</f>
        <v>APROVECHAMIENTOS</v>
      </c>
      <c r="F783" s="16" t="str">
        <f t="shared" si="112"/>
        <v>064000</v>
      </c>
      <c r="G783" s="16" t="str">
        <f>VLOOKUP(F783:F3939,'[10]Catalogos CRI'!$A$24:$B$65,2,FALSE)</f>
        <v>ACCESORIOS DE LOS APORVECHAMIENTOS</v>
      </c>
      <c r="H783" s="16" t="str">
        <f t="shared" si="113"/>
        <v>064010</v>
      </c>
      <c r="I783" s="16" t="str">
        <f>VLOOKUP(H783:H3939,'[10]Catalogos CRI'!$A$70:$B$148,2,FALSE)</f>
        <v>Otros no especificados</v>
      </c>
      <c r="J783" s="16" t="str">
        <f t="shared" si="114"/>
        <v>064011</v>
      </c>
      <c r="K783" s="16" t="str">
        <f>VLOOKUP(J783:J3939,'[10]Catalogos CRI'!$A$153:$B$335,2,FALSE)</f>
        <v>Otros  accesorios</v>
      </c>
      <c r="L783" s="16" t="str">
        <f t="shared" si="115"/>
        <v>600</v>
      </c>
      <c r="M783" s="16" t="str">
        <f>VLOOKUP(L783:L3939,[11]FF!$A$10:$B$16,2,FALSE)</f>
        <v>Recursos Estatales</v>
      </c>
      <c r="N783" s="16" t="str">
        <f t="shared" si="116"/>
        <v>615</v>
      </c>
      <c r="O783" s="16" t="str">
        <f>VLOOKUP(N783:N3939,[11]FF!$A$22:$B$93,2,FALSE)</f>
        <v>Aport. P/Obras Div. Colonias</v>
      </c>
      <c r="P783" s="16">
        <v>877939</v>
      </c>
      <c r="Q783" s="16">
        <v>1</v>
      </c>
      <c r="R783" s="17">
        <v>0</v>
      </c>
      <c r="S783" s="17">
        <v>4675.1099999999997</v>
      </c>
      <c r="T783" s="17">
        <f t="shared" si="108"/>
        <v>4675.1099999999997</v>
      </c>
      <c r="U783" s="17">
        <v>0</v>
      </c>
      <c r="V783" s="17">
        <v>4675.1099999999997</v>
      </c>
      <c r="W783" s="17">
        <f t="shared" si="109"/>
        <v>0</v>
      </c>
      <c r="X783" t="str">
        <f>VLOOKUP(J783,'[12]Conver ASEJ VS Clave Nueva'!$A$4:$C$193,3,FALSE)</f>
        <v>6.4.1.9</v>
      </c>
      <c r="Y783" t="str">
        <f>VLOOKUP(K783,'[13]Conver ASEJ VS Clave Nueva'!$B$4:$D$193,3,FALSE)</f>
        <v>Otros  accesorios</v>
      </c>
    </row>
    <row r="784" spans="1:25" x14ac:dyDescent="0.25">
      <c r="A784" s="16">
        <v>86489</v>
      </c>
      <c r="B784" s="16" t="s">
        <v>128</v>
      </c>
      <c r="C784" s="16" t="str">
        <f t="shared" si="110"/>
        <v>2018</v>
      </c>
      <c r="D784" s="16" t="str">
        <f t="shared" si="111"/>
        <v>060000</v>
      </c>
      <c r="E784" s="16" t="str">
        <f>VLOOKUP(D784:D3940,'[10]Catalogos CRI'!$A$10:$B$19,2,FALSE)</f>
        <v>APROVECHAMIENTOS</v>
      </c>
      <c r="F784" s="16" t="str">
        <f t="shared" si="112"/>
        <v>064000</v>
      </c>
      <c r="G784" s="16" t="str">
        <f>VLOOKUP(F784:F3940,'[10]Catalogos CRI'!$A$24:$B$65,2,FALSE)</f>
        <v>ACCESORIOS DE LOS APORVECHAMIENTOS</v>
      </c>
      <c r="H784" s="16" t="str">
        <f t="shared" si="113"/>
        <v>064010</v>
      </c>
      <c r="I784" s="16" t="str">
        <f>VLOOKUP(H784:H3940,'[10]Catalogos CRI'!$A$70:$B$148,2,FALSE)</f>
        <v>Otros no especificados</v>
      </c>
      <c r="J784" s="16" t="str">
        <f t="shared" si="114"/>
        <v>064011</v>
      </c>
      <c r="K784" s="16" t="str">
        <f>VLOOKUP(J784:J3940,'[10]Catalogos CRI'!$A$153:$B$335,2,FALSE)</f>
        <v>Otros  accesorios</v>
      </c>
      <c r="L784" s="16" t="str">
        <f t="shared" si="115"/>
        <v>600</v>
      </c>
      <c r="M784" s="16" t="str">
        <f>VLOOKUP(L784:L3940,[11]FF!$A$10:$B$16,2,FALSE)</f>
        <v>Recursos Estatales</v>
      </c>
      <c r="N784" s="16" t="str">
        <f t="shared" si="116"/>
        <v>615</v>
      </c>
      <c r="O784" s="16" t="str">
        <f>VLOOKUP(N784:N3940,[11]FF!$A$22:$B$93,2,FALSE)</f>
        <v>Aport. P/Obras Div. Colonias</v>
      </c>
      <c r="P784" s="16">
        <v>877940</v>
      </c>
      <c r="Q784" s="16">
        <v>2</v>
      </c>
      <c r="R784" s="17">
        <v>0</v>
      </c>
      <c r="S784" s="17">
        <v>4151.5200000000004</v>
      </c>
      <c r="T784" s="17">
        <f t="shared" si="108"/>
        <v>4151.5200000000004</v>
      </c>
      <c r="U784" s="17">
        <v>0</v>
      </c>
      <c r="V784" s="17">
        <v>4151.5200000000004</v>
      </c>
      <c r="W784" s="17">
        <f t="shared" si="109"/>
        <v>0</v>
      </c>
      <c r="X784" t="str">
        <f>VLOOKUP(J784,'[12]Conver ASEJ VS Clave Nueva'!$A$4:$C$193,3,FALSE)</f>
        <v>6.4.1.9</v>
      </c>
      <c r="Y784" t="str">
        <f>VLOOKUP(K784,'[13]Conver ASEJ VS Clave Nueva'!$B$4:$D$193,3,FALSE)</f>
        <v>Otros  accesorios</v>
      </c>
    </row>
    <row r="785" spans="1:25" x14ac:dyDescent="0.25">
      <c r="A785" s="16">
        <v>86489</v>
      </c>
      <c r="B785" s="16" t="s">
        <v>128</v>
      </c>
      <c r="C785" s="16" t="str">
        <f t="shared" si="110"/>
        <v>2018</v>
      </c>
      <c r="D785" s="16" t="str">
        <f t="shared" si="111"/>
        <v>060000</v>
      </c>
      <c r="E785" s="16" t="str">
        <f>VLOOKUP(D785:D3941,'[10]Catalogos CRI'!$A$10:$B$19,2,FALSE)</f>
        <v>APROVECHAMIENTOS</v>
      </c>
      <c r="F785" s="16" t="str">
        <f t="shared" si="112"/>
        <v>064000</v>
      </c>
      <c r="G785" s="16" t="str">
        <f>VLOOKUP(F785:F3941,'[10]Catalogos CRI'!$A$24:$B$65,2,FALSE)</f>
        <v>ACCESORIOS DE LOS APORVECHAMIENTOS</v>
      </c>
      <c r="H785" s="16" t="str">
        <f t="shared" si="113"/>
        <v>064010</v>
      </c>
      <c r="I785" s="16" t="str">
        <f>VLOOKUP(H785:H3941,'[10]Catalogos CRI'!$A$70:$B$148,2,FALSE)</f>
        <v>Otros no especificados</v>
      </c>
      <c r="J785" s="16" t="str">
        <f t="shared" si="114"/>
        <v>064011</v>
      </c>
      <c r="K785" s="16" t="str">
        <f>VLOOKUP(J785:J3941,'[10]Catalogos CRI'!$A$153:$B$335,2,FALSE)</f>
        <v>Otros  accesorios</v>
      </c>
      <c r="L785" s="16" t="str">
        <f t="shared" si="115"/>
        <v>600</v>
      </c>
      <c r="M785" s="16" t="str">
        <f>VLOOKUP(L785:L3941,[11]FF!$A$10:$B$16,2,FALSE)</f>
        <v>Recursos Estatales</v>
      </c>
      <c r="N785" s="16" t="str">
        <f t="shared" si="116"/>
        <v>615</v>
      </c>
      <c r="O785" s="16" t="str">
        <f>VLOOKUP(N785:N3941,[11]FF!$A$22:$B$93,2,FALSE)</f>
        <v>Aport. P/Obras Div. Colonias</v>
      </c>
      <c r="P785" s="16">
        <v>877941</v>
      </c>
      <c r="Q785" s="16">
        <v>3</v>
      </c>
      <c r="R785" s="17">
        <v>0</v>
      </c>
      <c r="S785" s="17">
        <v>4239.03</v>
      </c>
      <c r="T785" s="17">
        <f t="shared" si="108"/>
        <v>4239.03</v>
      </c>
      <c r="U785" s="17">
        <v>0</v>
      </c>
      <c r="V785" s="17">
        <v>4239.03</v>
      </c>
      <c r="W785" s="17">
        <f t="shared" si="109"/>
        <v>0</v>
      </c>
      <c r="X785" t="str">
        <f>VLOOKUP(J785,'[12]Conver ASEJ VS Clave Nueva'!$A$4:$C$193,3,FALSE)</f>
        <v>6.4.1.9</v>
      </c>
      <c r="Y785" t="str">
        <f>VLOOKUP(K785,'[13]Conver ASEJ VS Clave Nueva'!$B$4:$D$193,3,FALSE)</f>
        <v>Otros  accesorios</v>
      </c>
    </row>
    <row r="786" spans="1:25" x14ac:dyDescent="0.25">
      <c r="A786" s="16">
        <v>86489</v>
      </c>
      <c r="B786" s="16" t="s">
        <v>128</v>
      </c>
      <c r="C786" s="16" t="str">
        <f t="shared" si="110"/>
        <v>2018</v>
      </c>
      <c r="D786" s="16" t="str">
        <f t="shared" si="111"/>
        <v>060000</v>
      </c>
      <c r="E786" s="16" t="str">
        <f>VLOOKUP(D786:D3942,'[10]Catalogos CRI'!$A$10:$B$19,2,FALSE)</f>
        <v>APROVECHAMIENTOS</v>
      </c>
      <c r="F786" s="16" t="str">
        <f t="shared" si="112"/>
        <v>064000</v>
      </c>
      <c r="G786" s="16" t="str">
        <f>VLOOKUP(F786:F3942,'[10]Catalogos CRI'!$A$24:$B$65,2,FALSE)</f>
        <v>ACCESORIOS DE LOS APORVECHAMIENTOS</v>
      </c>
      <c r="H786" s="16" t="str">
        <f t="shared" si="113"/>
        <v>064010</v>
      </c>
      <c r="I786" s="16" t="str">
        <f>VLOOKUP(H786:H3942,'[10]Catalogos CRI'!$A$70:$B$148,2,FALSE)</f>
        <v>Otros no especificados</v>
      </c>
      <c r="J786" s="16" t="str">
        <f t="shared" si="114"/>
        <v>064011</v>
      </c>
      <c r="K786" s="16" t="str">
        <f>VLOOKUP(J786:J3942,'[10]Catalogos CRI'!$A$153:$B$335,2,FALSE)</f>
        <v>Otros  accesorios</v>
      </c>
      <c r="L786" s="16" t="str">
        <f t="shared" si="115"/>
        <v>600</v>
      </c>
      <c r="M786" s="16" t="str">
        <f>VLOOKUP(L786:L3942,[11]FF!$A$10:$B$16,2,FALSE)</f>
        <v>Recursos Estatales</v>
      </c>
      <c r="N786" s="16" t="str">
        <f t="shared" si="116"/>
        <v>615</v>
      </c>
      <c r="O786" s="16" t="str">
        <f>VLOOKUP(N786:N3942,[11]FF!$A$22:$B$93,2,FALSE)</f>
        <v>Aport. P/Obras Div. Colonias</v>
      </c>
      <c r="P786" s="16">
        <v>877942</v>
      </c>
      <c r="Q786" s="16">
        <v>4</v>
      </c>
      <c r="R786" s="17">
        <v>0</v>
      </c>
      <c r="S786" s="17">
        <v>5026.37</v>
      </c>
      <c r="T786" s="17">
        <f t="shared" si="108"/>
        <v>5026.37</v>
      </c>
      <c r="U786" s="17">
        <v>0</v>
      </c>
      <c r="V786" s="17">
        <v>5026.37</v>
      </c>
      <c r="W786" s="17">
        <f t="shared" si="109"/>
        <v>0</v>
      </c>
      <c r="X786" t="str">
        <f>VLOOKUP(J786,'[12]Conver ASEJ VS Clave Nueva'!$A$4:$C$193,3,FALSE)</f>
        <v>6.4.1.9</v>
      </c>
      <c r="Y786" t="str">
        <f>VLOOKUP(K786,'[13]Conver ASEJ VS Clave Nueva'!$B$4:$D$193,3,FALSE)</f>
        <v>Otros  accesorios</v>
      </c>
    </row>
    <row r="787" spans="1:25" x14ac:dyDescent="0.25">
      <c r="A787" s="16">
        <v>86489</v>
      </c>
      <c r="B787" s="16" t="s">
        <v>128</v>
      </c>
      <c r="C787" s="16" t="str">
        <f t="shared" si="110"/>
        <v>2018</v>
      </c>
      <c r="D787" s="16" t="str">
        <f t="shared" si="111"/>
        <v>060000</v>
      </c>
      <c r="E787" s="16" t="str">
        <f>VLOOKUP(D787:D3943,'[10]Catalogos CRI'!$A$10:$B$19,2,FALSE)</f>
        <v>APROVECHAMIENTOS</v>
      </c>
      <c r="F787" s="16" t="str">
        <f t="shared" si="112"/>
        <v>064000</v>
      </c>
      <c r="G787" s="16" t="str">
        <f>VLOOKUP(F787:F3943,'[10]Catalogos CRI'!$A$24:$B$65,2,FALSE)</f>
        <v>ACCESORIOS DE LOS APORVECHAMIENTOS</v>
      </c>
      <c r="H787" s="16" t="str">
        <f t="shared" si="113"/>
        <v>064010</v>
      </c>
      <c r="I787" s="16" t="str">
        <f>VLOOKUP(H787:H3943,'[10]Catalogos CRI'!$A$70:$B$148,2,FALSE)</f>
        <v>Otros no especificados</v>
      </c>
      <c r="J787" s="16" t="str">
        <f t="shared" si="114"/>
        <v>064011</v>
      </c>
      <c r="K787" s="16" t="str">
        <f>VLOOKUP(J787:J3943,'[10]Catalogos CRI'!$A$153:$B$335,2,FALSE)</f>
        <v>Otros  accesorios</v>
      </c>
      <c r="L787" s="16" t="str">
        <f t="shared" si="115"/>
        <v>600</v>
      </c>
      <c r="M787" s="16" t="str">
        <f>VLOOKUP(L787:L3943,[11]FF!$A$10:$B$16,2,FALSE)</f>
        <v>Recursos Estatales</v>
      </c>
      <c r="N787" s="16" t="str">
        <f t="shared" si="116"/>
        <v>615</v>
      </c>
      <c r="O787" s="16" t="str">
        <f>VLOOKUP(N787:N3943,[11]FF!$A$22:$B$93,2,FALSE)</f>
        <v>Aport. P/Obras Div. Colonias</v>
      </c>
      <c r="P787" s="16">
        <v>877943</v>
      </c>
      <c r="Q787" s="16">
        <v>5</v>
      </c>
      <c r="R787" s="17">
        <v>0</v>
      </c>
      <c r="S787" s="17">
        <v>4928.05</v>
      </c>
      <c r="T787" s="17">
        <f t="shared" si="108"/>
        <v>4928.05</v>
      </c>
      <c r="U787" s="17">
        <v>0</v>
      </c>
      <c r="V787" s="17">
        <v>4928.05</v>
      </c>
      <c r="W787" s="17">
        <f t="shared" si="109"/>
        <v>0</v>
      </c>
      <c r="X787" t="str">
        <f>VLOOKUP(J787,'[12]Conver ASEJ VS Clave Nueva'!$A$4:$C$193,3,FALSE)</f>
        <v>6.4.1.9</v>
      </c>
      <c r="Y787" t="str">
        <f>VLOOKUP(K787,'[13]Conver ASEJ VS Clave Nueva'!$B$4:$D$193,3,FALSE)</f>
        <v>Otros  accesorios</v>
      </c>
    </row>
    <row r="788" spans="1:25" x14ac:dyDescent="0.25">
      <c r="A788" s="16">
        <v>86489</v>
      </c>
      <c r="B788" s="16" t="s">
        <v>128</v>
      </c>
      <c r="C788" s="16" t="str">
        <f t="shared" si="110"/>
        <v>2018</v>
      </c>
      <c r="D788" s="16" t="str">
        <f t="shared" si="111"/>
        <v>060000</v>
      </c>
      <c r="E788" s="16" t="str">
        <f>VLOOKUP(D788:D3944,'[10]Catalogos CRI'!$A$10:$B$19,2,FALSE)</f>
        <v>APROVECHAMIENTOS</v>
      </c>
      <c r="F788" s="16" t="str">
        <f t="shared" si="112"/>
        <v>064000</v>
      </c>
      <c r="G788" s="16" t="str">
        <f>VLOOKUP(F788:F3944,'[10]Catalogos CRI'!$A$24:$B$65,2,FALSE)</f>
        <v>ACCESORIOS DE LOS APORVECHAMIENTOS</v>
      </c>
      <c r="H788" s="16" t="str">
        <f t="shared" si="113"/>
        <v>064010</v>
      </c>
      <c r="I788" s="16" t="str">
        <f>VLOOKUP(H788:H3944,'[10]Catalogos CRI'!$A$70:$B$148,2,FALSE)</f>
        <v>Otros no especificados</v>
      </c>
      <c r="J788" s="16" t="str">
        <f t="shared" si="114"/>
        <v>064011</v>
      </c>
      <c r="K788" s="16" t="str">
        <f>VLOOKUP(J788:J3944,'[10]Catalogos CRI'!$A$153:$B$335,2,FALSE)</f>
        <v>Otros  accesorios</v>
      </c>
      <c r="L788" s="16" t="str">
        <f t="shared" si="115"/>
        <v>600</v>
      </c>
      <c r="M788" s="16" t="str">
        <f>VLOOKUP(L788:L3944,[11]FF!$A$10:$B$16,2,FALSE)</f>
        <v>Recursos Estatales</v>
      </c>
      <c r="N788" s="16" t="str">
        <f t="shared" si="116"/>
        <v>615</v>
      </c>
      <c r="O788" s="16" t="str">
        <f>VLOOKUP(N788:N3944,[11]FF!$A$22:$B$93,2,FALSE)</f>
        <v>Aport. P/Obras Div. Colonias</v>
      </c>
      <c r="P788" s="16">
        <v>877944</v>
      </c>
      <c r="Q788" s="16">
        <v>6</v>
      </c>
      <c r="R788" s="17">
        <v>0</v>
      </c>
      <c r="S788" s="17">
        <v>4452.3900000000003</v>
      </c>
      <c r="T788" s="17">
        <f t="shared" si="108"/>
        <v>4452.3900000000003</v>
      </c>
      <c r="U788" s="17">
        <v>0</v>
      </c>
      <c r="V788" s="17">
        <v>4452.3900000000003</v>
      </c>
      <c r="W788" s="17">
        <f t="shared" si="109"/>
        <v>0</v>
      </c>
      <c r="X788" t="str">
        <f>VLOOKUP(J788,'[12]Conver ASEJ VS Clave Nueva'!$A$4:$C$193,3,FALSE)</f>
        <v>6.4.1.9</v>
      </c>
      <c r="Y788" t="str">
        <f>VLOOKUP(K788,'[13]Conver ASEJ VS Clave Nueva'!$B$4:$D$193,3,FALSE)</f>
        <v>Otros  accesorios</v>
      </c>
    </row>
    <row r="789" spans="1:25" x14ac:dyDescent="0.25">
      <c r="A789" s="16">
        <v>86489</v>
      </c>
      <c r="B789" s="16" t="s">
        <v>128</v>
      </c>
      <c r="C789" s="16" t="str">
        <f t="shared" si="110"/>
        <v>2018</v>
      </c>
      <c r="D789" s="16" t="str">
        <f t="shared" si="111"/>
        <v>060000</v>
      </c>
      <c r="E789" s="16" t="str">
        <f>VLOOKUP(D789:D3945,'[10]Catalogos CRI'!$A$10:$B$19,2,FALSE)</f>
        <v>APROVECHAMIENTOS</v>
      </c>
      <c r="F789" s="16" t="str">
        <f t="shared" si="112"/>
        <v>064000</v>
      </c>
      <c r="G789" s="16" t="str">
        <f>VLOOKUP(F789:F3945,'[10]Catalogos CRI'!$A$24:$B$65,2,FALSE)</f>
        <v>ACCESORIOS DE LOS APORVECHAMIENTOS</v>
      </c>
      <c r="H789" s="16" t="str">
        <f t="shared" si="113"/>
        <v>064010</v>
      </c>
      <c r="I789" s="16" t="str">
        <f>VLOOKUP(H789:H3945,'[10]Catalogos CRI'!$A$70:$B$148,2,FALSE)</f>
        <v>Otros no especificados</v>
      </c>
      <c r="J789" s="16" t="str">
        <f t="shared" si="114"/>
        <v>064011</v>
      </c>
      <c r="K789" s="16" t="str">
        <f>VLOOKUP(J789:J3945,'[10]Catalogos CRI'!$A$153:$B$335,2,FALSE)</f>
        <v>Otros  accesorios</v>
      </c>
      <c r="L789" s="16" t="str">
        <f t="shared" si="115"/>
        <v>600</v>
      </c>
      <c r="M789" s="16" t="str">
        <f>VLOOKUP(L789:L3945,[11]FF!$A$10:$B$16,2,FALSE)</f>
        <v>Recursos Estatales</v>
      </c>
      <c r="N789" s="16" t="str">
        <f t="shared" si="116"/>
        <v>615</v>
      </c>
      <c r="O789" s="16" t="str">
        <f>VLOOKUP(N789:N3945,[11]FF!$A$22:$B$93,2,FALSE)</f>
        <v>Aport. P/Obras Div. Colonias</v>
      </c>
      <c r="P789" s="16">
        <v>877945</v>
      </c>
      <c r="Q789" s="16">
        <v>7</v>
      </c>
      <c r="R789" s="17">
        <v>0</v>
      </c>
      <c r="S789" s="17">
        <v>0</v>
      </c>
      <c r="T789" s="17">
        <f t="shared" si="108"/>
        <v>0</v>
      </c>
      <c r="U789" s="17">
        <v>0</v>
      </c>
      <c r="V789" s="17">
        <v>5245.77</v>
      </c>
      <c r="W789" s="17">
        <f t="shared" si="109"/>
        <v>-5245.77</v>
      </c>
      <c r="X789" t="str">
        <f>VLOOKUP(J789,'[12]Conver ASEJ VS Clave Nueva'!$A$4:$C$193,3,FALSE)</f>
        <v>6.4.1.9</v>
      </c>
      <c r="Y789" t="str">
        <f>VLOOKUP(K789,'[13]Conver ASEJ VS Clave Nueva'!$B$4:$D$193,3,FALSE)</f>
        <v>Otros  accesorios</v>
      </c>
    </row>
    <row r="790" spans="1:25" x14ac:dyDescent="0.25">
      <c r="A790" s="16">
        <v>86489</v>
      </c>
      <c r="B790" s="16" t="s">
        <v>128</v>
      </c>
      <c r="C790" s="16" t="str">
        <f t="shared" si="110"/>
        <v>2018</v>
      </c>
      <c r="D790" s="16" t="str">
        <f t="shared" si="111"/>
        <v>060000</v>
      </c>
      <c r="E790" s="16" t="str">
        <f>VLOOKUP(D790:D3946,'[10]Catalogos CRI'!$A$10:$B$19,2,FALSE)</f>
        <v>APROVECHAMIENTOS</v>
      </c>
      <c r="F790" s="16" t="str">
        <f t="shared" si="112"/>
        <v>064000</v>
      </c>
      <c r="G790" s="16" t="str">
        <f>VLOOKUP(F790:F3946,'[10]Catalogos CRI'!$A$24:$B$65,2,FALSE)</f>
        <v>ACCESORIOS DE LOS APORVECHAMIENTOS</v>
      </c>
      <c r="H790" s="16" t="str">
        <f t="shared" si="113"/>
        <v>064010</v>
      </c>
      <c r="I790" s="16" t="str">
        <f>VLOOKUP(H790:H3946,'[10]Catalogos CRI'!$A$70:$B$148,2,FALSE)</f>
        <v>Otros no especificados</v>
      </c>
      <c r="J790" s="16" t="str">
        <f t="shared" si="114"/>
        <v>064011</v>
      </c>
      <c r="K790" s="16" t="str">
        <f>VLOOKUP(J790:J3946,'[10]Catalogos CRI'!$A$153:$B$335,2,FALSE)</f>
        <v>Otros  accesorios</v>
      </c>
      <c r="L790" s="16" t="str">
        <f t="shared" si="115"/>
        <v>600</v>
      </c>
      <c r="M790" s="16" t="str">
        <f>VLOOKUP(L790:L3946,[11]FF!$A$10:$B$16,2,FALSE)</f>
        <v>Recursos Estatales</v>
      </c>
      <c r="N790" s="16" t="str">
        <f t="shared" si="116"/>
        <v>615</v>
      </c>
      <c r="O790" s="16" t="str">
        <f>VLOOKUP(N790:N3946,[11]FF!$A$22:$B$93,2,FALSE)</f>
        <v>Aport. P/Obras Div. Colonias</v>
      </c>
      <c r="P790" s="16">
        <v>877946</v>
      </c>
      <c r="Q790" s="16">
        <v>8</v>
      </c>
      <c r="R790" s="17">
        <v>0</v>
      </c>
      <c r="S790" s="17">
        <v>0</v>
      </c>
      <c r="T790" s="17">
        <f t="shared" si="108"/>
        <v>0</v>
      </c>
      <c r="U790" s="17">
        <v>0</v>
      </c>
      <c r="V790" s="17">
        <v>4920.2700000000004</v>
      </c>
      <c r="W790" s="17">
        <f t="shared" si="109"/>
        <v>-4920.2700000000004</v>
      </c>
      <c r="X790" t="str">
        <f>VLOOKUP(J790,'[12]Conver ASEJ VS Clave Nueva'!$A$4:$C$193,3,FALSE)</f>
        <v>6.4.1.9</v>
      </c>
      <c r="Y790" t="str">
        <f>VLOOKUP(K790,'[13]Conver ASEJ VS Clave Nueva'!$B$4:$D$193,3,FALSE)</f>
        <v>Otros  accesorios</v>
      </c>
    </row>
    <row r="791" spans="1:25" x14ac:dyDescent="0.25">
      <c r="A791" s="16">
        <v>86489</v>
      </c>
      <c r="B791" s="16" t="s">
        <v>128</v>
      </c>
      <c r="C791" s="16" t="str">
        <f t="shared" si="110"/>
        <v>2018</v>
      </c>
      <c r="D791" s="16" t="str">
        <f t="shared" si="111"/>
        <v>060000</v>
      </c>
      <c r="E791" s="16" t="str">
        <f>VLOOKUP(D791:D3947,'[10]Catalogos CRI'!$A$10:$B$19,2,FALSE)</f>
        <v>APROVECHAMIENTOS</v>
      </c>
      <c r="F791" s="16" t="str">
        <f t="shared" si="112"/>
        <v>064000</v>
      </c>
      <c r="G791" s="16" t="str">
        <f>VLOOKUP(F791:F3947,'[10]Catalogos CRI'!$A$24:$B$65,2,FALSE)</f>
        <v>ACCESORIOS DE LOS APORVECHAMIENTOS</v>
      </c>
      <c r="H791" s="16" t="str">
        <f t="shared" si="113"/>
        <v>064010</v>
      </c>
      <c r="I791" s="16" t="str">
        <f>VLOOKUP(H791:H3947,'[10]Catalogos CRI'!$A$70:$B$148,2,FALSE)</f>
        <v>Otros no especificados</v>
      </c>
      <c r="J791" s="16" t="str">
        <f t="shared" si="114"/>
        <v>064011</v>
      </c>
      <c r="K791" s="16" t="str">
        <f>VLOOKUP(J791:J3947,'[10]Catalogos CRI'!$A$153:$B$335,2,FALSE)</f>
        <v>Otros  accesorios</v>
      </c>
      <c r="L791" s="16" t="str">
        <f t="shared" si="115"/>
        <v>600</v>
      </c>
      <c r="M791" s="16" t="str">
        <f>VLOOKUP(L791:L3947,[11]FF!$A$10:$B$16,2,FALSE)</f>
        <v>Recursos Estatales</v>
      </c>
      <c r="N791" s="16" t="str">
        <f t="shared" si="116"/>
        <v>615</v>
      </c>
      <c r="O791" s="16" t="str">
        <f>VLOOKUP(N791:N3947,[11]FF!$A$22:$B$93,2,FALSE)</f>
        <v>Aport. P/Obras Div. Colonias</v>
      </c>
      <c r="P791" s="16">
        <v>877947</v>
      </c>
      <c r="Q791" s="16">
        <v>9</v>
      </c>
      <c r="R791" s="17">
        <v>0</v>
      </c>
      <c r="S791" s="17">
        <v>0</v>
      </c>
      <c r="T791" s="17">
        <f t="shared" si="108"/>
        <v>0</v>
      </c>
      <c r="U791" s="17">
        <v>0</v>
      </c>
      <c r="V791" s="17">
        <v>4292.1499999999996</v>
      </c>
      <c r="W791" s="17">
        <f t="shared" si="109"/>
        <v>-4292.1499999999996</v>
      </c>
      <c r="X791" t="str">
        <f>VLOOKUP(J791,'[12]Conver ASEJ VS Clave Nueva'!$A$4:$C$193,3,FALSE)</f>
        <v>6.4.1.9</v>
      </c>
      <c r="Y791" t="str">
        <f>VLOOKUP(K791,'[13]Conver ASEJ VS Clave Nueva'!$B$4:$D$193,3,FALSE)</f>
        <v>Otros  accesorios</v>
      </c>
    </row>
    <row r="792" spans="1:25" x14ac:dyDescent="0.25">
      <c r="A792" s="16">
        <v>86489</v>
      </c>
      <c r="B792" s="16" t="s">
        <v>128</v>
      </c>
      <c r="C792" s="16" t="str">
        <f t="shared" si="110"/>
        <v>2018</v>
      </c>
      <c r="D792" s="16" t="str">
        <f t="shared" si="111"/>
        <v>060000</v>
      </c>
      <c r="E792" s="16" t="str">
        <f>VLOOKUP(D792:D3948,'[10]Catalogos CRI'!$A$10:$B$19,2,FALSE)</f>
        <v>APROVECHAMIENTOS</v>
      </c>
      <c r="F792" s="16" t="str">
        <f t="shared" si="112"/>
        <v>064000</v>
      </c>
      <c r="G792" s="16" t="str">
        <f>VLOOKUP(F792:F3948,'[10]Catalogos CRI'!$A$24:$B$65,2,FALSE)</f>
        <v>ACCESORIOS DE LOS APORVECHAMIENTOS</v>
      </c>
      <c r="H792" s="16" t="str">
        <f t="shared" si="113"/>
        <v>064010</v>
      </c>
      <c r="I792" s="16" t="str">
        <f>VLOOKUP(H792:H3948,'[10]Catalogos CRI'!$A$70:$B$148,2,FALSE)</f>
        <v>Otros no especificados</v>
      </c>
      <c r="J792" s="16" t="str">
        <f t="shared" si="114"/>
        <v>064011</v>
      </c>
      <c r="K792" s="16" t="str">
        <f>VLOOKUP(J792:J3948,'[10]Catalogos CRI'!$A$153:$B$335,2,FALSE)</f>
        <v>Otros  accesorios</v>
      </c>
      <c r="L792" s="16" t="str">
        <f t="shared" si="115"/>
        <v>600</v>
      </c>
      <c r="M792" s="16" t="str">
        <f>VLOOKUP(L792:L3948,[11]FF!$A$10:$B$16,2,FALSE)</f>
        <v>Recursos Estatales</v>
      </c>
      <c r="N792" s="16" t="str">
        <f t="shared" si="116"/>
        <v>615</v>
      </c>
      <c r="O792" s="16" t="str">
        <f>VLOOKUP(N792:N3948,[11]FF!$A$22:$B$93,2,FALSE)</f>
        <v>Aport. P/Obras Div. Colonias</v>
      </c>
      <c r="P792" s="16">
        <v>877948</v>
      </c>
      <c r="Q792" s="16">
        <v>10</v>
      </c>
      <c r="R792" s="17">
        <v>0</v>
      </c>
      <c r="S792" s="17">
        <v>0</v>
      </c>
      <c r="T792" s="17">
        <f t="shared" si="108"/>
        <v>0</v>
      </c>
      <c r="U792" s="17">
        <v>0</v>
      </c>
      <c r="V792" s="17">
        <v>5404.88</v>
      </c>
      <c r="W792" s="17">
        <f t="shared" si="109"/>
        <v>-5404.88</v>
      </c>
      <c r="X792" t="str">
        <f>VLOOKUP(J792,'[12]Conver ASEJ VS Clave Nueva'!$A$4:$C$193,3,FALSE)</f>
        <v>6.4.1.9</v>
      </c>
      <c r="Y792" t="str">
        <f>VLOOKUP(K792,'[13]Conver ASEJ VS Clave Nueva'!$B$4:$D$193,3,FALSE)</f>
        <v>Otros  accesorios</v>
      </c>
    </row>
    <row r="793" spans="1:25" x14ac:dyDescent="0.25">
      <c r="A793" s="16">
        <v>86489</v>
      </c>
      <c r="B793" s="16" t="s">
        <v>128</v>
      </c>
      <c r="C793" s="16" t="str">
        <f t="shared" si="110"/>
        <v>2018</v>
      </c>
      <c r="D793" s="16" t="str">
        <f t="shared" si="111"/>
        <v>060000</v>
      </c>
      <c r="E793" s="16" t="str">
        <f>VLOOKUP(D793:D3949,'[10]Catalogos CRI'!$A$10:$B$19,2,FALSE)</f>
        <v>APROVECHAMIENTOS</v>
      </c>
      <c r="F793" s="16" t="str">
        <f t="shared" si="112"/>
        <v>064000</v>
      </c>
      <c r="G793" s="16" t="str">
        <f>VLOOKUP(F793:F3949,'[10]Catalogos CRI'!$A$24:$B$65,2,FALSE)</f>
        <v>ACCESORIOS DE LOS APORVECHAMIENTOS</v>
      </c>
      <c r="H793" s="16" t="str">
        <f t="shared" si="113"/>
        <v>064010</v>
      </c>
      <c r="I793" s="16" t="str">
        <f>VLOOKUP(H793:H3949,'[10]Catalogos CRI'!$A$70:$B$148,2,FALSE)</f>
        <v>Otros no especificados</v>
      </c>
      <c r="J793" s="16" t="str">
        <f t="shared" si="114"/>
        <v>064011</v>
      </c>
      <c r="K793" s="16" t="str">
        <f>VLOOKUP(J793:J3949,'[10]Catalogos CRI'!$A$153:$B$335,2,FALSE)</f>
        <v>Otros  accesorios</v>
      </c>
      <c r="L793" s="16" t="str">
        <f t="shared" si="115"/>
        <v>600</v>
      </c>
      <c r="M793" s="16" t="str">
        <f>VLOOKUP(L793:L3949,[11]FF!$A$10:$B$16,2,FALSE)</f>
        <v>Recursos Estatales</v>
      </c>
      <c r="N793" s="16" t="str">
        <f t="shared" si="116"/>
        <v>615</v>
      </c>
      <c r="O793" s="16" t="str">
        <f>VLOOKUP(N793:N3949,[11]FF!$A$22:$B$93,2,FALSE)</f>
        <v>Aport. P/Obras Div. Colonias</v>
      </c>
      <c r="P793" s="16">
        <v>877949</v>
      </c>
      <c r="Q793" s="16">
        <v>11</v>
      </c>
      <c r="R793" s="17">
        <v>0</v>
      </c>
      <c r="S793" s="17">
        <v>0</v>
      </c>
      <c r="T793" s="17">
        <f t="shared" si="108"/>
        <v>0</v>
      </c>
      <c r="U793" s="17">
        <v>0</v>
      </c>
      <c r="V793" s="17">
        <v>4769.09</v>
      </c>
      <c r="W793" s="17">
        <f t="shared" si="109"/>
        <v>-4769.09</v>
      </c>
      <c r="X793" t="str">
        <f>VLOOKUP(J793,'[12]Conver ASEJ VS Clave Nueva'!$A$4:$C$193,3,FALSE)</f>
        <v>6.4.1.9</v>
      </c>
      <c r="Y793" t="str">
        <f>VLOOKUP(K793,'[13]Conver ASEJ VS Clave Nueva'!$B$4:$D$193,3,FALSE)</f>
        <v>Otros  accesorios</v>
      </c>
    </row>
    <row r="794" spans="1:25" x14ac:dyDescent="0.25">
      <c r="A794" s="16">
        <v>86489</v>
      </c>
      <c r="B794" s="16" t="s">
        <v>128</v>
      </c>
      <c r="C794" s="16" t="str">
        <f t="shared" si="110"/>
        <v>2018</v>
      </c>
      <c r="D794" s="16" t="str">
        <f t="shared" si="111"/>
        <v>060000</v>
      </c>
      <c r="E794" s="16" t="str">
        <f>VLOOKUP(D794:D3950,'[10]Catalogos CRI'!$A$10:$B$19,2,FALSE)</f>
        <v>APROVECHAMIENTOS</v>
      </c>
      <c r="F794" s="16" t="str">
        <f t="shared" si="112"/>
        <v>064000</v>
      </c>
      <c r="G794" s="16" t="str">
        <f>VLOOKUP(F794:F3950,'[10]Catalogos CRI'!$A$24:$B$65,2,FALSE)</f>
        <v>ACCESORIOS DE LOS APORVECHAMIENTOS</v>
      </c>
      <c r="H794" s="16" t="str">
        <f t="shared" si="113"/>
        <v>064010</v>
      </c>
      <c r="I794" s="16" t="str">
        <f>VLOOKUP(H794:H3950,'[10]Catalogos CRI'!$A$70:$B$148,2,FALSE)</f>
        <v>Otros no especificados</v>
      </c>
      <c r="J794" s="16" t="str">
        <f t="shared" si="114"/>
        <v>064011</v>
      </c>
      <c r="K794" s="16" t="str">
        <f>VLOOKUP(J794:J3950,'[10]Catalogos CRI'!$A$153:$B$335,2,FALSE)</f>
        <v>Otros  accesorios</v>
      </c>
      <c r="L794" s="16" t="str">
        <f t="shared" si="115"/>
        <v>600</v>
      </c>
      <c r="M794" s="16" t="str">
        <f>VLOOKUP(L794:L3950,[11]FF!$A$10:$B$16,2,FALSE)</f>
        <v>Recursos Estatales</v>
      </c>
      <c r="N794" s="16" t="str">
        <f t="shared" si="116"/>
        <v>615</v>
      </c>
      <c r="O794" s="16" t="str">
        <f>VLOOKUP(N794:N3950,[11]FF!$A$22:$B$93,2,FALSE)</f>
        <v>Aport. P/Obras Div. Colonias</v>
      </c>
      <c r="P794" s="16">
        <v>877950</v>
      </c>
      <c r="Q794" s="16">
        <v>12</v>
      </c>
      <c r="R794" s="17">
        <v>0</v>
      </c>
      <c r="S794" s="17">
        <v>0</v>
      </c>
      <c r="T794" s="17">
        <f t="shared" si="108"/>
        <v>0</v>
      </c>
      <c r="U794" s="17">
        <v>0</v>
      </c>
      <c r="V794" s="17">
        <v>4928.1000000000004</v>
      </c>
      <c r="W794" s="17">
        <f t="shared" si="109"/>
        <v>-4928.1000000000004</v>
      </c>
      <c r="X794" t="str">
        <f>VLOOKUP(J794,'[12]Conver ASEJ VS Clave Nueva'!$A$4:$C$193,3,FALSE)</f>
        <v>6.4.1.9</v>
      </c>
      <c r="Y794" t="str">
        <f>VLOOKUP(K794,'[13]Conver ASEJ VS Clave Nueva'!$B$4:$D$193,3,FALSE)</f>
        <v>Otros  accesorios</v>
      </c>
    </row>
    <row r="795" spans="1:25" x14ac:dyDescent="0.25">
      <c r="A795" s="16">
        <v>86490</v>
      </c>
      <c r="B795" s="16" t="s">
        <v>129</v>
      </c>
      <c r="C795" s="16" t="str">
        <f t="shared" si="110"/>
        <v>2018</v>
      </c>
      <c r="D795" s="16" t="str">
        <f t="shared" si="111"/>
        <v>060000</v>
      </c>
      <c r="E795" s="16" t="str">
        <f>VLOOKUP(D795:D3951,'[10]Catalogos CRI'!$A$10:$B$19,2,FALSE)</f>
        <v>APROVECHAMIENTOS</v>
      </c>
      <c r="F795" s="16" t="str">
        <f t="shared" si="112"/>
        <v>064000</v>
      </c>
      <c r="G795" s="16" t="str">
        <f>VLOOKUP(F795:F3951,'[10]Catalogos CRI'!$A$24:$B$65,2,FALSE)</f>
        <v>ACCESORIOS DE LOS APORVECHAMIENTOS</v>
      </c>
      <c r="H795" s="16" t="str">
        <f t="shared" si="113"/>
        <v>064010</v>
      </c>
      <c r="I795" s="16" t="str">
        <f>VLOOKUP(H795:H3951,'[10]Catalogos CRI'!$A$70:$B$148,2,FALSE)</f>
        <v>Otros no especificados</v>
      </c>
      <c r="J795" s="16" t="str">
        <f t="shared" si="114"/>
        <v>064011</v>
      </c>
      <c r="K795" s="16" t="str">
        <f>VLOOKUP(J795:J3951,'[10]Catalogos CRI'!$A$153:$B$335,2,FALSE)</f>
        <v>Otros  accesorios</v>
      </c>
      <c r="L795" s="16" t="str">
        <f t="shared" si="115"/>
        <v>600</v>
      </c>
      <c r="M795" s="16" t="str">
        <f>VLOOKUP(L795:L3951,[11]FF!$A$10:$B$16,2,FALSE)</f>
        <v>Recursos Estatales</v>
      </c>
      <c r="N795" s="16" t="str">
        <f t="shared" si="116"/>
        <v>621</v>
      </c>
      <c r="O795" s="16" t="str">
        <f>VLOOKUP(N795:N3951,[11]FF!$A$22:$B$93,2,FALSE)</f>
        <v>Fondo Metropolitano 2016</v>
      </c>
      <c r="P795" s="16">
        <v>877951</v>
      </c>
      <c r="Q795" s="16">
        <v>1</v>
      </c>
      <c r="R795" s="17">
        <v>0</v>
      </c>
      <c r="S795" s="17">
        <v>1.33</v>
      </c>
      <c r="T795" s="17">
        <f t="shared" si="108"/>
        <v>1.33</v>
      </c>
      <c r="U795" s="17">
        <v>0</v>
      </c>
      <c r="V795" s="17">
        <v>1.33</v>
      </c>
      <c r="W795" s="17">
        <f t="shared" si="109"/>
        <v>0</v>
      </c>
      <c r="X795" t="str">
        <f>VLOOKUP(J795,'[12]Conver ASEJ VS Clave Nueva'!$A$4:$C$193,3,FALSE)</f>
        <v>6.4.1.9</v>
      </c>
      <c r="Y795" t="str">
        <f>VLOOKUP(K795,'[13]Conver ASEJ VS Clave Nueva'!$B$4:$D$193,3,FALSE)</f>
        <v>Otros  accesorios</v>
      </c>
    </row>
    <row r="796" spans="1:25" x14ac:dyDescent="0.25">
      <c r="A796" s="16">
        <v>86490</v>
      </c>
      <c r="B796" s="16" t="s">
        <v>129</v>
      </c>
      <c r="C796" s="16" t="str">
        <f t="shared" si="110"/>
        <v>2018</v>
      </c>
      <c r="D796" s="16" t="str">
        <f t="shared" si="111"/>
        <v>060000</v>
      </c>
      <c r="E796" s="16" t="str">
        <f>VLOOKUP(D796:D3952,'[10]Catalogos CRI'!$A$10:$B$19,2,FALSE)</f>
        <v>APROVECHAMIENTOS</v>
      </c>
      <c r="F796" s="16" t="str">
        <f t="shared" si="112"/>
        <v>064000</v>
      </c>
      <c r="G796" s="16" t="str">
        <f>VLOOKUP(F796:F3952,'[10]Catalogos CRI'!$A$24:$B$65,2,FALSE)</f>
        <v>ACCESORIOS DE LOS APORVECHAMIENTOS</v>
      </c>
      <c r="H796" s="16" t="str">
        <f t="shared" si="113"/>
        <v>064010</v>
      </c>
      <c r="I796" s="16" t="str">
        <f>VLOOKUP(H796:H3952,'[10]Catalogos CRI'!$A$70:$B$148,2,FALSE)</f>
        <v>Otros no especificados</v>
      </c>
      <c r="J796" s="16" t="str">
        <f t="shared" si="114"/>
        <v>064011</v>
      </c>
      <c r="K796" s="16" t="str">
        <f>VLOOKUP(J796:J3952,'[10]Catalogos CRI'!$A$153:$B$335,2,FALSE)</f>
        <v>Otros  accesorios</v>
      </c>
      <c r="L796" s="16" t="str">
        <f t="shared" si="115"/>
        <v>600</v>
      </c>
      <c r="M796" s="16" t="str">
        <f>VLOOKUP(L796:L3952,[11]FF!$A$10:$B$16,2,FALSE)</f>
        <v>Recursos Estatales</v>
      </c>
      <c r="N796" s="16" t="str">
        <f t="shared" si="116"/>
        <v>621</v>
      </c>
      <c r="O796" s="16" t="str">
        <f>VLOOKUP(N796:N3952,[11]FF!$A$22:$B$93,2,FALSE)</f>
        <v>Fondo Metropolitano 2016</v>
      </c>
      <c r="P796" s="16">
        <v>877952</v>
      </c>
      <c r="Q796" s="16">
        <v>2</v>
      </c>
      <c r="R796" s="17">
        <v>0</v>
      </c>
      <c r="S796" s="17">
        <v>0</v>
      </c>
      <c r="T796" s="17">
        <f t="shared" si="108"/>
        <v>0</v>
      </c>
      <c r="U796" s="17">
        <v>0</v>
      </c>
      <c r="V796" s="17">
        <v>0</v>
      </c>
      <c r="W796" s="17">
        <f t="shared" si="109"/>
        <v>0</v>
      </c>
      <c r="X796" t="str">
        <f>VLOOKUP(J796,'[12]Conver ASEJ VS Clave Nueva'!$A$4:$C$193,3,FALSE)</f>
        <v>6.4.1.9</v>
      </c>
      <c r="Y796" t="str">
        <f>VLOOKUP(K796,'[13]Conver ASEJ VS Clave Nueva'!$B$4:$D$193,3,FALSE)</f>
        <v>Otros  accesorios</v>
      </c>
    </row>
    <row r="797" spans="1:25" x14ac:dyDescent="0.25">
      <c r="A797" s="16">
        <v>86490</v>
      </c>
      <c r="B797" s="16" t="s">
        <v>129</v>
      </c>
      <c r="C797" s="16" t="str">
        <f t="shared" si="110"/>
        <v>2018</v>
      </c>
      <c r="D797" s="16" t="str">
        <f t="shared" si="111"/>
        <v>060000</v>
      </c>
      <c r="E797" s="16" t="str">
        <f>VLOOKUP(D797:D3953,'[10]Catalogos CRI'!$A$10:$B$19,2,FALSE)</f>
        <v>APROVECHAMIENTOS</v>
      </c>
      <c r="F797" s="16" t="str">
        <f t="shared" si="112"/>
        <v>064000</v>
      </c>
      <c r="G797" s="16" t="str">
        <f>VLOOKUP(F797:F3953,'[10]Catalogos CRI'!$A$24:$B$65,2,FALSE)</f>
        <v>ACCESORIOS DE LOS APORVECHAMIENTOS</v>
      </c>
      <c r="H797" s="16" t="str">
        <f t="shared" si="113"/>
        <v>064010</v>
      </c>
      <c r="I797" s="16" t="str">
        <f>VLOOKUP(H797:H3953,'[10]Catalogos CRI'!$A$70:$B$148,2,FALSE)</f>
        <v>Otros no especificados</v>
      </c>
      <c r="J797" s="16" t="str">
        <f t="shared" si="114"/>
        <v>064011</v>
      </c>
      <c r="K797" s="16" t="str">
        <f>VLOOKUP(J797:J3953,'[10]Catalogos CRI'!$A$153:$B$335,2,FALSE)</f>
        <v>Otros  accesorios</v>
      </c>
      <c r="L797" s="16" t="str">
        <f t="shared" si="115"/>
        <v>600</v>
      </c>
      <c r="M797" s="16" t="str">
        <f>VLOOKUP(L797:L3953,[11]FF!$A$10:$B$16,2,FALSE)</f>
        <v>Recursos Estatales</v>
      </c>
      <c r="N797" s="16" t="str">
        <f t="shared" si="116"/>
        <v>621</v>
      </c>
      <c r="O797" s="16" t="str">
        <f>VLOOKUP(N797:N3953,[11]FF!$A$22:$B$93,2,FALSE)</f>
        <v>Fondo Metropolitano 2016</v>
      </c>
      <c r="P797" s="16">
        <v>877953</v>
      </c>
      <c r="Q797" s="16">
        <v>3</v>
      </c>
      <c r="R797" s="17">
        <v>0</v>
      </c>
      <c r="S797" s="17">
        <v>0</v>
      </c>
      <c r="T797" s="17">
        <f t="shared" si="108"/>
        <v>0</v>
      </c>
      <c r="U797" s="17">
        <v>0</v>
      </c>
      <c r="V797" s="17">
        <v>0</v>
      </c>
      <c r="W797" s="17">
        <f t="shared" si="109"/>
        <v>0</v>
      </c>
      <c r="X797" t="str">
        <f>VLOOKUP(J797,'[12]Conver ASEJ VS Clave Nueva'!$A$4:$C$193,3,FALSE)</f>
        <v>6.4.1.9</v>
      </c>
      <c r="Y797" t="str">
        <f>VLOOKUP(K797,'[13]Conver ASEJ VS Clave Nueva'!$B$4:$D$193,3,FALSE)</f>
        <v>Otros  accesorios</v>
      </c>
    </row>
    <row r="798" spans="1:25" x14ac:dyDescent="0.25">
      <c r="A798" s="16">
        <v>86490</v>
      </c>
      <c r="B798" s="16" t="s">
        <v>129</v>
      </c>
      <c r="C798" s="16" t="str">
        <f t="shared" si="110"/>
        <v>2018</v>
      </c>
      <c r="D798" s="16" t="str">
        <f t="shared" si="111"/>
        <v>060000</v>
      </c>
      <c r="E798" s="16" t="str">
        <f>VLOOKUP(D798:D3954,'[10]Catalogos CRI'!$A$10:$B$19,2,FALSE)</f>
        <v>APROVECHAMIENTOS</v>
      </c>
      <c r="F798" s="16" t="str">
        <f t="shared" si="112"/>
        <v>064000</v>
      </c>
      <c r="G798" s="16" t="str">
        <f>VLOOKUP(F798:F3954,'[10]Catalogos CRI'!$A$24:$B$65,2,FALSE)</f>
        <v>ACCESORIOS DE LOS APORVECHAMIENTOS</v>
      </c>
      <c r="H798" s="16" t="str">
        <f t="shared" si="113"/>
        <v>064010</v>
      </c>
      <c r="I798" s="16" t="str">
        <f>VLOOKUP(H798:H3954,'[10]Catalogos CRI'!$A$70:$B$148,2,FALSE)</f>
        <v>Otros no especificados</v>
      </c>
      <c r="J798" s="16" t="str">
        <f t="shared" si="114"/>
        <v>064011</v>
      </c>
      <c r="K798" s="16" t="str">
        <f>VLOOKUP(J798:J3954,'[10]Catalogos CRI'!$A$153:$B$335,2,FALSE)</f>
        <v>Otros  accesorios</v>
      </c>
      <c r="L798" s="16" t="str">
        <f t="shared" si="115"/>
        <v>600</v>
      </c>
      <c r="M798" s="16" t="str">
        <f>VLOOKUP(L798:L3954,[11]FF!$A$10:$B$16,2,FALSE)</f>
        <v>Recursos Estatales</v>
      </c>
      <c r="N798" s="16" t="str">
        <f t="shared" si="116"/>
        <v>621</v>
      </c>
      <c r="O798" s="16" t="str">
        <f>VLOOKUP(N798:N3954,[11]FF!$A$22:$B$93,2,FALSE)</f>
        <v>Fondo Metropolitano 2016</v>
      </c>
      <c r="P798" s="16">
        <v>877954</v>
      </c>
      <c r="Q798" s="16">
        <v>4</v>
      </c>
      <c r="R798" s="17">
        <v>0</v>
      </c>
      <c r="S798" s="17">
        <v>0</v>
      </c>
      <c r="T798" s="17">
        <f t="shared" si="108"/>
        <v>0</v>
      </c>
      <c r="U798" s="17">
        <v>0</v>
      </c>
      <c r="V798" s="17">
        <v>0</v>
      </c>
      <c r="W798" s="17">
        <f t="shared" si="109"/>
        <v>0</v>
      </c>
      <c r="X798" t="str">
        <f>VLOOKUP(J798,'[12]Conver ASEJ VS Clave Nueva'!$A$4:$C$193,3,FALSE)</f>
        <v>6.4.1.9</v>
      </c>
      <c r="Y798" t="str">
        <f>VLOOKUP(K798,'[13]Conver ASEJ VS Clave Nueva'!$B$4:$D$193,3,FALSE)</f>
        <v>Otros  accesorios</v>
      </c>
    </row>
    <row r="799" spans="1:25" x14ac:dyDescent="0.25">
      <c r="A799" s="16">
        <v>86490</v>
      </c>
      <c r="B799" s="16" t="s">
        <v>129</v>
      </c>
      <c r="C799" s="16" t="str">
        <f t="shared" si="110"/>
        <v>2018</v>
      </c>
      <c r="D799" s="16" t="str">
        <f t="shared" si="111"/>
        <v>060000</v>
      </c>
      <c r="E799" s="16" t="str">
        <f>VLOOKUP(D799:D3955,'[10]Catalogos CRI'!$A$10:$B$19,2,FALSE)</f>
        <v>APROVECHAMIENTOS</v>
      </c>
      <c r="F799" s="16" t="str">
        <f t="shared" si="112"/>
        <v>064000</v>
      </c>
      <c r="G799" s="16" t="str">
        <f>VLOOKUP(F799:F3955,'[10]Catalogos CRI'!$A$24:$B$65,2,FALSE)</f>
        <v>ACCESORIOS DE LOS APORVECHAMIENTOS</v>
      </c>
      <c r="H799" s="16" t="str">
        <f t="shared" si="113"/>
        <v>064010</v>
      </c>
      <c r="I799" s="16" t="str">
        <f>VLOOKUP(H799:H3955,'[10]Catalogos CRI'!$A$70:$B$148,2,FALSE)</f>
        <v>Otros no especificados</v>
      </c>
      <c r="J799" s="16" t="str">
        <f t="shared" si="114"/>
        <v>064011</v>
      </c>
      <c r="K799" s="16" t="str">
        <f>VLOOKUP(J799:J3955,'[10]Catalogos CRI'!$A$153:$B$335,2,FALSE)</f>
        <v>Otros  accesorios</v>
      </c>
      <c r="L799" s="16" t="str">
        <f t="shared" si="115"/>
        <v>600</v>
      </c>
      <c r="M799" s="16" t="str">
        <f>VLOOKUP(L799:L3955,[11]FF!$A$10:$B$16,2,FALSE)</f>
        <v>Recursos Estatales</v>
      </c>
      <c r="N799" s="16" t="str">
        <f t="shared" si="116"/>
        <v>621</v>
      </c>
      <c r="O799" s="16" t="str">
        <f>VLOOKUP(N799:N3955,[11]FF!$A$22:$B$93,2,FALSE)</f>
        <v>Fondo Metropolitano 2016</v>
      </c>
      <c r="P799" s="16">
        <v>877955</v>
      </c>
      <c r="Q799" s="16">
        <v>5</v>
      </c>
      <c r="R799" s="17">
        <v>0</v>
      </c>
      <c r="S799" s="17">
        <v>0</v>
      </c>
      <c r="T799" s="17">
        <f t="shared" si="108"/>
        <v>0</v>
      </c>
      <c r="U799" s="17">
        <v>0</v>
      </c>
      <c r="V799" s="17">
        <v>0</v>
      </c>
      <c r="W799" s="17">
        <f t="shared" si="109"/>
        <v>0</v>
      </c>
      <c r="X799" t="str">
        <f>VLOOKUP(J799,'[12]Conver ASEJ VS Clave Nueva'!$A$4:$C$193,3,FALSE)</f>
        <v>6.4.1.9</v>
      </c>
      <c r="Y799" t="str">
        <f>VLOOKUP(K799,'[13]Conver ASEJ VS Clave Nueva'!$B$4:$D$193,3,FALSE)</f>
        <v>Otros  accesorios</v>
      </c>
    </row>
    <row r="800" spans="1:25" x14ac:dyDescent="0.25">
      <c r="A800" s="16">
        <v>86490</v>
      </c>
      <c r="B800" s="16" t="s">
        <v>129</v>
      </c>
      <c r="C800" s="16" t="str">
        <f t="shared" si="110"/>
        <v>2018</v>
      </c>
      <c r="D800" s="16" t="str">
        <f t="shared" si="111"/>
        <v>060000</v>
      </c>
      <c r="E800" s="16" t="str">
        <f>VLOOKUP(D800:D3956,'[10]Catalogos CRI'!$A$10:$B$19,2,FALSE)</f>
        <v>APROVECHAMIENTOS</v>
      </c>
      <c r="F800" s="16" t="str">
        <f t="shared" si="112"/>
        <v>064000</v>
      </c>
      <c r="G800" s="16" t="str">
        <f>VLOOKUP(F800:F3956,'[10]Catalogos CRI'!$A$24:$B$65,2,FALSE)</f>
        <v>ACCESORIOS DE LOS APORVECHAMIENTOS</v>
      </c>
      <c r="H800" s="16" t="str">
        <f t="shared" si="113"/>
        <v>064010</v>
      </c>
      <c r="I800" s="16" t="str">
        <f>VLOOKUP(H800:H3956,'[10]Catalogos CRI'!$A$70:$B$148,2,FALSE)</f>
        <v>Otros no especificados</v>
      </c>
      <c r="J800" s="16" t="str">
        <f t="shared" si="114"/>
        <v>064011</v>
      </c>
      <c r="K800" s="16" t="str">
        <f>VLOOKUP(J800:J3956,'[10]Catalogos CRI'!$A$153:$B$335,2,FALSE)</f>
        <v>Otros  accesorios</v>
      </c>
      <c r="L800" s="16" t="str">
        <f t="shared" si="115"/>
        <v>600</v>
      </c>
      <c r="M800" s="16" t="str">
        <f>VLOOKUP(L800:L3956,[11]FF!$A$10:$B$16,2,FALSE)</f>
        <v>Recursos Estatales</v>
      </c>
      <c r="N800" s="16" t="str">
        <f t="shared" si="116"/>
        <v>621</v>
      </c>
      <c r="O800" s="16" t="str">
        <f>VLOOKUP(N800:N3956,[11]FF!$A$22:$B$93,2,FALSE)</f>
        <v>Fondo Metropolitano 2016</v>
      </c>
      <c r="P800" s="16">
        <v>877956</v>
      </c>
      <c r="Q800" s="16">
        <v>6</v>
      </c>
      <c r="R800" s="17">
        <v>0</v>
      </c>
      <c r="S800" s="17">
        <v>0</v>
      </c>
      <c r="T800" s="17">
        <f t="shared" si="108"/>
        <v>0</v>
      </c>
      <c r="U800" s="17">
        <v>0</v>
      </c>
      <c r="V800" s="17">
        <v>0</v>
      </c>
      <c r="W800" s="17">
        <f t="shared" si="109"/>
        <v>0</v>
      </c>
      <c r="X800" t="str">
        <f>VLOOKUP(J800,'[12]Conver ASEJ VS Clave Nueva'!$A$4:$C$193,3,FALSE)</f>
        <v>6.4.1.9</v>
      </c>
      <c r="Y800" t="str">
        <f>VLOOKUP(K800,'[13]Conver ASEJ VS Clave Nueva'!$B$4:$D$193,3,FALSE)</f>
        <v>Otros  accesorios</v>
      </c>
    </row>
    <row r="801" spans="1:25" x14ac:dyDescent="0.25">
      <c r="A801" s="16">
        <v>86490</v>
      </c>
      <c r="B801" s="16" t="s">
        <v>129</v>
      </c>
      <c r="C801" s="16" t="str">
        <f t="shared" si="110"/>
        <v>2018</v>
      </c>
      <c r="D801" s="16" t="str">
        <f t="shared" si="111"/>
        <v>060000</v>
      </c>
      <c r="E801" s="16" t="str">
        <f>VLOOKUP(D801:D3957,'[10]Catalogos CRI'!$A$10:$B$19,2,FALSE)</f>
        <v>APROVECHAMIENTOS</v>
      </c>
      <c r="F801" s="16" t="str">
        <f t="shared" si="112"/>
        <v>064000</v>
      </c>
      <c r="G801" s="16" t="str">
        <f>VLOOKUP(F801:F3957,'[10]Catalogos CRI'!$A$24:$B$65,2,FALSE)</f>
        <v>ACCESORIOS DE LOS APORVECHAMIENTOS</v>
      </c>
      <c r="H801" s="16" t="str">
        <f t="shared" si="113"/>
        <v>064010</v>
      </c>
      <c r="I801" s="16" t="str">
        <f>VLOOKUP(H801:H3957,'[10]Catalogos CRI'!$A$70:$B$148,2,FALSE)</f>
        <v>Otros no especificados</v>
      </c>
      <c r="J801" s="16" t="str">
        <f t="shared" si="114"/>
        <v>064011</v>
      </c>
      <c r="K801" s="16" t="str">
        <f>VLOOKUP(J801:J3957,'[10]Catalogos CRI'!$A$153:$B$335,2,FALSE)</f>
        <v>Otros  accesorios</v>
      </c>
      <c r="L801" s="16" t="str">
        <f t="shared" si="115"/>
        <v>600</v>
      </c>
      <c r="M801" s="16" t="str">
        <f>VLOOKUP(L801:L3957,[11]FF!$A$10:$B$16,2,FALSE)</f>
        <v>Recursos Estatales</v>
      </c>
      <c r="N801" s="16" t="str">
        <f t="shared" si="116"/>
        <v>621</v>
      </c>
      <c r="O801" s="16" t="str">
        <f>VLOOKUP(N801:N3957,[11]FF!$A$22:$B$93,2,FALSE)</f>
        <v>Fondo Metropolitano 2016</v>
      </c>
      <c r="P801" s="16">
        <v>877957</v>
      </c>
      <c r="Q801" s="16">
        <v>7</v>
      </c>
      <c r="R801" s="17">
        <v>0</v>
      </c>
      <c r="S801" s="17">
        <v>0</v>
      </c>
      <c r="T801" s="17">
        <f t="shared" si="108"/>
        <v>0</v>
      </c>
      <c r="U801" s="17">
        <v>0</v>
      </c>
      <c r="V801" s="17">
        <v>0</v>
      </c>
      <c r="W801" s="17">
        <f t="shared" si="109"/>
        <v>0</v>
      </c>
      <c r="X801" t="str">
        <f>VLOOKUP(J801,'[12]Conver ASEJ VS Clave Nueva'!$A$4:$C$193,3,FALSE)</f>
        <v>6.4.1.9</v>
      </c>
      <c r="Y801" t="str">
        <f>VLOOKUP(K801,'[13]Conver ASEJ VS Clave Nueva'!$B$4:$D$193,3,FALSE)</f>
        <v>Otros  accesorios</v>
      </c>
    </row>
    <row r="802" spans="1:25" x14ac:dyDescent="0.25">
      <c r="A802" s="16">
        <v>86490</v>
      </c>
      <c r="B802" s="16" t="s">
        <v>129</v>
      </c>
      <c r="C802" s="16" t="str">
        <f t="shared" si="110"/>
        <v>2018</v>
      </c>
      <c r="D802" s="16" t="str">
        <f t="shared" si="111"/>
        <v>060000</v>
      </c>
      <c r="E802" s="16" t="str">
        <f>VLOOKUP(D802:D3958,'[10]Catalogos CRI'!$A$10:$B$19,2,FALSE)</f>
        <v>APROVECHAMIENTOS</v>
      </c>
      <c r="F802" s="16" t="str">
        <f t="shared" si="112"/>
        <v>064000</v>
      </c>
      <c r="G802" s="16" t="str">
        <f>VLOOKUP(F802:F3958,'[10]Catalogos CRI'!$A$24:$B$65,2,FALSE)</f>
        <v>ACCESORIOS DE LOS APORVECHAMIENTOS</v>
      </c>
      <c r="H802" s="16" t="str">
        <f t="shared" si="113"/>
        <v>064010</v>
      </c>
      <c r="I802" s="16" t="str">
        <f>VLOOKUP(H802:H3958,'[10]Catalogos CRI'!$A$70:$B$148,2,FALSE)</f>
        <v>Otros no especificados</v>
      </c>
      <c r="J802" s="16" t="str">
        <f t="shared" si="114"/>
        <v>064011</v>
      </c>
      <c r="K802" s="16" t="str">
        <f>VLOOKUP(J802:J3958,'[10]Catalogos CRI'!$A$153:$B$335,2,FALSE)</f>
        <v>Otros  accesorios</v>
      </c>
      <c r="L802" s="16" t="str">
        <f t="shared" si="115"/>
        <v>600</v>
      </c>
      <c r="M802" s="16" t="str">
        <f>VLOOKUP(L802:L3958,[11]FF!$A$10:$B$16,2,FALSE)</f>
        <v>Recursos Estatales</v>
      </c>
      <c r="N802" s="16" t="str">
        <f t="shared" si="116"/>
        <v>621</v>
      </c>
      <c r="O802" s="16" t="str">
        <f>VLOOKUP(N802:N3958,[11]FF!$A$22:$B$93,2,FALSE)</f>
        <v>Fondo Metropolitano 2016</v>
      </c>
      <c r="P802" s="16">
        <v>877958</v>
      </c>
      <c r="Q802" s="16">
        <v>8</v>
      </c>
      <c r="R802" s="17">
        <v>0</v>
      </c>
      <c r="S802" s="17">
        <v>0</v>
      </c>
      <c r="T802" s="17">
        <f t="shared" si="108"/>
        <v>0</v>
      </c>
      <c r="U802" s="17">
        <v>0</v>
      </c>
      <c r="V802" s="17">
        <v>0</v>
      </c>
      <c r="W802" s="17">
        <f t="shared" si="109"/>
        <v>0</v>
      </c>
      <c r="X802" t="str">
        <f>VLOOKUP(J802,'[12]Conver ASEJ VS Clave Nueva'!$A$4:$C$193,3,FALSE)</f>
        <v>6.4.1.9</v>
      </c>
      <c r="Y802" t="str">
        <f>VLOOKUP(K802,'[13]Conver ASEJ VS Clave Nueva'!$B$4:$D$193,3,FALSE)</f>
        <v>Otros  accesorios</v>
      </c>
    </row>
    <row r="803" spans="1:25" x14ac:dyDescent="0.25">
      <c r="A803" s="16">
        <v>86490</v>
      </c>
      <c r="B803" s="16" t="s">
        <v>129</v>
      </c>
      <c r="C803" s="16" t="str">
        <f t="shared" si="110"/>
        <v>2018</v>
      </c>
      <c r="D803" s="16" t="str">
        <f t="shared" si="111"/>
        <v>060000</v>
      </c>
      <c r="E803" s="16" t="str">
        <f>VLOOKUP(D803:D3959,'[10]Catalogos CRI'!$A$10:$B$19,2,FALSE)</f>
        <v>APROVECHAMIENTOS</v>
      </c>
      <c r="F803" s="16" t="str">
        <f t="shared" si="112"/>
        <v>064000</v>
      </c>
      <c r="G803" s="16" t="str">
        <f>VLOOKUP(F803:F3959,'[10]Catalogos CRI'!$A$24:$B$65,2,FALSE)</f>
        <v>ACCESORIOS DE LOS APORVECHAMIENTOS</v>
      </c>
      <c r="H803" s="16" t="str">
        <f t="shared" si="113"/>
        <v>064010</v>
      </c>
      <c r="I803" s="16" t="str">
        <f>VLOOKUP(H803:H3959,'[10]Catalogos CRI'!$A$70:$B$148,2,FALSE)</f>
        <v>Otros no especificados</v>
      </c>
      <c r="J803" s="16" t="str">
        <f t="shared" si="114"/>
        <v>064011</v>
      </c>
      <c r="K803" s="16" t="str">
        <f>VLOOKUP(J803:J3959,'[10]Catalogos CRI'!$A$153:$B$335,2,FALSE)</f>
        <v>Otros  accesorios</v>
      </c>
      <c r="L803" s="16" t="str">
        <f t="shared" si="115"/>
        <v>600</v>
      </c>
      <c r="M803" s="16" t="str">
        <f>VLOOKUP(L803:L3959,[11]FF!$A$10:$B$16,2,FALSE)</f>
        <v>Recursos Estatales</v>
      </c>
      <c r="N803" s="16" t="str">
        <f t="shared" si="116"/>
        <v>621</v>
      </c>
      <c r="O803" s="16" t="str">
        <f>VLOOKUP(N803:N3959,[11]FF!$A$22:$B$93,2,FALSE)</f>
        <v>Fondo Metropolitano 2016</v>
      </c>
      <c r="P803" s="16">
        <v>877959</v>
      </c>
      <c r="Q803" s="16">
        <v>9</v>
      </c>
      <c r="R803" s="17">
        <v>0</v>
      </c>
      <c r="S803" s="17">
        <v>0</v>
      </c>
      <c r="T803" s="17">
        <f t="shared" si="108"/>
        <v>0</v>
      </c>
      <c r="U803" s="17">
        <v>0</v>
      </c>
      <c r="V803" s="17">
        <v>0</v>
      </c>
      <c r="W803" s="17">
        <f t="shared" si="109"/>
        <v>0</v>
      </c>
      <c r="X803" t="str">
        <f>VLOOKUP(J803,'[12]Conver ASEJ VS Clave Nueva'!$A$4:$C$193,3,FALSE)</f>
        <v>6.4.1.9</v>
      </c>
      <c r="Y803" t="str">
        <f>VLOOKUP(K803,'[13]Conver ASEJ VS Clave Nueva'!$B$4:$D$193,3,FALSE)</f>
        <v>Otros  accesorios</v>
      </c>
    </row>
    <row r="804" spans="1:25" x14ac:dyDescent="0.25">
      <c r="A804" s="16">
        <v>86490</v>
      </c>
      <c r="B804" s="16" t="s">
        <v>129</v>
      </c>
      <c r="C804" s="16" t="str">
        <f t="shared" si="110"/>
        <v>2018</v>
      </c>
      <c r="D804" s="16" t="str">
        <f t="shared" si="111"/>
        <v>060000</v>
      </c>
      <c r="E804" s="16" t="str">
        <f>VLOOKUP(D804:D3960,'[10]Catalogos CRI'!$A$10:$B$19,2,FALSE)</f>
        <v>APROVECHAMIENTOS</v>
      </c>
      <c r="F804" s="16" t="str">
        <f t="shared" si="112"/>
        <v>064000</v>
      </c>
      <c r="G804" s="16" t="str">
        <f>VLOOKUP(F804:F3960,'[10]Catalogos CRI'!$A$24:$B$65,2,FALSE)</f>
        <v>ACCESORIOS DE LOS APORVECHAMIENTOS</v>
      </c>
      <c r="H804" s="16" t="str">
        <f t="shared" si="113"/>
        <v>064010</v>
      </c>
      <c r="I804" s="16" t="str">
        <f>VLOOKUP(H804:H3960,'[10]Catalogos CRI'!$A$70:$B$148,2,FALSE)</f>
        <v>Otros no especificados</v>
      </c>
      <c r="J804" s="16" t="str">
        <f t="shared" si="114"/>
        <v>064011</v>
      </c>
      <c r="K804" s="16" t="str">
        <f>VLOOKUP(J804:J3960,'[10]Catalogos CRI'!$A$153:$B$335,2,FALSE)</f>
        <v>Otros  accesorios</v>
      </c>
      <c r="L804" s="16" t="str">
        <f t="shared" si="115"/>
        <v>600</v>
      </c>
      <c r="M804" s="16" t="str">
        <f>VLOOKUP(L804:L3960,[11]FF!$A$10:$B$16,2,FALSE)</f>
        <v>Recursos Estatales</v>
      </c>
      <c r="N804" s="16" t="str">
        <f t="shared" si="116"/>
        <v>621</v>
      </c>
      <c r="O804" s="16" t="str">
        <f>VLOOKUP(N804:N3960,[11]FF!$A$22:$B$93,2,FALSE)</f>
        <v>Fondo Metropolitano 2016</v>
      </c>
      <c r="P804" s="16">
        <v>877960</v>
      </c>
      <c r="Q804" s="16">
        <v>10</v>
      </c>
      <c r="R804" s="17">
        <v>0</v>
      </c>
      <c r="S804" s="17">
        <v>0</v>
      </c>
      <c r="T804" s="17">
        <f t="shared" si="108"/>
        <v>0</v>
      </c>
      <c r="U804" s="17">
        <v>0</v>
      </c>
      <c r="V804" s="17">
        <v>0</v>
      </c>
      <c r="W804" s="17">
        <f t="shared" si="109"/>
        <v>0</v>
      </c>
      <c r="X804" t="str">
        <f>VLOOKUP(J804,'[12]Conver ASEJ VS Clave Nueva'!$A$4:$C$193,3,FALSE)</f>
        <v>6.4.1.9</v>
      </c>
      <c r="Y804" t="str">
        <f>VLOOKUP(K804,'[13]Conver ASEJ VS Clave Nueva'!$B$4:$D$193,3,FALSE)</f>
        <v>Otros  accesorios</v>
      </c>
    </row>
    <row r="805" spans="1:25" x14ac:dyDescent="0.25">
      <c r="A805" s="16">
        <v>86490</v>
      </c>
      <c r="B805" s="16" t="s">
        <v>129</v>
      </c>
      <c r="C805" s="16" t="str">
        <f t="shared" si="110"/>
        <v>2018</v>
      </c>
      <c r="D805" s="16" t="str">
        <f t="shared" si="111"/>
        <v>060000</v>
      </c>
      <c r="E805" s="16" t="str">
        <f>VLOOKUP(D805:D3961,'[10]Catalogos CRI'!$A$10:$B$19,2,FALSE)</f>
        <v>APROVECHAMIENTOS</v>
      </c>
      <c r="F805" s="16" t="str">
        <f t="shared" si="112"/>
        <v>064000</v>
      </c>
      <c r="G805" s="16" t="str">
        <f>VLOOKUP(F805:F3961,'[10]Catalogos CRI'!$A$24:$B$65,2,FALSE)</f>
        <v>ACCESORIOS DE LOS APORVECHAMIENTOS</v>
      </c>
      <c r="H805" s="16" t="str">
        <f t="shared" si="113"/>
        <v>064010</v>
      </c>
      <c r="I805" s="16" t="str">
        <f>VLOOKUP(H805:H3961,'[10]Catalogos CRI'!$A$70:$B$148,2,FALSE)</f>
        <v>Otros no especificados</v>
      </c>
      <c r="J805" s="16" t="str">
        <f t="shared" si="114"/>
        <v>064011</v>
      </c>
      <c r="K805" s="16" t="str">
        <f>VLOOKUP(J805:J3961,'[10]Catalogos CRI'!$A$153:$B$335,2,FALSE)</f>
        <v>Otros  accesorios</v>
      </c>
      <c r="L805" s="16" t="str">
        <f t="shared" si="115"/>
        <v>600</v>
      </c>
      <c r="M805" s="16" t="str">
        <f>VLOOKUP(L805:L3961,[11]FF!$A$10:$B$16,2,FALSE)</f>
        <v>Recursos Estatales</v>
      </c>
      <c r="N805" s="16" t="str">
        <f t="shared" si="116"/>
        <v>621</v>
      </c>
      <c r="O805" s="16" t="str">
        <f>VLOOKUP(N805:N3961,[11]FF!$A$22:$B$93,2,FALSE)</f>
        <v>Fondo Metropolitano 2016</v>
      </c>
      <c r="P805" s="16">
        <v>877961</v>
      </c>
      <c r="Q805" s="16">
        <v>11</v>
      </c>
      <c r="R805" s="17">
        <v>0</v>
      </c>
      <c r="S805" s="17">
        <v>0</v>
      </c>
      <c r="T805" s="17">
        <f t="shared" si="108"/>
        <v>0</v>
      </c>
      <c r="U805" s="17">
        <v>0</v>
      </c>
      <c r="V805" s="17">
        <v>0</v>
      </c>
      <c r="W805" s="17">
        <f t="shared" si="109"/>
        <v>0</v>
      </c>
      <c r="X805" t="str">
        <f>VLOOKUP(J805,'[12]Conver ASEJ VS Clave Nueva'!$A$4:$C$193,3,FALSE)</f>
        <v>6.4.1.9</v>
      </c>
      <c r="Y805" t="str">
        <f>VLOOKUP(K805,'[13]Conver ASEJ VS Clave Nueva'!$B$4:$D$193,3,FALSE)</f>
        <v>Otros  accesorios</v>
      </c>
    </row>
    <row r="806" spans="1:25" x14ac:dyDescent="0.25">
      <c r="A806" s="16">
        <v>86490</v>
      </c>
      <c r="B806" s="16" t="s">
        <v>129</v>
      </c>
      <c r="C806" s="16" t="str">
        <f t="shared" si="110"/>
        <v>2018</v>
      </c>
      <c r="D806" s="16" t="str">
        <f t="shared" si="111"/>
        <v>060000</v>
      </c>
      <c r="E806" s="16" t="str">
        <f>VLOOKUP(D806:D3962,'[10]Catalogos CRI'!$A$10:$B$19,2,FALSE)</f>
        <v>APROVECHAMIENTOS</v>
      </c>
      <c r="F806" s="16" t="str">
        <f t="shared" si="112"/>
        <v>064000</v>
      </c>
      <c r="G806" s="16" t="str">
        <f>VLOOKUP(F806:F3962,'[10]Catalogos CRI'!$A$24:$B$65,2,FALSE)</f>
        <v>ACCESORIOS DE LOS APORVECHAMIENTOS</v>
      </c>
      <c r="H806" s="16" t="str">
        <f t="shared" si="113"/>
        <v>064010</v>
      </c>
      <c r="I806" s="16" t="str">
        <f>VLOOKUP(H806:H3962,'[10]Catalogos CRI'!$A$70:$B$148,2,FALSE)</f>
        <v>Otros no especificados</v>
      </c>
      <c r="J806" s="16" t="str">
        <f t="shared" si="114"/>
        <v>064011</v>
      </c>
      <c r="K806" s="16" t="str">
        <f>VLOOKUP(J806:J3962,'[10]Catalogos CRI'!$A$153:$B$335,2,FALSE)</f>
        <v>Otros  accesorios</v>
      </c>
      <c r="L806" s="16" t="str">
        <f t="shared" si="115"/>
        <v>600</v>
      </c>
      <c r="M806" s="16" t="str">
        <f>VLOOKUP(L806:L3962,[11]FF!$A$10:$B$16,2,FALSE)</f>
        <v>Recursos Estatales</v>
      </c>
      <c r="N806" s="16" t="str">
        <f t="shared" si="116"/>
        <v>621</v>
      </c>
      <c r="O806" s="16" t="str">
        <f>VLOOKUP(N806:N3962,[11]FF!$A$22:$B$93,2,FALSE)</f>
        <v>Fondo Metropolitano 2016</v>
      </c>
      <c r="P806" s="16">
        <v>877962</v>
      </c>
      <c r="Q806" s="16">
        <v>12</v>
      </c>
      <c r="R806" s="17">
        <v>0</v>
      </c>
      <c r="S806" s="17">
        <v>0</v>
      </c>
      <c r="T806" s="17">
        <f t="shared" si="108"/>
        <v>0</v>
      </c>
      <c r="U806" s="17">
        <v>0</v>
      </c>
      <c r="V806" s="17">
        <v>0</v>
      </c>
      <c r="W806" s="17">
        <f t="shared" si="109"/>
        <v>0</v>
      </c>
      <c r="X806" t="str">
        <f>VLOOKUP(J806,'[12]Conver ASEJ VS Clave Nueva'!$A$4:$C$193,3,FALSE)</f>
        <v>6.4.1.9</v>
      </c>
      <c r="Y806" t="str">
        <f>VLOOKUP(K806,'[13]Conver ASEJ VS Clave Nueva'!$B$4:$D$193,3,FALSE)</f>
        <v>Otros  accesorios</v>
      </c>
    </row>
    <row r="807" spans="1:25" x14ac:dyDescent="0.25">
      <c r="A807" s="16">
        <v>86491</v>
      </c>
      <c r="B807" s="16" t="s">
        <v>130</v>
      </c>
      <c r="C807" s="16" t="str">
        <f t="shared" si="110"/>
        <v>2018</v>
      </c>
      <c r="D807" s="16" t="str">
        <f t="shared" si="111"/>
        <v>060000</v>
      </c>
      <c r="E807" s="16" t="str">
        <f>VLOOKUP(D807:D3963,'[10]Catalogos CRI'!$A$10:$B$19,2,FALSE)</f>
        <v>APROVECHAMIENTOS</v>
      </c>
      <c r="F807" s="16" t="str">
        <f t="shared" si="112"/>
        <v>064000</v>
      </c>
      <c r="G807" s="16" t="str">
        <f>VLOOKUP(F807:F3963,'[10]Catalogos CRI'!$A$24:$B$65,2,FALSE)</f>
        <v>ACCESORIOS DE LOS APORVECHAMIENTOS</v>
      </c>
      <c r="H807" s="16" t="str">
        <f t="shared" si="113"/>
        <v>064010</v>
      </c>
      <c r="I807" s="16" t="str">
        <f>VLOOKUP(H807:H3963,'[10]Catalogos CRI'!$A$70:$B$148,2,FALSE)</f>
        <v>Otros no especificados</v>
      </c>
      <c r="J807" s="16" t="str">
        <f t="shared" si="114"/>
        <v>064011</v>
      </c>
      <c r="K807" s="16" t="str">
        <f>VLOOKUP(J807:J3963,'[10]Catalogos CRI'!$A$153:$B$335,2,FALSE)</f>
        <v>Otros  accesorios</v>
      </c>
      <c r="L807" s="16" t="str">
        <f t="shared" si="115"/>
        <v>600</v>
      </c>
      <c r="M807" s="16" t="str">
        <f>VLOOKUP(L807:L3963,[11]FF!$A$10:$B$16,2,FALSE)</f>
        <v>Recursos Estatales</v>
      </c>
      <c r="N807" s="16" t="str">
        <f t="shared" si="116"/>
        <v>622</v>
      </c>
      <c r="O807" s="16" t="str">
        <f>VLOOKUP(N807:N3963,[11]FF!$A$22:$B$93,2,FALSE)</f>
        <v>Parque Lineal Adolf Horn y Vialidad las amarillas</v>
      </c>
      <c r="P807" s="16">
        <v>877963</v>
      </c>
      <c r="Q807" s="16">
        <v>1</v>
      </c>
      <c r="R807" s="17">
        <v>0</v>
      </c>
      <c r="S807" s="17">
        <v>2260.9299999999998</v>
      </c>
      <c r="T807" s="17">
        <f t="shared" si="108"/>
        <v>2260.9299999999998</v>
      </c>
      <c r="U807" s="17">
        <v>0</v>
      </c>
      <c r="V807" s="17">
        <v>2260.9299999999998</v>
      </c>
      <c r="W807" s="17">
        <f t="shared" si="109"/>
        <v>0</v>
      </c>
      <c r="X807" t="str">
        <f>VLOOKUP(J807,'[12]Conver ASEJ VS Clave Nueva'!$A$4:$C$193,3,FALSE)</f>
        <v>6.4.1.9</v>
      </c>
      <c r="Y807" t="str">
        <f>VLOOKUP(K807,'[13]Conver ASEJ VS Clave Nueva'!$B$4:$D$193,3,FALSE)</f>
        <v>Otros  accesorios</v>
      </c>
    </row>
    <row r="808" spans="1:25" x14ac:dyDescent="0.25">
      <c r="A808" s="16">
        <v>86491</v>
      </c>
      <c r="B808" s="16" t="s">
        <v>130</v>
      </c>
      <c r="C808" s="16" t="str">
        <f t="shared" si="110"/>
        <v>2018</v>
      </c>
      <c r="D808" s="16" t="str">
        <f t="shared" si="111"/>
        <v>060000</v>
      </c>
      <c r="E808" s="16" t="str">
        <f>VLOOKUP(D808:D3964,'[10]Catalogos CRI'!$A$10:$B$19,2,FALSE)</f>
        <v>APROVECHAMIENTOS</v>
      </c>
      <c r="F808" s="16" t="str">
        <f t="shared" si="112"/>
        <v>064000</v>
      </c>
      <c r="G808" s="16" t="str">
        <f>VLOOKUP(F808:F3964,'[10]Catalogos CRI'!$A$24:$B$65,2,FALSE)</f>
        <v>ACCESORIOS DE LOS APORVECHAMIENTOS</v>
      </c>
      <c r="H808" s="16" t="str">
        <f t="shared" si="113"/>
        <v>064010</v>
      </c>
      <c r="I808" s="16" t="str">
        <f>VLOOKUP(H808:H3964,'[10]Catalogos CRI'!$A$70:$B$148,2,FALSE)</f>
        <v>Otros no especificados</v>
      </c>
      <c r="J808" s="16" t="str">
        <f t="shared" si="114"/>
        <v>064011</v>
      </c>
      <c r="K808" s="16" t="str">
        <f>VLOOKUP(J808:J3964,'[10]Catalogos CRI'!$A$153:$B$335,2,FALSE)</f>
        <v>Otros  accesorios</v>
      </c>
      <c r="L808" s="16" t="str">
        <f t="shared" si="115"/>
        <v>600</v>
      </c>
      <c r="M808" s="16" t="str">
        <f>VLOOKUP(L808:L3964,[11]FF!$A$10:$B$16,2,FALSE)</f>
        <v>Recursos Estatales</v>
      </c>
      <c r="N808" s="16" t="str">
        <f t="shared" si="116"/>
        <v>622</v>
      </c>
      <c r="O808" s="16" t="str">
        <f>VLOOKUP(N808:N3964,[11]FF!$A$22:$B$93,2,FALSE)</f>
        <v>Parque Lineal Adolf Horn y Vialidad las amarillas</v>
      </c>
      <c r="P808" s="16">
        <v>877964</v>
      </c>
      <c r="Q808" s="16">
        <v>2</v>
      </c>
      <c r="R808" s="17">
        <v>0</v>
      </c>
      <c r="S808" s="17">
        <v>1827.9</v>
      </c>
      <c r="T808" s="17">
        <f t="shared" si="108"/>
        <v>1827.9</v>
      </c>
      <c r="U808" s="17">
        <v>0</v>
      </c>
      <c r="V808" s="17">
        <v>1827.9</v>
      </c>
      <c r="W808" s="17">
        <f t="shared" si="109"/>
        <v>0</v>
      </c>
      <c r="X808" t="str">
        <f>VLOOKUP(J808,'[12]Conver ASEJ VS Clave Nueva'!$A$4:$C$193,3,FALSE)</f>
        <v>6.4.1.9</v>
      </c>
      <c r="Y808" t="str">
        <f>VLOOKUP(K808,'[13]Conver ASEJ VS Clave Nueva'!$B$4:$D$193,3,FALSE)</f>
        <v>Otros  accesorios</v>
      </c>
    </row>
    <row r="809" spans="1:25" x14ac:dyDescent="0.25">
      <c r="A809" s="16">
        <v>86491</v>
      </c>
      <c r="B809" s="16" t="s">
        <v>130</v>
      </c>
      <c r="C809" s="16" t="str">
        <f t="shared" si="110"/>
        <v>2018</v>
      </c>
      <c r="D809" s="16" t="str">
        <f t="shared" si="111"/>
        <v>060000</v>
      </c>
      <c r="E809" s="16" t="str">
        <f>VLOOKUP(D809:D3965,'[10]Catalogos CRI'!$A$10:$B$19,2,FALSE)</f>
        <v>APROVECHAMIENTOS</v>
      </c>
      <c r="F809" s="16" t="str">
        <f t="shared" si="112"/>
        <v>064000</v>
      </c>
      <c r="G809" s="16" t="str">
        <f>VLOOKUP(F809:F3965,'[10]Catalogos CRI'!$A$24:$B$65,2,FALSE)</f>
        <v>ACCESORIOS DE LOS APORVECHAMIENTOS</v>
      </c>
      <c r="H809" s="16" t="str">
        <f t="shared" si="113"/>
        <v>064010</v>
      </c>
      <c r="I809" s="16" t="str">
        <f>VLOOKUP(H809:H3965,'[10]Catalogos CRI'!$A$70:$B$148,2,FALSE)</f>
        <v>Otros no especificados</v>
      </c>
      <c r="J809" s="16" t="str">
        <f t="shared" si="114"/>
        <v>064011</v>
      </c>
      <c r="K809" s="16" t="str">
        <f>VLOOKUP(J809:J3965,'[10]Catalogos CRI'!$A$153:$B$335,2,FALSE)</f>
        <v>Otros  accesorios</v>
      </c>
      <c r="L809" s="16" t="str">
        <f t="shared" si="115"/>
        <v>600</v>
      </c>
      <c r="M809" s="16" t="str">
        <f>VLOOKUP(L809:L3965,[11]FF!$A$10:$B$16,2,FALSE)</f>
        <v>Recursos Estatales</v>
      </c>
      <c r="N809" s="16" t="str">
        <f t="shared" si="116"/>
        <v>622</v>
      </c>
      <c r="O809" s="16" t="str">
        <f>VLOOKUP(N809:N3965,[11]FF!$A$22:$B$93,2,FALSE)</f>
        <v>Parque Lineal Adolf Horn y Vialidad las amarillas</v>
      </c>
      <c r="P809" s="16">
        <v>877965</v>
      </c>
      <c r="Q809" s="16">
        <v>3</v>
      </c>
      <c r="R809" s="17">
        <v>0</v>
      </c>
      <c r="S809" s="17">
        <v>66.06</v>
      </c>
      <c r="T809" s="17">
        <f t="shared" si="108"/>
        <v>66.06</v>
      </c>
      <c r="U809" s="17">
        <v>0</v>
      </c>
      <c r="V809" s="17">
        <v>66.06</v>
      </c>
      <c r="W809" s="17">
        <f t="shared" si="109"/>
        <v>0</v>
      </c>
      <c r="X809" t="str">
        <f>VLOOKUP(J809,'[12]Conver ASEJ VS Clave Nueva'!$A$4:$C$193,3,FALSE)</f>
        <v>6.4.1.9</v>
      </c>
      <c r="Y809" t="str">
        <f>VLOOKUP(K809,'[13]Conver ASEJ VS Clave Nueva'!$B$4:$D$193,3,FALSE)</f>
        <v>Otros  accesorios</v>
      </c>
    </row>
    <row r="810" spans="1:25" x14ac:dyDescent="0.25">
      <c r="A810" s="16">
        <v>86491</v>
      </c>
      <c r="B810" s="16" t="s">
        <v>130</v>
      </c>
      <c r="C810" s="16" t="str">
        <f t="shared" si="110"/>
        <v>2018</v>
      </c>
      <c r="D810" s="16" t="str">
        <f t="shared" si="111"/>
        <v>060000</v>
      </c>
      <c r="E810" s="16" t="str">
        <f>VLOOKUP(D810:D3966,'[10]Catalogos CRI'!$A$10:$B$19,2,FALSE)</f>
        <v>APROVECHAMIENTOS</v>
      </c>
      <c r="F810" s="16" t="str">
        <f t="shared" si="112"/>
        <v>064000</v>
      </c>
      <c r="G810" s="16" t="str">
        <f>VLOOKUP(F810:F3966,'[10]Catalogos CRI'!$A$24:$B$65,2,FALSE)</f>
        <v>ACCESORIOS DE LOS APORVECHAMIENTOS</v>
      </c>
      <c r="H810" s="16" t="str">
        <f t="shared" si="113"/>
        <v>064010</v>
      </c>
      <c r="I810" s="16" t="str">
        <f>VLOOKUP(H810:H3966,'[10]Catalogos CRI'!$A$70:$B$148,2,FALSE)</f>
        <v>Otros no especificados</v>
      </c>
      <c r="J810" s="16" t="str">
        <f t="shared" si="114"/>
        <v>064011</v>
      </c>
      <c r="K810" s="16" t="str">
        <f>VLOOKUP(J810:J3966,'[10]Catalogos CRI'!$A$153:$B$335,2,FALSE)</f>
        <v>Otros  accesorios</v>
      </c>
      <c r="L810" s="16" t="str">
        <f t="shared" si="115"/>
        <v>600</v>
      </c>
      <c r="M810" s="16" t="str">
        <f>VLOOKUP(L810:L3966,[11]FF!$A$10:$B$16,2,FALSE)</f>
        <v>Recursos Estatales</v>
      </c>
      <c r="N810" s="16" t="str">
        <f t="shared" si="116"/>
        <v>622</v>
      </c>
      <c r="O810" s="16" t="str">
        <f>VLOOKUP(N810:N3966,[11]FF!$A$22:$B$93,2,FALSE)</f>
        <v>Parque Lineal Adolf Horn y Vialidad las amarillas</v>
      </c>
      <c r="P810" s="16">
        <v>877966</v>
      </c>
      <c r="Q810" s="16">
        <v>4</v>
      </c>
      <c r="R810" s="17">
        <v>0</v>
      </c>
      <c r="S810" s="17">
        <v>0.33</v>
      </c>
      <c r="T810" s="17">
        <f t="shared" si="108"/>
        <v>0.33</v>
      </c>
      <c r="U810" s="17">
        <v>0</v>
      </c>
      <c r="V810" s="17">
        <v>0.33</v>
      </c>
      <c r="W810" s="17">
        <f t="shared" si="109"/>
        <v>0</v>
      </c>
      <c r="X810" t="str">
        <f>VLOOKUP(J810,'[12]Conver ASEJ VS Clave Nueva'!$A$4:$C$193,3,FALSE)</f>
        <v>6.4.1.9</v>
      </c>
      <c r="Y810" t="str">
        <f>VLOOKUP(K810,'[13]Conver ASEJ VS Clave Nueva'!$B$4:$D$193,3,FALSE)</f>
        <v>Otros  accesorios</v>
      </c>
    </row>
    <row r="811" spans="1:25" x14ac:dyDescent="0.25">
      <c r="A811" s="16">
        <v>86491</v>
      </c>
      <c r="B811" s="16" t="s">
        <v>130</v>
      </c>
      <c r="C811" s="16" t="str">
        <f t="shared" si="110"/>
        <v>2018</v>
      </c>
      <c r="D811" s="16" t="str">
        <f t="shared" si="111"/>
        <v>060000</v>
      </c>
      <c r="E811" s="16" t="str">
        <f>VLOOKUP(D811:D3967,'[10]Catalogos CRI'!$A$10:$B$19,2,FALSE)</f>
        <v>APROVECHAMIENTOS</v>
      </c>
      <c r="F811" s="16" t="str">
        <f t="shared" si="112"/>
        <v>064000</v>
      </c>
      <c r="G811" s="16" t="str">
        <f>VLOOKUP(F811:F3967,'[10]Catalogos CRI'!$A$24:$B$65,2,FALSE)</f>
        <v>ACCESORIOS DE LOS APORVECHAMIENTOS</v>
      </c>
      <c r="H811" s="16" t="str">
        <f t="shared" si="113"/>
        <v>064010</v>
      </c>
      <c r="I811" s="16" t="str">
        <f>VLOOKUP(H811:H3967,'[10]Catalogos CRI'!$A$70:$B$148,2,FALSE)</f>
        <v>Otros no especificados</v>
      </c>
      <c r="J811" s="16" t="str">
        <f t="shared" si="114"/>
        <v>064011</v>
      </c>
      <c r="K811" s="16" t="str">
        <f>VLOOKUP(J811:J3967,'[10]Catalogos CRI'!$A$153:$B$335,2,FALSE)</f>
        <v>Otros  accesorios</v>
      </c>
      <c r="L811" s="16" t="str">
        <f t="shared" si="115"/>
        <v>600</v>
      </c>
      <c r="M811" s="16" t="str">
        <f>VLOOKUP(L811:L3967,[11]FF!$A$10:$B$16,2,FALSE)</f>
        <v>Recursos Estatales</v>
      </c>
      <c r="N811" s="16" t="str">
        <f t="shared" si="116"/>
        <v>622</v>
      </c>
      <c r="O811" s="16" t="str">
        <f>VLOOKUP(N811:N3967,[11]FF!$A$22:$B$93,2,FALSE)</f>
        <v>Parque Lineal Adolf Horn y Vialidad las amarillas</v>
      </c>
      <c r="P811" s="16">
        <v>877967</v>
      </c>
      <c r="Q811" s="16">
        <v>5</v>
      </c>
      <c r="R811" s="17">
        <v>0</v>
      </c>
      <c r="S811" s="17">
        <v>0.34</v>
      </c>
      <c r="T811" s="17">
        <f t="shared" si="108"/>
        <v>0.34</v>
      </c>
      <c r="U811" s="17">
        <v>0</v>
      </c>
      <c r="V811" s="17">
        <v>0.34</v>
      </c>
      <c r="W811" s="17">
        <f t="shared" si="109"/>
        <v>0</v>
      </c>
      <c r="X811" t="str">
        <f>VLOOKUP(J811,'[12]Conver ASEJ VS Clave Nueva'!$A$4:$C$193,3,FALSE)</f>
        <v>6.4.1.9</v>
      </c>
      <c r="Y811" t="str">
        <f>VLOOKUP(K811,'[13]Conver ASEJ VS Clave Nueva'!$B$4:$D$193,3,FALSE)</f>
        <v>Otros  accesorios</v>
      </c>
    </row>
    <row r="812" spans="1:25" x14ac:dyDescent="0.25">
      <c r="A812" s="16">
        <v>86491</v>
      </c>
      <c r="B812" s="16" t="s">
        <v>130</v>
      </c>
      <c r="C812" s="16" t="str">
        <f t="shared" si="110"/>
        <v>2018</v>
      </c>
      <c r="D812" s="16" t="str">
        <f t="shared" si="111"/>
        <v>060000</v>
      </c>
      <c r="E812" s="16" t="str">
        <f>VLOOKUP(D812:D3968,'[10]Catalogos CRI'!$A$10:$B$19,2,FALSE)</f>
        <v>APROVECHAMIENTOS</v>
      </c>
      <c r="F812" s="16" t="str">
        <f t="shared" si="112"/>
        <v>064000</v>
      </c>
      <c r="G812" s="16" t="str">
        <f>VLOOKUP(F812:F3968,'[10]Catalogos CRI'!$A$24:$B$65,2,FALSE)</f>
        <v>ACCESORIOS DE LOS APORVECHAMIENTOS</v>
      </c>
      <c r="H812" s="16" t="str">
        <f t="shared" si="113"/>
        <v>064010</v>
      </c>
      <c r="I812" s="16" t="str">
        <f>VLOOKUP(H812:H3968,'[10]Catalogos CRI'!$A$70:$B$148,2,FALSE)</f>
        <v>Otros no especificados</v>
      </c>
      <c r="J812" s="16" t="str">
        <f t="shared" si="114"/>
        <v>064011</v>
      </c>
      <c r="K812" s="16" t="str">
        <f>VLOOKUP(J812:J3968,'[10]Catalogos CRI'!$A$153:$B$335,2,FALSE)</f>
        <v>Otros  accesorios</v>
      </c>
      <c r="L812" s="16" t="str">
        <f t="shared" si="115"/>
        <v>600</v>
      </c>
      <c r="M812" s="16" t="str">
        <f>VLOOKUP(L812:L3968,[11]FF!$A$10:$B$16,2,FALSE)</f>
        <v>Recursos Estatales</v>
      </c>
      <c r="N812" s="16" t="str">
        <f t="shared" si="116"/>
        <v>622</v>
      </c>
      <c r="O812" s="16" t="str">
        <f>VLOOKUP(N812:N3968,[11]FF!$A$22:$B$93,2,FALSE)</f>
        <v>Parque Lineal Adolf Horn y Vialidad las amarillas</v>
      </c>
      <c r="P812" s="16">
        <v>877968</v>
      </c>
      <c r="Q812" s="16">
        <v>6</v>
      </c>
      <c r="R812" s="17">
        <v>0</v>
      </c>
      <c r="S812" s="17">
        <v>0.33</v>
      </c>
      <c r="T812" s="17">
        <f t="shared" si="108"/>
        <v>0.33</v>
      </c>
      <c r="U812" s="17">
        <v>0</v>
      </c>
      <c r="V812" s="17">
        <v>0.33</v>
      </c>
      <c r="W812" s="17">
        <f t="shared" si="109"/>
        <v>0</v>
      </c>
      <c r="X812" t="str">
        <f>VLOOKUP(J812,'[12]Conver ASEJ VS Clave Nueva'!$A$4:$C$193,3,FALSE)</f>
        <v>6.4.1.9</v>
      </c>
      <c r="Y812" t="str">
        <f>VLOOKUP(K812,'[13]Conver ASEJ VS Clave Nueva'!$B$4:$D$193,3,FALSE)</f>
        <v>Otros  accesorios</v>
      </c>
    </row>
    <row r="813" spans="1:25" x14ac:dyDescent="0.25">
      <c r="A813" s="16">
        <v>86491</v>
      </c>
      <c r="B813" s="16" t="s">
        <v>130</v>
      </c>
      <c r="C813" s="16" t="str">
        <f t="shared" si="110"/>
        <v>2018</v>
      </c>
      <c r="D813" s="16" t="str">
        <f t="shared" si="111"/>
        <v>060000</v>
      </c>
      <c r="E813" s="16" t="str">
        <f>VLOOKUP(D813:D3969,'[10]Catalogos CRI'!$A$10:$B$19,2,FALSE)</f>
        <v>APROVECHAMIENTOS</v>
      </c>
      <c r="F813" s="16" t="str">
        <f t="shared" si="112"/>
        <v>064000</v>
      </c>
      <c r="G813" s="16" t="str">
        <f>VLOOKUP(F813:F3969,'[10]Catalogos CRI'!$A$24:$B$65,2,FALSE)</f>
        <v>ACCESORIOS DE LOS APORVECHAMIENTOS</v>
      </c>
      <c r="H813" s="16" t="str">
        <f t="shared" si="113"/>
        <v>064010</v>
      </c>
      <c r="I813" s="16" t="str">
        <f>VLOOKUP(H813:H3969,'[10]Catalogos CRI'!$A$70:$B$148,2,FALSE)</f>
        <v>Otros no especificados</v>
      </c>
      <c r="J813" s="16" t="str">
        <f t="shared" si="114"/>
        <v>064011</v>
      </c>
      <c r="K813" s="16" t="str">
        <f>VLOOKUP(J813:J3969,'[10]Catalogos CRI'!$A$153:$B$335,2,FALSE)</f>
        <v>Otros  accesorios</v>
      </c>
      <c r="L813" s="16" t="str">
        <f t="shared" si="115"/>
        <v>600</v>
      </c>
      <c r="M813" s="16" t="str">
        <f>VLOOKUP(L813:L3969,[11]FF!$A$10:$B$16,2,FALSE)</f>
        <v>Recursos Estatales</v>
      </c>
      <c r="N813" s="16" t="str">
        <f t="shared" si="116"/>
        <v>622</v>
      </c>
      <c r="O813" s="16" t="str">
        <f>VLOOKUP(N813:N3969,[11]FF!$A$22:$B$93,2,FALSE)</f>
        <v>Parque Lineal Adolf Horn y Vialidad las amarillas</v>
      </c>
      <c r="P813" s="16">
        <v>877969</v>
      </c>
      <c r="Q813" s="16">
        <v>7</v>
      </c>
      <c r="R813" s="17">
        <v>0</v>
      </c>
      <c r="S813" s="17">
        <v>0</v>
      </c>
      <c r="T813" s="17">
        <f t="shared" si="108"/>
        <v>0</v>
      </c>
      <c r="U813" s="17">
        <v>0</v>
      </c>
      <c r="V813" s="17">
        <v>0.34</v>
      </c>
      <c r="W813" s="17">
        <f t="shared" si="109"/>
        <v>-0.34</v>
      </c>
      <c r="X813" t="str">
        <f>VLOOKUP(J813,'[12]Conver ASEJ VS Clave Nueva'!$A$4:$C$193,3,FALSE)</f>
        <v>6.4.1.9</v>
      </c>
      <c r="Y813" t="str">
        <f>VLOOKUP(K813,'[13]Conver ASEJ VS Clave Nueva'!$B$4:$D$193,3,FALSE)</f>
        <v>Otros  accesorios</v>
      </c>
    </row>
    <row r="814" spans="1:25" x14ac:dyDescent="0.25">
      <c r="A814" s="16">
        <v>86491</v>
      </c>
      <c r="B814" s="16" t="s">
        <v>130</v>
      </c>
      <c r="C814" s="16" t="str">
        <f t="shared" si="110"/>
        <v>2018</v>
      </c>
      <c r="D814" s="16" t="str">
        <f t="shared" si="111"/>
        <v>060000</v>
      </c>
      <c r="E814" s="16" t="str">
        <f>VLOOKUP(D814:D3970,'[10]Catalogos CRI'!$A$10:$B$19,2,FALSE)</f>
        <v>APROVECHAMIENTOS</v>
      </c>
      <c r="F814" s="16" t="str">
        <f t="shared" si="112"/>
        <v>064000</v>
      </c>
      <c r="G814" s="16" t="str">
        <f>VLOOKUP(F814:F3970,'[10]Catalogos CRI'!$A$24:$B$65,2,FALSE)</f>
        <v>ACCESORIOS DE LOS APORVECHAMIENTOS</v>
      </c>
      <c r="H814" s="16" t="str">
        <f t="shared" si="113"/>
        <v>064010</v>
      </c>
      <c r="I814" s="16" t="str">
        <f>VLOOKUP(H814:H3970,'[10]Catalogos CRI'!$A$70:$B$148,2,FALSE)</f>
        <v>Otros no especificados</v>
      </c>
      <c r="J814" s="16" t="str">
        <f t="shared" si="114"/>
        <v>064011</v>
      </c>
      <c r="K814" s="16" t="str">
        <f>VLOOKUP(J814:J3970,'[10]Catalogos CRI'!$A$153:$B$335,2,FALSE)</f>
        <v>Otros  accesorios</v>
      </c>
      <c r="L814" s="16" t="str">
        <f t="shared" si="115"/>
        <v>600</v>
      </c>
      <c r="M814" s="16" t="str">
        <f>VLOOKUP(L814:L3970,[11]FF!$A$10:$B$16,2,FALSE)</f>
        <v>Recursos Estatales</v>
      </c>
      <c r="N814" s="16" t="str">
        <f t="shared" si="116"/>
        <v>622</v>
      </c>
      <c r="O814" s="16" t="str">
        <f>VLOOKUP(N814:N3970,[11]FF!$A$22:$B$93,2,FALSE)</f>
        <v>Parque Lineal Adolf Horn y Vialidad las amarillas</v>
      </c>
      <c r="P814" s="16">
        <v>877970</v>
      </c>
      <c r="Q814" s="16">
        <v>8</v>
      </c>
      <c r="R814" s="17">
        <v>0</v>
      </c>
      <c r="S814" s="17">
        <v>0</v>
      </c>
      <c r="T814" s="17">
        <f t="shared" si="108"/>
        <v>0</v>
      </c>
      <c r="U814" s="17">
        <v>0</v>
      </c>
      <c r="V814" s="17">
        <v>0.34</v>
      </c>
      <c r="W814" s="17">
        <f t="shared" si="109"/>
        <v>-0.34</v>
      </c>
      <c r="X814" t="str">
        <f>VLOOKUP(J814,'[12]Conver ASEJ VS Clave Nueva'!$A$4:$C$193,3,FALSE)</f>
        <v>6.4.1.9</v>
      </c>
      <c r="Y814" t="str">
        <f>VLOOKUP(K814,'[13]Conver ASEJ VS Clave Nueva'!$B$4:$D$193,3,FALSE)</f>
        <v>Otros  accesorios</v>
      </c>
    </row>
    <row r="815" spans="1:25" x14ac:dyDescent="0.25">
      <c r="A815" s="16">
        <v>86491</v>
      </c>
      <c r="B815" s="16" t="s">
        <v>130</v>
      </c>
      <c r="C815" s="16" t="str">
        <f t="shared" si="110"/>
        <v>2018</v>
      </c>
      <c r="D815" s="16" t="str">
        <f t="shared" si="111"/>
        <v>060000</v>
      </c>
      <c r="E815" s="16" t="str">
        <f>VLOOKUP(D815:D3971,'[10]Catalogos CRI'!$A$10:$B$19,2,FALSE)</f>
        <v>APROVECHAMIENTOS</v>
      </c>
      <c r="F815" s="16" t="str">
        <f t="shared" si="112"/>
        <v>064000</v>
      </c>
      <c r="G815" s="16" t="str">
        <f>VLOOKUP(F815:F3971,'[10]Catalogos CRI'!$A$24:$B$65,2,FALSE)</f>
        <v>ACCESORIOS DE LOS APORVECHAMIENTOS</v>
      </c>
      <c r="H815" s="16" t="str">
        <f t="shared" si="113"/>
        <v>064010</v>
      </c>
      <c r="I815" s="16" t="str">
        <f>VLOOKUP(H815:H3971,'[10]Catalogos CRI'!$A$70:$B$148,2,FALSE)</f>
        <v>Otros no especificados</v>
      </c>
      <c r="J815" s="16" t="str">
        <f t="shared" si="114"/>
        <v>064011</v>
      </c>
      <c r="K815" s="16" t="str">
        <f>VLOOKUP(J815:J3971,'[10]Catalogos CRI'!$A$153:$B$335,2,FALSE)</f>
        <v>Otros  accesorios</v>
      </c>
      <c r="L815" s="16" t="str">
        <f t="shared" si="115"/>
        <v>600</v>
      </c>
      <c r="M815" s="16" t="str">
        <f>VLOOKUP(L815:L3971,[11]FF!$A$10:$B$16,2,FALSE)</f>
        <v>Recursos Estatales</v>
      </c>
      <c r="N815" s="16" t="str">
        <f t="shared" si="116"/>
        <v>622</v>
      </c>
      <c r="O815" s="16" t="str">
        <f>VLOOKUP(N815:N3971,[11]FF!$A$22:$B$93,2,FALSE)</f>
        <v>Parque Lineal Adolf Horn y Vialidad las amarillas</v>
      </c>
      <c r="P815" s="16">
        <v>877971</v>
      </c>
      <c r="Q815" s="16">
        <v>9</v>
      </c>
      <c r="R815" s="17">
        <v>0</v>
      </c>
      <c r="S815" s="17">
        <v>0</v>
      </c>
      <c r="T815" s="17">
        <f t="shared" si="108"/>
        <v>0</v>
      </c>
      <c r="U815" s="17">
        <v>0</v>
      </c>
      <c r="V815" s="17">
        <v>0.33</v>
      </c>
      <c r="W815" s="17">
        <f t="shared" si="109"/>
        <v>-0.33</v>
      </c>
      <c r="X815" t="str">
        <f>VLOOKUP(J815,'[12]Conver ASEJ VS Clave Nueva'!$A$4:$C$193,3,FALSE)</f>
        <v>6.4.1.9</v>
      </c>
      <c r="Y815" t="str">
        <f>VLOOKUP(K815,'[13]Conver ASEJ VS Clave Nueva'!$B$4:$D$193,3,FALSE)</f>
        <v>Otros  accesorios</v>
      </c>
    </row>
    <row r="816" spans="1:25" x14ac:dyDescent="0.25">
      <c r="A816" s="16">
        <v>86491</v>
      </c>
      <c r="B816" s="16" t="s">
        <v>130</v>
      </c>
      <c r="C816" s="16" t="str">
        <f t="shared" si="110"/>
        <v>2018</v>
      </c>
      <c r="D816" s="16" t="str">
        <f t="shared" si="111"/>
        <v>060000</v>
      </c>
      <c r="E816" s="16" t="str">
        <f>VLOOKUP(D816:D3972,'[10]Catalogos CRI'!$A$10:$B$19,2,FALSE)</f>
        <v>APROVECHAMIENTOS</v>
      </c>
      <c r="F816" s="16" t="str">
        <f t="shared" si="112"/>
        <v>064000</v>
      </c>
      <c r="G816" s="16" t="str">
        <f>VLOOKUP(F816:F3972,'[10]Catalogos CRI'!$A$24:$B$65,2,FALSE)</f>
        <v>ACCESORIOS DE LOS APORVECHAMIENTOS</v>
      </c>
      <c r="H816" s="16" t="str">
        <f t="shared" si="113"/>
        <v>064010</v>
      </c>
      <c r="I816" s="16" t="str">
        <f>VLOOKUP(H816:H3972,'[10]Catalogos CRI'!$A$70:$B$148,2,FALSE)</f>
        <v>Otros no especificados</v>
      </c>
      <c r="J816" s="16" t="str">
        <f t="shared" si="114"/>
        <v>064011</v>
      </c>
      <c r="K816" s="16" t="str">
        <f>VLOOKUP(J816:J3972,'[10]Catalogos CRI'!$A$153:$B$335,2,FALSE)</f>
        <v>Otros  accesorios</v>
      </c>
      <c r="L816" s="16" t="str">
        <f t="shared" si="115"/>
        <v>600</v>
      </c>
      <c r="M816" s="16" t="str">
        <f>VLOOKUP(L816:L3972,[11]FF!$A$10:$B$16,2,FALSE)</f>
        <v>Recursos Estatales</v>
      </c>
      <c r="N816" s="16" t="str">
        <f t="shared" si="116"/>
        <v>622</v>
      </c>
      <c r="O816" s="16" t="str">
        <f>VLOOKUP(N816:N3972,[11]FF!$A$22:$B$93,2,FALSE)</f>
        <v>Parque Lineal Adolf Horn y Vialidad las amarillas</v>
      </c>
      <c r="P816" s="16">
        <v>877972</v>
      </c>
      <c r="Q816" s="16">
        <v>10</v>
      </c>
      <c r="R816" s="17">
        <v>0</v>
      </c>
      <c r="S816" s="17">
        <v>0</v>
      </c>
      <c r="T816" s="17">
        <f t="shared" si="108"/>
        <v>0</v>
      </c>
      <c r="U816" s="17">
        <v>0</v>
      </c>
      <c r="V816" s="17">
        <v>0.34</v>
      </c>
      <c r="W816" s="17">
        <f t="shared" si="109"/>
        <v>-0.34</v>
      </c>
      <c r="X816" t="str">
        <f>VLOOKUP(J816,'[12]Conver ASEJ VS Clave Nueva'!$A$4:$C$193,3,FALSE)</f>
        <v>6.4.1.9</v>
      </c>
      <c r="Y816" t="str">
        <f>VLOOKUP(K816,'[13]Conver ASEJ VS Clave Nueva'!$B$4:$D$193,3,FALSE)</f>
        <v>Otros  accesorios</v>
      </c>
    </row>
    <row r="817" spans="1:25" x14ac:dyDescent="0.25">
      <c r="A817" s="16">
        <v>86491</v>
      </c>
      <c r="B817" s="16" t="s">
        <v>130</v>
      </c>
      <c r="C817" s="16" t="str">
        <f t="shared" si="110"/>
        <v>2018</v>
      </c>
      <c r="D817" s="16" t="str">
        <f t="shared" si="111"/>
        <v>060000</v>
      </c>
      <c r="E817" s="16" t="str">
        <f>VLOOKUP(D817:D3973,'[10]Catalogos CRI'!$A$10:$B$19,2,FALSE)</f>
        <v>APROVECHAMIENTOS</v>
      </c>
      <c r="F817" s="16" t="str">
        <f t="shared" si="112"/>
        <v>064000</v>
      </c>
      <c r="G817" s="16" t="str">
        <f>VLOOKUP(F817:F3973,'[10]Catalogos CRI'!$A$24:$B$65,2,FALSE)</f>
        <v>ACCESORIOS DE LOS APORVECHAMIENTOS</v>
      </c>
      <c r="H817" s="16" t="str">
        <f t="shared" si="113"/>
        <v>064010</v>
      </c>
      <c r="I817" s="16" t="str">
        <f>VLOOKUP(H817:H3973,'[10]Catalogos CRI'!$A$70:$B$148,2,FALSE)</f>
        <v>Otros no especificados</v>
      </c>
      <c r="J817" s="16" t="str">
        <f t="shared" si="114"/>
        <v>064011</v>
      </c>
      <c r="K817" s="16" t="str">
        <f>VLOOKUP(J817:J3973,'[10]Catalogos CRI'!$A$153:$B$335,2,FALSE)</f>
        <v>Otros  accesorios</v>
      </c>
      <c r="L817" s="16" t="str">
        <f t="shared" si="115"/>
        <v>600</v>
      </c>
      <c r="M817" s="16" t="str">
        <f>VLOOKUP(L817:L3973,[11]FF!$A$10:$B$16,2,FALSE)</f>
        <v>Recursos Estatales</v>
      </c>
      <c r="N817" s="16" t="str">
        <f t="shared" si="116"/>
        <v>622</v>
      </c>
      <c r="O817" s="16" t="str">
        <f>VLOOKUP(N817:N3973,[11]FF!$A$22:$B$93,2,FALSE)</f>
        <v>Parque Lineal Adolf Horn y Vialidad las amarillas</v>
      </c>
      <c r="P817" s="16">
        <v>877973</v>
      </c>
      <c r="Q817" s="16">
        <v>11</v>
      </c>
      <c r="R817" s="17">
        <v>0</v>
      </c>
      <c r="S817" s="17">
        <v>0</v>
      </c>
      <c r="T817" s="17">
        <f t="shared" si="108"/>
        <v>0</v>
      </c>
      <c r="U817" s="17">
        <v>0</v>
      </c>
      <c r="V817" s="17">
        <v>0.34</v>
      </c>
      <c r="W817" s="17">
        <f t="shared" si="109"/>
        <v>-0.34</v>
      </c>
      <c r="X817" t="str">
        <f>VLOOKUP(J817,'[12]Conver ASEJ VS Clave Nueva'!$A$4:$C$193,3,FALSE)</f>
        <v>6.4.1.9</v>
      </c>
      <c r="Y817" t="str">
        <f>VLOOKUP(K817,'[13]Conver ASEJ VS Clave Nueva'!$B$4:$D$193,3,FALSE)</f>
        <v>Otros  accesorios</v>
      </c>
    </row>
    <row r="818" spans="1:25" x14ac:dyDescent="0.25">
      <c r="A818" s="16">
        <v>86491</v>
      </c>
      <c r="B818" s="16" t="s">
        <v>130</v>
      </c>
      <c r="C818" s="16" t="str">
        <f t="shared" si="110"/>
        <v>2018</v>
      </c>
      <c r="D818" s="16" t="str">
        <f t="shared" si="111"/>
        <v>060000</v>
      </c>
      <c r="E818" s="16" t="str">
        <f>VLOOKUP(D818:D3974,'[10]Catalogos CRI'!$A$10:$B$19,2,FALSE)</f>
        <v>APROVECHAMIENTOS</v>
      </c>
      <c r="F818" s="16" t="str">
        <f t="shared" si="112"/>
        <v>064000</v>
      </c>
      <c r="G818" s="16" t="str">
        <f>VLOOKUP(F818:F3974,'[10]Catalogos CRI'!$A$24:$B$65,2,FALSE)</f>
        <v>ACCESORIOS DE LOS APORVECHAMIENTOS</v>
      </c>
      <c r="H818" s="16" t="str">
        <f t="shared" si="113"/>
        <v>064010</v>
      </c>
      <c r="I818" s="16" t="str">
        <f>VLOOKUP(H818:H3974,'[10]Catalogos CRI'!$A$70:$B$148,2,FALSE)</f>
        <v>Otros no especificados</v>
      </c>
      <c r="J818" s="16" t="str">
        <f t="shared" si="114"/>
        <v>064011</v>
      </c>
      <c r="K818" s="16" t="str">
        <f>VLOOKUP(J818:J3974,'[10]Catalogos CRI'!$A$153:$B$335,2,FALSE)</f>
        <v>Otros  accesorios</v>
      </c>
      <c r="L818" s="16" t="str">
        <f t="shared" si="115"/>
        <v>600</v>
      </c>
      <c r="M818" s="16" t="str">
        <f>VLOOKUP(L818:L3974,[11]FF!$A$10:$B$16,2,FALSE)</f>
        <v>Recursos Estatales</v>
      </c>
      <c r="N818" s="16" t="str">
        <f t="shared" si="116"/>
        <v>622</v>
      </c>
      <c r="O818" s="16" t="str">
        <f>VLOOKUP(N818:N3974,[11]FF!$A$22:$B$93,2,FALSE)</f>
        <v>Parque Lineal Adolf Horn y Vialidad las amarillas</v>
      </c>
      <c r="P818" s="16">
        <v>877974</v>
      </c>
      <c r="Q818" s="16">
        <v>12</v>
      </c>
      <c r="R818" s="17">
        <v>0</v>
      </c>
      <c r="S818" s="17">
        <v>0</v>
      </c>
      <c r="T818" s="17">
        <f t="shared" si="108"/>
        <v>0</v>
      </c>
      <c r="U818" s="17">
        <v>0</v>
      </c>
      <c r="V818" s="17">
        <v>0.34</v>
      </c>
      <c r="W818" s="17">
        <f t="shared" si="109"/>
        <v>-0.34</v>
      </c>
      <c r="X818" t="str">
        <f>VLOOKUP(J818,'[12]Conver ASEJ VS Clave Nueva'!$A$4:$C$193,3,FALSE)</f>
        <v>6.4.1.9</v>
      </c>
      <c r="Y818" t="str">
        <f>VLOOKUP(K818,'[13]Conver ASEJ VS Clave Nueva'!$B$4:$D$193,3,FALSE)</f>
        <v>Otros  accesorios</v>
      </c>
    </row>
    <row r="819" spans="1:25" x14ac:dyDescent="0.25">
      <c r="A819" s="16">
        <v>86492</v>
      </c>
      <c r="B819" s="16" t="s">
        <v>130</v>
      </c>
      <c r="C819" s="16" t="str">
        <f t="shared" si="110"/>
        <v>2018</v>
      </c>
      <c r="D819" s="16" t="str">
        <f t="shared" si="111"/>
        <v>060000</v>
      </c>
      <c r="E819" s="16" t="str">
        <f>VLOOKUP(D819:D3975,'[10]Catalogos CRI'!$A$10:$B$19,2,FALSE)</f>
        <v>APROVECHAMIENTOS</v>
      </c>
      <c r="F819" s="16" t="str">
        <f t="shared" si="112"/>
        <v>064000</v>
      </c>
      <c r="G819" s="16" t="str">
        <f>VLOOKUP(F819:F3975,'[10]Catalogos CRI'!$A$24:$B$65,2,FALSE)</f>
        <v>ACCESORIOS DE LOS APORVECHAMIENTOS</v>
      </c>
      <c r="H819" s="16" t="str">
        <f t="shared" si="113"/>
        <v>064010</v>
      </c>
      <c r="I819" s="16" t="str">
        <f>VLOOKUP(H819:H3975,'[10]Catalogos CRI'!$A$70:$B$148,2,FALSE)</f>
        <v>Otros no especificados</v>
      </c>
      <c r="J819" s="16" t="str">
        <f t="shared" si="114"/>
        <v>064011</v>
      </c>
      <c r="K819" s="16" t="str">
        <f>VLOOKUP(J819:J3975,'[10]Catalogos CRI'!$A$153:$B$335,2,FALSE)</f>
        <v>Otros  accesorios</v>
      </c>
      <c r="L819" s="16" t="str">
        <f t="shared" si="115"/>
        <v>600</v>
      </c>
      <c r="M819" s="16" t="str">
        <f>VLOOKUP(L819:L3975,[11]FF!$A$10:$B$16,2,FALSE)</f>
        <v>Recursos Estatales</v>
      </c>
      <c r="N819" s="16" t="str">
        <f t="shared" si="116"/>
        <v>622</v>
      </c>
      <c r="O819" s="16" t="str">
        <f>VLOOKUP(N819:N3975,[11]FF!$A$22:$B$93,2,FALSE)</f>
        <v>Parque Lineal Adolf Horn y Vialidad las amarillas</v>
      </c>
      <c r="P819" s="16">
        <v>877975</v>
      </c>
      <c r="Q819" s="16">
        <v>1</v>
      </c>
      <c r="R819" s="17">
        <v>0</v>
      </c>
      <c r="S819" s="17">
        <v>0</v>
      </c>
      <c r="T819" s="17">
        <f t="shared" si="108"/>
        <v>0</v>
      </c>
      <c r="U819" s="17">
        <v>0</v>
      </c>
      <c r="V819" s="17">
        <v>0</v>
      </c>
      <c r="W819" s="17">
        <f t="shared" si="109"/>
        <v>0</v>
      </c>
      <c r="X819" t="str">
        <f>VLOOKUP(J819,'[12]Conver ASEJ VS Clave Nueva'!$A$4:$C$193,3,FALSE)</f>
        <v>6.4.1.9</v>
      </c>
      <c r="Y819" t="str">
        <f>VLOOKUP(K819,'[13]Conver ASEJ VS Clave Nueva'!$B$4:$D$193,3,FALSE)</f>
        <v>Otros  accesorios</v>
      </c>
    </row>
    <row r="820" spans="1:25" x14ac:dyDescent="0.25">
      <c r="A820" s="16">
        <v>86492</v>
      </c>
      <c r="B820" s="16" t="s">
        <v>130</v>
      </c>
      <c r="C820" s="16" t="str">
        <f t="shared" si="110"/>
        <v>2018</v>
      </c>
      <c r="D820" s="16" t="str">
        <f t="shared" si="111"/>
        <v>060000</v>
      </c>
      <c r="E820" s="16" t="str">
        <f>VLOOKUP(D820:D3976,'[10]Catalogos CRI'!$A$10:$B$19,2,FALSE)</f>
        <v>APROVECHAMIENTOS</v>
      </c>
      <c r="F820" s="16" t="str">
        <f t="shared" si="112"/>
        <v>064000</v>
      </c>
      <c r="G820" s="16" t="str">
        <f>VLOOKUP(F820:F3976,'[10]Catalogos CRI'!$A$24:$B$65,2,FALSE)</f>
        <v>ACCESORIOS DE LOS APORVECHAMIENTOS</v>
      </c>
      <c r="H820" s="16" t="str">
        <f t="shared" si="113"/>
        <v>064010</v>
      </c>
      <c r="I820" s="16" t="str">
        <f>VLOOKUP(H820:H3976,'[10]Catalogos CRI'!$A$70:$B$148,2,FALSE)</f>
        <v>Otros no especificados</v>
      </c>
      <c r="J820" s="16" t="str">
        <f t="shared" si="114"/>
        <v>064011</v>
      </c>
      <c r="K820" s="16" t="str">
        <f>VLOOKUP(J820:J3976,'[10]Catalogos CRI'!$A$153:$B$335,2,FALSE)</f>
        <v>Otros  accesorios</v>
      </c>
      <c r="L820" s="16" t="str">
        <f t="shared" si="115"/>
        <v>600</v>
      </c>
      <c r="M820" s="16" t="str">
        <f>VLOOKUP(L820:L3976,[11]FF!$A$10:$B$16,2,FALSE)</f>
        <v>Recursos Estatales</v>
      </c>
      <c r="N820" s="16" t="str">
        <f t="shared" si="116"/>
        <v>622</v>
      </c>
      <c r="O820" s="16" t="str">
        <f>VLOOKUP(N820:N3976,[11]FF!$A$22:$B$93,2,FALSE)</f>
        <v>Parque Lineal Adolf Horn y Vialidad las amarillas</v>
      </c>
      <c r="P820" s="16">
        <v>877976</v>
      </c>
      <c r="Q820" s="16">
        <v>2</v>
      </c>
      <c r="R820" s="17">
        <v>0</v>
      </c>
      <c r="S820" s="17">
        <v>0</v>
      </c>
      <c r="T820" s="17">
        <f t="shared" si="108"/>
        <v>0</v>
      </c>
      <c r="U820" s="17">
        <v>0</v>
      </c>
      <c r="V820" s="17">
        <v>0</v>
      </c>
      <c r="W820" s="17">
        <f t="shared" si="109"/>
        <v>0</v>
      </c>
      <c r="X820" t="str">
        <f>VLOOKUP(J820,'[12]Conver ASEJ VS Clave Nueva'!$A$4:$C$193,3,FALSE)</f>
        <v>6.4.1.9</v>
      </c>
      <c r="Y820" t="str">
        <f>VLOOKUP(K820,'[13]Conver ASEJ VS Clave Nueva'!$B$4:$D$193,3,FALSE)</f>
        <v>Otros  accesorios</v>
      </c>
    </row>
    <row r="821" spans="1:25" x14ac:dyDescent="0.25">
      <c r="A821" s="16">
        <v>86492</v>
      </c>
      <c r="B821" s="16" t="s">
        <v>130</v>
      </c>
      <c r="C821" s="16" t="str">
        <f t="shared" si="110"/>
        <v>2018</v>
      </c>
      <c r="D821" s="16" t="str">
        <f t="shared" si="111"/>
        <v>060000</v>
      </c>
      <c r="E821" s="16" t="str">
        <f>VLOOKUP(D821:D3977,'[10]Catalogos CRI'!$A$10:$B$19,2,FALSE)</f>
        <v>APROVECHAMIENTOS</v>
      </c>
      <c r="F821" s="16" t="str">
        <f t="shared" si="112"/>
        <v>064000</v>
      </c>
      <c r="G821" s="16" t="str">
        <f>VLOOKUP(F821:F3977,'[10]Catalogos CRI'!$A$24:$B$65,2,FALSE)</f>
        <v>ACCESORIOS DE LOS APORVECHAMIENTOS</v>
      </c>
      <c r="H821" s="16" t="str">
        <f t="shared" si="113"/>
        <v>064010</v>
      </c>
      <c r="I821" s="16" t="str">
        <f>VLOOKUP(H821:H3977,'[10]Catalogos CRI'!$A$70:$B$148,2,FALSE)</f>
        <v>Otros no especificados</v>
      </c>
      <c r="J821" s="16" t="str">
        <f t="shared" si="114"/>
        <v>064011</v>
      </c>
      <c r="K821" s="16" t="str">
        <f>VLOOKUP(J821:J3977,'[10]Catalogos CRI'!$A$153:$B$335,2,FALSE)</f>
        <v>Otros  accesorios</v>
      </c>
      <c r="L821" s="16" t="str">
        <f t="shared" si="115"/>
        <v>600</v>
      </c>
      <c r="M821" s="16" t="str">
        <f>VLOOKUP(L821:L3977,[11]FF!$A$10:$B$16,2,FALSE)</f>
        <v>Recursos Estatales</v>
      </c>
      <c r="N821" s="16" t="str">
        <f t="shared" si="116"/>
        <v>622</v>
      </c>
      <c r="O821" s="16" t="str">
        <f>VLOOKUP(N821:N3977,[11]FF!$A$22:$B$93,2,FALSE)</f>
        <v>Parque Lineal Adolf Horn y Vialidad las amarillas</v>
      </c>
      <c r="P821" s="16">
        <v>877977</v>
      </c>
      <c r="Q821" s="16">
        <v>3</v>
      </c>
      <c r="R821" s="17">
        <v>0</v>
      </c>
      <c r="S821" s="17">
        <v>0</v>
      </c>
      <c r="T821" s="17">
        <f t="shared" si="108"/>
        <v>0</v>
      </c>
      <c r="U821" s="17">
        <v>0</v>
      </c>
      <c r="V821" s="17">
        <v>0</v>
      </c>
      <c r="W821" s="17">
        <f t="shared" si="109"/>
        <v>0</v>
      </c>
      <c r="X821" t="str">
        <f>VLOOKUP(J821,'[12]Conver ASEJ VS Clave Nueva'!$A$4:$C$193,3,FALSE)</f>
        <v>6.4.1.9</v>
      </c>
      <c r="Y821" t="str">
        <f>VLOOKUP(K821,'[13]Conver ASEJ VS Clave Nueva'!$B$4:$D$193,3,FALSE)</f>
        <v>Otros  accesorios</v>
      </c>
    </row>
    <row r="822" spans="1:25" x14ac:dyDescent="0.25">
      <c r="A822" s="16">
        <v>86492</v>
      </c>
      <c r="B822" s="16" t="s">
        <v>130</v>
      </c>
      <c r="C822" s="16" t="str">
        <f t="shared" si="110"/>
        <v>2018</v>
      </c>
      <c r="D822" s="16" t="str">
        <f t="shared" si="111"/>
        <v>060000</v>
      </c>
      <c r="E822" s="16" t="str">
        <f>VLOOKUP(D822:D3978,'[10]Catalogos CRI'!$A$10:$B$19,2,FALSE)</f>
        <v>APROVECHAMIENTOS</v>
      </c>
      <c r="F822" s="16" t="str">
        <f t="shared" si="112"/>
        <v>064000</v>
      </c>
      <c r="G822" s="16" t="str">
        <f>VLOOKUP(F822:F3978,'[10]Catalogos CRI'!$A$24:$B$65,2,FALSE)</f>
        <v>ACCESORIOS DE LOS APORVECHAMIENTOS</v>
      </c>
      <c r="H822" s="16" t="str">
        <f t="shared" si="113"/>
        <v>064010</v>
      </c>
      <c r="I822" s="16" t="str">
        <f>VLOOKUP(H822:H3978,'[10]Catalogos CRI'!$A$70:$B$148,2,FALSE)</f>
        <v>Otros no especificados</v>
      </c>
      <c r="J822" s="16" t="str">
        <f t="shared" si="114"/>
        <v>064011</v>
      </c>
      <c r="K822" s="16" t="str">
        <f>VLOOKUP(J822:J3978,'[10]Catalogos CRI'!$A$153:$B$335,2,FALSE)</f>
        <v>Otros  accesorios</v>
      </c>
      <c r="L822" s="16" t="str">
        <f t="shared" si="115"/>
        <v>600</v>
      </c>
      <c r="M822" s="16" t="str">
        <f>VLOOKUP(L822:L3978,[11]FF!$A$10:$B$16,2,FALSE)</f>
        <v>Recursos Estatales</v>
      </c>
      <c r="N822" s="16" t="str">
        <f t="shared" si="116"/>
        <v>622</v>
      </c>
      <c r="O822" s="16" t="str">
        <f>VLOOKUP(N822:N3978,[11]FF!$A$22:$B$93,2,FALSE)</f>
        <v>Parque Lineal Adolf Horn y Vialidad las amarillas</v>
      </c>
      <c r="P822" s="16">
        <v>877978</v>
      </c>
      <c r="Q822" s="16">
        <v>4</v>
      </c>
      <c r="R822" s="17">
        <v>0</v>
      </c>
      <c r="S822" s="17">
        <v>0</v>
      </c>
      <c r="T822" s="17">
        <f t="shared" si="108"/>
        <v>0</v>
      </c>
      <c r="U822" s="17">
        <v>0</v>
      </c>
      <c r="V822" s="17">
        <v>0</v>
      </c>
      <c r="W822" s="17">
        <f t="shared" si="109"/>
        <v>0</v>
      </c>
      <c r="X822" t="str">
        <f>VLOOKUP(J822,'[12]Conver ASEJ VS Clave Nueva'!$A$4:$C$193,3,FALSE)</f>
        <v>6.4.1.9</v>
      </c>
      <c r="Y822" t="str">
        <f>VLOOKUP(K822,'[13]Conver ASEJ VS Clave Nueva'!$B$4:$D$193,3,FALSE)</f>
        <v>Otros  accesorios</v>
      </c>
    </row>
    <row r="823" spans="1:25" x14ac:dyDescent="0.25">
      <c r="A823" s="16">
        <v>86492</v>
      </c>
      <c r="B823" s="16" t="s">
        <v>130</v>
      </c>
      <c r="C823" s="16" t="str">
        <f t="shared" si="110"/>
        <v>2018</v>
      </c>
      <c r="D823" s="16" t="str">
        <f t="shared" si="111"/>
        <v>060000</v>
      </c>
      <c r="E823" s="16" t="str">
        <f>VLOOKUP(D823:D3979,'[10]Catalogos CRI'!$A$10:$B$19,2,FALSE)</f>
        <v>APROVECHAMIENTOS</v>
      </c>
      <c r="F823" s="16" t="str">
        <f t="shared" si="112"/>
        <v>064000</v>
      </c>
      <c r="G823" s="16" t="str">
        <f>VLOOKUP(F823:F3979,'[10]Catalogos CRI'!$A$24:$B$65,2,FALSE)</f>
        <v>ACCESORIOS DE LOS APORVECHAMIENTOS</v>
      </c>
      <c r="H823" s="16" t="str">
        <f t="shared" si="113"/>
        <v>064010</v>
      </c>
      <c r="I823" s="16" t="str">
        <f>VLOOKUP(H823:H3979,'[10]Catalogos CRI'!$A$70:$B$148,2,FALSE)</f>
        <v>Otros no especificados</v>
      </c>
      <c r="J823" s="16" t="str">
        <f t="shared" si="114"/>
        <v>064011</v>
      </c>
      <c r="K823" s="16" t="str">
        <f>VLOOKUP(J823:J3979,'[10]Catalogos CRI'!$A$153:$B$335,2,FALSE)</f>
        <v>Otros  accesorios</v>
      </c>
      <c r="L823" s="16" t="str">
        <f t="shared" si="115"/>
        <v>600</v>
      </c>
      <c r="M823" s="16" t="str">
        <f>VLOOKUP(L823:L3979,[11]FF!$A$10:$B$16,2,FALSE)</f>
        <v>Recursos Estatales</v>
      </c>
      <c r="N823" s="16" t="str">
        <f t="shared" si="116"/>
        <v>622</v>
      </c>
      <c r="O823" s="16" t="str">
        <f>VLOOKUP(N823:N3979,[11]FF!$A$22:$B$93,2,FALSE)</f>
        <v>Parque Lineal Adolf Horn y Vialidad las amarillas</v>
      </c>
      <c r="P823" s="16">
        <v>877979</v>
      </c>
      <c r="Q823" s="16">
        <v>5</v>
      </c>
      <c r="R823" s="17">
        <v>0</v>
      </c>
      <c r="S823" s="17">
        <v>0</v>
      </c>
      <c r="T823" s="17">
        <f t="shared" si="108"/>
        <v>0</v>
      </c>
      <c r="U823" s="17">
        <v>0</v>
      </c>
      <c r="V823" s="17">
        <v>0</v>
      </c>
      <c r="W823" s="17">
        <f t="shared" si="109"/>
        <v>0</v>
      </c>
      <c r="X823" t="str">
        <f>VLOOKUP(J823,'[12]Conver ASEJ VS Clave Nueva'!$A$4:$C$193,3,FALSE)</f>
        <v>6.4.1.9</v>
      </c>
      <c r="Y823" t="str">
        <f>VLOOKUP(K823,'[13]Conver ASEJ VS Clave Nueva'!$B$4:$D$193,3,FALSE)</f>
        <v>Otros  accesorios</v>
      </c>
    </row>
    <row r="824" spans="1:25" x14ac:dyDescent="0.25">
      <c r="A824" s="16">
        <v>86492</v>
      </c>
      <c r="B824" s="16" t="s">
        <v>130</v>
      </c>
      <c r="C824" s="16" t="str">
        <f t="shared" si="110"/>
        <v>2018</v>
      </c>
      <c r="D824" s="16" t="str">
        <f t="shared" si="111"/>
        <v>060000</v>
      </c>
      <c r="E824" s="16" t="str">
        <f>VLOOKUP(D824:D3980,'[10]Catalogos CRI'!$A$10:$B$19,2,FALSE)</f>
        <v>APROVECHAMIENTOS</v>
      </c>
      <c r="F824" s="16" t="str">
        <f t="shared" si="112"/>
        <v>064000</v>
      </c>
      <c r="G824" s="16" t="str">
        <f>VLOOKUP(F824:F3980,'[10]Catalogos CRI'!$A$24:$B$65,2,FALSE)</f>
        <v>ACCESORIOS DE LOS APORVECHAMIENTOS</v>
      </c>
      <c r="H824" s="16" t="str">
        <f t="shared" si="113"/>
        <v>064010</v>
      </c>
      <c r="I824" s="16" t="str">
        <f>VLOOKUP(H824:H3980,'[10]Catalogos CRI'!$A$70:$B$148,2,FALSE)</f>
        <v>Otros no especificados</v>
      </c>
      <c r="J824" s="16" t="str">
        <f t="shared" si="114"/>
        <v>064011</v>
      </c>
      <c r="K824" s="16" t="str">
        <f>VLOOKUP(J824:J3980,'[10]Catalogos CRI'!$A$153:$B$335,2,FALSE)</f>
        <v>Otros  accesorios</v>
      </c>
      <c r="L824" s="16" t="str">
        <f t="shared" si="115"/>
        <v>600</v>
      </c>
      <c r="M824" s="16" t="str">
        <f>VLOOKUP(L824:L3980,[11]FF!$A$10:$B$16,2,FALSE)</f>
        <v>Recursos Estatales</v>
      </c>
      <c r="N824" s="16" t="str">
        <f t="shared" si="116"/>
        <v>622</v>
      </c>
      <c r="O824" s="16" t="str">
        <f>VLOOKUP(N824:N3980,[11]FF!$A$22:$B$93,2,FALSE)</f>
        <v>Parque Lineal Adolf Horn y Vialidad las amarillas</v>
      </c>
      <c r="P824" s="16">
        <v>877980</v>
      </c>
      <c r="Q824" s="16">
        <v>6</v>
      </c>
      <c r="R824" s="17">
        <v>0</v>
      </c>
      <c r="S824" s="17">
        <v>0</v>
      </c>
      <c r="T824" s="17">
        <f t="shared" si="108"/>
        <v>0</v>
      </c>
      <c r="U824" s="17">
        <v>0</v>
      </c>
      <c r="V824" s="17">
        <v>0</v>
      </c>
      <c r="W824" s="17">
        <f t="shared" si="109"/>
        <v>0</v>
      </c>
      <c r="X824" t="str">
        <f>VLOOKUP(J824,'[12]Conver ASEJ VS Clave Nueva'!$A$4:$C$193,3,FALSE)</f>
        <v>6.4.1.9</v>
      </c>
      <c r="Y824" t="str">
        <f>VLOOKUP(K824,'[13]Conver ASEJ VS Clave Nueva'!$B$4:$D$193,3,FALSE)</f>
        <v>Otros  accesorios</v>
      </c>
    </row>
    <row r="825" spans="1:25" x14ac:dyDescent="0.25">
      <c r="A825" s="16">
        <v>86492</v>
      </c>
      <c r="B825" s="16" t="s">
        <v>130</v>
      </c>
      <c r="C825" s="16" t="str">
        <f t="shared" si="110"/>
        <v>2018</v>
      </c>
      <c r="D825" s="16" t="str">
        <f t="shared" si="111"/>
        <v>060000</v>
      </c>
      <c r="E825" s="16" t="str">
        <f>VLOOKUP(D825:D3981,'[10]Catalogos CRI'!$A$10:$B$19,2,FALSE)</f>
        <v>APROVECHAMIENTOS</v>
      </c>
      <c r="F825" s="16" t="str">
        <f t="shared" si="112"/>
        <v>064000</v>
      </c>
      <c r="G825" s="16" t="str">
        <f>VLOOKUP(F825:F3981,'[10]Catalogos CRI'!$A$24:$B$65,2,FALSE)</f>
        <v>ACCESORIOS DE LOS APORVECHAMIENTOS</v>
      </c>
      <c r="H825" s="16" t="str">
        <f t="shared" si="113"/>
        <v>064010</v>
      </c>
      <c r="I825" s="16" t="str">
        <f>VLOOKUP(H825:H3981,'[10]Catalogos CRI'!$A$70:$B$148,2,FALSE)</f>
        <v>Otros no especificados</v>
      </c>
      <c r="J825" s="16" t="str">
        <f t="shared" si="114"/>
        <v>064011</v>
      </c>
      <c r="K825" s="16" t="str">
        <f>VLOOKUP(J825:J3981,'[10]Catalogos CRI'!$A$153:$B$335,2,FALSE)</f>
        <v>Otros  accesorios</v>
      </c>
      <c r="L825" s="16" t="str">
        <f t="shared" si="115"/>
        <v>600</v>
      </c>
      <c r="M825" s="16" t="str">
        <f>VLOOKUP(L825:L3981,[11]FF!$A$10:$B$16,2,FALSE)</f>
        <v>Recursos Estatales</v>
      </c>
      <c r="N825" s="16" t="str">
        <f t="shared" si="116"/>
        <v>622</v>
      </c>
      <c r="O825" s="16" t="str">
        <f>VLOOKUP(N825:N3981,[11]FF!$A$22:$B$93,2,FALSE)</f>
        <v>Parque Lineal Adolf Horn y Vialidad las amarillas</v>
      </c>
      <c r="P825" s="16">
        <v>877981</v>
      </c>
      <c r="Q825" s="16">
        <v>7</v>
      </c>
      <c r="R825" s="17">
        <v>0</v>
      </c>
      <c r="S825" s="17">
        <v>0</v>
      </c>
      <c r="T825" s="17">
        <f t="shared" si="108"/>
        <v>0</v>
      </c>
      <c r="U825" s="17">
        <v>0</v>
      </c>
      <c r="V825" s="17">
        <v>0</v>
      </c>
      <c r="W825" s="17">
        <f t="shared" si="109"/>
        <v>0</v>
      </c>
      <c r="X825" t="str">
        <f>VLOOKUP(J825,'[12]Conver ASEJ VS Clave Nueva'!$A$4:$C$193,3,FALSE)</f>
        <v>6.4.1.9</v>
      </c>
      <c r="Y825" t="str">
        <f>VLOOKUP(K825,'[13]Conver ASEJ VS Clave Nueva'!$B$4:$D$193,3,FALSE)</f>
        <v>Otros  accesorios</v>
      </c>
    </row>
    <row r="826" spans="1:25" x14ac:dyDescent="0.25">
      <c r="A826" s="16">
        <v>86492</v>
      </c>
      <c r="B826" s="16" t="s">
        <v>130</v>
      </c>
      <c r="C826" s="16" t="str">
        <f t="shared" si="110"/>
        <v>2018</v>
      </c>
      <c r="D826" s="16" t="str">
        <f t="shared" si="111"/>
        <v>060000</v>
      </c>
      <c r="E826" s="16" t="str">
        <f>VLOOKUP(D826:D3982,'[10]Catalogos CRI'!$A$10:$B$19,2,FALSE)</f>
        <v>APROVECHAMIENTOS</v>
      </c>
      <c r="F826" s="16" t="str">
        <f t="shared" si="112"/>
        <v>064000</v>
      </c>
      <c r="G826" s="16" t="str">
        <f>VLOOKUP(F826:F3982,'[10]Catalogos CRI'!$A$24:$B$65,2,FALSE)</f>
        <v>ACCESORIOS DE LOS APORVECHAMIENTOS</v>
      </c>
      <c r="H826" s="16" t="str">
        <f t="shared" si="113"/>
        <v>064010</v>
      </c>
      <c r="I826" s="16" t="str">
        <f>VLOOKUP(H826:H3982,'[10]Catalogos CRI'!$A$70:$B$148,2,FALSE)</f>
        <v>Otros no especificados</v>
      </c>
      <c r="J826" s="16" t="str">
        <f t="shared" si="114"/>
        <v>064011</v>
      </c>
      <c r="K826" s="16" t="str">
        <f>VLOOKUP(J826:J3982,'[10]Catalogos CRI'!$A$153:$B$335,2,FALSE)</f>
        <v>Otros  accesorios</v>
      </c>
      <c r="L826" s="16" t="str">
        <f t="shared" si="115"/>
        <v>600</v>
      </c>
      <c r="M826" s="16" t="str">
        <f>VLOOKUP(L826:L3982,[11]FF!$A$10:$B$16,2,FALSE)</f>
        <v>Recursos Estatales</v>
      </c>
      <c r="N826" s="16" t="str">
        <f t="shared" si="116"/>
        <v>622</v>
      </c>
      <c r="O826" s="16" t="str">
        <f>VLOOKUP(N826:N3982,[11]FF!$A$22:$B$93,2,FALSE)</f>
        <v>Parque Lineal Adolf Horn y Vialidad las amarillas</v>
      </c>
      <c r="P826" s="16">
        <v>877982</v>
      </c>
      <c r="Q826" s="16">
        <v>8</v>
      </c>
      <c r="R826" s="17">
        <v>0</v>
      </c>
      <c r="S826" s="17">
        <v>0</v>
      </c>
      <c r="T826" s="17">
        <f t="shared" si="108"/>
        <v>0</v>
      </c>
      <c r="U826" s="17">
        <v>0</v>
      </c>
      <c r="V826" s="17">
        <v>0</v>
      </c>
      <c r="W826" s="17">
        <f t="shared" si="109"/>
        <v>0</v>
      </c>
      <c r="X826" t="str">
        <f>VLOOKUP(J826,'[12]Conver ASEJ VS Clave Nueva'!$A$4:$C$193,3,FALSE)</f>
        <v>6.4.1.9</v>
      </c>
      <c r="Y826" t="str">
        <f>VLOOKUP(K826,'[13]Conver ASEJ VS Clave Nueva'!$B$4:$D$193,3,FALSE)</f>
        <v>Otros  accesorios</v>
      </c>
    </row>
    <row r="827" spans="1:25" x14ac:dyDescent="0.25">
      <c r="A827" s="16">
        <v>86492</v>
      </c>
      <c r="B827" s="16" t="s">
        <v>130</v>
      </c>
      <c r="C827" s="16" t="str">
        <f t="shared" si="110"/>
        <v>2018</v>
      </c>
      <c r="D827" s="16" t="str">
        <f t="shared" si="111"/>
        <v>060000</v>
      </c>
      <c r="E827" s="16" t="str">
        <f>VLOOKUP(D827:D3983,'[10]Catalogos CRI'!$A$10:$B$19,2,FALSE)</f>
        <v>APROVECHAMIENTOS</v>
      </c>
      <c r="F827" s="16" t="str">
        <f t="shared" si="112"/>
        <v>064000</v>
      </c>
      <c r="G827" s="16" t="str">
        <f>VLOOKUP(F827:F3983,'[10]Catalogos CRI'!$A$24:$B$65,2,FALSE)</f>
        <v>ACCESORIOS DE LOS APORVECHAMIENTOS</v>
      </c>
      <c r="H827" s="16" t="str">
        <f t="shared" si="113"/>
        <v>064010</v>
      </c>
      <c r="I827" s="16" t="str">
        <f>VLOOKUP(H827:H3983,'[10]Catalogos CRI'!$A$70:$B$148,2,FALSE)</f>
        <v>Otros no especificados</v>
      </c>
      <c r="J827" s="16" t="str">
        <f t="shared" si="114"/>
        <v>064011</v>
      </c>
      <c r="K827" s="16" t="str">
        <f>VLOOKUP(J827:J3983,'[10]Catalogos CRI'!$A$153:$B$335,2,FALSE)</f>
        <v>Otros  accesorios</v>
      </c>
      <c r="L827" s="16" t="str">
        <f t="shared" si="115"/>
        <v>600</v>
      </c>
      <c r="M827" s="16" t="str">
        <f>VLOOKUP(L827:L3983,[11]FF!$A$10:$B$16,2,FALSE)</f>
        <v>Recursos Estatales</v>
      </c>
      <c r="N827" s="16" t="str">
        <f t="shared" si="116"/>
        <v>622</v>
      </c>
      <c r="O827" s="16" t="str">
        <f>VLOOKUP(N827:N3983,[11]FF!$A$22:$B$93,2,FALSE)</f>
        <v>Parque Lineal Adolf Horn y Vialidad las amarillas</v>
      </c>
      <c r="P827" s="16">
        <v>877983</v>
      </c>
      <c r="Q827" s="16">
        <v>9</v>
      </c>
      <c r="R827" s="17">
        <v>0</v>
      </c>
      <c r="S827" s="17">
        <v>0</v>
      </c>
      <c r="T827" s="17">
        <f t="shared" si="108"/>
        <v>0</v>
      </c>
      <c r="U827" s="17">
        <v>0</v>
      </c>
      <c r="V827" s="17">
        <v>0</v>
      </c>
      <c r="W827" s="17">
        <f t="shared" si="109"/>
        <v>0</v>
      </c>
      <c r="X827" t="str">
        <f>VLOOKUP(J827,'[12]Conver ASEJ VS Clave Nueva'!$A$4:$C$193,3,FALSE)</f>
        <v>6.4.1.9</v>
      </c>
      <c r="Y827" t="str">
        <f>VLOOKUP(K827,'[13]Conver ASEJ VS Clave Nueva'!$B$4:$D$193,3,FALSE)</f>
        <v>Otros  accesorios</v>
      </c>
    </row>
    <row r="828" spans="1:25" x14ac:dyDescent="0.25">
      <c r="A828" s="16">
        <v>86492</v>
      </c>
      <c r="B828" s="16" t="s">
        <v>130</v>
      </c>
      <c r="C828" s="16" t="str">
        <f t="shared" si="110"/>
        <v>2018</v>
      </c>
      <c r="D828" s="16" t="str">
        <f t="shared" si="111"/>
        <v>060000</v>
      </c>
      <c r="E828" s="16" t="str">
        <f>VLOOKUP(D828:D3984,'[10]Catalogos CRI'!$A$10:$B$19,2,FALSE)</f>
        <v>APROVECHAMIENTOS</v>
      </c>
      <c r="F828" s="16" t="str">
        <f t="shared" si="112"/>
        <v>064000</v>
      </c>
      <c r="G828" s="16" t="str">
        <f>VLOOKUP(F828:F3984,'[10]Catalogos CRI'!$A$24:$B$65,2,FALSE)</f>
        <v>ACCESORIOS DE LOS APORVECHAMIENTOS</v>
      </c>
      <c r="H828" s="16" t="str">
        <f t="shared" si="113"/>
        <v>064010</v>
      </c>
      <c r="I828" s="16" t="str">
        <f>VLOOKUP(H828:H3984,'[10]Catalogos CRI'!$A$70:$B$148,2,FALSE)</f>
        <v>Otros no especificados</v>
      </c>
      <c r="J828" s="16" t="str">
        <f t="shared" si="114"/>
        <v>064011</v>
      </c>
      <c r="K828" s="16" t="str">
        <f>VLOOKUP(J828:J3984,'[10]Catalogos CRI'!$A$153:$B$335,2,FALSE)</f>
        <v>Otros  accesorios</v>
      </c>
      <c r="L828" s="16" t="str">
        <f t="shared" si="115"/>
        <v>600</v>
      </c>
      <c r="M828" s="16" t="str">
        <f>VLOOKUP(L828:L3984,[11]FF!$A$10:$B$16,2,FALSE)</f>
        <v>Recursos Estatales</v>
      </c>
      <c r="N828" s="16" t="str">
        <f t="shared" si="116"/>
        <v>622</v>
      </c>
      <c r="O828" s="16" t="str">
        <f>VLOOKUP(N828:N3984,[11]FF!$A$22:$B$93,2,FALSE)</f>
        <v>Parque Lineal Adolf Horn y Vialidad las amarillas</v>
      </c>
      <c r="P828" s="16">
        <v>877984</v>
      </c>
      <c r="Q828" s="16">
        <v>10</v>
      </c>
      <c r="R828" s="17">
        <v>0</v>
      </c>
      <c r="S828" s="17">
        <v>0</v>
      </c>
      <c r="T828" s="17">
        <f t="shared" si="108"/>
        <v>0</v>
      </c>
      <c r="U828" s="17">
        <v>0</v>
      </c>
      <c r="V828" s="17">
        <v>0</v>
      </c>
      <c r="W828" s="17">
        <f t="shared" si="109"/>
        <v>0</v>
      </c>
      <c r="X828" t="str">
        <f>VLOOKUP(J828,'[12]Conver ASEJ VS Clave Nueva'!$A$4:$C$193,3,FALSE)</f>
        <v>6.4.1.9</v>
      </c>
      <c r="Y828" t="str">
        <f>VLOOKUP(K828,'[13]Conver ASEJ VS Clave Nueva'!$B$4:$D$193,3,FALSE)</f>
        <v>Otros  accesorios</v>
      </c>
    </row>
    <row r="829" spans="1:25" x14ac:dyDescent="0.25">
      <c r="A829" s="16">
        <v>86492</v>
      </c>
      <c r="B829" s="16" t="s">
        <v>130</v>
      </c>
      <c r="C829" s="16" t="str">
        <f t="shared" si="110"/>
        <v>2018</v>
      </c>
      <c r="D829" s="16" t="str">
        <f t="shared" si="111"/>
        <v>060000</v>
      </c>
      <c r="E829" s="16" t="str">
        <f>VLOOKUP(D829:D3985,'[10]Catalogos CRI'!$A$10:$B$19,2,FALSE)</f>
        <v>APROVECHAMIENTOS</v>
      </c>
      <c r="F829" s="16" t="str">
        <f t="shared" si="112"/>
        <v>064000</v>
      </c>
      <c r="G829" s="16" t="str">
        <f>VLOOKUP(F829:F3985,'[10]Catalogos CRI'!$A$24:$B$65,2,FALSE)</f>
        <v>ACCESORIOS DE LOS APORVECHAMIENTOS</v>
      </c>
      <c r="H829" s="16" t="str">
        <f t="shared" si="113"/>
        <v>064010</v>
      </c>
      <c r="I829" s="16" t="str">
        <f>VLOOKUP(H829:H3985,'[10]Catalogos CRI'!$A$70:$B$148,2,FALSE)</f>
        <v>Otros no especificados</v>
      </c>
      <c r="J829" s="16" t="str">
        <f t="shared" si="114"/>
        <v>064011</v>
      </c>
      <c r="K829" s="16" t="str">
        <f>VLOOKUP(J829:J3985,'[10]Catalogos CRI'!$A$153:$B$335,2,FALSE)</f>
        <v>Otros  accesorios</v>
      </c>
      <c r="L829" s="16" t="str">
        <f t="shared" si="115"/>
        <v>600</v>
      </c>
      <c r="M829" s="16" t="str">
        <f>VLOOKUP(L829:L3985,[11]FF!$A$10:$B$16,2,FALSE)</f>
        <v>Recursos Estatales</v>
      </c>
      <c r="N829" s="16" t="str">
        <f t="shared" si="116"/>
        <v>622</v>
      </c>
      <c r="O829" s="16" t="str">
        <f>VLOOKUP(N829:N3985,[11]FF!$A$22:$B$93,2,FALSE)</f>
        <v>Parque Lineal Adolf Horn y Vialidad las amarillas</v>
      </c>
      <c r="P829" s="16">
        <v>877985</v>
      </c>
      <c r="Q829" s="16">
        <v>11</v>
      </c>
      <c r="R829" s="17">
        <v>0</v>
      </c>
      <c r="S829" s="17">
        <v>0</v>
      </c>
      <c r="T829" s="17">
        <f t="shared" si="108"/>
        <v>0</v>
      </c>
      <c r="U829" s="17">
        <v>0</v>
      </c>
      <c r="V829" s="17">
        <v>0</v>
      </c>
      <c r="W829" s="17">
        <f t="shared" si="109"/>
        <v>0</v>
      </c>
      <c r="X829" t="str">
        <f>VLOOKUP(J829,'[12]Conver ASEJ VS Clave Nueva'!$A$4:$C$193,3,FALSE)</f>
        <v>6.4.1.9</v>
      </c>
      <c r="Y829" t="str">
        <f>VLOOKUP(K829,'[13]Conver ASEJ VS Clave Nueva'!$B$4:$D$193,3,FALSE)</f>
        <v>Otros  accesorios</v>
      </c>
    </row>
    <row r="830" spans="1:25" x14ac:dyDescent="0.25">
      <c r="A830" s="16">
        <v>86492</v>
      </c>
      <c r="B830" s="16" t="s">
        <v>130</v>
      </c>
      <c r="C830" s="16" t="str">
        <f t="shared" si="110"/>
        <v>2018</v>
      </c>
      <c r="D830" s="16" t="str">
        <f t="shared" si="111"/>
        <v>060000</v>
      </c>
      <c r="E830" s="16" t="str">
        <f>VLOOKUP(D830:D3986,'[10]Catalogos CRI'!$A$10:$B$19,2,FALSE)</f>
        <v>APROVECHAMIENTOS</v>
      </c>
      <c r="F830" s="16" t="str">
        <f t="shared" si="112"/>
        <v>064000</v>
      </c>
      <c r="G830" s="16" t="str">
        <f>VLOOKUP(F830:F3986,'[10]Catalogos CRI'!$A$24:$B$65,2,FALSE)</f>
        <v>ACCESORIOS DE LOS APORVECHAMIENTOS</v>
      </c>
      <c r="H830" s="16" t="str">
        <f t="shared" si="113"/>
        <v>064010</v>
      </c>
      <c r="I830" s="16" t="str">
        <f>VLOOKUP(H830:H3986,'[10]Catalogos CRI'!$A$70:$B$148,2,FALSE)</f>
        <v>Otros no especificados</v>
      </c>
      <c r="J830" s="16" t="str">
        <f t="shared" si="114"/>
        <v>064011</v>
      </c>
      <c r="K830" s="16" t="str">
        <f>VLOOKUP(J830:J3986,'[10]Catalogos CRI'!$A$153:$B$335,2,FALSE)</f>
        <v>Otros  accesorios</v>
      </c>
      <c r="L830" s="16" t="str">
        <f t="shared" si="115"/>
        <v>600</v>
      </c>
      <c r="M830" s="16" t="str">
        <f>VLOOKUP(L830:L3986,[11]FF!$A$10:$B$16,2,FALSE)</f>
        <v>Recursos Estatales</v>
      </c>
      <c r="N830" s="16" t="str">
        <f t="shared" si="116"/>
        <v>622</v>
      </c>
      <c r="O830" s="16" t="str">
        <f>VLOOKUP(N830:N3986,[11]FF!$A$22:$B$93,2,FALSE)</f>
        <v>Parque Lineal Adolf Horn y Vialidad las amarillas</v>
      </c>
      <c r="P830" s="16">
        <v>877986</v>
      </c>
      <c r="Q830" s="16">
        <v>12</v>
      </c>
      <c r="R830" s="17">
        <v>0</v>
      </c>
      <c r="S830" s="17">
        <v>0</v>
      </c>
      <c r="T830" s="17">
        <f t="shared" si="108"/>
        <v>0</v>
      </c>
      <c r="U830" s="17">
        <v>0</v>
      </c>
      <c r="V830" s="17">
        <v>0</v>
      </c>
      <c r="W830" s="17">
        <f t="shared" si="109"/>
        <v>0</v>
      </c>
      <c r="X830" t="str">
        <f>VLOOKUP(J830,'[12]Conver ASEJ VS Clave Nueva'!$A$4:$C$193,3,FALSE)</f>
        <v>6.4.1.9</v>
      </c>
      <c r="Y830" t="str">
        <f>VLOOKUP(K830,'[13]Conver ASEJ VS Clave Nueva'!$B$4:$D$193,3,FALSE)</f>
        <v>Otros  accesorios</v>
      </c>
    </row>
    <row r="831" spans="1:25" x14ac:dyDescent="0.25">
      <c r="A831" s="16">
        <v>86493</v>
      </c>
      <c r="B831" s="16" t="s">
        <v>131</v>
      </c>
      <c r="C831" s="16" t="str">
        <f t="shared" si="110"/>
        <v>2018</v>
      </c>
      <c r="D831" s="16" t="str">
        <f t="shared" si="111"/>
        <v>060000</v>
      </c>
      <c r="E831" s="16" t="str">
        <f>VLOOKUP(D831:D3987,'[10]Catalogos CRI'!$A$10:$B$19,2,FALSE)</f>
        <v>APROVECHAMIENTOS</v>
      </c>
      <c r="F831" s="16" t="str">
        <f t="shared" si="112"/>
        <v>064000</v>
      </c>
      <c r="G831" s="16" t="str">
        <f>VLOOKUP(F831:F3987,'[10]Catalogos CRI'!$A$24:$B$65,2,FALSE)</f>
        <v>ACCESORIOS DE LOS APORVECHAMIENTOS</v>
      </c>
      <c r="H831" s="16" t="str">
        <f t="shared" si="113"/>
        <v>064010</v>
      </c>
      <c r="I831" s="16" t="str">
        <f>VLOOKUP(H831:H3987,'[10]Catalogos CRI'!$A$70:$B$148,2,FALSE)</f>
        <v>Otros no especificados</v>
      </c>
      <c r="J831" s="16" t="str">
        <f t="shared" si="114"/>
        <v>064011</v>
      </c>
      <c r="K831" s="16" t="str">
        <f>VLOOKUP(J831:J3987,'[10]Catalogos CRI'!$A$153:$B$335,2,FALSE)</f>
        <v>Otros  accesorios</v>
      </c>
      <c r="L831" s="16" t="str">
        <f t="shared" si="115"/>
        <v>600</v>
      </c>
      <c r="M831" s="16" t="str">
        <f>VLOOKUP(L831:L3987,[11]FF!$A$10:$B$16,2,FALSE)</f>
        <v>Recursos Estatales</v>
      </c>
      <c r="N831" s="16" t="str">
        <f t="shared" si="116"/>
        <v>624</v>
      </c>
      <c r="O831" s="16" t="str">
        <f>VLOOKUP(N831:N3987,[11]FF!$A$22:$B$93,2,FALSE)</f>
        <v>Programa de Renovación Urbana en Áreas y Zonas Comerciales</v>
      </c>
      <c r="P831" s="16">
        <v>877987</v>
      </c>
      <c r="Q831" s="16">
        <v>1</v>
      </c>
      <c r="R831" s="17">
        <v>0</v>
      </c>
      <c r="S831" s="17">
        <v>27448.35</v>
      </c>
      <c r="T831" s="17">
        <f t="shared" si="108"/>
        <v>27448.35</v>
      </c>
      <c r="U831" s="17">
        <v>0</v>
      </c>
      <c r="V831" s="17">
        <v>27448.35</v>
      </c>
      <c r="W831" s="17">
        <f t="shared" si="109"/>
        <v>0</v>
      </c>
      <c r="X831" t="str">
        <f>VLOOKUP(J831,'[12]Conver ASEJ VS Clave Nueva'!$A$4:$C$193,3,FALSE)</f>
        <v>6.4.1.9</v>
      </c>
      <c r="Y831" t="str">
        <f>VLOOKUP(K831,'[13]Conver ASEJ VS Clave Nueva'!$B$4:$D$193,3,FALSE)</f>
        <v>Otros  accesorios</v>
      </c>
    </row>
    <row r="832" spans="1:25" x14ac:dyDescent="0.25">
      <c r="A832" s="16">
        <v>86493</v>
      </c>
      <c r="B832" s="16" t="s">
        <v>131</v>
      </c>
      <c r="C832" s="16" t="str">
        <f t="shared" si="110"/>
        <v>2018</v>
      </c>
      <c r="D832" s="16" t="str">
        <f t="shared" si="111"/>
        <v>060000</v>
      </c>
      <c r="E832" s="16" t="str">
        <f>VLOOKUP(D832:D3988,'[10]Catalogos CRI'!$A$10:$B$19,2,FALSE)</f>
        <v>APROVECHAMIENTOS</v>
      </c>
      <c r="F832" s="16" t="str">
        <f t="shared" si="112"/>
        <v>064000</v>
      </c>
      <c r="G832" s="16" t="str">
        <f>VLOOKUP(F832:F3988,'[10]Catalogos CRI'!$A$24:$B$65,2,FALSE)</f>
        <v>ACCESORIOS DE LOS APORVECHAMIENTOS</v>
      </c>
      <c r="H832" s="16" t="str">
        <f t="shared" si="113"/>
        <v>064010</v>
      </c>
      <c r="I832" s="16" t="str">
        <f>VLOOKUP(H832:H3988,'[10]Catalogos CRI'!$A$70:$B$148,2,FALSE)</f>
        <v>Otros no especificados</v>
      </c>
      <c r="J832" s="16" t="str">
        <f t="shared" si="114"/>
        <v>064011</v>
      </c>
      <c r="K832" s="16" t="str">
        <f>VLOOKUP(J832:J3988,'[10]Catalogos CRI'!$A$153:$B$335,2,FALSE)</f>
        <v>Otros  accesorios</v>
      </c>
      <c r="L832" s="16" t="str">
        <f t="shared" si="115"/>
        <v>600</v>
      </c>
      <c r="M832" s="16" t="str">
        <f>VLOOKUP(L832:L3988,[11]FF!$A$10:$B$16,2,FALSE)</f>
        <v>Recursos Estatales</v>
      </c>
      <c r="N832" s="16" t="str">
        <f t="shared" si="116"/>
        <v>624</v>
      </c>
      <c r="O832" s="16" t="str">
        <f>VLOOKUP(N832:N3988,[11]FF!$A$22:$B$93,2,FALSE)</f>
        <v>Programa de Renovación Urbana en Áreas y Zonas Comerciales</v>
      </c>
      <c r="P832" s="16">
        <v>877988</v>
      </c>
      <c r="Q832" s="16">
        <v>2</v>
      </c>
      <c r="R832" s="17">
        <v>0</v>
      </c>
      <c r="S832" s="17">
        <v>14646.76</v>
      </c>
      <c r="T832" s="17">
        <f t="shared" si="108"/>
        <v>14646.76</v>
      </c>
      <c r="U832" s="17">
        <v>0</v>
      </c>
      <c r="V832" s="17">
        <v>14646.76</v>
      </c>
      <c r="W832" s="17">
        <f t="shared" si="109"/>
        <v>0</v>
      </c>
      <c r="X832" t="str">
        <f>VLOOKUP(J832,'[12]Conver ASEJ VS Clave Nueva'!$A$4:$C$193,3,FALSE)</f>
        <v>6.4.1.9</v>
      </c>
      <c r="Y832" t="str">
        <f>VLOOKUP(K832,'[13]Conver ASEJ VS Clave Nueva'!$B$4:$D$193,3,FALSE)</f>
        <v>Otros  accesorios</v>
      </c>
    </row>
    <row r="833" spans="1:25" x14ac:dyDescent="0.25">
      <c r="A833" s="16">
        <v>86493</v>
      </c>
      <c r="B833" s="16" t="s">
        <v>131</v>
      </c>
      <c r="C833" s="16" t="str">
        <f t="shared" si="110"/>
        <v>2018</v>
      </c>
      <c r="D833" s="16" t="str">
        <f t="shared" si="111"/>
        <v>060000</v>
      </c>
      <c r="E833" s="16" t="str">
        <f>VLOOKUP(D833:D3989,'[10]Catalogos CRI'!$A$10:$B$19,2,FALSE)</f>
        <v>APROVECHAMIENTOS</v>
      </c>
      <c r="F833" s="16" t="str">
        <f t="shared" si="112"/>
        <v>064000</v>
      </c>
      <c r="G833" s="16" t="str">
        <f>VLOOKUP(F833:F3989,'[10]Catalogos CRI'!$A$24:$B$65,2,FALSE)</f>
        <v>ACCESORIOS DE LOS APORVECHAMIENTOS</v>
      </c>
      <c r="H833" s="16" t="str">
        <f t="shared" si="113"/>
        <v>064010</v>
      </c>
      <c r="I833" s="16" t="str">
        <f>VLOOKUP(H833:H3989,'[10]Catalogos CRI'!$A$70:$B$148,2,FALSE)</f>
        <v>Otros no especificados</v>
      </c>
      <c r="J833" s="16" t="str">
        <f t="shared" si="114"/>
        <v>064011</v>
      </c>
      <c r="K833" s="16" t="str">
        <f>VLOOKUP(J833:J3989,'[10]Catalogos CRI'!$A$153:$B$335,2,FALSE)</f>
        <v>Otros  accesorios</v>
      </c>
      <c r="L833" s="16" t="str">
        <f t="shared" si="115"/>
        <v>600</v>
      </c>
      <c r="M833" s="16" t="str">
        <f>VLOOKUP(L833:L3989,[11]FF!$A$10:$B$16,2,FALSE)</f>
        <v>Recursos Estatales</v>
      </c>
      <c r="N833" s="16" t="str">
        <f t="shared" si="116"/>
        <v>624</v>
      </c>
      <c r="O833" s="16" t="str">
        <f>VLOOKUP(N833:N3989,[11]FF!$A$22:$B$93,2,FALSE)</f>
        <v>Programa de Renovación Urbana en Áreas y Zonas Comerciales</v>
      </c>
      <c r="P833" s="16">
        <v>877989</v>
      </c>
      <c r="Q833" s="16">
        <v>3</v>
      </c>
      <c r="R833" s="17">
        <v>0</v>
      </c>
      <c r="S833" s="17">
        <v>7207.55</v>
      </c>
      <c r="T833" s="17">
        <f t="shared" si="108"/>
        <v>7207.55</v>
      </c>
      <c r="U833" s="17">
        <v>0</v>
      </c>
      <c r="V833" s="17">
        <v>7207.55</v>
      </c>
      <c r="W833" s="17">
        <f t="shared" si="109"/>
        <v>0</v>
      </c>
      <c r="X833" t="str">
        <f>VLOOKUP(J833,'[12]Conver ASEJ VS Clave Nueva'!$A$4:$C$193,3,FALSE)</f>
        <v>6.4.1.9</v>
      </c>
      <c r="Y833" t="str">
        <f>VLOOKUP(K833,'[13]Conver ASEJ VS Clave Nueva'!$B$4:$D$193,3,FALSE)</f>
        <v>Otros  accesorios</v>
      </c>
    </row>
    <row r="834" spans="1:25" x14ac:dyDescent="0.25">
      <c r="A834" s="16">
        <v>86493</v>
      </c>
      <c r="B834" s="16" t="s">
        <v>131</v>
      </c>
      <c r="C834" s="16" t="str">
        <f t="shared" si="110"/>
        <v>2018</v>
      </c>
      <c r="D834" s="16" t="str">
        <f t="shared" si="111"/>
        <v>060000</v>
      </c>
      <c r="E834" s="16" t="str">
        <f>VLOOKUP(D834:D3990,'[10]Catalogos CRI'!$A$10:$B$19,2,FALSE)</f>
        <v>APROVECHAMIENTOS</v>
      </c>
      <c r="F834" s="16" t="str">
        <f t="shared" si="112"/>
        <v>064000</v>
      </c>
      <c r="G834" s="16" t="str">
        <f>VLOOKUP(F834:F3990,'[10]Catalogos CRI'!$A$24:$B$65,2,FALSE)</f>
        <v>ACCESORIOS DE LOS APORVECHAMIENTOS</v>
      </c>
      <c r="H834" s="16" t="str">
        <f t="shared" si="113"/>
        <v>064010</v>
      </c>
      <c r="I834" s="16" t="str">
        <f>VLOOKUP(H834:H3990,'[10]Catalogos CRI'!$A$70:$B$148,2,FALSE)</f>
        <v>Otros no especificados</v>
      </c>
      <c r="J834" s="16" t="str">
        <f t="shared" si="114"/>
        <v>064011</v>
      </c>
      <c r="K834" s="16" t="str">
        <f>VLOOKUP(J834:J3990,'[10]Catalogos CRI'!$A$153:$B$335,2,FALSE)</f>
        <v>Otros  accesorios</v>
      </c>
      <c r="L834" s="16" t="str">
        <f t="shared" si="115"/>
        <v>600</v>
      </c>
      <c r="M834" s="16" t="str">
        <f>VLOOKUP(L834:L3990,[11]FF!$A$10:$B$16,2,FALSE)</f>
        <v>Recursos Estatales</v>
      </c>
      <c r="N834" s="16" t="str">
        <f t="shared" si="116"/>
        <v>624</v>
      </c>
      <c r="O834" s="16" t="str">
        <f>VLOOKUP(N834:N3990,[11]FF!$A$22:$B$93,2,FALSE)</f>
        <v>Programa de Renovación Urbana en Áreas y Zonas Comerciales</v>
      </c>
      <c r="P834" s="16">
        <v>877990</v>
      </c>
      <c r="Q834" s="16">
        <v>4</v>
      </c>
      <c r="R834" s="17">
        <v>0</v>
      </c>
      <c r="S834" s="17">
        <v>6390.17</v>
      </c>
      <c r="T834" s="17">
        <f t="shared" si="108"/>
        <v>6390.17</v>
      </c>
      <c r="U834" s="17">
        <v>0</v>
      </c>
      <c r="V834" s="17">
        <v>6390.17</v>
      </c>
      <c r="W834" s="17">
        <f t="shared" si="109"/>
        <v>0</v>
      </c>
      <c r="X834" t="str">
        <f>VLOOKUP(J834,'[12]Conver ASEJ VS Clave Nueva'!$A$4:$C$193,3,FALSE)</f>
        <v>6.4.1.9</v>
      </c>
      <c r="Y834" t="str">
        <f>VLOOKUP(K834,'[13]Conver ASEJ VS Clave Nueva'!$B$4:$D$193,3,FALSE)</f>
        <v>Otros  accesorios</v>
      </c>
    </row>
    <row r="835" spans="1:25" x14ac:dyDescent="0.25">
      <c r="A835" s="16">
        <v>86493</v>
      </c>
      <c r="B835" s="16" t="s">
        <v>131</v>
      </c>
      <c r="C835" s="16" t="str">
        <f t="shared" si="110"/>
        <v>2018</v>
      </c>
      <c r="D835" s="16" t="str">
        <f t="shared" si="111"/>
        <v>060000</v>
      </c>
      <c r="E835" s="16" t="str">
        <f>VLOOKUP(D835:D3991,'[10]Catalogos CRI'!$A$10:$B$19,2,FALSE)</f>
        <v>APROVECHAMIENTOS</v>
      </c>
      <c r="F835" s="16" t="str">
        <f t="shared" si="112"/>
        <v>064000</v>
      </c>
      <c r="G835" s="16" t="str">
        <f>VLOOKUP(F835:F3991,'[10]Catalogos CRI'!$A$24:$B$65,2,FALSE)</f>
        <v>ACCESORIOS DE LOS APORVECHAMIENTOS</v>
      </c>
      <c r="H835" s="16" t="str">
        <f t="shared" si="113"/>
        <v>064010</v>
      </c>
      <c r="I835" s="16" t="str">
        <f>VLOOKUP(H835:H3991,'[10]Catalogos CRI'!$A$70:$B$148,2,FALSE)</f>
        <v>Otros no especificados</v>
      </c>
      <c r="J835" s="16" t="str">
        <f t="shared" si="114"/>
        <v>064011</v>
      </c>
      <c r="K835" s="16" t="str">
        <f>VLOOKUP(J835:J3991,'[10]Catalogos CRI'!$A$153:$B$335,2,FALSE)</f>
        <v>Otros  accesorios</v>
      </c>
      <c r="L835" s="16" t="str">
        <f t="shared" si="115"/>
        <v>600</v>
      </c>
      <c r="M835" s="16" t="str">
        <f>VLOOKUP(L835:L3991,[11]FF!$A$10:$B$16,2,FALSE)</f>
        <v>Recursos Estatales</v>
      </c>
      <c r="N835" s="16" t="str">
        <f t="shared" si="116"/>
        <v>624</v>
      </c>
      <c r="O835" s="16" t="str">
        <f>VLOOKUP(N835:N3991,[11]FF!$A$22:$B$93,2,FALSE)</f>
        <v>Programa de Renovación Urbana en Áreas y Zonas Comerciales</v>
      </c>
      <c r="P835" s="16">
        <v>877991</v>
      </c>
      <c r="Q835" s="16">
        <v>5</v>
      </c>
      <c r="R835" s="17">
        <v>0</v>
      </c>
      <c r="S835" s="17">
        <v>2816.66</v>
      </c>
      <c r="T835" s="17">
        <f t="shared" si="108"/>
        <v>2816.66</v>
      </c>
      <c r="U835" s="17">
        <v>0</v>
      </c>
      <c r="V835" s="17">
        <v>2816.66</v>
      </c>
      <c r="W835" s="17">
        <f t="shared" si="109"/>
        <v>0</v>
      </c>
      <c r="X835" t="str">
        <f>VLOOKUP(J835,'[12]Conver ASEJ VS Clave Nueva'!$A$4:$C$193,3,FALSE)</f>
        <v>6.4.1.9</v>
      </c>
      <c r="Y835" t="str">
        <f>VLOOKUP(K835,'[13]Conver ASEJ VS Clave Nueva'!$B$4:$D$193,3,FALSE)</f>
        <v>Otros  accesorios</v>
      </c>
    </row>
    <row r="836" spans="1:25" x14ac:dyDescent="0.25">
      <c r="A836" s="16">
        <v>86493</v>
      </c>
      <c r="B836" s="16" t="s">
        <v>131</v>
      </c>
      <c r="C836" s="16" t="str">
        <f t="shared" si="110"/>
        <v>2018</v>
      </c>
      <c r="D836" s="16" t="str">
        <f t="shared" si="111"/>
        <v>060000</v>
      </c>
      <c r="E836" s="16" t="str">
        <f>VLOOKUP(D836:D3992,'[10]Catalogos CRI'!$A$10:$B$19,2,FALSE)</f>
        <v>APROVECHAMIENTOS</v>
      </c>
      <c r="F836" s="16" t="str">
        <f t="shared" si="112"/>
        <v>064000</v>
      </c>
      <c r="G836" s="16" t="str">
        <f>VLOOKUP(F836:F3992,'[10]Catalogos CRI'!$A$24:$B$65,2,FALSE)</f>
        <v>ACCESORIOS DE LOS APORVECHAMIENTOS</v>
      </c>
      <c r="H836" s="16" t="str">
        <f t="shared" si="113"/>
        <v>064010</v>
      </c>
      <c r="I836" s="16" t="str">
        <f>VLOOKUP(H836:H3992,'[10]Catalogos CRI'!$A$70:$B$148,2,FALSE)</f>
        <v>Otros no especificados</v>
      </c>
      <c r="J836" s="16" t="str">
        <f t="shared" si="114"/>
        <v>064011</v>
      </c>
      <c r="K836" s="16" t="str">
        <f>VLOOKUP(J836:J3992,'[10]Catalogos CRI'!$A$153:$B$335,2,FALSE)</f>
        <v>Otros  accesorios</v>
      </c>
      <c r="L836" s="16" t="str">
        <f t="shared" si="115"/>
        <v>600</v>
      </c>
      <c r="M836" s="16" t="str">
        <f>VLOOKUP(L836:L3992,[11]FF!$A$10:$B$16,2,FALSE)</f>
        <v>Recursos Estatales</v>
      </c>
      <c r="N836" s="16" t="str">
        <f t="shared" si="116"/>
        <v>624</v>
      </c>
      <c r="O836" s="16" t="str">
        <f>VLOOKUP(N836:N3992,[11]FF!$A$22:$B$93,2,FALSE)</f>
        <v>Programa de Renovación Urbana en Áreas y Zonas Comerciales</v>
      </c>
      <c r="P836" s="16">
        <v>877992</v>
      </c>
      <c r="Q836" s="16">
        <v>6</v>
      </c>
      <c r="R836" s="17">
        <v>0</v>
      </c>
      <c r="S836" s="17">
        <v>2544.4899999999998</v>
      </c>
      <c r="T836" s="17">
        <f t="shared" si="108"/>
        <v>2544.4899999999998</v>
      </c>
      <c r="U836" s="17">
        <v>0</v>
      </c>
      <c r="V836" s="17">
        <v>2544.4899999999998</v>
      </c>
      <c r="W836" s="17">
        <f t="shared" si="109"/>
        <v>0</v>
      </c>
      <c r="X836" t="str">
        <f>VLOOKUP(J836,'[12]Conver ASEJ VS Clave Nueva'!$A$4:$C$193,3,FALSE)</f>
        <v>6.4.1.9</v>
      </c>
      <c r="Y836" t="str">
        <f>VLOOKUP(K836,'[13]Conver ASEJ VS Clave Nueva'!$B$4:$D$193,3,FALSE)</f>
        <v>Otros  accesorios</v>
      </c>
    </row>
    <row r="837" spans="1:25" x14ac:dyDescent="0.25">
      <c r="A837" s="16">
        <v>86493</v>
      </c>
      <c r="B837" s="16" t="s">
        <v>131</v>
      </c>
      <c r="C837" s="16" t="str">
        <f t="shared" si="110"/>
        <v>2018</v>
      </c>
      <c r="D837" s="16" t="str">
        <f t="shared" si="111"/>
        <v>060000</v>
      </c>
      <c r="E837" s="16" t="str">
        <f>VLOOKUP(D837:D3993,'[10]Catalogos CRI'!$A$10:$B$19,2,FALSE)</f>
        <v>APROVECHAMIENTOS</v>
      </c>
      <c r="F837" s="16" t="str">
        <f t="shared" si="112"/>
        <v>064000</v>
      </c>
      <c r="G837" s="16" t="str">
        <f>VLOOKUP(F837:F3993,'[10]Catalogos CRI'!$A$24:$B$65,2,FALSE)</f>
        <v>ACCESORIOS DE LOS APORVECHAMIENTOS</v>
      </c>
      <c r="H837" s="16" t="str">
        <f t="shared" si="113"/>
        <v>064010</v>
      </c>
      <c r="I837" s="16" t="str">
        <f>VLOOKUP(H837:H3993,'[10]Catalogos CRI'!$A$70:$B$148,2,FALSE)</f>
        <v>Otros no especificados</v>
      </c>
      <c r="J837" s="16" t="str">
        <f t="shared" si="114"/>
        <v>064011</v>
      </c>
      <c r="K837" s="16" t="str">
        <f>VLOOKUP(J837:J3993,'[10]Catalogos CRI'!$A$153:$B$335,2,FALSE)</f>
        <v>Otros  accesorios</v>
      </c>
      <c r="L837" s="16" t="str">
        <f t="shared" si="115"/>
        <v>600</v>
      </c>
      <c r="M837" s="16" t="str">
        <f>VLOOKUP(L837:L3993,[11]FF!$A$10:$B$16,2,FALSE)</f>
        <v>Recursos Estatales</v>
      </c>
      <c r="N837" s="16" t="str">
        <f t="shared" si="116"/>
        <v>624</v>
      </c>
      <c r="O837" s="16" t="str">
        <f>VLOOKUP(N837:N3993,[11]FF!$A$22:$B$93,2,FALSE)</f>
        <v>Programa de Renovación Urbana en Áreas y Zonas Comerciales</v>
      </c>
      <c r="P837" s="16">
        <v>877993</v>
      </c>
      <c r="Q837" s="16">
        <v>7</v>
      </c>
      <c r="R837" s="17">
        <v>0</v>
      </c>
      <c r="S837" s="17">
        <v>0</v>
      </c>
      <c r="T837" s="17">
        <f t="shared" si="108"/>
        <v>0</v>
      </c>
      <c r="U837" s="17">
        <v>0</v>
      </c>
      <c r="V837" s="17">
        <v>2997.83</v>
      </c>
      <c r="W837" s="17">
        <f t="shared" si="109"/>
        <v>-2997.83</v>
      </c>
      <c r="X837" t="str">
        <f>VLOOKUP(J837,'[12]Conver ASEJ VS Clave Nueva'!$A$4:$C$193,3,FALSE)</f>
        <v>6.4.1.9</v>
      </c>
      <c r="Y837" t="str">
        <f>VLOOKUP(K837,'[13]Conver ASEJ VS Clave Nueva'!$B$4:$D$193,3,FALSE)</f>
        <v>Otros  accesorios</v>
      </c>
    </row>
    <row r="838" spans="1:25" x14ac:dyDescent="0.25">
      <c r="A838" s="16">
        <v>86493</v>
      </c>
      <c r="B838" s="16" t="s">
        <v>131</v>
      </c>
      <c r="C838" s="16" t="str">
        <f t="shared" si="110"/>
        <v>2018</v>
      </c>
      <c r="D838" s="16" t="str">
        <f t="shared" si="111"/>
        <v>060000</v>
      </c>
      <c r="E838" s="16" t="str">
        <f>VLOOKUP(D838:D3994,'[10]Catalogos CRI'!$A$10:$B$19,2,FALSE)</f>
        <v>APROVECHAMIENTOS</v>
      </c>
      <c r="F838" s="16" t="str">
        <f t="shared" si="112"/>
        <v>064000</v>
      </c>
      <c r="G838" s="16" t="str">
        <f>VLOOKUP(F838:F3994,'[10]Catalogos CRI'!$A$24:$B$65,2,FALSE)</f>
        <v>ACCESORIOS DE LOS APORVECHAMIENTOS</v>
      </c>
      <c r="H838" s="16" t="str">
        <f t="shared" si="113"/>
        <v>064010</v>
      </c>
      <c r="I838" s="16" t="str">
        <f>VLOOKUP(H838:H3994,'[10]Catalogos CRI'!$A$70:$B$148,2,FALSE)</f>
        <v>Otros no especificados</v>
      </c>
      <c r="J838" s="16" t="str">
        <f t="shared" si="114"/>
        <v>064011</v>
      </c>
      <c r="K838" s="16" t="str">
        <f>VLOOKUP(J838:J3994,'[10]Catalogos CRI'!$A$153:$B$335,2,FALSE)</f>
        <v>Otros  accesorios</v>
      </c>
      <c r="L838" s="16" t="str">
        <f t="shared" si="115"/>
        <v>600</v>
      </c>
      <c r="M838" s="16" t="str">
        <f>VLOOKUP(L838:L3994,[11]FF!$A$10:$B$16,2,FALSE)</f>
        <v>Recursos Estatales</v>
      </c>
      <c r="N838" s="16" t="str">
        <f t="shared" si="116"/>
        <v>624</v>
      </c>
      <c r="O838" s="16" t="str">
        <f>VLOOKUP(N838:N3994,[11]FF!$A$22:$B$93,2,FALSE)</f>
        <v>Programa de Renovación Urbana en Áreas y Zonas Comerciales</v>
      </c>
      <c r="P838" s="16">
        <v>877994</v>
      </c>
      <c r="Q838" s="16">
        <v>8</v>
      </c>
      <c r="R838" s="17">
        <v>0</v>
      </c>
      <c r="S838" s="17">
        <v>0</v>
      </c>
      <c r="T838" s="17">
        <f t="shared" si="108"/>
        <v>0</v>
      </c>
      <c r="U838" s="17">
        <v>0</v>
      </c>
      <c r="V838" s="17">
        <v>1135.8399999999999</v>
      </c>
      <c r="W838" s="17">
        <f t="shared" si="109"/>
        <v>-1135.8399999999999</v>
      </c>
      <c r="X838" t="str">
        <f>VLOOKUP(J838,'[12]Conver ASEJ VS Clave Nueva'!$A$4:$C$193,3,FALSE)</f>
        <v>6.4.1.9</v>
      </c>
      <c r="Y838" t="str">
        <f>VLOOKUP(K838,'[13]Conver ASEJ VS Clave Nueva'!$B$4:$D$193,3,FALSE)</f>
        <v>Otros  accesorios</v>
      </c>
    </row>
    <row r="839" spans="1:25" x14ac:dyDescent="0.25">
      <c r="A839" s="16">
        <v>86493</v>
      </c>
      <c r="B839" s="16" t="s">
        <v>131</v>
      </c>
      <c r="C839" s="16" t="str">
        <f t="shared" si="110"/>
        <v>2018</v>
      </c>
      <c r="D839" s="16" t="str">
        <f t="shared" si="111"/>
        <v>060000</v>
      </c>
      <c r="E839" s="16" t="str">
        <f>VLOOKUP(D839:D3995,'[10]Catalogos CRI'!$A$10:$B$19,2,FALSE)</f>
        <v>APROVECHAMIENTOS</v>
      </c>
      <c r="F839" s="16" t="str">
        <f t="shared" si="112"/>
        <v>064000</v>
      </c>
      <c r="G839" s="16" t="str">
        <f>VLOOKUP(F839:F3995,'[10]Catalogos CRI'!$A$24:$B$65,2,FALSE)</f>
        <v>ACCESORIOS DE LOS APORVECHAMIENTOS</v>
      </c>
      <c r="H839" s="16" t="str">
        <f t="shared" si="113"/>
        <v>064010</v>
      </c>
      <c r="I839" s="16" t="str">
        <f>VLOOKUP(H839:H3995,'[10]Catalogos CRI'!$A$70:$B$148,2,FALSE)</f>
        <v>Otros no especificados</v>
      </c>
      <c r="J839" s="16" t="str">
        <f t="shared" si="114"/>
        <v>064011</v>
      </c>
      <c r="K839" s="16" t="str">
        <f>VLOOKUP(J839:J3995,'[10]Catalogos CRI'!$A$153:$B$335,2,FALSE)</f>
        <v>Otros  accesorios</v>
      </c>
      <c r="L839" s="16" t="str">
        <f t="shared" si="115"/>
        <v>600</v>
      </c>
      <c r="M839" s="16" t="str">
        <f>VLOOKUP(L839:L3995,[11]FF!$A$10:$B$16,2,FALSE)</f>
        <v>Recursos Estatales</v>
      </c>
      <c r="N839" s="16" t="str">
        <f t="shared" si="116"/>
        <v>624</v>
      </c>
      <c r="O839" s="16" t="str">
        <f>VLOOKUP(N839:N3995,[11]FF!$A$22:$B$93,2,FALSE)</f>
        <v>Programa de Renovación Urbana en Áreas y Zonas Comerciales</v>
      </c>
      <c r="P839" s="16">
        <v>877995</v>
      </c>
      <c r="Q839" s="16">
        <v>9</v>
      </c>
      <c r="R839" s="17">
        <v>0</v>
      </c>
      <c r="S839" s="17">
        <v>0</v>
      </c>
      <c r="T839" s="17">
        <f t="shared" si="108"/>
        <v>0</v>
      </c>
      <c r="U839" s="17">
        <v>0</v>
      </c>
      <c r="V839" s="17">
        <v>409.1</v>
      </c>
      <c r="W839" s="17">
        <f t="shared" si="109"/>
        <v>-409.1</v>
      </c>
      <c r="X839" t="str">
        <f>VLOOKUP(J839,'[12]Conver ASEJ VS Clave Nueva'!$A$4:$C$193,3,FALSE)</f>
        <v>6.4.1.9</v>
      </c>
      <c r="Y839" t="str">
        <f>VLOOKUP(K839,'[13]Conver ASEJ VS Clave Nueva'!$B$4:$D$193,3,FALSE)</f>
        <v>Otros  accesorios</v>
      </c>
    </row>
    <row r="840" spans="1:25" x14ac:dyDescent="0.25">
      <c r="A840" s="16">
        <v>86493</v>
      </c>
      <c r="B840" s="16" t="s">
        <v>131</v>
      </c>
      <c r="C840" s="16" t="str">
        <f t="shared" si="110"/>
        <v>2018</v>
      </c>
      <c r="D840" s="16" t="str">
        <f t="shared" si="111"/>
        <v>060000</v>
      </c>
      <c r="E840" s="16" t="str">
        <f>VLOOKUP(D840:D3996,'[10]Catalogos CRI'!$A$10:$B$19,2,FALSE)</f>
        <v>APROVECHAMIENTOS</v>
      </c>
      <c r="F840" s="16" t="str">
        <f t="shared" si="112"/>
        <v>064000</v>
      </c>
      <c r="G840" s="16" t="str">
        <f>VLOOKUP(F840:F3996,'[10]Catalogos CRI'!$A$24:$B$65,2,FALSE)</f>
        <v>ACCESORIOS DE LOS APORVECHAMIENTOS</v>
      </c>
      <c r="H840" s="16" t="str">
        <f t="shared" si="113"/>
        <v>064010</v>
      </c>
      <c r="I840" s="16" t="str">
        <f>VLOOKUP(H840:H3996,'[10]Catalogos CRI'!$A$70:$B$148,2,FALSE)</f>
        <v>Otros no especificados</v>
      </c>
      <c r="J840" s="16" t="str">
        <f t="shared" si="114"/>
        <v>064011</v>
      </c>
      <c r="K840" s="16" t="str">
        <f>VLOOKUP(J840:J3996,'[10]Catalogos CRI'!$A$153:$B$335,2,FALSE)</f>
        <v>Otros  accesorios</v>
      </c>
      <c r="L840" s="16" t="str">
        <f t="shared" si="115"/>
        <v>600</v>
      </c>
      <c r="M840" s="16" t="str">
        <f>VLOOKUP(L840:L3996,[11]FF!$A$10:$B$16,2,FALSE)</f>
        <v>Recursos Estatales</v>
      </c>
      <c r="N840" s="16" t="str">
        <f t="shared" si="116"/>
        <v>624</v>
      </c>
      <c r="O840" s="16" t="str">
        <f>VLOOKUP(N840:N3996,[11]FF!$A$22:$B$93,2,FALSE)</f>
        <v>Programa de Renovación Urbana en Áreas y Zonas Comerciales</v>
      </c>
      <c r="P840" s="16">
        <v>877996</v>
      </c>
      <c r="Q840" s="16">
        <v>10</v>
      </c>
      <c r="R840" s="17">
        <v>0</v>
      </c>
      <c r="S840" s="17">
        <v>0</v>
      </c>
      <c r="T840" s="17">
        <f t="shared" si="108"/>
        <v>0</v>
      </c>
      <c r="U840" s="17">
        <v>0</v>
      </c>
      <c r="V840" s="17">
        <v>515</v>
      </c>
      <c r="W840" s="17">
        <f t="shared" si="109"/>
        <v>-515</v>
      </c>
      <c r="X840" t="str">
        <f>VLOOKUP(J840,'[12]Conver ASEJ VS Clave Nueva'!$A$4:$C$193,3,FALSE)</f>
        <v>6.4.1.9</v>
      </c>
      <c r="Y840" t="str">
        <f>VLOOKUP(K840,'[13]Conver ASEJ VS Clave Nueva'!$B$4:$D$193,3,FALSE)</f>
        <v>Otros  accesorios</v>
      </c>
    </row>
    <row r="841" spans="1:25" x14ac:dyDescent="0.25">
      <c r="A841" s="16">
        <v>86493</v>
      </c>
      <c r="B841" s="16" t="s">
        <v>131</v>
      </c>
      <c r="C841" s="16" t="str">
        <f t="shared" si="110"/>
        <v>2018</v>
      </c>
      <c r="D841" s="16" t="str">
        <f t="shared" si="111"/>
        <v>060000</v>
      </c>
      <c r="E841" s="16" t="str">
        <f>VLOOKUP(D841:D3997,'[10]Catalogos CRI'!$A$10:$B$19,2,FALSE)</f>
        <v>APROVECHAMIENTOS</v>
      </c>
      <c r="F841" s="16" t="str">
        <f t="shared" si="112"/>
        <v>064000</v>
      </c>
      <c r="G841" s="16" t="str">
        <f>VLOOKUP(F841:F3997,'[10]Catalogos CRI'!$A$24:$B$65,2,FALSE)</f>
        <v>ACCESORIOS DE LOS APORVECHAMIENTOS</v>
      </c>
      <c r="H841" s="16" t="str">
        <f t="shared" si="113"/>
        <v>064010</v>
      </c>
      <c r="I841" s="16" t="str">
        <f>VLOOKUP(H841:H3997,'[10]Catalogos CRI'!$A$70:$B$148,2,FALSE)</f>
        <v>Otros no especificados</v>
      </c>
      <c r="J841" s="16" t="str">
        <f t="shared" si="114"/>
        <v>064011</v>
      </c>
      <c r="K841" s="16" t="str">
        <f>VLOOKUP(J841:J3997,'[10]Catalogos CRI'!$A$153:$B$335,2,FALSE)</f>
        <v>Otros  accesorios</v>
      </c>
      <c r="L841" s="16" t="str">
        <f t="shared" si="115"/>
        <v>600</v>
      </c>
      <c r="M841" s="16" t="str">
        <f>VLOOKUP(L841:L3997,[11]FF!$A$10:$B$16,2,FALSE)</f>
        <v>Recursos Estatales</v>
      </c>
      <c r="N841" s="16" t="str">
        <f t="shared" si="116"/>
        <v>624</v>
      </c>
      <c r="O841" s="16" t="str">
        <f>VLOOKUP(N841:N3997,[11]FF!$A$22:$B$93,2,FALSE)</f>
        <v>Programa de Renovación Urbana en Áreas y Zonas Comerciales</v>
      </c>
      <c r="P841" s="16">
        <v>877997</v>
      </c>
      <c r="Q841" s="16">
        <v>11</v>
      </c>
      <c r="R841" s="17">
        <v>0</v>
      </c>
      <c r="S841" s="17">
        <v>0</v>
      </c>
      <c r="T841" s="17">
        <f t="shared" ref="T841:T904" si="117">R841+S841</f>
        <v>0</v>
      </c>
      <c r="U841" s="17">
        <v>0</v>
      </c>
      <c r="V841" s="17">
        <v>454.46</v>
      </c>
      <c r="W841" s="17">
        <f t="shared" ref="W841:W904" si="118">T841-V841</f>
        <v>-454.46</v>
      </c>
      <c r="X841" t="str">
        <f>VLOOKUP(J841,'[12]Conver ASEJ VS Clave Nueva'!$A$4:$C$193,3,FALSE)</f>
        <v>6.4.1.9</v>
      </c>
      <c r="Y841" t="str">
        <f>VLOOKUP(K841,'[13]Conver ASEJ VS Clave Nueva'!$B$4:$D$193,3,FALSE)</f>
        <v>Otros  accesorios</v>
      </c>
    </row>
    <row r="842" spans="1:25" x14ac:dyDescent="0.25">
      <c r="A842" s="16">
        <v>86493</v>
      </c>
      <c r="B842" s="16" t="s">
        <v>131</v>
      </c>
      <c r="C842" s="16" t="str">
        <f t="shared" ref="C842:C905" si="119">MID(B842,1,4)</f>
        <v>2018</v>
      </c>
      <c r="D842" s="16" t="str">
        <f t="shared" ref="D842:D905" si="120">MID(B842,6,6)</f>
        <v>060000</v>
      </c>
      <c r="E842" s="16" t="str">
        <f>VLOOKUP(D842:D3998,'[10]Catalogos CRI'!$A$10:$B$19,2,FALSE)</f>
        <v>APROVECHAMIENTOS</v>
      </c>
      <c r="F842" s="16" t="str">
        <f t="shared" ref="F842:F905" si="121">MID(B842,13,6)</f>
        <v>064000</v>
      </c>
      <c r="G842" s="16" t="str">
        <f>VLOOKUP(F842:F3998,'[10]Catalogos CRI'!$A$24:$B$65,2,FALSE)</f>
        <v>ACCESORIOS DE LOS APORVECHAMIENTOS</v>
      </c>
      <c r="H842" s="16" t="str">
        <f t="shared" ref="H842:H905" si="122">MID(B842,20,6)</f>
        <v>064010</v>
      </c>
      <c r="I842" s="16" t="str">
        <f>VLOOKUP(H842:H3998,'[10]Catalogos CRI'!$A$70:$B$148,2,FALSE)</f>
        <v>Otros no especificados</v>
      </c>
      <c r="J842" s="16" t="str">
        <f t="shared" ref="J842:J905" si="123">MID(B842,27,6)</f>
        <v>064011</v>
      </c>
      <c r="K842" s="16" t="str">
        <f>VLOOKUP(J842:J3998,'[10]Catalogos CRI'!$A$153:$B$335,2,FALSE)</f>
        <v>Otros  accesorios</v>
      </c>
      <c r="L842" s="16" t="str">
        <f t="shared" ref="L842:L905" si="124">MID(B842,34,3)</f>
        <v>600</v>
      </c>
      <c r="M842" s="16" t="str">
        <f>VLOOKUP(L842:L3998,[11]FF!$A$10:$B$16,2,FALSE)</f>
        <v>Recursos Estatales</v>
      </c>
      <c r="N842" s="16" t="str">
        <f t="shared" ref="N842:N905" si="125">MID(B842,38,3)</f>
        <v>624</v>
      </c>
      <c r="O842" s="16" t="str">
        <f>VLOOKUP(N842:N3998,[11]FF!$A$22:$B$93,2,FALSE)</f>
        <v>Programa de Renovación Urbana en Áreas y Zonas Comerciales</v>
      </c>
      <c r="P842" s="16">
        <v>877998</v>
      </c>
      <c r="Q842" s="16">
        <v>12</v>
      </c>
      <c r="R842" s="17">
        <v>0</v>
      </c>
      <c r="S842" s="17">
        <v>0</v>
      </c>
      <c r="T842" s="17">
        <f t="shared" si="117"/>
        <v>0</v>
      </c>
      <c r="U842" s="17">
        <v>0</v>
      </c>
      <c r="V842" s="17">
        <v>469.59</v>
      </c>
      <c r="W842" s="17">
        <f t="shared" si="118"/>
        <v>-469.59</v>
      </c>
      <c r="X842" t="str">
        <f>VLOOKUP(J842,'[12]Conver ASEJ VS Clave Nueva'!$A$4:$C$193,3,FALSE)</f>
        <v>6.4.1.9</v>
      </c>
      <c r="Y842" t="str">
        <f>VLOOKUP(K842,'[13]Conver ASEJ VS Clave Nueva'!$B$4:$D$193,3,FALSE)</f>
        <v>Otros  accesorios</v>
      </c>
    </row>
    <row r="843" spans="1:25" x14ac:dyDescent="0.25">
      <c r="A843" s="16">
        <v>86494</v>
      </c>
      <c r="B843" s="16" t="s">
        <v>132</v>
      </c>
      <c r="C843" s="16" t="str">
        <f t="shared" si="119"/>
        <v>2018</v>
      </c>
      <c r="D843" s="16" t="str">
        <f t="shared" si="120"/>
        <v>080000</v>
      </c>
      <c r="E843" s="16" t="str">
        <f>VLOOKUP(D843:D3999,'[10]Catalogos CRI'!$A$10:$B$19,2,FALSE)</f>
        <v>PARTICIPACIONES Y APORTACIONES</v>
      </c>
      <c r="F843" s="16" t="str">
        <f t="shared" si="121"/>
        <v>081000</v>
      </c>
      <c r="G843" s="16" t="str">
        <f>VLOOKUP(F843:F3999,'[10]Catalogos CRI'!$A$24:$B$65,2,FALSE)</f>
        <v>PARTICIPACIONES</v>
      </c>
      <c r="H843" s="16" t="str">
        <f t="shared" si="122"/>
        <v>081010</v>
      </c>
      <c r="I843" s="16" t="str">
        <f>VLOOKUP(H843:H3999,'[10]Catalogos CRI'!$A$70:$B$148,2,FALSE)</f>
        <v>Participaciones</v>
      </c>
      <c r="J843" s="16" t="str">
        <f t="shared" si="123"/>
        <v>081011</v>
      </c>
      <c r="K843" s="16" t="str">
        <f>VLOOKUP(J843:J3999,'[10]Catalogos CRI'!$A$153:$B$335,2,FALSE)</f>
        <v>Federales</v>
      </c>
      <c r="L843" s="16" t="str">
        <f t="shared" si="124"/>
        <v>500</v>
      </c>
      <c r="M843" s="16" t="str">
        <f>VLOOKUP(L843:L3999,[11]FF!$A$10:$B$16,2,FALSE)</f>
        <v>Recursos Federales</v>
      </c>
      <c r="N843" s="16" t="str">
        <f t="shared" si="125"/>
        <v>508</v>
      </c>
      <c r="O843" s="16" t="str">
        <f>VLOOKUP(N843:N3999,[11]FF!$A$22:$B$93,2,FALSE)</f>
        <v>Participaciones Federales</v>
      </c>
      <c r="P843" s="16">
        <v>877999</v>
      </c>
      <c r="Q843" s="16">
        <v>1</v>
      </c>
      <c r="R843" s="17">
        <v>0</v>
      </c>
      <c r="S843" s="17">
        <v>45188894.429999948</v>
      </c>
      <c r="T843" s="17">
        <f t="shared" si="117"/>
        <v>45188894.429999948</v>
      </c>
      <c r="U843" s="17">
        <v>0</v>
      </c>
      <c r="V843" s="17">
        <v>44838610.07</v>
      </c>
      <c r="W843" s="17">
        <f t="shared" si="118"/>
        <v>350284.35999994725</v>
      </c>
      <c r="X843" t="str">
        <f>VLOOKUP(J843,'[12]Conver ASEJ VS Clave Nueva'!$A$4:$C$193,3,FALSE)</f>
        <v>8.1.1.1</v>
      </c>
      <c r="Y843" t="str">
        <f>VLOOKUP(K843,'[13]Conver ASEJ VS Clave Nueva'!$B$4:$D$193,3,FALSE)</f>
        <v>Federales</v>
      </c>
    </row>
    <row r="844" spans="1:25" x14ac:dyDescent="0.25">
      <c r="A844" s="16">
        <v>86494</v>
      </c>
      <c r="B844" s="16" t="s">
        <v>132</v>
      </c>
      <c r="C844" s="16" t="str">
        <f t="shared" si="119"/>
        <v>2018</v>
      </c>
      <c r="D844" s="16" t="str">
        <f t="shared" si="120"/>
        <v>080000</v>
      </c>
      <c r="E844" s="16" t="str">
        <f>VLOOKUP(D844:D4000,'[10]Catalogos CRI'!$A$10:$B$19,2,FALSE)</f>
        <v>PARTICIPACIONES Y APORTACIONES</v>
      </c>
      <c r="F844" s="16" t="str">
        <f t="shared" si="121"/>
        <v>081000</v>
      </c>
      <c r="G844" s="16" t="str">
        <f>VLOOKUP(F844:F4000,'[10]Catalogos CRI'!$A$24:$B$65,2,FALSE)</f>
        <v>PARTICIPACIONES</v>
      </c>
      <c r="H844" s="16" t="str">
        <f t="shared" si="122"/>
        <v>081010</v>
      </c>
      <c r="I844" s="16" t="str">
        <f>VLOOKUP(H844:H4000,'[10]Catalogos CRI'!$A$70:$B$148,2,FALSE)</f>
        <v>Participaciones</v>
      </c>
      <c r="J844" s="16" t="str">
        <f t="shared" si="123"/>
        <v>081011</v>
      </c>
      <c r="K844" s="16" t="str">
        <f>VLOOKUP(J844:J4000,'[10]Catalogos CRI'!$A$153:$B$335,2,FALSE)</f>
        <v>Federales</v>
      </c>
      <c r="L844" s="16" t="str">
        <f t="shared" si="124"/>
        <v>500</v>
      </c>
      <c r="M844" s="16" t="str">
        <f>VLOOKUP(L844:L4000,[11]FF!$A$10:$B$16,2,FALSE)</f>
        <v>Recursos Federales</v>
      </c>
      <c r="N844" s="16" t="str">
        <f t="shared" si="125"/>
        <v>508</v>
      </c>
      <c r="O844" s="16" t="str">
        <f>VLOOKUP(N844:N4000,[11]FF!$A$22:$B$93,2,FALSE)</f>
        <v>Participaciones Federales</v>
      </c>
      <c r="P844" s="16">
        <v>878000</v>
      </c>
      <c r="Q844" s="16">
        <v>2</v>
      </c>
      <c r="R844" s="17">
        <v>0</v>
      </c>
      <c r="S844" s="17">
        <v>0</v>
      </c>
      <c r="T844" s="17">
        <f t="shared" si="117"/>
        <v>0</v>
      </c>
      <c r="U844" s="17">
        <v>0</v>
      </c>
      <c r="V844" s="17">
        <v>0</v>
      </c>
      <c r="W844" s="17">
        <f t="shared" si="118"/>
        <v>0</v>
      </c>
      <c r="X844" t="str">
        <f>VLOOKUP(J844,'[12]Conver ASEJ VS Clave Nueva'!$A$4:$C$193,3,FALSE)</f>
        <v>8.1.1.1</v>
      </c>
      <c r="Y844" t="str">
        <f>VLOOKUP(K844,'[13]Conver ASEJ VS Clave Nueva'!$B$4:$D$193,3,FALSE)</f>
        <v>Federales</v>
      </c>
    </row>
    <row r="845" spans="1:25" x14ac:dyDescent="0.25">
      <c r="A845" s="16">
        <v>86494</v>
      </c>
      <c r="B845" s="16" t="s">
        <v>132</v>
      </c>
      <c r="C845" s="16" t="str">
        <f t="shared" si="119"/>
        <v>2018</v>
      </c>
      <c r="D845" s="16" t="str">
        <f t="shared" si="120"/>
        <v>080000</v>
      </c>
      <c r="E845" s="16" t="str">
        <f>VLOOKUP(D845:D4001,'[10]Catalogos CRI'!$A$10:$B$19,2,FALSE)</f>
        <v>PARTICIPACIONES Y APORTACIONES</v>
      </c>
      <c r="F845" s="16" t="str">
        <f t="shared" si="121"/>
        <v>081000</v>
      </c>
      <c r="G845" s="16" t="str">
        <f>VLOOKUP(F845:F4001,'[10]Catalogos CRI'!$A$24:$B$65,2,FALSE)</f>
        <v>PARTICIPACIONES</v>
      </c>
      <c r="H845" s="16" t="str">
        <f t="shared" si="122"/>
        <v>081010</v>
      </c>
      <c r="I845" s="16" t="str">
        <f>VLOOKUP(H845:H4001,'[10]Catalogos CRI'!$A$70:$B$148,2,FALSE)</f>
        <v>Participaciones</v>
      </c>
      <c r="J845" s="16" t="str">
        <f t="shared" si="123"/>
        <v>081011</v>
      </c>
      <c r="K845" s="16" t="str">
        <f>VLOOKUP(J845:J4001,'[10]Catalogos CRI'!$A$153:$B$335,2,FALSE)</f>
        <v>Federales</v>
      </c>
      <c r="L845" s="16" t="str">
        <f t="shared" si="124"/>
        <v>500</v>
      </c>
      <c r="M845" s="16" t="str">
        <f>VLOOKUP(L845:L4001,[11]FF!$A$10:$B$16,2,FALSE)</f>
        <v>Recursos Federales</v>
      </c>
      <c r="N845" s="16" t="str">
        <f t="shared" si="125"/>
        <v>508</v>
      </c>
      <c r="O845" s="16" t="str">
        <f>VLOOKUP(N845:N4001,[11]FF!$A$22:$B$93,2,FALSE)</f>
        <v>Participaciones Federales</v>
      </c>
      <c r="P845" s="16">
        <v>878001</v>
      </c>
      <c r="Q845" s="16">
        <v>3</v>
      </c>
      <c r="R845" s="17">
        <v>0</v>
      </c>
      <c r="S845" s="17">
        <v>0</v>
      </c>
      <c r="T845" s="17">
        <f t="shared" si="117"/>
        <v>0</v>
      </c>
      <c r="U845" s="17">
        <v>0</v>
      </c>
      <c r="V845" s="17">
        <v>60199621.060000002</v>
      </c>
      <c r="W845" s="17">
        <f t="shared" si="118"/>
        <v>-60199621.060000002</v>
      </c>
      <c r="X845" t="str">
        <f>VLOOKUP(J845,'[12]Conver ASEJ VS Clave Nueva'!$A$4:$C$193,3,FALSE)</f>
        <v>8.1.1.1</v>
      </c>
      <c r="Y845" t="str">
        <f>VLOOKUP(K845,'[13]Conver ASEJ VS Clave Nueva'!$B$4:$D$193,3,FALSE)</f>
        <v>Federales</v>
      </c>
    </row>
    <row r="846" spans="1:25" x14ac:dyDescent="0.25">
      <c r="A846" s="16">
        <v>86494</v>
      </c>
      <c r="B846" s="16" t="s">
        <v>132</v>
      </c>
      <c r="C846" s="16" t="str">
        <f t="shared" si="119"/>
        <v>2018</v>
      </c>
      <c r="D846" s="16" t="str">
        <f t="shared" si="120"/>
        <v>080000</v>
      </c>
      <c r="E846" s="16" t="str">
        <f>VLOOKUP(D846:D4002,'[10]Catalogos CRI'!$A$10:$B$19,2,FALSE)</f>
        <v>PARTICIPACIONES Y APORTACIONES</v>
      </c>
      <c r="F846" s="16" t="str">
        <f t="shared" si="121"/>
        <v>081000</v>
      </c>
      <c r="G846" s="16" t="str">
        <f>VLOOKUP(F846:F4002,'[10]Catalogos CRI'!$A$24:$B$65,2,FALSE)</f>
        <v>PARTICIPACIONES</v>
      </c>
      <c r="H846" s="16" t="str">
        <f t="shared" si="122"/>
        <v>081010</v>
      </c>
      <c r="I846" s="16" t="str">
        <f>VLOOKUP(H846:H4002,'[10]Catalogos CRI'!$A$70:$B$148,2,FALSE)</f>
        <v>Participaciones</v>
      </c>
      <c r="J846" s="16" t="str">
        <f t="shared" si="123"/>
        <v>081011</v>
      </c>
      <c r="K846" s="16" t="str">
        <f>VLOOKUP(J846:J4002,'[10]Catalogos CRI'!$A$153:$B$335,2,FALSE)</f>
        <v>Federales</v>
      </c>
      <c r="L846" s="16" t="str">
        <f t="shared" si="124"/>
        <v>500</v>
      </c>
      <c r="M846" s="16" t="str">
        <f>VLOOKUP(L846:L4002,[11]FF!$A$10:$B$16,2,FALSE)</f>
        <v>Recursos Federales</v>
      </c>
      <c r="N846" s="16" t="str">
        <f t="shared" si="125"/>
        <v>508</v>
      </c>
      <c r="O846" s="16" t="str">
        <f>VLOOKUP(N846:N4002,[11]FF!$A$22:$B$93,2,FALSE)</f>
        <v>Participaciones Federales</v>
      </c>
      <c r="P846" s="16">
        <v>878002</v>
      </c>
      <c r="Q846" s="16">
        <v>4</v>
      </c>
      <c r="R846" s="17">
        <v>0</v>
      </c>
      <c r="S846" s="17">
        <v>0</v>
      </c>
      <c r="T846" s="17">
        <f t="shared" si="117"/>
        <v>0</v>
      </c>
      <c r="U846" s="17">
        <v>0</v>
      </c>
      <c r="V846" s="17">
        <v>0</v>
      </c>
      <c r="W846" s="17">
        <f t="shared" si="118"/>
        <v>0</v>
      </c>
      <c r="X846" t="str">
        <f>VLOOKUP(J846,'[12]Conver ASEJ VS Clave Nueva'!$A$4:$C$193,3,FALSE)</f>
        <v>8.1.1.1</v>
      </c>
      <c r="Y846" t="str">
        <f>VLOOKUP(K846,'[13]Conver ASEJ VS Clave Nueva'!$B$4:$D$193,3,FALSE)</f>
        <v>Federales</v>
      </c>
    </row>
    <row r="847" spans="1:25" x14ac:dyDescent="0.25">
      <c r="A847" s="16">
        <v>86494</v>
      </c>
      <c r="B847" s="16" t="s">
        <v>132</v>
      </c>
      <c r="C847" s="16" t="str">
        <f t="shared" si="119"/>
        <v>2018</v>
      </c>
      <c r="D847" s="16" t="str">
        <f t="shared" si="120"/>
        <v>080000</v>
      </c>
      <c r="E847" s="16" t="str">
        <f>VLOOKUP(D847:D4003,'[10]Catalogos CRI'!$A$10:$B$19,2,FALSE)</f>
        <v>PARTICIPACIONES Y APORTACIONES</v>
      </c>
      <c r="F847" s="16" t="str">
        <f t="shared" si="121"/>
        <v>081000</v>
      </c>
      <c r="G847" s="16" t="str">
        <f>VLOOKUP(F847:F4003,'[10]Catalogos CRI'!$A$24:$B$65,2,FALSE)</f>
        <v>PARTICIPACIONES</v>
      </c>
      <c r="H847" s="16" t="str">
        <f t="shared" si="122"/>
        <v>081010</v>
      </c>
      <c r="I847" s="16" t="str">
        <f>VLOOKUP(H847:H4003,'[10]Catalogos CRI'!$A$70:$B$148,2,FALSE)</f>
        <v>Participaciones</v>
      </c>
      <c r="J847" s="16" t="str">
        <f t="shared" si="123"/>
        <v>081011</v>
      </c>
      <c r="K847" s="16" t="str">
        <f>VLOOKUP(J847:J4003,'[10]Catalogos CRI'!$A$153:$B$335,2,FALSE)</f>
        <v>Federales</v>
      </c>
      <c r="L847" s="16" t="str">
        <f t="shared" si="124"/>
        <v>500</v>
      </c>
      <c r="M847" s="16" t="str">
        <f>VLOOKUP(L847:L4003,[11]FF!$A$10:$B$16,2,FALSE)</f>
        <v>Recursos Federales</v>
      </c>
      <c r="N847" s="16" t="str">
        <f t="shared" si="125"/>
        <v>508</v>
      </c>
      <c r="O847" s="16" t="str">
        <f>VLOOKUP(N847:N4003,[11]FF!$A$22:$B$93,2,FALSE)</f>
        <v>Participaciones Federales</v>
      </c>
      <c r="P847" s="16">
        <v>878003</v>
      </c>
      <c r="Q847" s="16">
        <v>5</v>
      </c>
      <c r="R847" s="17">
        <v>0</v>
      </c>
      <c r="S847" s="17">
        <v>0</v>
      </c>
      <c r="T847" s="17">
        <f t="shared" si="117"/>
        <v>0</v>
      </c>
      <c r="U847" s="17">
        <v>0</v>
      </c>
      <c r="V847" s="17">
        <v>0</v>
      </c>
      <c r="W847" s="17">
        <f t="shared" si="118"/>
        <v>0</v>
      </c>
      <c r="X847" t="str">
        <f>VLOOKUP(J847,'[12]Conver ASEJ VS Clave Nueva'!$A$4:$C$193,3,FALSE)</f>
        <v>8.1.1.1</v>
      </c>
      <c r="Y847" t="str">
        <f>VLOOKUP(K847,'[13]Conver ASEJ VS Clave Nueva'!$B$4:$D$193,3,FALSE)</f>
        <v>Federales</v>
      </c>
    </row>
    <row r="848" spans="1:25" x14ac:dyDescent="0.25">
      <c r="A848" s="16">
        <v>86494</v>
      </c>
      <c r="B848" s="16" t="s">
        <v>132</v>
      </c>
      <c r="C848" s="16" t="str">
        <f t="shared" si="119"/>
        <v>2018</v>
      </c>
      <c r="D848" s="16" t="str">
        <f t="shared" si="120"/>
        <v>080000</v>
      </c>
      <c r="E848" s="16" t="str">
        <f>VLOOKUP(D848:D4004,'[10]Catalogos CRI'!$A$10:$B$19,2,FALSE)</f>
        <v>PARTICIPACIONES Y APORTACIONES</v>
      </c>
      <c r="F848" s="16" t="str">
        <f t="shared" si="121"/>
        <v>081000</v>
      </c>
      <c r="G848" s="16" t="str">
        <f>VLOOKUP(F848:F4004,'[10]Catalogos CRI'!$A$24:$B$65,2,FALSE)</f>
        <v>PARTICIPACIONES</v>
      </c>
      <c r="H848" s="16" t="str">
        <f t="shared" si="122"/>
        <v>081010</v>
      </c>
      <c r="I848" s="16" t="str">
        <f>VLOOKUP(H848:H4004,'[10]Catalogos CRI'!$A$70:$B$148,2,FALSE)</f>
        <v>Participaciones</v>
      </c>
      <c r="J848" s="16" t="str">
        <f t="shared" si="123"/>
        <v>081011</v>
      </c>
      <c r="K848" s="16" t="str">
        <f>VLOOKUP(J848:J4004,'[10]Catalogos CRI'!$A$153:$B$335,2,FALSE)</f>
        <v>Federales</v>
      </c>
      <c r="L848" s="16" t="str">
        <f t="shared" si="124"/>
        <v>500</v>
      </c>
      <c r="M848" s="16" t="str">
        <f>VLOOKUP(L848:L4004,[11]FF!$A$10:$B$16,2,FALSE)</f>
        <v>Recursos Federales</v>
      </c>
      <c r="N848" s="16" t="str">
        <f t="shared" si="125"/>
        <v>508</v>
      </c>
      <c r="O848" s="16" t="str">
        <f>VLOOKUP(N848:N4004,[11]FF!$A$22:$B$93,2,FALSE)</f>
        <v>Participaciones Federales</v>
      </c>
      <c r="P848" s="16">
        <v>878004</v>
      </c>
      <c r="Q848" s="16">
        <v>6</v>
      </c>
      <c r="R848" s="17">
        <v>0</v>
      </c>
      <c r="S848" s="17">
        <v>0</v>
      </c>
      <c r="T848" s="17">
        <f t="shared" si="117"/>
        <v>0</v>
      </c>
      <c r="U848" s="17">
        <v>0</v>
      </c>
      <c r="V848" s="17">
        <v>0</v>
      </c>
      <c r="W848" s="17">
        <f t="shared" si="118"/>
        <v>0</v>
      </c>
      <c r="X848" t="str">
        <f>VLOOKUP(J848,'[12]Conver ASEJ VS Clave Nueva'!$A$4:$C$193,3,FALSE)</f>
        <v>8.1.1.1</v>
      </c>
      <c r="Y848" t="str">
        <f>VLOOKUP(K848,'[13]Conver ASEJ VS Clave Nueva'!$B$4:$D$193,3,FALSE)</f>
        <v>Federales</v>
      </c>
    </row>
    <row r="849" spans="1:25" x14ac:dyDescent="0.25">
      <c r="A849" s="16">
        <v>86494</v>
      </c>
      <c r="B849" s="16" t="s">
        <v>132</v>
      </c>
      <c r="C849" s="16" t="str">
        <f t="shared" si="119"/>
        <v>2018</v>
      </c>
      <c r="D849" s="16" t="str">
        <f t="shared" si="120"/>
        <v>080000</v>
      </c>
      <c r="E849" s="16" t="str">
        <f>VLOOKUP(D849:D4005,'[10]Catalogos CRI'!$A$10:$B$19,2,FALSE)</f>
        <v>PARTICIPACIONES Y APORTACIONES</v>
      </c>
      <c r="F849" s="16" t="str">
        <f t="shared" si="121"/>
        <v>081000</v>
      </c>
      <c r="G849" s="16" t="str">
        <f>VLOOKUP(F849:F4005,'[10]Catalogos CRI'!$A$24:$B$65,2,FALSE)</f>
        <v>PARTICIPACIONES</v>
      </c>
      <c r="H849" s="16" t="str">
        <f t="shared" si="122"/>
        <v>081010</v>
      </c>
      <c r="I849" s="16" t="str">
        <f>VLOOKUP(H849:H4005,'[10]Catalogos CRI'!$A$70:$B$148,2,FALSE)</f>
        <v>Participaciones</v>
      </c>
      <c r="J849" s="16" t="str">
        <f t="shared" si="123"/>
        <v>081011</v>
      </c>
      <c r="K849" s="16" t="str">
        <f>VLOOKUP(J849:J4005,'[10]Catalogos CRI'!$A$153:$B$335,2,FALSE)</f>
        <v>Federales</v>
      </c>
      <c r="L849" s="16" t="str">
        <f t="shared" si="124"/>
        <v>500</v>
      </c>
      <c r="M849" s="16" t="str">
        <f>VLOOKUP(L849:L4005,[11]FF!$A$10:$B$16,2,FALSE)</f>
        <v>Recursos Federales</v>
      </c>
      <c r="N849" s="16" t="str">
        <f t="shared" si="125"/>
        <v>508</v>
      </c>
      <c r="O849" s="16" t="str">
        <f>VLOOKUP(N849:N4005,[11]FF!$A$22:$B$93,2,FALSE)</f>
        <v>Participaciones Federales</v>
      </c>
      <c r="P849" s="16">
        <v>878005</v>
      </c>
      <c r="Q849" s="16">
        <v>7</v>
      </c>
      <c r="R849" s="17">
        <v>0</v>
      </c>
      <c r="S849" s="17">
        <v>0</v>
      </c>
      <c r="T849" s="17">
        <f t="shared" si="117"/>
        <v>0</v>
      </c>
      <c r="U849" s="17">
        <v>0</v>
      </c>
      <c r="V849" s="17">
        <v>0</v>
      </c>
      <c r="W849" s="17">
        <f t="shared" si="118"/>
        <v>0</v>
      </c>
      <c r="X849" t="str">
        <f>VLOOKUP(J849,'[12]Conver ASEJ VS Clave Nueva'!$A$4:$C$193,3,FALSE)</f>
        <v>8.1.1.1</v>
      </c>
      <c r="Y849" t="str">
        <f>VLOOKUP(K849,'[13]Conver ASEJ VS Clave Nueva'!$B$4:$D$193,3,FALSE)</f>
        <v>Federales</v>
      </c>
    </row>
    <row r="850" spans="1:25" x14ac:dyDescent="0.25">
      <c r="A850" s="16">
        <v>86494</v>
      </c>
      <c r="B850" s="16" t="s">
        <v>132</v>
      </c>
      <c r="C850" s="16" t="str">
        <f t="shared" si="119"/>
        <v>2018</v>
      </c>
      <c r="D850" s="16" t="str">
        <f t="shared" si="120"/>
        <v>080000</v>
      </c>
      <c r="E850" s="16" t="str">
        <f>VLOOKUP(D850:D4006,'[10]Catalogos CRI'!$A$10:$B$19,2,FALSE)</f>
        <v>PARTICIPACIONES Y APORTACIONES</v>
      </c>
      <c r="F850" s="16" t="str">
        <f t="shared" si="121"/>
        <v>081000</v>
      </c>
      <c r="G850" s="16" t="str">
        <f>VLOOKUP(F850:F4006,'[10]Catalogos CRI'!$A$24:$B$65,2,FALSE)</f>
        <v>PARTICIPACIONES</v>
      </c>
      <c r="H850" s="16" t="str">
        <f t="shared" si="122"/>
        <v>081010</v>
      </c>
      <c r="I850" s="16" t="str">
        <f>VLOOKUP(H850:H4006,'[10]Catalogos CRI'!$A$70:$B$148,2,FALSE)</f>
        <v>Participaciones</v>
      </c>
      <c r="J850" s="16" t="str">
        <f t="shared" si="123"/>
        <v>081011</v>
      </c>
      <c r="K850" s="16" t="str">
        <f>VLOOKUP(J850:J4006,'[10]Catalogos CRI'!$A$153:$B$335,2,FALSE)</f>
        <v>Federales</v>
      </c>
      <c r="L850" s="16" t="str">
        <f t="shared" si="124"/>
        <v>500</v>
      </c>
      <c r="M850" s="16" t="str">
        <f>VLOOKUP(L850:L4006,[11]FF!$A$10:$B$16,2,FALSE)</f>
        <v>Recursos Federales</v>
      </c>
      <c r="N850" s="16" t="str">
        <f t="shared" si="125"/>
        <v>508</v>
      </c>
      <c r="O850" s="16" t="str">
        <f>VLOOKUP(N850:N4006,[11]FF!$A$22:$B$93,2,FALSE)</f>
        <v>Participaciones Federales</v>
      </c>
      <c r="P850" s="16">
        <v>878006</v>
      </c>
      <c r="Q850" s="16">
        <v>8</v>
      </c>
      <c r="R850" s="17">
        <v>0</v>
      </c>
      <c r="S850" s="17">
        <v>0</v>
      </c>
      <c r="T850" s="17">
        <f t="shared" si="117"/>
        <v>0</v>
      </c>
      <c r="U850" s="17">
        <v>0</v>
      </c>
      <c r="V850" s="17">
        <v>0</v>
      </c>
      <c r="W850" s="17">
        <f t="shared" si="118"/>
        <v>0</v>
      </c>
      <c r="X850" t="str">
        <f>VLOOKUP(J850,'[12]Conver ASEJ VS Clave Nueva'!$A$4:$C$193,3,FALSE)</f>
        <v>8.1.1.1</v>
      </c>
      <c r="Y850" t="str">
        <f>VLOOKUP(K850,'[13]Conver ASEJ VS Clave Nueva'!$B$4:$D$193,3,FALSE)</f>
        <v>Federales</v>
      </c>
    </row>
    <row r="851" spans="1:25" x14ac:dyDescent="0.25">
      <c r="A851" s="16">
        <v>86494</v>
      </c>
      <c r="B851" s="16" t="s">
        <v>132</v>
      </c>
      <c r="C851" s="16" t="str">
        <f t="shared" si="119"/>
        <v>2018</v>
      </c>
      <c r="D851" s="16" t="str">
        <f t="shared" si="120"/>
        <v>080000</v>
      </c>
      <c r="E851" s="16" t="str">
        <f>VLOOKUP(D851:D4007,'[10]Catalogos CRI'!$A$10:$B$19,2,FALSE)</f>
        <v>PARTICIPACIONES Y APORTACIONES</v>
      </c>
      <c r="F851" s="16" t="str">
        <f t="shared" si="121"/>
        <v>081000</v>
      </c>
      <c r="G851" s="16" t="str">
        <f>VLOOKUP(F851:F4007,'[10]Catalogos CRI'!$A$24:$B$65,2,FALSE)</f>
        <v>PARTICIPACIONES</v>
      </c>
      <c r="H851" s="16" t="str">
        <f t="shared" si="122"/>
        <v>081010</v>
      </c>
      <c r="I851" s="16" t="str">
        <f>VLOOKUP(H851:H4007,'[10]Catalogos CRI'!$A$70:$B$148,2,FALSE)</f>
        <v>Participaciones</v>
      </c>
      <c r="J851" s="16" t="str">
        <f t="shared" si="123"/>
        <v>081011</v>
      </c>
      <c r="K851" s="16" t="str">
        <f>VLOOKUP(J851:J4007,'[10]Catalogos CRI'!$A$153:$B$335,2,FALSE)</f>
        <v>Federales</v>
      </c>
      <c r="L851" s="16" t="str">
        <f t="shared" si="124"/>
        <v>500</v>
      </c>
      <c r="M851" s="16" t="str">
        <f>VLOOKUP(L851:L4007,[11]FF!$A$10:$B$16,2,FALSE)</f>
        <v>Recursos Federales</v>
      </c>
      <c r="N851" s="16" t="str">
        <f t="shared" si="125"/>
        <v>508</v>
      </c>
      <c r="O851" s="16" t="str">
        <f>VLOOKUP(N851:N4007,[11]FF!$A$22:$B$93,2,FALSE)</f>
        <v>Participaciones Federales</v>
      </c>
      <c r="P851" s="16">
        <v>878007</v>
      </c>
      <c r="Q851" s="16">
        <v>9</v>
      </c>
      <c r="R851" s="17">
        <v>0</v>
      </c>
      <c r="S851" s="17">
        <v>0</v>
      </c>
      <c r="T851" s="17">
        <f t="shared" si="117"/>
        <v>0</v>
      </c>
      <c r="U851" s="17">
        <v>0</v>
      </c>
      <c r="V851" s="17">
        <v>0</v>
      </c>
      <c r="W851" s="17">
        <f t="shared" si="118"/>
        <v>0</v>
      </c>
      <c r="X851" t="str">
        <f>VLOOKUP(J851,'[12]Conver ASEJ VS Clave Nueva'!$A$4:$C$193,3,FALSE)</f>
        <v>8.1.1.1</v>
      </c>
      <c r="Y851" t="str">
        <f>VLOOKUP(K851,'[13]Conver ASEJ VS Clave Nueva'!$B$4:$D$193,3,FALSE)</f>
        <v>Federales</v>
      </c>
    </row>
    <row r="852" spans="1:25" x14ac:dyDescent="0.25">
      <c r="A852" s="16">
        <v>86494</v>
      </c>
      <c r="B852" s="16" t="s">
        <v>132</v>
      </c>
      <c r="C852" s="16" t="str">
        <f t="shared" si="119"/>
        <v>2018</v>
      </c>
      <c r="D852" s="16" t="str">
        <f t="shared" si="120"/>
        <v>080000</v>
      </c>
      <c r="E852" s="16" t="str">
        <f>VLOOKUP(D852:D4008,'[10]Catalogos CRI'!$A$10:$B$19,2,FALSE)</f>
        <v>PARTICIPACIONES Y APORTACIONES</v>
      </c>
      <c r="F852" s="16" t="str">
        <f t="shared" si="121"/>
        <v>081000</v>
      </c>
      <c r="G852" s="16" t="str">
        <f>VLOOKUP(F852:F4008,'[10]Catalogos CRI'!$A$24:$B$65,2,FALSE)</f>
        <v>PARTICIPACIONES</v>
      </c>
      <c r="H852" s="16" t="str">
        <f t="shared" si="122"/>
        <v>081010</v>
      </c>
      <c r="I852" s="16" t="str">
        <f>VLOOKUP(H852:H4008,'[10]Catalogos CRI'!$A$70:$B$148,2,FALSE)</f>
        <v>Participaciones</v>
      </c>
      <c r="J852" s="16" t="str">
        <f t="shared" si="123"/>
        <v>081011</v>
      </c>
      <c r="K852" s="16" t="str">
        <f>VLOOKUP(J852:J4008,'[10]Catalogos CRI'!$A$153:$B$335,2,FALSE)</f>
        <v>Federales</v>
      </c>
      <c r="L852" s="16" t="str">
        <f t="shared" si="124"/>
        <v>500</v>
      </c>
      <c r="M852" s="16" t="str">
        <f>VLOOKUP(L852:L4008,[11]FF!$A$10:$B$16,2,FALSE)</f>
        <v>Recursos Federales</v>
      </c>
      <c r="N852" s="16" t="str">
        <f t="shared" si="125"/>
        <v>508</v>
      </c>
      <c r="O852" s="16" t="str">
        <f>VLOOKUP(N852:N4008,[11]FF!$A$22:$B$93,2,FALSE)</f>
        <v>Participaciones Federales</v>
      </c>
      <c r="P852" s="16">
        <v>878008</v>
      </c>
      <c r="Q852" s="16">
        <v>10</v>
      </c>
      <c r="R852" s="17">
        <v>0</v>
      </c>
      <c r="S852" s="17">
        <v>0</v>
      </c>
      <c r="T852" s="17">
        <f t="shared" si="117"/>
        <v>0</v>
      </c>
      <c r="U852" s="17">
        <v>0</v>
      </c>
      <c r="V852" s="17">
        <v>0</v>
      </c>
      <c r="W852" s="17">
        <f t="shared" si="118"/>
        <v>0</v>
      </c>
      <c r="X852" t="str">
        <f>VLOOKUP(J852,'[12]Conver ASEJ VS Clave Nueva'!$A$4:$C$193,3,FALSE)</f>
        <v>8.1.1.1</v>
      </c>
      <c r="Y852" t="str">
        <f>VLOOKUP(K852,'[13]Conver ASEJ VS Clave Nueva'!$B$4:$D$193,3,FALSE)</f>
        <v>Federales</v>
      </c>
    </row>
    <row r="853" spans="1:25" x14ac:dyDescent="0.25">
      <c r="A853" s="16">
        <v>86494</v>
      </c>
      <c r="B853" s="16" t="s">
        <v>132</v>
      </c>
      <c r="C853" s="16" t="str">
        <f t="shared" si="119"/>
        <v>2018</v>
      </c>
      <c r="D853" s="16" t="str">
        <f t="shared" si="120"/>
        <v>080000</v>
      </c>
      <c r="E853" s="16" t="str">
        <f>VLOOKUP(D853:D4009,'[10]Catalogos CRI'!$A$10:$B$19,2,FALSE)</f>
        <v>PARTICIPACIONES Y APORTACIONES</v>
      </c>
      <c r="F853" s="16" t="str">
        <f t="shared" si="121"/>
        <v>081000</v>
      </c>
      <c r="G853" s="16" t="str">
        <f>VLOOKUP(F853:F4009,'[10]Catalogos CRI'!$A$24:$B$65,2,FALSE)</f>
        <v>PARTICIPACIONES</v>
      </c>
      <c r="H853" s="16" t="str">
        <f t="shared" si="122"/>
        <v>081010</v>
      </c>
      <c r="I853" s="16" t="str">
        <f>VLOOKUP(H853:H4009,'[10]Catalogos CRI'!$A$70:$B$148,2,FALSE)</f>
        <v>Participaciones</v>
      </c>
      <c r="J853" s="16" t="str">
        <f t="shared" si="123"/>
        <v>081011</v>
      </c>
      <c r="K853" s="16" t="str">
        <f>VLOOKUP(J853:J4009,'[10]Catalogos CRI'!$A$153:$B$335,2,FALSE)</f>
        <v>Federales</v>
      </c>
      <c r="L853" s="16" t="str">
        <f t="shared" si="124"/>
        <v>500</v>
      </c>
      <c r="M853" s="16" t="str">
        <f>VLOOKUP(L853:L4009,[11]FF!$A$10:$B$16,2,FALSE)</f>
        <v>Recursos Federales</v>
      </c>
      <c r="N853" s="16" t="str">
        <f t="shared" si="125"/>
        <v>508</v>
      </c>
      <c r="O853" s="16" t="str">
        <f>VLOOKUP(N853:N4009,[11]FF!$A$22:$B$93,2,FALSE)</f>
        <v>Participaciones Federales</v>
      </c>
      <c r="P853" s="16">
        <v>878009</v>
      </c>
      <c r="Q853" s="16">
        <v>11</v>
      </c>
      <c r="R853" s="17">
        <v>0</v>
      </c>
      <c r="S853" s="17">
        <v>0</v>
      </c>
      <c r="T853" s="17">
        <f t="shared" si="117"/>
        <v>0</v>
      </c>
      <c r="U853" s="17">
        <v>0</v>
      </c>
      <c r="V853" s="17">
        <v>0</v>
      </c>
      <c r="W853" s="17">
        <f t="shared" si="118"/>
        <v>0</v>
      </c>
      <c r="X853" t="str">
        <f>VLOOKUP(J853,'[12]Conver ASEJ VS Clave Nueva'!$A$4:$C$193,3,FALSE)</f>
        <v>8.1.1.1</v>
      </c>
      <c r="Y853" t="str">
        <f>VLOOKUP(K853,'[13]Conver ASEJ VS Clave Nueva'!$B$4:$D$193,3,FALSE)</f>
        <v>Federales</v>
      </c>
    </row>
    <row r="854" spans="1:25" x14ac:dyDescent="0.25">
      <c r="A854" s="16">
        <v>86494</v>
      </c>
      <c r="B854" s="16" t="s">
        <v>132</v>
      </c>
      <c r="C854" s="16" t="str">
        <f t="shared" si="119"/>
        <v>2018</v>
      </c>
      <c r="D854" s="16" t="str">
        <f t="shared" si="120"/>
        <v>080000</v>
      </c>
      <c r="E854" s="16" t="str">
        <f>VLOOKUP(D854:D4010,'[10]Catalogos CRI'!$A$10:$B$19,2,FALSE)</f>
        <v>PARTICIPACIONES Y APORTACIONES</v>
      </c>
      <c r="F854" s="16" t="str">
        <f t="shared" si="121"/>
        <v>081000</v>
      </c>
      <c r="G854" s="16" t="str">
        <f>VLOOKUP(F854:F4010,'[10]Catalogos CRI'!$A$24:$B$65,2,FALSE)</f>
        <v>PARTICIPACIONES</v>
      </c>
      <c r="H854" s="16" t="str">
        <f t="shared" si="122"/>
        <v>081010</v>
      </c>
      <c r="I854" s="16" t="str">
        <f>VLOOKUP(H854:H4010,'[10]Catalogos CRI'!$A$70:$B$148,2,FALSE)</f>
        <v>Participaciones</v>
      </c>
      <c r="J854" s="16" t="str">
        <f t="shared" si="123"/>
        <v>081011</v>
      </c>
      <c r="K854" s="16" t="str">
        <f>VLOOKUP(J854:J4010,'[10]Catalogos CRI'!$A$153:$B$335,2,FALSE)</f>
        <v>Federales</v>
      </c>
      <c r="L854" s="16" t="str">
        <f t="shared" si="124"/>
        <v>500</v>
      </c>
      <c r="M854" s="16" t="str">
        <f>VLOOKUP(L854:L4010,[11]FF!$A$10:$B$16,2,FALSE)</f>
        <v>Recursos Federales</v>
      </c>
      <c r="N854" s="16" t="str">
        <f t="shared" si="125"/>
        <v>508</v>
      </c>
      <c r="O854" s="16" t="str">
        <f>VLOOKUP(N854:N4010,[11]FF!$A$22:$B$93,2,FALSE)</f>
        <v>Participaciones Federales</v>
      </c>
      <c r="P854" s="16">
        <v>878010</v>
      </c>
      <c r="Q854" s="16">
        <v>12</v>
      </c>
      <c r="R854" s="17">
        <v>0</v>
      </c>
      <c r="S854" s="17">
        <v>0</v>
      </c>
      <c r="T854" s="17">
        <f t="shared" si="117"/>
        <v>0</v>
      </c>
      <c r="U854" s="17">
        <v>0</v>
      </c>
      <c r="V854" s="17">
        <v>0</v>
      </c>
      <c r="W854" s="17">
        <f t="shared" si="118"/>
        <v>0</v>
      </c>
      <c r="X854" t="str">
        <f>VLOOKUP(J854,'[12]Conver ASEJ VS Clave Nueva'!$A$4:$C$193,3,FALSE)</f>
        <v>8.1.1.1</v>
      </c>
      <c r="Y854" t="str">
        <f>VLOOKUP(K854,'[13]Conver ASEJ VS Clave Nueva'!$B$4:$D$193,3,FALSE)</f>
        <v>Federales</v>
      </c>
    </row>
    <row r="855" spans="1:25" x14ac:dyDescent="0.25">
      <c r="A855" s="16">
        <v>86495</v>
      </c>
      <c r="B855" s="16" t="s">
        <v>133</v>
      </c>
      <c r="C855" s="16" t="str">
        <f t="shared" si="119"/>
        <v>2018</v>
      </c>
      <c r="D855" s="16" t="str">
        <f t="shared" si="120"/>
        <v>080000</v>
      </c>
      <c r="E855" s="16" t="str">
        <f>VLOOKUP(D855:D4011,'[10]Catalogos CRI'!$A$10:$B$19,2,FALSE)</f>
        <v>PARTICIPACIONES Y APORTACIONES</v>
      </c>
      <c r="F855" s="16" t="str">
        <f t="shared" si="121"/>
        <v>081000</v>
      </c>
      <c r="G855" s="16" t="str">
        <f>VLOOKUP(F855:F4011,'[10]Catalogos CRI'!$A$24:$B$65,2,FALSE)</f>
        <v>PARTICIPACIONES</v>
      </c>
      <c r="H855" s="16" t="str">
        <f t="shared" si="122"/>
        <v>081010</v>
      </c>
      <c r="I855" s="16" t="str">
        <f>VLOOKUP(H855:H4011,'[10]Catalogos CRI'!$A$70:$B$148,2,FALSE)</f>
        <v>Participaciones</v>
      </c>
      <c r="J855" s="16" t="str">
        <f t="shared" si="123"/>
        <v>081012</v>
      </c>
      <c r="K855" s="16" t="str">
        <f>VLOOKUP(J855:J4011,'[10]Catalogos CRI'!$A$153:$B$335,2,FALSE)</f>
        <v>Estatales</v>
      </c>
      <c r="L855" s="16" t="str">
        <f t="shared" si="124"/>
        <v>600</v>
      </c>
      <c r="M855" s="16" t="str">
        <f>VLOOKUP(L855:L4011,[11]FF!$A$10:$B$16,2,FALSE)</f>
        <v>Recursos Estatales</v>
      </c>
      <c r="N855" s="16" t="str">
        <f t="shared" si="125"/>
        <v>601</v>
      </c>
      <c r="O855" s="16" t="str">
        <f>VLOOKUP(N855:N4011,[11]FF!$A$22:$B$93,2,FALSE)</f>
        <v>Participaciones Estatales</v>
      </c>
      <c r="P855" s="16">
        <v>878011</v>
      </c>
      <c r="Q855" s="16">
        <v>1</v>
      </c>
      <c r="R855" s="17">
        <v>0</v>
      </c>
      <c r="S855" s="17">
        <v>21889882.109999999</v>
      </c>
      <c r="T855" s="17">
        <f t="shared" si="117"/>
        <v>21889882.109999999</v>
      </c>
      <c r="U855" s="17">
        <v>0</v>
      </c>
      <c r="V855" s="17">
        <v>8862907.5999999996</v>
      </c>
      <c r="W855" s="17">
        <f t="shared" si="118"/>
        <v>13026974.51</v>
      </c>
      <c r="X855" t="str">
        <f>VLOOKUP(J855,'[12]Conver ASEJ VS Clave Nueva'!$A$4:$C$193,3,FALSE)</f>
        <v>8.1.1.2</v>
      </c>
      <c r="Y855" t="str">
        <f>VLOOKUP(K855,'[13]Conver ASEJ VS Clave Nueva'!$B$4:$D$193,3,FALSE)</f>
        <v>Estatales</v>
      </c>
    </row>
    <row r="856" spans="1:25" x14ac:dyDescent="0.25">
      <c r="A856" s="16">
        <v>86495</v>
      </c>
      <c r="B856" s="16" t="s">
        <v>133</v>
      </c>
      <c r="C856" s="16" t="str">
        <f t="shared" si="119"/>
        <v>2018</v>
      </c>
      <c r="D856" s="16" t="str">
        <f t="shared" si="120"/>
        <v>080000</v>
      </c>
      <c r="E856" s="16" t="str">
        <f>VLOOKUP(D856:D4012,'[10]Catalogos CRI'!$A$10:$B$19,2,FALSE)</f>
        <v>PARTICIPACIONES Y APORTACIONES</v>
      </c>
      <c r="F856" s="16" t="str">
        <f t="shared" si="121"/>
        <v>081000</v>
      </c>
      <c r="G856" s="16" t="str">
        <f>VLOOKUP(F856:F4012,'[10]Catalogos CRI'!$A$24:$B$65,2,FALSE)</f>
        <v>PARTICIPACIONES</v>
      </c>
      <c r="H856" s="16" t="str">
        <f t="shared" si="122"/>
        <v>081010</v>
      </c>
      <c r="I856" s="16" t="str">
        <f>VLOOKUP(H856:H4012,'[10]Catalogos CRI'!$A$70:$B$148,2,FALSE)</f>
        <v>Participaciones</v>
      </c>
      <c r="J856" s="16" t="str">
        <f t="shared" si="123"/>
        <v>081012</v>
      </c>
      <c r="K856" s="16" t="str">
        <f>VLOOKUP(J856:J4012,'[10]Catalogos CRI'!$A$153:$B$335,2,FALSE)</f>
        <v>Estatales</v>
      </c>
      <c r="L856" s="16" t="str">
        <f t="shared" si="124"/>
        <v>600</v>
      </c>
      <c r="M856" s="16" t="str">
        <f>VLOOKUP(L856:L4012,[11]FF!$A$10:$B$16,2,FALSE)</f>
        <v>Recursos Estatales</v>
      </c>
      <c r="N856" s="16" t="str">
        <f t="shared" si="125"/>
        <v>601</v>
      </c>
      <c r="O856" s="16" t="str">
        <f>VLOOKUP(N856:N4012,[11]FF!$A$22:$B$93,2,FALSE)</f>
        <v>Participaciones Estatales</v>
      </c>
      <c r="P856" s="16">
        <v>878012</v>
      </c>
      <c r="Q856" s="16">
        <v>2</v>
      </c>
      <c r="R856" s="17">
        <v>0</v>
      </c>
      <c r="S856" s="17">
        <v>0</v>
      </c>
      <c r="T856" s="17">
        <f t="shared" si="117"/>
        <v>0</v>
      </c>
      <c r="U856" s="17">
        <v>0</v>
      </c>
      <c r="V856" s="17">
        <v>0</v>
      </c>
      <c r="W856" s="17">
        <f t="shared" si="118"/>
        <v>0</v>
      </c>
      <c r="X856" t="str">
        <f>VLOOKUP(J856,'[12]Conver ASEJ VS Clave Nueva'!$A$4:$C$193,3,FALSE)</f>
        <v>8.1.1.2</v>
      </c>
      <c r="Y856" t="str">
        <f>VLOOKUP(K856,'[13]Conver ASEJ VS Clave Nueva'!$B$4:$D$193,3,FALSE)</f>
        <v>Estatales</v>
      </c>
    </row>
    <row r="857" spans="1:25" x14ac:dyDescent="0.25">
      <c r="A857" s="16">
        <v>86495</v>
      </c>
      <c r="B857" s="16" t="s">
        <v>133</v>
      </c>
      <c r="C857" s="16" t="str">
        <f t="shared" si="119"/>
        <v>2018</v>
      </c>
      <c r="D857" s="16" t="str">
        <f t="shared" si="120"/>
        <v>080000</v>
      </c>
      <c r="E857" s="16" t="str">
        <f>VLOOKUP(D857:D4013,'[10]Catalogos CRI'!$A$10:$B$19,2,FALSE)</f>
        <v>PARTICIPACIONES Y APORTACIONES</v>
      </c>
      <c r="F857" s="16" t="str">
        <f t="shared" si="121"/>
        <v>081000</v>
      </c>
      <c r="G857" s="16" t="str">
        <f>VLOOKUP(F857:F4013,'[10]Catalogos CRI'!$A$24:$B$65,2,FALSE)</f>
        <v>PARTICIPACIONES</v>
      </c>
      <c r="H857" s="16" t="str">
        <f t="shared" si="122"/>
        <v>081010</v>
      </c>
      <c r="I857" s="16" t="str">
        <f>VLOOKUP(H857:H4013,'[10]Catalogos CRI'!$A$70:$B$148,2,FALSE)</f>
        <v>Participaciones</v>
      </c>
      <c r="J857" s="16" t="str">
        <f t="shared" si="123"/>
        <v>081012</v>
      </c>
      <c r="K857" s="16" t="str">
        <f>VLOOKUP(J857:J4013,'[10]Catalogos CRI'!$A$153:$B$335,2,FALSE)</f>
        <v>Estatales</v>
      </c>
      <c r="L857" s="16" t="str">
        <f t="shared" si="124"/>
        <v>600</v>
      </c>
      <c r="M857" s="16" t="str">
        <f>VLOOKUP(L857:L4013,[11]FF!$A$10:$B$16,2,FALSE)</f>
        <v>Recursos Estatales</v>
      </c>
      <c r="N857" s="16" t="str">
        <f t="shared" si="125"/>
        <v>601</v>
      </c>
      <c r="O857" s="16" t="str">
        <f>VLOOKUP(N857:N4013,[11]FF!$A$22:$B$93,2,FALSE)</f>
        <v>Participaciones Estatales</v>
      </c>
      <c r="P857" s="16">
        <v>878013</v>
      </c>
      <c r="Q857" s="16">
        <v>3</v>
      </c>
      <c r="R857" s="17">
        <v>0</v>
      </c>
      <c r="S857" s="17">
        <v>0</v>
      </c>
      <c r="T857" s="17">
        <f t="shared" si="117"/>
        <v>0</v>
      </c>
      <c r="U857" s="17">
        <v>0</v>
      </c>
      <c r="V857" s="17">
        <v>6515712.2000000002</v>
      </c>
      <c r="W857" s="17">
        <f t="shared" si="118"/>
        <v>-6515712.2000000002</v>
      </c>
      <c r="X857" t="str">
        <f>VLOOKUP(J857,'[12]Conver ASEJ VS Clave Nueva'!$A$4:$C$193,3,FALSE)</f>
        <v>8.1.1.2</v>
      </c>
      <c r="Y857" t="str">
        <f>VLOOKUP(K857,'[13]Conver ASEJ VS Clave Nueva'!$B$4:$D$193,3,FALSE)</f>
        <v>Estatales</v>
      </c>
    </row>
    <row r="858" spans="1:25" x14ac:dyDescent="0.25">
      <c r="A858" s="16">
        <v>86495</v>
      </c>
      <c r="B858" s="16" t="s">
        <v>133</v>
      </c>
      <c r="C858" s="16" t="str">
        <f t="shared" si="119"/>
        <v>2018</v>
      </c>
      <c r="D858" s="16" t="str">
        <f t="shared" si="120"/>
        <v>080000</v>
      </c>
      <c r="E858" s="16" t="str">
        <f>VLOOKUP(D858:D4014,'[10]Catalogos CRI'!$A$10:$B$19,2,FALSE)</f>
        <v>PARTICIPACIONES Y APORTACIONES</v>
      </c>
      <c r="F858" s="16" t="str">
        <f t="shared" si="121"/>
        <v>081000</v>
      </c>
      <c r="G858" s="16" t="str">
        <f>VLOOKUP(F858:F4014,'[10]Catalogos CRI'!$A$24:$B$65,2,FALSE)</f>
        <v>PARTICIPACIONES</v>
      </c>
      <c r="H858" s="16" t="str">
        <f t="shared" si="122"/>
        <v>081010</v>
      </c>
      <c r="I858" s="16" t="str">
        <f>VLOOKUP(H858:H4014,'[10]Catalogos CRI'!$A$70:$B$148,2,FALSE)</f>
        <v>Participaciones</v>
      </c>
      <c r="J858" s="16" t="str">
        <f t="shared" si="123"/>
        <v>081012</v>
      </c>
      <c r="K858" s="16" t="str">
        <f>VLOOKUP(J858:J4014,'[10]Catalogos CRI'!$A$153:$B$335,2,FALSE)</f>
        <v>Estatales</v>
      </c>
      <c r="L858" s="16" t="str">
        <f t="shared" si="124"/>
        <v>600</v>
      </c>
      <c r="M858" s="16" t="str">
        <f>VLOOKUP(L858:L4014,[11]FF!$A$10:$B$16,2,FALSE)</f>
        <v>Recursos Estatales</v>
      </c>
      <c r="N858" s="16" t="str">
        <f t="shared" si="125"/>
        <v>601</v>
      </c>
      <c r="O858" s="16" t="str">
        <f>VLOOKUP(N858:N4014,[11]FF!$A$22:$B$93,2,FALSE)</f>
        <v>Participaciones Estatales</v>
      </c>
      <c r="P858" s="16">
        <v>878014</v>
      </c>
      <c r="Q858" s="16">
        <v>4</v>
      </c>
      <c r="R858" s="17">
        <v>0</v>
      </c>
      <c r="S858" s="17">
        <v>0</v>
      </c>
      <c r="T858" s="17">
        <f t="shared" si="117"/>
        <v>0</v>
      </c>
      <c r="U858" s="17">
        <v>0</v>
      </c>
      <c r="V858" s="17">
        <v>0</v>
      </c>
      <c r="W858" s="17">
        <f t="shared" si="118"/>
        <v>0</v>
      </c>
      <c r="X858" t="str">
        <f>VLOOKUP(J858,'[12]Conver ASEJ VS Clave Nueva'!$A$4:$C$193,3,FALSE)</f>
        <v>8.1.1.2</v>
      </c>
      <c r="Y858" t="str">
        <f>VLOOKUP(K858,'[13]Conver ASEJ VS Clave Nueva'!$B$4:$D$193,3,FALSE)</f>
        <v>Estatales</v>
      </c>
    </row>
    <row r="859" spans="1:25" x14ac:dyDescent="0.25">
      <c r="A859" s="16">
        <v>86495</v>
      </c>
      <c r="B859" s="16" t="s">
        <v>133</v>
      </c>
      <c r="C859" s="16" t="str">
        <f t="shared" si="119"/>
        <v>2018</v>
      </c>
      <c r="D859" s="16" t="str">
        <f t="shared" si="120"/>
        <v>080000</v>
      </c>
      <c r="E859" s="16" t="str">
        <f>VLOOKUP(D859:D4015,'[10]Catalogos CRI'!$A$10:$B$19,2,FALSE)</f>
        <v>PARTICIPACIONES Y APORTACIONES</v>
      </c>
      <c r="F859" s="16" t="str">
        <f t="shared" si="121"/>
        <v>081000</v>
      </c>
      <c r="G859" s="16" t="str">
        <f>VLOOKUP(F859:F4015,'[10]Catalogos CRI'!$A$24:$B$65,2,FALSE)</f>
        <v>PARTICIPACIONES</v>
      </c>
      <c r="H859" s="16" t="str">
        <f t="shared" si="122"/>
        <v>081010</v>
      </c>
      <c r="I859" s="16" t="str">
        <f>VLOOKUP(H859:H4015,'[10]Catalogos CRI'!$A$70:$B$148,2,FALSE)</f>
        <v>Participaciones</v>
      </c>
      <c r="J859" s="16" t="str">
        <f t="shared" si="123"/>
        <v>081012</v>
      </c>
      <c r="K859" s="16" t="str">
        <f>VLOOKUP(J859:J4015,'[10]Catalogos CRI'!$A$153:$B$335,2,FALSE)</f>
        <v>Estatales</v>
      </c>
      <c r="L859" s="16" t="str">
        <f t="shared" si="124"/>
        <v>600</v>
      </c>
      <c r="M859" s="16" t="str">
        <f>VLOOKUP(L859:L4015,[11]FF!$A$10:$B$16,2,FALSE)</f>
        <v>Recursos Estatales</v>
      </c>
      <c r="N859" s="16" t="str">
        <f t="shared" si="125"/>
        <v>601</v>
      </c>
      <c r="O859" s="16" t="str">
        <f>VLOOKUP(N859:N4015,[11]FF!$A$22:$B$93,2,FALSE)</f>
        <v>Participaciones Estatales</v>
      </c>
      <c r="P859" s="16">
        <v>878015</v>
      </c>
      <c r="Q859" s="16">
        <v>5</v>
      </c>
      <c r="R859" s="17">
        <v>0</v>
      </c>
      <c r="S859" s="17">
        <v>0</v>
      </c>
      <c r="T859" s="17">
        <f t="shared" si="117"/>
        <v>0</v>
      </c>
      <c r="U859" s="17">
        <v>0</v>
      </c>
      <c r="V859" s="17">
        <v>0</v>
      </c>
      <c r="W859" s="17">
        <f t="shared" si="118"/>
        <v>0</v>
      </c>
      <c r="X859" t="str">
        <f>VLOOKUP(J859,'[12]Conver ASEJ VS Clave Nueva'!$A$4:$C$193,3,FALSE)</f>
        <v>8.1.1.2</v>
      </c>
      <c r="Y859" t="str">
        <f>VLOOKUP(K859,'[13]Conver ASEJ VS Clave Nueva'!$B$4:$D$193,3,FALSE)</f>
        <v>Estatales</v>
      </c>
    </row>
    <row r="860" spans="1:25" x14ac:dyDescent="0.25">
      <c r="A860" s="16">
        <v>86495</v>
      </c>
      <c r="B860" s="16" t="s">
        <v>133</v>
      </c>
      <c r="C860" s="16" t="str">
        <f t="shared" si="119"/>
        <v>2018</v>
      </c>
      <c r="D860" s="16" t="str">
        <f t="shared" si="120"/>
        <v>080000</v>
      </c>
      <c r="E860" s="16" t="str">
        <f>VLOOKUP(D860:D4016,'[10]Catalogos CRI'!$A$10:$B$19,2,FALSE)</f>
        <v>PARTICIPACIONES Y APORTACIONES</v>
      </c>
      <c r="F860" s="16" t="str">
        <f t="shared" si="121"/>
        <v>081000</v>
      </c>
      <c r="G860" s="16" t="str">
        <f>VLOOKUP(F860:F4016,'[10]Catalogos CRI'!$A$24:$B$65,2,FALSE)</f>
        <v>PARTICIPACIONES</v>
      </c>
      <c r="H860" s="16" t="str">
        <f t="shared" si="122"/>
        <v>081010</v>
      </c>
      <c r="I860" s="16" t="str">
        <f>VLOOKUP(H860:H4016,'[10]Catalogos CRI'!$A$70:$B$148,2,FALSE)</f>
        <v>Participaciones</v>
      </c>
      <c r="J860" s="16" t="str">
        <f t="shared" si="123"/>
        <v>081012</v>
      </c>
      <c r="K860" s="16" t="str">
        <f>VLOOKUP(J860:J4016,'[10]Catalogos CRI'!$A$153:$B$335,2,FALSE)</f>
        <v>Estatales</v>
      </c>
      <c r="L860" s="16" t="str">
        <f t="shared" si="124"/>
        <v>600</v>
      </c>
      <c r="M860" s="16" t="str">
        <f>VLOOKUP(L860:L4016,[11]FF!$A$10:$B$16,2,FALSE)</f>
        <v>Recursos Estatales</v>
      </c>
      <c r="N860" s="16" t="str">
        <f t="shared" si="125"/>
        <v>601</v>
      </c>
      <c r="O860" s="16" t="str">
        <f>VLOOKUP(N860:N4016,[11]FF!$A$22:$B$93,2,FALSE)</f>
        <v>Participaciones Estatales</v>
      </c>
      <c r="P860" s="16">
        <v>878016</v>
      </c>
      <c r="Q860" s="16">
        <v>6</v>
      </c>
      <c r="R860" s="17">
        <v>0</v>
      </c>
      <c r="S860" s="17">
        <v>0</v>
      </c>
      <c r="T860" s="17">
        <f t="shared" si="117"/>
        <v>0</v>
      </c>
      <c r="U860" s="17">
        <v>0</v>
      </c>
      <c r="V860" s="17">
        <v>0</v>
      </c>
      <c r="W860" s="17">
        <f t="shared" si="118"/>
        <v>0</v>
      </c>
      <c r="X860" t="str">
        <f>VLOOKUP(J860,'[12]Conver ASEJ VS Clave Nueva'!$A$4:$C$193,3,FALSE)</f>
        <v>8.1.1.2</v>
      </c>
      <c r="Y860" t="str">
        <f>VLOOKUP(K860,'[13]Conver ASEJ VS Clave Nueva'!$B$4:$D$193,3,FALSE)</f>
        <v>Estatales</v>
      </c>
    </row>
    <row r="861" spans="1:25" x14ac:dyDescent="0.25">
      <c r="A861" s="16">
        <v>86495</v>
      </c>
      <c r="B861" s="16" t="s">
        <v>133</v>
      </c>
      <c r="C861" s="16" t="str">
        <f t="shared" si="119"/>
        <v>2018</v>
      </c>
      <c r="D861" s="16" t="str">
        <f t="shared" si="120"/>
        <v>080000</v>
      </c>
      <c r="E861" s="16" t="str">
        <f>VLOOKUP(D861:D4017,'[10]Catalogos CRI'!$A$10:$B$19,2,FALSE)</f>
        <v>PARTICIPACIONES Y APORTACIONES</v>
      </c>
      <c r="F861" s="16" t="str">
        <f t="shared" si="121"/>
        <v>081000</v>
      </c>
      <c r="G861" s="16" t="str">
        <f>VLOOKUP(F861:F4017,'[10]Catalogos CRI'!$A$24:$B$65,2,FALSE)</f>
        <v>PARTICIPACIONES</v>
      </c>
      <c r="H861" s="16" t="str">
        <f t="shared" si="122"/>
        <v>081010</v>
      </c>
      <c r="I861" s="16" t="str">
        <f>VLOOKUP(H861:H4017,'[10]Catalogos CRI'!$A$70:$B$148,2,FALSE)</f>
        <v>Participaciones</v>
      </c>
      <c r="J861" s="16" t="str">
        <f t="shared" si="123"/>
        <v>081012</v>
      </c>
      <c r="K861" s="16" t="str">
        <f>VLOOKUP(J861:J4017,'[10]Catalogos CRI'!$A$153:$B$335,2,FALSE)</f>
        <v>Estatales</v>
      </c>
      <c r="L861" s="16" t="str">
        <f t="shared" si="124"/>
        <v>600</v>
      </c>
      <c r="M861" s="16" t="str">
        <f>VLOOKUP(L861:L4017,[11]FF!$A$10:$B$16,2,FALSE)</f>
        <v>Recursos Estatales</v>
      </c>
      <c r="N861" s="16" t="str">
        <f t="shared" si="125"/>
        <v>601</v>
      </c>
      <c r="O861" s="16" t="str">
        <f>VLOOKUP(N861:N4017,[11]FF!$A$22:$B$93,2,FALSE)</f>
        <v>Participaciones Estatales</v>
      </c>
      <c r="P861" s="16">
        <v>878017</v>
      </c>
      <c r="Q861" s="16">
        <v>7</v>
      </c>
      <c r="R861" s="17">
        <v>0</v>
      </c>
      <c r="S861" s="17">
        <v>0</v>
      </c>
      <c r="T861" s="17">
        <f t="shared" si="117"/>
        <v>0</v>
      </c>
      <c r="U861" s="17">
        <v>0</v>
      </c>
      <c r="V861" s="17">
        <v>0</v>
      </c>
      <c r="W861" s="17">
        <f t="shared" si="118"/>
        <v>0</v>
      </c>
      <c r="X861" t="str">
        <f>VLOOKUP(J861,'[12]Conver ASEJ VS Clave Nueva'!$A$4:$C$193,3,FALSE)</f>
        <v>8.1.1.2</v>
      </c>
      <c r="Y861" t="str">
        <f>VLOOKUP(K861,'[13]Conver ASEJ VS Clave Nueva'!$B$4:$D$193,3,FALSE)</f>
        <v>Estatales</v>
      </c>
    </row>
    <row r="862" spans="1:25" x14ac:dyDescent="0.25">
      <c r="A862" s="16">
        <v>86495</v>
      </c>
      <c r="B862" s="16" t="s">
        <v>133</v>
      </c>
      <c r="C862" s="16" t="str">
        <f t="shared" si="119"/>
        <v>2018</v>
      </c>
      <c r="D862" s="16" t="str">
        <f t="shared" si="120"/>
        <v>080000</v>
      </c>
      <c r="E862" s="16" t="str">
        <f>VLOOKUP(D862:D4018,'[10]Catalogos CRI'!$A$10:$B$19,2,FALSE)</f>
        <v>PARTICIPACIONES Y APORTACIONES</v>
      </c>
      <c r="F862" s="16" t="str">
        <f t="shared" si="121"/>
        <v>081000</v>
      </c>
      <c r="G862" s="16" t="str">
        <f>VLOOKUP(F862:F4018,'[10]Catalogos CRI'!$A$24:$B$65,2,FALSE)</f>
        <v>PARTICIPACIONES</v>
      </c>
      <c r="H862" s="16" t="str">
        <f t="shared" si="122"/>
        <v>081010</v>
      </c>
      <c r="I862" s="16" t="str">
        <f>VLOOKUP(H862:H4018,'[10]Catalogos CRI'!$A$70:$B$148,2,FALSE)</f>
        <v>Participaciones</v>
      </c>
      <c r="J862" s="16" t="str">
        <f t="shared" si="123"/>
        <v>081012</v>
      </c>
      <c r="K862" s="16" t="str">
        <f>VLOOKUP(J862:J4018,'[10]Catalogos CRI'!$A$153:$B$335,2,FALSE)</f>
        <v>Estatales</v>
      </c>
      <c r="L862" s="16" t="str">
        <f t="shared" si="124"/>
        <v>600</v>
      </c>
      <c r="M862" s="16" t="str">
        <f>VLOOKUP(L862:L4018,[11]FF!$A$10:$B$16,2,FALSE)</f>
        <v>Recursos Estatales</v>
      </c>
      <c r="N862" s="16" t="str">
        <f t="shared" si="125"/>
        <v>601</v>
      </c>
      <c r="O862" s="16" t="str">
        <f>VLOOKUP(N862:N4018,[11]FF!$A$22:$B$93,2,FALSE)</f>
        <v>Participaciones Estatales</v>
      </c>
      <c r="P862" s="16">
        <v>878018</v>
      </c>
      <c r="Q862" s="16">
        <v>8</v>
      </c>
      <c r="R862" s="17">
        <v>0</v>
      </c>
      <c r="S862" s="17">
        <v>0</v>
      </c>
      <c r="T862" s="17">
        <f t="shared" si="117"/>
        <v>0</v>
      </c>
      <c r="U862" s="17">
        <v>0</v>
      </c>
      <c r="V862" s="17">
        <v>0</v>
      </c>
      <c r="W862" s="17">
        <f t="shared" si="118"/>
        <v>0</v>
      </c>
      <c r="X862" t="str">
        <f>VLOOKUP(J862,'[12]Conver ASEJ VS Clave Nueva'!$A$4:$C$193,3,FALSE)</f>
        <v>8.1.1.2</v>
      </c>
      <c r="Y862" t="str">
        <f>VLOOKUP(K862,'[13]Conver ASEJ VS Clave Nueva'!$B$4:$D$193,3,FALSE)</f>
        <v>Estatales</v>
      </c>
    </row>
    <row r="863" spans="1:25" x14ac:dyDescent="0.25">
      <c r="A863" s="16">
        <v>86495</v>
      </c>
      <c r="B863" s="16" t="s">
        <v>133</v>
      </c>
      <c r="C863" s="16" t="str">
        <f t="shared" si="119"/>
        <v>2018</v>
      </c>
      <c r="D863" s="16" t="str">
        <f t="shared" si="120"/>
        <v>080000</v>
      </c>
      <c r="E863" s="16" t="str">
        <f>VLOOKUP(D863:D4019,'[10]Catalogos CRI'!$A$10:$B$19,2,FALSE)</f>
        <v>PARTICIPACIONES Y APORTACIONES</v>
      </c>
      <c r="F863" s="16" t="str">
        <f t="shared" si="121"/>
        <v>081000</v>
      </c>
      <c r="G863" s="16" t="str">
        <f>VLOOKUP(F863:F4019,'[10]Catalogos CRI'!$A$24:$B$65,2,FALSE)</f>
        <v>PARTICIPACIONES</v>
      </c>
      <c r="H863" s="16" t="str">
        <f t="shared" si="122"/>
        <v>081010</v>
      </c>
      <c r="I863" s="16" t="str">
        <f>VLOOKUP(H863:H4019,'[10]Catalogos CRI'!$A$70:$B$148,2,FALSE)</f>
        <v>Participaciones</v>
      </c>
      <c r="J863" s="16" t="str">
        <f t="shared" si="123"/>
        <v>081012</v>
      </c>
      <c r="K863" s="16" t="str">
        <f>VLOOKUP(J863:J4019,'[10]Catalogos CRI'!$A$153:$B$335,2,FALSE)</f>
        <v>Estatales</v>
      </c>
      <c r="L863" s="16" t="str">
        <f t="shared" si="124"/>
        <v>600</v>
      </c>
      <c r="M863" s="16" t="str">
        <f>VLOOKUP(L863:L4019,[11]FF!$A$10:$B$16,2,FALSE)</f>
        <v>Recursos Estatales</v>
      </c>
      <c r="N863" s="16" t="str">
        <f t="shared" si="125"/>
        <v>601</v>
      </c>
      <c r="O863" s="16" t="str">
        <f>VLOOKUP(N863:N4019,[11]FF!$A$22:$B$93,2,FALSE)</f>
        <v>Participaciones Estatales</v>
      </c>
      <c r="P863" s="16">
        <v>878019</v>
      </c>
      <c r="Q863" s="16">
        <v>9</v>
      </c>
      <c r="R863" s="17">
        <v>0</v>
      </c>
      <c r="S863" s="17">
        <v>0</v>
      </c>
      <c r="T863" s="17">
        <f t="shared" si="117"/>
        <v>0</v>
      </c>
      <c r="U863" s="17">
        <v>0</v>
      </c>
      <c r="V863" s="17">
        <v>0</v>
      </c>
      <c r="W863" s="17">
        <f t="shared" si="118"/>
        <v>0</v>
      </c>
      <c r="X863" t="str">
        <f>VLOOKUP(J863,'[12]Conver ASEJ VS Clave Nueva'!$A$4:$C$193,3,FALSE)</f>
        <v>8.1.1.2</v>
      </c>
      <c r="Y863" t="str">
        <f>VLOOKUP(K863,'[13]Conver ASEJ VS Clave Nueva'!$B$4:$D$193,3,FALSE)</f>
        <v>Estatales</v>
      </c>
    </row>
    <row r="864" spans="1:25" x14ac:dyDescent="0.25">
      <c r="A864" s="16">
        <v>86495</v>
      </c>
      <c r="B864" s="16" t="s">
        <v>133</v>
      </c>
      <c r="C864" s="16" t="str">
        <f t="shared" si="119"/>
        <v>2018</v>
      </c>
      <c r="D864" s="16" t="str">
        <f t="shared" si="120"/>
        <v>080000</v>
      </c>
      <c r="E864" s="16" t="str">
        <f>VLOOKUP(D864:D4020,'[10]Catalogos CRI'!$A$10:$B$19,2,FALSE)</f>
        <v>PARTICIPACIONES Y APORTACIONES</v>
      </c>
      <c r="F864" s="16" t="str">
        <f t="shared" si="121"/>
        <v>081000</v>
      </c>
      <c r="G864" s="16" t="str">
        <f>VLOOKUP(F864:F4020,'[10]Catalogos CRI'!$A$24:$B$65,2,FALSE)</f>
        <v>PARTICIPACIONES</v>
      </c>
      <c r="H864" s="16" t="str">
        <f t="shared" si="122"/>
        <v>081010</v>
      </c>
      <c r="I864" s="16" t="str">
        <f>VLOOKUP(H864:H4020,'[10]Catalogos CRI'!$A$70:$B$148,2,FALSE)</f>
        <v>Participaciones</v>
      </c>
      <c r="J864" s="16" t="str">
        <f t="shared" si="123"/>
        <v>081012</v>
      </c>
      <c r="K864" s="16" t="str">
        <f>VLOOKUP(J864:J4020,'[10]Catalogos CRI'!$A$153:$B$335,2,FALSE)</f>
        <v>Estatales</v>
      </c>
      <c r="L864" s="16" t="str">
        <f t="shared" si="124"/>
        <v>600</v>
      </c>
      <c r="M864" s="16" t="str">
        <f>VLOOKUP(L864:L4020,[11]FF!$A$10:$B$16,2,FALSE)</f>
        <v>Recursos Estatales</v>
      </c>
      <c r="N864" s="16" t="str">
        <f t="shared" si="125"/>
        <v>601</v>
      </c>
      <c r="O864" s="16" t="str">
        <f>VLOOKUP(N864:N4020,[11]FF!$A$22:$B$93,2,FALSE)</f>
        <v>Participaciones Estatales</v>
      </c>
      <c r="P864" s="16">
        <v>878020</v>
      </c>
      <c r="Q864" s="16">
        <v>10</v>
      </c>
      <c r="R864" s="17">
        <v>0</v>
      </c>
      <c r="S864" s="17">
        <v>0</v>
      </c>
      <c r="T864" s="17">
        <f t="shared" si="117"/>
        <v>0</v>
      </c>
      <c r="U864" s="17">
        <v>0</v>
      </c>
      <c r="V864" s="17">
        <v>0</v>
      </c>
      <c r="W864" s="17">
        <f t="shared" si="118"/>
        <v>0</v>
      </c>
      <c r="X864" t="str">
        <f>VLOOKUP(J864,'[12]Conver ASEJ VS Clave Nueva'!$A$4:$C$193,3,FALSE)</f>
        <v>8.1.1.2</v>
      </c>
      <c r="Y864" t="str">
        <f>VLOOKUP(K864,'[13]Conver ASEJ VS Clave Nueva'!$B$4:$D$193,3,FALSE)</f>
        <v>Estatales</v>
      </c>
    </row>
    <row r="865" spans="1:25" x14ac:dyDescent="0.25">
      <c r="A865" s="16">
        <v>86495</v>
      </c>
      <c r="B865" s="16" t="s">
        <v>133</v>
      </c>
      <c r="C865" s="16" t="str">
        <f t="shared" si="119"/>
        <v>2018</v>
      </c>
      <c r="D865" s="16" t="str">
        <f t="shared" si="120"/>
        <v>080000</v>
      </c>
      <c r="E865" s="16" t="str">
        <f>VLOOKUP(D865:D4021,'[10]Catalogos CRI'!$A$10:$B$19,2,FALSE)</f>
        <v>PARTICIPACIONES Y APORTACIONES</v>
      </c>
      <c r="F865" s="16" t="str">
        <f t="shared" si="121"/>
        <v>081000</v>
      </c>
      <c r="G865" s="16" t="str">
        <f>VLOOKUP(F865:F4021,'[10]Catalogos CRI'!$A$24:$B$65,2,FALSE)</f>
        <v>PARTICIPACIONES</v>
      </c>
      <c r="H865" s="16" t="str">
        <f t="shared" si="122"/>
        <v>081010</v>
      </c>
      <c r="I865" s="16" t="str">
        <f>VLOOKUP(H865:H4021,'[10]Catalogos CRI'!$A$70:$B$148,2,FALSE)</f>
        <v>Participaciones</v>
      </c>
      <c r="J865" s="16" t="str">
        <f t="shared" si="123"/>
        <v>081012</v>
      </c>
      <c r="K865" s="16" t="str">
        <f>VLOOKUP(J865:J4021,'[10]Catalogos CRI'!$A$153:$B$335,2,FALSE)</f>
        <v>Estatales</v>
      </c>
      <c r="L865" s="16" t="str">
        <f t="shared" si="124"/>
        <v>600</v>
      </c>
      <c r="M865" s="16" t="str">
        <f>VLOOKUP(L865:L4021,[11]FF!$A$10:$B$16,2,FALSE)</f>
        <v>Recursos Estatales</v>
      </c>
      <c r="N865" s="16" t="str">
        <f t="shared" si="125"/>
        <v>601</v>
      </c>
      <c r="O865" s="16" t="str">
        <f>VLOOKUP(N865:N4021,[11]FF!$A$22:$B$93,2,FALSE)</f>
        <v>Participaciones Estatales</v>
      </c>
      <c r="P865" s="16">
        <v>878021</v>
      </c>
      <c r="Q865" s="16">
        <v>11</v>
      </c>
      <c r="R865" s="17">
        <v>0</v>
      </c>
      <c r="S865" s="17">
        <v>0</v>
      </c>
      <c r="T865" s="17">
        <f t="shared" si="117"/>
        <v>0</v>
      </c>
      <c r="U865" s="17">
        <v>0</v>
      </c>
      <c r="V865" s="17">
        <v>0</v>
      </c>
      <c r="W865" s="17">
        <f t="shared" si="118"/>
        <v>0</v>
      </c>
      <c r="X865" t="str">
        <f>VLOOKUP(J865,'[12]Conver ASEJ VS Clave Nueva'!$A$4:$C$193,3,FALSE)</f>
        <v>8.1.1.2</v>
      </c>
      <c r="Y865" t="str">
        <f>VLOOKUP(K865,'[13]Conver ASEJ VS Clave Nueva'!$B$4:$D$193,3,FALSE)</f>
        <v>Estatales</v>
      </c>
    </row>
    <row r="866" spans="1:25" x14ac:dyDescent="0.25">
      <c r="A866" s="16">
        <v>86495</v>
      </c>
      <c r="B866" s="16" t="s">
        <v>133</v>
      </c>
      <c r="C866" s="16" t="str">
        <f t="shared" si="119"/>
        <v>2018</v>
      </c>
      <c r="D866" s="16" t="str">
        <f t="shared" si="120"/>
        <v>080000</v>
      </c>
      <c r="E866" s="16" t="str">
        <f>VLOOKUP(D866:D4022,'[10]Catalogos CRI'!$A$10:$B$19,2,FALSE)</f>
        <v>PARTICIPACIONES Y APORTACIONES</v>
      </c>
      <c r="F866" s="16" t="str">
        <f t="shared" si="121"/>
        <v>081000</v>
      </c>
      <c r="G866" s="16" t="str">
        <f>VLOOKUP(F866:F4022,'[10]Catalogos CRI'!$A$24:$B$65,2,FALSE)</f>
        <v>PARTICIPACIONES</v>
      </c>
      <c r="H866" s="16" t="str">
        <f t="shared" si="122"/>
        <v>081010</v>
      </c>
      <c r="I866" s="16" t="str">
        <f>VLOOKUP(H866:H4022,'[10]Catalogos CRI'!$A$70:$B$148,2,FALSE)</f>
        <v>Participaciones</v>
      </c>
      <c r="J866" s="16" t="str">
        <f t="shared" si="123"/>
        <v>081012</v>
      </c>
      <c r="K866" s="16" t="str">
        <f>VLOOKUP(J866:J4022,'[10]Catalogos CRI'!$A$153:$B$335,2,FALSE)</f>
        <v>Estatales</v>
      </c>
      <c r="L866" s="16" t="str">
        <f t="shared" si="124"/>
        <v>600</v>
      </c>
      <c r="M866" s="16" t="str">
        <f>VLOOKUP(L866:L4022,[11]FF!$A$10:$B$16,2,FALSE)</f>
        <v>Recursos Estatales</v>
      </c>
      <c r="N866" s="16" t="str">
        <f t="shared" si="125"/>
        <v>601</v>
      </c>
      <c r="O866" s="16" t="str">
        <f>VLOOKUP(N866:N4022,[11]FF!$A$22:$B$93,2,FALSE)</f>
        <v>Participaciones Estatales</v>
      </c>
      <c r="P866" s="16">
        <v>878022</v>
      </c>
      <c r="Q866" s="16">
        <v>12</v>
      </c>
      <c r="R866" s="17">
        <v>0</v>
      </c>
      <c r="S866" s="17">
        <v>0</v>
      </c>
      <c r="T866" s="17">
        <f t="shared" si="117"/>
        <v>0</v>
      </c>
      <c r="U866" s="17">
        <v>0</v>
      </c>
      <c r="V866" s="17">
        <v>0</v>
      </c>
      <c r="W866" s="17">
        <f t="shared" si="118"/>
        <v>0</v>
      </c>
      <c r="X866" t="str">
        <f>VLOOKUP(J866,'[12]Conver ASEJ VS Clave Nueva'!$A$4:$C$193,3,FALSE)</f>
        <v>8.1.1.2</v>
      </c>
      <c r="Y866" t="str">
        <f>VLOOKUP(K866,'[13]Conver ASEJ VS Clave Nueva'!$B$4:$D$193,3,FALSE)</f>
        <v>Estatales</v>
      </c>
    </row>
    <row r="867" spans="1:25" x14ac:dyDescent="0.25">
      <c r="A867" s="16">
        <v>86496</v>
      </c>
      <c r="B867" s="16" t="s">
        <v>134</v>
      </c>
      <c r="C867" s="16" t="str">
        <f t="shared" si="119"/>
        <v>2018</v>
      </c>
      <c r="D867" s="16" t="str">
        <f t="shared" si="120"/>
        <v>080000</v>
      </c>
      <c r="E867" s="16" t="str">
        <f>VLOOKUP(D867:D4023,'[10]Catalogos CRI'!$A$10:$B$19,2,FALSE)</f>
        <v>PARTICIPACIONES Y APORTACIONES</v>
      </c>
      <c r="F867" s="16" t="str">
        <f t="shared" si="121"/>
        <v>082000</v>
      </c>
      <c r="G867" s="16" t="str">
        <f>VLOOKUP(F867:F4023,'[10]Catalogos CRI'!$A$24:$B$65,2,FALSE)</f>
        <v>APORTACIONES</v>
      </c>
      <c r="H867" s="16" t="str">
        <f t="shared" si="122"/>
        <v>082010</v>
      </c>
      <c r="I867" s="16" t="str">
        <f>VLOOKUP(H867:H4023,'[10]Catalogos CRI'!$A$70:$B$148,2,FALSE)</f>
        <v>Aportaciones federales</v>
      </c>
      <c r="J867" s="16" t="str">
        <f t="shared" si="123"/>
        <v>082011</v>
      </c>
      <c r="K867" s="16" t="str">
        <f>VLOOKUP(J867:J4023,'[10]Catalogos CRI'!$A$153:$B$335,2,FALSE)</f>
        <v>Del fondo de infraestructura social municipal</v>
      </c>
      <c r="L867" s="16" t="str">
        <f t="shared" si="124"/>
        <v>500</v>
      </c>
      <c r="M867" s="16" t="str">
        <f>VLOOKUP(L867:L4023,[11]FF!$A$10:$B$16,2,FALSE)</f>
        <v>Recursos Federales</v>
      </c>
      <c r="N867" s="16" t="str">
        <f t="shared" si="125"/>
        <v>507</v>
      </c>
      <c r="O867" s="16" t="str">
        <f>VLOOKUP(N867:N4023,[11]FF!$A$22:$B$93,2,FALSE)</f>
        <v>Fondo de Infraestructura Social Municipal 2017</v>
      </c>
      <c r="P867" s="16">
        <v>878023</v>
      </c>
      <c r="Q867" s="16">
        <v>1</v>
      </c>
      <c r="R867" s="17">
        <v>0</v>
      </c>
      <c r="S867" s="17">
        <v>0</v>
      </c>
      <c r="T867" s="17">
        <f t="shared" si="117"/>
        <v>0</v>
      </c>
      <c r="U867" s="17">
        <v>0</v>
      </c>
      <c r="V867" s="17">
        <v>7002122.0099999998</v>
      </c>
      <c r="W867" s="17">
        <f t="shared" si="118"/>
        <v>-7002122.0099999998</v>
      </c>
      <c r="X867" t="str">
        <f>VLOOKUP(J867,'[12]Conver ASEJ VS Clave Nueva'!$A$4:$C$193,3,FALSE)</f>
        <v>8.2.1.1</v>
      </c>
      <c r="Y867" t="str">
        <f>VLOOKUP(K867,'[13]Conver ASEJ VS Clave Nueva'!$B$4:$D$193,3,FALSE)</f>
        <v>Del fondo de infraestructura social municipal</v>
      </c>
    </row>
    <row r="868" spans="1:25" x14ac:dyDescent="0.25">
      <c r="A868" s="16">
        <v>86496</v>
      </c>
      <c r="B868" s="16" t="s">
        <v>134</v>
      </c>
      <c r="C868" s="16" t="str">
        <f t="shared" si="119"/>
        <v>2018</v>
      </c>
      <c r="D868" s="16" t="str">
        <f t="shared" si="120"/>
        <v>080000</v>
      </c>
      <c r="E868" s="16" t="str">
        <f>VLOOKUP(D868:D4024,'[10]Catalogos CRI'!$A$10:$B$19,2,FALSE)</f>
        <v>PARTICIPACIONES Y APORTACIONES</v>
      </c>
      <c r="F868" s="16" t="str">
        <f t="shared" si="121"/>
        <v>082000</v>
      </c>
      <c r="G868" s="16" t="str">
        <f>VLOOKUP(F868:F4024,'[10]Catalogos CRI'!$A$24:$B$65,2,FALSE)</f>
        <v>APORTACIONES</v>
      </c>
      <c r="H868" s="16" t="str">
        <f t="shared" si="122"/>
        <v>082010</v>
      </c>
      <c r="I868" s="16" t="str">
        <f>VLOOKUP(H868:H4024,'[10]Catalogos CRI'!$A$70:$B$148,2,FALSE)</f>
        <v>Aportaciones federales</v>
      </c>
      <c r="J868" s="16" t="str">
        <f t="shared" si="123"/>
        <v>082011</v>
      </c>
      <c r="K868" s="16" t="str">
        <f>VLOOKUP(J868:J4024,'[10]Catalogos CRI'!$A$153:$B$335,2,FALSE)</f>
        <v>Del fondo de infraestructura social municipal</v>
      </c>
      <c r="L868" s="16" t="str">
        <f t="shared" si="124"/>
        <v>500</v>
      </c>
      <c r="M868" s="16" t="str">
        <f>VLOOKUP(L868:L4024,[11]FF!$A$10:$B$16,2,FALSE)</f>
        <v>Recursos Federales</v>
      </c>
      <c r="N868" s="16" t="str">
        <f t="shared" si="125"/>
        <v>507</v>
      </c>
      <c r="O868" s="16" t="str">
        <f>VLOOKUP(N868:N4024,[11]FF!$A$22:$B$93,2,FALSE)</f>
        <v>Fondo de Infraestructura Social Municipal 2017</v>
      </c>
      <c r="P868" s="16">
        <v>878024</v>
      </c>
      <c r="Q868" s="16">
        <v>2</v>
      </c>
      <c r="R868" s="17">
        <v>0</v>
      </c>
      <c r="S868" s="17">
        <v>0</v>
      </c>
      <c r="T868" s="17">
        <f t="shared" si="117"/>
        <v>0</v>
      </c>
      <c r="U868" s="17">
        <v>0</v>
      </c>
      <c r="V868" s="17">
        <v>7054305.9900000002</v>
      </c>
      <c r="W868" s="17">
        <f t="shared" si="118"/>
        <v>-7054305.9900000002</v>
      </c>
      <c r="X868" t="str">
        <f>VLOOKUP(J868,'[12]Conver ASEJ VS Clave Nueva'!$A$4:$C$193,3,FALSE)</f>
        <v>8.2.1.1</v>
      </c>
      <c r="Y868" t="str">
        <f>VLOOKUP(K868,'[13]Conver ASEJ VS Clave Nueva'!$B$4:$D$193,3,FALSE)</f>
        <v>Del fondo de infraestructura social municipal</v>
      </c>
    </row>
    <row r="869" spans="1:25" x14ac:dyDescent="0.25">
      <c r="A869" s="16">
        <v>86496</v>
      </c>
      <c r="B869" s="16" t="s">
        <v>134</v>
      </c>
      <c r="C869" s="16" t="str">
        <f t="shared" si="119"/>
        <v>2018</v>
      </c>
      <c r="D869" s="16" t="str">
        <f t="shared" si="120"/>
        <v>080000</v>
      </c>
      <c r="E869" s="16" t="str">
        <f>VLOOKUP(D869:D4025,'[10]Catalogos CRI'!$A$10:$B$19,2,FALSE)</f>
        <v>PARTICIPACIONES Y APORTACIONES</v>
      </c>
      <c r="F869" s="16" t="str">
        <f t="shared" si="121"/>
        <v>082000</v>
      </c>
      <c r="G869" s="16" t="str">
        <f>VLOOKUP(F869:F4025,'[10]Catalogos CRI'!$A$24:$B$65,2,FALSE)</f>
        <v>APORTACIONES</v>
      </c>
      <c r="H869" s="16" t="str">
        <f t="shared" si="122"/>
        <v>082010</v>
      </c>
      <c r="I869" s="16" t="str">
        <f>VLOOKUP(H869:H4025,'[10]Catalogos CRI'!$A$70:$B$148,2,FALSE)</f>
        <v>Aportaciones federales</v>
      </c>
      <c r="J869" s="16" t="str">
        <f t="shared" si="123"/>
        <v>082011</v>
      </c>
      <c r="K869" s="16" t="str">
        <f>VLOOKUP(J869:J4025,'[10]Catalogos CRI'!$A$153:$B$335,2,FALSE)</f>
        <v>Del fondo de infraestructura social municipal</v>
      </c>
      <c r="L869" s="16" t="str">
        <f t="shared" si="124"/>
        <v>500</v>
      </c>
      <c r="M869" s="16" t="str">
        <f>VLOOKUP(L869:L4025,[11]FF!$A$10:$B$16,2,FALSE)</f>
        <v>Recursos Federales</v>
      </c>
      <c r="N869" s="16" t="str">
        <f t="shared" si="125"/>
        <v>507</v>
      </c>
      <c r="O869" s="16" t="str">
        <f>VLOOKUP(N869:N4025,[11]FF!$A$22:$B$93,2,FALSE)</f>
        <v>Fondo de Infraestructura Social Municipal 2017</v>
      </c>
      <c r="P869" s="16">
        <v>878025</v>
      </c>
      <c r="Q869" s="16">
        <v>3</v>
      </c>
      <c r="R869" s="17">
        <v>0</v>
      </c>
      <c r="S869" s="17">
        <v>0</v>
      </c>
      <c r="T869" s="17">
        <f t="shared" si="117"/>
        <v>0</v>
      </c>
      <c r="U869" s="17">
        <v>0</v>
      </c>
      <c r="V869" s="17">
        <v>7029643.5300000003</v>
      </c>
      <c r="W869" s="17">
        <f t="shared" si="118"/>
        <v>-7029643.5300000003</v>
      </c>
      <c r="X869" t="str">
        <f>VLOOKUP(J869,'[12]Conver ASEJ VS Clave Nueva'!$A$4:$C$193,3,FALSE)</f>
        <v>8.2.1.1</v>
      </c>
      <c r="Y869" t="str">
        <f>VLOOKUP(K869,'[13]Conver ASEJ VS Clave Nueva'!$B$4:$D$193,3,FALSE)</f>
        <v>Del fondo de infraestructura social municipal</v>
      </c>
    </row>
    <row r="870" spans="1:25" x14ac:dyDescent="0.25">
      <c r="A870" s="16">
        <v>86496</v>
      </c>
      <c r="B870" s="16" t="s">
        <v>134</v>
      </c>
      <c r="C870" s="16" t="str">
        <f t="shared" si="119"/>
        <v>2018</v>
      </c>
      <c r="D870" s="16" t="str">
        <f t="shared" si="120"/>
        <v>080000</v>
      </c>
      <c r="E870" s="16" t="str">
        <f>VLOOKUP(D870:D4026,'[10]Catalogos CRI'!$A$10:$B$19,2,FALSE)</f>
        <v>PARTICIPACIONES Y APORTACIONES</v>
      </c>
      <c r="F870" s="16" t="str">
        <f t="shared" si="121"/>
        <v>082000</v>
      </c>
      <c r="G870" s="16" t="str">
        <f>VLOOKUP(F870:F4026,'[10]Catalogos CRI'!$A$24:$B$65,2,FALSE)</f>
        <v>APORTACIONES</v>
      </c>
      <c r="H870" s="16" t="str">
        <f t="shared" si="122"/>
        <v>082010</v>
      </c>
      <c r="I870" s="16" t="str">
        <f>VLOOKUP(H870:H4026,'[10]Catalogos CRI'!$A$70:$B$148,2,FALSE)</f>
        <v>Aportaciones federales</v>
      </c>
      <c r="J870" s="16" t="str">
        <f t="shared" si="123"/>
        <v>082011</v>
      </c>
      <c r="K870" s="16" t="str">
        <f>VLOOKUP(J870:J4026,'[10]Catalogos CRI'!$A$153:$B$335,2,FALSE)</f>
        <v>Del fondo de infraestructura social municipal</v>
      </c>
      <c r="L870" s="16" t="str">
        <f t="shared" si="124"/>
        <v>500</v>
      </c>
      <c r="M870" s="16" t="str">
        <f>VLOOKUP(L870:L4026,[11]FF!$A$10:$B$16,2,FALSE)</f>
        <v>Recursos Federales</v>
      </c>
      <c r="N870" s="16" t="str">
        <f t="shared" si="125"/>
        <v>507</v>
      </c>
      <c r="O870" s="16" t="str">
        <f>VLOOKUP(N870:N4026,[11]FF!$A$22:$B$93,2,FALSE)</f>
        <v>Fondo de Infraestructura Social Municipal 2017</v>
      </c>
      <c r="P870" s="16">
        <v>878026</v>
      </c>
      <c r="Q870" s="16">
        <v>4</v>
      </c>
      <c r="R870" s="17">
        <v>0</v>
      </c>
      <c r="S870" s="17">
        <v>0</v>
      </c>
      <c r="T870" s="17">
        <f t="shared" si="117"/>
        <v>0</v>
      </c>
      <c r="U870" s="17">
        <v>0</v>
      </c>
      <c r="V870" s="17">
        <v>7028214</v>
      </c>
      <c r="W870" s="17">
        <f t="shared" si="118"/>
        <v>-7028214</v>
      </c>
      <c r="X870" t="str">
        <f>VLOOKUP(J870,'[12]Conver ASEJ VS Clave Nueva'!$A$4:$C$193,3,FALSE)</f>
        <v>8.2.1.1</v>
      </c>
      <c r="Y870" t="str">
        <f>VLOOKUP(K870,'[13]Conver ASEJ VS Clave Nueva'!$B$4:$D$193,3,FALSE)</f>
        <v>Del fondo de infraestructura social municipal</v>
      </c>
    </row>
    <row r="871" spans="1:25" x14ac:dyDescent="0.25">
      <c r="A871" s="16">
        <v>86496</v>
      </c>
      <c r="B871" s="16" t="s">
        <v>134</v>
      </c>
      <c r="C871" s="16" t="str">
        <f t="shared" si="119"/>
        <v>2018</v>
      </c>
      <c r="D871" s="16" t="str">
        <f t="shared" si="120"/>
        <v>080000</v>
      </c>
      <c r="E871" s="16" t="str">
        <f>VLOOKUP(D871:D4027,'[10]Catalogos CRI'!$A$10:$B$19,2,FALSE)</f>
        <v>PARTICIPACIONES Y APORTACIONES</v>
      </c>
      <c r="F871" s="16" t="str">
        <f t="shared" si="121"/>
        <v>082000</v>
      </c>
      <c r="G871" s="16" t="str">
        <f>VLOOKUP(F871:F4027,'[10]Catalogos CRI'!$A$24:$B$65,2,FALSE)</f>
        <v>APORTACIONES</v>
      </c>
      <c r="H871" s="16" t="str">
        <f t="shared" si="122"/>
        <v>082010</v>
      </c>
      <c r="I871" s="16" t="str">
        <f>VLOOKUP(H871:H4027,'[10]Catalogos CRI'!$A$70:$B$148,2,FALSE)</f>
        <v>Aportaciones federales</v>
      </c>
      <c r="J871" s="16" t="str">
        <f t="shared" si="123"/>
        <v>082011</v>
      </c>
      <c r="K871" s="16" t="str">
        <f>VLOOKUP(J871:J4027,'[10]Catalogos CRI'!$A$153:$B$335,2,FALSE)</f>
        <v>Del fondo de infraestructura social municipal</v>
      </c>
      <c r="L871" s="16" t="str">
        <f t="shared" si="124"/>
        <v>500</v>
      </c>
      <c r="M871" s="16" t="str">
        <f>VLOOKUP(L871:L4027,[11]FF!$A$10:$B$16,2,FALSE)</f>
        <v>Recursos Federales</v>
      </c>
      <c r="N871" s="16" t="str">
        <f t="shared" si="125"/>
        <v>507</v>
      </c>
      <c r="O871" s="16" t="str">
        <f>VLOOKUP(N871:N4027,[11]FF!$A$22:$B$93,2,FALSE)</f>
        <v>Fondo de Infraestructura Social Municipal 2017</v>
      </c>
      <c r="P871" s="16">
        <v>878027</v>
      </c>
      <c r="Q871" s="16">
        <v>5</v>
      </c>
      <c r="R871" s="17">
        <v>0</v>
      </c>
      <c r="S871" s="17">
        <v>0</v>
      </c>
      <c r="T871" s="17">
        <f t="shared" si="117"/>
        <v>0</v>
      </c>
      <c r="U871" s="17">
        <v>0</v>
      </c>
      <c r="V871" s="17">
        <v>7028214</v>
      </c>
      <c r="W871" s="17">
        <f t="shared" si="118"/>
        <v>-7028214</v>
      </c>
      <c r="X871" t="str">
        <f>VLOOKUP(J871,'[12]Conver ASEJ VS Clave Nueva'!$A$4:$C$193,3,FALSE)</f>
        <v>8.2.1.1</v>
      </c>
      <c r="Y871" t="str">
        <f>VLOOKUP(K871,'[13]Conver ASEJ VS Clave Nueva'!$B$4:$D$193,3,FALSE)</f>
        <v>Del fondo de infraestructura social municipal</v>
      </c>
    </row>
    <row r="872" spans="1:25" x14ac:dyDescent="0.25">
      <c r="A872" s="16">
        <v>86496</v>
      </c>
      <c r="B872" s="16" t="s">
        <v>134</v>
      </c>
      <c r="C872" s="16" t="str">
        <f t="shared" si="119"/>
        <v>2018</v>
      </c>
      <c r="D872" s="16" t="str">
        <f t="shared" si="120"/>
        <v>080000</v>
      </c>
      <c r="E872" s="16" t="str">
        <f>VLOOKUP(D872:D4028,'[10]Catalogos CRI'!$A$10:$B$19,2,FALSE)</f>
        <v>PARTICIPACIONES Y APORTACIONES</v>
      </c>
      <c r="F872" s="16" t="str">
        <f t="shared" si="121"/>
        <v>082000</v>
      </c>
      <c r="G872" s="16" t="str">
        <f>VLOOKUP(F872:F4028,'[10]Catalogos CRI'!$A$24:$B$65,2,FALSE)</f>
        <v>APORTACIONES</v>
      </c>
      <c r="H872" s="16" t="str">
        <f t="shared" si="122"/>
        <v>082010</v>
      </c>
      <c r="I872" s="16" t="str">
        <f>VLOOKUP(H872:H4028,'[10]Catalogos CRI'!$A$70:$B$148,2,FALSE)</f>
        <v>Aportaciones federales</v>
      </c>
      <c r="J872" s="16" t="str">
        <f t="shared" si="123"/>
        <v>082011</v>
      </c>
      <c r="K872" s="16" t="str">
        <f>VLOOKUP(J872:J4028,'[10]Catalogos CRI'!$A$153:$B$335,2,FALSE)</f>
        <v>Del fondo de infraestructura social municipal</v>
      </c>
      <c r="L872" s="16" t="str">
        <f t="shared" si="124"/>
        <v>500</v>
      </c>
      <c r="M872" s="16" t="str">
        <f>VLOOKUP(L872:L4028,[11]FF!$A$10:$B$16,2,FALSE)</f>
        <v>Recursos Federales</v>
      </c>
      <c r="N872" s="16" t="str">
        <f t="shared" si="125"/>
        <v>507</v>
      </c>
      <c r="O872" s="16" t="str">
        <f>VLOOKUP(N872:N4028,[11]FF!$A$22:$B$93,2,FALSE)</f>
        <v>Fondo de Infraestructura Social Municipal 2017</v>
      </c>
      <c r="P872" s="16">
        <v>878028</v>
      </c>
      <c r="Q872" s="16">
        <v>6</v>
      </c>
      <c r="R872" s="17">
        <v>0</v>
      </c>
      <c r="S872" s="17">
        <v>0</v>
      </c>
      <c r="T872" s="17">
        <f t="shared" si="117"/>
        <v>0</v>
      </c>
      <c r="U872" s="17">
        <v>0</v>
      </c>
      <c r="V872" s="17">
        <v>7028214</v>
      </c>
      <c r="W872" s="17">
        <f t="shared" si="118"/>
        <v>-7028214</v>
      </c>
      <c r="X872" t="str">
        <f>VLOOKUP(J872,'[12]Conver ASEJ VS Clave Nueva'!$A$4:$C$193,3,FALSE)</f>
        <v>8.2.1.1</v>
      </c>
      <c r="Y872" t="str">
        <f>VLOOKUP(K872,'[13]Conver ASEJ VS Clave Nueva'!$B$4:$D$193,3,FALSE)</f>
        <v>Del fondo de infraestructura social municipal</v>
      </c>
    </row>
    <row r="873" spans="1:25" x14ac:dyDescent="0.25">
      <c r="A873" s="16">
        <v>86496</v>
      </c>
      <c r="B873" s="16" t="s">
        <v>134</v>
      </c>
      <c r="C873" s="16" t="str">
        <f t="shared" si="119"/>
        <v>2018</v>
      </c>
      <c r="D873" s="16" t="str">
        <f t="shared" si="120"/>
        <v>080000</v>
      </c>
      <c r="E873" s="16" t="str">
        <f>VLOOKUP(D873:D4029,'[10]Catalogos CRI'!$A$10:$B$19,2,FALSE)</f>
        <v>PARTICIPACIONES Y APORTACIONES</v>
      </c>
      <c r="F873" s="16" t="str">
        <f t="shared" si="121"/>
        <v>082000</v>
      </c>
      <c r="G873" s="16" t="str">
        <f>VLOOKUP(F873:F4029,'[10]Catalogos CRI'!$A$24:$B$65,2,FALSE)</f>
        <v>APORTACIONES</v>
      </c>
      <c r="H873" s="16" t="str">
        <f t="shared" si="122"/>
        <v>082010</v>
      </c>
      <c r="I873" s="16" t="str">
        <f>VLOOKUP(H873:H4029,'[10]Catalogos CRI'!$A$70:$B$148,2,FALSE)</f>
        <v>Aportaciones federales</v>
      </c>
      <c r="J873" s="16" t="str">
        <f t="shared" si="123"/>
        <v>082011</v>
      </c>
      <c r="K873" s="16" t="str">
        <f>VLOOKUP(J873:J4029,'[10]Catalogos CRI'!$A$153:$B$335,2,FALSE)</f>
        <v>Del fondo de infraestructura social municipal</v>
      </c>
      <c r="L873" s="16" t="str">
        <f t="shared" si="124"/>
        <v>500</v>
      </c>
      <c r="M873" s="16" t="str">
        <f>VLOOKUP(L873:L4029,[11]FF!$A$10:$B$16,2,FALSE)</f>
        <v>Recursos Federales</v>
      </c>
      <c r="N873" s="16" t="str">
        <f t="shared" si="125"/>
        <v>507</v>
      </c>
      <c r="O873" s="16" t="str">
        <f>VLOOKUP(N873:N4029,[11]FF!$A$22:$B$93,2,FALSE)</f>
        <v>Fondo de Infraestructura Social Municipal 2017</v>
      </c>
      <c r="P873" s="16">
        <v>878029</v>
      </c>
      <c r="Q873" s="16">
        <v>7</v>
      </c>
      <c r="R873" s="17">
        <v>0</v>
      </c>
      <c r="S873" s="17">
        <v>0</v>
      </c>
      <c r="T873" s="17">
        <f t="shared" si="117"/>
        <v>0</v>
      </c>
      <c r="U873" s="17">
        <v>0</v>
      </c>
      <c r="V873" s="17">
        <v>7030573.2599999998</v>
      </c>
      <c r="W873" s="17">
        <f t="shared" si="118"/>
        <v>-7030573.2599999998</v>
      </c>
      <c r="X873" t="str">
        <f>VLOOKUP(J873,'[12]Conver ASEJ VS Clave Nueva'!$A$4:$C$193,3,FALSE)</f>
        <v>8.2.1.1</v>
      </c>
      <c r="Y873" t="str">
        <f>VLOOKUP(K873,'[13]Conver ASEJ VS Clave Nueva'!$B$4:$D$193,3,FALSE)</f>
        <v>Del fondo de infraestructura social municipal</v>
      </c>
    </row>
    <row r="874" spans="1:25" x14ac:dyDescent="0.25">
      <c r="A874" s="16">
        <v>86496</v>
      </c>
      <c r="B874" s="16" t="s">
        <v>134</v>
      </c>
      <c r="C874" s="16" t="str">
        <f t="shared" si="119"/>
        <v>2018</v>
      </c>
      <c r="D874" s="16" t="str">
        <f t="shared" si="120"/>
        <v>080000</v>
      </c>
      <c r="E874" s="16" t="str">
        <f>VLOOKUP(D874:D4030,'[10]Catalogos CRI'!$A$10:$B$19,2,FALSE)</f>
        <v>PARTICIPACIONES Y APORTACIONES</v>
      </c>
      <c r="F874" s="16" t="str">
        <f t="shared" si="121"/>
        <v>082000</v>
      </c>
      <c r="G874" s="16" t="str">
        <f>VLOOKUP(F874:F4030,'[10]Catalogos CRI'!$A$24:$B$65,2,FALSE)</f>
        <v>APORTACIONES</v>
      </c>
      <c r="H874" s="16" t="str">
        <f t="shared" si="122"/>
        <v>082010</v>
      </c>
      <c r="I874" s="16" t="str">
        <f>VLOOKUP(H874:H4030,'[10]Catalogos CRI'!$A$70:$B$148,2,FALSE)</f>
        <v>Aportaciones federales</v>
      </c>
      <c r="J874" s="16" t="str">
        <f t="shared" si="123"/>
        <v>082011</v>
      </c>
      <c r="K874" s="16" t="str">
        <f>VLOOKUP(J874:J4030,'[10]Catalogos CRI'!$A$153:$B$335,2,FALSE)</f>
        <v>Del fondo de infraestructura social municipal</v>
      </c>
      <c r="L874" s="16" t="str">
        <f t="shared" si="124"/>
        <v>500</v>
      </c>
      <c r="M874" s="16" t="str">
        <f>VLOOKUP(L874:L4030,[11]FF!$A$10:$B$16,2,FALSE)</f>
        <v>Recursos Federales</v>
      </c>
      <c r="N874" s="16" t="str">
        <f t="shared" si="125"/>
        <v>507</v>
      </c>
      <c r="O874" s="16" t="str">
        <f>VLOOKUP(N874:N4030,[11]FF!$A$22:$B$93,2,FALSE)</f>
        <v>Fondo de Infraestructura Social Municipal 2017</v>
      </c>
      <c r="P874" s="16">
        <v>878030</v>
      </c>
      <c r="Q874" s="16">
        <v>8</v>
      </c>
      <c r="R874" s="17">
        <v>0</v>
      </c>
      <c r="S874" s="17">
        <v>0</v>
      </c>
      <c r="T874" s="17">
        <f t="shared" si="117"/>
        <v>0</v>
      </c>
      <c r="U874" s="17">
        <v>0</v>
      </c>
      <c r="V874" s="17">
        <v>7029544.0999999996</v>
      </c>
      <c r="W874" s="17">
        <f t="shared" si="118"/>
        <v>-7029544.0999999996</v>
      </c>
      <c r="X874" t="str">
        <f>VLOOKUP(J874,'[12]Conver ASEJ VS Clave Nueva'!$A$4:$C$193,3,FALSE)</f>
        <v>8.2.1.1</v>
      </c>
      <c r="Y874" t="str">
        <f>VLOOKUP(K874,'[13]Conver ASEJ VS Clave Nueva'!$B$4:$D$193,3,FALSE)</f>
        <v>Del fondo de infraestructura social municipal</v>
      </c>
    </row>
    <row r="875" spans="1:25" x14ac:dyDescent="0.25">
      <c r="A875" s="16">
        <v>86496</v>
      </c>
      <c r="B875" s="16" t="s">
        <v>134</v>
      </c>
      <c r="C875" s="16" t="str">
        <f t="shared" si="119"/>
        <v>2018</v>
      </c>
      <c r="D875" s="16" t="str">
        <f t="shared" si="120"/>
        <v>080000</v>
      </c>
      <c r="E875" s="16" t="str">
        <f>VLOOKUP(D875:D4031,'[10]Catalogos CRI'!$A$10:$B$19,2,FALSE)</f>
        <v>PARTICIPACIONES Y APORTACIONES</v>
      </c>
      <c r="F875" s="16" t="str">
        <f t="shared" si="121"/>
        <v>082000</v>
      </c>
      <c r="G875" s="16" t="str">
        <f>VLOOKUP(F875:F4031,'[10]Catalogos CRI'!$A$24:$B$65,2,FALSE)</f>
        <v>APORTACIONES</v>
      </c>
      <c r="H875" s="16" t="str">
        <f t="shared" si="122"/>
        <v>082010</v>
      </c>
      <c r="I875" s="16" t="str">
        <f>VLOOKUP(H875:H4031,'[10]Catalogos CRI'!$A$70:$B$148,2,FALSE)</f>
        <v>Aportaciones federales</v>
      </c>
      <c r="J875" s="16" t="str">
        <f t="shared" si="123"/>
        <v>082011</v>
      </c>
      <c r="K875" s="16" t="str">
        <f>VLOOKUP(J875:J4031,'[10]Catalogos CRI'!$A$153:$B$335,2,FALSE)</f>
        <v>Del fondo de infraestructura social municipal</v>
      </c>
      <c r="L875" s="16" t="str">
        <f t="shared" si="124"/>
        <v>500</v>
      </c>
      <c r="M875" s="16" t="str">
        <f>VLOOKUP(L875:L4031,[11]FF!$A$10:$B$16,2,FALSE)</f>
        <v>Recursos Federales</v>
      </c>
      <c r="N875" s="16" t="str">
        <f t="shared" si="125"/>
        <v>507</v>
      </c>
      <c r="O875" s="16" t="str">
        <f>VLOOKUP(N875:N4031,[11]FF!$A$22:$B$93,2,FALSE)</f>
        <v>Fondo de Infraestructura Social Municipal 2017</v>
      </c>
      <c r="P875" s="16">
        <v>878031</v>
      </c>
      <c r="Q875" s="16">
        <v>9</v>
      </c>
      <c r="R875" s="17">
        <v>0</v>
      </c>
      <c r="S875" s="17">
        <v>0</v>
      </c>
      <c r="T875" s="17">
        <f t="shared" si="117"/>
        <v>0</v>
      </c>
      <c r="U875" s="17">
        <v>0</v>
      </c>
      <c r="V875" s="17">
        <v>7028215.2800000003</v>
      </c>
      <c r="W875" s="17">
        <f t="shared" si="118"/>
        <v>-7028215.2800000003</v>
      </c>
      <c r="X875" t="str">
        <f>VLOOKUP(J875,'[12]Conver ASEJ VS Clave Nueva'!$A$4:$C$193,3,FALSE)</f>
        <v>8.2.1.1</v>
      </c>
      <c r="Y875" t="str">
        <f>VLOOKUP(K875,'[13]Conver ASEJ VS Clave Nueva'!$B$4:$D$193,3,FALSE)</f>
        <v>Del fondo de infraestructura social municipal</v>
      </c>
    </row>
    <row r="876" spans="1:25" x14ac:dyDescent="0.25">
      <c r="A876" s="16">
        <v>86496</v>
      </c>
      <c r="B876" s="16" t="s">
        <v>134</v>
      </c>
      <c r="C876" s="16" t="str">
        <f t="shared" si="119"/>
        <v>2018</v>
      </c>
      <c r="D876" s="16" t="str">
        <f t="shared" si="120"/>
        <v>080000</v>
      </c>
      <c r="E876" s="16" t="str">
        <f>VLOOKUP(D876:D4032,'[10]Catalogos CRI'!$A$10:$B$19,2,FALSE)</f>
        <v>PARTICIPACIONES Y APORTACIONES</v>
      </c>
      <c r="F876" s="16" t="str">
        <f t="shared" si="121"/>
        <v>082000</v>
      </c>
      <c r="G876" s="16" t="str">
        <f>VLOOKUP(F876:F4032,'[10]Catalogos CRI'!$A$24:$B$65,2,FALSE)</f>
        <v>APORTACIONES</v>
      </c>
      <c r="H876" s="16" t="str">
        <f t="shared" si="122"/>
        <v>082010</v>
      </c>
      <c r="I876" s="16" t="str">
        <f>VLOOKUP(H876:H4032,'[10]Catalogos CRI'!$A$70:$B$148,2,FALSE)</f>
        <v>Aportaciones federales</v>
      </c>
      <c r="J876" s="16" t="str">
        <f t="shared" si="123"/>
        <v>082011</v>
      </c>
      <c r="K876" s="16" t="str">
        <f>VLOOKUP(J876:J4032,'[10]Catalogos CRI'!$A$153:$B$335,2,FALSE)</f>
        <v>Del fondo de infraestructura social municipal</v>
      </c>
      <c r="L876" s="16" t="str">
        <f t="shared" si="124"/>
        <v>500</v>
      </c>
      <c r="M876" s="16" t="str">
        <f>VLOOKUP(L876:L4032,[11]FF!$A$10:$B$16,2,FALSE)</f>
        <v>Recursos Federales</v>
      </c>
      <c r="N876" s="16" t="str">
        <f t="shared" si="125"/>
        <v>507</v>
      </c>
      <c r="O876" s="16" t="str">
        <f>VLOOKUP(N876:N4032,[11]FF!$A$22:$B$93,2,FALSE)</f>
        <v>Fondo de Infraestructura Social Municipal 2017</v>
      </c>
      <c r="P876" s="16">
        <v>878032</v>
      </c>
      <c r="Q876" s="16">
        <v>10</v>
      </c>
      <c r="R876" s="17">
        <v>0</v>
      </c>
      <c r="S876" s="17">
        <v>0</v>
      </c>
      <c r="T876" s="17">
        <f t="shared" si="117"/>
        <v>0</v>
      </c>
      <c r="U876" s="17">
        <v>0</v>
      </c>
      <c r="V876" s="17">
        <v>7028214.0499999998</v>
      </c>
      <c r="W876" s="17">
        <f t="shared" si="118"/>
        <v>-7028214.0499999998</v>
      </c>
      <c r="X876" t="str">
        <f>VLOOKUP(J876,'[12]Conver ASEJ VS Clave Nueva'!$A$4:$C$193,3,FALSE)</f>
        <v>8.2.1.1</v>
      </c>
      <c r="Y876" t="str">
        <f>VLOOKUP(K876,'[13]Conver ASEJ VS Clave Nueva'!$B$4:$D$193,3,FALSE)</f>
        <v>Del fondo de infraestructura social municipal</v>
      </c>
    </row>
    <row r="877" spans="1:25" x14ac:dyDescent="0.25">
      <c r="A877" s="16">
        <v>86496</v>
      </c>
      <c r="B877" s="16" t="s">
        <v>134</v>
      </c>
      <c r="C877" s="16" t="str">
        <f t="shared" si="119"/>
        <v>2018</v>
      </c>
      <c r="D877" s="16" t="str">
        <f t="shared" si="120"/>
        <v>080000</v>
      </c>
      <c r="E877" s="16" t="str">
        <f>VLOOKUP(D877:D4033,'[10]Catalogos CRI'!$A$10:$B$19,2,FALSE)</f>
        <v>PARTICIPACIONES Y APORTACIONES</v>
      </c>
      <c r="F877" s="16" t="str">
        <f t="shared" si="121"/>
        <v>082000</v>
      </c>
      <c r="G877" s="16" t="str">
        <f>VLOOKUP(F877:F4033,'[10]Catalogos CRI'!$A$24:$B$65,2,FALSE)</f>
        <v>APORTACIONES</v>
      </c>
      <c r="H877" s="16" t="str">
        <f t="shared" si="122"/>
        <v>082010</v>
      </c>
      <c r="I877" s="16" t="str">
        <f>VLOOKUP(H877:H4033,'[10]Catalogos CRI'!$A$70:$B$148,2,FALSE)</f>
        <v>Aportaciones federales</v>
      </c>
      <c r="J877" s="16" t="str">
        <f t="shared" si="123"/>
        <v>082011</v>
      </c>
      <c r="K877" s="16" t="str">
        <f>VLOOKUP(J877:J4033,'[10]Catalogos CRI'!$A$153:$B$335,2,FALSE)</f>
        <v>Del fondo de infraestructura social municipal</v>
      </c>
      <c r="L877" s="16" t="str">
        <f t="shared" si="124"/>
        <v>500</v>
      </c>
      <c r="M877" s="16" t="str">
        <f>VLOOKUP(L877:L4033,[11]FF!$A$10:$B$16,2,FALSE)</f>
        <v>Recursos Federales</v>
      </c>
      <c r="N877" s="16" t="str">
        <f t="shared" si="125"/>
        <v>507</v>
      </c>
      <c r="O877" s="16" t="str">
        <f>VLOOKUP(N877:N4033,[11]FF!$A$22:$B$93,2,FALSE)</f>
        <v>Fondo de Infraestructura Social Municipal 2017</v>
      </c>
      <c r="P877" s="16">
        <v>878033</v>
      </c>
      <c r="Q877" s="16">
        <v>11</v>
      </c>
      <c r="R877" s="17">
        <v>0</v>
      </c>
      <c r="S877" s="17">
        <v>0</v>
      </c>
      <c r="T877" s="17">
        <f t="shared" si="117"/>
        <v>0</v>
      </c>
      <c r="U877" s="17">
        <v>0</v>
      </c>
      <c r="V877" s="17">
        <v>0</v>
      </c>
      <c r="W877" s="17">
        <f t="shared" si="118"/>
        <v>0</v>
      </c>
      <c r="X877" t="str">
        <f>VLOOKUP(J877,'[12]Conver ASEJ VS Clave Nueva'!$A$4:$C$193,3,FALSE)</f>
        <v>8.2.1.1</v>
      </c>
      <c r="Y877" t="str">
        <f>VLOOKUP(K877,'[13]Conver ASEJ VS Clave Nueva'!$B$4:$D$193,3,FALSE)</f>
        <v>Del fondo de infraestructura social municipal</v>
      </c>
    </row>
    <row r="878" spans="1:25" x14ac:dyDescent="0.25">
      <c r="A878" s="16">
        <v>86496</v>
      </c>
      <c r="B878" s="16" t="s">
        <v>134</v>
      </c>
      <c r="C878" s="16" t="str">
        <f t="shared" si="119"/>
        <v>2018</v>
      </c>
      <c r="D878" s="16" t="str">
        <f t="shared" si="120"/>
        <v>080000</v>
      </c>
      <c r="E878" s="16" t="str">
        <f>VLOOKUP(D878:D4034,'[10]Catalogos CRI'!$A$10:$B$19,2,FALSE)</f>
        <v>PARTICIPACIONES Y APORTACIONES</v>
      </c>
      <c r="F878" s="16" t="str">
        <f t="shared" si="121"/>
        <v>082000</v>
      </c>
      <c r="G878" s="16" t="str">
        <f>VLOOKUP(F878:F4034,'[10]Catalogos CRI'!$A$24:$B$65,2,FALSE)</f>
        <v>APORTACIONES</v>
      </c>
      <c r="H878" s="16" t="str">
        <f t="shared" si="122"/>
        <v>082010</v>
      </c>
      <c r="I878" s="16" t="str">
        <f>VLOOKUP(H878:H4034,'[10]Catalogos CRI'!$A$70:$B$148,2,FALSE)</f>
        <v>Aportaciones federales</v>
      </c>
      <c r="J878" s="16" t="str">
        <f t="shared" si="123"/>
        <v>082011</v>
      </c>
      <c r="K878" s="16" t="str">
        <f>VLOOKUP(J878:J4034,'[10]Catalogos CRI'!$A$153:$B$335,2,FALSE)</f>
        <v>Del fondo de infraestructura social municipal</v>
      </c>
      <c r="L878" s="16" t="str">
        <f t="shared" si="124"/>
        <v>500</v>
      </c>
      <c r="M878" s="16" t="str">
        <f>VLOOKUP(L878:L4034,[11]FF!$A$10:$B$16,2,FALSE)</f>
        <v>Recursos Federales</v>
      </c>
      <c r="N878" s="16" t="str">
        <f t="shared" si="125"/>
        <v>507</v>
      </c>
      <c r="O878" s="16" t="str">
        <f>VLOOKUP(N878:N4034,[11]FF!$A$22:$B$93,2,FALSE)</f>
        <v>Fondo de Infraestructura Social Municipal 2017</v>
      </c>
      <c r="P878" s="16">
        <v>878034</v>
      </c>
      <c r="Q878" s="16">
        <v>12</v>
      </c>
      <c r="R878" s="17">
        <v>0</v>
      </c>
      <c r="S878" s="17">
        <v>0</v>
      </c>
      <c r="T878" s="17">
        <f t="shared" si="117"/>
        <v>0</v>
      </c>
      <c r="U878" s="17">
        <v>0</v>
      </c>
      <c r="V878" s="17">
        <v>0</v>
      </c>
      <c r="W878" s="17">
        <f t="shared" si="118"/>
        <v>0</v>
      </c>
      <c r="X878" t="str">
        <f>VLOOKUP(J878,'[12]Conver ASEJ VS Clave Nueva'!$A$4:$C$193,3,FALSE)</f>
        <v>8.2.1.1</v>
      </c>
      <c r="Y878" t="str">
        <f>VLOOKUP(K878,'[13]Conver ASEJ VS Clave Nueva'!$B$4:$D$193,3,FALSE)</f>
        <v>Del fondo de infraestructura social municipal</v>
      </c>
    </row>
    <row r="879" spans="1:25" x14ac:dyDescent="0.25">
      <c r="A879" s="16">
        <v>86497</v>
      </c>
      <c r="B879" s="16" t="s">
        <v>135</v>
      </c>
      <c r="C879" s="16" t="str">
        <f t="shared" si="119"/>
        <v>2018</v>
      </c>
      <c r="D879" s="16" t="str">
        <f t="shared" si="120"/>
        <v>080000</v>
      </c>
      <c r="E879" s="16" t="str">
        <f>VLOOKUP(D879:D4035,'[10]Catalogos CRI'!$A$10:$B$19,2,FALSE)</f>
        <v>PARTICIPACIONES Y APORTACIONES</v>
      </c>
      <c r="F879" s="16" t="str">
        <f t="shared" si="121"/>
        <v>082000</v>
      </c>
      <c r="G879" s="16" t="str">
        <f>VLOOKUP(F879:F4035,'[10]Catalogos CRI'!$A$24:$B$65,2,FALSE)</f>
        <v>APORTACIONES</v>
      </c>
      <c r="H879" s="16" t="str">
        <f t="shared" si="122"/>
        <v>082010</v>
      </c>
      <c r="I879" s="16" t="str">
        <f>VLOOKUP(H879:H4035,'[10]Catalogos CRI'!$A$70:$B$148,2,FALSE)</f>
        <v>Aportaciones federales</v>
      </c>
      <c r="J879" s="16" t="str">
        <f t="shared" si="123"/>
        <v>082012</v>
      </c>
      <c r="K879" s="16" t="str">
        <f>VLOOKUP(J879:J4035,'[10]Catalogos CRI'!$A$153:$B$335,2,FALSE)</f>
        <v>Rendimientos financieros del fondo de aportaciones para la infraestructura social</v>
      </c>
      <c r="L879" s="16" t="str">
        <f t="shared" si="124"/>
        <v>200</v>
      </c>
      <c r="M879" s="16" t="str">
        <f>VLOOKUP(L879:L4035,[11]FF!$A$10:$B$16,2,FALSE)</f>
        <v>Financiamientos Internos</v>
      </c>
      <c r="N879" s="16" t="str">
        <f t="shared" si="125"/>
        <v>203</v>
      </c>
      <c r="O879" s="16" t="str">
        <f>VLOOKUP(N879:N4035,[11]FF!$A$22:$B$93,2,FALSE)</f>
        <v xml:space="preserve">Adelanto FAISM 2013-2015 </v>
      </c>
      <c r="P879" s="16">
        <v>878035</v>
      </c>
      <c r="Q879" s="16">
        <v>1</v>
      </c>
      <c r="R879" s="17">
        <v>0</v>
      </c>
      <c r="S879" s="17">
        <v>0</v>
      </c>
      <c r="T879" s="17">
        <f t="shared" si="117"/>
        <v>0</v>
      </c>
      <c r="U879" s="17">
        <v>0</v>
      </c>
      <c r="V879" s="17">
        <v>7313.94</v>
      </c>
      <c r="W879" s="17">
        <f t="shared" si="118"/>
        <v>-7313.94</v>
      </c>
      <c r="X879" t="str">
        <f>VLOOKUP(J879,'[12]Conver ASEJ VS Clave Nueva'!$A$4:$C$193,3,FALSE)</f>
        <v>8.2.1.2</v>
      </c>
      <c r="Y879" t="str">
        <f>VLOOKUP(K879,'[13]Conver ASEJ VS Clave Nueva'!$B$4:$D$193,3,FALSE)</f>
        <v>Rendimientos financieros del fondo de aportaciones para la infraestructura social</v>
      </c>
    </row>
    <row r="880" spans="1:25" x14ac:dyDescent="0.25">
      <c r="A880" s="16">
        <v>86497</v>
      </c>
      <c r="B880" s="16" t="s">
        <v>135</v>
      </c>
      <c r="C880" s="16" t="str">
        <f t="shared" si="119"/>
        <v>2018</v>
      </c>
      <c r="D880" s="16" t="str">
        <f t="shared" si="120"/>
        <v>080000</v>
      </c>
      <c r="E880" s="16" t="str">
        <f>VLOOKUP(D880:D4036,'[10]Catalogos CRI'!$A$10:$B$19,2,FALSE)</f>
        <v>PARTICIPACIONES Y APORTACIONES</v>
      </c>
      <c r="F880" s="16" t="str">
        <f t="shared" si="121"/>
        <v>082000</v>
      </c>
      <c r="G880" s="16" t="str">
        <f>VLOOKUP(F880:F4036,'[10]Catalogos CRI'!$A$24:$B$65,2,FALSE)</f>
        <v>APORTACIONES</v>
      </c>
      <c r="H880" s="16" t="str">
        <f t="shared" si="122"/>
        <v>082010</v>
      </c>
      <c r="I880" s="16" t="str">
        <f>VLOOKUP(H880:H4036,'[10]Catalogos CRI'!$A$70:$B$148,2,FALSE)</f>
        <v>Aportaciones federales</v>
      </c>
      <c r="J880" s="16" t="str">
        <f t="shared" si="123"/>
        <v>082012</v>
      </c>
      <c r="K880" s="16" t="str">
        <f>VLOOKUP(J880:J4036,'[10]Catalogos CRI'!$A$153:$B$335,2,FALSE)</f>
        <v>Rendimientos financieros del fondo de aportaciones para la infraestructura social</v>
      </c>
      <c r="L880" s="16" t="str">
        <f t="shared" si="124"/>
        <v>200</v>
      </c>
      <c r="M880" s="16" t="str">
        <f>VLOOKUP(L880:L4036,[11]FF!$A$10:$B$16,2,FALSE)</f>
        <v>Financiamientos Internos</v>
      </c>
      <c r="N880" s="16" t="str">
        <f t="shared" si="125"/>
        <v>203</v>
      </c>
      <c r="O880" s="16" t="str">
        <f>VLOOKUP(N880:N4036,[11]FF!$A$22:$B$93,2,FALSE)</f>
        <v xml:space="preserve">Adelanto FAISM 2013-2015 </v>
      </c>
      <c r="P880" s="16">
        <v>878036</v>
      </c>
      <c r="Q880" s="16">
        <v>2</v>
      </c>
      <c r="R880" s="17">
        <v>0</v>
      </c>
      <c r="S880" s="17">
        <v>0</v>
      </c>
      <c r="T880" s="17">
        <f t="shared" si="117"/>
        <v>0</v>
      </c>
      <c r="U880" s="17">
        <v>0</v>
      </c>
      <c r="V880" s="17">
        <v>6239.76</v>
      </c>
      <c r="W880" s="17">
        <f t="shared" si="118"/>
        <v>-6239.76</v>
      </c>
      <c r="X880" t="str">
        <f>VLOOKUP(J880,'[12]Conver ASEJ VS Clave Nueva'!$A$4:$C$193,3,FALSE)</f>
        <v>8.2.1.2</v>
      </c>
      <c r="Y880" t="str">
        <f>VLOOKUP(K880,'[13]Conver ASEJ VS Clave Nueva'!$B$4:$D$193,3,FALSE)</f>
        <v>Rendimientos financieros del fondo de aportaciones para la infraestructura social</v>
      </c>
    </row>
    <row r="881" spans="1:25" x14ac:dyDescent="0.25">
      <c r="A881" s="16">
        <v>86497</v>
      </c>
      <c r="B881" s="16" t="s">
        <v>135</v>
      </c>
      <c r="C881" s="16" t="str">
        <f t="shared" si="119"/>
        <v>2018</v>
      </c>
      <c r="D881" s="16" t="str">
        <f t="shared" si="120"/>
        <v>080000</v>
      </c>
      <c r="E881" s="16" t="str">
        <f>VLOOKUP(D881:D4037,'[10]Catalogos CRI'!$A$10:$B$19,2,FALSE)</f>
        <v>PARTICIPACIONES Y APORTACIONES</v>
      </c>
      <c r="F881" s="16" t="str">
        <f t="shared" si="121"/>
        <v>082000</v>
      </c>
      <c r="G881" s="16" t="str">
        <f>VLOOKUP(F881:F4037,'[10]Catalogos CRI'!$A$24:$B$65,2,FALSE)</f>
        <v>APORTACIONES</v>
      </c>
      <c r="H881" s="16" t="str">
        <f t="shared" si="122"/>
        <v>082010</v>
      </c>
      <c r="I881" s="16" t="str">
        <f>VLOOKUP(H881:H4037,'[10]Catalogos CRI'!$A$70:$B$148,2,FALSE)</f>
        <v>Aportaciones federales</v>
      </c>
      <c r="J881" s="16" t="str">
        <f t="shared" si="123"/>
        <v>082012</v>
      </c>
      <c r="K881" s="16" t="str">
        <f>VLOOKUP(J881:J4037,'[10]Catalogos CRI'!$A$153:$B$335,2,FALSE)</f>
        <v>Rendimientos financieros del fondo de aportaciones para la infraestructura social</v>
      </c>
      <c r="L881" s="16" t="str">
        <f t="shared" si="124"/>
        <v>200</v>
      </c>
      <c r="M881" s="16" t="str">
        <f>VLOOKUP(L881:L4037,[11]FF!$A$10:$B$16,2,FALSE)</f>
        <v>Financiamientos Internos</v>
      </c>
      <c r="N881" s="16" t="str">
        <f t="shared" si="125"/>
        <v>203</v>
      </c>
      <c r="O881" s="16" t="str">
        <f>VLOOKUP(N881:N4037,[11]FF!$A$22:$B$93,2,FALSE)</f>
        <v xml:space="preserve">Adelanto FAISM 2013-2015 </v>
      </c>
      <c r="P881" s="16">
        <v>878037</v>
      </c>
      <c r="Q881" s="16">
        <v>3</v>
      </c>
      <c r="R881" s="17">
        <v>0</v>
      </c>
      <c r="S881" s="17">
        <v>0</v>
      </c>
      <c r="T881" s="17">
        <f t="shared" si="117"/>
        <v>0</v>
      </c>
      <c r="U881" s="17">
        <v>0</v>
      </c>
      <c r="V881" s="17">
        <v>6271.13</v>
      </c>
      <c r="W881" s="17">
        <f t="shared" si="118"/>
        <v>-6271.13</v>
      </c>
      <c r="X881" t="str">
        <f>VLOOKUP(J881,'[12]Conver ASEJ VS Clave Nueva'!$A$4:$C$193,3,FALSE)</f>
        <v>8.2.1.2</v>
      </c>
      <c r="Y881" t="str">
        <f>VLOOKUP(K881,'[13]Conver ASEJ VS Clave Nueva'!$B$4:$D$193,3,FALSE)</f>
        <v>Rendimientos financieros del fondo de aportaciones para la infraestructura social</v>
      </c>
    </row>
    <row r="882" spans="1:25" x14ac:dyDescent="0.25">
      <c r="A882" s="16">
        <v>86497</v>
      </c>
      <c r="B882" s="16" t="s">
        <v>135</v>
      </c>
      <c r="C882" s="16" t="str">
        <f t="shared" si="119"/>
        <v>2018</v>
      </c>
      <c r="D882" s="16" t="str">
        <f t="shared" si="120"/>
        <v>080000</v>
      </c>
      <c r="E882" s="16" t="str">
        <f>VLOOKUP(D882:D4038,'[10]Catalogos CRI'!$A$10:$B$19,2,FALSE)</f>
        <v>PARTICIPACIONES Y APORTACIONES</v>
      </c>
      <c r="F882" s="16" t="str">
        <f t="shared" si="121"/>
        <v>082000</v>
      </c>
      <c r="G882" s="16" t="str">
        <f>VLOOKUP(F882:F4038,'[10]Catalogos CRI'!$A$24:$B$65,2,FALSE)</f>
        <v>APORTACIONES</v>
      </c>
      <c r="H882" s="16" t="str">
        <f t="shared" si="122"/>
        <v>082010</v>
      </c>
      <c r="I882" s="16" t="str">
        <f>VLOOKUP(H882:H4038,'[10]Catalogos CRI'!$A$70:$B$148,2,FALSE)</f>
        <v>Aportaciones federales</v>
      </c>
      <c r="J882" s="16" t="str">
        <f t="shared" si="123"/>
        <v>082012</v>
      </c>
      <c r="K882" s="16" t="str">
        <f>VLOOKUP(J882:J4038,'[10]Catalogos CRI'!$A$153:$B$335,2,FALSE)</f>
        <v>Rendimientos financieros del fondo de aportaciones para la infraestructura social</v>
      </c>
      <c r="L882" s="16" t="str">
        <f t="shared" si="124"/>
        <v>200</v>
      </c>
      <c r="M882" s="16" t="str">
        <f>VLOOKUP(L882:L4038,[11]FF!$A$10:$B$16,2,FALSE)</f>
        <v>Financiamientos Internos</v>
      </c>
      <c r="N882" s="16" t="str">
        <f t="shared" si="125"/>
        <v>203</v>
      </c>
      <c r="O882" s="16" t="str">
        <f>VLOOKUP(N882:N4038,[11]FF!$A$22:$B$93,2,FALSE)</f>
        <v xml:space="preserve">Adelanto FAISM 2013-2015 </v>
      </c>
      <c r="P882" s="16">
        <v>878038</v>
      </c>
      <c r="Q882" s="16">
        <v>4</v>
      </c>
      <c r="R882" s="17">
        <v>0</v>
      </c>
      <c r="S882" s="17">
        <v>0</v>
      </c>
      <c r="T882" s="17">
        <f t="shared" si="117"/>
        <v>0</v>
      </c>
      <c r="U882" s="17">
        <v>0</v>
      </c>
      <c r="V882" s="17">
        <v>7431.32</v>
      </c>
      <c r="W882" s="17">
        <f t="shared" si="118"/>
        <v>-7431.32</v>
      </c>
      <c r="X882" t="str">
        <f>VLOOKUP(J882,'[12]Conver ASEJ VS Clave Nueva'!$A$4:$C$193,3,FALSE)</f>
        <v>8.2.1.2</v>
      </c>
      <c r="Y882" t="str">
        <f>VLOOKUP(K882,'[13]Conver ASEJ VS Clave Nueva'!$B$4:$D$193,3,FALSE)</f>
        <v>Rendimientos financieros del fondo de aportaciones para la infraestructura social</v>
      </c>
    </row>
    <row r="883" spans="1:25" x14ac:dyDescent="0.25">
      <c r="A883" s="16">
        <v>86497</v>
      </c>
      <c r="B883" s="16" t="s">
        <v>135</v>
      </c>
      <c r="C883" s="16" t="str">
        <f t="shared" si="119"/>
        <v>2018</v>
      </c>
      <c r="D883" s="16" t="str">
        <f t="shared" si="120"/>
        <v>080000</v>
      </c>
      <c r="E883" s="16" t="str">
        <f>VLOOKUP(D883:D4039,'[10]Catalogos CRI'!$A$10:$B$19,2,FALSE)</f>
        <v>PARTICIPACIONES Y APORTACIONES</v>
      </c>
      <c r="F883" s="16" t="str">
        <f t="shared" si="121"/>
        <v>082000</v>
      </c>
      <c r="G883" s="16" t="str">
        <f>VLOOKUP(F883:F4039,'[10]Catalogos CRI'!$A$24:$B$65,2,FALSE)</f>
        <v>APORTACIONES</v>
      </c>
      <c r="H883" s="16" t="str">
        <f t="shared" si="122"/>
        <v>082010</v>
      </c>
      <c r="I883" s="16" t="str">
        <f>VLOOKUP(H883:H4039,'[10]Catalogos CRI'!$A$70:$B$148,2,FALSE)</f>
        <v>Aportaciones federales</v>
      </c>
      <c r="J883" s="16" t="str">
        <f t="shared" si="123"/>
        <v>082012</v>
      </c>
      <c r="K883" s="16" t="str">
        <f>VLOOKUP(J883:J4039,'[10]Catalogos CRI'!$A$153:$B$335,2,FALSE)</f>
        <v>Rendimientos financieros del fondo de aportaciones para la infraestructura social</v>
      </c>
      <c r="L883" s="16" t="str">
        <f t="shared" si="124"/>
        <v>200</v>
      </c>
      <c r="M883" s="16" t="str">
        <f>VLOOKUP(L883:L4039,[11]FF!$A$10:$B$16,2,FALSE)</f>
        <v>Financiamientos Internos</v>
      </c>
      <c r="N883" s="16" t="str">
        <f t="shared" si="125"/>
        <v>203</v>
      </c>
      <c r="O883" s="16" t="str">
        <f>VLOOKUP(N883:N4039,[11]FF!$A$22:$B$93,2,FALSE)</f>
        <v xml:space="preserve">Adelanto FAISM 2013-2015 </v>
      </c>
      <c r="P883" s="16">
        <v>878039</v>
      </c>
      <c r="Q883" s="16">
        <v>5</v>
      </c>
      <c r="R883" s="17">
        <v>0</v>
      </c>
      <c r="S883" s="17">
        <v>0</v>
      </c>
      <c r="T883" s="17">
        <f t="shared" si="117"/>
        <v>0</v>
      </c>
      <c r="U883" s="17">
        <v>0</v>
      </c>
      <c r="V883" s="17">
        <v>7020.9</v>
      </c>
      <c r="W883" s="17">
        <f t="shared" si="118"/>
        <v>-7020.9</v>
      </c>
      <c r="X883" t="str">
        <f>VLOOKUP(J883,'[12]Conver ASEJ VS Clave Nueva'!$A$4:$C$193,3,FALSE)</f>
        <v>8.2.1.2</v>
      </c>
      <c r="Y883" t="str">
        <f>VLOOKUP(K883,'[13]Conver ASEJ VS Clave Nueva'!$B$4:$D$193,3,FALSE)</f>
        <v>Rendimientos financieros del fondo de aportaciones para la infraestructura social</v>
      </c>
    </row>
    <row r="884" spans="1:25" x14ac:dyDescent="0.25">
      <c r="A884" s="16">
        <v>86497</v>
      </c>
      <c r="B884" s="16" t="s">
        <v>135</v>
      </c>
      <c r="C884" s="16" t="str">
        <f t="shared" si="119"/>
        <v>2018</v>
      </c>
      <c r="D884" s="16" t="str">
        <f t="shared" si="120"/>
        <v>080000</v>
      </c>
      <c r="E884" s="16" t="str">
        <f>VLOOKUP(D884:D4040,'[10]Catalogos CRI'!$A$10:$B$19,2,FALSE)</f>
        <v>PARTICIPACIONES Y APORTACIONES</v>
      </c>
      <c r="F884" s="16" t="str">
        <f t="shared" si="121"/>
        <v>082000</v>
      </c>
      <c r="G884" s="16" t="str">
        <f>VLOOKUP(F884:F4040,'[10]Catalogos CRI'!$A$24:$B$65,2,FALSE)</f>
        <v>APORTACIONES</v>
      </c>
      <c r="H884" s="16" t="str">
        <f t="shared" si="122"/>
        <v>082010</v>
      </c>
      <c r="I884" s="16" t="str">
        <f>VLOOKUP(H884:H4040,'[10]Catalogos CRI'!$A$70:$B$148,2,FALSE)</f>
        <v>Aportaciones federales</v>
      </c>
      <c r="J884" s="16" t="str">
        <f t="shared" si="123"/>
        <v>082012</v>
      </c>
      <c r="K884" s="16" t="str">
        <f>VLOOKUP(J884:J4040,'[10]Catalogos CRI'!$A$153:$B$335,2,FALSE)</f>
        <v>Rendimientos financieros del fondo de aportaciones para la infraestructura social</v>
      </c>
      <c r="L884" s="16" t="str">
        <f t="shared" si="124"/>
        <v>200</v>
      </c>
      <c r="M884" s="16" t="str">
        <f>VLOOKUP(L884:L4040,[11]FF!$A$10:$B$16,2,FALSE)</f>
        <v>Financiamientos Internos</v>
      </c>
      <c r="N884" s="16" t="str">
        <f t="shared" si="125"/>
        <v>203</v>
      </c>
      <c r="O884" s="16" t="str">
        <f>VLOOKUP(N884:N4040,[11]FF!$A$22:$B$93,2,FALSE)</f>
        <v xml:space="preserve">Adelanto FAISM 2013-2015 </v>
      </c>
      <c r="P884" s="16">
        <v>878040</v>
      </c>
      <c r="Q884" s="16">
        <v>6</v>
      </c>
      <c r="R884" s="17">
        <v>0</v>
      </c>
      <c r="S884" s="17">
        <v>0</v>
      </c>
      <c r="T884" s="17">
        <f t="shared" si="117"/>
        <v>0</v>
      </c>
      <c r="U884" s="17">
        <v>0</v>
      </c>
      <c r="V884" s="17">
        <v>6603.77</v>
      </c>
      <c r="W884" s="17">
        <f t="shared" si="118"/>
        <v>-6603.77</v>
      </c>
      <c r="X884" t="str">
        <f>VLOOKUP(J884,'[12]Conver ASEJ VS Clave Nueva'!$A$4:$C$193,3,FALSE)</f>
        <v>8.2.1.2</v>
      </c>
      <c r="Y884" t="str">
        <f>VLOOKUP(K884,'[13]Conver ASEJ VS Clave Nueva'!$B$4:$D$193,3,FALSE)</f>
        <v>Rendimientos financieros del fondo de aportaciones para la infraestructura social</v>
      </c>
    </row>
    <row r="885" spans="1:25" x14ac:dyDescent="0.25">
      <c r="A885" s="16">
        <v>86497</v>
      </c>
      <c r="B885" s="16" t="s">
        <v>135</v>
      </c>
      <c r="C885" s="16" t="str">
        <f t="shared" si="119"/>
        <v>2018</v>
      </c>
      <c r="D885" s="16" t="str">
        <f t="shared" si="120"/>
        <v>080000</v>
      </c>
      <c r="E885" s="16" t="str">
        <f>VLOOKUP(D885:D4041,'[10]Catalogos CRI'!$A$10:$B$19,2,FALSE)</f>
        <v>PARTICIPACIONES Y APORTACIONES</v>
      </c>
      <c r="F885" s="16" t="str">
        <f t="shared" si="121"/>
        <v>082000</v>
      </c>
      <c r="G885" s="16" t="str">
        <f>VLOOKUP(F885:F4041,'[10]Catalogos CRI'!$A$24:$B$65,2,FALSE)</f>
        <v>APORTACIONES</v>
      </c>
      <c r="H885" s="16" t="str">
        <f t="shared" si="122"/>
        <v>082010</v>
      </c>
      <c r="I885" s="16" t="str">
        <f>VLOOKUP(H885:H4041,'[10]Catalogos CRI'!$A$70:$B$148,2,FALSE)</f>
        <v>Aportaciones federales</v>
      </c>
      <c r="J885" s="16" t="str">
        <f t="shared" si="123"/>
        <v>082012</v>
      </c>
      <c r="K885" s="16" t="str">
        <f>VLOOKUP(J885:J4041,'[10]Catalogos CRI'!$A$153:$B$335,2,FALSE)</f>
        <v>Rendimientos financieros del fondo de aportaciones para la infraestructura social</v>
      </c>
      <c r="L885" s="16" t="str">
        <f t="shared" si="124"/>
        <v>200</v>
      </c>
      <c r="M885" s="16" t="str">
        <f>VLOOKUP(L885:L4041,[11]FF!$A$10:$B$16,2,FALSE)</f>
        <v>Financiamientos Internos</v>
      </c>
      <c r="N885" s="16" t="str">
        <f t="shared" si="125"/>
        <v>203</v>
      </c>
      <c r="O885" s="16" t="str">
        <f>VLOOKUP(N885:N4041,[11]FF!$A$22:$B$93,2,FALSE)</f>
        <v xml:space="preserve">Adelanto FAISM 2013-2015 </v>
      </c>
      <c r="P885" s="16">
        <v>878041</v>
      </c>
      <c r="Q885" s="16">
        <v>7</v>
      </c>
      <c r="R885" s="17">
        <v>0</v>
      </c>
      <c r="S885" s="17">
        <v>0</v>
      </c>
      <c r="T885" s="17">
        <f t="shared" si="117"/>
        <v>0</v>
      </c>
      <c r="U885" s="17">
        <v>0</v>
      </c>
      <c r="V885" s="17">
        <v>7326.75</v>
      </c>
      <c r="W885" s="17">
        <f t="shared" si="118"/>
        <v>-7326.75</v>
      </c>
      <c r="X885" t="str">
        <f>VLOOKUP(J885,'[12]Conver ASEJ VS Clave Nueva'!$A$4:$C$193,3,FALSE)</f>
        <v>8.2.1.2</v>
      </c>
      <c r="Y885" t="str">
        <f>VLOOKUP(K885,'[13]Conver ASEJ VS Clave Nueva'!$B$4:$D$193,3,FALSE)</f>
        <v>Rendimientos financieros del fondo de aportaciones para la infraestructura social</v>
      </c>
    </row>
    <row r="886" spans="1:25" x14ac:dyDescent="0.25">
      <c r="A886" s="16">
        <v>86497</v>
      </c>
      <c r="B886" s="16" t="s">
        <v>135</v>
      </c>
      <c r="C886" s="16" t="str">
        <f t="shared" si="119"/>
        <v>2018</v>
      </c>
      <c r="D886" s="16" t="str">
        <f t="shared" si="120"/>
        <v>080000</v>
      </c>
      <c r="E886" s="16" t="str">
        <f>VLOOKUP(D886:D4042,'[10]Catalogos CRI'!$A$10:$B$19,2,FALSE)</f>
        <v>PARTICIPACIONES Y APORTACIONES</v>
      </c>
      <c r="F886" s="16" t="str">
        <f t="shared" si="121"/>
        <v>082000</v>
      </c>
      <c r="G886" s="16" t="str">
        <f>VLOOKUP(F886:F4042,'[10]Catalogos CRI'!$A$24:$B$65,2,FALSE)</f>
        <v>APORTACIONES</v>
      </c>
      <c r="H886" s="16" t="str">
        <f t="shared" si="122"/>
        <v>082010</v>
      </c>
      <c r="I886" s="16" t="str">
        <f>VLOOKUP(H886:H4042,'[10]Catalogos CRI'!$A$70:$B$148,2,FALSE)</f>
        <v>Aportaciones federales</v>
      </c>
      <c r="J886" s="16" t="str">
        <f t="shared" si="123"/>
        <v>082012</v>
      </c>
      <c r="K886" s="16" t="str">
        <f>VLOOKUP(J886:J4042,'[10]Catalogos CRI'!$A$153:$B$335,2,FALSE)</f>
        <v>Rendimientos financieros del fondo de aportaciones para la infraestructura social</v>
      </c>
      <c r="L886" s="16" t="str">
        <f t="shared" si="124"/>
        <v>200</v>
      </c>
      <c r="M886" s="16" t="str">
        <f>VLOOKUP(L886:L4042,[11]FF!$A$10:$B$16,2,FALSE)</f>
        <v>Financiamientos Internos</v>
      </c>
      <c r="N886" s="16" t="str">
        <f t="shared" si="125"/>
        <v>203</v>
      </c>
      <c r="O886" s="16" t="str">
        <f>VLOOKUP(N886:N4042,[11]FF!$A$22:$B$93,2,FALSE)</f>
        <v xml:space="preserve">Adelanto FAISM 2013-2015 </v>
      </c>
      <c r="P886" s="16">
        <v>878042</v>
      </c>
      <c r="Q886" s="16">
        <v>8</v>
      </c>
      <c r="R886" s="17">
        <v>0</v>
      </c>
      <c r="S886" s="17">
        <v>0</v>
      </c>
      <c r="T886" s="17">
        <f t="shared" si="117"/>
        <v>0</v>
      </c>
      <c r="U886" s="17">
        <v>0</v>
      </c>
      <c r="V886" s="17">
        <v>7138.07</v>
      </c>
      <c r="W886" s="17">
        <f t="shared" si="118"/>
        <v>-7138.07</v>
      </c>
      <c r="X886" t="str">
        <f>VLOOKUP(J886,'[12]Conver ASEJ VS Clave Nueva'!$A$4:$C$193,3,FALSE)</f>
        <v>8.2.1.2</v>
      </c>
      <c r="Y886" t="str">
        <f>VLOOKUP(K886,'[13]Conver ASEJ VS Clave Nueva'!$B$4:$D$193,3,FALSE)</f>
        <v>Rendimientos financieros del fondo de aportaciones para la infraestructura social</v>
      </c>
    </row>
    <row r="887" spans="1:25" x14ac:dyDescent="0.25">
      <c r="A887" s="16">
        <v>86497</v>
      </c>
      <c r="B887" s="16" t="s">
        <v>135</v>
      </c>
      <c r="C887" s="16" t="str">
        <f t="shared" si="119"/>
        <v>2018</v>
      </c>
      <c r="D887" s="16" t="str">
        <f t="shared" si="120"/>
        <v>080000</v>
      </c>
      <c r="E887" s="16" t="str">
        <f>VLOOKUP(D887:D4043,'[10]Catalogos CRI'!$A$10:$B$19,2,FALSE)</f>
        <v>PARTICIPACIONES Y APORTACIONES</v>
      </c>
      <c r="F887" s="16" t="str">
        <f t="shared" si="121"/>
        <v>082000</v>
      </c>
      <c r="G887" s="16" t="str">
        <f>VLOOKUP(F887:F4043,'[10]Catalogos CRI'!$A$24:$B$65,2,FALSE)</f>
        <v>APORTACIONES</v>
      </c>
      <c r="H887" s="16" t="str">
        <f t="shared" si="122"/>
        <v>082010</v>
      </c>
      <c r="I887" s="16" t="str">
        <f>VLOOKUP(H887:H4043,'[10]Catalogos CRI'!$A$70:$B$148,2,FALSE)</f>
        <v>Aportaciones federales</v>
      </c>
      <c r="J887" s="16" t="str">
        <f t="shared" si="123"/>
        <v>082012</v>
      </c>
      <c r="K887" s="16" t="str">
        <f>VLOOKUP(J887:J4043,'[10]Catalogos CRI'!$A$153:$B$335,2,FALSE)</f>
        <v>Rendimientos financieros del fondo de aportaciones para la infraestructura social</v>
      </c>
      <c r="L887" s="16" t="str">
        <f t="shared" si="124"/>
        <v>200</v>
      </c>
      <c r="M887" s="16" t="str">
        <f>VLOOKUP(L887:L4043,[11]FF!$A$10:$B$16,2,FALSE)</f>
        <v>Financiamientos Internos</v>
      </c>
      <c r="N887" s="16" t="str">
        <f t="shared" si="125"/>
        <v>203</v>
      </c>
      <c r="O887" s="16" t="str">
        <f>VLOOKUP(N887:N4043,[11]FF!$A$22:$B$93,2,FALSE)</f>
        <v xml:space="preserve">Adelanto FAISM 2013-2015 </v>
      </c>
      <c r="P887" s="16">
        <v>878043</v>
      </c>
      <c r="Q887" s="16">
        <v>9</v>
      </c>
      <c r="R887" s="17">
        <v>0</v>
      </c>
      <c r="S887" s="17">
        <v>0</v>
      </c>
      <c r="T887" s="17">
        <f t="shared" si="117"/>
        <v>0</v>
      </c>
      <c r="U887" s="17">
        <v>0</v>
      </c>
      <c r="V887" s="17">
        <v>6481.4</v>
      </c>
      <c r="W887" s="17">
        <f t="shared" si="118"/>
        <v>-6481.4</v>
      </c>
      <c r="X887" t="str">
        <f>VLOOKUP(J887,'[12]Conver ASEJ VS Clave Nueva'!$A$4:$C$193,3,FALSE)</f>
        <v>8.2.1.2</v>
      </c>
      <c r="Y887" t="str">
        <f>VLOOKUP(K887,'[13]Conver ASEJ VS Clave Nueva'!$B$4:$D$193,3,FALSE)</f>
        <v>Rendimientos financieros del fondo de aportaciones para la infraestructura social</v>
      </c>
    </row>
    <row r="888" spans="1:25" x14ac:dyDescent="0.25">
      <c r="A888" s="16">
        <v>86497</v>
      </c>
      <c r="B888" s="16" t="s">
        <v>135</v>
      </c>
      <c r="C888" s="16" t="str">
        <f t="shared" si="119"/>
        <v>2018</v>
      </c>
      <c r="D888" s="16" t="str">
        <f t="shared" si="120"/>
        <v>080000</v>
      </c>
      <c r="E888" s="16" t="str">
        <f>VLOOKUP(D888:D4044,'[10]Catalogos CRI'!$A$10:$B$19,2,FALSE)</f>
        <v>PARTICIPACIONES Y APORTACIONES</v>
      </c>
      <c r="F888" s="16" t="str">
        <f t="shared" si="121"/>
        <v>082000</v>
      </c>
      <c r="G888" s="16" t="str">
        <f>VLOOKUP(F888:F4044,'[10]Catalogos CRI'!$A$24:$B$65,2,FALSE)</f>
        <v>APORTACIONES</v>
      </c>
      <c r="H888" s="16" t="str">
        <f t="shared" si="122"/>
        <v>082010</v>
      </c>
      <c r="I888" s="16" t="str">
        <f>VLOOKUP(H888:H4044,'[10]Catalogos CRI'!$A$70:$B$148,2,FALSE)</f>
        <v>Aportaciones federales</v>
      </c>
      <c r="J888" s="16" t="str">
        <f t="shared" si="123"/>
        <v>082012</v>
      </c>
      <c r="K888" s="16" t="str">
        <f>VLOOKUP(J888:J4044,'[10]Catalogos CRI'!$A$153:$B$335,2,FALSE)</f>
        <v>Rendimientos financieros del fondo de aportaciones para la infraestructura social</v>
      </c>
      <c r="L888" s="16" t="str">
        <f t="shared" si="124"/>
        <v>200</v>
      </c>
      <c r="M888" s="16" t="str">
        <f>VLOOKUP(L888:L4044,[11]FF!$A$10:$B$16,2,FALSE)</f>
        <v>Financiamientos Internos</v>
      </c>
      <c r="N888" s="16" t="str">
        <f t="shared" si="125"/>
        <v>203</v>
      </c>
      <c r="O888" s="16" t="str">
        <f>VLOOKUP(N888:N4044,[11]FF!$A$22:$B$93,2,FALSE)</f>
        <v xml:space="preserve">Adelanto FAISM 2013-2015 </v>
      </c>
      <c r="P888" s="16">
        <v>878044</v>
      </c>
      <c r="Q888" s="16">
        <v>10</v>
      </c>
      <c r="R888" s="17">
        <v>0</v>
      </c>
      <c r="S888" s="17">
        <v>0</v>
      </c>
      <c r="T888" s="17">
        <f t="shared" si="117"/>
        <v>0</v>
      </c>
      <c r="U888" s="17">
        <v>0</v>
      </c>
      <c r="V888" s="17">
        <v>7680.65</v>
      </c>
      <c r="W888" s="17">
        <f t="shared" si="118"/>
        <v>-7680.65</v>
      </c>
      <c r="X888" t="str">
        <f>VLOOKUP(J888,'[12]Conver ASEJ VS Clave Nueva'!$A$4:$C$193,3,FALSE)</f>
        <v>8.2.1.2</v>
      </c>
      <c r="Y888" t="str">
        <f>VLOOKUP(K888,'[13]Conver ASEJ VS Clave Nueva'!$B$4:$D$193,3,FALSE)</f>
        <v>Rendimientos financieros del fondo de aportaciones para la infraestructura social</v>
      </c>
    </row>
    <row r="889" spans="1:25" x14ac:dyDescent="0.25">
      <c r="A889" s="16">
        <v>86497</v>
      </c>
      <c r="B889" s="16" t="s">
        <v>135</v>
      </c>
      <c r="C889" s="16" t="str">
        <f t="shared" si="119"/>
        <v>2018</v>
      </c>
      <c r="D889" s="16" t="str">
        <f t="shared" si="120"/>
        <v>080000</v>
      </c>
      <c r="E889" s="16" t="str">
        <f>VLOOKUP(D889:D4045,'[10]Catalogos CRI'!$A$10:$B$19,2,FALSE)</f>
        <v>PARTICIPACIONES Y APORTACIONES</v>
      </c>
      <c r="F889" s="16" t="str">
        <f t="shared" si="121"/>
        <v>082000</v>
      </c>
      <c r="G889" s="16" t="str">
        <f>VLOOKUP(F889:F4045,'[10]Catalogos CRI'!$A$24:$B$65,2,FALSE)</f>
        <v>APORTACIONES</v>
      </c>
      <c r="H889" s="16" t="str">
        <f t="shared" si="122"/>
        <v>082010</v>
      </c>
      <c r="I889" s="16" t="str">
        <f>VLOOKUP(H889:H4045,'[10]Catalogos CRI'!$A$70:$B$148,2,FALSE)</f>
        <v>Aportaciones federales</v>
      </c>
      <c r="J889" s="16" t="str">
        <f t="shared" si="123"/>
        <v>082012</v>
      </c>
      <c r="K889" s="16" t="str">
        <f>VLOOKUP(J889:J4045,'[10]Catalogos CRI'!$A$153:$B$335,2,FALSE)</f>
        <v>Rendimientos financieros del fondo de aportaciones para la infraestructura social</v>
      </c>
      <c r="L889" s="16" t="str">
        <f t="shared" si="124"/>
        <v>200</v>
      </c>
      <c r="M889" s="16" t="str">
        <f>VLOOKUP(L889:L4045,[11]FF!$A$10:$B$16,2,FALSE)</f>
        <v>Financiamientos Internos</v>
      </c>
      <c r="N889" s="16" t="str">
        <f t="shared" si="125"/>
        <v>203</v>
      </c>
      <c r="O889" s="16" t="str">
        <f>VLOOKUP(N889:N4045,[11]FF!$A$22:$B$93,2,FALSE)</f>
        <v xml:space="preserve">Adelanto FAISM 2013-2015 </v>
      </c>
      <c r="P889" s="16">
        <v>878045</v>
      </c>
      <c r="Q889" s="16">
        <v>11</v>
      </c>
      <c r="R889" s="17">
        <v>0</v>
      </c>
      <c r="S889" s="17">
        <v>0</v>
      </c>
      <c r="T889" s="17">
        <f t="shared" si="117"/>
        <v>0</v>
      </c>
      <c r="U889" s="17">
        <v>0</v>
      </c>
      <c r="V889" s="17">
        <v>7021.74</v>
      </c>
      <c r="W889" s="17">
        <f t="shared" si="118"/>
        <v>-7021.74</v>
      </c>
      <c r="X889" t="str">
        <f>VLOOKUP(J889,'[12]Conver ASEJ VS Clave Nueva'!$A$4:$C$193,3,FALSE)</f>
        <v>8.2.1.2</v>
      </c>
      <c r="Y889" t="str">
        <f>VLOOKUP(K889,'[13]Conver ASEJ VS Clave Nueva'!$B$4:$D$193,3,FALSE)</f>
        <v>Rendimientos financieros del fondo de aportaciones para la infraestructura social</v>
      </c>
    </row>
    <row r="890" spans="1:25" x14ac:dyDescent="0.25">
      <c r="A890" s="16">
        <v>86497</v>
      </c>
      <c r="B890" s="16" t="s">
        <v>135</v>
      </c>
      <c r="C890" s="16" t="str">
        <f t="shared" si="119"/>
        <v>2018</v>
      </c>
      <c r="D890" s="16" t="str">
        <f t="shared" si="120"/>
        <v>080000</v>
      </c>
      <c r="E890" s="16" t="str">
        <f>VLOOKUP(D890:D4046,'[10]Catalogos CRI'!$A$10:$B$19,2,FALSE)</f>
        <v>PARTICIPACIONES Y APORTACIONES</v>
      </c>
      <c r="F890" s="16" t="str">
        <f t="shared" si="121"/>
        <v>082000</v>
      </c>
      <c r="G890" s="16" t="str">
        <f>VLOOKUP(F890:F4046,'[10]Catalogos CRI'!$A$24:$B$65,2,FALSE)</f>
        <v>APORTACIONES</v>
      </c>
      <c r="H890" s="16" t="str">
        <f t="shared" si="122"/>
        <v>082010</v>
      </c>
      <c r="I890" s="16" t="str">
        <f>VLOOKUP(H890:H4046,'[10]Catalogos CRI'!$A$70:$B$148,2,FALSE)</f>
        <v>Aportaciones federales</v>
      </c>
      <c r="J890" s="16" t="str">
        <f t="shared" si="123"/>
        <v>082012</v>
      </c>
      <c r="K890" s="16" t="str">
        <f>VLOOKUP(J890:J4046,'[10]Catalogos CRI'!$A$153:$B$335,2,FALSE)</f>
        <v>Rendimientos financieros del fondo de aportaciones para la infraestructura social</v>
      </c>
      <c r="L890" s="16" t="str">
        <f t="shared" si="124"/>
        <v>200</v>
      </c>
      <c r="M890" s="16" t="str">
        <f>VLOOKUP(L890:L4046,[11]FF!$A$10:$B$16,2,FALSE)</f>
        <v>Financiamientos Internos</v>
      </c>
      <c r="N890" s="16" t="str">
        <f t="shared" si="125"/>
        <v>203</v>
      </c>
      <c r="O890" s="16" t="str">
        <f>VLOOKUP(N890:N4046,[11]FF!$A$22:$B$93,2,FALSE)</f>
        <v xml:space="preserve">Adelanto FAISM 2013-2015 </v>
      </c>
      <c r="P890" s="16">
        <v>878046</v>
      </c>
      <c r="Q890" s="16">
        <v>12</v>
      </c>
      <c r="R890" s="17">
        <v>0</v>
      </c>
      <c r="S890" s="17">
        <v>0</v>
      </c>
      <c r="T890" s="17">
        <f t="shared" si="117"/>
        <v>0</v>
      </c>
      <c r="U890" s="17">
        <v>0</v>
      </c>
      <c r="V890" s="17">
        <v>7295.55</v>
      </c>
      <c r="W890" s="17">
        <f t="shared" si="118"/>
        <v>-7295.55</v>
      </c>
      <c r="X890" t="str">
        <f>VLOOKUP(J890,'[12]Conver ASEJ VS Clave Nueva'!$A$4:$C$193,3,FALSE)</f>
        <v>8.2.1.2</v>
      </c>
      <c r="Y890" t="str">
        <f>VLOOKUP(K890,'[13]Conver ASEJ VS Clave Nueva'!$B$4:$D$193,3,FALSE)</f>
        <v>Rendimientos financieros del fondo de aportaciones para la infraestructura social</v>
      </c>
    </row>
    <row r="891" spans="1:25" x14ac:dyDescent="0.25">
      <c r="A891" s="16">
        <v>86498</v>
      </c>
      <c r="B891" s="16" t="s">
        <v>136</v>
      </c>
      <c r="C891" s="16" t="str">
        <f t="shared" si="119"/>
        <v>2018</v>
      </c>
      <c r="D891" s="16" t="str">
        <f t="shared" si="120"/>
        <v>080000</v>
      </c>
      <c r="E891" s="16" t="str">
        <f>VLOOKUP(D891:D4047,'[10]Catalogos CRI'!$A$10:$B$19,2,FALSE)</f>
        <v>PARTICIPACIONES Y APORTACIONES</v>
      </c>
      <c r="F891" s="16" t="str">
        <f t="shared" si="121"/>
        <v>082000</v>
      </c>
      <c r="G891" s="16" t="str">
        <f>VLOOKUP(F891:F4047,'[10]Catalogos CRI'!$A$24:$B$65,2,FALSE)</f>
        <v>APORTACIONES</v>
      </c>
      <c r="H891" s="16" t="str">
        <f t="shared" si="122"/>
        <v>082010</v>
      </c>
      <c r="I891" s="16" t="str">
        <f>VLOOKUP(H891:H4047,'[10]Catalogos CRI'!$A$70:$B$148,2,FALSE)</f>
        <v>Aportaciones federales</v>
      </c>
      <c r="J891" s="16" t="str">
        <f t="shared" si="123"/>
        <v>082012</v>
      </c>
      <c r="K891" s="16" t="str">
        <f>VLOOKUP(J891:J4047,'[10]Catalogos CRI'!$A$153:$B$335,2,FALSE)</f>
        <v>Rendimientos financieros del fondo de aportaciones para la infraestructura social</v>
      </c>
      <c r="L891" s="16" t="str">
        <f t="shared" si="124"/>
        <v>500</v>
      </c>
      <c r="M891" s="16" t="str">
        <f>VLOOKUP(L891:L4047,[11]FF!$A$10:$B$16,2,FALSE)</f>
        <v>Recursos Federales</v>
      </c>
      <c r="N891" s="16" t="str">
        <f t="shared" si="125"/>
        <v>506</v>
      </c>
      <c r="O891" s="16" t="str">
        <f>VLOOKUP(N891:N4047,[11]FF!$A$22:$B$93,2,FALSE)</f>
        <v>Fondo de Infraestructura Social Municipal 2018</v>
      </c>
      <c r="P891" s="16">
        <v>878047</v>
      </c>
      <c r="Q891" s="16">
        <v>1</v>
      </c>
      <c r="R891" s="17">
        <v>0</v>
      </c>
      <c r="S891" s="17">
        <v>0</v>
      </c>
      <c r="T891" s="17">
        <f t="shared" si="117"/>
        <v>0</v>
      </c>
      <c r="U891" s="17">
        <v>0</v>
      </c>
      <c r="V891" s="17">
        <v>0</v>
      </c>
      <c r="W891" s="17">
        <f t="shared" si="118"/>
        <v>0</v>
      </c>
      <c r="X891" t="str">
        <f>VLOOKUP(J891,'[12]Conver ASEJ VS Clave Nueva'!$A$4:$C$193,3,FALSE)</f>
        <v>8.2.1.2</v>
      </c>
      <c r="Y891" t="str">
        <f>VLOOKUP(K891,'[13]Conver ASEJ VS Clave Nueva'!$B$4:$D$193,3,FALSE)</f>
        <v>Rendimientos financieros del fondo de aportaciones para la infraestructura social</v>
      </c>
    </row>
    <row r="892" spans="1:25" x14ac:dyDescent="0.25">
      <c r="A892" s="16">
        <v>86498</v>
      </c>
      <c r="B892" s="16" t="s">
        <v>136</v>
      </c>
      <c r="C892" s="16" t="str">
        <f t="shared" si="119"/>
        <v>2018</v>
      </c>
      <c r="D892" s="16" t="str">
        <f t="shared" si="120"/>
        <v>080000</v>
      </c>
      <c r="E892" s="16" t="str">
        <f>VLOOKUP(D892:D4048,'[10]Catalogos CRI'!$A$10:$B$19,2,FALSE)</f>
        <v>PARTICIPACIONES Y APORTACIONES</v>
      </c>
      <c r="F892" s="16" t="str">
        <f t="shared" si="121"/>
        <v>082000</v>
      </c>
      <c r="G892" s="16" t="str">
        <f>VLOOKUP(F892:F4048,'[10]Catalogos CRI'!$A$24:$B$65,2,FALSE)</f>
        <v>APORTACIONES</v>
      </c>
      <c r="H892" s="16" t="str">
        <f t="shared" si="122"/>
        <v>082010</v>
      </c>
      <c r="I892" s="16" t="str">
        <f>VLOOKUP(H892:H4048,'[10]Catalogos CRI'!$A$70:$B$148,2,FALSE)</f>
        <v>Aportaciones federales</v>
      </c>
      <c r="J892" s="16" t="str">
        <f t="shared" si="123"/>
        <v>082012</v>
      </c>
      <c r="K892" s="16" t="str">
        <f>VLOOKUP(J892:J4048,'[10]Catalogos CRI'!$A$153:$B$335,2,FALSE)</f>
        <v>Rendimientos financieros del fondo de aportaciones para la infraestructura social</v>
      </c>
      <c r="L892" s="16" t="str">
        <f t="shared" si="124"/>
        <v>500</v>
      </c>
      <c r="M892" s="16" t="str">
        <f>VLOOKUP(L892:L4048,[11]FF!$A$10:$B$16,2,FALSE)</f>
        <v>Recursos Federales</v>
      </c>
      <c r="N892" s="16" t="str">
        <f t="shared" si="125"/>
        <v>506</v>
      </c>
      <c r="O892" s="16" t="str">
        <f>VLOOKUP(N892:N4048,[11]FF!$A$22:$B$93,2,FALSE)</f>
        <v>Fondo de Infraestructura Social Municipal 2018</v>
      </c>
      <c r="P892" s="16">
        <v>878048</v>
      </c>
      <c r="Q892" s="16">
        <v>2</v>
      </c>
      <c r="R892" s="17">
        <v>0</v>
      </c>
      <c r="S892" s="17">
        <v>35962.54</v>
      </c>
      <c r="T892" s="17">
        <f t="shared" si="117"/>
        <v>35962.54</v>
      </c>
      <c r="U892" s="17">
        <v>0</v>
      </c>
      <c r="V892" s="17">
        <v>35962.54</v>
      </c>
      <c r="W892" s="17">
        <f t="shared" si="118"/>
        <v>0</v>
      </c>
      <c r="X892" t="str">
        <f>VLOOKUP(J892,'[12]Conver ASEJ VS Clave Nueva'!$A$4:$C$193,3,FALSE)</f>
        <v>8.2.1.2</v>
      </c>
      <c r="Y892" t="str">
        <f>VLOOKUP(K892,'[13]Conver ASEJ VS Clave Nueva'!$B$4:$D$193,3,FALSE)</f>
        <v>Rendimientos financieros del fondo de aportaciones para la infraestructura social</v>
      </c>
    </row>
    <row r="893" spans="1:25" x14ac:dyDescent="0.25">
      <c r="A893" s="16">
        <v>86498</v>
      </c>
      <c r="B893" s="16" t="s">
        <v>136</v>
      </c>
      <c r="C893" s="16" t="str">
        <f t="shared" si="119"/>
        <v>2018</v>
      </c>
      <c r="D893" s="16" t="str">
        <f t="shared" si="120"/>
        <v>080000</v>
      </c>
      <c r="E893" s="16" t="str">
        <f>VLOOKUP(D893:D4049,'[10]Catalogos CRI'!$A$10:$B$19,2,FALSE)</f>
        <v>PARTICIPACIONES Y APORTACIONES</v>
      </c>
      <c r="F893" s="16" t="str">
        <f t="shared" si="121"/>
        <v>082000</v>
      </c>
      <c r="G893" s="16" t="str">
        <f>VLOOKUP(F893:F4049,'[10]Catalogos CRI'!$A$24:$B$65,2,FALSE)</f>
        <v>APORTACIONES</v>
      </c>
      <c r="H893" s="16" t="str">
        <f t="shared" si="122"/>
        <v>082010</v>
      </c>
      <c r="I893" s="16" t="str">
        <f>VLOOKUP(H893:H4049,'[10]Catalogos CRI'!$A$70:$B$148,2,FALSE)</f>
        <v>Aportaciones federales</v>
      </c>
      <c r="J893" s="16" t="str">
        <f t="shared" si="123"/>
        <v>082012</v>
      </c>
      <c r="K893" s="16" t="str">
        <f>VLOOKUP(J893:J4049,'[10]Catalogos CRI'!$A$153:$B$335,2,FALSE)</f>
        <v>Rendimientos financieros del fondo de aportaciones para la infraestructura social</v>
      </c>
      <c r="L893" s="16" t="str">
        <f t="shared" si="124"/>
        <v>500</v>
      </c>
      <c r="M893" s="16" t="str">
        <f>VLOOKUP(L893:L4049,[11]FF!$A$10:$B$16,2,FALSE)</f>
        <v>Recursos Federales</v>
      </c>
      <c r="N893" s="16" t="str">
        <f t="shared" si="125"/>
        <v>506</v>
      </c>
      <c r="O893" s="16" t="str">
        <f>VLOOKUP(N893:N4049,[11]FF!$A$22:$B$93,2,FALSE)</f>
        <v>Fondo de Infraestructura Social Municipal 2018</v>
      </c>
      <c r="P893" s="16">
        <v>878049</v>
      </c>
      <c r="Q893" s="16">
        <v>3</v>
      </c>
      <c r="R893" s="17">
        <v>0</v>
      </c>
      <c r="S893" s="17">
        <v>69853.509999999995</v>
      </c>
      <c r="T893" s="17">
        <f t="shared" si="117"/>
        <v>69853.509999999995</v>
      </c>
      <c r="U893" s="17">
        <v>0</v>
      </c>
      <c r="V893" s="17">
        <v>69853.509999999995</v>
      </c>
      <c r="W893" s="17">
        <f t="shared" si="118"/>
        <v>0</v>
      </c>
      <c r="X893" t="str">
        <f>VLOOKUP(J893,'[12]Conver ASEJ VS Clave Nueva'!$A$4:$C$193,3,FALSE)</f>
        <v>8.2.1.2</v>
      </c>
      <c r="Y893" t="str">
        <f>VLOOKUP(K893,'[13]Conver ASEJ VS Clave Nueva'!$B$4:$D$193,3,FALSE)</f>
        <v>Rendimientos financieros del fondo de aportaciones para la infraestructura social</v>
      </c>
    </row>
    <row r="894" spans="1:25" x14ac:dyDescent="0.25">
      <c r="A894" s="16">
        <v>86498</v>
      </c>
      <c r="B894" s="16" t="s">
        <v>136</v>
      </c>
      <c r="C894" s="16" t="str">
        <f t="shared" si="119"/>
        <v>2018</v>
      </c>
      <c r="D894" s="16" t="str">
        <f t="shared" si="120"/>
        <v>080000</v>
      </c>
      <c r="E894" s="16" t="str">
        <f>VLOOKUP(D894:D4050,'[10]Catalogos CRI'!$A$10:$B$19,2,FALSE)</f>
        <v>PARTICIPACIONES Y APORTACIONES</v>
      </c>
      <c r="F894" s="16" t="str">
        <f t="shared" si="121"/>
        <v>082000</v>
      </c>
      <c r="G894" s="16" t="str">
        <f>VLOOKUP(F894:F4050,'[10]Catalogos CRI'!$A$24:$B$65,2,FALSE)</f>
        <v>APORTACIONES</v>
      </c>
      <c r="H894" s="16" t="str">
        <f t="shared" si="122"/>
        <v>082010</v>
      </c>
      <c r="I894" s="16" t="str">
        <f>VLOOKUP(H894:H4050,'[10]Catalogos CRI'!$A$70:$B$148,2,FALSE)</f>
        <v>Aportaciones federales</v>
      </c>
      <c r="J894" s="16" t="str">
        <f t="shared" si="123"/>
        <v>082012</v>
      </c>
      <c r="K894" s="16" t="str">
        <f>VLOOKUP(J894:J4050,'[10]Catalogos CRI'!$A$153:$B$335,2,FALSE)</f>
        <v>Rendimientos financieros del fondo de aportaciones para la infraestructura social</v>
      </c>
      <c r="L894" s="16" t="str">
        <f t="shared" si="124"/>
        <v>500</v>
      </c>
      <c r="M894" s="16" t="str">
        <f>VLOOKUP(L894:L4050,[11]FF!$A$10:$B$16,2,FALSE)</f>
        <v>Recursos Federales</v>
      </c>
      <c r="N894" s="16" t="str">
        <f t="shared" si="125"/>
        <v>506</v>
      </c>
      <c r="O894" s="16" t="str">
        <f>VLOOKUP(N894:N4050,[11]FF!$A$22:$B$93,2,FALSE)</f>
        <v>Fondo de Infraestructura Social Municipal 2018</v>
      </c>
      <c r="P894" s="16">
        <v>878050</v>
      </c>
      <c r="Q894" s="16">
        <v>4</v>
      </c>
      <c r="R894" s="17">
        <v>0</v>
      </c>
      <c r="S894" s="17">
        <v>75758.62</v>
      </c>
      <c r="T894" s="17">
        <f t="shared" si="117"/>
        <v>75758.62</v>
      </c>
      <c r="U894" s="17">
        <v>0</v>
      </c>
      <c r="V894" s="17">
        <v>75758.62</v>
      </c>
      <c r="W894" s="17">
        <f t="shared" si="118"/>
        <v>0</v>
      </c>
      <c r="X894" t="str">
        <f>VLOOKUP(J894,'[12]Conver ASEJ VS Clave Nueva'!$A$4:$C$193,3,FALSE)</f>
        <v>8.2.1.2</v>
      </c>
      <c r="Y894" t="str">
        <f>VLOOKUP(K894,'[13]Conver ASEJ VS Clave Nueva'!$B$4:$D$193,3,FALSE)</f>
        <v>Rendimientos financieros del fondo de aportaciones para la infraestructura social</v>
      </c>
    </row>
    <row r="895" spans="1:25" x14ac:dyDescent="0.25">
      <c r="A895" s="16">
        <v>86498</v>
      </c>
      <c r="B895" s="16" t="s">
        <v>136</v>
      </c>
      <c r="C895" s="16" t="str">
        <f t="shared" si="119"/>
        <v>2018</v>
      </c>
      <c r="D895" s="16" t="str">
        <f t="shared" si="120"/>
        <v>080000</v>
      </c>
      <c r="E895" s="16" t="str">
        <f>VLOOKUP(D895:D4051,'[10]Catalogos CRI'!$A$10:$B$19,2,FALSE)</f>
        <v>PARTICIPACIONES Y APORTACIONES</v>
      </c>
      <c r="F895" s="16" t="str">
        <f t="shared" si="121"/>
        <v>082000</v>
      </c>
      <c r="G895" s="16" t="str">
        <f>VLOOKUP(F895:F4051,'[10]Catalogos CRI'!$A$24:$B$65,2,FALSE)</f>
        <v>APORTACIONES</v>
      </c>
      <c r="H895" s="16" t="str">
        <f t="shared" si="122"/>
        <v>082010</v>
      </c>
      <c r="I895" s="16" t="str">
        <f>VLOOKUP(H895:H4051,'[10]Catalogos CRI'!$A$70:$B$148,2,FALSE)</f>
        <v>Aportaciones federales</v>
      </c>
      <c r="J895" s="16" t="str">
        <f t="shared" si="123"/>
        <v>082012</v>
      </c>
      <c r="K895" s="16" t="str">
        <f>VLOOKUP(J895:J4051,'[10]Catalogos CRI'!$A$153:$B$335,2,FALSE)</f>
        <v>Rendimientos financieros del fondo de aportaciones para la infraestructura social</v>
      </c>
      <c r="L895" s="16" t="str">
        <f t="shared" si="124"/>
        <v>500</v>
      </c>
      <c r="M895" s="16" t="str">
        <f>VLOOKUP(L895:L4051,[11]FF!$A$10:$B$16,2,FALSE)</f>
        <v>Recursos Federales</v>
      </c>
      <c r="N895" s="16" t="str">
        <f t="shared" si="125"/>
        <v>506</v>
      </c>
      <c r="O895" s="16" t="str">
        <f>VLOOKUP(N895:N4051,[11]FF!$A$22:$B$93,2,FALSE)</f>
        <v>Fondo de Infraestructura Social Municipal 2018</v>
      </c>
      <c r="P895" s="16">
        <v>878051</v>
      </c>
      <c r="Q895" s="16">
        <v>5</v>
      </c>
      <c r="R895" s="17">
        <v>0</v>
      </c>
      <c r="S895" s="17">
        <v>90130.11</v>
      </c>
      <c r="T895" s="17">
        <f t="shared" si="117"/>
        <v>90130.11</v>
      </c>
      <c r="U895" s="17">
        <v>0</v>
      </c>
      <c r="V895" s="17">
        <v>90130.11</v>
      </c>
      <c r="W895" s="17">
        <f t="shared" si="118"/>
        <v>0</v>
      </c>
      <c r="X895" t="str">
        <f>VLOOKUP(J895,'[12]Conver ASEJ VS Clave Nueva'!$A$4:$C$193,3,FALSE)</f>
        <v>8.2.1.2</v>
      </c>
      <c r="Y895" t="str">
        <f>VLOOKUP(K895,'[13]Conver ASEJ VS Clave Nueva'!$B$4:$D$193,3,FALSE)</f>
        <v>Rendimientos financieros del fondo de aportaciones para la infraestructura social</v>
      </c>
    </row>
    <row r="896" spans="1:25" x14ac:dyDescent="0.25">
      <c r="A896" s="16">
        <v>86498</v>
      </c>
      <c r="B896" s="16" t="s">
        <v>136</v>
      </c>
      <c r="C896" s="16" t="str">
        <f t="shared" si="119"/>
        <v>2018</v>
      </c>
      <c r="D896" s="16" t="str">
        <f t="shared" si="120"/>
        <v>080000</v>
      </c>
      <c r="E896" s="16" t="str">
        <f>VLOOKUP(D896:D4052,'[10]Catalogos CRI'!$A$10:$B$19,2,FALSE)</f>
        <v>PARTICIPACIONES Y APORTACIONES</v>
      </c>
      <c r="F896" s="16" t="str">
        <f t="shared" si="121"/>
        <v>082000</v>
      </c>
      <c r="G896" s="16" t="str">
        <f>VLOOKUP(F896:F4052,'[10]Catalogos CRI'!$A$24:$B$65,2,FALSE)</f>
        <v>APORTACIONES</v>
      </c>
      <c r="H896" s="16" t="str">
        <f t="shared" si="122"/>
        <v>082010</v>
      </c>
      <c r="I896" s="16" t="str">
        <f>VLOOKUP(H896:H4052,'[10]Catalogos CRI'!$A$70:$B$148,2,FALSE)</f>
        <v>Aportaciones federales</v>
      </c>
      <c r="J896" s="16" t="str">
        <f t="shared" si="123"/>
        <v>082012</v>
      </c>
      <c r="K896" s="16" t="str">
        <f>VLOOKUP(J896:J4052,'[10]Catalogos CRI'!$A$153:$B$335,2,FALSE)</f>
        <v>Rendimientos financieros del fondo de aportaciones para la infraestructura social</v>
      </c>
      <c r="L896" s="16" t="str">
        <f t="shared" si="124"/>
        <v>500</v>
      </c>
      <c r="M896" s="16" t="str">
        <f>VLOOKUP(L896:L4052,[11]FF!$A$10:$B$16,2,FALSE)</f>
        <v>Recursos Federales</v>
      </c>
      <c r="N896" s="16" t="str">
        <f t="shared" si="125"/>
        <v>506</v>
      </c>
      <c r="O896" s="16" t="str">
        <f>VLOOKUP(N896:N4052,[11]FF!$A$22:$B$93,2,FALSE)</f>
        <v>Fondo de Infraestructura Social Municipal 2018</v>
      </c>
      <c r="P896" s="16">
        <v>878052</v>
      </c>
      <c r="Q896" s="16">
        <v>6</v>
      </c>
      <c r="R896" s="17">
        <v>0</v>
      </c>
      <c r="S896" s="17">
        <v>46743.86</v>
      </c>
      <c r="T896" s="17">
        <f t="shared" si="117"/>
        <v>46743.86</v>
      </c>
      <c r="U896" s="17">
        <v>0</v>
      </c>
      <c r="V896" s="17">
        <v>46743.86</v>
      </c>
      <c r="W896" s="17">
        <f t="shared" si="118"/>
        <v>0</v>
      </c>
      <c r="X896" t="str">
        <f>VLOOKUP(J896,'[12]Conver ASEJ VS Clave Nueva'!$A$4:$C$193,3,FALSE)</f>
        <v>8.2.1.2</v>
      </c>
      <c r="Y896" t="str">
        <f>VLOOKUP(K896,'[13]Conver ASEJ VS Clave Nueva'!$B$4:$D$193,3,FALSE)</f>
        <v>Rendimientos financieros del fondo de aportaciones para la infraestructura social</v>
      </c>
    </row>
    <row r="897" spans="1:25" x14ac:dyDescent="0.25">
      <c r="A897" s="16">
        <v>86498</v>
      </c>
      <c r="B897" s="16" t="s">
        <v>136</v>
      </c>
      <c r="C897" s="16" t="str">
        <f t="shared" si="119"/>
        <v>2018</v>
      </c>
      <c r="D897" s="16" t="str">
        <f t="shared" si="120"/>
        <v>080000</v>
      </c>
      <c r="E897" s="16" t="str">
        <f>VLOOKUP(D897:D4053,'[10]Catalogos CRI'!$A$10:$B$19,2,FALSE)</f>
        <v>PARTICIPACIONES Y APORTACIONES</v>
      </c>
      <c r="F897" s="16" t="str">
        <f t="shared" si="121"/>
        <v>082000</v>
      </c>
      <c r="G897" s="16" t="str">
        <f>VLOOKUP(F897:F4053,'[10]Catalogos CRI'!$A$24:$B$65,2,FALSE)</f>
        <v>APORTACIONES</v>
      </c>
      <c r="H897" s="16" t="str">
        <f t="shared" si="122"/>
        <v>082010</v>
      </c>
      <c r="I897" s="16" t="str">
        <f>VLOOKUP(H897:H4053,'[10]Catalogos CRI'!$A$70:$B$148,2,FALSE)</f>
        <v>Aportaciones federales</v>
      </c>
      <c r="J897" s="16" t="str">
        <f t="shared" si="123"/>
        <v>082012</v>
      </c>
      <c r="K897" s="16" t="str">
        <f>VLOOKUP(J897:J4053,'[10]Catalogos CRI'!$A$153:$B$335,2,FALSE)</f>
        <v>Rendimientos financieros del fondo de aportaciones para la infraestructura social</v>
      </c>
      <c r="L897" s="16" t="str">
        <f t="shared" si="124"/>
        <v>500</v>
      </c>
      <c r="M897" s="16" t="str">
        <f>VLOOKUP(L897:L4053,[11]FF!$A$10:$B$16,2,FALSE)</f>
        <v>Recursos Federales</v>
      </c>
      <c r="N897" s="16" t="str">
        <f t="shared" si="125"/>
        <v>506</v>
      </c>
      <c r="O897" s="16" t="str">
        <f>VLOOKUP(N897:N4053,[11]FF!$A$22:$B$93,2,FALSE)</f>
        <v>Fondo de Infraestructura Social Municipal 2018</v>
      </c>
      <c r="P897" s="16">
        <v>878053</v>
      </c>
      <c r="Q897" s="16">
        <v>7</v>
      </c>
      <c r="R897" s="17">
        <v>0</v>
      </c>
      <c r="S897" s="17">
        <v>0</v>
      </c>
      <c r="T897" s="17">
        <f t="shared" si="117"/>
        <v>0</v>
      </c>
      <c r="U897" s="17">
        <v>0</v>
      </c>
      <c r="V897" s="17">
        <v>55275.49</v>
      </c>
      <c r="W897" s="17">
        <f t="shared" si="118"/>
        <v>-55275.49</v>
      </c>
      <c r="X897" t="str">
        <f>VLOOKUP(J897,'[12]Conver ASEJ VS Clave Nueva'!$A$4:$C$193,3,FALSE)</f>
        <v>8.2.1.2</v>
      </c>
      <c r="Y897" t="str">
        <f>VLOOKUP(K897,'[13]Conver ASEJ VS Clave Nueva'!$B$4:$D$193,3,FALSE)</f>
        <v>Rendimientos financieros del fondo de aportaciones para la infraestructura social</v>
      </c>
    </row>
    <row r="898" spans="1:25" x14ac:dyDescent="0.25">
      <c r="A898" s="16">
        <v>86498</v>
      </c>
      <c r="B898" s="16" t="s">
        <v>136</v>
      </c>
      <c r="C898" s="16" t="str">
        <f t="shared" si="119"/>
        <v>2018</v>
      </c>
      <c r="D898" s="16" t="str">
        <f t="shared" si="120"/>
        <v>080000</v>
      </c>
      <c r="E898" s="16" t="str">
        <f>VLOOKUP(D898:D4054,'[10]Catalogos CRI'!$A$10:$B$19,2,FALSE)</f>
        <v>PARTICIPACIONES Y APORTACIONES</v>
      </c>
      <c r="F898" s="16" t="str">
        <f t="shared" si="121"/>
        <v>082000</v>
      </c>
      <c r="G898" s="16" t="str">
        <f>VLOOKUP(F898:F4054,'[10]Catalogos CRI'!$A$24:$B$65,2,FALSE)</f>
        <v>APORTACIONES</v>
      </c>
      <c r="H898" s="16" t="str">
        <f t="shared" si="122"/>
        <v>082010</v>
      </c>
      <c r="I898" s="16" t="str">
        <f>VLOOKUP(H898:H4054,'[10]Catalogos CRI'!$A$70:$B$148,2,FALSE)</f>
        <v>Aportaciones federales</v>
      </c>
      <c r="J898" s="16" t="str">
        <f t="shared" si="123"/>
        <v>082012</v>
      </c>
      <c r="K898" s="16" t="str">
        <f>VLOOKUP(J898:J4054,'[10]Catalogos CRI'!$A$153:$B$335,2,FALSE)</f>
        <v>Rendimientos financieros del fondo de aportaciones para la infraestructura social</v>
      </c>
      <c r="L898" s="16" t="str">
        <f t="shared" si="124"/>
        <v>500</v>
      </c>
      <c r="M898" s="16" t="str">
        <f>VLOOKUP(L898:L4054,[11]FF!$A$10:$B$16,2,FALSE)</f>
        <v>Recursos Federales</v>
      </c>
      <c r="N898" s="16" t="str">
        <f t="shared" si="125"/>
        <v>506</v>
      </c>
      <c r="O898" s="16" t="str">
        <f>VLOOKUP(N898:N4054,[11]FF!$A$22:$B$93,2,FALSE)</f>
        <v>Fondo de Infraestructura Social Municipal 2018</v>
      </c>
      <c r="P898" s="16">
        <v>878054</v>
      </c>
      <c r="Q898" s="16">
        <v>8</v>
      </c>
      <c r="R898" s="17">
        <v>0</v>
      </c>
      <c r="S898" s="17">
        <v>0</v>
      </c>
      <c r="T898" s="17">
        <f t="shared" si="117"/>
        <v>0</v>
      </c>
      <c r="U898" s="17">
        <v>0</v>
      </c>
      <c r="V898" s="17">
        <v>60087.05</v>
      </c>
      <c r="W898" s="17">
        <f t="shared" si="118"/>
        <v>-60087.05</v>
      </c>
      <c r="X898" t="str">
        <f>VLOOKUP(J898,'[12]Conver ASEJ VS Clave Nueva'!$A$4:$C$193,3,FALSE)</f>
        <v>8.2.1.2</v>
      </c>
      <c r="Y898" t="str">
        <f>VLOOKUP(K898,'[13]Conver ASEJ VS Clave Nueva'!$B$4:$D$193,3,FALSE)</f>
        <v>Rendimientos financieros del fondo de aportaciones para la infraestructura social</v>
      </c>
    </row>
    <row r="899" spans="1:25" x14ac:dyDescent="0.25">
      <c r="A899" s="16">
        <v>86498</v>
      </c>
      <c r="B899" s="16" t="s">
        <v>136</v>
      </c>
      <c r="C899" s="16" t="str">
        <f t="shared" si="119"/>
        <v>2018</v>
      </c>
      <c r="D899" s="16" t="str">
        <f t="shared" si="120"/>
        <v>080000</v>
      </c>
      <c r="E899" s="16" t="str">
        <f>VLOOKUP(D899:D4055,'[10]Catalogos CRI'!$A$10:$B$19,2,FALSE)</f>
        <v>PARTICIPACIONES Y APORTACIONES</v>
      </c>
      <c r="F899" s="16" t="str">
        <f t="shared" si="121"/>
        <v>082000</v>
      </c>
      <c r="G899" s="16" t="str">
        <f>VLOOKUP(F899:F4055,'[10]Catalogos CRI'!$A$24:$B$65,2,FALSE)</f>
        <v>APORTACIONES</v>
      </c>
      <c r="H899" s="16" t="str">
        <f t="shared" si="122"/>
        <v>082010</v>
      </c>
      <c r="I899" s="16" t="str">
        <f>VLOOKUP(H899:H4055,'[10]Catalogos CRI'!$A$70:$B$148,2,FALSE)</f>
        <v>Aportaciones federales</v>
      </c>
      <c r="J899" s="16" t="str">
        <f t="shared" si="123"/>
        <v>082012</v>
      </c>
      <c r="K899" s="16" t="str">
        <f>VLOOKUP(J899:J4055,'[10]Catalogos CRI'!$A$153:$B$335,2,FALSE)</f>
        <v>Rendimientos financieros del fondo de aportaciones para la infraestructura social</v>
      </c>
      <c r="L899" s="16" t="str">
        <f t="shared" si="124"/>
        <v>500</v>
      </c>
      <c r="M899" s="16" t="str">
        <f>VLOOKUP(L899:L4055,[11]FF!$A$10:$B$16,2,FALSE)</f>
        <v>Recursos Federales</v>
      </c>
      <c r="N899" s="16" t="str">
        <f t="shared" si="125"/>
        <v>506</v>
      </c>
      <c r="O899" s="16" t="str">
        <f>VLOOKUP(N899:N4055,[11]FF!$A$22:$B$93,2,FALSE)</f>
        <v>Fondo de Infraestructura Social Municipal 2018</v>
      </c>
      <c r="P899" s="16">
        <v>878055</v>
      </c>
      <c r="Q899" s="16">
        <v>9</v>
      </c>
      <c r="R899" s="17">
        <v>0</v>
      </c>
      <c r="S899" s="17">
        <v>0</v>
      </c>
      <c r="T899" s="17">
        <f t="shared" si="117"/>
        <v>0</v>
      </c>
      <c r="U899" s="17">
        <v>0</v>
      </c>
      <c r="V899" s="17">
        <v>66586.63</v>
      </c>
      <c r="W899" s="17">
        <f t="shared" si="118"/>
        <v>-66586.63</v>
      </c>
      <c r="X899" t="str">
        <f>VLOOKUP(J899,'[12]Conver ASEJ VS Clave Nueva'!$A$4:$C$193,3,FALSE)</f>
        <v>8.2.1.2</v>
      </c>
      <c r="Y899" t="str">
        <f>VLOOKUP(K899,'[13]Conver ASEJ VS Clave Nueva'!$B$4:$D$193,3,FALSE)</f>
        <v>Rendimientos financieros del fondo de aportaciones para la infraestructura social</v>
      </c>
    </row>
    <row r="900" spans="1:25" x14ac:dyDescent="0.25">
      <c r="A900" s="16">
        <v>86498</v>
      </c>
      <c r="B900" s="16" t="s">
        <v>136</v>
      </c>
      <c r="C900" s="16" t="str">
        <f t="shared" si="119"/>
        <v>2018</v>
      </c>
      <c r="D900" s="16" t="str">
        <f t="shared" si="120"/>
        <v>080000</v>
      </c>
      <c r="E900" s="16" t="str">
        <f>VLOOKUP(D900:D4056,'[10]Catalogos CRI'!$A$10:$B$19,2,FALSE)</f>
        <v>PARTICIPACIONES Y APORTACIONES</v>
      </c>
      <c r="F900" s="16" t="str">
        <f t="shared" si="121"/>
        <v>082000</v>
      </c>
      <c r="G900" s="16" t="str">
        <f>VLOOKUP(F900:F4056,'[10]Catalogos CRI'!$A$24:$B$65,2,FALSE)</f>
        <v>APORTACIONES</v>
      </c>
      <c r="H900" s="16" t="str">
        <f t="shared" si="122"/>
        <v>082010</v>
      </c>
      <c r="I900" s="16" t="str">
        <f>VLOOKUP(H900:H4056,'[10]Catalogos CRI'!$A$70:$B$148,2,FALSE)</f>
        <v>Aportaciones federales</v>
      </c>
      <c r="J900" s="16" t="str">
        <f t="shared" si="123"/>
        <v>082012</v>
      </c>
      <c r="K900" s="16" t="str">
        <f>VLOOKUP(J900:J4056,'[10]Catalogos CRI'!$A$153:$B$335,2,FALSE)</f>
        <v>Rendimientos financieros del fondo de aportaciones para la infraestructura social</v>
      </c>
      <c r="L900" s="16" t="str">
        <f t="shared" si="124"/>
        <v>500</v>
      </c>
      <c r="M900" s="16" t="str">
        <f>VLOOKUP(L900:L4056,[11]FF!$A$10:$B$16,2,FALSE)</f>
        <v>Recursos Federales</v>
      </c>
      <c r="N900" s="16" t="str">
        <f t="shared" si="125"/>
        <v>506</v>
      </c>
      <c r="O900" s="16" t="str">
        <f>VLOOKUP(N900:N4056,[11]FF!$A$22:$B$93,2,FALSE)</f>
        <v>Fondo de Infraestructura Social Municipal 2018</v>
      </c>
      <c r="P900" s="16">
        <v>878056</v>
      </c>
      <c r="Q900" s="16">
        <v>10</v>
      </c>
      <c r="R900" s="17">
        <v>0</v>
      </c>
      <c r="S900" s="17">
        <v>0</v>
      </c>
      <c r="T900" s="17">
        <f t="shared" si="117"/>
        <v>0</v>
      </c>
      <c r="U900" s="17">
        <v>0</v>
      </c>
      <c r="V900" s="17">
        <v>65882.77</v>
      </c>
      <c r="W900" s="17">
        <f t="shared" si="118"/>
        <v>-65882.77</v>
      </c>
      <c r="X900" t="str">
        <f>VLOOKUP(J900,'[12]Conver ASEJ VS Clave Nueva'!$A$4:$C$193,3,FALSE)</f>
        <v>8.2.1.2</v>
      </c>
      <c r="Y900" t="str">
        <f>VLOOKUP(K900,'[13]Conver ASEJ VS Clave Nueva'!$B$4:$D$193,3,FALSE)</f>
        <v>Rendimientos financieros del fondo de aportaciones para la infraestructura social</v>
      </c>
    </row>
    <row r="901" spans="1:25" x14ac:dyDescent="0.25">
      <c r="A901" s="16">
        <v>86498</v>
      </c>
      <c r="B901" s="16" t="s">
        <v>136</v>
      </c>
      <c r="C901" s="16" t="str">
        <f t="shared" si="119"/>
        <v>2018</v>
      </c>
      <c r="D901" s="16" t="str">
        <f t="shared" si="120"/>
        <v>080000</v>
      </c>
      <c r="E901" s="16" t="str">
        <f>VLOOKUP(D901:D4057,'[10]Catalogos CRI'!$A$10:$B$19,2,FALSE)</f>
        <v>PARTICIPACIONES Y APORTACIONES</v>
      </c>
      <c r="F901" s="16" t="str">
        <f t="shared" si="121"/>
        <v>082000</v>
      </c>
      <c r="G901" s="16" t="str">
        <f>VLOOKUP(F901:F4057,'[10]Catalogos CRI'!$A$24:$B$65,2,FALSE)</f>
        <v>APORTACIONES</v>
      </c>
      <c r="H901" s="16" t="str">
        <f t="shared" si="122"/>
        <v>082010</v>
      </c>
      <c r="I901" s="16" t="str">
        <f>VLOOKUP(H901:H4057,'[10]Catalogos CRI'!$A$70:$B$148,2,FALSE)</f>
        <v>Aportaciones federales</v>
      </c>
      <c r="J901" s="16" t="str">
        <f t="shared" si="123"/>
        <v>082012</v>
      </c>
      <c r="K901" s="16" t="str">
        <f>VLOOKUP(J901:J4057,'[10]Catalogos CRI'!$A$153:$B$335,2,FALSE)</f>
        <v>Rendimientos financieros del fondo de aportaciones para la infraestructura social</v>
      </c>
      <c r="L901" s="16" t="str">
        <f t="shared" si="124"/>
        <v>500</v>
      </c>
      <c r="M901" s="16" t="str">
        <f>VLOOKUP(L901:L4057,[11]FF!$A$10:$B$16,2,FALSE)</f>
        <v>Recursos Federales</v>
      </c>
      <c r="N901" s="16" t="str">
        <f t="shared" si="125"/>
        <v>506</v>
      </c>
      <c r="O901" s="16" t="str">
        <f>VLOOKUP(N901:N4057,[11]FF!$A$22:$B$93,2,FALSE)</f>
        <v>Fondo de Infraestructura Social Municipal 2018</v>
      </c>
      <c r="P901" s="16">
        <v>878057</v>
      </c>
      <c r="Q901" s="16">
        <v>11</v>
      </c>
      <c r="R901" s="17">
        <v>0</v>
      </c>
      <c r="S901" s="17">
        <v>0</v>
      </c>
      <c r="T901" s="17">
        <f t="shared" si="117"/>
        <v>0</v>
      </c>
      <c r="U901" s="17">
        <v>0</v>
      </c>
      <c r="V901" s="17">
        <v>49640.67</v>
      </c>
      <c r="W901" s="17">
        <f t="shared" si="118"/>
        <v>-49640.67</v>
      </c>
      <c r="X901" t="str">
        <f>VLOOKUP(J901,'[12]Conver ASEJ VS Clave Nueva'!$A$4:$C$193,3,FALSE)</f>
        <v>8.2.1.2</v>
      </c>
      <c r="Y901" t="str">
        <f>VLOOKUP(K901,'[13]Conver ASEJ VS Clave Nueva'!$B$4:$D$193,3,FALSE)</f>
        <v>Rendimientos financieros del fondo de aportaciones para la infraestructura social</v>
      </c>
    </row>
    <row r="902" spans="1:25" x14ac:dyDescent="0.25">
      <c r="A902" s="16">
        <v>86498</v>
      </c>
      <c r="B902" s="16" t="s">
        <v>136</v>
      </c>
      <c r="C902" s="16" t="str">
        <f t="shared" si="119"/>
        <v>2018</v>
      </c>
      <c r="D902" s="16" t="str">
        <f t="shared" si="120"/>
        <v>080000</v>
      </c>
      <c r="E902" s="16" t="str">
        <f>VLOOKUP(D902:D4058,'[10]Catalogos CRI'!$A$10:$B$19,2,FALSE)</f>
        <v>PARTICIPACIONES Y APORTACIONES</v>
      </c>
      <c r="F902" s="16" t="str">
        <f t="shared" si="121"/>
        <v>082000</v>
      </c>
      <c r="G902" s="16" t="str">
        <f>VLOOKUP(F902:F4058,'[10]Catalogos CRI'!$A$24:$B$65,2,FALSE)</f>
        <v>APORTACIONES</v>
      </c>
      <c r="H902" s="16" t="str">
        <f t="shared" si="122"/>
        <v>082010</v>
      </c>
      <c r="I902" s="16" t="str">
        <f>VLOOKUP(H902:H4058,'[10]Catalogos CRI'!$A$70:$B$148,2,FALSE)</f>
        <v>Aportaciones federales</v>
      </c>
      <c r="J902" s="16" t="str">
        <f t="shared" si="123"/>
        <v>082012</v>
      </c>
      <c r="K902" s="16" t="str">
        <f>VLOOKUP(J902:J4058,'[10]Catalogos CRI'!$A$153:$B$335,2,FALSE)</f>
        <v>Rendimientos financieros del fondo de aportaciones para la infraestructura social</v>
      </c>
      <c r="L902" s="16" t="str">
        <f t="shared" si="124"/>
        <v>500</v>
      </c>
      <c r="M902" s="16" t="str">
        <f>VLOOKUP(L902:L4058,[11]FF!$A$10:$B$16,2,FALSE)</f>
        <v>Recursos Federales</v>
      </c>
      <c r="N902" s="16" t="str">
        <f t="shared" si="125"/>
        <v>506</v>
      </c>
      <c r="O902" s="16" t="str">
        <f>VLOOKUP(N902:N4058,[11]FF!$A$22:$B$93,2,FALSE)</f>
        <v>Fondo de Infraestructura Social Municipal 2018</v>
      </c>
      <c r="P902" s="16">
        <v>878058</v>
      </c>
      <c r="Q902" s="16">
        <v>12</v>
      </c>
      <c r="R902" s="17">
        <v>0</v>
      </c>
      <c r="S902" s="17">
        <v>0</v>
      </c>
      <c r="T902" s="17">
        <f t="shared" si="117"/>
        <v>0</v>
      </c>
      <c r="U902" s="17">
        <v>0</v>
      </c>
      <c r="V902" s="17">
        <v>22877.31</v>
      </c>
      <c r="W902" s="17">
        <f t="shared" si="118"/>
        <v>-22877.31</v>
      </c>
      <c r="X902" t="str">
        <f>VLOOKUP(J902,'[12]Conver ASEJ VS Clave Nueva'!$A$4:$C$193,3,FALSE)</f>
        <v>8.2.1.2</v>
      </c>
      <c r="Y902" t="str">
        <f>VLOOKUP(K902,'[13]Conver ASEJ VS Clave Nueva'!$B$4:$D$193,3,FALSE)</f>
        <v>Rendimientos financieros del fondo de aportaciones para la infraestructura social</v>
      </c>
    </row>
    <row r="903" spans="1:25" x14ac:dyDescent="0.25">
      <c r="A903" s="16">
        <v>86499</v>
      </c>
      <c r="B903" s="16" t="s">
        <v>137</v>
      </c>
      <c r="C903" s="16" t="str">
        <f t="shared" si="119"/>
        <v>2018</v>
      </c>
      <c r="D903" s="16" t="str">
        <f t="shared" si="120"/>
        <v>080000</v>
      </c>
      <c r="E903" s="16" t="str">
        <f>VLOOKUP(D903:D4059,'[10]Catalogos CRI'!$A$10:$B$19,2,FALSE)</f>
        <v>PARTICIPACIONES Y APORTACIONES</v>
      </c>
      <c r="F903" s="16" t="str">
        <f t="shared" si="121"/>
        <v>082000</v>
      </c>
      <c r="G903" s="16" t="str">
        <f>VLOOKUP(F903:F4059,'[10]Catalogos CRI'!$A$24:$B$65,2,FALSE)</f>
        <v>APORTACIONES</v>
      </c>
      <c r="H903" s="16" t="str">
        <f t="shared" si="122"/>
        <v>082010</v>
      </c>
      <c r="I903" s="16" t="str">
        <f>VLOOKUP(H903:H4059,'[10]Catalogos CRI'!$A$70:$B$148,2,FALSE)</f>
        <v>Aportaciones federales</v>
      </c>
      <c r="J903" s="16" t="str">
        <f t="shared" si="123"/>
        <v>082012</v>
      </c>
      <c r="K903" s="16" t="str">
        <f>VLOOKUP(J903:J4059,'[10]Catalogos CRI'!$A$153:$B$335,2,FALSE)</f>
        <v>Rendimientos financieros del fondo de aportaciones para la infraestructura social</v>
      </c>
      <c r="L903" s="16" t="str">
        <f t="shared" si="124"/>
        <v>500</v>
      </c>
      <c r="M903" s="16" t="str">
        <f>VLOOKUP(L903:L4059,[11]FF!$A$10:$B$16,2,FALSE)</f>
        <v>Recursos Federales</v>
      </c>
      <c r="N903" s="16" t="str">
        <f t="shared" si="125"/>
        <v>507</v>
      </c>
      <c r="O903" s="16" t="str">
        <f>VLOOKUP(N903:N4059,[11]FF!$A$22:$B$93,2,FALSE)</f>
        <v>Fondo de Infraestructura Social Municipal 2017</v>
      </c>
      <c r="P903" s="16">
        <v>878059</v>
      </c>
      <c r="Q903" s="16">
        <v>1</v>
      </c>
      <c r="R903" s="17">
        <v>0</v>
      </c>
      <c r="S903" s="17">
        <v>159800.13</v>
      </c>
      <c r="T903" s="17">
        <f t="shared" si="117"/>
        <v>159800.13</v>
      </c>
      <c r="U903" s="17">
        <v>0</v>
      </c>
      <c r="V903" s="17">
        <v>159800.13</v>
      </c>
      <c r="W903" s="17">
        <f t="shared" si="118"/>
        <v>0</v>
      </c>
      <c r="X903" t="str">
        <f>VLOOKUP(J903,'[12]Conver ASEJ VS Clave Nueva'!$A$4:$C$193,3,FALSE)</f>
        <v>8.2.1.2</v>
      </c>
      <c r="Y903" t="str">
        <f>VLOOKUP(K903,'[13]Conver ASEJ VS Clave Nueva'!$B$4:$D$193,3,FALSE)</f>
        <v>Rendimientos financieros del fondo de aportaciones para la infraestructura social</v>
      </c>
    </row>
    <row r="904" spans="1:25" x14ac:dyDescent="0.25">
      <c r="A904" s="16">
        <v>86499</v>
      </c>
      <c r="B904" s="16" t="s">
        <v>137</v>
      </c>
      <c r="C904" s="16" t="str">
        <f t="shared" si="119"/>
        <v>2018</v>
      </c>
      <c r="D904" s="16" t="str">
        <f t="shared" si="120"/>
        <v>080000</v>
      </c>
      <c r="E904" s="16" t="str">
        <f>VLOOKUP(D904:D4060,'[10]Catalogos CRI'!$A$10:$B$19,2,FALSE)</f>
        <v>PARTICIPACIONES Y APORTACIONES</v>
      </c>
      <c r="F904" s="16" t="str">
        <f t="shared" si="121"/>
        <v>082000</v>
      </c>
      <c r="G904" s="16" t="str">
        <f>VLOOKUP(F904:F4060,'[10]Catalogos CRI'!$A$24:$B$65,2,FALSE)</f>
        <v>APORTACIONES</v>
      </c>
      <c r="H904" s="16" t="str">
        <f t="shared" si="122"/>
        <v>082010</v>
      </c>
      <c r="I904" s="16" t="str">
        <f>VLOOKUP(H904:H4060,'[10]Catalogos CRI'!$A$70:$B$148,2,FALSE)</f>
        <v>Aportaciones federales</v>
      </c>
      <c r="J904" s="16" t="str">
        <f t="shared" si="123"/>
        <v>082012</v>
      </c>
      <c r="K904" s="16" t="str">
        <f>VLOOKUP(J904:J4060,'[10]Catalogos CRI'!$A$153:$B$335,2,FALSE)</f>
        <v>Rendimientos financieros del fondo de aportaciones para la infraestructura social</v>
      </c>
      <c r="L904" s="16" t="str">
        <f t="shared" si="124"/>
        <v>500</v>
      </c>
      <c r="M904" s="16" t="str">
        <f>VLOOKUP(L904:L4060,[11]FF!$A$10:$B$16,2,FALSE)</f>
        <v>Recursos Federales</v>
      </c>
      <c r="N904" s="16" t="str">
        <f t="shared" si="125"/>
        <v>507</v>
      </c>
      <c r="O904" s="16" t="str">
        <f>VLOOKUP(N904:N4060,[11]FF!$A$22:$B$93,2,FALSE)</f>
        <v>Fondo de Infraestructura Social Municipal 2017</v>
      </c>
      <c r="P904" s="16">
        <v>878060</v>
      </c>
      <c r="Q904" s="16">
        <v>2</v>
      </c>
      <c r="R904" s="17">
        <v>0</v>
      </c>
      <c r="S904" s="17">
        <v>116029.34</v>
      </c>
      <c r="T904" s="17">
        <f t="shared" si="117"/>
        <v>116029.34</v>
      </c>
      <c r="U904" s="17">
        <v>0</v>
      </c>
      <c r="V904" s="17">
        <v>116029.34</v>
      </c>
      <c r="W904" s="17">
        <f t="shared" si="118"/>
        <v>0</v>
      </c>
      <c r="X904" t="str">
        <f>VLOOKUP(J904,'[12]Conver ASEJ VS Clave Nueva'!$A$4:$C$193,3,FALSE)</f>
        <v>8.2.1.2</v>
      </c>
      <c r="Y904" t="str">
        <f>VLOOKUP(K904,'[13]Conver ASEJ VS Clave Nueva'!$B$4:$D$193,3,FALSE)</f>
        <v>Rendimientos financieros del fondo de aportaciones para la infraestructura social</v>
      </c>
    </row>
    <row r="905" spans="1:25" x14ac:dyDescent="0.25">
      <c r="A905" s="16">
        <v>86499</v>
      </c>
      <c r="B905" s="16" t="s">
        <v>137</v>
      </c>
      <c r="C905" s="16" t="str">
        <f t="shared" si="119"/>
        <v>2018</v>
      </c>
      <c r="D905" s="16" t="str">
        <f t="shared" si="120"/>
        <v>080000</v>
      </c>
      <c r="E905" s="16" t="str">
        <f>VLOOKUP(D905:D4061,'[10]Catalogos CRI'!$A$10:$B$19,2,FALSE)</f>
        <v>PARTICIPACIONES Y APORTACIONES</v>
      </c>
      <c r="F905" s="16" t="str">
        <f t="shared" si="121"/>
        <v>082000</v>
      </c>
      <c r="G905" s="16" t="str">
        <f>VLOOKUP(F905:F4061,'[10]Catalogos CRI'!$A$24:$B$65,2,FALSE)</f>
        <v>APORTACIONES</v>
      </c>
      <c r="H905" s="16" t="str">
        <f t="shared" si="122"/>
        <v>082010</v>
      </c>
      <c r="I905" s="16" t="str">
        <f>VLOOKUP(H905:H4061,'[10]Catalogos CRI'!$A$70:$B$148,2,FALSE)</f>
        <v>Aportaciones federales</v>
      </c>
      <c r="J905" s="16" t="str">
        <f t="shared" si="123"/>
        <v>082012</v>
      </c>
      <c r="K905" s="16" t="str">
        <f>VLOOKUP(J905:J4061,'[10]Catalogos CRI'!$A$153:$B$335,2,FALSE)</f>
        <v>Rendimientos financieros del fondo de aportaciones para la infraestructura social</v>
      </c>
      <c r="L905" s="16" t="str">
        <f t="shared" si="124"/>
        <v>500</v>
      </c>
      <c r="M905" s="16" t="str">
        <f>VLOOKUP(L905:L4061,[11]FF!$A$10:$B$16,2,FALSE)</f>
        <v>Recursos Federales</v>
      </c>
      <c r="N905" s="16" t="str">
        <f t="shared" si="125"/>
        <v>507</v>
      </c>
      <c r="O905" s="16" t="str">
        <f>VLOOKUP(N905:N4061,[11]FF!$A$22:$B$93,2,FALSE)</f>
        <v>Fondo de Infraestructura Social Municipal 2017</v>
      </c>
      <c r="P905" s="16">
        <v>878061</v>
      </c>
      <c r="Q905" s="16">
        <v>3</v>
      </c>
      <c r="R905" s="17">
        <v>0</v>
      </c>
      <c r="S905" s="17">
        <v>101561.1</v>
      </c>
      <c r="T905" s="17">
        <f t="shared" ref="T905:T968" si="126">R905+S905</f>
        <v>101561.1</v>
      </c>
      <c r="U905" s="17">
        <v>0</v>
      </c>
      <c r="V905" s="17">
        <v>101561.1</v>
      </c>
      <c r="W905" s="17">
        <f t="shared" ref="W905:W968" si="127">T905-V905</f>
        <v>0</v>
      </c>
      <c r="X905" t="str">
        <f>VLOOKUP(J905,'[12]Conver ASEJ VS Clave Nueva'!$A$4:$C$193,3,FALSE)</f>
        <v>8.2.1.2</v>
      </c>
      <c r="Y905" t="str">
        <f>VLOOKUP(K905,'[13]Conver ASEJ VS Clave Nueva'!$B$4:$D$193,3,FALSE)</f>
        <v>Rendimientos financieros del fondo de aportaciones para la infraestructura social</v>
      </c>
    </row>
    <row r="906" spans="1:25" x14ac:dyDescent="0.25">
      <c r="A906" s="16">
        <v>86499</v>
      </c>
      <c r="B906" s="16" t="s">
        <v>137</v>
      </c>
      <c r="C906" s="16" t="str">
        <f t="shared" ref="C906:C969" si="128">MID(B906,1,4)</f>
        <v>2018</v>
      </c>
      <c r="D906" s="16" t="str">
        <f t="shared" ref="D906:D969" si="129">MID(B906,6,6)</f>
        <v>080000</v>
      </c>
      <c r="E906" s="16" t="str">
        <f>VLOOKUP(D906:D4062,'[10]Catalogos CRI'!$A$10:$B$19,2,FALSE)</f>
        <v>PARTICIPACIONES Y APORTACIONES</v>
      </c>
      <c r="F906" s="16" t="str">
        <f t="shared" ref="F906:F969" si="130">MID(B906,13,6)</f>
        <v>082000</v>
      </c>
      <c r="G906" s="16" t="str">
        <f>VLOOKUP(F906:F4062,'[10]Catalogos CRI'!$A$24:$B$65,2,FALSE)</f>
        <v>APORTACIONES</v>
      </c>
      <c r="H906" s="16" t="str">
        <f t="shared" ref="H906:H969" si="131">MID(B906,20,6)</f>
        <v>082010</v>
      </c>
      <c r="I906" s="16" t="str">
        <f>VLOOKUP(H906:H4062,'[10]Catalogos CRI'!$A$70:$B$148,2,FALSE)</f>
        <v>Aportaciones federales</v>
      </c>
      <c r="J906" s="16" t="str">
        <f t="shared" ref="J906:J969" si="132">MID(B906,27,6)</f>
        <v>082012</v>
      </c>
      <c r="K906" s="16" t="str">
        <f>VLOOKUP(J906:J4062,'[10]Catalogos CRI'!$A$153:$B$335,2,FALSE)</f>
        <v>Rendimientos financieros del fondo de aportaciones para la infraestructura social</v>
      </c>
      <c r="L906" s="16" t="str">
        <f t="shared" ref="L906:L969" si="133">MID(B906,34,3)</f>
        <v>500</v>
      </c>
      <c r="M906" s="16" t="str">
        <f>VLOOKUP(L906:L4062,[11]FF!$A$10:$B$16,2,FALSE)</f>
        <v>Recursos Federales</v>
      </c>
      <c r="N906" s="16" t="str">
        <f t="shared" ref="N906:N969" si="134">MID(B906,38,3)</f>
        <v>507</v>
      </c>
      <c r="O906" s="16" t="str">
        <f>VLOOKUP(N906:N4062,[11]FF!$A$22:$B$93,2,FALSE)</f>
        <v>Fondo de Infraestructura Social Municipal 2017</v>
      </c>
      <c r="P906" s="16">
        <v>878062</v>
      </c>
      <c r="Q906" s="16">
        <v>4</v>
      </c>
      <c r="R906" s="17">
        <v>0</v>
      </c>
      <c r="S906" s="17">
        <v>90503</v>
      </c>
      <c r="T906" s="17">
        <f t="shared" si="126"/>
        <v>90503</v>
      </c>
      <c r="U906" s="17">
        <v>0</v>
      </c>
      <c r="V906" s="17">
        <v>90503</v>
      </c>
      <c r="W906" s="17">
        <f t="shared" si="127"/>
        <v>0</v>
      </c>
      <c r="X906" t="str">
        <f>VLOOKUP(J906,'[12]Conver ASEJ VS Clave Nueva'!$A$4:$C$193,3,FALSE)</f>
        <v>8.2.1.2</v>
      </c>
      <c r="Y906" t="str">
        <f>VLOOKUP(K906,'[13]Conver ASEJ VS Clave Nueva'!$B$4:$D$193,3,FALSE)</f>
        <v>Rendimientos financieros del fondo de aportaciones para la infraestructura social</v>
      </c>
    </row>
    <row r="907" spans="1:25" x14ac:dyDescent="0.25">
      <c r="A907" s="16">
        <v>86499</v>
      </c>
      <c r="B907" s="16" t="s">
        <v>137</v>
      </c>
      <c r="C907" s="16" t="str">
        <f t="shared" si="128"/>
        <v>2018</v>
      </c>
      <c r="D907" s="16" t="str">
        <f t="shared" si="129"/>
        <v>080000</v>
      </c>
      <c r="E907" s="16" t="str">
        <f>VLOOKUP(D907:D4063,'[10]Catalogos CRI'!$A$10:$B$19,2,FALSE)</f>
        <v>PARTICIPACIONES Y APORTACIONES</v>
      </c>
      <c r="F907" s="16" t="str">
        <f t="shared" si="130"/>
        <v>082000</v>
      </c>
      <c r="G907" s="16" t="str">
        <f>VLOOKUP(F907:F4063,'[10]Catalogos CRI'!$A$24:$B$65,2,FALSE)</f>
        <v>APORTACIONES</v>
      </c>
      <c r="H907" s="16" t="str">
        <f t="shared" si="131"/>
        <v>082010</v>
      </c>
      <c r="I907" s="16" t="str">
        <f>VLOOKUP(H907:H4063,'[10]Catalogos CRI'!$A$70:$B$148,2,FALSE)</f>
        <v>Aportaciones federales</v>
      </c>
      <c r="J907" s="16" t="str">
        <f t="shared" si="132"/>
        <v>082012</v>
      </c>
      <c r="K907" s="16" t="str">
        <f>VLOOKUP(J907:J4063,'[10]Catalogos CRI'!$A$153:$B$335,2,FALSE)</f>
        <v>Rendimientos financieros del fondo de aportaciones para la infraestructura social</v>
      </c>
      <c r="L907" s="16" t="str">
        <f t="shared" si="133"/>
        <v>500</v>
      </c>
      <c r="M907" s="16" t="str">
        <f>VLOOKUP(L907:L4063,[11]FF!$A$10:$B$16,2,FALSE)</f>
        <v>Recursos Federales</v>
      </c>
      <c r="N907" s="16" t="str">
        <f t="shared" si="134"/>
        <v>507</v>
      </c>
      <c r="O907" s="16" t="str">
        <f>VLOOKUP(N907:N4063,[11]FF!$A$22:$B$93,2,FALSE)</f>
        <v>Fondo de Infraestructura Social Municipal 2017</v>
      </c>
      <c r="P907" s="16">
        <v>878063</v>
      </c>
      <c r="Q907" s="16">
        <v>5</v>
      </c>
      <c r="R907" s="17">
        <v>0</v>
      </c>
      <c r="S907" s="17">
        <v>78084.5</v>
      </c>
      <c r="T907" s="17">
        <f t="shared" si="126"/>
        <v>78084.5</v>
      </c>
      <c r="U907" s="17">
        <v>0</v>
      </c>
      <c r="V907" s="17">
        <v>78084.5</v>
      </c>
      <c r="W907" s="17">
        <f t="shared" si="127"/>
        <v>0</v>
      </c>
      <c r="X907" t="str">
        <f>VLOOKUP(J907,'[12]Conver ASEJ VS Clave Nueva'!$A$4:$C$193,3,FALSE)</f>
        <v>8.2.1.2</v>
      </c>
      <c r="Y907" t="str">
        <f>VLOOKUP(K907,'[13]Conver ASEJ VS Clave Nueva'!$B$4:$D$193,3,FALSE)</f>
        <v>Rendimientos financieros del fondo de aportaciones para la infraestructura social</v>
      </c>
    </row>
    <row r="908" spans="1:25" x14ac:dyDescent="0.25">
      <c r="A908" s="16">
        <v>86499</v>
      </c>
      <c r="B908" s="16" t="s">
        <v>137</v>
      </c>
      <c r="C908" s="16" t="str">
        <f t="shared" si="128"/>
        <v>2018</v>
      </c>
      <c r="D908" s="16" t="str">
        <f t="shared" si="129"/>
        <v>080000</v>
      </c>
      <c r="E908" s="16" t="str">
        <f>VLOOKUP(D908:D4064,'[10]Catalogos CRI'!$A$10:$B$19,2,FALSE)</f>
        <v>PARTICIPACIONES Y APORTACIONES</v>
      </c>
      <c r="F908" s="16" t="str">
        <f t="shared" si="130"/>
        <v>082000</v>
      </c>
      <c r="G908" s="16" t="str">
        <f>VLOOKUP(F908:F4064,'[10]Catalogos CRI'!$A$24:$B$65,2,FALSE)</f>
        <v>APORTACIONES</v>
      </c>
      <c r="H908" s="16" t="str">
        <f t="shared" si="131"/>
        <v>082010</v>
      </c>
      <c r="I908" s="16" t="str">
        <f>VLOOKUP(H908:H4064,'[10]Catalogos CRI'!$A$70:$B$148,2,FALSE)</f>
        <v>Aportaciones federales</v>
      </c>
      <c r="J908" s="16" t="str">
        <f t="shared" si="132"/>
        <v>082012</v>
      </c>
      <c r="K908" s="16" t="str">
        <f>VLOOKUP(J908:J4064,'[10]Catalogos CRI'!$A$153:$B$335,2,FALSE)</f>
        <v>Rendimientos financieros del fondo de aportaciones para la infraestructura social</v>
      </c>
      <c r="L908" s="16" t="str">
        <f t="shared" si="133"/>
        <v>500</v>
      </c>
      <c r="M908" s="16" t="str">
        <f>VLOOKUP(L908:L4064,[11]FF!$A$10:$B$16,2,FALSE)</f>
        <v>Recursos Federales</v>
      </c>
      <c r="N908" s="16" t="str">
        <f t="shared" si="134"/>
        <v>507</v>
      </c>
      <c r="O908" s="16" t="str">
        <f>VLOOKUP(N908:N4064,[11]FF!$A$22:$B$93,2,FALSE)</f>
        <v>Fondo de Infraestructura Social Municipal 2017</v>
      </c>
      <c r="P908" s="16">
        <v>878064</v>
      </c>
      <c r="Q908" s="16">
        <v>6</v>
      </c>
      <c r="R908" s="17">
        <v>0</v>
      </c>
      <c r="S908" s="17">
        <v>61421.88</v>
      </c>
      <c r="T908" s="17">
        <f t="shared" si="126"/>
        <v>61421.88</v>
      </c>
      <c r="U908" s="17">
        <v>0</v>
      </c>
      <c r="V908" s="17">
        <v>61421.88</v>
      </c>
      <c r="W908" s="17">
        <f t="shared" si="127"/>
        <v>0</v>
      </c>
      <c r="X908" t="str">
        <f>VLOOKUP(J908,'[12]Conver ASEJ VS Clave Nueva'!$A$4:$C$193,3,FALSE)</f>
        <v>8.2.1.2</v>
      </c>
      <c r="Y908" t="str">
        <f>VLOOKUP(K908,'[13]Conver ASEJ VS Clave Nueva'!$B$4:$D$193,3,FALSE)</f>
        <v>Rendimientos financieros del fondo de aportaciones para la infraestructura social</v>
      </c>
    </row>
    <row r="909" spans="1:25" x14ac:dyDescent="0.25">
      <c r="A909" s="16">
        <v>86499</v>
      </c>
      <c r="B909" s="16" t="s">
        <v>137</v>
      </c>
      <c r="C909" s="16" t="str">
        <f t="shared" si="128"/>
        <v>2018</v>
      </c>
      <c r="D909" s="16" t="str">
        <f t="shared" si="129"/>
        <v>080000</v>
      </c>
      <c r="E909" s="16" t="str">
        <f>VLOOKUP(D909:D4065,'[10]Catalogos CRI'!$A$10:$B$19,2,FALSE)</f>
        <v>PARTICIPACIONES Y APORTACIONES</v>
      </c>
      <c r="F909" s="16" t="str">
        <f t="shared" si="130"/>
        <v>082000</v>
      </c>
      <c r="G909" s="16" t="str">
        <f>VLOOKUP(F909:F4065,'[10]Catalogos CRI'!$A$24:$B$65,2,FALSE)</f>
        <v>APORTACIONES</v>
      </c>
      <c r="H909" s="16" t="str">
        <f t="shared" si="131"/>
        <v>082010</v>
      </c>
      <c r="I909" s="16" t="str">
        <f>VLOOKUP(H909:H4065,'[10]Catalogos CRI'!$A$70:$B$148,2,FALSE)</f>
        <v>Aportaciones federales</v>
      </c>
      <c r="J909" s="16" t="str">
        <f t="shared" si="132"/>
        <v>082012</v>
      </c>
      <c r="K909" s="16" t="str">
        <f>VLOOKUP(J909:J4065,'[10]Catalogos CRI'!$A$153:$B$335,2,FALSE)</f>
        <v>Rendimientos financieros del fondo de aportaciones para la infraestructura social</v>
      </c>
      <c r="L909" s="16" t="str">
        <f t="shared" si="133"/>
        <v>500</v>
      </c>
      <c r="M909" s="16" t="str">
        <f>VLOOKUP(L909:L4065,[11]FF!$A$10:$B$16,2,FALSE)</f>
        <v>Recursos Federales</v>
      </c>
      <c r="N909" s="16" t="str">
        <f t="shared" si="134"/>
        <v>507</v>
      </c>
      <c r="O909" s="16" t="str">
        <f>VLOOKUP(N909:N4065,[11]FF!$A$22:$B$93,2,FALSE)</f>
        <v>Fondo de Infraestructura Social Municipal 2017</v>
      </c>
      <c r="P909" s="16">
        <v>878065</v>
      </c>
      <c r="Q909" s="16">
        <v>7</v>
      </c>
      <c r="R909" s="17">
        <v>0</v>
      </c>
      <c r="S909" s="17">
        <v>0</v>
      </c>
      <c r="T909" s="17">
        <f t="shared" si="126"/>
        <v>0</v>
      </c>
      <c r="U909" s="17">
        <v>0</v>
      </c>
      <c r="V909" s="17">
        <v>53347.32</v>
      </c>
      <c r="W909" s="17">
        <f t="shared" si="127"/>
        <v>-53347.32</v>
      </c>
      <c r="X909" t="str">
        <f>VLOOKUP(J909,'[12]Conver ASEJ VS Clave Nueva'!$A$4:$C$193,3,FALSE)</f>
        <v>8.2.1.2</v>
      </c>
      <c r="Y909" t="str">
        <f>VLOOKUP(K909,'[13]Conver ASEJ VS Clave Nueva'!$B$4:$D$193,3,FALSE)</f>
        <v>Rendimientos financieros del fondo de aportaciones para la infraestructura social</v>
      </c>
    </row>
    <row r="910" spans="1:25" x14ac:dyDescent="0.25">
      <c r="A910" s="16">
        <v>86499</v>
      </c>
      <c r="B910" s="16" t="s">
        <v>137</v>
      </c>
      <c r="C910" s="16" t="str">
        <f t="shared" si="128"/>
        <v>2018</v>
      </c>
      <c r="D910" s="16" t="str">
        <f t="shared" si="129"/>
        <v>080000</v>
      </c>
      <c r="E910" s="16" t="str">
        <f>VLOOKUP(D910:D4066,'[10]Catalogos CRI'!$A$10:$B$19,2,FALSE)</f>
        <v>PARTICIPACIONES Y APORTACIONES</v>
      </c>
      <c r="F910" s="16" t="str">
        <f t="shared" si="130"/>
        <v>082000</v>
      </c>
      <c r="G910" s="16" t="str">
        <f>VLOOKUP(F910:F4066,'[10]Catalogos CRI'!$A$24:$B$65,2,FALSE)</f>
        <v>APORTACIONES</v>
      </c>
      <c r="H910" s="16" t="str">
        <f t="shared" si="131"/>
        <v>082010</v>
      </c>
      <c r="I910" s="16" t="str">
        <f>VLOOKUP(H910:H4066,'[10]Catalogos CRI'!$A$70:$B$148,2,FALSE)</f>
        <v>Aportaciones federales</v>
      </c>
      <c r="J910" s="16" t="str">
        <f t="shared" si="132"/>
        <v>082012</v>
      </c>
      <c r="K910" s="16" t="str">
        <f>VLOOKUP(J910:J4066,'[10]Catalogos CRI'!$A$153:$B$335,2,FALSE)</f>
        <v>Rendimientos financieros del fondo de aportaciones para la infraestructura social</v>
      </c>
      <c r="L910" s="16" t="str">
        <f t="shared" si="133"/>
        <v>500</v>
      </c>
      <c r="M910" s="16" t="str">
        <f>VLOOKUP(L910:L4066,[11]FF!$A$10:$B$16,2,FALSE)</f>
        <v>Recursos Federales</v>
      </c>
      <c r="N910" s="16" t="str">
        <f t="shared" si="134"/>
        <v>507</v>
      </c>
      <c r="O910" s="16" t="str">
        <f>VLOOKUP(N910:N4066,[11]FF!$A$22:$B$93,2,FALSE)</f>
        <v>Fondo de Infraestructura Social Municipal 2017</v>
      </c>
      <c r="P910" s="16">
        <v>878066</v>
      </c>
      <c r="Q910" s="16">
        <v>8</v>
      </c>
      <c r="R910" s="17">
        <v>0</v>
      </c>
      <c r="S910" s="17">
        <v>0</v>
      </c>
      <c r="T910" s="17">
        <f t="shared" si="126"/>
        <v>0</v>
      </c>
      <c r="U910" s="17">
        <v>0</v>
      </c>
      <c r="V910" s="17">
        <v>43005</v>
      </c>
      <c r="W910" s="17">
        <f t="shared" si="127"/>
        <v>-43005</v>
      </c>
      <c r="X910" t="str">
        <f>VLOOKUP(J910,'[12]Conver ASEJ VS Clave Nueva'!$A$4:$C$193,3,FALSE)</f>
        <v>8.2.1.2</v>
      </c>
      <c r="Y910" t="str">
        <f>VLOOKUP(K910,'[13]Conver ASEJ VS Clave Nueva'!$B$4:$D$193,3,FALSE)</f>
        <v>Rendimientos financieros del fondo de aportaciones para la infraestructura social</v>
      </c>
    </row>
    <row r="911" spans="1:25" x14ac:dyDescent="0.25">
      <c r="A911" s="16">
        <v>86499</v>
      </c>
      <c r="B911" s="16" t="s">
        <v>137</v>
      </c>
      <c r="C911" s="16" t="str">
        <f t="shared" si="128"/>
        <v>2018</v>
      </c>
      <c r="D911" s="16" t="str">
        <f t="shared" si="129"/>
        <v>080000</v>
      </c>
      <c r="E911" s="16" t="str">
        <f>VLOOKUP(D911:D4067,'[10]Catalogos CRI'!$A$10:$B$19,2,FALSE)</f>
        <v>PARTICIPACIONES Y APORTACIONES</v>
      </c>
      <c r="F911" s="16" t="str">
        <f t="shared" si="130"/>
        <v>082000</v>
      </c>
      <c r="G911" s="16" t="str">
        <f>VLOOKUP(F911:F4067,'[10]Catalogos CRI'!$A$24:$B$65,2,FALSE)</f>
        <v>APORTACIONES</v>
      </c>
      <c r="H911" s="16" t="str">
        <f t="shared" si="131"/>
        <v>082010</v>
      </c>
      <c r="I911" s="16" t="str">
        <f>VLOOKUP(H911:H4067,'[10]Catalogos CRI'!$A$70:$B$148,2,FALSE)</f>
        <v>Aportaciones federales</v>
      </c>
      <c r="J911" s="16" t="str">
        <f t="shared" si="132"/>
        <v>082012</v>
      </c>
      <c r="K911" s="16" t="str">
        <f>VLOOKUP(J911:J4067,'[10]Catalogos CRI'!$A$153:$B$335,2,FALSE)</f>
        <v>Rendimientos financieros del fondo de aportaciones para la infraestructura social</v>
      </c>
      <c r="L911" s="16" t="str">
        <f t="shared" si="133"/>
        <v>500</v>
      </c>
      <c r="M911" s="16" t="str">
        <f>VLOOKUP(L911:L4067,[11]FF!$A$10:$B$16,2,FALSE)</f>
        <v>Recursos Federales</v>
      </c>
      <c r="N911" s="16" t="str">
        <f t="shared" si="134"/>
        <v>507</v>
      </c>
      <c r="O911" s="16" t="str">
        <f>VLOOKUP(N911:N4067,[11]FF!$A$22:$B$93,2,FALSE)</f>
        <v>Fondo de Infraestructura Social Municipal 2017</v>
      </c>
      <c r="P911" s="16">
        <v>878067</v>
      </c>
      <c r="Q911" s="16">
        <v>9</v>
      </c>
      <c r="R911" s="17">
        <v>0</v>
      </c>
      <c r="S911" s="17">
        <v>0</v>
      </c>
      <c r="T911" s="17">
        <f t="shared" si="126"/>
        <v>0</v>
      </c>
      <c r="U911" s="17">
        <v>0</v>
      </c>
      <c r="V911" s="17">
        <v>27824.25</v>
      </c>
      <c r="W911" s="17">
        <f t="shared" si="127"/>
        <v>-27824.25</v>
      </c>
      <c r="X911" t="str">
        <f>VLOOKUP(J911,'[12]Conver ASEJ VS Clave Nueva'!$A$4:$C$193,3,FALSE)</f>
        <v>8.2.1.2</v>
      </c>
      <c r="Y911" t="str">
        <f>VLOOKUP(K911,'[13]Conver ASEJ VS Clave Nueva'!$B$4:$D$193,3,FALSE)</f>
        <v>Rendimientos financieros del fondo de aportaciones para la infraestructura social</v>
      </c>
    </row>
    <row r="912" spans="1:25" x14ac:dyDescent="0.25">
      <c r="A912" s="16">
        <v>86499</v>
      </c>
      <c r="B912" s="16" t="s">
        <v>137</v>
      </c>
      <c r="C912" s="16" t="str">
        <f t="shared" si="128"/>
        <v>2018</v>
      </c>
      <c r="D912" s="16" t="str">
        <f t="shared" si="129"/>
        <v>080000</v>
      </c>
      <c r="E912" s="16" t="str">
        <f>VLOOKUP(D912:D4068,'[10]Catalogos CRI'!$A$10:$B$19,2,FALSE)</f>
        <v>PARTICIPACIONES Y APORTACIONES</v>
      </c>
      <c r="F912" s="16" t="str">
        <f t="shared" si="130"/>
        <v>082000</v>
      </c>
      <c r="G912" s="16" t="str">
        <f>VLOOKUP(F912:F4068,'[10]Catalogos CRI'!$A$24:$B$65,2,FALSE)</f>
        <v>APORTACIONES</v>
      </c>
      <c r="H912" s="16" t="str">
        <f t="shared" si="131"/>
        <v>082010</v>
      </c>
      <c r="I912" s="16" t="str">
        <f>VLOOKUP(H912:H4068,'[10]Catalogos CRI'!$A$70:$B$148,2,FALSE)</f>
        <v>Aportaciones federales</v>
      </c>
      <c r="J912" s="16" t="str">
        <f t="shared" si="132"/>
        <v>082012</v>
      </c>
      <c r="K912" s="16" t="str">
        <f>VLOOKUP(J912:J4068,'[10]Catalogos CRI'!$A$153:$B$335,2,FALSE)</f>
        <v>Rendimientos financieros del fondo de aportaciones para la infraestructura social</v>
      </c>
      <c r="L912" s="16" t="str">
        <f t="shared" si="133"/>
        <v>500</v>
      </c>
      <c r="M912" s="16" t="str">
        <f>VLOOKUP(L912:L4068,[11]FF!$A$10:$B$16,2,FALSE)</f>
        <v>Recursos Federales</v>
      </c>
      <c r="N912" s="16" t="str">
        <f t="shared" si="134"/>
        <v>507</v>
      </c>
      <c r="O912" s="16" t="str">
        <f>VLOOKUP(N912:N4068,[11]FF!$A$22:$B$93,2,FALSE)</f>
        <v>Fondo de Infraestructura Social Municipal 2017</v>
      </c>
      <c r="P912" s="16">
        <v>878068</v>
      </c>
      <c r="Q912" s="16">
        <v>10</v>
      </c>
      <c r="R912" s="17">
        <v>0</v>
      </c>
      <c r="S912" s="17">
        <v>0</v>
      </c>
      <c r="T912" s="17">
        <f t="shared" si="126"/>
        <v>0</v>
      </c>
      <c r="U912" s="17">
        <v>0</v>
      </c>
      <c r="V912" s="17">
        <v>19919.66</v>
      </c>
      <c r="W912" s="17">
        <f t="shared" si="127"/>
        <v>-19919.66</v>
      </c>
      <c r="X912" t="str">
        <f>VLOOKUP(J912,'[12]Conver ASEJ VS Clave Nueva'!$A$4:$C$193,3,FALSE)</f>
        <v>8.2.1.2</v>
      </c>
      <c r="Y912" t="str">
        <f>VLOOKUP(K912,'[13]Conver ASEJ VS Clave Nueva'!$B$4:$D$193,3,FALSE)</f>
        <v>Rendimientos financieros del fondo de aportaciones para la infraestructura social</v>
      </c>
    </row>
    <row r="913" spans="1:25" x14ac:dyDescent="0.25">
      <c r="A913" s="16">
        <v>86499</v>
      </c>
      <c r="B913" s="16" t="s">
        <v>137</v>
      </c>
      <c r="C913" s="16" t="str">
        <f t="shared" si="128"/>
        <v>2018</v>
      </c>
      <c r="D913" s="16" t="str">
        <f t="shared" si="129"/>
        <v>080000</v>
      </c>
      <c r="E913" s="16" t="str">
        <f>VLOOKUP(D913:D4069,'[10]Catalogos CRI'!$A$10:$B$19,2,FALSE)</f>
        <v>PARTICIPACIONES Y APORTACIONES</v>
      </c>
      <c r="F913" s="16" t="str">
        <f t="shared" si="130"/>
        <v>082000</v>
      </c>
      <c r="G913" s="16" t="str">
        <f>VLOOKUP(F913:F4069,'[10]Catalogos CRI'!$A$24:$B$65,2,FALSE)</f>
        <v>APORTACIONES</v>
      </c>
      <c r="H913" s="16" t="str">
        <f t="shared" si="131"/>
        <v>082010</v>
      </c>
      <c r="I913" s="16" t="str">
        <f>VLOOKUP(H913:H4069,'[10]Catalogos CRI'!$A$70:$B$148,2,FALSE)</f>
        <v>Aportaciones federales</v>
      </c>
      <c r="J913" s="16" t="str">
        <f t="shared" si="132"/>
        <v>082012</v>
      </c>
      <c r="K913" s="16" t="str">
        <f>VLOOKUP(J913:J4069,'[10]Catalogos CRI'!$A$153:$B$335,2,FALSE)</f>
        <v>Rendimientos financieros del fondo de aportaciones para la infraestructura social</v>
      </c>
      <c r="L913" s="16" t="str">
        <f t="shared" si="133"/>
        <v>500</v>
      </c>
      <c r="M913" s="16" t="str">
        <f>VLOOKUP(L913:L4069,[11]FF!$A$10:$B$16,2,FALSE)</f>
        <v>Recursos Federales</v>
      </c>
      <c r="N913" s="16" t="str">
        <f t="shared" si="134"/>
        <v>507</v>
      </c>
      <c r="O913" s="16" t="str">
        <f>VLOOKUP(N913:N4069,[11]FF!$A$22:$B$93,2,FALSE)</f>
        <v>Fondo de Infraestructura Social Municipal 2017</v>
      </c>
      <c r="P913" s="16">
        <v>878069</v>
      </c>
      <c r="Q913" s="16">
        <v>11</v>
      </c>
      <c r="R913" s="17">
        <v>0</v>
      </c>
      <c r="S913" s="17">
        <v>0</v>
      </c>
      <c r="T913" s="17">
        <f t="shared" si="126"/>
        <v>0</v>
      </c>
      <c r="U913" s="17">
        <v>0</v>
      </c>
      <c r="V913" s="17">
        <v>11052.13</v>
      </c>
      <c r="W913" s="17">
        <f t="shared" si="127"/>
        <v>-11052.13</v>
      </c>
      <c r="X913" t="str">
        <f>VLOOKUP(J913,'[12]Conver ASEJ VS Clave Nueva'!$A$4:$C$193,3,FALSE)</f>
        <v>8.2.1.2</v>
      </c>
      <c r="Y913" t="str">
        <f>VLOOKUP(K913,'[13]Conver ASEJ VS Clave Nueva'!$B$4:$D$193,3,FALSE)</f>
        <v>Rendimientos financieros del fondo de aportaciones para la infraestructura social</v>
      </c>
    </row>
    <row r="914" spans="1:25" x14ac:dyDescent="0.25">
      <c r="A914" s="16">
        <v>86499</v>
      </c>
      <c r="B914" s="16" t="s">
        <v>137</v>
      </c>
      <c r="C914" s="16" t="str">
        <f t="shared" si="128"/>
        <v>2018</v>
      </c>
      <c r="D914" s="16" t="str">
        <f t="shared" si="129"/>
        <v>080000</v>
      </c>
      <c r="E914" s="16" t="str">
        <f>VLOOKUP(D914:D4070,'[10]Catalogos CRI'!$A$10:$B$19,2,FALSE)</f>
        <v>PARTICIPACIONES Y APORTACIONES</v>
      </c>
      <c r="F914" s="16" t="str">
        <f t="shared" si="130"/>
        <v>082000</v>
      </c>
      <c r="G914" s="16" t="str">
        <f>VLOOKUP(F914:F4070,'[10]Catalogos CRI'!$A$24:$B$65,2,FALSE)</f>
        <v>APORTACIONES</v>
      </c>
      <c r="H914" s="16" t="str">
        <f t="shared" si="131"/>
        <v>082010</v>
      </c>
      <c r="I914" s="16" t="str">
        <f>VLOOKUP(H914:H4070,'[10]Catalogos CRI'!$A$70:$B$148,2,FALSE)</f>
        <v>Aportaciones federales</v>
      </c>
      <c r="J914" s="16" t="str">
        <f t="shared" si="132"/>
        <v>082012</v>
      </c>
      <c r="K914" s="16" t="str">
        <f>VLOOKUP(J914:J4070,'[10]Catalogos CRI'!$A$153:$B$335,2,FALSE)</f>
        <v>Rendimientos financieros del fondo de aportaciones para la infraestructura social</v>
      </c>
      <c r="L914" s="16" t="str">
        <f t="shared" si="133"/>
        <v>500</v>
      </c>
      <c r="M914" s="16" t="str">
        <f>VLOOKUP(L914:L4070,[11]FF!$A$10:$B$16,2,FALSE)</f>
        <v>Recursos Federales</v>
      </c>
      <c r="N914" s="16" t="str">
        <f t="shared" si="134"/>
        <v>507</v>
      </c>
      <c r="O914" s="16" t="str">
        <f>VLOOKUP(N914:N4070,[11]FF!$A$22:$B$93,2,FALSE)</f>
        <v>Fondo de Infraestructura Social Municipal 2017</v>
      </c>
      <c r="P914" s="16">
        <v>878070</v>
      </c>
      <c r="Q914" s="16">
        <v>12</v>
      </c>
      <c r="R914" s="17">
        <v>0</v>
      </c>
      <c r="S914" s="17">
        <v>0</v>
      </c>
      <c r="T914" s="17">
        <f t="shared" si="126"/>
        <v>0</v>
      </c>
      <c r="U914" s="17">
        <v>0</v>
      </c>
      <c r="V914" s="17">
        <v>6198.89</v>
      </c>
      <c r="W914" s="17">
        <f t="shared" si="127"/>
        <v>-6198.89</v>
      </c>
      <c r="X914" t="str">
        <f>VLOOKUP(J914,'[12]Conver ASEJ VS Clave Nueva'!$A$4:$C$193,3,FALSE)</f>
        <v>8.2.1.2</v>
      </c>
      <c r="Y914" t="str">
        <f>VLOOKUP(K914,'[13]Conver ASEJ VS Clave Nueva'!$B$4:$D$193,3,FALSE)</f>
        <v>Rendimientos financieros del fondo de aportaciones para la infraestructura social</v>
      </c>
    </row>
    <row r="915" spans="1:25" x14ac:dyDescent="0.25">
      <c r="A915" s="16">
        <v>86500</v>
      </c>
      <c r="B915" s="16" t="s">
        <v>138</v>
      </c>
      <c r="C915" s="16" t="str">
        <f t="shared" si="128"/>
        <v>2018</v>
      </c>
      <c r="D915" s="16" t="str">
        <f t="shared" si="129"/>
        <v>080000</v>
      </c>
      <c r="E915" s="16" t="str">
        <f>VLOOKUP(D915:D4071,'[10]Catalogos CRI'!$A$10:$B$19,2,FALSE)</f>
        <v>PARTICIPACIONES Y APORTACIONES</v>
      </c>
      <c r="F915" s="16" t="str">
        <f t="shared" si="130"/>
        <v>082000</v>
      </c>
      <c r="G915" s="16" t="str">
        <f>VLOOKUP(F915:F4071,'[10]Catalogos CRI'!$A$24:$B$65,2,FALSE)</f>
        <v>APORTACIONES</v>
      </c>
      <c r="H915" s="16" t="str">
        <f t="shared" si="131"/>
        <v>082010</v>
      </c>
      <c r="I915" s="16" t="str">
        <f>VLOOKUP(H915:H4071,'[10]Catalogos CRI'!$A$70:$B$148,2,FALSE)</f>
        <v>Aportaciones federales</v>
      </c>
      <c r="J915" s="16" t="str">
        <f t="shared" si="132"/>
        <v>082013</v>
      </c>
      <c r="K915" s="16" t="str">
        <f>VLOOKUP(J915:J4071,'[10]Catalogos CRI'!$A$153:$B$335,2,FALSE)</f>
        <v>Del fondo para el fortalecimiento municipal</v>
      </c>
      <c r="L915" s="16" t="str">
        <f t="shared" si="133"/>
        <v>500</v>
      </c>
      <c r="M915" s="16" t="str">
        <f>VLOOKUP(L915:L4071,[11]FF!$A$10:$B$16,2,FALSE)</f>
        <v>Recursos Federales</v>
      </c>
      <c r="N915" s="16" t="str">
        <f t="shared" si="134"/>
        <v>501</v>
      </c>
      <c r="O915" s="16" t="str">
        <f>VLOOKUP(N915:N4071,[11]FF!$A$22:$B$93,2,FALSE)</f>
        <v>Fondo de Fortalecimiento 2018</v>
      </c>
      <c r="P915" s="16">
        <v>878071</v>
      </c>
      <c r="Q915" s="16">
        <v>1</v>
      </c>
      <c r="R915" s="17">
        <v>0</v>
      </c>
      <c r="S915" s="17">
        <v>38323054.218640029</v>
      </c>
      <c r="T915" s="17">
        <f t="shared" si="126"/>
        <v>38323054.218640029</v>
      </c>
      <c r="U915" s="17">
        <v>0</v>
      </c>
      <c r="V915" s="17">
        <v>33980185.030000001</v>
      </c>
      <c r="W915" s="17">
        <f t="shared" si="127"/>
        <v>4342869.1886400282</v>
      </c>
      <c r="X915" t="str">
        <f>VLOOKUP(J915,'[12]Conver ASEJ VS Clave Nueva'!$A$4:$C$193,3,FALSE)</f>
        <v>8.2.1.3</v>
      </c>
      <c r="Y915" t="str">
        <f>VLOOKUP(K915,'[13]Conver ASEJ VS Clave Nueva'!$B$4:$D$193,3,FALSE)</f>
        <v>Del fondo para el fortalecimiento municipal</v>
      </c>
    </row>
    <row r="916" spans="1:25" x14ac:dyDescent="0.25">
      <c r="A916" s="16">
        <v>86500</v>
      </c>
      <c r="B916" s="16" t="s">
        <v>138</v>
      </c>
      <c r="C916" s="16" t="str">
        <f t="shared" si="128"/>
        <v>2018</v>
      </c>
      <c r="D916" s="16" t="str">
        <f t="shared" si="129"/>
        <v>080000</v>
      </c>
      <c r="E916" s="16" t="str">
        <f>VLOOKUP(D916:D4072,'[10]Catalogos CRI'!$A$10:$B$19,2,FALSE)</f>
        <v>PARTICIPACIONES Y APORTACIONES</v>
      </c>
      <c r="F916" s="16" t="str">
        <f t="shared" si="130"/>
        <v>082000</v>
      </c>
      <c r="G916" s="16" t="str">
        <f>VLOOKUP(F916:F4072,'[10]Catalogos CRI'!$A$24:$B$65,2,FALSE)</f>
        <v>APORTACIONES</v>
      </c>
      <c r="H916" s="16" t="str">
        <f t="shared" si="131"/>
        <v>082010</v>
      </c>
      <c r="I916" s="16" t="str">
        <f>VLOOKUP(H916:H4072,'[10]Catalogos CRI'!$A$70:$B$148,2,FALSE)</f>
        <v>Aportaciones federales</v>
      </c>
      <c r="J916" s="16" t="str">
        <f t="shared" si="132"/>
        <v>082013</v>
      </c>
      <c r="K916" s="16" t="str">
        <f>VLOOKUP(J916:J4072,'[10]Catalogos CRI'!$A$153:$B$335,2,FALSE)</f>
        <v>Del fondo para el fortalecimiento municipal</v>
      </c>
      <c r="L916" s="16" t="str">
        <f t="shared" si="133"/>
        <v>500</v>
      </c>
      <c r="M916" s="16" t="str">
        <f>VLOOKUP(L916:L4072,[11]FF!$A$10:$B$16,2,FALSE)</f>
        <v>Recursos Federales</v>
      </c>
      <c r="N916" s="16" t="str">
        <f t="shared" si="134"/>
        <v>501</v>
      </c>
      <c r="O916" s="16" t="str">
        <f>VLOOKUP(N916:N4072,[11]FF!$A$22:$B$93,2,FALSE)</f>
        <v>Fondo de Fortalecimiento 2018</v>
      </c>
      <c r="P916" s="16">
        <v>878072</v>
      </c>
      <c r="Q916" s="16">
        <v>2</v>
      </c>
      <c r="R916" s="17">
        <v>0</v>
      </c>
      <c r="S916" s="17">
        <v>0</v>
      </c>
      <c r="T916" s="17">
        <f t="shared" si="126"/>
        <v>0</v>
      </c>
      <c r="U916" s="17">
        <v>0</v>
      </c>
      <c r="V916" s="17">
        <v>33980185.030000001</v>
      </c>
      <c r="W916" s="17">
        <f t="shared" si="127"/>
        <v>-33980185.030000001</v>
      </c>
      <c r="X916" t="str">
        <f>VLOOKUP(J916,'[12]Conver ASEJ VS Clave Nueva'!$A$4:$C$193,3,FALSE)</f>
        <v>8.2.1.3</v>
      </c>
      <c r="Y916" t="str">
        <f>VLOOKUP(K916,'[13]Conver ASEJ VS Clave Nueva'!$B$4:$D$193,3,FALSE)</f>
        <v>Del fondo para el fortalecimiento municipal</v>
      </c>
    </row>
    <row r="917" spans="1:25" x14ac:dyDescent="0.25">
      <c r="A917" s="16">
        <v>86500</v>
      </c>
      <c r="B917" s="16" t="s">
        <v>138</v>
      </c>
      <c r="C917" s="16" t="str">
        <f t="shared" si="128"/>
        <v>2018</v>
      </c>
      <c r="D917" s="16" t="str">
        <f t="shared" si="129"/>
        <v>080000</v>
      </c>
      <c r="E917" s="16" t="str">
        <f>VLOOKUP(D917:D4073,'[10]Catalogos CRI'!$A$10:$B$19,2,FALSE)</f>
        <v>PARTICIPACIONES Y APORTACIONES</v>
      </c>
      <c r="F917" s="16" t="str">
        <f t="shared" si="130"/>
        <v>082000</v>
      </c>
      <c r="G917" s="16" t="str">
        <f>VLOOKUP(F917:F4073,'[10]Catalogos CRI'!$A$24:$B$65,2,FALSE)</f>
        <v>APORTACIONES</v>
      </c>
      <c r="H917" s="16" t="str">
        <f t="shared" si="131"/>
        <v>082010</v>
      </c>
      <c r="I917" s="16" t="str">
        <f>VLOOKUP(H917:H4073,'[10]Catalogos CRI'!$A$70:$B$148,2,FALSE)</f>
        <v>Aportaciones federales</v>
      </c>
      <c r="J917" s="16" t="str">
        <f t="shared" si="132"/>
        <v>082013</v>
      </c>
      <c r="K917" s="16" t="str">
        <f>VLOOKUP(J917:J4073,'[10]Catalogos CRI'!$A$153:$B$335,2,FALSE)</f>
        <v>Del fondo para el fortalecimiento municipal</v>
      </c>
      <c r="L917" s="16" t="str">
        <f t="shared" si="133"/>
        <v>500</v>
      </c>
      <c r="M917" s="16" t="str">
        <f>VLOOKUP(L917:L4073,[11]FF!$A$10:$B$16,2,FALSE)</f>
        <v>Recursos Federales</v>
      </c>
      <c r="N917" s="16" t="str">
        <f t="shared" si="134"/>
        <v>501</v>
      </c>
      <c r="O917" s="16" t="str">
        <f>VLOOKUP(N917:N4073,[11]FF!$A$22:$B$93,2,FALSE)</f>
        <v>Fondo de Fortalecimiento 2018</v>
      </c>
      <c r="P917" s="16">
        <v>878073</v>
      </c>
      <c r="Q917" s="16">
        <v>3</v>
      </c>
      <c r="R917" s="17">
        <v>0</v>
      </c>
      <c r="S917" s="17">
        <v>0</v>
      </c>
      <c r="T917" s="17">
        <f t="shared" si="126"/>
        <v>0</v>
      </c>
      <c r="U917" s="17">
        <v>0</v>
      </c>
      <c r="V917" s="17">
        <v>33980185.030000001</v>
      </c>
      <c r="W917" s="17">
        <f t="shared" si="127"/>
        <v>-33980185.030000001</v>
      </c>
      <c r="X917" t="str">
        <f>VLOOKUP(J917,'[12]Conver ASEJ VS Clave Nueva'!$A$4:$C$193,3,FALSE)</f>
        <v>8.2.1.3</v>
      </c>
      <c r="Y917" t="str">
        <f>VLOOKUP(K917,'[13]Conver ASEJ VS Clave Nueva'!$B$4:$D$193,3,FALSE)</f>
        <v>Del fondo para el fortalecimiento municipal</v>
      </c>
    </row>
    <row r="918" spans="1:25" x14ac:dyDescent="0.25">
      <c r="A918" s="16">
        <v>86500</v>
      </c>
      <c r="B918" s="16" t="s">
        <v>138</v>
      </c>
      <c r="C918" s="16" t="str">
        <f t="shared" si="128"/>
        <v>2018</v>
      </c>
      <c r="D918" s="16" t="str">
        <f t="shared" si="129"/>
        <v>080000</v>
      </c>
      <c r="E918" s="16" t="str">
        <f>VLOOKUP(D918:D4074,'[10]Catalogos CRI'!$A$10:$B$19,2,FALSE)</f>
        <v>PARTICIPACIONES Y APORTACIONES</v>
      </c>
      <c r="F918" s="16" t="str">
        <f t="shared" si="130"/>
        <v>082000</v>
      </c>
      <c r="G918" s="16" t="str">
        <f>VLOOKUP(F918:F4074,'[10]Catalogos CRI'!$A$24:$B$65,2,FALSE)</f>
        <v>APORTACIONES</v>
      </c>
      <c r="H918" s="16" t="str">
        <f t="shared" si="131"/>
        <v>082010</v>
      </c>
      <c r="I918" s="16" t="str">
        <f>VLOOKUP(H918:H4074,'[10]Catalogos CRI'!$A$70:$B$148,2,FALSE)</f>
        <v>Aportaciones federales</v>
      </c>
      <c r="J918" s="16" t="str">
        <f t="shared" si="132"/>
        <v>082013</v>
      </c>
      <c r="K918" s="16" t="str">
        <f>VLOOKUP(J918:J4074,'[10]Catalogos CRI'!$A$153:$B$335,2,FALSE)</f>
        <v>Del fondo para el fortalecimiento municipal</v>
      </c>
      <c r="L918" s="16" t="str">
        <f t="shared" si="133"/>
        <v>500</v>
      </c>
      <c r="M918" s="16" t="str">
        <f>VLOOKUP(L918:L4074,[11]FF!$A$10:$B$16,2,FALSE)</f>
        <v>Recursos Federales</v>
      </c>
      <c r="N918" s="16" t="str">
        <f t="shared" si="134"/>
        <v>501</v>
      </c>
      <c r="O918" s="16" t="str">
        <f>VLOOKUP(N918:N4074,[11]FF!$A$22:$B$93,2,FALSE)</f>
        <v>Fondo de Fortalecimiento 2018</v>
      </c>
      <c r="P918" s="16">
        <v>878074</v>
      </c>
      <c r="Q918" s="16">
        <v>4</v>
      </c>
      <c r="R918" s="17">
        <v>0</v>
      </c>
      <c r="S918" s="17">
        <v>0</v>
      </c>
      <c r="T918" s="17">
        <f t="shared" si="126"/>
        <v>0</v>
      </c>
      <c r="U918" s="17">
        <v>0</v>
      </c>
      <c r="V918" s="17">
        <v>33980185.030000001</v>
      </c>
      <c r="W918" s="17">
        <f t="shared" si="127"/>
        <v>-33980185.030000001</v>
      </c>
      <c r="X918" t="str">
        <f>VLOOKUP(J918,'[12]Conver ASEJ VS Clave Nueva'!$A$4:$C$193,3,FALSE)</f>
        <v>8.2.1.3</v>
      </c>
      <c r="Y918" t="str">
        <f>VLOOKUP(K918,'[13]Conver ASEJ VS Clave Nueva'!$B$4:$D$193,3,FALSE)</f>
        <v>Del fondo para el fortalecimiento municipal</v>
      </c>
    </row>
    <row r="919" spans="1:25" x14ac:dyDescent="0.25">
      <c r="A919" s="16">
        <v>86500</v>
      </c>
      <c r="B919" s="16" t="s">
        <v>138</v>
      </c>
      <c r="C919" s="16" t="str">
        <f t="shared" si="128"/>
        <v>2018</v>
      </c>
      <c r="D919" s="16" t="str">
        <f t="shared" si="129"/>
        <v>080000</v>
      </c>
      <c r="E919" s="16" t="str">
        <f>VLOOKUP(D919:D4075,'[10]Catalogos CRI'!$A$10:$B$19,2,FALSE)</f>
        <v>PARTICIPACIONES Y APORTACIONES</v>
      </c>
      <c r="F919" s="16" t="str">
        <f t="shared" si="130"/>
        <v>082000</v>
      </c>
      <c r="G919" s="16" t="str">
        <f>VLOOKUP(F919:F4075,'[10]Catalogos CRI'!$A$24:$B$65,2,FALSE)</f>
        <v>APORTACIONES</v>
      </c>
      <c r="H919" s="16" t="str">
        <f t="shared" si="131"/>
        <v>082010</v>
      </c>
      <c r="I919" s="16" t="str">
        <f>VLOOKUP(H919:H4075,'[10]Catalogos CRI'!$A$70:$B$148,2,FALSE)</f>
        <v>Aportaciones federales</v>
      </c>
      <c r="J919" s="16" t="str">
        <f t="shared" si="132"/>
        <v>082013</v>
      </c>
      <c r="K919" s="16" t="str">
        <f>VLOOKUP(J919:J4075,'[10]Catalogos CRI'!$A$153:$B$335,2,FALSE)</f>
        <v>Del fondo para el fortalecimiento municipal</v>
      </c>
      <c r="L919" s="16" t="str">
        <f t="shared" si="133"/>
        <v>500</v>
      </c>
      <c r="M919" s="16" t="str">
        <f>VLOOKUP(L919:L4075,[11]FF!$A$10:$B$16,2,FALSE)</f>
        <v>Recursos Federales</v>
      </c>
      <c r="N919" s="16" t="str">
        <f t="shared" si="134"/>
        <v>501</v>
      </c>
      <c r="O919" s="16" t="str">
        <f>VLOOKUP(N919:N4075,[11]FF!$A$22:$B$93,2,FALSE)</f>
        <v>Fondo de Fortalecimiento 2018</v>
      </c>
      <c r="P919" s="16">
        <v>878075</v>
      </c>
      <c r="Q919" s="16">
        <v>5</v>
      </c>
      <c r="R919" s="17">
        <v>0</v>
      </c>
      <c r="S919" s="17">
        <v>0</v>
      </c>
      <c r="T919" s="17">
        <f t="shared" si="126"/>
        <v>0</v>
      </c>
      <c r="U919" s="17">
        <v>0</v>
      </c>
      <c r="V919" s="17">
        <v>33980185.030000001</v>
      </c>
      <c r="W919" s="17">
        <f t="shared" si="127"/>
        <v>-33980185.030000001</v>
      </c>
      <c r="X919" t="str">
        <f>VLOOKUP(J919,'[12]Conver ASEJ VS Clave Nueva'!$A$4:$C$193,3,FALSE)</f>
        <v>8.2.1.3</v>
      </c>
      <c r="Y919" t="str">
        <f>VLOOKUP(K919,'[13]Conver ASEJ VS Clave Nueva'!$B$4:$D$193,3,FALSE)</f>
        <v>Del fondo para el fortalecimiento municipal</v>
      </c>
    </row>
    <row r="920" spans="1:25" x14ac:dyDescent="0.25">
      <c r="A920" s="16">
        <v>86500</v>
      </c>
      <c r="B920" s="16" t="s">
        <v>138</v>
      </c>
      <c r="C920" s="16" t="str">
        <f t="shared" si="128"/>
        <v>2018</v>
      </c>
      <c r="D920" s="16" t="str">
        <f t="shared" si="129"/>
        <v>080000</v>
      </c>
      <c r="E920" s="16" t="str">
        <f>VLOOKUP(D920:D4076,'[10]Catalogos CRI'!$A$10:$B$19,2,FALSE)</f>
        <v>PARTICIPACIONES Y APORTACIONES</v>
      </c>
      <c r="F920" s="16" t="str">
        <f t="shared" si="130"/>
        <v>082000</v>
      </c>
      <c r="G920" s="16" t="str">
        <f>VLOOKUP(F920:F4076,'[10]Catalogos CRI'!$A$24:$B$65,2,FALSE)</f>
        <v>APORTACIONES</v>
      </c>
      <c r="H920" s="16" t="str">
        <f t="shared" si="131"/>
        <v>082010</v>
      </c>
      <c r="I920" s="16" t="str">
        <f>VLOOKUP(H920:H4076,'[10]Catalogos CRI'!$A$70:$B$148,2,FALSE)</f>
        <v>Aportaciones federales</v>
      </c>
      <c r="J920" s="16" t="str">
        <f t="shared" si="132"/>
        <v>082013</v>
      </c>
      <c r="K920" s="16" t="str">
        <f>VLOOKUP(J920:J4076,'[10]Catalogos CRI'!$A$153:$B$335,2,FALSE)</f>
        <v>Del fondo para el fortalecimiento municipal</v>
      </c>
      <c r="L920" s="16" t="str">
        <f t="shared" si="133"/>
        <v>500</v>
      </c>
      <c r="M920" s="16" t="str">
        <f>VLOOKUP(L920:L4076,[11]FF!$A$10:$B$16,2,FALSE)</f>
        <v>Recursos Federales</v>
      </c>
      <c r="N920" s="16" t="str">
        <f t="shared" si="134"/>
        <v>501</v>
      </c>
      <c r="O920" s="16" t="str">
        <f>VLOOKUP(N920:N4076,[11]FF!$A$22:$B$93,2,FALSE)</f>
        <v>Fondo de Fortalecimiento 2018</v>
      </c>
      <c r="P920" s="16">
        <v>878076</v>
      </c>
      <c r="Q920" s="16">
        <v>6</v>
      </c>
      <c r="R920" s="17">
        <v>0</v>
      </c>
      <c r="S920" s="17">
        <v>0</v>
      </c>
      <c r="T920" s="17">
        <f t="shared" si="126"/>
        <v>0</v>
      </c>
      <c r="U920" s="17">
        <v>0</v>
      </c>
      <c r="V920" s="17">
        <v>33980185.030000001</v>
      </c>
      <c r="W920" s="17">
        <f t="shared" si="127"/>
        <v>-33980185.030000001</v>
      </c>
      <c r="X920" t="str">
        <f>VLOOKUP(J920,'[12]Conver ASEJ VS Clave Nueva'!$A$4:$C$193,3,FALSE)</f>
        <v>8.2.1.3</v>
      </c>
      <c r="Y920" t="str">
        <f>VLOOKUP(K920,'[13]Conver ASEJ VS Clave Nueva'!$B$4:$D$193,3,FALSE)</f>
        <v>Del fondo para el fortalecimiento municipal</v>
      </c>
    </row>
    <row r="921" spans="1:25" x14ac:dyDescent="0.25">
      <c r="A921" s="16">
        <v>86500</v>
      </c>
      <c r="B921" s="16" t="s">
        <v>138</v>
      </c>
      <c r="C921" s="16" t="str">
        <f t="shared" si="128"/>
        <v>2018</v>
      </c>
      <c r="D921" s="16" t="str">
        <f t="shared" si="129"/>
        <v>080000</v>
      </c>
      <c r="E921" s="16" t="str">
        <f>VLOOKUP(D921:D4077,'[10]Catalogos CRI'!$A$10:$B$19,2,FALSE)</f>
        <v>PARTICIPACIONES Y APORTACIONES</v>
      </c>
      <c r="F921" s="16" t="str">
        <f t="shared" si="130"/>
        <v>082000</v>
      </c>
      <c r="G921" s="16" t="str">
        <f>VLOOKUP(F921:F4077,'[10]Catalogos CRI'!$A$24:$B$65,2,FALSE)</f>
        <v>APORTACIONES</v>
      </c>
      <c r="H921" s="16" t="str">
        <f t="shared" si="131"/>
        <v>082010</v>
      </c>
      <c r="I921" s="16" t="str">
        <f>VLOOKUP(H921:H4077,'[10]Catalogos CRI'!$A$70:$B$148,2,FALSE)</f>
        <v>Aportaciones federales</v>
      </c>
      <c r="J921" s="16" t="str">
        <f t="shared" si="132"/>
        <v>082013</v>
      </c>
      <c r="K921" s="16" t="str">
        <f>VLOOKUP(J921:J4077,'[10]Catalogos CRI'!$A$153:$B$335,2,FALSE)</f>
        <v>Del fondo para el fortalecimiento municipal</v>
      </c>
      <c r="L921" s="16" t="str">
        <f t="shared" si="133"/>
        <v>500</v>
      </c>
      <c r="M921" s="16" t="str">
        <f>VLOOKUP(L921:L4077,[11]FF!$A$10:$B$16,2,FALSE)</f>
        <v>Recursos Federales</v>
      </c>
      <c r="N921" s="16" t="str">
        <f t="shared" si="134"/>
        <v>501</v>
      </c>
      <c r="O921" s="16" t="str">
        <f>VLOOKUP(N921:N4077,[11]FF!$A$22:$B$93,2,FALSE)</f>
        <v>Fondo de Fortalecimiento 2018</v>
      </c>
      <c r="P921" s="16">
        <v>878077</v>
      </c>
      <c r="Q921" s="16">
        <v>7</v>
      </c>
      <c r="R921" s="17">
        <v>0</v>
      </c>
      <c r="S921" s="17">
        <v>0</v>
      </c>
      <c r="T921" s="17">
        <f t="shared" si="126"/>
        <v>0</v>
      </c>
      <c r="U921" s="17">
        <v>0</v>
      </c>
      <c r="V921" s="17">
        <v>33980185.030000001</v>
      </c>
      <c r="W921" s="17">
        <f t="shared" si="127"/>
        <v>-33980185.030000001</v>
      </c>
      <c r="X921" t="str">
        <f>VLOOKUP(J921,'[12]Conver ASEJ VS Clave Nueva'!$A$4:$C$193,3,FALSE)</f>
        <v>8.2.1.3</v>
      </c>
      <c r="Y921" t="str">
        <f>VLOOKUP(K921,'[13]Conver ASEJ VS Clave Nueva'!$B$4:$D$193,3,FALSE)</f>
        <v>Del fondo para el fortalecimiento municipal</v>
      </c>
    </row>
    <row r="922" spans="1:25" x14ac:dyDescent="0.25">
      <c r="A922" s="16">
        <v>86500</v>
      </c>
      <c r="B922" s="16" t="s">
        <v>138</v>
      </c>
      <c r="C922" s="16" t="str">
        <f t="shared" si="128"/>
        <v>2018</v>
      </c>
      <c r="D922" s="16" t="str">
        <f t="shared" si="129"/>
        <v>080000</v>
      </c>
      <c r="E922" s="16" t="str">
        <f>VLOOKUP(D922:D4078,'[10]Catalogos CRI'!$A$10:$B$19,2,FALSE)</f>
        <v>PARTICIPACIONES Y APORTACIONES</v>
      </c>
      <c r="F922" s="16" t="str">
        <f t="shared" si="130"/>
        <v>082000</v>
      </c>
      <c r="G922" s="16" t="str">
        <f>VLOOKUP(F922:F4078,'[10]Catalogos CRI'!$A$24:$B$65,2,FALSE)</f>
        <v>APORTACIONES</v>
      </c>
      <c r="H922" s="16" t="str">
        <f t="shared" si="131"/>
        <v>082010</v>
      </c>
      <c r="I922" s="16" t="str">
        <f>VLOOKUP(H922:H4078,'[10]Catalogos CRI'!$A$70:$B$148,2,FALSE)</f>
        <v>Aportaciones federales</v>
      </c>
      <c r="J922" s="16" t="str">
        <f t="shared" si="132"/>
        <v>082013</v>
      </c>
      <c r="K922" s="16" t="str">
        <f>VLOOKUP(J922:J4078,'[10]Catalogos CRI'!$A$153:$B$335,2,FALSE)</f>
        <v>Del fondo para el fortalecimiento municipal</v>
      </c>
      <c r="L922" s="16" t="str">
        <f t="shared" si="133"/>
        <v>500</v>
      </c>
      <c r="M922" s="16" t="str">
        <f>VLOOKUP(L922:L4078,[11]FF!$A$10:$B$16,2,FALSE)</f>
        <v>Recursos Federales</v>
      </c>
      <c r="N922" s="16" t="str">
        <f t="shared" si="134"/>
        <v>501</v>
      </c>
      <c r="O922" s="16" t="str">
        <f>VLOOKUP(N922:N4078,[11]FF!$A$22:$B$93,2,FALSE)</f>
        <v>Fondo de Fortalecimiento 2018</v>
      </c>
      <c r="P922" s="16">
        <v>878078</v>
      </c>
      <c r="Q922" s="16">
        <v>8</v>
      </c>
      <c r="R922" s="17">
        <v>0</v>
      </c>
      <c r="S922" s="17">
        <v>0</v>
      </c>
      <c r="T922" s="17">
        <f t="shared" si="126"/>
        <v>0</v>
      </c>
      <c r="U922" s="17">
        <v>0</v>
      </c>
      <c r="V922" s="17">
        <v>33980185.030000001</v>
      </c>
      <c r="W922" s="17">
        <f t="shared" si="127"/>
        <v>-33980185.030000001</v>
      </c>
      <c r="X922" t="str">
        <f>VLOOKUP(J922,'[12]Conver ASEJ VS Clave Nueva'!$A$4:$C$193,3,FALSE)</f>
        <v>8.2.1.3</v>
      </c>
      <c r="Y922" t="str">
        <f>VLOOKUP(K922,'[13]Conver ASEJ VS Clave Nueva'!$B$4:$D$193,3,FALSE)</f>
        <v>Del fondo para el fortalecimiento municipal</v>
      </c>
    </row>
    <row r="923" spans="1:25" x14ac:dyDescent="0.25">
      <c r="A923" s="16">
        <v>86500</v>
      </c>
      <c r="B923" s="16" t="s">
        <v>138</v>
      </c>
      <c r="C923" s="16" t="str">
        <f t="shared" si="128"/>
        <v>2018</v>
      </c>
      <c r="D923" s="16" t="str">
        <f t="shared" si="129"/>
        <v>080000</v>
      </c>
      <c r="E923" s="16" t="str">
        <f>VLOOKUP(D923:D4079,'[10]Catalogos CRI'!$A$10:$B$19,2,FALSE)</f>
        <v>PARTICIPACIONES Y APORTACIONES</v>
      </c>
      <c r="F923" s="16" t="str">
        <f t="shared" si="130"/>
        <v>082000</v>
      </c>
      <c r="G923" s="16" t="str">
        <f>VLOOKUP(F923:F4079,'[10]Catalogos CRI'!$A$24:$B$65,2,FALSE)</f>
        <v>APORTACIONES</v>
      </c>
      <c r="H923" s="16" t="str">
        <f t="shared" si="131"/>
        <v>082010</v>
      </c>
      <c r="I923" s="16" t="str">
        <f>VLOOKUP(H923:H4079,'[10]Catalogos CRI'!$A$70:$B$148,2,FALSE)</f>
        <v>Aportaciones federales</v>
      </c>
      <c r="J923" s="16" t="str">
        <f t="shared" si="132"/>
        <v>082013</v>
      </c>
      <c r="K923" s="16" t="str">
        <f>VLOOKUP(J923:J4079,'[10]Catalogos CRI'!$A$153:$B$335,2,FALSE)</f>
        <v>Del fondo para el fortalecimiento municipal</v>
      </c>
      <c r="L923" s="16" t="str">
        <f t="shared" si="133"/>
        <v>500</v>
      </c>
      <c r="M923" s="16" t="str">
        <f>VLOOKUP(L923:L4079,[11]FF!$A$10:$B$16,2,FALSE)</f>
        <v>Recursos Federales</v>
      </c>
      <c r="N923" s="16" t="str">
        <f t="shared" si="134"/>
        <v>501</v>
      </c>
      <c r="O923" s="16" t="str">
        <f>VLOOKUP(N923:N4079,[11]FF!$A$22:$B$93,2,FALSE)</f>
        <v>Fondo de Fortalecimiento 2018</v>
      </c>
      <c r="P923" s="16">
        <v>878079</v>
      </c>
      <c r="Q923" s="16">
        <v>9</v>
      </c>
      <c r="R923" s="17">
        <v>0</v>
      </c>
      <c r="S923" s="17">
        <v>0</v>
      </c>
      <c r="T923" s="17">
        <f t="shared" si="126"/>
        <v>0</v>
      </c>
      <c r="U923" s="17">
        <v>0</v>
      </c>
      <c r="V923" s="17">
        <v>33980185.030000001</v>
      </c>
      <c r="W923" s="17">
        <f t="shared" si="127"/>
        <v>-33980185.030000001</v>
      </c>
      <c r="X923" t="str">
        <f>VLOOKUP(J923,'[12]Conver ASEJ VS Clave Nueva'!$A$4:$C$193,3,FALSE)</f>
        <v>8.2.1.3</v>
      </c>
      <c r="Y923" t="str">
        <f>VLOOKUP(K923,'[13]Conver ASEJ VS Clave Nueva'!$B$4:$D$193,3,FALSE)</f>
        <v>Del fondo para el fortalecimiento municipal</v>
      </c>
    </row>
    <row r="924" spans="1:25" x14ac:dyDescent="0.25">
      <c r="A924" s="16">
        <v>86500</v>
      </c>
      <c r="B924" s="16" t="s">
        <v>138</v>
      </c>
      <c r="C924" s="16" t="str">
        <f t="shared" si="128"/>
        <v>2018</v>
      </c>
      <c r="D924" s="16" t="str">
        <f t="shared" si="129"/>
        <v>080000</v>
      </c>
      <c r="E924" s="16" t="str">
        <f>VLOOKUP(D924:D4080,'[10]Catalogos CRI'!$A$10:$B$19,2,FALSE)</f>
        <v>PARTICIPACIONES Y APORTACIONES</v>
      </c>
      <c r="F924" s="16" t="str">
        <f t="shared" si="130"/>
        <v>082000</v>
      </c>
      <c r="G924" s="16" t="str">
        <f>VLOOKUP(F924:F4080,'[10]Catalogos CRI'!$A$24:$B$65,2,FALSE)</f>
        <v>APORTACIONES</v>
      </c>
      <c r="H924" s="16" t="str">
        <f t="shared" si="131"/>
        <v>082010</v>
      </c>
      <c r="I924" s="16" t="str">
        <f>VLOOKUP(H924:H4080,'[10]Catalogos CRI'!$A$70:$B$148,2,FALSE)</f>
        <v>Aportaciones federales</v>
      </c>
      <c r="J924" s="16" t="str">
        <f t="shared" si="132"/>
        <v>082013</v>
      </c>
      <c r="K924" s="16" t="str">
        <f>VLOOKUP(J924:J4080,'[10]Catalogos CRI'!$A$153:$B$335,2,FALSE)</f>
        <v>Del fondo para el fortalecimiento municipal</v>
      </c>
      <c r="L924" s="16" t="str">
        <f t="shared" si="133"/>
        <v>500</v>
      </c>
      <c r="M924" s="16" t="str">
        <f>VLOOKUP(L924:L4080,[11]FF!$A$10:$B$16,2,FALSE)</f>
        <v>Recursos Federales</v>
      </c>
      <c r="N924" s="16" t="str">
        <f t="shared" si="134"/>
        <v>501</v>
      </c>
      <c r="O924" s="16" t="str">
        <f>VLOOKUP(N924:N4080,[11]FF!$A$22:$B$93,2,FALSE)</f>
        <v>Fondo de Fortalecimiento 2018</v>
      </c>
      <c r="P924" s="16">
        <v>878080</v>
      </c>
      <c r="Q924" s="16">
        <v>10</v>
      </c>
      <c r="R924" s="17">
        <v>0</v>
      </c>
      <c r="S924" s="17">
        <v>0</v>
      </c>
      <c r="T924" s="17">
        <f t="shared" si="126"/>
        <v>0</v>
      </c>
      <c r="U924" s="17">
        <v>0</v>
      </c>
      <c r="V924" s="17">
        <v>33980185.030000001</v>
      </c>
      <c r="W924" s="17">
        <f t="shared" si="127"/>
        <v>-33980185.030000001</v>
      </c>
      <c r="X924" t="str">
        <f>VLOOKUP(J924,'[12]Conver ASEJ VS Clave Nueva'!$A$4:$C$193,3,FALSE)</f>
        <v>8.2.1.3</v>
      </c>
      <c r="Y924" t="str">
        <f>VLOOKUP(K924,'[13]Conver ASEJ VS Clave Nueva'!$B$4:$D$193,3,FALSE)</f>
        <v>Del fondo para el fortalecimiento municipal</v>
      </c>
    </row>
    <row r="925" spans="1:25" x14ac:dyDescent="0.25">
      <c r="A925" s="16">
        <v>86500</v>
      </c>
      <c r="B925" s="16" t="s">
        <v>138</v>
      </c>
      <c r="C925" s="16" t="str">
        <f t="shared" si="128"/>
        <v>2018</v>
      </c>
      <c r="D925" s="16" t="str">
        <f t="shared" si="129"/>
        <v>080000</v>
      </c>
      <c r="E925" s="16" t="str">
        <f>VLOOKUP(D925:D4081,'[10]Catalogos CRI'!$A$10:$B$19,2,FALSE)</f>
        <v>PARTICIPACIONES Y APORTACIONES</v>
      </c>
      <c r="F925" s="16" t="str">
        <f t="shared" si="130"/>
        <v>082000</v>
      </c>
      <c r="G925" s="16" t="str">
        <f>VLOOKUP(F925:F4081,'[10]Catalogos CRI'!$A$24:$B$65,2,FALSE)</f>
        <v>APORTACIONES</v>
      </c>
      <c r="H925" s="16" t="str">
        <f t="shared" si="131"/>
        <v>082010</v>
      </c>
      <c r="I925" s="16" t="str">
        <f>VLOOKUP(H925:H4081,'[10]Catalogos CRI'!$A$70:$B$148,2,FALSE)</f>
        <v>Aportaciones federales</v>
      </c>
      <c r="J925" s="16" t="str">
        <f t="shared" si="132"/>
        <v>082013</v>
      </c>
      <c r="K925" s="16" t="str">
        <f>VLOOKUP(J925:J4081,'[10]Catalogos CRI'!$A$153:$B$335,2,FALSE)</f>
        <v>Del fondo para el fortalecimiento municipal</v>
      </c>
      <c r="L925" s="16" t="str">
        <f t="shared" si="133"/>
        <v>500</v>
      </c>
      <c r="M925" s="16" t="str">
        <f>VLOOKUP(L925:L4081,[11]FF!$A$10:$B$16,2,FALSE)</f>
        <v>Recursos Federales</v>
      </c>
      <c r="N925" s="16" t="str">
        <f t="shared" si="134"/>
        <v>501</v>
      </c>
      <c r="O925" s="16" t="str">
        <f>VLOOKUP(N925:N4081,[11]FF!$A$22:$B$93,2,FALSE)</f>
        <v>Fondo de Fortalecimiento 2018</v>
      </c>
      <c r="P925" s="16">
        <v>878081</v>
      </c>
      <c r="Q925" s="16">
        <v>11</v>
      </c>
      <c r="R925" s="17">
        <v>0</v>
      </c>
      <c r="S925" s="17">
        <v>0</v>
      </c>
      <c r="T925" s="17">
        <f t="shared" si="126"/>
        <v>0</v>
      </c>
      <c r="U925" s="17">
        <v>0</v>
      </c>
      <c r="V925" s="17">
        <v>33980185.030000001</v>
      </c>
      <c r="W925" s="17">
        <f t="shared" si="127"/>
        <v>-33980185.030000001</v>
      </c>
      <c r="X925" t="str">
        <f>VLOOKUP(J925,'[12]Conver ASEJ VS Clave Nueva'!$A$4:$C$193,3,FALSE)</f>
        <v>8.2.1.3</v>
      </c>
      <c r="Y925" t="str">
        <f>VLOOKUP(K925,'[13]Conver ASEJ VS Clave Nueva'!$B$4:$D$193,3,FALSE)</f>
        <v>Del fondo para el fortalecimiento municipal</v>
      </c>
    </row>
    <row r="926" spans="1:25" x14ac:dyDescent="0.25">
      <c r="A926" s="16">
        <v>86500</v>
      </c>
      <c r="B926" s="16" t="s">
        <v>138</v>
      </c>
      <c r="C926" s="16" t="str">
        <f t="shared" si="128"/>
        <v>2018</v>
      </c>
      <c r="D926" s="16" t="str">
        <f t="shared" si="129"/>
        <v>080000</v>
      </c>
      <c r="E926" s="16" t="str">
        <f>VLOOKUP(D926:D4082,'[10]Catalogos CRI'!$A$10:$B$19,2,FALSE)</f>
        <v>PARTICIPACIONES Y APORTACIONES</v>
      </c>
      <c r="F926" s="16" t="str">
        <f t="shared" si="130"/>
        <v>082000</v>
      </c>
      <c r="G926" s="16" t="str">
        <f>VLOOKUP(F926:F4082,'[10]Catalogos CRI'!$A$24:$B$65,2,FALSE)</f>
        <v>APORTACIONES</v>
      </c>
      <c r="H926" s="16" t="str">
        <f t="shared" si="131"/>
        <v>082010</v>
      </c>
      <c r="I926" s="16" t="str">
        <f>VLOOKUP(H926:H4082,'[10]Catalogos CRI'!$A$70:$B$148,2,FALSE)</f>
        <v>Aportaciones federales</v>
      </c>
      <c r="J926" s="16" t="str">
        <f t="shared" si="132"/>
        <v>082013</v>
      </c>
      <c r="K926" s="16" t="str">
        <f>VLOOKUP(J926:J4082,'[10]Catalogos CRI'!$A$153:$B$335,2,FALSE)</f>
        <v>Del fondo para el fortalecimiento municipal</v>
      </c>
      <c r="L926" s="16" t="str">
        <f t="shared" si="133"/>
        <v>500</v>
      </c>
      <c r="M926" s="16" t="str">
        <f>VLOOKUP(L926:L4082,[11]FF!$A$10:$B$16,2,FALSE)</f>
        <v>Recursos Federales</v>
      </c>
      <c r="N926" s="16" t="str">
        <f t="shared" si="134"/>
        <v>501</v>
      </c>
      <c r="O926" s="16" t="str">
        <f>VLOOKUP(N926:N4082,[11]FF!$A$22:$B$93,2,FALSE)</f>
        <v>Fondo de Fortalecimiento 2018</v>
      </c>
      <c r="P926" s="16">
        <v>878082</v>
      </c>
      <c r="Q926" s="16">
        <v>12</v>
      </c>
      <c r="R926" s="17">
        <v>0</v>
      </c>
      <c r="S926" s="17">
        <v>0</v>
      </c>
      <c r="T926" s="17">
        <f t="shared" si="126"/>
        <v>0</v>
      </c>
      <c r="U926" s="17">
        <v>0</v>
      </c>
      <c r="V926" s="17">
        <v>33980184.439999998</v>
      </c>
      <c r="W926" s="17">
        <f t="shared" si="127"/>
        <v>-33980184.439999998</v>
      </c>
      <c r="X926" t="str">
        <f>VLOOKUP(J926,'[12]Conver ASEJ VS Clave Nueva'!$A$4:$C$193,3,FALSE)</f>
        <v>8.2.1.3</v>
      </c>
      <c r="Y926" t="str">
        <f>VLOOKUP(K926,'[13]Conver ASEJ VS Clave Nueva'!$B$4:$D$193,3,FALSE)</f>
        <v>Del fondo para el fortalecimiento municipal</v>
      </c>
    </row>
    <row r="927" spans="1:25" x14ac:dyDescent="0.25">
      <c r="A927" s="16">
        <v>86501</v>
      </c>
      <c r="B927" s="16" t="s">
        <v>139</v>
      </c>
      <c r="C927" s="16" t="str">
        <f t="shared" si="128"/>
        <v>2018</v>
      </c>
      <c r="D927" s="16" t="str">
        <f t="shared" si="129"/>
        <v>080000</v>
      </c>
      <c r="E927" s="16" t="str">
        <f>VLOOKUP(D927:D4083,'[10]Catalogos CRI'!$A$10:$B$19,2,FALSE)</f>
        <v>PARTICIPACIONES Y APORTACIONES</v>
      </c>
      <c r="F927" s="16" t="str">
        <f t="shared" si="130"/>
        <v>082000</v>
      </c>
      <c r="G927" s="16" t="str">
        <f>VLOOKUP(F927:F4083,'[10]Catalogos CRI'!$A$24:$B$65,2,FALSE)</f>
        <v>APORTACIONES</v>
      </c>
      <c r="H927" s="16" t="str">
        <f t="shared" si="131"/>
        <v>082010</v>
      </c>
      <c r="I927" s="16" t="str">
        <f>VLOOKUP(H927:H4083,'[10]Catalogos CRI'!$A$70:$B$148,2,FALSE)</f>
        <v>Aportaciones federales</v>
      </c>
      <c r="J927" s="16" t="str">
        <f t="shared" si="132"/>
        <v>082014</v>
      </c>
      <c r="K927" s="16" t="str">
        <f>VLOOKUP(J927:J4083,'[10]Catalogos CRI'!$A$153:$B$335,2,FALSE)</f>
        <v>Rendimientos financieros del fondo de aportaciones para el fortalecimiento municipal</v>
      </c>
      <c r="L927" s="16" t="str">
        <f t="shared" si="133"/>
        <v>500</v>
      </c>
      <c r="M927" s="16" t="str">
        <f>VLOOKUP(L927:L4083,[11]FF!$A$10:$B$16,2,FALSE)</f>
        <v>Recursos Federales</v>
      </c>
      <c r="N927" s="16" t="str">
        <f t="shared" si="134"/>
        <v>501</v>
      </c>
      <c r="O927" s="16" t="str">
        <f>VLOOKUP(N927:N4083,[11]FF!$A$22:$B$93,2,FALSE)</f>
        <v>Fondo de Fortalecimiento 2018</v>
      </c>
      <c r="P927" s="16">
        <v>878083</v>
      </c>
      <c r="Q927" s="16">
        <v>1</v>
      </c>
      <c r="R927" s="17">
        <v>0</v>
      </c>
      <c r="S927" s="17">
        <v>8002.1833599807178</v>
      </c>
      <c r="T927" s="17">
        <f t="shared" si="126"/>
        <v>8002.1833599807178</v>
      </c>
      <c r="U927" s="17">
        <v>0</v>
      </c>
      <c r="V927" s="17">
        <v>6122.23</v>
      </c>
      <c r="W927" s="17">
        <f t="shared" si="127"/>
        <v>1879.9533599807182</v>
      </c>
      <c r="X927" t="str">
        <f>VLOOKUP(J927,'[12]Conver ASEJ VS Clave Nueva'!$A$4:$C$193,3,FALSE)</f>
        <v>8.2.1.4</v>
      </c>
      <c r="Y927" t="str">
        <f>VLOOKUP(K927,'[13]Conver ASEJ VS Clave Nueva'!$B$4:$D$193,3,FALSE)</f>
        <v>Rendimientos financieros del fondo de aportaciones para el fortalecimiento municipal</v>
      </c>
    </row>
    <row r="928" spans="1:25" x14ac:dyDescent="0.25">
      <c r="A928" s="16">
        <v>86501</v>
      </c>
      <c r="B928" s="16" t="s">
        <v>139</v>
      </c>
      <c r="C928" s="16" t="str">
        <f t="shared" si="128"/>
        <v>2018</v>
      </c>
      <c r="D928" s="16" t="str">
        <f t="shared" si="129"/>
        <v>080000</v>
      </c>
      <c r="E928" s="16" t="str">
        <f>VLOOKUP(D928:D4084,'[10]Catalogos CRI'!$A$10:$B$19,2,FALSE)</f>
        <v>PARTICIPACIONES Y APORTACIONES</v>
      </c>
      <c r="F928" s="16" t="str">
        <f t="shared" si="130"/>
        <v>082000</v>
      </c>
      <c r="G928" s="16" t="str">
        <f>VLOOKUP(F928:F4084,'[10]Catalogos CRI'!$A$24:$B$65,2,FALSE)</f>
        <v>APORTACIONES</v>
      </c>
      <c r="H928" s="16" t="str">
        <f t="shared" si="131"/>
        <v>082010</v>
      </c>
      <c r="I928" s="16" t="str">
        <f>VLOOKUP(H928:H4084,'[10]Catalogos CRI'!$A$70:$B$148,2,FALSE)</f>
        <v>Aportaciones federales</v>
      </c>
      <c r="J928" s="16" t="str">
        <f t="shared" si="132"/>
        <v>082014</v>
      </c>
      <c r="K928" s="16" t="str">
        <f>VLOOKUP(J928:J4084,'[10]Catalogos CRI'!$A$153:$B$335,2,FALSE)</f>
        <v>Rendimientos financieros del fondo de aportaciones para el fortalecimiento municipal</v>
      </c>
      <c r="L928" s="16" t="str">
        <f t="shared" si="133"/>
        <v>500</v>
      </c>
      <c r="M928" s="16" t="str">
        <f>VLOOKUP(L928:L4084,[11]FF!$A$10:$B$16,2,FALSE)</f>
        <v>Recursos Federales</v>
      </c>
      <c r="N928" s="16" t="str">
        <f t="shared" si="134"/>
        <v>501</v>
      </c>
      <c r="O928" s="16" t="str">
        <f>VLOOKUP(N928:N4084,[11]FF!$A$22:$B$93,2,FALSE)</f>
        <v>Fondo de Fortalecimiento 2018</v>
      </c>
      <c r="P928" s="16">
        <v>878084</v>
      </c>
      <c r="Q928" s="16">
        <v>2</v>
      </c>
      <c r="R928" s="17">
        <v>0</v>
      </c>
      <c r="S928" s="17">
        <v>18615.240000000002</v>
      </c>
      <c r="T928" s="17">
        <f t="shared" si="126"/>
        <v>18615.240000000002</v>
      </c>
      <c r="U928" s="17">
        <v>0</v>
      </c>
      <c r="V928" s="17">
        <v>18615.240000000002</v>
      </c>
      <c r="W928" s="17">
        <f t="shared" si="127"/>
        <v>0</v>
      </c>
      <c r="X928" t="str">
        <f>VLOOKUP(J928,'[12]Conver ASEJ VS Clave Nueva'!$A$4:$C$193,3,FALSE)</f>
        <v>8.2.1.4</v>
      </c>
      <c r="Y928" t="str">
        <f>VLOOKUP(K928,'[13]Conver ASEJ VS Clave Nueva'!$B$4:$D$193,3,FALSE)</f>
        <v>Rendimientos financieros del fondo de aportaciones para el fortalecimiento municipal</v>
      </c>
    </row>
    <row r="929" spans="1:25" x14ac:dyDescent="0.25">
      <c r="A929" s="16">
        <v>86501</v>
      </c>
      <c r="B929" s="16" t="s">
        <v>139</v>
      </c>
      <c r="C929" s="16" t="str">
        <f t="shared" si="128"/>
        <v>2018</v>
      </c>
      <c r="D929" s="16" t="str">
        <f t="shared" si="129"/>
        <v>080000</v>
      </c>
      <c r="E929" s="16" t="str">
        <f>VLOOKUP(D929:D4085,'[10]Catalogos CRI'!$A$10:$B$19,2,FALSE)</f>
        <v>PARTICIPACIONES Y APORTACIONES</v>
      </c>
      <c r="F929" s="16" t="str">
        <f t="shared" si="130"/>
        <v>082000</v>
      </c>
      <c r="G929" s="16" t="str">
        <f>VLOOKUP(F929:F4085,'[10]Catalogos CRI'!$A$24:$B$65,2,FALSE)</f>
        <v>APORTACIONES</v>
      </c>
      <c r="H929" s="16" t="str">
        <f t="shared" si="131"/>
        <v>082010</v>
      </c>
      <c r="I929" s="16" t="str">
        <f>VLOOKUP(H929:H4085,'[10]Catalogos CRI'!$A$70:$B$148,2,FALSE)</f>
        <v>Aportaciones federales</v>
      </c>
      <c r="J929" s="16" t="str">
        <f t="shared" si="132"/>
        <v>082014</v>
      </c>
      <c r="K929" s="16" t="str">
        <f>VLOOKUP(J929:J4085,'[10]Catalogos CRI'!$A$153:$B$335,2,FALSE)</f>
        <v>Rendimientos financieros del fondo de aportaciones para el fortalecimiento municipal</v>
      </c>
      <c r="L929" s="16" t="str">
        <f t="shared" si="133"/>
        <v>500</v>
      </c>
      <c r="M929" s="16" t="str">
        <f>VLOOKUP(L929:L4085,[11]FF!$A$10:$B$16,2,FALSE)</f>
        <v>Recursos Federales</v>
      </c>
      <c r="N929" s="16" t="str">
        <f t="shared" si="134"/>
        <v>501</v>
      </c>
      <c r="O929" s="16" t="str">
        <f>VLOOKUP(N929:N4085,[11]FF!$A$22:$B$93,2,FALSE)</f>
        <v>Fondo de Fortalecimiento 2018</v>
      </c>
      <c r="P929" s="16">
        <v>878085</v>
      </c>
      <c r="Q929" s="16">
        <v>3</v>
      </c>
      <c r="R929" s="17">
        <v>0</v>
      </c>
      <c r="S929" s="17">
        <v>96316.73</v>
      </c>
      <c r="T929" s="17">
        <f t="shared" si="126"/>
        <v>96316.73</v>
      </c>
      <c r="U929" s="17">
        <v>0</v>
      </c>
      <c r="V929" s="17">
        <v>96316.73</v>
      </c>
      <c r="W929" s="17">
        <f t="shared" si="127"/>
        <v>0</v>
      </c>
      <c r="X929" t="str">
        <f>VLOOKUP(J929,'[12]Conver ASEJ VS Clave Nueva'!$A$4:$C$193,3,FALSE)</f>
        <v>8.2.1.4</v>
      </c>
      <c r="Y929" t="str">
        <f>VLOOKUP(K929,'[13]Conver ASEJ VS Clave Nueva'!$B$4:$D$193,3,FALSE)</f>
        <v>Rendimientos financieros del fondo de aportaciones para el fortalecimiento municipal</v>
      </c>
    </row>
    <row r="930" spans="1:25" x14ac:dyDescent="0.25">
      <c r="A930" s="16">
        <v>86501</v>
      </c>
      <c r="B930" s="16" t="s">
        <v>139</v>
      </c>
      <c r="C930" s="16" t="str">
        <f t="shared" si="128"/>
        <v>2018</v>
      </c>
      <c r="D930" s="16" t="str">
        <f t="shared" si="129"/>
        <v>080000</v>
      </c>
      <c r="E930" s="16" t="str">
        <f>VLOOKUP(D930:D4086,'[10]Catalogos CRI'!$A$10:$B$19,2,FALSE)</f>
        <v>PARTICIPACIONES Y APORTACIONES</v>
      </c>
      <c r="F930" s="16" t="str">
        <f t="shared" si="130"/>
        <v>082000</v>
      </c>
      <c r="G930" s="16" t="str">
        <f>VLOOKUP(F930:F4086,'[10]Catalogos CRI'!$A$24:$B$65,2,FALSE)</f>
        <v>APORTACIONES</v>
      </c>
      <c r="H930" s="16" t="str">
        <f t="shared" si="131"/>
        <v>082010</v>
      </c>
      <c r="I930" s="16" t="str">
        <f>VLOOKUP(H930:H4086,'[10]Catalogos CRI'!$A$70:$B$148,2,FALSE)</f>
        <v>Aportaciones federales</v>
      </c>
      <c r="J930" s="16" t="str">
        <f t="shared" si="132"/>
        <v>082014</v>
      </c>
      <c r="K930" s="16" t="str">
        <f>VLOOKUP(J930:J4086,'[10]Catalogos CRI'!$A$153:$B$335,2,FALSE)</f>
        <v>Rendimientos financieros del fondo de aportaciones para el fortalecimiento municipal</v>
      </c>
      <c r="L930" s="16" t="str">
        <f t="shared" si="133"/>
        <v>500</v>
      </c>
      <c r="M930" s="16" t="str">
        <f>VLOOKUP(L930:L4086,[11]FF!$A$10:$B$16,2,FALSE)</f>
        <v>Recursos Federales</v>
      </c>
      <c r="N930" s="16" t="str">
        <f t="shared" si="134"/>
        <v>501</v>
      </c>
      <c r="O930" s="16" t="str">
        <f>VLOOKUP(N930:N4086,[11]FF!$A$22:$B$93,2,FALSE)</f>
        <v>Fondo de Fortalecimiento 2018</v>
      </c>
      <c r="P930" s="16">
        <v>878086</v>
      </c>
      <c r="Q930" s="16">
        <v>4</v>
      </c>
      <c r="R930" s="17">
        <v>0</v>
      </c>
      <c r="S930" s="17">
        <v>145778.43</v>
      </c>
      <c r="T930" s="17">
        <f t="shared" si="126"/>
        <v>145778.43</v>
      </c>
      <c r="U930" s="17">
        <v>0</v>
      </c>
      <c r="V930" s="17">
        <v>145778.43</v>
      </c>
      <c r="W930" s="17">
        <f t="shared" si="127"/>
        <v>0</v>
      </c>
      <c r="X930" t="str">
        <f>VLOOKUP(J930,'[12]Conver ASEJ VS Clave Nueva'!$A$4:$C$193,3,FALSE)</f>
        <v>8.2.1.4</v>
      </c>
      <c r="Y930" t="str">
        <f>VLOOKUP(K930,'[13]Conver ASEJ VS Clave Nueva'!$B$4:$D$193,3,FALSE)</f>
        <v>Rendimientos financieros del fondo de aportaciones para el fortalecimiento municipal</v>
      </c>
    </row>
    <row r="931" spans="1:25" x14ac:dyDescent="0.25">
      <c r="A931" s="16">
        <v>86501</v>
      </c>
      <c r="B931" s="16" t="s">
        <v>139</v>
      </c>
      <c r="C931" s="16" t="str">
        <f t="shared" si="128"/>
        <v>2018</v>
      </c>
      <c r="D931" s="16" t="str">
        <f t="shared" si="129"/>
        <v>080000</v>
      </c>
      <c r="E931" s="16" t="str">
        <f>VLOOKUP(D931:D4087,'[10]Catalogos CRI'!$A$10:$B$19,2,FALSE)</f>
        <v>PARTICIPACIONES Y APORTACIONES</v>
      </c>
      <c r="F931" s="16" t="str">
        <f t="shared" si="130"/>
        <v>082000</v>
      </c>
      <c r="G931" s="16" t="str">
        <f>VLOOKUP(F931:F4087,'[10]Catalogos CRI'!$A$24:$B$65,2,FALSE)</f>
        <v>APORTACIONES</v>
      </c>
      <c r="H931" s="16" t="str">
        <f t="shared" si="131"/>
        <v>082010</v>
      </c>
      <c r="I931" s="16" t="str">
        <f>VLOOKUP(H931:H4087,'[10]Catalogos CRI'!$A$70:$B$148,2,FALSE)</f>
        <v>Aportaciones federales</v>
      </c>
      <c r="J931" s="16" t="str">
        <f t="shared" si="132"/>
        <v>082014</v>
      </c>
      <c r="K931" s="16" t="str">
        <f>VLOOKUP(J931:J4087,'[10]Catalogos CRI'!$A$153:$B$335,2,FALSE)</f>
        <v>Rendimientos financieros del fondo de aportaciones para el fortalecimiento municipal</v>
      </c>
      <c r="L931" s="16" t="str">
        <f t="shared" si="133"/>
        <v>500</v>
      </c>
      <c r="M931" s="16" t="str">
        <f>VLOOKUP(L931:L4087,[11]FF!$A$10:$B$16,2,FALSE)</f>
        <v>Recursos Federales</v>
      </c>
      <c r="N931" s="16" t="str">
        <f t="shared" si="134"/>
        <v>501</v>
      </c>
      <c r="O931" s="16" t="str">
        <f>VLOOKUP(N931:N4087,[11]FF!$A$22:$B$93,2,FALSE)</f>
        <v>Fondo de Fortalecimiento 2018</v>
      </c>
      <c r="P931" s="16">
        <v>878087</v>
      </c>
      <c r="Q931" s="16">
        <v>5</v>
      </c>
      <c r="R931" s="17">
        <v>0</v>
      </c>
      <c r="S931" s="17">
        <v>222073.27</v>
      </c>
      <c r="T931" s="17">
        <f t="shared" si="126"/>
        <v>222073.27</v>
      </c>
      <c r="U931" s="17">
        <v>0</v>
      </c>
      <c r="V931" s="17">
        <v>222073.27</v>
      </c>
      <c r="W931" s="17">
        <f t="shared" si="127"/>
        <v>0</v>
      </c>
      <c r="X931" t="str">
        <f>VLOOKUP(J931,'[12]Conver ASEJ VS Clave Nueva'!$A$4:$C$193,3,FALSE)</f>
        <v>8.2.1.4</v>
      </c>
      <c r="Y931" t="str">
        <f>VLOOKUP(K931,'[13]Conver ASEJ VS Clave Nueva'!$B$4:$D$193,3,FALSE)</f>
        <v>Rendimientos financieros del fondo de aportaciones para el fortalecimiento municipal</v>
      </c>
    </row>
    <row r="932" spans="1:25" x14ac:dyDescent="0.25">
      <c r="A932" s="16">
        <v>86501</v>
      </c>
      <c r="B932" s="16" t="s">
        <v>139</v>
      </c>
      <c r="C932" s="16" t="str">
        <f t="shared" si="128"/>
        <v>2018</v>
      </c>
      <c r="D932" s="16" t="str">
        <f t="shared" si="129"/>
        <v>080000</v>
      </c>
      <c r="E932" s="16" t="str">
        <f>VLOOKUP(D932:D4088,'[10]Catalogos CRI'!$A$10:$B$19,2,FALSE)</f>
        <v>PARTICIPACIONES Y APORTACIONES</v>
      </c>
      <c r="F932" s="16" t="str">
        <f t="shared" si="130"/>
        <v>082000</v>
      </c>
      <c r="G932" s="16" t="str">
        <f>VLOOKUP(F932:F4088,'[10]Catalogos CRI'!$A$24:$B$65,2,FALSE)</f>
        <v>APORTACIONES</v>
      </c>
      <c r="H932" s="16" t="str">
        <f t="shared" si="131"/>
        <v>082010</v>
      </c>
      <c r="I932" s="16" t="str">
        <f>VLOOKUP(H932:H4088,'[10]Catalogos CRI'!$A$70:$B$148,2,FALSE)</f>
        <v>Aportaciones federales</v>
      </c>
      <c r="J932" s="16" t="str">
        <f t="shared" si="132"/>
        <v>082014</v>
      </c>
      <c r="K932" s="16" t="str">
        <f>VLOOKUP(J932:J4088,'[10]Catalogos CRI'!$A$153:$B$335,2,FALSE)</f>
        <v>Rendimientos financieros del fondo de aportaciones para el fortalecimiento municipal</v>
      </c>
      <c r="L932" s="16" t="str">
        <f t="shared" si="133"/>
        <v>500</v>
      </c>
      <c r="M932" s="16" t="str">
        <f>VLOOKUP(L932:L4088,[11]FF!$A$10:$B$16,2,FALSE)</f>
        <v>Recursos Federales</v>
      </c>
      <c r="N932" s="16" t="str">
        <f t="shared" si="134"/>
        <v>501</v>
      </c>
      <c r="O932" s="16" t="str">
        <f>VLOOKUP(N932:N4088,[11]FF!$A$22:$B$93,2,FALSE)</f>
        <v>Fondo de Fortalecimiento 2018</v>
      </c>
      <c r="P932" s="16">
        <v>878088</v>
      </c>
      <c r="Q932" s="16">
        <v>6</v>
      </c>
      <c r="R932" s="17">
        <v>0</v>
      </c>
      <c r="S932" s="17">
        <v>291088.25</v>
      </c>
      <c r="T932" s="17">
        <f t="shared" si="126"/>
        <v>291088.25</v>
      </c>
      <c r="U932" s="17">
        <v>0</v>
      </c>
      <c r="V932" s="17">
        <v>291088.25</v>
      </c>
      <c r="W932" s="17">
        <f t="shared" si="127"/>
        <v>0</v>
      </c>
      <c r="X932" t="str">
        <f>VLOOKUP(J932,'[12]Conver ASEJ VS Clave Nueva'!$A$4:$C$193,3,FALSE)</f>
        <v>8.2.1.4</v>
      </c>
      <c r="Y932" t="str">
        <f>VLOOKUP(K932,'[13]Conver ASEJ VS Clave Nueva'!$B$4:$D$193,3,FALSE)</f>
        <v>Rendimientos financieros del fondo de aportaciones para el fortalecimiento municipal</v>
      </c>
    </row>
    <row r="933" spans="1:25" x14ac:dyDescent="0.25">
      <c r="A933" s="16">
        <v>86501</v>
      </c>
      <c r="B933" s="16" t="s">
        <v>139</v>
      </c>
      <c r="C933" s="16" t="str">
        <f t="shared" si="128"/>
        <v>2018</v>
      </c>
      <c r="D933" s="16" t="str">
        <f t="shared" si="129"/>
        <v>080000</v>
      </c>
      <c r="E933" s="16" t="str">
        <f>VLOOKUP(D933:D4089,'[10]Catalogos CRI'!$A$10:$B$19,2,FALSE)</f>
        <v>PARTICIPACIONES Y APORTACIONES</v>
      </c>
      <c r="F933" s="16" t="str">
        <f t="shared" si="130"/>
        <v>082000</v>
      </c>
      <c r="G933" s="16" t="str">
        <f>VLOOKUP(F933:F4089,'[10]Catalogos CRI'!$A$24:$B$65,2,FALSE)</f>
        <v>APORTACIONES</v>
      </c>
      <c r="H933" s="16" t="str">
        <f t="shared" si="131"/>
        <v>082010</v>
      </c>
      <c r="I933" s="16" t="str">
        <f>VLOOKUP(H933:H4089,'[10]Catalogos CRI'!$A$70:$B$148,2,FALSE)</f>
        <v>Aportaciones federales</v>
      </c>
      <c r="J933" s="16" t="str">
        <f t="shared" si="132"/>
        <v>082014</v>
      </c>
      <c r="K933" s="16" t="str">
        <f>VLOOKUP(J933:J4089,'[10]Catalogos CRI'!$A$153:$B$335,2,FALSE)</f>
        <v>Rendimientos financieros del fondo de aportaciones para el fortalecimiento municipal</v>
      </c>
      <c r="L933" s="16" t="str">
        <f t="shared" si="133"/>
        <v>500</v>
      </c>
      <c r="M933" s="16" t="str">
        <f>VLOOKUP(L933:L4089,[11]FF!$A$10:$B$16,2,FALSE)</f>
        <v>Recursos Federales</v>
      </c>
      <c r="N933" s="16" t="str">
        <f t="shared" si="134"/>
        <v>501</v>
      </c>
      <c r="O933" s="16" t="str">
        <f>VLOOKUP(N933:N4089,[11]FF!$A$22:$B$93,2,FALSE)</f>
        <v>Fondo de Fortalecimiento 2018</v>
      </c>
      <c r="P933" s="16">
        <v>878089</v>
      </c>
      <c r="Q933" s="16">
        <v>7</v>
      </c>
      <c r="R933" s="17">
        <v>0</v>
      </c>
      <c r="S933" s="17">
        <v>0</v>
      </c>
      <c r="T933" s="17">
        <f t="shared" si="126"/>
        <v>0</v>
      </c>
      <c r="U933" s="17">
        <v>0</v>
      </c>
      <c r="V933" s="17">
        <v>374147.66</v>
      </c>
      <c r="W933" s="17">
        <f t="shared" si="127"/>
        <v>-374147.66</v>
      </c>
      <c r="X933" t="str">
        <f>VLOOKUP(J933,'[12]Conver ASEJ VS Clave Nueva'!$A$4:$C$193,3,FALSE)</f>
        <v>8.2.1.4</v>
      </c>
      <c r="Y933" t="str">
        <f>VLOOKUP(K933,'[13]Conver ASEJ VS Clave Nueva'!$B$4:$D$193,3,FALSE)</f>
        <v>Rendimientos financieros del fondo de aportaciones para el fortalecimiento municipal</v>
      </c>
    </row>
    <row r="934" spans="1:25" x14ac:dyDescent="0.25">
      <c r="A934" s="16">
        <v>86501</v>
      </c>
      <c r="B934" s="16" t="s">
        <v>139</v>
      </c>
      <c r="C934" s="16" t="str">
        <f t="shared" si="128"/>
        <v>2018</v>
      </c>
      <c r="D934" s="16" t="str">
        <f t="shared" si="129"/>
        <v>080000</v>
      </c>
      <c r="E934" s="16" t="str">
        <f>VLOOKUP(D934:D4090,'[10]Catalogos CRI'!$A$10:$B$19,2,FALSE)</f>
        <v>PARTICIPACIONES Y APORTACIONES</v>
      </c>
      <c r="F934" s="16" t="str">
        <f t="shared" si="130"/>
        <v>082000</v>
      </c>
      <c r="G934" s="16" t="str">
        <f>VLOOKUP(F934:F4090,'[10]Catalogos CRI'!$A$24:$B$65,2,FALSE)</f>
        <v>APORTACIONES</v>
      </c>
      <c r="H934" s="16" t="str">
        <f t="shared" si="131"/>
        <v>082010</v>
      </c>
      <c r="I934" s="16" t="str">
        <f>VLOOKUP(H934:H4090,'[10]Catalogos CRI'!$A$70:$B$148,2,FALSE)</f>
        <v>Aportaciones federales</v>
      </c>
      <c r="J934" s="16" t="str">
        <f t="shared" si="132"/>
        <v>082014</v>
      </c>
      <c r="K934" s="16" t="str">
        <f>VLOOKUP(J934:J4090,'[10]Catalogos CRI'!$A$153:$B$335,2,FALSE)</f>
        <v>Rendimientos financieros del fondo de aportaciones para el fortalecimiento municipal</v>
      </c>
      <c r="L934" s="16" t="str">
        <f t="shared" si="133"/>
        <v>500</v>
      </c>
      <c r="M934" s="16" t="str">
        <f>VLOOKUP(L934:L4090,[11]FF!$A$10:$B$16,2,FALSE)</f>
        <v>Recursos Federales</v>
      </c>
      <c r="N934" s="16" t="str">
        <f t="shared" si="134"/>
        <v>501</v>
      </c>
      <c r="O934" s="16" t="str">
        <f>VLOOKUP(N934:N4090,[11]FF!$A$22:$B$93,2,FALSE)</f>
        <v>Fondo de Fortalecimiento 2018</v>
      </c>
      <c r="P934" s="16">
        <v>878090</v>
      </c>
      <c r="Q934" s="16">
        <v>8</v>
      </c>
      <c r="R934" s="17">
        <v>0</v>
      </c>
      <c r="S934" s="17">
        <v>0</v>
      </c>
      <c r="T934" s="17">
        <f t="shared" si="126"/>
        <v>0</v>
      </c>
      <c r="U934" s="17">
        <v>0</v>
      </c>
      <c r="V934" s="17">
        <v>398346.21</v>
      </c>
      <c r="W934" s="17">
        <f t="shared" si="127"/>
        <v>-398346.21</v>
      </c>
      <c r="X934" t="str">
        <f>VLOOKUP(J934,'[12]Conver ASEJ VS Clave Nueva'!$A$4:$C$193,3,FALSE)</f>
        <v>8.2.1.4</v>
      </c>
      <c r="Y934" t="str">
        <f>VLOOKUP(K934,'[13]Conver ASEJ VS Clave Nueva'!$B$4:$D$193,3,FALSE)</f>
        <v>Rendimientos financieros del fondo de aportaciones para el fortalecimiento municipal</v>
      </c>
    </row>
    <row r="935" spans="1:25" x14ac:dyDescent="0.25">
      <c r="A935" s="16">
        <v>86501</v>
      </c>
      <c r="B935" s="16" t="s">
        <v>139</v>
      </c>
      <c r="C935" s="16" t="str">
        <f t="shared" si="128"/>
        <v>2018</v>
      </c>
      <c r="D935" s="16" t="str">
        <f t="shared" si="129"/>
        <v>080000</v>
      </c>
      <c r="E935" s="16" t="str">
        <f>VLOOKUP(D935:D4091,'[10]Catalogos CRI'!$A$10:$B$19,2,FALSE)</f>
        <v>PARTICIPACIONES Y APORTACIONES</v>
      </c>
      <c r="F935" s="16" t="str">
        <f t="shared" si="130"/>
        <v>082000</v>
      </c>
      <c r="G935" s="16" t="str">
        <f>VLOOKUP(F935:F4091,'[10]Catalogos CRI'!$A$24:$B$65,2,FALSE)</f>
        <v>APORTACIONES</v>
      </c>
      <c r="H935" s="16" t="str">
        <f t="shared" si="131"/>
        <v>082010</v>
      </c>
      <c r="I935" s="16" t="str">
        <f>VLOOKUP(H935:H4091,'[10]Catalogos CRI'!$A$70:$B$148,2,FALSE)</f>
        <v>Aportaciones federales</v>
      </c>
      <c r="J935" s="16" t="str">
        <f t="shared" si="132"/>
        <v>082014</v>
      </c>
      <c r="K935" s="16" t="str">
        <f>VLOOKUP(J935:J4091,'[10]Catalogos CRI'!$A$153:$B$335,2,FALSE)</f>
        <v>Rendimientos financieros del fondo de aportaciones para el fortalecimiento municipal</v>
      </c>
      <c r="L935" s="16" t="str">
        <f t="shared" si="133"/>
        <v>500</v>
      </c>
      <c r="M935" s="16" t="str">
        <f>VLOOKUP(L935:L4091,[11]FF!$A$10:$B$16,2,FALSE)</f>
        <v>Recursos Federales</v>
      </c>
      <c r="N935" s="16" t="str">
        <f t="shared" si="134"/>
        <v>501</v>
      </c>
      <c r="O935" s="16" t="str">
        <f>VLOOKUP(N935:N4091,[11]FF!$A$22:$B$93,2,FALSE)</f>
        <v>Fondo de Fortalecimiento 2018</v>
      </c>
      <c r="P935" s="16">
        <v>878091</v>
      </c>
      <c r="Q935" s="16">
        <v>9</v>
      </c>
      <c r="R935" s="17">
        <v>0</v>
      </c>
      <c r="S935" s="17">
        <v>0</v>
      </c>
      <c r="T935" s="17">
        <f t="shared" si="126"/>
        <v>0</v>
      </c>
      <c r="U935" s="17">
        <v>0</v>
      </c>
      <c r="V935" s="17">
        <v>385836.56</v>
      </c>
      <c r="W935" s="17">
        <f t="shared" si="127"/>
        <v>-385836.56</v>
      </c>
      <c r="X935" t="str">
        <f>VLOOKUP(J935,'[12]Conver ASEJ VS Clave Nueva'!$A$4:$C$193,3,FALSE)</f>
        <v>8.2.1.4</v>
      </c>
      <c r="Y935" t="str">
        <f>VLOOKUP(K935,'[13]Conver ASEJ VS Clave Nueva'!$B$4:$D$193,3,FALSE)</f>
        <v>Rendimientos financieros del fondo de aportaciones para el fortalecimiento municipal</v>
      </c>
    </row>
    <row r="936" spans="1:25" x14ac:dyDescent="0.25">
      <c r="A936" s="16">
        <v>86501</v>
      </c>
      <c r="B936" s="16" t="s">
        <v>139</v>
      </c>
      <c r="C936" s="16" t="str">
        <f t="shared" si="128"/>
        <v>2018</v>
      </c>
      <c r="D936" s="16" t="str">
        <f t="shared" si="129"/>
        <v>080000</v>
      </c>
      <c r="E936" s="16" t="str">
        <f>VLOOKUP(D936:D4092,'[10]Catalogos CRI'!$A$10:$B$19,2,FALSE)</f>
        <v>PARTICIPACIONES Y APORTACIONES</v>
      </c>
      <c r="F936" s="16" t="str">
        <f t="shared" si="130"/>
        <v>082000</v>
      </c>
      <c r="G936" s="16" t="str">
        <f>VLOOKUP(F936:F4092,'[10]Catalogos CRI'!$A$24:$B$65,2,FALSE)</f>
        <v>APORTACIONES</v>
      </c>
      <c r="H936" s="16" t="str">
        <f t="shared" si="131"/>
        <v>082010</v>
      </c>
      <c r="I936" s="16" t="str">
        <f>VLOOKUP(H936:H4092,'[10]Catalogos CRI'!$A$70:$B$148,2,FALSE)</f>
        <v>Aportaciones federales</v>
      </c>
      <c r="J936" s="16" t="str">
        <f t="shared" si="132"/>
        <v>082014</v>
      </c>
      <c r="K936" s="16" t="str">
        <f>VLOOKUP(J936:J4092,'[10]Catalogos CRI'!$A$153:$B$335,2,FALSE)</f>
        <v>Rendimientos financieros del fondo de aportaciones para el fortalecimiento municipal</v>
      </c>
      <c r="L936" s="16" t="str">
        <f t="shared" si="133"/>
        <v>500</v>
      </c>
      <c r="M936" s="16" t="str">
        <f>VLOOKUP(L936:L4092,[11]FF!$A$10:$B$16,2,FALSE)</f>
        <v>Recursos Federales</v>
      </c>
      <c r="N936" s="16" t="str">
        <f t="shared" si="134"/>
        <v>501</v>
      </c>
      <c r="O936" s="16" t="str">
        <f>VLOOKUP(N936:N4092,[11]FF!$A$22:$B$93,2,FALSE)</f>
        <v>Fondo de Fortalecimiento 2018</v>
      </c>
      <c r="P936" s="16">
        <v>878092</v>
      </c>
      <c r="Q936" s="16">
        <v>10</v>
      </c>
      <c r="R936" s="17">
        <v>0</v>
      </c>
      <c r="S936" s="17">
        <v>0</v>
      </c>
      <c r="T936" s="17">
        <f t="shared" si="126"/>
        <v>0</v>
      </c>
      <c r="U936" s="17">
        <v>0</v>
      </c>
      <c r="V936" s="17">
        <v>429167.16</v>
      </c>
      <c r="W936" s="17">
        <f t="shared" si="127"/>
        <v>-429167.16</v>
      </c>
      <c r="X936" t="str">
        <f>VLOOKUP(J936,'[12]Conver ASEJ VS Clave Nueva'!$A$4:$C$193,3,FALSE)</f>
        <v>8.2.1.4</v>
      </c>
      <c r="Y936" t="str">
        <f>VLOOKUP(K936,'[13]Conver ASEJ VS Clave Nueva'!$B$4:$D$193,3,FALSE)</f>
        <v>Rendimientos financieros del fondo de aportaciones para el fortalecimiento municipal</v>
      </c>
    </row>
    <row r="937" spans="1:25" x14ac:dyDescent="0.25">
      <c r="A937" s="16">
        <v>86501</v>
      </c>
      <c r="B937" s="16" t="s">
        <v>139</v>
      </c>
      <c r="C937" s="16" t="str">
        <f t="shared" si="128"/>
        <v>2018</v>
      </c>
      <c r="D937" s="16" t="str">
        <f t="shared" si="129"/>
        <v>080000</v>
      </c>
      <c r="E937" s="16" t="str">
        <f>VLOOKUP(D937:D4093,'[10]Catalogos CRI'!$A$10:$B$19,2,FALSE)</f>
        <v>PARTICIPACIONES Y APORTACIONES</v>
      </c>
      <c r="F937" s="16" t="str">
        <f t="shared" si="130"/>
        <v>082000</v>
      </c>
      <c r="G937" s="16" t="str">
        <f>VLOOKUP(F937:F4093,'[10]Catalogos CRI'!$A$24:$B$65,2,FALSE)</f>
        <v>APORTACIONES</v>
      </c>
      <c r="H937" s="16" t="str">
        <f t="shared" si="131"/>
        <v>082010</v>
      </c>
      <c r="I937" s="16" t="str">
        <f>VLOOKUP(H937:H4093,'[10]Catalogos CRI'!$A$70:$B$148,2,FALSE)</f>
        <v>Aportaciones federales</v>
      </c>
      <c r="J937" s="16" t="str">
        <f t="shared" si="132"/>
        <v>082014</v>
      </c>
      <c r="K937" s="16" t="str">
        <f>VLOOKUP(J937:J4093,'[10]Catalogos CRI'!$A$153:$B$335,2,FALSE)</f>
        <v>Rendimientos financieros del fondo de aportaciones para el fortalecimiento municipal</v>
      </c>
      <c r="L937" s="16" t="str">
        <f t="shared" si="133"/>
        <v>500</v>
      </c>
      <c r="M937" s="16" t="str">
        <f>VLOOKUP(L937:L4093,[11]FF!$A$10:$B$16,2,FALSE)</f>
        <v>Recursos Federales</v>
      </c>
      <c r="N937" s="16" t="str">
        <f t="shared" si="134"/>
        <v>501</v>
      </c>
      <c r="O937" s="16" t="str">
        <f>VLOOKUP(N937:N4093,[11]FF!$A$22:$B$93,2,FALSE)</f>
        <v>Fondo de Fortalecimiento 2018</v>
      </c>
      <c r="P937" s="16">
        <v>878093</v>
      </c>
      <c r="Q937" s="16">
        <v>11</v>
      </c>
      <c r="R937" s="17">
        <v>0</v>
      </c>
      <c r="S937" s="17">
        <v>0</v>
      </c>
      <c r="T937" s="17">
        <f t="shared" si="126"/>
        <v>0</v>
      </c>
      <c r="U937" s="17">
        <v>0</v>
      </c>
      <c r="V937" s="17">
        <v>439588.19</v>
      </c>
      <c r="W937" s="17">
        <f t="shared" si="127"/>
        <v>-439588.19</v>
      </c>
      <c r="X937" t="str">
        <f>VLOOKUP(J937,'[12]Conver ASEJ VS Clave Nueva'!$A$4:$C$193,3,FALSE)</f>
        <v>8.2.1.4</v>
      </c>
      <c r="Y937" t="str">
        <f>VLOOKUP(K937,'[13]Conver ASEJ VS Clave Nueva'!$B$4:$D$193,3,FALSE)</f>
        <v>Rendimientos financieros del fondo de aportaciones para el fortalecimiento municipal</v>
      </c>
    </row>
    <row r="938" spans="1:25" x14ac:dyDescent="0.25">
      <c r="A938" s="16">
        <v>86501</v>
      </c>
      <c r="B938" s="16" t="s">
        <v>139</v>
      </c>
      <c r="C938" s="16" t="str">
        <f t="shared" si="128"/>
        <v>2018</v>
      </c>
      <c r="D938" s="16" t="str">
        <f t="shared" si="129"/>
        <v>080000</v>
      </c>
      <c r="E938" s="16" t="str">
        <f>VLOOKUP(D938:D4094,'[10]Catalogos CRI'!$A$10:$B$19,2,FALSE)</f>
        <v>PARTICIPACIONES Y APORTACIONES</v>
      </c>
      <c r="F938" s="16" t="str">
        <f t="shared" si="130"/>
        <v>082000</v>
      </c>
      <c r="G938" s="16" t="str">
        <f>VLOOKUP(F938:F4094,'[10]Catalogos CRI'!$A$24:$B$65,2,FALSE)</f>
        <v>APORTACIONES</v>
      </c>
      <c r="H938" s="16" t="str">
        <f t="shared" si="131"/>
        <v>082010</v>
      </c>
      <c r="I938" s="16" t="str">
        <f>VLOOKUP(H938:H4094,'[10]Catalogos CRI'!$A$70:$B$148,2,FALSE)</f>
        <v>Aportaciones federales</v>
      </c>
      <c r="J938" s="16" t="str">
        <f t="shared" si="132"/>
        <v>082014</v>
      </c>
      <c r="K938" s="16" t="str">
        <f>VLOOKUP(J938:J4094,'[10]Catalogos CRI'!$A$153:$B$335,2,FALSE)</f>
        <v>Rendimientos financieros del fondo de aportaciones para el fortalecimiento municipal</v>
      </c>
      <c r="L938" s="16" t="str">
        <f t="shared" si="133"/>
        <v>500</v>
      </c>
      <c r="M938" s="16" t="str">
        <f>VLOOKUP(L938:L4094,[11]FF!$A$10:$B$16,2,FALSE)</f>
        <v>Recursos Federales</v>
      </c>
      <c r="N938" s="16" t="str">
        <f t="shared" si="134"/>
        <v>501</v>
      </c>
      <c r="O938" s="16" t="str">
        <f>VLOOKUP(N938:N4094,[11]FF!$A$22:$B$93,2,FALSE)</f>
        <v>Fondo de Fortalecimiento 2018</v>
      </c>
      <c r="P938" s="16">
        <v>878094</v>
      </c>
      <c r="Q938" s="16">
        <v>12</v>
      </c>
      <c r="R938" s="17">
        <v>0</v>
      </c>
      <c r="S938" s="17">
        <v>0</v>
      </c>
      <c r="T938" s="17">
        <f t="shared" si="126"/>
        <v>0</v>
      </c>
      <c r="U938" s="17">
        <v>0</v>
      </c>
      <c r="V938" s="17">
        <v>355923.88</v>
      </c>
      <c r="W938" s="17">
        <f t="shared" si="127"/>
        <v>-355923.88</v>
      </c>
      <c r="X938" t="str">
        <f>VLOOKUP(J938,'[12]Conver ASEJ VS Clave Nueva'!$A$4:$C$193,3,FALSE)</f>
        <v>8.2.1.4</v>
      </c>
      <c r="Y938" t="str">
        <f>VLOOKUP(K938,'[13]Conver ASEJ VS Clave Nueva'!$B$4:$D$193,3,FALSE)</f>
        <v>Rendimientos financieros del fondo de aportaciones para el fortalecimiento municipal</v>
      </c>
    </row>
    <row r="939" spans="1:25" x14ac:dyDescent="0.25">
      <c r="A939" s="16">
        <v>86502</v>
      </c>
      <c r="B939" s="16" t="s">
        <v>140</v>
      </c>
      <c r="C939" s="16" t="str">
        <f t="shared" si="128"/>
        <v>2018</v>
      </c>
      <c r="D939" s="16" t="str">
        <f t="shared" si="129"/>
        <v>080000</v>
      </c>
      <c r="E939" s="16" t="str">
        <f>VLOOKUP(D939:D4095,'[10]Catalogos CRI'!$A$10:$B$19,2,FALSE)</f>
        <v>PARTICIPACIONES Y APORTACIONES</v>
      </c>
      <c r="F939" s="16" t="str">
        <f t="shared" si="130"/>
        <v>082000</v>
      </c>
      <c r="G939" s="16" t="str">
        <f>VLOOKUP(F939:F4095,'[10]Catalogos CRI'!$A$24:$B$65,2,FALSE)</f>
        <v>APORTACIONES</v>
      </c>
      <c r="H939" s="16" t="str">
        <f t="shared" si="131"/>
        <v>082010</v>
      </c>
      <c r="I939" s="16" t="str">
        <f>VLOOKUP(H939:H4095,'[10]Catalogos CRI'!$A$70:$B$148,2,FALSE)</f>
        <v>Aportaciones federales</v>
      </c>
      <c r="J939" s="16" t="str">
        <f t="shared" si="132"/>
        <v>082014</v>
      </c>
      <c r="K939" s="16" t="str">
        <f>VLOOKUP(J939:J4095,'[10]Catalogos CRI'!$A$153:$B$335,2,FALSE)</f>
        <v>Rendimientos financieros del fondo de aportaciones para el fortalecimiento municipal</v>
      </c>
      <c r="L939" s="16" t="str">
        <f t="shared" si="133"/>
        <v>500</v>
      </c>
      <c r="M939" s="16" t="str">
        <f>VLOOKUP(L939:L4095,[11]FF!$A$10:$B$16,2,FALSE)</f>
        <v>Recursos Federales</v>
      </c>
      <c r="N939" s="16" t="str">
        <f t="shared" si="134"/>
        <v>502</v>
      </c>
      <c r="O939" s="16" t="str">
        <f>VLOOKUP(N939:N4095,[11]FF!$A$22:$B$93,2,FALSE)</f>
        <v>Fondo de Fortalecimiento 2017</v>
      </c>
      <c r="P939" s="16">
        <v>878095</v>
      </c>
      <c r="Q939" s="16">
        <v>1</v>
      </c>
      <c r="R939" s="17">
        <v>0</v>
      </c>
      <c r="S939" s="17">
        <v>99538.14</v>
      </c>
      <c r="T939" s="17">
        <f t="shared" si="126"/>
        <v>99538.14</v>
      </c>
      <c r="U939" s="17">
        <v>0</v>
      </c>
      <c r="V939" s="17">
        <v>99538.14</v>
      </c>
      <c r="W939" s="17">
        <f t="shared" si="127"/>
        <v>0</v>
      </c>
      <c r="X939" t="str">
        <f>VLOOKUP(J939,'[12]Conver ASEJ VS Clave Nueva'!$A$4:$C$193,3,FALSE)</f>
        <v>8.2.1.4</v>
      </c>
      <c r="Y939" t="str">
        <f>VLOOKUP(K939,'[13]Conver ASEJ VS Clave Nueva'!$B$4:$D$193,3,FALSE)</f>
        <v>Rendimientos financieros del fondo de aportaciones para el fortalecimiento municipal</v>
      </c>
    </row>
    <row r="940" spans="1:25" x14ac:dyDescent="0.25">
      <c r="A940" s="16">
        <v>86502</v>
      </c>
      <c r="B940" s="16" t="s">
        <v>140</v>
      </c>
      <c r="C940" s="16" t="str">
        <f t="shared" si="128"/>
        <v>2018</v>
      </c>
      <c r="D940" s="16" t="str">
        <f t="shared" si="129"/>
        <v>080000</v>
      </c>
      <c r="E940" s="16" t="str">
        <f>VLOOKUP(D940:D4096,'[10]Catalogos CRI'!$A$10:$B$19,2,FALSE)</f>
        <v>PARTICIPACIONES Y APORTACIONES</v>
      </c>
      <c r="F940" s="16" t="str">
        <f t="shared" si="130"/>
        <v>082000</v>
      </c>
      <c r="G940" s="16" t="str">
        <f>VLOOKUP(F940:F4096,'[10]Catalogos CRI'!$A$24:$B$65,2,FALSE)</f>
        <v>APORTACIONES</v>
      </c>
      <c r="H940" s="16" t="str">
        <f t="shared" si="131"/>
        <v>082010</v>
      </c>
      <c r="I940" s="16" t="str">
        <f>VLOOKUP(H940:H4096,'[10]Catalogos CRI'!$A$70:$B$148,2,FALSE)</f>
        <v>Aportaciones federales</v>
      </c>
      <c r="J940" s="16" t="str">
        <f t="shared" si="132"/>
        <v>082014</v>
      </c>
      <c r="K940" s="16" t="str">
        <f>VLOOKUP(J940:J4096,'[10]Catalogos CRI'!$A$153:$B$335,2,FALSE)</f>
        <v>Rendimientos financieros del fondo de aportaciones para el fortalecimiento municipal</v>
      </c>
      <c r="L940" s="16" t="str">
        <f t="shared" si="133"/>
        <v>500</v>
      </c>
      <c r="M940" s="16" t="str">
        <f>VLOOKUP(L940:L4096,[11]FF!$A$10:$B$16,2,FALSE)</f>
        <v>Recursos Federales</v>
      </c>
      <c r="N940" s="16" t="str">
        <f t="shared" si="134"/>
        <v>502</v>
      </c>
      <c r="O940" s="16" t="str">
        <f>VLOOKUP(N940:N4096,[11]FF!$A$22:$B$93,2,FALSE)</f>
        <v>Fondo de Fortalecimiento 2017</v>
      </c>
      <c r="P940" s="16">
        <v>878096</v>
      </c>
      <c r="Q940" s="16">
        <v>2</v>
      </c>
      <c r="R940" s="17">
        <v>0</v>
      </c>
      <c r="S940" s="17">
        <v>11234.91</v>
      </c>
      <c r="T940" s="17">
        <f t="shared" si="126"/>
        <v>11234.91</v>
      </c>
      <c r="U940" s="17">
        <v>0</v>
      </c>
      <c r="V940" s="17">
        <v>11234.91</v>
      </c>
      <c r="W940" s="17">
        <f t="shared" si="127"/>
        <v>0</v>
      </c>
      <c r="X940" t="str">
        <f>VLOOKUP(J940,'[12]Conver ASEJ VS Clave Nueva'!$A$4:$C$193,3,FALSE)</f>
        <v>8.2.1.4</v>
      </c>
      <c r="Y940" t="str">
        <f>VLOOKUP(K940,'[13]Conver ASEJ VS Clave Nueva'!$B$4:$D$193,3,FALSE)</f>
        <v>Rendimientos financieros del fondo de aportaciones para el fortalecimiento municipal</v>
      </c>
    </row>
    <row r="941" spans="1:25" x14ac:dyDescent="0.25">
      <c r="A941" s="16">
        <v>86502</v>
      </c>
      <c r="B941" s="16" t="s">
        <v>140</v>
      </c>
      <c r="C941" s="16" t="str">
        <f t="shared" si="128"/>
        <v>2018</v>
      </c>
      <c r="D941" s="16" t="str">
        <f t="shared" si="129"/>
        <v>080000</v>
      </c>
      <c r="E941" s="16" t="str">
        <f>VLOOKUP(D941:D4097,'[10]Catalogos CRI'!$A$10:$B$19,2,FALSE)</f>
        <v>PARTICIPACIONES Y APORTACIONES</v>
      </c>
      <c r="F941" s="16" t="str">
        <f t="shared" si="130"/>
        <v>082000</v>
      </c>
      <c r="G941" s="16" t="str">
        <f>VLOOKUP(F941:F4097,'[10]Catalogos CRI'!$A$24:$B$65,2,FALSE)</f>
        <v>APORTACIONES</v>
      </c>
      <c r="H941" s="16" t="str">
        <f t="shared" si="131"/>
        <v>082010</v>
      </c>
      <c r="I941" s="16" t="str">
        <f>VLOOKUP(H941:H4097,'[10]Catalogos CRI'!$A$70:$B$148,2,FALSE)</f>
        <v>Aportaciones federales</v>
      </c>
      <c r="J941" s="16" t="str">
        <f t="shared" si="132"/>
        <v>082014</v>
      </c>
      <c r="K941" s="16" t="str">
        <f>VLOOKUP(J941:J4097,'[10]Catalogos CRI'!$A$153:$B$335,2,FALSE)</f>
        <v>Rendimientos financieros del fondo de aportaciones para el fortalecimiento municipal</v>
      </c>
      <c r="L941" s="16" t="str">
        <f t="shared" si="133"/>
        <v>500</v>
      </c>
      <c r="M941" s="16" t="str">
        <f>VLOOKUP(L941:L4097,[11]FF!$A$10:$B$16,2,FALSE)</f>
        <v>Recursos Federales</v>
      </c>
      <c r="N941" s="16" t="str">
        <f t="shared" si="134"/>
        <v>502</v>
      </c>
      <c r="O941" s="16" t="str">
        <f>VLOOKUP(N941:N4097,[11]FF!$A$22:$B$93,2,FALSE)</f>
        <v>Fondo de Fortalecimiento 2017</v>
      </c>
      <c r="P941" s="16">
        <v>878097</v>
      </c>
      <c r="Q941" s="16">
        <v>3</v>
      </c>
      <c r="R941" s="17">
        <v>0</v>
      </c>
      <c r="S941" s="17">
        <v>3194.23</v>
      </c>
      <c r="T941" s="17">
        <f t="shared" si="126"/>
        <v>3194.23</v>
      </c>
      <c r="U941" s="17">
        <v>0</v>
      </c>
      <c r="V941" s="17">
        <v>3194.23</v>
      </c>
      <c r="W941" s="17">
        <f t="shared" si="127"/>
        <v>0</v>
      </c>
      <c r="X941" t="str">
        <f>VLOOKUP(J941,'[12]Conver ASEJ VS Clave Nueva'!$A$4:$C$193,3,FALSE)</f>
        <v>8.2.1.4</v>
      </c>
      <c r="Y941" t="str">
        <f>VLOOKUP(K941,'[13]Conver ASEJ VS Clave Nueva'!$B$4:$D$193,3,FALSE)</f>
        <v>Rendimientos financieros del fondo de aportaciones para el fortalecimiento municipal</v>
      </c>
    </row>
    <row r="942" spans="1:25" x14ac:dyDescent="0.25">
      <c r="A942" s="16">
        <v>86502</v>
      </c>
      <c r="B942" s="16" t="s">
        <v>140</v>
      </c>
      <c r="C942" s="16" t="str">
        <f t="shared" si="128"/>
        <v>2018</v>
      </c>
      <c r="D942" s="16" t="str">
        <f t="shared" si="129"/>
        <v>080000</v>
      </c>
      <c r="E942" s="16" t="str">
        <f>VLOOKUP(D942:D4098,'[10]Catalogos CRI'!$A$10:$B$19,2,FALSE)</f>
        <v>PARTICIPACIONES Y APORTACIONES</v>
      </c>
      <c r="F942" s="16" t="str">
        <f t="shared" si="130"/>
        <v>082000</v>
      </c>
      <c r="G942" s="16" t="str">
        <f>VLOOKUP(F942:F4098,'[10]Catalogos CRI'!$A$24:$B$65,2,FALSE)</f>
        <v>APORTACIONES</v>
      </c>
      <c r="H942" s="16" t="str">
        <f t="shared" si="131"/>
        <v>082010</v>
      </c>
      <c r="I942" s="16" t="str">
        <f>VLOOKUP(H942:H4098,'[10]Catalogos CRI'!$A$70:$B$148,2,FALSE)</f>
        <v>Aportaciones federales</v>
      </c>
      <c r="J942" s="16" t="str">
        <f t="shared" si="132"/>
        <v>082014</v>
      </c>
      <c r="K942" s="16" t="str">
        <f>VLOOKUP(J942:J4098,'[10]Catalogos CRI'!$A$153:$B$335,2,FALSE)</f>
        <v>Rendimientos financieros del fondo de aportaciones para el fortalecimiento municipal</v>
      </c>
      <c r="L942" s="16" t="str">
        <f t="shared" si="133"/>
        <v>500</v>
      </c>
      <c r="M942" s="16" t="str">
        <f>VLOOKUP(L942:L4098,[11]FF!$A$10:$B$16,2,FALSE)</f>
        <v>Recursos Federales</v>
      </c>
      <c r="N942" s="16" t="str">
        <f t="shared" si="134"/>
        <v>502</v>
      </c>
      <c r="O942" s="16" t="str">
        <f>VLOOKUP(N942:N4098,[11]FF!$A$22:$B$93,2,FALSE)</f>
        <v>Fondo de Fortalecimiento 2017</v>
      </c>
      <c r="P942" s="16">
        <v>878098</v>
      </c>
      <c r="Q942" s="16">
        <v>4</v>
      </c>
      <c r="R942" s="17">
        <v>0</v>
      </c>
      <c r="S942" s="17">
        <v>830.58</v>
      </c>
      <c r="T942" s="17">
        <f t="shared" si="126"/>
        <v>830.58</v>
      </c>
      <c r="U942" s="17">
        <v>0</v>
      </c>
      <c r="V942" s="17">
        <v>830.58</v>
      </c>
      <c r="W942" s="17">
        <f t="shared" si="127"/>
        <v>0</v>
      </c>
      <c r="X942" t="str">
        <f>VLOOKUP(J942,'[12]Conver ASEJ VS Clave Nueva'!$A$4:$C$193,3,FALSE)</f>
        <v>8.2.1.4</v>
      </c>
      <c r="Y942" t="str">
        <f>VLOOKUP(K942,'[13]Conver ASEJ VS Clave Nueva'!$B$4:$D$193,3,FALSE)</f>
        <v>Rendimientos financieros del fondo de aportaciones para el fortalecimiento municipal</v>
      </c>
    </row>
    <row r="943" spans="1:25" x14ac:dyDescent="0.25">
      <c r="A943" s="16">
        <v>86502</v>
      </c>
      <c r="B943" s="16" t="s">
        <v>140</v>
      </c>
      <c r="C943" s="16" t="str">
        <f t="shared" si="128"/>
        <v>2018</v>
      </c>
      <c r="D943" s="16" t="str">
        <f t="shared" si="129"/>
        <v>080000</v>
      </c>
      <c r="E943" s="16" t="str">
        <f>VLOOKUP(D943:D4099,'[10]Catalogos CRI'!$A$10:$B$19,2,FALSE)</f>
        <v>PARTICIPACIONES Y APORTACIONES</v>
      </c>
      <c r="F943" s="16" t="str">
        <f t="shared" si="130"/>
        <v>082000</v>
      </c>
      <c r="G943" s="16" t="str">
        <f>VLOOKUP(F943:F4099,'[10]Catalogos CRI'!$A$24:$B$65,2,FALSE)</f>
        <v>APORTACIONES</v>
      </c>
      <c r="H943" s="16" t="str">
        <f t="shared" si="131"/>
        <v>082010</v>
      </c>
      <c r="I943" s="16" t="str">
        <f>VLOOKUP(H943:H4099,'[10]Catalogos CRI'!$A$70:$B$148,2,FALSE)</f>
        <v>Aportaciones federales</v>
      </c>
      <c r="J943" s="16" t="str">
        <f t="shared" si="132"/>
        <v>082014</v>
      </c>
      <c r="K943" s="16" t="str">
        <f>VLOOKUP(J943:J4099,'[10]Catalogos CRI'!$A$153:$B$335,2,FALSE)</f>
        <v>Rendimientos financieros del fondo de aportaciones para el fortalecimiento municipal</v>
      </c>
      <c r="L943" s="16" t="str">
        <f t="shared" si="133"/>
        <v>500</v>
      </c>
      <c r="M943" s="16" t="str">
        <f>VLOOKUP(L943:L4099,[11]FF!$A$10:$B$16,2,FALSE)</f>
        <v>Recursos Federales</v>
      </c>
      <c r="N943" s="16" t="str">
        <f t="shared" si="134"/>
        <v>502</v>
      </c>
      <c r="O943" s="16" t="str">
        <f>VLOOKUP(N943:N4099,[11]FF!$A$22:$B$93,2,FALSE)</f>
        <v>Fondo de Fortalecimiento 2017</v>
      </c>
      <c r="P943" s="16">
        <v>878099</v>
      </c>
      <c r="Q943" s="16">
        <v>5</v>
      </c>
      <c r="R943" s="17">
        <v>0</v>
      </c>
      <c r="S943" s="17">
        <v>448.86</v>
      </c>
      <c r="T943" s="17">
        <f t="shared" si="126"/>
        <v>448.86</v>
      </c>
      <c r="U943" s="17">
        <v>0</v>
      </c>
      <c r="V943" s="17">
        <v>448.86</v>
      </c>
      <c r="W943" s="17">
        <f t="shared" si="127"/>
        <v>0</v>
      </c>
      <c r="X943" t="str">
        <f>VLOOKUP(J943,'[12]Conver ASEJ VS Clave Nueva'!$A$4:$C$193,3,FALSE)</f>
        <v>8.2.1.4</v>
      </c>
      <c r="Y943" t="str">
        <f>VLOOKUP(K943,'[13]Conver ASEJ VS Clave Nueva'!$B$4:$D$193,3,FALSE)</f>
        <v>Rendimientos financieros del fondo de aportaciones para el fortalecimiento municipal</v>
      </c>
    </row>
    <row r="944" spans="1:25" x14ac:dyDescent="0.25">
      <c r="A944" s="16">
        <v>86502</v>
      </c>
      <c r="B944" s="16" t="s">
        <v>140</v>
      </c>
      <c r="C944" s="16" t="str">
        <f t="shared" si="128"/>
        <v>2018</v>
      </c>
      <c r="D944" s="16" t="str">
        <f t="shared" si="129"/>
        <v>080000</v>
      </c>
      <c r="E944" s="16" t="str">
        <f>VLOOKUP(D944:D4100,'[10]Catalogos CRI'!$A$10:$B$19,2,FALSE)</f>
        <v>PARTICIPACIONES Y APORTACIONES</v>
      </c>
      <c r="F944" s="16" t="str">
        <f t="shared" si="130"/>
        <v>082000</v>
      </c>
      <c r="G944" s="16" t="str">
        <f>VLOOKUP(F944:F4100,'[10]Catalogos CRI'!$A$24:$B$65,2,FALSE)</f>
        <v>APORTACIONES</v>
      </c>
      <c r="H944" s="16" t="str">
        <f t="shared" si="131"/>
        <v>082010</v>
      </c>
      <c r="I944" s="16" t="str">
        <f>VLOOKUP(H944:H4100,'[10]Catalogos CRI'!$A$70:$B$148,2,FALSE)</f>
        <v>Aportaciones federales</v>
      </c>
      <c r="J944" s="16" t="str">
        <f t="shared" si="132"/>
        <v>082014</v>
      </c>
      <c r="K944" s="16" t="str">
        <f>VLOOKUP(J944:J4100,'[10]Catalogos CRI'!$A$153:$B$335,2,FALSE)</f>
        <v>Rendimientos financieros del fondo de aportaciones para el fortalecimiento municipal</v>
      </c>
      <c r="L944" s="16" t="str">
        <f t="shared" si="133"/>
        <v>500</v>
      </c>
      <c r="M944" s="16" t="str">
        <f>VLOOKUP(L944:L4100,[11]FF!$A$10:$B$16,2,FALSE)</f>
        <v>Recursos Federales</v>
      </c>
      <c r="N944" s="16" t="str">
        <f t="shared" si="134"/>
        <v>502</v>
      </c>
      <c r="O944" s="16" t="str">
        <f>VLOOKUP(N944:N4100,[11]FF!$A$22:$B$93,2,FALSE)</f>
        <v>Fondo de Fortalecimiento 2017</v>
      </c>
      <c r="P944" s="16">
        <v>878100</v>
      </c>
      <c r="Q944" s="16">
        <v>6</v>
      </c>
      <c r="R944" s="17">
        <v>0</v>
      </c>
      <c r="S944" s="17">
        <v>0</v>
      </c>
      <c r="T944" s="17">
        <f t="shared" si="126"/>
        <v>0</v>
      </c>
      <c r="U944" s="17">
        <v>0</v>
      </c>
      <c r="V944" s="17">
        <v>0</v>
      </c>
      <c r="W944" s="17">
        <f t="shared" si="127"/>
        <v>0</v>
      </c>
      <c r="X944" t="str">
        <f>VLOOKUP(J944,'[12]Conver ASEJ VS Clave Nueva'!$A$4:$C$193,3,FALSE)</f>
        <v>8.2.1.4</v>
      </c>
      <c r="Y944" t="str">
        <f>VLOOKUP(K944,'[13]Conver ASEJ VS Clave Nueva'!$B$4:$D$193,3,FALSE)</f>
        <v>Rendimientos financieros del fondo de aportaciones para el fortalecimiento municipal</v>
      </c>
    </row>
    <row r="945" spans="1:25" x14ac:dyDescent="0.25">
      <c r="A945" s="16">
        <v>86502</v>
      </c>
      <c r="B945" s="16" t="s">
        <v>140</v>
      </c>
      <c r="C945" s="16" t="str">
        <f t="shared" si="128"/>
        <v>2018</v>
      </c>
      <c r="D945" s="16" t="str">
        <f t="shared" si="129"/>
        <v>080000</v>
      </c>
      <c r="E945" s="16" t="str">
        <f>VLOOKUP(D945:D4101,'[10]Catalogos CRI'!$A$10:$B$19,2,FALSE)</f>
        <v>PARTICIPACIONES Y APORTACIONES</v>
      </c>
      <c r="F945" s="16" t="str">
        <f t="shared" si="130"/>
        <v>082000</v>
      </c>
      <c r="G945" s="16" t="str">
        <f>VLOOKUP(F945:F4101,'[10]Catalogos CRI'!$A$24:$B$65,2,FALSE)</f>
        <v>APORTACIONES</v>
      </c>
      <c r="H945" s="16" t="str">
        <f t="shared" si="131"/>
        <v>082010</v>
      </c>
      <c r="I945" s="16" t="str">
        <f>VLOOKUP(H945:H4101,'[10]Catalogos CRI'!$A$70:$B$148,2,FALSE)</f>
        <v>Aportaciones federales</v>
      </c>
      <c r="J945" s="16" t="str">
        <f t="shared" si="132"/>
        <v>082014</v>
      </c>
      <c r="K945" s="16" t="str">
        <f>VLOOKUP(J945:J4101,'[10]Catalogos CRI'!$A$153:$B$335,2,FALSE)</f>
        <v>Rendimientos financieros del fondo de aportaciones para el fortalecimiento municipal</v>
      </c>
      <c r="L945" s="16" t="str">
        <f t="shared" si="133"/>
        <v>500</v>
      </c>
      <c r="M945" s="16" t="str">
        <f>VLOOKUP(L945:L4101,[11]FF!$A$10:$B$16,2,FALSE)</f>
        <v>Recursos Federales</v>
      </c>
      <c r="N945" s="16" t="str">
        <f t="shared" si="134"/>
        <v>502</v>
      </c>
      <c r="O945" s="16" t="str">
        <f>VLOOKUP(N945:N4101,[11]FF!$A$22:$B$93,2,FALSE)</f>
        <v>Fondo de Fortalecimiento 2017</v>
      </c>
      <c r="P945" s="16">
        <v>878101</v>
      </c>
      <c r="Q945" s="16">
        <v>7</v>
      </c>
      <c r="R945" s="17">
        <v>0</v>
      </c>
      <c r="S945" s="17">
        <v>0</v>
      </c>
      <c r="T945" s="17">
        <f t="shared" si="126"/>
        <v>0</v>
      </c>
      <c r="U945" s="17">
        <v>0</v>
      </c>
      <c r="V945" s="17">
        <v>0</v>
      </c>
      <c r="W945" s="17">
        <f t="shared" si="127"/>
        <v>0</v>
      </c>
      <c r="X945" t="str">
        <f>VLOOKUP(J945,'[12]Conver ASEJ VS Clave Nueva'!$A$4:$C$193,3,FALSE)</f>
        <v>8.2.1.4</v>
      </c>
      <c r="Y945" t="str">
        <f>VLOOKUP(K945,'[13]Conver ASEJ VS Clave Nueva'!$B$4:$D$193,3,FALSE)</f>
        <v>Rendimientos financieros del fondo de aportaciones para el fortalecimiento municipal</v>
      </c>
    </row>
    <row r="946" spans="1:25" x14ac:dyDescent="0.25">
      <c r="A946" s="16">
        <v>86502</v>
      </c>
      <c r="B946" s="16" t="s">
        <v>140</v>
      </c>
      <c r="C946" s="16" t="str">
        <f t="shared" si="128"/>
        <v>2018</v>
      </c>
      <c r="D946" s="16" t="str">
        <f t="shared" si="129"/>
        <v>080000</v>
      </c>
      <c r="E946" s="16" t="str">
        <f>VLOOKUP(D946:D4102,'[10]Catalogos CRI'!$A$10:$B$19,2,FALSE)</f>
        <v>PARTICIPACIONES Y APORTACIONES</v>
      </c>
      <c r="F946" s="16" t="str">
        <f t="shared" si="130"/>
        <v>082000</v>
      </c>
      <c r="G946" s="16" t="str">
        <f>VLOOKUP(F946:F4102,'[10]Catalogos CRI'!$A$24:$B$65,2,FALSE)</f>
        <v>APORTACIONES</v>
      </c>
      <c r="H946" s="16" t="str">
        <f t="shared" si="131"/>
        <v>082010</v>
      </c>
      <c r="I946" s="16" t="str">
        <f>VLOOKUP(H946:H4102,'[10]Catalogos CRI'!$A$70:$B$148,2,FALSE)</f>
        <v>Aportaciones federales</v>
      </c>
      <c r="J946" s="16" t="str">
        <f t="shared" si="132"/>
        <v>082014</v>
      </c>
      <c r="K946" s="16" t="str">
        <f>VLOOKUP(J946:J4102,'[10]Catalogos CRI'!$A$153:$B$335,2,FALSE)</f>
        <v>Rendimientos financieros del fondo de aportaciones para el fortalecimiento municipal</v>
      </c>
      <c r="L946" s="16" t="str">
        <f t="shared" si="133"/>
        <v>500</v>
      </c>
      <c r="M946" s="16" t="str">
        <f>VLOOKUP(L946:L4102,[11]FF!$A$10:$B$16,2,FALSE)</f>
        <v>Recursos Federales</v>
      </c>
      <c r="N946" s="16" t="str">
        <f t="shared" si="134"/>
        <v>502</v>
      </c>
      <c r="O946" s="16" t="str">
        <f>VLOOKUP(N946:N4102,[11]FF!$A$22:$B$93,2,FALSE)</f>
        <v>Fondo de Fortalecimiento 2017</v>
      </c>
      <c r="P946" s="16">
        <v>878102</v>
      </c>
      <c r="Q946" s="16">
        <v>8</v>
      </c>
      <c r="R946" s="17">
        <v>0</v>
      </c>
      <c r="S946" s="17">
        <v>0</v>
      </c>
      <c r="T946" s="17">
        <f t="shared" si="126"/>
        <v>0</v>
      </c>
      <c r="U946" s="17">
        <v>0</v>
      </c>
      <c r="V946" s="17">
        <v>0</v>
      </c>
      <c r="W946" s="17">
        <f t="shared" si="127"/>
        <v>0</v>
      </c>
      <c r="X946" t="str">
        <f>VLOOKUP(J946,'[12]Conver ASEJ VS Clave Nueva'!$A$4:$C$193,3,FALSE)</f>
        <v>8.2.1.4</v>
      </c>
      <c r="Y946" t="str">
        <f>VLOOKUP(K946,'[13]Conver ASEJ VS Clave Nueva'!$B$4:$D$193,3,FALSE)</f>
        <v>Rendimientos financieros del fondo de aportaciones para el fortalecimiento municipal</v>
      </c>
    </row>
    <row r="947" spans="1:25" x14ac:dyDescent="0.25">
      <c r="A947" s="16">
        <v>86502</v>
      </c>
      <c r="B947" s="16" t="s">
        <v>140</v>
      </c>
      <c r="C947" s="16" t="str">
        <f t="shared" si="128"/>
        <v>2018</v>
      </c>
      <c r="D947" s="16" t="str">
        <f t="shared" si="129"/>
        <v>080000</v>
      </c>
      <c r="E947" s="16" t="str">
        <f>VLOOKUP(D947:D4103,'[10]Catalogos CRI'!$A$10:$B$19,2,FALSE)</f>
        <v>PARTICIPACIONES Y APORTACIONES</v>
      </c>
      <c r="F947" s="16" t="str">
        <f t="shared" si="130"/>
        <v>082000</v>
      </c>
      <c r="G947" s="16" t="str">
        <f>VLOOKUP(F947:F4103,'[10]Catalogos CRI'!$A$24:$B$65,2,FALSE)</f>
        <v>APORTACIONES</v>
      </c>
      <c r="H947" s="16" t="str">
        <f t="shared" si="131"/>
        <v>082010</v>
      </c>
      <c r="I947" s="16" t="str">
        <f>VLOOKUP(H947:H4103,'[10]Catalogos CRI'!$A$70:$B$148,2,FALSE)</f>
        <v>Aportaciones federales</v>
      </c>
      <c r="J947" s="16" t="str">
        <f t="shared" si="132"/>
        <v>082014</v>
      </c>
      <c r="K947" s="16" t="str">
        <f>VLOOKUP(J947:J4103,'[10]Catalogos CRI'!$A$153:$B$335,2,FALSE)</f>
        <v>Rendimientos financieros del fondo de aportaciones para el fortalecimiento municipal</v>
      </c>
      <c r="L947" s="16" t="str">
        <f t="shared" si="133"/>
        <v>500</v>
      </c>
      <c r="M947" s="16" t="str">
        <f>VLOOKUP(L947:L4103,[11]FF!$A$10:$B$16,2,FALSE)</f>
        <v>Recursos Federales</v>
      </c>
      <c r="N947" s="16" t="str">
        <f t="shared" si="134"/>
        <v>502</v>
      </c>
      <c r="O947" s="16" t="str">
        <f>VLOOKUP(N947:N4103,[11]FF!$A$22:$B$93,2,FALSE)</f>
        <v>Fondo de Fortalecimiento 2017</v>
      </c>
      <c r="P947" s="16">
        <v>878103</v>
      </c>
      <c r="Q947" s="16">
        <v>9</v>
      </c>
      <c r="R947" s="17">
        <v>0</v>
      </c>
      <c r="S947" s="17">
        <v>0</v>
      </c>
      <c r="T947" s="17">
        <f t="shared" si="126"/>
        <v>0</v>
      </c>
      <c r="U947" s="17">
        <v>0</v>
      </c>
      <c r="V947" s="17">
        <v>0</v>
      </c>
      <c r="W947" s="17">
        <f t="shared" si="127"/>
        <v>0</v>
      </c>
      <c r="X947" t="str">
        <f>VLOOKUP(J947,'[12]Conver ASEJ VS Clave Nueva'!$A$4:$C$193,3,FALSE)</f>
        <v>8.2.1.4</v>
      </c>
      <c r="Y947" t="str">
        <f>VLOOKUP(K947,'[13]Conver ASEJ VS Clave Nueva'!$B$4:$D$193,3,FALSE)</f>
        <v>Rendimientos financieros del fondo de aportaciones para el fortalecimiento municipal</v>
      </c>
    </row>
    <row r="948" spans="1:25" x14ac:dyDescent="0.25">
      <c r="A948" s="16">
        <v>86502</v>
      </c>
      <c r="B948" s="16" t="s">
        <v>140</v>
      </c>
      <c r="C948" s="16" t="str">
        <f t="shared" si="128"/>
        <v>2018</v>
      </c>
      <c r="D948" s="16" t="str">
        <f t="shared" si="129"/>
        <v>080000</v>
      </c>
      <c r="E948" s="16" t="str">
        <f>VLOOKUP(D948:D4104,'[10]Catalogos CRI'!$A$10:$B$19,2,FALSE)</f>
        <v>PARTICIPACIONES Y APORTACIONES</v>
      </c>
      <c r="F948" s="16" t="str">
        <f t="shared" si="130"/>
        <v>082000</v>
      </c>
      <c r="G948" s="16" t="str">
        <f>VLOOKUP(F948:F4104,'[10]Catalogos CRI'!$A$24:$B$65,2,FALSE)</f>
        <v>APORTACIONES</v>
      </c>
      <c r="H948" s="16" t="str">
        <f t="shared" si="131"/>
        <v>082010</v>
      </c>
      <c r="I948" s="16" t="str">
        <f>VLOOKUP(H948:H4104,'[10]Catalogos CRI'!$A$70:$B$148,2,FALSE)</f>
        <v>Aportaciones federales</v>
      </c>
      <c r="J948" s="16" t="str">
        <f t="shared" si="132"/>
        <v>082014</v>
      </c>
      <c r="K948" s="16" t="str">
        <f>VLOOKUP(J948:J4104,'[10]Catalogos CRI'!$A$153:$B$335,2,FALSE)</f>
        <v>Rendimientos financieros del fondo de aportaciones para el fortalecimiento municipal</v>
      </c>
      <c r="L948" s="16" t="str">
        <f t="shared" si="133"/>
        <v>500</v>
      </c>
      <c r="M948" s="16" t="str">
        <f>VLOOKUP(L948:L4104,[11]FF!$A$10:$B$16,2,FALSE)</f>
        <v>Recursos Federales</v>
      </c>
      <c r="N948" s="16" t="str">
        <f t="shared" si="134"/>
        <v>502</v>
      </c>
      <c r="O948" s="16" t="str">
        <f>VLOOKUP(N948:N4104,[11]FF!$A$22:$B$93,2,FALSE)</f>
        <v>Fondo de Fortalecimiento 2017</v>
      </c>
      <c r="P948" s="16">
        <v>878104</v>
      </c>
      <c r="Q948" s="16">
        <v>10</v>
      </c>
      <c r="R948" s="17">
        <v>0</v>
      </c>
      <c r="S948" s="17">
        <v>0</v>
      </c>
      <c r="T948" s="17">
        <f t="shared" si="126"/>
        <v>0</v>
      </c>
      <c r="U948" s="17">
        <v>0</v>
      </c>
      <c r="V948" s="17">
        <v>0</v>
      </c>
      <c r="W948" s="17">
        <f t="shared" si="127"/>
        <v>0</v>
      </c>
      <c r="X948" t="str">
        <f>VLOOKUP(J948,'[12]Conver ASEJ VS Clave Nueva'!$A$4:$C$193,3,FALSE)</f>
        <v>8.2.1.4</v>
      </c>
      <c r="Y948" t="str">
        <f>VLOOKUP(K948,'[13]Conver ASEJ VS Clave Nueva'!$B$4:$D$193,3,FALSE)</f>
        <v>Rendimientos financieros del fondo de aportaciones para el fortalecimiento municipal</v>
      </c>
    </row>
    <row r="949" spans="1:25" x14ac:dyDescent="0.25">
      <c r="A949" s="16">
        <v>86502</v>
      </c>
      <c r="B949" s="16" t="s">
        <v>140</v>
      </c>
      <c r="C949" s="16" t="str">
        <f t="shared" si="128"/>
        <v>2018</v>
      </c>
      <c r="D949" s="16" t="str">
        <f t="shared" si="129"/>
        <v>080000</v>
      </c>
      <c r="E949" s="16" t="str">
        <f>VLOOKUP(D949:D4105,'[10]Catalogos CRI'!$A$10:$B$19,2,FALSE)</f>
        <v>PARTICIPACIONES Y APORTACIONES</v>
      </c>
      <c r="F949" s="16" t="str">
        <f t="shared" si="130"/>
        <v>082000</v>
      </c>
      <c r="G949" s="16" t="str">
        <f>VLOOKUP(F949:F4105,'[10]Catalogos CRI'!$A$24:$B$65,2,FALSE)</f>
        <v>APORTACIONES</v>
      </c>
      <c r="H949" s="16" t="str">
        <f t="shared" si="131"/>
        <v>082010</v>
      </c>
      <c r="I949" s="16" t="str">
        <f>VLOOKUP(H949:H4105,'[10]Catalogos CRI'!$A$70:$B$148,2,FALSE)</f>
        <v>Aportaciones federales</v>
      </c>
      <c r="J949" s="16" t="str">
        <f t="shared" si="132"/>
        <v>082014</v>
      </c>
      <c r="K949" s="16" t="str">
        <f>VLOOKUP(J949:J4105,'[10]Catalogos CRI'!$A$153:$B$335,2,FALSE)</f>
        <v>Rendimientos financieros del fondo de aportaciones para el fortalecimiento municipal</v>
      </c>
      <c r="L949" s="16" t="str">
        <f t="shared" si="133"/>
        <v>500</v>
      </c>
      <c r="M949" s="16" t="str">
        <f>VLOOKUP(L949:L4105,[11]FF!$A$10:$B$16,2,FALSE)</f>
        <v>Recursos Federales</v>
      </c>
      <c r="N949" s="16" t="str">
        <f t="shared" si="134"/>
        <v>502</v>
      </c>
      <c r="O949" s="16" t="str">
        <f>VLOOKUP(N949:N4105,[11]FF!$A$22:$B$93,2,FALSE)</f>
        <v>Fondo de Fortalecimiento 2017</v>
      </c>
      <c r="P949" s="16">
        <v>878105</v>
      </c>
      <c r="Q949" s="16">
        <v>11</v>
      </c>
      <c r="R949" s="17">
        <v>0</v>
      </c>
      <c r="S949" s="17">
        <v>0</v>
      </c>
      <c r="T949" s="17">
        <f t="shared" si="126"/>
        <v>0</v>
      </c>
      <c r="U949" s="17">
        <v>0</v>
      </c>
      <c r="V949" s="17">
        <v>0</v>
      </c>
      <c r="W949" s="17">
        <f t="shared" si="127"/>
        <v>0</v>
      </c>
      <c r="X949" t="str">
        <f>VLOOKUP(J949,'[12]Conver ASEJ VS Clave Nueva'!$A$4:$C$193,3,FALSE)</f>
        <v>8.2.1.4</v>
      </c>
      <c r="Y949" t="str">
        <f>VLOOKUP(K949,'[13]Conver ASEJ VS Clave Nueva'!$B$4:$D$193,3,FALSE)</f>
        <v>Rendimientos financieros del fondo de aportaciones para el fortalecimiento municipal</v>
      </c>
    </row>
    <row r="950" spans="1:25" x14ac:dyDescent="0.25">
      <c r="A950" s="16">
        <v>86502</v>
      </c>
      <c r="B950" s="16" t="s">
        <v>140</v>
      </c>
      <c r="C950" s="16" t="str">
        <f t="shared" si="128"/>
        <v>2018</v>
      </c>
      <c r="D950" s="16" t="str">
        <f t="shared" si="129"/>
        <v>080000</v>
      </c>
      <c r="E950" s="16" t="str">
        <f>VLOOKUP(D950:D4106,'[10]Catalogos CRI'!$A$10:$B$19,2,FALSE)</f>
        <v>PARTICIPACIONES Y APORTACIONES</v>
      </c>
      <c r="F950" s="16" t="str">
        <f t="shared" si="130"/>
        <v>082000</v>
      </c>
      <c r="G950" s="16" t="str">
        <f>VLOOKUP(F950:F4106,'[10]Catalogos CRI'!$A$24:$B$65,2,FALSE)</f>
        <v>APORTACIONES</v>
      </c>
      <c r="H950" s="16" t="str">
        <f t="shared" si="131"/>
        <v>082010</v>
      </c>
      <c r="I950" s="16" t="str">
        <f>VLOOKUP(H950:H4106,'[10]Catalogos CRI'!$A$70:$B$148,2,FALSE)</f>
        <v>Aportaciones federales</v>
      </c>
      <c r="J950" s="16" t="str">
        <f t="shared" si="132"/>
        <v>082014</v>
      </c>
      <c r="K950" s="16" t="str">
        <f>VLOOKUP(J950:J4106,'[10]Catalogos CRI'!$A$153:$B$335,2,FALSE)</f>
        <v>Rendimientos financieros del fondo de aportaciones para el fortalecimiento municipal</v>
      </c>
      <c r="L950" s="16" t="str">
        <f t="shared" si="133"/>
        <v>500</v>
      </c>
      <c r="M950" s="16" t="str">
        <f>VLOOKUP(L950:L4106,[11]FF!$A$10:$B$16,2,FALSE)</f>
        <v>Recursos Federales</v>
      </c>
      <c r="N950" s="16" t="str">
        <f t="shared" si="134"/>
        <v>502</v>
      </c>
      <c r="O950" s="16" t="str">
        <f>VLOOKUP(N950:N4106,[11]FF!$A$22:$B$93,2,FALSE)</f>
        <v>Fondo de Fortalecimiento 2017</v>
      </c>
      <c r="P950" s="16">
        <v>878106</v>
      </c>
      <c r="Q950" s="16">
        <v>12</v>
      </c>
      <c r="R950" s="17">
        <v>0</v>
      </c>
      <c r="S950" s="17">
        <v>0</v>
      </c>
      <c r="T950" s="17">
        <f t="shared" si="126"/>
        <v>0</v>
      </c>
      <c r="U950" s="17">
        <v>0</v>
      </c>
      <c r="V950" s="17">
        <v>0</v>
      </c>
      <c r="W950" s="17">
        <f t="shared" si="127"/>
        <v>0</v>
      </c>
      <c r="X950" t="str">
        <f>VLOOKUP(J950,'[12]Conver ASEJ VS Clave Nueva'!$A$4:$C$193,3,FALSE)</f>
        <v>8.2.1.4</v>
      </c>
      <c r="Y950" t="str">
        <f>VLOOKUP(K950,'[13]Conver ASEJ VS Clave Nueva'!$B$4:$D$193,3,FALSE)</f>
        <v>Rendimientos financieros del fondo de aportaciones para el fortalecimiento municipal</v>
      </c>
    </row>
    <row r="951" spans="1:25" x14ac:dyDescent="0.25">
      <c r="A951" s="16">
        <v>86503</v>
      </c>
      <c r="B951" s="16" t="s">
        <v>141</v>
      </c>
      <c r="C951" s="16" t="str">
        <f t="shared" si="128"/>
        <v>2018</v>
      </c>
      <c r="D951" s="16" t="str">
        <f t="shared" si="129"/>
        <v>080000</v>
      </c>
      <c r="E951" s="16" t="str">
        <f>VLOOKUP(D951:D4107,'[10]Catalogos CRI'!$A$10:$B$19,2,FALSE)</f>
        <v>PARTICIPACIONES Y APORTACIONES</v>
      </c>
      <c r="F951" s="16" t="str">
        <f t="shared" si="130"/>
        <v>083000</v>
      </c>
      <c r="G951" s="16" t="str">
        <f>VLOOKUP(F951:F4107,'[10]Catalogos CRI'!$A$24:$B$65,2,FALSE)</f>
        <v>CONVENIOS</v>
      </c>
      <c r="H951" s="16" t="str">
        <f t="shared" si="131"/>
        <v>083010</v>
      </c>
      <c r="I951" s="16" t="str">
        <f>VLOOKUP(H951:H4107,'[10]Catalogos CRI'!$A$70:$B$148,2,FALSE)</f>
        <v>Convenios</v>
      </c>
      <c r="J951" s="16" t="str">
        <f t="shared" si="132"/>
        <v>083011</v>
      </c>
      <c r="K951" s="16" t="str">
        <f>VLOOKUP(J951:J4107,'[10]Catalogos CRI'!$A$153:$B$335,2,FALSE)</f>
        <v>Derivados del Gobierno Federal</v>
      </c>
      <c r="L951" s="16" t="str">
        <f t="shared" si="133"/>
        <v>500</v>
      </c>
      <c r="M951" s="16" t="str">
        <f>VLOOKUP(L951:L4107,[11]FF!$A$10:$B$16,2,FALSE)</f>
        <v>Recursos Federales</v>
      </c>
      <c r="N951" s="16" t="str">
        <f t="shared" si="134"/>
        <v>512</v>
      </c>
      <c r="O951" s="16" t="str">
        <f>VLOOKUP(N951:N4107,[11]FF!$A$22:$B$93,2,FALSE)</f>
        <v>CNA Agua Sin Adeudos 2018</v>
      </c>
      <c r="P951" s="16">
        <v>878107</v>
      </c>
      <c r="Q951" s="16">
        <v>1</v>
      </c>
      <c r="R951" s="17">
        <v>0</v>
      </c>
      <c r="S951" s="17">
        <v>4860644</v>
      </c>
      <c r="T951" s="17">
        <f t="shared" si="126"/>
        <v>4860644</v>
      </c>
      <c r="U951" s="17">
        <v>0</v>
      </c>
      <c r="V951" s="17">
        <v>4535294</v>
      </c>
      <c r="W951" s="17">
        <f t="shared" si="127"/>
        <v>325350</v>
      </c>
      <c r="X951" t="str">
        <f>VLOOKUP(J951,'[12]Conver ASEJ VS Clave Nueva'!$A$4:$C$193,3,FALSE)</f>
        <v>8.3.1.1</v>
      </c>
      <c r="Y951" t="str">
        <f>VLOOKUP(K951,'[13]Conver ASEJ VS Clave Nueva'!$B$4:$D$193,3,FALSE)</f>
        <v>Derivados del Gobierno Federal</v>
      </c>
    </row>
    <row r="952" spans="1:25" x14ac:dyDescent="0.25">
      <c r="A952" s="16">
        <v>86503</v>
      </c>
      <c r="B952" s="16" t="s">
        <v>141</v>
      </c>
      <c r="C952" s="16" t="str">
        <f t="shared" si="128"/>
        <v>2018</v>
      </c>
      <c r="D952" s="16" t="str">
        <f t="shared" si="129"/>
        <v>080000</v>
      </c>
      <c r="E952" s="16" t="str">
        <f>VLOOKUP(D952:D4108,'[10]Catalogos CRI'!$A$10:$B$19,2,FALSE)</f>
        <v>PARTICIPACIONES Y APORTACIONES</v>
      </c>
      <c r="F952" s="16" t="str">
        <f t="shared" si="130"/>
        <v>083000</v>
      </c>
      <c r="G952" s="16" t="str">
        <f>VLOOKUP(F952:F4108,'[10]Catalogos CRI'!$A$24:$B$65,2,FALSE)</f>
        <v>CONVENIOS</v>
      </c>
      <c r="H952" s="16" t="str">
        <f t="shared" si="131"/>
        <v>083010</v>
      </c>
      <c r="I952" s="16" t="str">
        <f>VLOOKUP(H952:H4108,'[10]Catalogos CRI'!$A$70:$B$148,2,FALSE)</f>
        <v>Convenios</v>
      </c>
      <c r="J952" s="16" t="str">
        <f t="shared" si="132"/>
        <v>083011</v>
      </c>
      <c r="K952" s="16" t="str">
        <f>VLOOKUP(J952:J4108,'[10]Catalogos CRI'!$A$153:$B$335,2,FALSE)</f>
        <v>Derivados del Gobierno Federal</v>
      </c>
      <c r="L952" s="16" t="str">
        <f t="shared" si="133"/>
        <v>500</v>
      </c>
      <c r="M952" s="16" t="str">
        <f>VLOOKUP(L952:L4108,[11]FF!$A$10:$B$16,2,FALSE)</f>
        <v>Recursos Federales</v>
      </c>
      <c r="N952" s="16" t="str">
        <f t="shared" si="134"/>
        <v>512</v>
      </c>
      <c r="O952" s="16" t="str">
        <f>VLOOKUP(N952:N4108,[11]FF!$A$22:$B$93,2,FALSE)</f>
        <v>CNA Agua Sin Adeudos 2018</v>
      </c>
      <c r="P952" s="16">
        <v>878108</v>
      </c>
      <c r="Q952" s="16">
        <v>2</v>
      </c>
      <c r="R952" s="17">
        <v>0</v>
      </c>
      <c r="S952" s="17">
        <v>0</v>
      </c>
      <c r="T952" s="17">
        <f t="shared" si="126"/>
        <v>0</v>
      </c>
      <c r="U952" s="17">
        <v>0</v>
      </c>
      <c r="V952" s="17">
        <v>0</v>
      </c>
      <c r="W952" s="17">
        <f t="shared" si="127"/>
        <v>0</v>
      </c>
      <c r="X952" t="str">
        <f>VLOOKUP(J952,'[12]Conver ASEJ VS Clave Nueva'!$A$4:$C$193,3,FALSE)</f>
        <v>8.3.1.1</v>
      </c>
      <c r="Y952" t="str">
        <f>VLOOKUP(K952,'[13]Conver ASEJ VS Clave Nueva'!$B$4:$D$193,3,FALSE)</f>
        <v>Derivados del Gobierno Federal</v>
      </c>
    </row>
    <row r="953" spans="1:25" x14ac:dyDescent="0.25">
      <c r="A953" s="16">
        <v>86503</v>
      </c>
      <c r="B953" s="16" t="s">
        <v>141</v>
      </c>
      <c r="C953" s="16" t="str">
        <f t="shared" si="128"/>
        <v>2018</v>
      </c>
      <c r="D953" s="16" t="str">
        <f t="shared" si="129"/>
        <v>080000</v>
      </c>
      <c r="E953" s="16" t="str">
        <f>VLOOKUP(D953:D4109,'[10]Catalogos CRI'!$A$10:$B$19,2,FALSE)</f>
        <v>PARTICIPACIONES Y APORTACIONES</v>
      </c>
      <c r="F953" s="16" t="str">
        <f t="shared" si="130"/>
        <v>083000</v>
      </c>
      <c r="G953" s="16" t="str">
        <f>VLOOKUP(F953:F4109,'[10]Catalogos CRI'!$A$24:$B$65,2,FALSE)</f>
        <v>CONVENIOS</v>
      </c>
      <c r="H953" s="16" t="str">
        <f t="shared" si="131"/>
        <v>083010</v>
      </c>
      <c r="I953" s="16" t="str">
        <f>VLOOKUP(H953:H4109,'[10]Catalogos CRI'!$A$70:$B$148,2,FALSE)</f>
        <v>Convenios</v>
      </c>
      <c r="J953" s="16" t="str">
        <f t="shared" si="132"/>
        <v>083011</v>
      </c>
      <c r="K953" s="16" t="str">
        <f>VLOOKUP(J953:J4109,'[10]Catalogos CRI'!$A$153:$B$335,2,FALSE)</f>
        <v>Derivados del Gobierno Federal</v>
      </c>
      <c r="L953" s="16" t="str">
        <f t="shared" si="133"/>
        <v>500</v>
      </c>
      <c r="M953" s="16" t="str">
        <f>VLOOKUP(L953:L4109,[11]FF!$A$10:$B$16,2,FALSE)</f>
        <v>Recursos Federales</v>
      </c>
      <c r="N953" s="16" t="str">
        <f t="shared" si="134"/>
        <v>512</v>
      </c>
      <c r="O953" s="16" t="str">
        <f>VLOOKUP(N953:N4109,[11]FF!$A$22:$B$93,2,FALSE)</f>
        <v>CNA Agua Sin Adeudos 2018</v>
      </c>
      <c r="P953" s="16">
        <v>878109</v>
      </c>
      <c r="Q953" s="16">
        <v>3</v>
      </c>
      <c r="R953" s="17">
        <v>0</v>
      </c>
      <c r="S953" s="17">
        <v>0</v>
      </c>
      <c r="T953" s="17">
        <f t="shared" si="126"/>
        <v>0</v>
      </c>
      <c r="U953" s="17">
        <v>0</v>
      </c>
      <c r="V953" s="17">
        <v>0</v>
      </c>
      <c r="W953" s="17">
        <f t="shared" si="127"/>
        <v>0</v>
      </c>
      <c r="X953" t="str">
        <f>VLOOKUP(J953,'[12]Conver ASEJ VS Clave Nueva'!$A$4:$C$193,3,FALSE)</f>
        <v>8.3.1.1</v>
      </c>
      <c r="Y953" t="str">
        <f>VLOOKUP(K953,'[13]Conver ASEJ VS Clave Nueva'!$B$4:$D$193,3,FALSE)</f>
        <v>Derivados del Gobierno Federal</v>
      </c>
    </row>
    <row r="954" spans="1:25" x14ac:dyDescent="0.25">
      <c r="A954" s="16">
        <v>86503</v>
      </c>
      <c r="B954" s="16" t="s">
        <v>141</v>
      </c>
      <c r="C954" s="16" t="str">
        <f t="shared" si="128"/>
        <v>2018</v>
      </c>
      <c r="D954" s="16" t="str">
        <f t="shared" si="129"/>
        <v>080000</v>
      </c>
      <c r="E954" s="16" t="str">
        <f>VLOOKUP(D954:D4110,'[10]Catalogos CRI'!$A$10:$B$19,2,FALSE)</f>
        <v>PARTICIPACIONES Y APORTACIONES</v>
      </c>
      <c r="F954" s="16" t="str">
        <f t="shared" si="130"/>
        <v>083000</v>
      </c>
      <c r="G954" s="16" t="str">
        <f>VLOOKUP(F954:F4110,'[10]Catalogos CRI'!$A$24:$B$65,2,FALSE)</f>
        <v>CONVENIOS</v>
      </c>
      <c r="H954" s="16" t="str">
        <f t="shared" si="131"/>
        <v>083010</v>
      </c>
      <c r="I954" s="16" t="str">
        <f>VLOOKUP(H954:H4110,'[10]Catalogos CRI'!$A$70:$B$148,2,FALSE)</f>
        <v>Convenios</v>
      </c>
      <c r="J954" s="16" t="str">
        <f t="shared" si="132"/>
        <v>083011</v>
      </c>
      <c r="K954" s="16" t="str">
        <f>VLOOKUP(J954:J4110,'[10]Catalogos CRI'!$A$153:$B$335,2,FALSE)</f>
        <v>Derivados del Gobierno Federal</v>
      </c>
      <c r="L954" s="16" t="str">
        <f t="shared" si="133"/>
        <v>500</v>
      </c>
      <c r="M954" s="16" t="str">
        <f>VLOOKUP(L954:L4110,[11]FF!$A$10:$B$16,2,FALSE)</f>
        <v>Recursos Federales</v>
      </c>
      <c r="N954" s="16" t="str">
        <f t="shared" si="134"/>
        <v>512</v>
      </c>
      <c r="O954" s="16" t="str">
        <f>VLOOKUP(N954:N4110,[11]FF!$A$22:$B$93,2,FALSE)</f>
        <v>CNA Agua Sin Adeudos 2018</v>
      </c>
      <c r="P954" s="16">
        <v>878110</v>
      </c>
      <c r="Q954" s="16">
        <v>4</v>
      </c>
      <c r="R954" s="17">
        <v>0</v>
      </c>
      <c r="S954" s="17">
        <v>0</v>
      </c>
      <c r="T954" s="17">
        <f t="shared" si="126"/>
        <v>0</v>
      </c>
      <c r="U954" s="17">
        <v>0</v>
      </c>
      <c r="V954" s="17">
        <v>0</v>
      </c>
      <c r="W954" s="17">
        <f t="shared" si="127"/>
        <v>0</v>
      </c>
      <c r="X954" t="str">
        <f>VLOOKUP(J954,'[12]Conver ASEJ VS Clave Nueva'!$A$4:$C$193,3,FALSE)</f>
        <v>8.3.1.1</v>
      </c>
      <c r="Y954" t="str">
        <f>VLOOKUP(K954,'[13]Conver ASEJ VS Clave Nueva'!$B$4:$D$193,3,FALSE)</f>
        <v>Derivados del Gobierno Federal</v>
      </c>
    </row>
    <row r="955" spans="1:25" x14ac:dyDescent="0.25">
      <c r="A955" s="16">
        <v>86503</v>
      </c>
      <c r="B955" s="16" t="s">
        <v>141</v>
      </c>
      <c r="C955" s="16" t="str">
        <f t="shared" si="128"/>
        <v>2018</v>
      </c>
      <c r="D955" s="16" t="str">
        <f t="shared" si="129"/>
        <v>080000</v>
      </c>
      <c r="E955" s="16" t="str">
        <f>VLOOKUP(D955:D4111,'[10]Catalogos CRI'!$A$10:$B$19,2,FALSE)</f>
        <v>PARTICIPACIONES Y APORTACIONES</v>
      </c>
      <c r="F955" s="16" t="str">
        <f t="shared" si="130"/>
        <v>083000</v>
      </c>
      <c r="G955" s="16" t="str">
        <f>VLOOKUP(F955:F4111,'[10]Catalogos CRI'!$A$24:$B$65,2,FALSE)</f>
        <v>CONVENIOS</v>
      </c>
      <c r="H955" s="16" t="str">
        <f t="shared" si="131"/>
        <v>083010</v>
      </c>
      <c r="I955" s="16" t="str">
        <f>VLOOKUP(H955:H4111,'[10]Catalogos CRI'!$A$70:$B$148,2,FALSE)</f>
        <v>Convenios</v>
      </c>
      <c r="J955" s="16" t="str">
        <f t="shared" si="132"/>
        <v>083011</v>
      </c>
      <c r="K955" s="16" t="str">
        <f>VLOOKUP(J955:J4111,'[10]Catalogos CRI'!$A$153:$B$335,2,FALSE)</f>
        <v>Derivados del Gobierno Federal</v>
      </c>
      <c r="L955" s="16" t="str">
        <f t="shared" si="133"/>
        <v>500</v>
      </c>
      <c r="M955" s="16" t="str">
        <f>VLOOKUP(L955:L4111,[11]FF!$A$10:$B$16,2,FALSE)</f>
        <v>Recursos Federales</v>
      </c>
      <c r="N955" s="16" t="str">
        <f t="shared" si="134"/>
        <v>512</v>
      </c>
      <c r="O955" s="16" t="str">
        <f>VLOOKUP(N955:N4111,[11]FF!$A$22:$B$93,2,FALSE)</f>
        <v>CNA Agua Sin Adeudos 2018</v>
      </c>
      <c r="P955" s="16">
        <v>878111</v>
      </c>
      <c r="Q955" s="16">
        <v>5</v>
      </c>
      <c r="R955" s="17">
        <v>0</v>
      </c>
      <c r="S955" s="17">
        <v>0</v>
      </c>
      <c r="T955" s="17">
        <f t="shared" si="126"/>
        <v>0</v>
      </c>
      <c r="U955" s="17">
        <v>0</v>
      </c>
      <c r="V955" s="17">
        <v>0</v>
      </c>
      <c r="W955" s="17">
        <f t="shared" si="127"/>
        <v>0</v>
      </c>
      <c r="X955" t="str">
        <f>VLOOKUP(J955,'[12]Conver ASEJ VS Clave Nueva'!$A$4:$C$193,3,FALSE)</f>
        <v>8.3.1.1</v>
      </c>
      <c r="Y955" t="str">
        <f>VLOOKUP(K955,'[13]Conver ASEJ VS Clave Nueva'!$B$4:$D$193,3,FALSE)</f>
        <v>Derivados del Gobierno Federal</v>
      </c>
    </row>
    <row r="956" spans="1:25" x14ac:dyDescent="0.25">
      <c r="A956" s="16">
        <v>86503</v>
      </c>
      <c r="B956" s="16" t="s">
        <v>141</v>
      </c>
      <c r="C956" s="16" t="str">
        <f t="shared" si="128"/>
        <v>2018</v>
      </c>
      <c r="D956" s="16" t="str">
        <f t="shared" si="129"/>
        <v>080000</v>
      </c>
      <c r="E956" s="16" t="str">
        <f>VLOOKUP(D956:D4112,'[10]Catalogos CRI'!$A$10:$B$19,2,FALSE)</f>
        <v>PARTICIPACIONES Y APORTACIONES</v>
      </c>
      <c r="F956" s="16" t="str">
        <f t="shared" si="130"/>
        <v>083000</v>
      </c>
      <c r="G956" s="16" t="str">
        <f>VLOOKUP(F956:F4112,'[10]Catalogos CRI'!$A$24:$B$65,2,FALSE)</f>
        <v>CONVENIOS</v>
      </c>
      <c r="H956" s="16" t="str">
        <f t="shared" si="131"/>
        <v>083010</v>
      </c>
      <c r="I956" s="16" t="str">
        <f>VLOOKUP(H956:H4112,'[10]Catalogos CRI'!$A$70:$B$148,2,FALSE)</f>
        <v>Convenios</v>
      </c>
      <c r="J956" s="16" t="str">
        <f t="shared" si="132"/>
        <v>083011</v>
      </c>
      <c r="K956" s="16" t="str">
        <f>VLOOKUP(J956:J4112,'[10]Catalogos CRI'!$A$153:$B$335,2,FALSE)</f>
        <v>Derivados del Gobierno Federal</v>
      </c>
      <c r="L956" s="16" t="str">
        <f t="shared" si="133"/>
        <v>500</v>
      </c>
      <c r="M956" s="16" t="str">
        <f>VLOOKUP(L956:L4112,[11]FF!$A$10:$B$16,2,FALSE)</f>
        <v>Recursos Federales</v>
      </c>
      <c r="N956" s="16" t="str">
        <f t="shared" si="134"/>
        <v>512</v>
      </c>
      <c r="O956" s="16" t="str">
        <f>VLOOKUP(N956:N4112,[11]FF!$A$22:$B$93,2,FALSE)</f>
        <v>CNA Agua Sin Adeudos 2018</v>
      </c>
      <c r="P956" s="16">
        <v>878112</v>
      </c>
      <c r="Q956" s="16">
        <v>6</v>
      </c>
      <c r="R956" s="17">
        <v>0</v>
      </c>
      <c r="S956" s="17">
        <v>0</v>
      </c>
      <c r="T956" s="17">
        <f t="shared" si="126"/>
        <v>0</v>
      </c>
      <c r="U956" s="17">
        <v>0</v>
      </c>
      <c r="V956" s="17">
        <v>0</v>
      </c>
      <c r="W956" s="17">
        <f t="shared" si="127"/>
        <v>0</v>
      </c>
      <c r="X956" t="str">
        <f>VLOOKUP(J956,'[12]Conver ASEJ VS Clave Nueva'!$A$4:$C$193,3,FALSE)</f>
        <v>8.3.1.1</v>
      </c>
      <c r="Y956" t="str">
        <f>VLOOKUP(K956,'[13]Conver ASEJ VS Clave Nueva'!$B$4:$D$193,3,FALSE)</f>
        <v>Derivados del Gobierno Federal</v>
      </c>
    </row>
    <row r="957" spans="1:25" x14ac:dyDescent="0.25">
      <c r="A957" s="16">
        <v>86503</v>
      </c>
      <c r="B957" s="16" t="s">
        <v>141</v>
      </c>
      <c r="C957" s="16" t="str">
        <f t="shared" si="128"/>
        <v>2018</v>
      </c>
      <c r="D957" s="16" t="str">
        <f t="shared" si="129"/>
        <v>080000</v>
      </c>
      <c r="E957" s="16" t="str">
        <f>VLOOKUP(D957:D4113,'[10]Catalogos CRI'!$A$10:$B$19,2,FALSE)</f>
        <v>PARTICIPACIONES Y APORTACIONES</v>
      </c>
      <c r="F957" s="16" t="str">
        <f t="shared" si="130"/>
        <v>083000</v>
      </c>
      <c r="G957" s="16" t="str">
        <f>VLOOKUP(F957:F4113,'[10]Catalogos CRI'!$A$24:$B$65,2,FALSE)</f>
        <v>CONVENIOS</v>
      </c>
      <c r="H957" s="16" t="str">
        <f t="shared" si="131"/>
        <v>083010</v>
      </c>
      <c r="I957" s="16" t="str">
        <f>VLOOKUP(H957:H4113,'[10]Catalogos CRI'!$A$70:$B$148,2,FALSE)</f>
        <v>Convenios</v>
      </c>
      <c r="J957" s="16" t="str">
        <f t="shared" si="132"/>
        <v>083011</v>
      </c>
      <c r="K957" s="16" t="str">
        <f>VLOOKUP(J957:J4113,'[10]Catalogos CRI'!$A$153:$B$335,2,FALSE)</f>
        <v>Derivados del Gobierno Federal</v>
      </c>
      <c r="L957" s="16" t="str">
        <f t="shared" si="133"/>
        <v>500</v>
      </c>
      <c r="M957" s="16" t="str">
        <f>VLOOKUP(L957:L4113,[11]FF!$A$10:$B$16,2,FALSE)</f>
        <v>Recursos Federales</v>
      </c>
      <c r="N957" s="16" t="str">
        <f t="shared" si="134"/>
        <v>512</v>
      </c>
      <c r="O957" s="16" t="str">
        <f>VLOOKUP(N957:N4113,[11]FF!$A$22:$B$93,2,FALSE)</f>
        <v>CNA Agua Sin Adeudos 2018</v>
      </c>
      <c r="P957" s="16">
        <v>878113</v>
      </c>
      <c r="Q957" s="16">
        <v>7</v>
      </c>
      <c r="R957" s="17">
        <v>0</v>
      </c>
      <c r="S957" s="17">
        <v>0</v>
      </c>
      <c r="T957" s="17">
        <f t="shared" si="126"/>
        <v>0</v>
      </c>
      <c r="U957" s="17">
        <v>0</v>
      </c>
      <c r="V957" s="17">
        <v>0</v>
      </c>
      <c r="W957" s="17">
        <f t="shared" si="127"/>
        <v>0</v>
      </c>
      <c r="X957" t="str">
        <f>VLOOKUP(J957,'[12]Conver ASEJ VS Clave Nueva'!$A$4:$C$193,3,FALSE)</f>
        <v>8.3.1.1</v>
      </c>
      <c r="Y957" t="str">
        <f>VLOOKUP(K957,'[13]Conver ASEJ VS Clave Nueva'!$B$4:$D$193,3,FALSE)</f>
        <v>Derivados del Gobierno Federal</v>
      </c>
    </row>
    <row r="958" spans="1:25" x14ac:dyDescent="0.25">
      <c r="A958" s="16">
        <v>86503</v>
      </c>
      <c r="B958" s="16" t="s">
        <v>141</v>
      </c>
      <c r="C958" s="16" t="str">
        <f t="shared" si="128"/>
        <v>2018</v>
      </c>
      <c r="D958" s="16" t="str">
        <f t="shared" si="129"/>
        <v>080000</v>
      </c>
      <c r="E958" s="16" t="str">
        <f>VLOOKUP(D958:D4114,'[10]Catalogos CRI'!$A$10:$B$19,2,FALSE)</f>
        <v>PARTICIPACIONES Y APORTACIONES</v>
      </c>
      <c r="F958" s="16" t="str">
        <f t="shared" si="130"/>
        <v>083000</v>
      </c>
      <c r="G958" s="16" t="str">
        <f>VLOOKUP(F958:F4114,'[10]Catalogos CRI'!$A$24:$B$65,2,FALSE)</f>
        <v>CONVENIOS</v>
      </c>
      <c r="H958" s="16" t="str">
        <f t="shared" si="131"/>
        <v>083010</v>
      </c>
      <c r="I958" s="16" t="str">
        <f>VLOOKUP(H958:H4114,'[10]Catalogos CRI'!$A$70:$B$148,2,FALSE)</f>
        <v>Convenios</v>
      </c>
      <c r="J958" s="16" t="str">
        <f t="shared" si="132"/>
        <v>083011</v>
      </c>
      <c r="K958" s="16" t="str">
        <f>VLOOKUP(J958:J4114,'[10]Catalogos CRI'!$A$153:$B$335,2,FALSE)</f>
        <v>Derivados del Gobierno Federal</v>
      </c>
      <c r="L958" s="16" t="str">
        <f t="shared" si="133"/>
        <v>500</v>
      </c>
      <c r="M958" s="16" t="str">
        <f>VLOOKUP(L958:L4114,[11]FF!$A$10:$B$16,2,FALSE)</f>
        <v>Recursos Federales</v>
      </c>
      <c r="N958" s="16" t="str">
        <f t="shared" si="134"/>
        <v>512</v>
      </c>
      <c r="O958" s="16" t="str">
        <f>VLOOKUP(N958:N4114,[11]FF!$A$22:$B$93,2,FALSE)</f>
        <v>CNA Agua Sin Adeudos 2018</v>
      </c>
      <c r="P958" s="16">
        <v>878114</v>
      </c>
      <c r="Q958" s="16">
        <v>8</v>
      </c>
      <c r="R958" s="17">
        <v>0</v>
      </c>
      <c r="S958" s="17">
        <v>0</v>
      </c>
      <c r="T958" s="17">
        <f t="shared" si="126"/>
        <v>0</v>
      </c>
      <c r="U958" s="17">
        <v>0</v>
      </c>
      <c r="V958" s="17">
        <v>0</v>
      </c>
      <c r="W958" s="17">
        <f t="shared" si="127"/>
        <v>0</v>
      </c>
      <c r="X958" t="str">
        <f>VLOOKUP(J958,'[12]Conver ASEJ VS Clave Nueva'!$A$4:$C$193,3,FALSE)</f>
        <v>8.3.1.1</v>
      </c>
      <c r="Y958" t="str">
        <f>VLOOKUP(K958,'[13]Conver ASEJ VS Clave Nueva'!$B$4:$D$193,3,FALSE)</f>
        <v>Derivados del Gobierno Federal</v>
      </c>
    </row>
    <row r="959" spans="1:25" x14ac:dyDescent="0.25">
      <c r="A959" s="16">
        <v>86503</v>
      </c>
      <c r="B959" s="16" t="s">
        <v>141</v>
      </c>
      <c r="C959" s="16" t="str">
        <f t="shared" si="128"/>
        <v>2018</v>
      </c>
      <c r="D959" s="16" t="str">
        <f t="shared" si="129"/>
        <v>080000</v>
      </c>
      <c r="E959" s="16" t="str">
        <f>VLOOKUP(D959:D4115,'[10]Catalogos CRI'!$A$10:$B$19,2,FALSE)</f>
        <v>PARTICIPACIONES Y APORTACIONES</v>
      </c>
      <c r="F959" s="16" t="str">
        <f t="shared" si="130"/>
        <v>083000</v>
      </c>
      <c r="G959" s="16" t="str">
        <f>VLOOKUP(F959:F4115,'[10]Catalogos CRI'!$A$24:$B$65,2,FALSE)</f>
        <v>CONVENIOS</v>
      </c>
      <c r="H959" s="16" t="str">
        <f t="shared" si="131"/>
        <v>083010</v>
      </c>
      <c r="I959" s="16" t="str">
        <f>VLOOKUP(H959:H4115,'[10]Catalogos CRI'!$A$70:$B$148,2,FALSE)</f>
        <v>Convenios</v>
      </c>
      <c r="J959" s="16" t="str">
        <f t="shared" si="132"/>
        <v>083011</v>
      </c>
      <c r="K959" s="16" t="str">
        <f>VLOOKUP(J959:J4115,'[10]Catalogos CRI'!$A$153:$B$335,2,FALSE)</f>
        <v>Derivados del Gobierno Federal</v>
      </c>
      <c r="L959" s="16" t="str">
        <f t="shared" si="133"/>
        <v>500</v>
      </c>
      <c r="M959" s="16" t="str">
        <f>VLOOKUP(L959:L4115,[11]FF!$A$10:$B$16,2,FALSE)</f>
        <v>Recursos Federales</v>
      </c>
      <c r="N959" s="16" t="str">
        <f t="shared" si="134"/>
        <v>512</v>
      </c>
      <c r="O959" s="16" t="str">
        <f>VLOOKUP(N959:N4115,[11]FF!$A$22:$B$93,2,FALSE)</f>
        <v>CNA Agua Sin Adeudos 2018</v>
      </c>
      <c r="P959" s="16">
        <v>878115</v>
      </c>
      <c r="Q959" s="16">
        <v>9</v>
      </c>
      <c r="R959" s="17">
        <v>0</v>
      </c>
      <c r="S959" s="17">
        <v>0</v>
      </c>
      <c r="T959" s="17">
        <f t="shared" si="126"/>
        <v>0</v>
      </c>
      <c r="U959" s="17">
        <v>0</v>
      </c>
      <c r="V959" s="17">
        <v>0</v>
      </c>
      <c r="W959" s="17">
        <f t="shared" si="127"/>
        <v>0</v>
      </c>
      <c r="X959" t="str">
        <f>VLOOKUP(J959,'[12]Conver ASEJ VS Clave Nueva'!$A$4:$C$193,3,FALSE)</f>
        <v>8.3.1.1</v>
      </c>
      <c r="Y959" t="str">
        <f>VLOOKUP(K959,'[13]Conver ASEJ VS Clave Nueva'!$B$4:$D$193,3,FALSE)</f>
        <v>Derivados del Gobierno Federal</v>
      </c>
    </row>
    <row r="960" spans="1:25" x14ac:dyDescent="0.25">
      <c r="A960" s="16">
        <v>86503</v>
      </c>
      <c r="B960" s="16" t="s">
        <v>141</v>
      </c>
      <c r="C960" s="16" t="str">
        <f t="shared" si="128"/>
        <v>2018</v>
      </c>
      <c r="D960" s="16" t="str">
        <f t="shared" si="129"/>
        <v>080000</v>
      </c>
      <c r="E960" s="16" t="str">
        <f>VLOOKUP(D960:D4116,'[10]Catalogos CRI'!$A$10:$B$19,2,FALSE)</f>
        <v>PARTICIPACIONES Y APORTACIONES</v>
      </c>
      <c r="F960" s="16" t="str">
        <f t="shared" si="130"/>
        <v>083000</v>
      </c>
      <c r="G960" s="16" t="str">
        <f>VLOOKUP(F960:F4116,'[10]Catalogos CRI'!$A$24:$B$65,2,FALSE)</f>
        <v>CONVENIOS</v>
      </c>
      <c r="H960" s="16" t="str">
        <f t="shared" si="131"/>
        <v>083010</v>
      </c>
      <c r="I960" s="16" t="str">
        <f>VLOOKUP(H960:H4116,'[10]Catalogos CRI'!$A$70:$B$148,2,FALSE)</f>
        <v>Convenios</v>
      </c>
      <c r="J960" s="16" t="str">
        <f t="shared" si="132"/>
        <v>083011</v>
      </c>
      <c r="K960" s="16" t="str">
        <f>VLOOKUP(J960:J4116,'[10]Catalogos CRI'!$A$153:$B$335,2,FALSE)</f>
        <v>Derivados del Gobierno Federal</v>
      </c>
      <c r="L960" s="16" t="str">
        <f t="shared" si="133"/>
        <v>500</v>
      </c>
      <c r="M960" s="16" t="str">
        <f>VLOOKUP(L960:L4116,[11]FF!$A$10:$B$16,2,FALSE)</f>
        <v>Recursos Federales</v>
      </c>
      <c r="N960" s="16" t="str">
        <f t="shared" si="134"/>
        <v>512</v>
      </c>
      <c r="O960" s="16" t="str">
        <f>VLOOKUP(N960:N4116,[11]FF!$A$22:$B$93,2,FALSE)</f>
        <v>CNA Agua Sin Adeudos 2018</v>
      </c>
      <c r="P960" s="16">
        <v>878116</v>
      </c>
      <c r="Q960" s="16">
        <v>10</v>
      </c>
      <c r="R960" s="17">
        <v>0</v>
      </c>
      <c r="S960" s="17">
        <v>0</v>
      </c>
      <c r="T960" s="17">
        <f t="shared" si="126"/>
        <v>0</v>
      </c>
      <c r="U960" s="17">
        <v>0</v>
      </c>
      <c r="V960" s="17">
        <v>0</v>
      </c>
      <c r="W960" s="17">
        <f t="shared" si="127"/>
        <v>0</v>
      </c>
      <c r="X960" t="str">
        <f>VLOOKUP(J960,'[12]Conver ASEJ VS Clave Nueva'!$A$4:$C$193,3,FALSE)</f>
        <v>8.3.1.1</v>
      </c>
      <c r="Y960" t="str">
        <f>VLOOKUP(K960,'[13]Conver ASEJ VS Clave Nueva'!$B$4:$D$193,3,FALSE)</f>
        <v>Derivados del Gobierno Federal</v>
      </c>
    </row>
    <row r="961" spans="1:25" x14ac:dyDescent="0.25">
      <c r="A961" s="16">
        <v>86503</v>
      </c>
      <c r="B961" s="16" t="s">
        <v>141</v>
      </c>
      <c r="C961" s="16" t="str">
        <f t="shared" si="128"/>
        <v>2018</v>
      </c>
      <c r="D961" s="16" t="str">
        <f t="shared" si="129"/>
        <v>080000</v>
      </c>
      <c r="E961" s="16" t="str">
        <f>VLOOKUP(D961:D4117,'[10]Catalogos CRI'!$A$10:$B$19,2,FALSE)</f>
        <v>PARTICIPACIONES Y APORTACIONES</v>
      </c>
      <c r="F961" s="16" t="str">
        <f t="shared" si="130"/>
        <v>083000</v>
      </c>
      <c r="G961" s="16" t="str">
        <f>VLOOKUP(F961:F4117,'[10]Catalogos CRI'!$A$24:$B$65,2,FALSE)</f>
        <v>CONVENIOS</v>
      </c>
      <c r="H961" s="16" t="str">
        <f t="shared" si="131"/>
        <v>083010</v>
      </c>
      <c r="I961" s="16" t="str">
        <f>VLOOKUP(H961:H4117,'[10]Catalogos CRI'!$A$70:$B$148,2,FALSE)</f>
        <v>Convenios</v>
      </c>
      <c r="J961" s="16" t="str">
        <f t="shared" si="132"/>
        <v>083011</v>
      </c>
      <c r="K961" s="16" t="str">
        <f>VLOOKUP(J961:J4117,'[10]Catalogos CRI'!$A$153:$B$335,2,FALSE)</f>
        <v>Derivados del Gobierno Federal</v>
      </c>
      <c r="L961" s="16" t="str">
        <f t="shared" si="133"/>
        <v>500</v>
      </c>
      <c r="M961" s="16" t="str">
        <f>VLOOKUP(L961:L4117,[11]FF!$A$10:$B$16,2,FALSE)</f>
        <v>Recursos Federales</v>
      </c>
      <c r="N961" s="16" t="str">
        <f t="shared" si="134"/>
        <v>512</v>
      </c>
      <c r="O961" s="16" t="str">
        <f>VLOOKUP(N961:N4117,[11]FF!$A$22:$B$93,2,FALSE)</f>
        <v>CNA Agua Sin Adeudos 2018</v>
      </c>
      <c r="P961" s="16">
        <v>878117</v>
      </c>
      <c r="Q961" s="16">
        <v>11</v>
      </c>
      <c r="R961" s="17">
        <v>0</v>
      </c>
      <c r="S961" s="17">
        <v>0</v>
      </c>
      <c r="T961" s="17">
        <f t="shared" si="126"/>
        <v>0</v>
      </c>
      <c r="U961" s="17">
        <v>0</v>
      </c>
      <c r="V961" s="17">
        <v>0</v>
      </c>
      <c r="W961" s="17">
        <f t="shared" si="127"/>
        <v>0</v>
      </c>
      <c r="X961" t="str">
        <f>VLOOKUP(J961,'[12]Conver ASEJ VS Clave Nueva'!$A$4:$C$193,3,FALSE)</f>
        <v>8.3.1.1</v>
      </c>
      <c r="Y961" t="str">
        <f>VLOOKUP(K961,'[13]Conver ASEJ VS Clave Nueva'!$B$4:$D$193,3,FALSE)</f>
        <v>Derivados del Gobierno Federal</v>
      </c>
    </row>
    <row r="962" spans="1:25" x14ac:dyDescent="0.25">
      <c r="A962" s="16">
        <v>86503</v>
      </c>
      <c r="B962" s="16" t="s">
        <v>141</v>
      </c>
      <c r="C962" s="16" t="str">
        <f t="shared" si="128"/>
        <v>2018</v>
      </c>
      <c r="D962" s="16" t="str">
        <f t="shared" si="129"/>
        <v>080000</v>
      </c>
      <c r="E962" s="16" t="str">
        <f>VLOOKUP(D962:D4118,'[10]Catalogos CRI'!$A$10:$B$19,2,FALSE)</f>
        <v>PARTICIPACIONES Y APORTACIONES</v>
      </c>
      <c r="F962" s="16" t="str">
        <f t="shared" si="130"/>
        <v>083000</v>
      </c>
      <c r="G962" s="16" t="str">
        <f>VLOOKUP(F962:F4118,'[10]Catalogos CRI'!$A$24:$B$65,2,FALSE)</f>
        <v>CONVENIOS</v>
      </c>
      <c r="H962" s="16" t="str">
        <f t="shared" si="131"/>
        <v>083010</v>
      </c>
      <c r="I962" s="16" t="str">
        <f>VLOOKUP(H962:H4118,'[10]Catalogos CRI'!$A$70:$B$148,2,FALSE)</f>
        <v>Convenios</v>
      </c>
      <c r="J962" s="16" t="str">
        <f t="shared" si="132"/>
        <v>083011</v>
      </c>
      <c r="K962" s="16" t="str">
        <f>VLOOKUP(J962:J4118,'[10]Catalogos CRI'!$A$153:$B$335,2,FALSE)</f>
        <v>Derivados del Gobierno Federal</v>
      </c>
      <c r="L962" s="16" t="str">
        <f t="shared" si="133"/>
        <v>500</v>
      </c>
      <c r="M962" s="16" t="str">
        <f>VLOOKUP(L962:L4118,[11]FF!$A$10:$B$16,2,FALSE)</f>
        <v>Recursos Federales</v>
      </c>
      <c r="N962" s="16" t="str">
        <f t="shared" si="134"/>
        <v>512</v>
      </c>
      <c r="O962" s="16" t="str">
        <f>VLOOKUP(N962:N4118,[11]FF!$A$22:$B$93,2,FALSE)</f>
        <v>CNA Agua Sin Adeudos 2018</v>
      </c>
      <c r="P962" s="16">
        <v>878118</v>
      </c>
      <c r="Q962" s="16">
        <v>12</v>
      </c>
      <c r="R962" s="17">
        <v>0</v>
      </c>
      <c r="S962" s="17">
        <v>0</v>
      </c>
      <c r="T962" s="17">
        <f t="shared" si="126"/>
        <v>0</v>
      </c>
      <c r="U962" s="17">
        <v>0</v>
      </c>
      <c r="V962" s="17">
        <v>0</v>
      </c>
      <c r="W962" s="17">
        <f t="shared" si="127"/>
        <v>0</v>
      </c>
      <c r="X962" t="str">
        <f>VLOOKUP(J962,'[12]Conver ASEJ VS Clave Nueva'!$A$4:$C$193,3,FALSE)</f>
        <v>8.3.1.1</v>
      </c>
      <c r="Y962" t="str">
        <f>VLOOKUP(K962,'[13]Conver ASEJ VS Clave Nueva'!$B$4:$D$193,3,FALSE)</f>
        <v>Derivados del Gobierno Federal</v>
      </c>
    </row>
    <row r="963" spans="1:25" x14ac:dyDescent="0.25">
      <c r="A963" s="16">
        <v>86953</v>
      </c>
      <c r="B963" s="16" t="s">
        <v>33</v>
      </c>
      <c r="C963" s="16" t="str">
        <f t="shared" si="128"/>
        <v>2018</v>
      </c>
      <c r="D963" s="16" t="str">
        <f t="shared" si="129"/>
        <v>010000</v>
      </c>
      <c r="E963" s="16" t="str">
        <f>VLOOKUP(D963:D4119,'[10]Catalogos CRI'!$A$10:$B$19,2,FALSE)</f>
        <v>IMPUESTOS</v>
      </c>
      <c r="F963" s="16" t="str">
        <f t="shared" si="130"/>
        <v>017000</v>
      </c>
      <c r="G963" s="16" t="str">
        <f>VLOOKUP(F963:F4119,'[10]Catalogos CRI'!$A$24:$B$65,2,FALSE)</f>
        <v>ACCESORIOS DE LOS IMPUESTOS</v>
      </c>
      <c r="H963" s="16" t="str">
        <f t="shared" si="131"/>
        <v>017020</v>
      </c>
      <c r="I963" s="16" t="str">
        <f>VLOOKUP(H963:H4119,'[10]Catalogos CRI'!$A$70:$B$148,2,FALSE)</f>
        <v>Multas</v>
      </c>
      <c r="J963" s="16" t="str">
        <f t="shared" si="132"/>
        <v>017021</v>
      </c>
      <c r="K963" s="16" t="str">
        <f>VLOOKUP(J963:J4119,'[10]Catalogos CRI'!$A$153:$B$335,2,FALSE)</f>
        <v>Infracciones</v>
      </c>
      <c r="L963" s="16" t="str">
        <f t="shared" si="133"/>
        <v>400</v>
      </c>
      <c r="M963" s="16" t="str">
        <f>VLOOKUP(L963:L4119,[11]FF!$A$10:$B$16,2,FALSE)</f>
        <v>Ingresos Propios</v>
      </c>
      <c r="N963" s="16" t="str">
        <f t="shared" si="134"/>
        <v>401</v>
      </c>
      <c r="O963" s="16" t="str">
        <f>VLOOKUP(N963:N4119,[11]FF!$A$22:$B$93,2,FALSE)</f>
        <v>Ingresos Propios</v>
      </c>
      <c r="P963" s="16">
        <v>879835</v>
      </c>
      <c r="Q963" s="16">
        <v>8</v>
      </c>
      <c r="R963" s="17">
        <v>297049</v>
      </c>
      <c r="S963" s="17">
        <v>0</v>
      </c>
      <c r="T963" s="17">
        <f t="shared" si="126"/>
        <v>297049</v>
      </c>
      <c r="U963" s="17">
        <v>0</v>
      </c>
      <c r="V963" s="17">
        <v>0</v>
      </c>
      <c r="W963" s="17">
        <f t="shared" si="127"/>
        <v>297049</v>
      </c>
      <c r="X963" t="str">
        <f>VLOOKUP(J963,'[12]Conver ASEJ VS Clave Nueva'!$A$4:$C$193,3,FALSE)</f>
        <v>1.7.2.1</v>
      </c>
      <c r="Y963" t="str">
        <f>VLOOKUP(K963,'[13]Conver ASEJ VS Clave Nueva'!$B$4:$D$193,3,FALSE)</f>
        <v>Infracciones</v>
      </c>
    </row>
    <row r="964" spans="1:25" x14ac:dyDescent="0.25">
      <c r="A964" s="16">
        <v>86953</v>
      </c>
      <c r="B964" s="16" t="s">
        <v>33</v>
      </c>
      <c r="C964" s="16" t="str">
        <f t="shared" si="128"/>
        <v>2018</v>
      </c>
      <c r="D964" s="16" t="str">
        <f t="shared" si="129"/>
        <v>010000</v>
      </c>
      <c r="E964" s="16" t="str">
        <f>VLOOKUP(D964:D4120,'[10]Catalogos CRI'!$A$10:$B$19,2,FALSE)</f>
        <v>IMPUESTOS</v>
      </c>
      <c r="F964" s="16" t="str">
        <f t="shared" si="130"/>
        <v>017000</v>
      </c>
      <c r="G964" s="16" t="str">
        <f>VLOOKUP(F964:F4120,'[10]Catalogos CRI'!$A$24:$B$65,2,FALSE)</f>
        <v>ACCESORIOS DE LOS IMPUESTOS</v>
      </c>
      <c r="H964" s="16" t="str">
        <f t="shared" si="131"/>
        <v>017020</v>
      </c>
      <c r="I964" s="16" t="str">
        <f>VLOOKUP(H964:H4120,'[10]Catalogos CRI'!$A$70:$B$148,2,FALSE)</f>
        <v>Multas</v>
      </c>
      <c r="J964" s="16" t="str">
        <f t="shared" si="132"/>
        <v>017021</v>
      </c>
      <c r="K964" s="16" t="str">
        <f>VLOOKUP(J964:J4120,'[10]Catalogos CRI'!$A$153:$B$335,2,FALSE)</f>
        <v>Infracciones</v>
      </c>
      <c r="L964" s="16" t="str">
        <f t="shared" si="133"/>
        <v>400</v>
      </c>
      <c r="M964" s="16" t="str">
        <f>VLOOKUP(L964:L4120,[11]FF!$A$10:$B$16,2,FALSE)</f>
        <v>Ingresos Propios</v>
      </c>
      <c r="N964" s="16" t="str">
        <f t="shared" si="134"/>
        <v>401</v>
      </c>
      <c r="O964" s="16" t="str">
        <f>VLOOKUP(N964:N4120,[11]FF!$A$22:$B$93,2,FALSE)</f>
        <v>Ingresos Propios</v>
      </c>
      <c r="P964" s="16">
        <v>879836</v>
      </c>
      <c r="Q964" s="16">
        <v>9</v>
      </c>
      <c r="R964" s="17">
        <v>297049</v>
      </c>
      <c r="S964" s="17">
        <v>0</v>
      </c>
      <c r="T964" s="17">
        <f t="shared" si="126"/>
        <v>297049</v>
      </c>
      <c r="U964" s="17">
        <v>0</v>
      </c>
      <c r="V964" s="17">
        <v>0</v>
      </c>
      <c r="W964" s="17">
        <f t="shared" si="127"/>
        <v>297049</v>
      </c>
      <c r="X964" t="str">
        <f>VLOOKUP(J964,'[12]Conver ASEJ VS Clave Nueva'!$A$4:$C$193,3,FALSE)</f>
        <v>1.7.2.1</v>
      </c>
      <c r="Y964" t="str">
        <f>VLOOKUP(K964,'[13]Conver ASEJ VS Clave Nueva'!$B$4:$D$193,3,FALSE)</f>
        <v>Infracciones</v>
      </c>
    </row>
    <row r="965" spans="1:25" x14ac:dyDescent="0.25">
      <c r="A965" s="16">
        <v>86953</v>
      </c>
      <c r="B965" s="16" t="s">
        <v>33</v>
      </c>
      <c r="C965" s="16" t="str">
        <f t="shared" si="128"/>
        <v>2018</v>
      </c>
      <c r="D965" s="16" t="str">
        <f t="shared" si="129"/>
        <v>010000</v>
      </c>
      <c r="E965" s="16" t="str">
        <f>VLOOKUP(D965:D4121,'[10]Catalogos CRI'!$A$10:$B$19,2,FALSE)</f>
        <v>IMPUESTOS</v>
      </c>
      <c r="F965" s="16" t="str">
        <f t="shared" si="130"/>
        <v>017000</v>
      </c>
      <c r="G965" s="16" t="str">
        <f>VLOOKUP(F965:F4121,'[10]Catalogos CRI'!$A$24:$B$65,2,FALSE)</f>
        <v>ACCESORIOS DE LOS IMPUESTOS</v>
      </c>
      <c r="H965" s="16" t="str">
        <f t="shared" si="131"/>
        <v>017020</v>
      </c>
      <c r="I965" s="16" t="str">
        <f>VLOOKUP(H965:H4121,'[10]Catalogos CRI'!$A$70:$B$148,2,FALSE)</f>
        <v>Multas</v>
      </c>
      <c r="J965" s="16" t="str">
        <f t="shared" si="132"/>
        <v>017021</v>
      </c>
      <c r="K965" s="16" t="str">
        <f>VLOOKUP(J965:J4121,'[10]Catalogos CRI'!$A$153:$B$335,2,FALSE)</f>
        <v>Infracciones</v>
      </c>
      <c r="L965" s="16" t="str">
        <f t="shared" si="133"/>
        <v>400</v>
      </c>
      <c r="M965" s="16" t="str">
        <f>VLOOKUP(L965:L4121,[11]FF!$A$10:$B$16,2,FALSE)</f>
        <v>Ingresos Propios</v>
      </c>
      <c r="N965" s="16" t="str">
        <f t="shared" si="134"/>
        <v>401</v>
      </c>
      <c r="O965" s="16" t="str">
        <f>VLOOKUP(N965:N4121,[11]FF!$A$22:$B$93,2,FALSE)</f>
        <v>Ingresos Propios</v>
      </c>
      <c r="P965" s="16">
        <v>879837</v>
      </c>
      <c r="Q965" s="16">
        <v>10</v>
      </c>
      <c r="R965" s="17">
        <v>297049</v>
      </c>
      <c r="S965" s="17">
        <v>0</v>
      </c>
      <c r="T965" s="17">
        <f t="shared" si="126"/>
        <v>297049</v>
      </c>
      <c r="U965" s="17">
        <v>0</v>
      </c>
      <c r="V965" s="17">
        <v>0</v>
      </c>
      <c r="W965" s="17">
        <f t="shared" si="127"/>
        <v>297049</v>
      </c>
      <c r="X965" t="str">
        <f>VLOOKUP(J965,'[12]Conver ASEJ VS Clave Nueva'!$A$4:$C$193,3,FALSE)</f>
        <v>1.7.2.1</v>
      </c>
      <c r="Y965" t="str">
        <f>VLOOKUP(K965,'[13]Conver ASEJ VS Clave Nueva'!$B$4:$D$193,3,FALSE)</f>
        <v>Infracciones</v>
      </c>
    </row>
    <row r="966" spans="1:25" x14ac:dyDescent="0.25">
      <c r="A966" s="16">
        <v>86953</v>
      </c>
      <c r="B966" s="16" t="s">
        <v>33</v>
      </c>
      <c r="C966" s="16" t="str">
        <f t="shared" si="128"/>
        <v>2018</v>
      </c>
      <c r="D966" s="16" t="str">
        <f t="shared" si="129"/>
        <v>010000</v>
      </c>
      <c r="E966" s="16" t="str">
        <f>VLOOKUP(D966:D4122,'[10]Catalogos CRI'!$A$10:$B$19,2,FALSE)</f>
        <v>IMPUESTOS</v>
      </c>
      <c r="F966" s="16" t="str">
        <f t="shared" si="130"/>
        <v>017000</v>
      </c>
      <c r="G966" s="16" t="str">
        <f>VLOOKUP(F966:F4122,'[10]Catalogos CRI'!$A$24:$B$65,2,FALSE)</f>
        <v>ACCESORIOS DE LOS IMPUESTOS</v>
      </c>
      <c r="H966" s="16" t="str">
        <f t="shared" si="131"/>
        <v>017020</v>
      </c>
      <c r="I966" s="16" t="str">
        <f>VLOOKUP(H966:H4122,'[10]Catalogos CRI'!$A$70:$B$148,2,FALSE)</f>
        <v>Multas</v>
      </c>
      <c r="J966" s="16" t="str">
        <f t="shared" si="132"/>
        <v>017021</v>
      </c>
      <c r="K966" s="16" t="str">
        <f>VLOOKUP(J966:J4122,'[10]Catalogos CRI'!$A$153:$B$335,2,FALSE)</f>
        <v>Infracciones</v>
      </c>
      <c r="L966" s="16" t="str">
        <f t="shared" si="133"/>
        <v>400</v>
      </c>
      <c r="M966" s="16" t="str">
        <f>VLOOKUP(L966:L4122,[11]FF!$A$10:$B$16,2,FALSE)</f>
        <v>Ingresos Propios</v>
      </c>
      <c r="N966" s="16" t="str">
        <f t="shared" si="134"/>
        <v>401</v>
      </c>
      <c r="O966" s="16" t="str">
        <f>VLOOKUP(N966:N4122,[11]FF!$A$22:$B$93,2,FALSE)</f>
        <v>Ingresos Propios</v>
      </c>
      <c r="P966" s="16">
        <v>879838</v>
      </c>
      <c r="Q966" s="16">
        <v>11</v>
      </c>
      <c r="R966" s="17">
        <v>297049</v>
      </c>
      <c r="S966" s="17">
        <v>0</v>
      </c>
      <c r="T966" s="17">
        <f t="shared" si="126"/>
        <v>297049</v>
      </c>
      <c r="U966" s="17">
        <v>0</v>
      </c>
      <c r="V966" s="17">
        <v>0</v>
      </c>
      <c r="W966" s="17">
        <f t="shared" si="127"/>
        <v>297049</v>
      </c>
      <c r="X966" t="str">
        <f>VLOOKUP(J966,'[12]Conver ASEJ VS Clave Nueva'!$A$4:$C$193,3,FALSE)</f>
        <v>1.7.2.1</v>
      </c>
      <c r="Y966" t="str">
        <f>VLOOKUP(K966,'[13]Conver ASEJ VS Clave Nueva'!$B$4:$D$193,3,FALSE)</f>
        <v>Infracciones</v>
      </c>
    </row>
    <row r="967" spans="1:25" x14ac:dyDescent="0.25">
      <c r="A967" s="16">
        <v>86953</v>
      </c>
      <c r="B967" s="16" t="s">
        <v>33</v>
      </c>
      <c r="C967" s="16" t="str">
        <f t="shared" si="128"/>
        <v>2018</v>
      </c>
      <c r="D967" s="16" t="str">
        <f t="shared" si="129"/>
        <v>010000</v>
      </c>
      <c r="E967" s="16" t="str">
        <f>VLOOKUP(D967:D4123,'[10]Catalogos CRI'!$A$10:$B$19,2,FALSE)</f>
        <v>IMPUESTOS</v>
      </c>
      <c r="F967" s="16" t="str">
        <f t="shared" si="130"/>
        <v>017000</v>
      </c>
      <c r="G967" s="16" t="str">
        <f>VLOOKUP(F967:F4123,'[10]Catalogos CRI'!$A$24:$B$65,2,FALSE)</f>
        <v>ACCESORIOS DE LOS IMPUESTOS</v>
      </c>
      <c r="H967" s="16" t="str">
        <f t="shared" si="131"/>
        <v>017020</v>
      </c>
      <c r="I967" s="16" t="str">
        <f>VLOOKUP(H967:H4123,'[10]Catalogos CRI'!$A$70:$B$148,2,FALSE)</f>
        <v>Multas</v>
      </c>
      <c r="J967" s="16" t="str">
        <f t="shared" si="132"/>
        <v>017021</v>
      </c>
      <c r="K967" s="16" t="str">
        <f>VLOOKUP(J967:J4123,'[10]Catalogos CRI'!$A$153:$B$335,2,FALSE)</f>
        <v>Infracciones</v>
      </c>
      <c r="L967" s="16" t="str">
        <f t="shared" si="133"/>
        <v>400</v>
      </c>
      <c r="M967" s="16" t="str">
        <f>VLOOKUP(L967:L4123,[11]FF!$A$10:$B$16,2,FALSE)</f>
        <v>Ingresos Propios</v>
      </c>
      <c r="N967" s="16" t="str">
        <f t="shared" si="134"/>
        <v>401</v>
      </c>
      <c r="O967" s="16" t="str">
        <f>VLOOKUP(N967:N4123,[11]FF!$A$22:$B$93,2,FALSE)</f>
        <v>Ingresos Propios</v>
      </c>
      <c r="P967" s="16">
        <v>879839</v>
      </c>
      <c r="Q967" s="16">
        <v>12</v>
      </c>
      <c r="R967" s="17">
        <v>297049</v>
      </c>
      <c r="S967" s="17">
        <v>0</v>
      </c>
      <c r="T967" s="17">
        <f t="shared" si="126"/>
        <v>297049</v>
      </c>
      <c r="U967" s="17">
        <v>0</v>
      </c>
      <c r="V967" s="17">
        <v>0</v>
      </c>
      <c r="W967" s="17">
        <f t="shared" si="127"/>
        <v>297049</v>
      </c>
      <c r="X967" t="str">
        <f>VLOOKUP(J967,'[12]Conver ASEJ VS Clave Nueva'!$A$4:$C$193,3,FALSE)</f>
        <v>1.7.2.1</v>
      </c>
      <c r="Y967" t="str">
        <f>VLOOKUP(K967,'[13]Conver ASEJ VS Clave Nueva'!$B$4:$D$193,3,FALSE)</f>
        <v>Infracciones</v>
      </c>
    </row>
    <row r="968" spans="1:25" x14ac:dyDescent="0.25">
      <c r="A968" s="16">
        <v>86954</v>
      </c>
      <c r="B968" s="16" t="s">
        <v>34</v>
      </c>
      <c r="C968" s="16" t="str">
        <f t="shared" si="128"/>
        <v>2018</v>
      </c>
      <c r="D968" s="16" t="str">
        <f t="shared" si="129"/>
        <v>010000</v>
      </c>
      <c r="E968" s="16" t="str">
        <f>VLOOKUP(D968:D4124,'[10]Catalogos CRI'!$A$10:$B$19,2,FALSE)</f>
        <v>IMPUESTOS</v>
      </c>
      <c r="F968" s="16" t="str">
        <f t="shared" si="130"/>
        <v>017000</v>
      </c>
      <c r="G968" s="16" t="str">
        <f>VLOOKUP(F968:F4124,'[10]Catalogos CRI'!$A$24:$B$65,2,FALSE)</f>
        <v>ACCESORIOS DE LOS IMPUESTOS</v>
      </c>
      <c r="H968" s="16" t="str">
        <f t="shared" si="131"/>
        <v>017040</v>
      </c>
      <c r="I968" s="16" t="str">
        <f>VLOOKUP(H968:H4124,'[10]Catalogos CRI'!$A$70:$B$148,2,FALSE)</f>
        <v>Gastos de ejecución y de embargo</v>
      </c>
      <c r="J968" s="16" t="str">
        <f t="shared" si="132"/>
        <v>017041</v>
      </c>
      <c r="K968" s="16" t="str">
        <f>VLOOKUP(J968:J4124,'[10]Catalogos CRI'!$A$153:$B$335,2,FALSE)</f>
        <v>Gastos de notificación</v>
      </c>
      <c r="L968" s="16" t="str">
        <f t="shared" si="133"/>
        <v>400</v>
      </c>
      <c r="M968" s="16" t="str">
        <f>VLOOKUP(L968:L4124,[11]FF!$A$10:$B$16,2,FALSE)</f>
        <v>Ingresos Propios</v>
      </c>
      <c r="N968" s="16" t="str">
        <f t="shared" si="134"/>
        <v>401</v>
      </c>
      <c r="O968" s="16" t="str">
        <f>VLOOKUP(N968:N4124,[11]FF!$A$22:$B$93,2,FALSE)</f>
        <v>Ingresos Propios</v>
      </c>
      <c r="P968" s="16">
        <v>879840</v>
      </c>
      <c r="Q968" s="16">
        <v>1</v>
      </c>
      <c r="R968" s="17">
        <v>197085.78</v>
      </c>
      <c r="S968" s="17">
        <v>-22975.375999998767</v>
      </c>
      <c r="T968" s="17">
        <f t="shared" si="126"/>
        <v>174110.40400000123</v>
      </c>
      <c r="U968" s="17">
        <v>0</v>
      </c>
      <c r="V968" s="17">
        <v>0</v>
      </c>
      <c r="W968" s="17">
        <f t="shared" si="127"/>
        <v>174110.40400000123</v>
      </c>
      <c r="X968" t="str">
        <f>VLOOKUP(J968,'[12]Conver ASEJ VS Clave Nueva'!$A$4:$C$193,3,FALSE)</f>
        <v>1.7.4.1</v>
      </c>
      <c r="Y968" t="str">
        <f>VLOOKUP(K968,'[13]Conver ASEJ VS Clave Nueva'!$B$4:$D$193,3,FALSE)</f>
        <v>Gastos de notificación</v>
      </c>
    </row>
    <row r="969" spans="1:25" x14ac:dyDescent="0.25">
      <c r="A969" s="16">
        <v>86954</v>
      </c>
      <c r="B969" s="16" t="s">
        <v>34</v>
      </c>
      <c r="C969" s="16" t="str">
        <f t="shared" si="128"/>
        <v>2018</v>
      </c>
      <c r="D969" s="16" t="str">
        <f t="shared" si="129"/>
        <v>010000</v>
      </c>
      <c r="E969" s="16" t="str">
        <f>VLOOKUP(D969:D4125,'[10]Catalogos CRI'!$A$10:$B$19,2,FALSE)</f>
        <v>IMPUESTOS</v>
      </c>
      <c r="F969" s="16" t="str">
        <f t="shared" si="130"/>
        <v>017000</v>
      </c>
      <c r="G969" s="16" t="str">
        <f>VLOOKUP(F969:F4125,'[10]Catalogos CRI'!$A$24:$B$65,2,FALSE)</f>
        <v>ACCESORIOS DE LOS IMPUESTOS</v>
      </c>
      <c r="H969" s="16" t="str">
        <f t="shared" si="131"/>
        <v>017040</v>
      </c>
      <c r="I969" s="16" t="str">
        <f>VLOOKUP(H969:H4125,'[10]Catalogos CRI'!$A$70:$B$148,2,FALSE)</f>
        <v>Gastos de ejecución y de embargo</v>
      </c>
      <c r="J969" s="16" t="str">
        <f t="shared" si="132"/>
        <v>017041</v>
      </c>
      <c r="K969" s="16" t="str">
        <f>VLOOKUP(J969:J4125,'[10]Catalogos CRI'!$A$153:$B$335,2,FALSE)</f>
        <v>Gastos de notificación</v>
      </c>
      <c r="L969" s="16" t="str">
        <f t="shared" si="133"/>
        <v>400</v>
      </c>
      <c r="M969" s="16" t="str">
        <f>VLOOKUP(L969:L4125,[11]FF!$A$10:$B$16,2,FALSE)</f>
        <v>Ingresos Propios</v>
      </c>
      <c r="N969" s="16" t="str">
        <f t="shared" si="134"/>
        <v>401</v>
      </c>
      <c r="O969" s="16" t="str">
        <f>VLOOKUP(N969:N4125,[11]FF!$A$22:$B$93,2,FALSE)</f>
        <v>Ingresos Propios</v>
      </c>
      <c r="P969" s="16">
        <v>879841</v>
      </c>
      <c r="Q969" s="16">
        <v>2</v>
      </c>
      <c r="R969" s="17">
        <v>197080</v>
      </c>
      <c r="S969" s="17">
        <v>0</v>
      </c>
      <c r="T969" s="17">
        <f t="shared" ref="T969:T1032" si="135">R969+S969</f>
        <v>197080</v>
      </c>
      <c r="U969" s="17">
        <v>0</v>
      </c>
      <c r="V969" s="17">
        <v>0</v>
      </c>
      <c r="W969" s="17">
        <f t="shared" ref="W969:W1032" si="136">T969-V969</f>
        <v>197080</v>
      </c>
      <c r="X969" t="str">
        <f>VLOOKUP(J969,'[12]Conver ASEJ VS Clave Nueva'!$A$4:$C$193,3,FALSE)</f>
        <v>1.7.4.1</v>
      </c>
      <c r="Y969" t="str">
        <f>VLOOKUP(K969,'[13]Conver ASEJ VS Clave Nueva'!$B$4:$D$193,3,FALSE)</f>
        <v>Gastos de notificación</v>
      </c>
    </row>
    <row r="970" spans="1:25" x14ac:dyDescent="0.25">
      <c r="A970" s="16">
        <v>86954</v>
      </c>
      <c r="B970" s="16" t="s">
        <v>34</v>
      </c>
      <c r="C970" s="16" t="str">
        <f t="shared" ref="C970:C1033" si="137">MID(B970,1,4)</f>
        <v>2018</v>
      </c>
      <c r="D970" s="16" t="str">
        <f t="shared" ref="D970:D1033" si="138">MID(B970,6,6)</f>
        <v>010000</v>
      </c>
      <c r="E970" s="16" t="str">
        <f>VLOOKUP(D970:D4126,'[10]Catalogos CRI'!$A$10:$B$19,2,FALSE)</f>
        <v>IMPUESTOS</v>
      </c>
      <c r="F970" s="16" t="str">
        <f t="shared" ref="F970:F1033" si="139">MID(B970,13,6)</f>
        <v>017000</v>
      </c>
      <c r="G970" s="16" t="str">
        <f>VLOOKUP(F970:F4126,'[10]Catalogos CRI'!$A$24:$B$65,2,FALSE)</f>
        <v>ACCESORIOS DE LOS IMPUESTOS</v>
      </c>
      <c r="H970" s="16" t="str">
        <f t="shared" ref="H970:H1033" si="140">MID(B970,20,6)</f>
        <v>017040</v>
      </c>
      <c r="I970" s="16" t="str">
        <f>VLOOKUP(H970:H4126,'[10]Catalogos CRI'!$A$70:$B$148,2,FALSE)</f>
        <v>Gastos de ejecución y de embargo</v>
      </c>
      <c r="J970" s="16" t="str">
        <f t="shared" ref="J970:J1033" si="141">MID(B970,27,6)</f>
        <v>017041</v>
      </c>
      <c r="K970" s="16" t="str">
        <f>VLOOKUP(J970:J4126,'[10]Catalogos CRI'!$A$153:$B$335,2,FALSE)</f>
        <v>Gastos de notificación</v>
      </c>
      <c r="L970" s="16" t="str">
        <f t="shared" ref="L970:L1033" si="142">MID(B970,34,3)</f>
        <v>400</v>
      </c>
      <c r="M970" s="16" t="str">
        <f>VLOOKUP(L970:L4126,[11]FF!$A$10:$B$16,2,FALSE)</f>
        <v>Ingresos Propios</v>
      </c>
      <c r="N970" s="16" t="str">
        <f t="shared" ref="N970:N1033" si="143">MID(B970,38,3)</f>
        <v>401</v>
      </c>
      <c r="O970" s="16" t="str">
        <f>VLOOKUP(N970:N4126,[11]FF!$A$22:$B$93,2,FALSE)</f>
        <v>Ingresos Propios</v>
      </c>
      <c r="P970" s="16">
        <v>879842</v>
      </c>
      <c r="Q970" s="16">
        <v>3</v>
      </c>
      <c r="R970" s="17">
        <v>197080</v>
      </c>
      <c r="S970" s="17">
        <v>0</v>
      </c>
      <c r="T970" s="17">
        <f t="shared" si="135"/>
        <v>197080</v>
      </c>
      <c r="U970" s="17">
        <v>0</v>
      </c>
      <c r="V970" s="17">
        <v>0</v>
      </c>
      <c r="W970" s="17">
        <f t="shared" si="136"/>
        <v>197080</v>
      </c>
      <c r="X970" t="str">
        <f>VLOOKUP(J970,'[12]Conver ASEJ VS Clave Nueva'!$A$4:$C$193,3,FALSE)</f>
        <v>1.7.4.1</v>
      </c>
      <c r="Y970" t="str">
        <f>VLOOKUP(K970,'[13]Conver ASEJ VS Clave Nueva'!$B$4:$D$193,3,FALSE)</f>
        <v>Gastos de notificación</v>
      </c>
    </row>
    <row r="971" spans="1:25" x14ac:dyDescent="0.25">
      <c r="A971" s="16">
        <v>86954</v>
      </c>
      <c r="B971" s="16" t="s">
        <v>34</v>
      </c>
      <c r="C971" s="16" t="str">
        <f t="shared" si="137"/>
        <v>2018</v>
      </c>
      <c r="D971" s="16" t="str">
        <f t="shared" si="138"/>
        <v>010000</v>
      </c>
      <c r="E971" s="16" t="str">
        <f>VLOOKUP(D971:D4127,'[10]Catalogos CRI'!$A$10:$B$19,2,FALSE)</f>
        <v>IMPUESTOS</v>
      </c>
      <c r="F971" s="16" t="str">
        <f t="shared" si="139"/>
        <v>017000</v>
      </c>
      <c r="G971" s="16" t="str">
        <f>VLOOKUP(F971:F4127,'[10]Catalogos CRI'!$A$24:$B$65,2,FALSE)</f>
        <v>ACCESORIOS DE LOS IMPUESTOS</v>
      </c>
      <c r="H971" s="16" t="str">
        <f t="shared" si="140"/>
        <v>017040</v>
      </c>
      <c r="I971" s="16" t="str">
        <f>VLOOKUP(H971:H4127,'[10]Catalogos CRI'!$A$70:$B$148,2,FALSE)</f>
        <v>Gastos de ejecución y de embargo</v>
      </c>
      <c r="J971" s="16" t="str">
        <f t="shared" si="141"/>
        <v>017041</v>
      </c>
      <c r="K971" s="16" t="str">
        <f>VLOOKUP(J971:J4127,'[10]Catalogos CRI'!$A$153:$B$335,2,FALSE)</f>
        <v>Gastos de notificación</v>
      </c>
      <c r="L971" s="16" t="str">
        <f t="shared" si="142"/>
        <v>400</v>
      </c>
      <c r="M971" s="16" t="str">
        <f>VLOOKUP(L971:L4127,[11]FF!$A$10:$B$16,2,FALSE)</f>
        <v>Ingresos Propios</v>
      </c>
      <c r="N971" s="16" t="str">
        <f t="shared" si="143"/>
        <v>401</v>
      </c>
      <c r="O971" s="16" t="str">
        <f>VLOOKUP(N971:N4127,[11]FF!$A$22:$B$93,2,FALSE)</f>
        <v>Ingresos Propios</v>
      </c>
      <c r="P971" s="16">
        <v>879843</v>
      </c>
      <c r="Q971" s="16">
        <v>4</v>
      </c>
      <c r="R971" s="17">
        <v>197080</v>
      </c>
      <c r="S971" s="17">
        <v>0</v>
      </c>
      <c r="T971" s="17">
        <f t="shared" si="135"/>
        <v>197080</v>
      </c>
      <c r="U971" s="17">
        <v>0</v>
      </c>
      <c r="V971" s="17">
        <v>0</v>
      </c>
      <c r="W971" s="17">
        <f t="shared" si="136"/>
        <v>197080</v>
      </c>
      <c r="X971" t="str">
        <f>VLOOKUP(J971,'[12]Conver ASEJ VS Clave Nueva'!$A$4:$C$193,3,FALSE)</f>
        <v>1.7.4.1</v>
      </c>
      <c r="Y971" t="str">
        <f>VLOOKUP(K971,'[13]Conver ASEJ VS Clave Nueva'!$B$4:$D$193,3,FALSE)</f>
        <v>Gastos de notificación</v>
      </c>
    </row>
    <row r="972" spans="1:25" x14ac:dyDescent="0.25">
      <c r="A972" s="16">
        <v>86954</v>
      </c>
      <c r="B972" s="16" t="s">
        <v>34</v>
      </c>
      <c r="C972" s="16" t="str">
        <f t="shared" si="137"/>
        <v>2018</v>
      </c>
      <c r="D972" s="16" t="str">
        <f t="shared" si="138"/>
        <v>010000</v>
      </c>
      <c r="E972" s="16" t="str">
        <f>VLOOKUP(D972:D4128,'[10]Catalogos CRI'!$A$10:$B$19,2,FALSE)</f>
        <v>IMPUESTOS</v>
      </c>
      <c r="F972" s="16" t="str">
        <f t="shared" si="139"/>
        <v>017000</v>
      </c>
      <c r="G972" s="16" t="str">
        <f>VLOOKUP(F972:F4128,'[10]Catalogos CRI'!$A$24:$B$65,2,FALSE)</f>
        <v>ACCESORIOS DE LOS IMPUESTOS</v>
      </c>
      <c r="H972" s="16" t="str">
        <f t="shared" si="140"/>
        <v>017040</v>
      </c>
      <c r="I972" s="16" t="str">
        <f>VLOOKUP(H972:H4128,'[10]Catalogos CRI'!$A$70:$B$148,2,FALSE)</f>
        <v>Gastos de ejecución y de embargo</v>
      </c>
      <c r="J972" s="16" t="str">
        <f t="shared" si="141"/>
        <v>017041</v>
      </c>
      <c r="K972" s="16" t="str">
        <f>VLOOKUP(J972:J4128,'[10]Catalogos CRI'!$A$153:$B$335,2,FALSE)</f>
        <v>Gastos de notificación</v>
      </c>
      <c r="L972" s="16" t="str">
        <f t="shared" si="142"/>
        <v>400</v>
      </c>
      <c r="M972" s="16" t="str">
        <f>VLOOKUP(L972:L4128,[11]FF!$A$10:$B$16,2,FALSE)</f>
        <v>Ingresos Propios</v>
      </c>
      <c r="N972" s="16" t="str">
        <f t="shared" si="143"/>
        <v>401</v>
      </c>
      <c r="O972" s="16" t="str">
        <f>VLOOKUP(N972:N4128,[11]FF!$A$22:$B$93,2,FALSE)</f>
        <v>Ingresos Propios</v>
      </c>
      <c r="P972" s="16">
        <v>879844</v>
      </c>
      <c r="Q972" s="16">
        <v>5</v>
      </c>
      <c r="R972" s="17">
        <v>197080</v>
      </c>
      <c r="S972" s="17">
        <v>0</v>
      </c>
      <c r="T972" s="17">
        <f t="shared" si="135"/>
        <v>197080</v>
      </c>
      <c r="U972" s="17">
        <v>0</v>
      </c>
      <c r="V972" s="17">
        <v>0</v>
      </c>
      <c r="W972" s="17">
        <f t="shared" si="136"/>
        <v>197080</v>
      </c>
      <c r="X972" t="str">
        <f>VLOOKUP(J972,'[12]Conver ASEJ VS Clave Nueva'!$A$4:$C$193,3,FALSE)</f>
        <v>1.7.4.1</v>
      </c>
      <c r="Y972" t="str">
        <f>VLOOKUP(K972,'[13]Conver ASEJ VS Clave Nueva'!$B$4:$D$193,3,FALSE)</f>
        <v>Gastos de notificación</v>
      </c>
    </row>
    <row r="973" spans="1:25" x14ac:dyDescent="0.25">
      <c r="A973" s="16">
        <v>86954</v>
      </c>
      <c r="B973" s="16" t="s">
        <v>34</v>
      </c>
      <c r="C973" s="16" t="str">
        <f t="shared" si="137"/>
        <v>2018</v>
      </c>
      <c r="D973" s="16" t="str">
        <f t="shared" si="138"/>
        <v>010000</v>
      </c>
      <c r="E973" s="16" t="str">
        <f>VLOOKUP(D973:D4129,'[10]Catalogos CRI'!$A$10:$B$19,2,FALSE)</f>
        <v>IMPUESTOS</v>
      </c>
      <c r="F973" s="16" t="str">
        <f t="shared" si="139"/>
        <v>017000</v>
      </c>
      <c r="G973" s="16" t="str">
        <f>VLOOKUP(F973:F4129,'[10]Catalogos CRI'!$A$24:$B$65,2,FALSE)</f>
        <v>ACCESORIOS DE LOS IMPUESTOS</v>
      </c>
      <c r="H973" s="16" t="str">
        <f t="shared" si="140"/>
        <v>017040</v>
      </c>
      <c r="I973" s="16" t="str">
        <f>VLOOKUP(H973:H4129,'[10]Catalogos CRI'!$A$70:$B$148,2,FALSE)</f>
        <v>Gastos de ejecución y de embargo</v>
      </c>
      <c r="J973" s="16" t="str">
        <f t="shared" si="141"/>
        <v>017041</v>
      </c>
      <c r="K973" s="16" t="str">
        <f>VLOOKUP(J973:J4129,'[10]Catalogos CRI'!$A$153:$B$335,2,FALSE)</f>
        <v>Gastos de notificación</v>
      </c>
      <c r="L973" s="16" t="str">
        <f t="shared" si="142"/>
        <v>400</v>
      </c>
      <c r="M973" s="16" t="str">
        <f>VLOOKUP(L973:L4129,[11]FF!$A$10:$B$16,2,FALSE)</f>
        <v>Ingresos Propios</v>
      </c>
      <c r="N973" s="16" t="str">
        <f t="shared" si="143"/>
        <v>401</v>
      </c>
      <c r="O973" s="16" t="str">
        <f>VLOOKUP(N973:N4129,[11]FF!$A$22:$B$93,2,FALSE)</f>
        <v>Ingresos Propios</v>
      </c>
      <c r="P973" s="16">
        <v>879845</v>
      </c>
      <c r="Q973" s="16">
        <v>6</v>
      </c>
      <c r="R973" s="17">
        <v>197080</v>
      </c>
      <c r="S973" s="17">
        <v>0</v>
      </c>
      <c r="T973" s="17">
        <f t="shared" si="135"/>
        <v>197080</v>
      </c>
      <c r="U973" s="17">
        <v>0</v>
      </c>
      <c r="V973" s="17">
        <v>0</v>
      </c>
      <c r="W973" s="17">
        <f t="shared" si="136"/>
        <v>197080</v>
      </c>
      <c r="X973" t="str">
        <f>VLOOKUP(J973,'[12]Conver ASEJ VS Clave Nueva'!$A$4:$C$193,3,FALSE)</f>
        <v>1.7.4.1</v>
      </c>
      <c r="Y973" t="str">
        <f>VLOOKUP(K973,'[13]Conver ASEJ VS Clave Nueva'!$B$4:$D$193,3,FALSE)</f>
        <v>Gastos de notificación</v>
      </c>
    </row>
    <row r="974" spans="1:25" x14ac:dyDescent="0.25">
      <c r="A974" s="16">
        <v>86954</v>
      </c>
      <c r="B974" s="16" t="s">
        <v>34</v>
      </c>
      <c r="C974" s="16" t="str">
        <f t="shared" si="137"/>
        <v>2018</v>
      </c>
      <c r="D974" s="16" t="str">
        <f t="shared" si="138"/>
        <v>010000</v>
      </c>
      <c r="E974" s="16" t="str">
        <f>VLOOKUP(D974:D4130,'[10]Catalogos CRI'!$A$10:$B$19,2,FALSE)</f>
        <v>IMPUESTOS</v>
      </c>
      <c r="F974" s="16" t="str">
        <f t="shared" si="139"/>
        <v>017000</v>
      </c>
      <c r="G974" s="16" t="str">
        <f>VLOOKUP(F974:F4130,'[10]Catalogos CRI'!$A$24:$B$65,2,FALSE)</f>
        <v>ACCESORIOS DE LOS IMPUESTOS</v>
      </c>
      <c r="H974" s="16" t="str">
        <f t="shared" si="140"/>
        <v>017040</v>
      </c>
      <c r="I974" s="16" t="str">
        <f>VLOOKUP(H974:H4130,'[10]Catalogos CRI'!$A$70:$B$148,2,FALSE)</f>
        <v>Gastos de ejecución y de embargo</v>
      </c>
      <c r="J974" s="16" t="str">
        <f t="shared" si="141"/>
        <v>017041</v>
      </c>
      <c r="K974" s="16" t="str">
        <f>VLOOKUP(J974:J4130,'[10]Catalogos CRI'!$A$153:$B$335,2,FALSE)</f>
        <v>Gastos de notificación</v>
      </c>
      <c r="L974" s="16" t="str">
        <f t="shared" si="142"/>
        <v>400</v>
      </c>
      <c r="M974" s="16" t="str">
        <f>VLOOKUP(L974:L4130,[11]FF!$A$10:$B$16,2,FALSE)</f>
        <v>Ingresos Propios</v>
      </c>
      <c r="N974" s="16" t="str">
        <f t="shared" si="143"/>
        <v>401</v>
      </c>
      <c r="O974" s="16" t="str">
        <f>VLOOKUP(N974:N4130,[11]FF!$A$22:$B$93,2,FALSE)</f>
        <v>Ingresos Propios</v>
      </c>
      <c r="P974" s="16">
        <v>879846</v>
      </c>
      <c r="Q974" s="16">
        <v>7</v>
      </c>
      <c r="R974" s="17">
        <v>197080</v>
      </c>
      <c r="S974" s="17">
        <v>-197080</v>
      </c>
      <c r="T974" s="17">
        <f t="shared" si="135"/>
        <v>0</v>
      </c>
      <c r="U974" s="17">
        <v>0</v>
      </c>
      <c r="V974" s="17">
        <v>0</v>
      </c>
      <c r="W974" s="17">
        <f t="shared" si="136"/>
        <v>0</v>
      </c>
      <c r="X974" t="str">
        <f>VLOOKUP(J974,'[12]Conver ASEJ VS Clave Nueva'!$A$4:$C$193,3,FALSE)</f>
        <v>1.7.4.1</v>
      </c>
      <c r="Y974" t="str">
        <f>VLOOKUP(K974,'[13]Conver ASEJ VS Clave Nueva'!$B$4:$D$193,3,FALSE)</f>
        <v>Gastos de notificación</v>
      </c>
    </row>
    <row r="975" spans="1:25" x14ac:dyDescent="0.25">
      <c r="A975" s="16">
        <v>86954</v>
      </c>
      <c r="B975" s="16" t="s">
        <v>34</v>
      </c>
      <c r="C975" s="16" t="str">
        <f t="shared" si="137"/>
        <v>2018</v>
      </c>
      <c r="D975" s="16" t="str">
        <f t="shared" si="138"/>
        <v>010000</v>
      </c>
      <c r="E975" s="16" t="str">
        <f>VLOOKUP(D975:D4131,'[10]Catalogos CRI'!$A$10:$B$19,2,FALSE)</f>
        <v>IMPUESTOS</v>
      </c>
      <c r="F975" s="16" t="str">
        <f t="shared" si="139"/>
        <v>017000</v>
      </c>
      <c r="G975" s="16" t="str">
        <f>VLOOKUP(F975:F4131,'[10]Catalogos CRI'!$A$24:$B$65,2,FALSE)</f>
        <v>ACCESORIOS DE LOS IMPUESTOS</v>
      </c>
      <c r="H975" s="16" t="str">
        <f t="shared" si="140"/>
        <v>017040</v>
      </c>
      <c r="I975" s="16" t="str">
        <f>VLOOKUP(H975:H4131,'[10]Catalogos CRI'!$A$70:$B$148,2,FALSE)</f>
        <v>Gastos de ejecución y de embargo</v>
      </c>
      <c r="J975" s="16" t="str">
        <f t="shared" si="141"/>
        <v>017041</v>
      </c>
      <c r="K975" s="16" t="str">
        <f>VLOOKUP(J975:J4131,'[10]Catalogos CRI'!$A$153:$B$335,2,FALSE)</f>
        <v>Gastos de notificación</v>
      </c>
      <c r="L975" s="16" t="str">
        <f t="shared" si="142"/>
        <v>400</v>
      </c>
      <c r="M975" s="16" t="str">
        <f>VLOOKUP(L975:L4131,[11]FF!$A$10:$B$16,2,FALSE)</f>
        <v>Ingresos Propios</v>
      </c>
      <c r="N975" s="16" t="str">
        <f t="shared" si="143"/>
        <v>401</v>
      </c>
      <c r="O975" s="16" t="str">
        <f>VLOOKUP(N975:N4131,[11]FF!$A$22:$B$93,2,FALSE)</f>
        <v>Ingresos Propios</v>
      </c>
      <c r="P975" s="16">
        <v>879847</v>
      </c>
      <c r="Q975" s="16">
        <v>8</v>
      </c>
      <c r="R975" s="17">
        <v>197080</v>
      </c>
      <c r="S975" s="17">
        <v>-197080</v>
      </c>
      <c r="T975" s="17">
        <f t="shared" si="135"/>
        <v>0</v>
      </c>
      <c r="U975" s="17">
        <v>0</v>
      </c>
      <c r="V975" s="17">
        <v>0</v>
      </c>
      <c r="W975" s="17">
        <f t="shared" si="136"/>
        <v>0</v>
      </c>
      <c r="X975" t="str">
        <f>VLOOKUP(J975,'[12]Conver ASEJ VS Clave Nueva'!$A$4:$C$193,3,FALSE)</f>
        <v>1.7.4.1</v>
      </c>
      <c r="Y975" t="str">
        <f>VLOOKUP(K975,'[13]Conver ASEJ VS Clave Nueva'!$B$4:$D$193,3,FALSE)</f>
        <v>Gastos de notificación</v>
      </c>
    </row>
    <row r="976" spans="1:25" x14ac:dyDescent="0.25">
      <c r="A976" s="16">
        <v>86954</v>
      </c>
      <c r="B976" s="16" t="s">
        <v>34</v>
      </c>
      <c r="C976" s="16" t="str">
        <f t="shared" si="137"/>
        <v>2018</v>
      </c>
      <c r="D976" s="16" t="str">
        <f t="shared" si="138"/>
        <v>010000</v>
      </c>
      <c r="E976" s="16" t="str">
        <f>VLOOKUP(D976:D4132,'[10]Catalogos CRI'!$A$10:$B$19,2,FALSE)</f>
        <v>IMPUESTOS</v>
      </c>
      <c r="F976" s="16" t="str">
        <f t="shared" si="139"/>
        <v>017000</v>
      </c>
      <c r="G976" s="16" t="str">
        <f>VLOOKUP(F976:F4132,'[10]Catalogos CRI'!$A$24:$B$65,2,FALSE)</f>
        <v>ACCESORIOS DE LOS IMPUESTOS</v>
      </c>
      <c r="H976" s="16" t="str">
        <f t="shared" si="140"/>
        <v>017040</v>
      </c>
      <c r="I976" s="16" t="str">
        <f>VLOOKUP(H976:H4132,'[10]Catalogos CRI'!$A$70:$B$148,2,FALSE)</f>
        <v>Gastos de ejecución y de embargo</v>
      </c>
      <c r="J976" s="16" t="str">
        <f t="shared" si="141"/>
        <v>017041</v>
      </c>
      <c r="K976" s="16" t="str">
        <f>VLOOKUP(J976:J4132,'[10]Catalogos CRI'!$A$153:$B$335,2,FALSE)</f>
        <v>Gastos de notificación</v>
      </c>
      <c r="L976" s="16" t="str">
        <f t="shared" si="142"/>
        <v>400</v>
      </c>
      <c r="M976" s="16" t="str">
        <f>VLOOKUP(L976:L4132,[11]FF!$A$10:$B$16,2,FALSE)</f>
        <v>Ingresos Propios</v>
      </c>
      <c r="N976" s="16" t="str">
        <f t="shared" si="143"/>
        <v>401</v>
      </c>
      <c r="O976" s="16" t="str">
        <f>VLOOKUP(N976:N4132,[11]FF!$A$22:$B$93,2,FALSE)</f>
        <v>Ingresos Propios</v>
      </c>
      <c r="P976" s="16">
        <v>879848</v>
      </c>
      <c r="Q976" s="16">
        <v>9</v>
      </c>
      <c r="R976" s="17">
        <v>197080</v>
      </c>
      <c r="S976" s="17">
        <v>-197080</v>
      </c>
      <c r="T976" s="17">
        <f t="shared" si="135"/>
        <v>0</v>
      </c>
      <c r="U976" s="17">
        <v>0</v>
      </c>
      <c r="V976" s="17">
        <v>0</v>
      </c>
      <c r="W976" s="17">
        <f t="shared" si="136"/>
        <v>0</v>
      </c>
      <c r="X976" t="str">
        <f>VLOOKUP(J976,'[12]Conver ASEJ VS Clave Nueva'!$A$4:$C$193,3,FALSE)</f>
        <v>1.7.4.1</v>
      </c>
      <c r="Y976" t="str">
        <f>VLOOKUP(K976,'[13]Conver ASEJ VS Clave Nueva'!$B$4:$D$193,3,FALSE)</f>
        <v>Gastos de notificación</v>
      </c>
    </row>
    <row r="977" spans="1:25" x14ac:dyDescent="0.25">
      <c r="A977" s="16">
        <v>86954</v>
      </c>
      <c r="B977" s="16" t="s">
        <v>34</v>
      </c>
      <c r="C977" s="16" t="str">
        <f t="shared" si="137"/>
        <v>2018</v>
      </c>
      <c r="D977" s="16" t="str">
        <f t="shared" si="138"/>
        <v>010000</v>
      </c>
      <c r="E977" s="16" t="str">
        <f>VLOOKUP(D977:D4133,'[10]Catalogos CRI'!$A$10:$B$19,2,FALSE)</f>
        <v>IMPUESTOS</v>
      </c>
      <c r="F977" s="16" t="str">
        <f t="shared" si="139"/>
        <v>017000</v>
      </c>
      <c r="G977" s="16" t="str">
        <f>VLOOKUP(F977:F4133,'[10]Catalogos CRI'!$A$24:$B$65,2,FALSE)</f>
        <v>ACCESORIOS DE LOS IMPUESTOS</v>
      </c>
      <c r="H977" s="16" t="str">
        <f t="shared" si="140"/>
        <v>017040</v>
      </c>
      <c r="I977" s="16" t="str">
        <f>VLOOKUP(H977:H4133,'[10]Catalogos CRI'!$A$70:$B$148,2,FALSE)</f>
        <v>Gastos de ejecución y de embargo</v>
      </c>
      <c r="J977" s="16" t="str">
        <f t="shared" si="141"/>
        <v>017041</v>
      </c>
      <c r="K977" s="16" t="str">
        <f>VLOOKUP(J977:J4133,'[10]Catalogos CRI'!$A$153:$B$335,2,FALSE)</f>
        <v>Gastos de notificación</v>
      </c>
      <c r="L977" s="16" t="str">
        <f t="shared" si="142"/>
        <v>400</v>
      </c>
      <c r="M977" s="16" t="str">
        <f>VLOOKUP(L977:L4133,[11]FF!$A$10:$B$16,2,FALSE)</f>
        <v>Ingresos Propios</v>
      </c>
      <c r="N977" s="16" t="str">
        <f t="shared" si="143"/>
        <v>401</v>
      </c>
      <c r="O977" s="16" t="str">
        <f>VLOOKUP(N977:N4133,[11]FF!$A$22:$B$93,2,FALSE)</f>
        <v>Ingresos Propios</v>
      </c>
      <c r="P977" s="16">
        <v>879849</v>
      </c>
      <c r="Q977" s="16">
        <v>10</v>
      </c>
      <c r="R977" s="17">
        <v>197080</v>
      </c>
      <c r="S977" s="17">
        <v>-197080</v>
      </c>
      <c r="T977" s="17">
        <f t="shared" si="135"/>
        <v>0</v>
      </c>
      <c r="U977" s="17">
        <v>0</v>
      </c>
      <c r="V977" s="17">
        <v>0</v>
      </c>
      <c r="W977" s="17">
        <f t="shared" si="136"/>
        <v>0</v>
      </c>
      <c r="X977" t="str">
        <f>VLOOKUP(J977,'[12]Conver ASEJ VS Clave Nueva'!$A$4:$C$193,3,FALSE)</f>
        <v>1.7.4.1</v>
      </c>
      <c r="Y977" t="str">
        <f>VLOOKUP(K977,'[13]Conver ASEJ VS Clave Nueva'!$B$4:$D$193,3,FALSE)</f>
        <v>Gastos de notificación</v>
      </c>
    </row>
    <row r="978" spans="1:25" x14ac:dyDescent="0.25">
      <c r="A978" s="16">
        <v>86954</v>
      </c>
      <c r="B978" s="16" t="s">
        <v>34</v>
      </c>
      <c r="C978" s="16" t="str">
        <f t="shared" si="137"/>
        <v>2018</v>
      </c>
      <c r="D978" s="16" t="str">
        <f t="shared" si="138"/>
        <v>010000</v>
      </c>
      <c r="E978" s="16" t="str">
        <f>VLOOKUP(D978:D4134,'[10]Catalogos CRI'!$A$10:$B$19,2,FALSE)</f>
        <v>IMPUESTOS</v>
      </c>
      <c r="F978" s="16" t="str">
        <f t="shared" si="139"/>
        <v>017000</v>
      </c>
      <c r="G978" s="16" t="str">
        <f>VLOOKUP(F978:F4134,'[10]Catalogos CRI'!$A$24:$B$65,2,FALSE)</f>
        <v>ACCESORIOS DE LOS IMPUESTOS</v>
      </c>
      <c r="H978" s="16" t="str">
        <f t="shared" si="140"/>
        <v>017040</v>
      </c>
      <c r="I978" s="16" t="str">
        <f>VLOOKUP(H978:H4134,'[10]Catalogos CRI'!$A$70:$B$148,2,FALSE)</f>
        <v>Gastos de ejecución y de embargo</v>
      </c>
      <c r="J978" s="16" t="str">
        <f t="shared" si="141"/>
        <v>017041</v>
      </c>
      <c r="K978" s="16" t="str">
        <f>VLOOKUP(J978:J4134,'[10]Catalogos CRI'!$A$153:$B$335,2,FALSE)</f>
        <v>Gastos de notificación</v>
      </c>
      <c r="L978" s="16" t="str">
        <f t="shared" si="142"/>
        <v>400</v>
      </c>
      <c r="M978" s="16" t="str">
        <f>VLOOKUP(L978:L4134,[11]FF!$A$10:$B$16,2,FALSE)</f>
        <v>Ingresos Propios</v>
      </c>
      <c r="N978" s="16" t="str">
        <f t="shared" si="143"/>
        <v>401</v>
      </c>
      <c r="O978" s="16" t="str">
        <f>VLOOKUP(N978:N4134,[11]FF!$A$22:$B$93,2,FALSE)</f>
        <v>Ingresos Propios</v>
      </c>
      <c r="P978" s="16">
        <v>879850</v>
      </c>
      <c r="Q978" s="16">
        <v>11</v>
      </c>
      <c r="R978" s="17">
        <v>197080</v>
      </c>
      <c r="S978" s="17">
        <v>-197080</v>
      </c>
      <c r="T978" s="17">
        <f t="shared" si="135"/>
        <v>0</v>
      </c>
      <c r="U978" s="17">
        <v>0</v>
      </c>
      <c r="V978" s="17">
        <v>0</v>
      </c>
      <c r="W978" s="17">
        <f t="shared" si="136"/>
        <v>0</v>
      </c>
      <c r="X978" t="str">
        <f>VLOOKUP(J978,'[12]Conver ASEJ VS Clave Nueva'!$A$4:$C$193,3,FALSE)</f>
        <v>1.7.4.1</v>
      </c>
      <c r="Y978" t="str">
        <f>VLOOKUP(K978,'[13]Conver ASEJ VS Clave Nueva'!$B$4:$D$193,3,FALSE)</f>
        <v>Gastos de notificación</v>
      </c>
    </row>
    <row r="979" spans="1:25" x14ac:dyDescent="0.25">
      <c r="A979" s="16">
        <v>86954</v>
      </c>
      <c r="B979" s="16" t="s">
        <v>34</v>
      </c>
      <c r="C979" s="16" t="str">
        <f t="shared" si="137"/>
        <v>2018</v>
      </c>
      <c r="D979" s="16" t="str">
        <f t="shared" si="138"/>
        <v>010000</v>
      </c>
      <c r="E979" s="16" t="str">
        <f>VLOOKUP(D979:D4135,'[10]Catalogos CRI'!$A$10:$B$19,2,FALSE)</f>
        <v>IMPUESTOS</v>
      </c>
      <c r="F979" s="16" t="str">
        <f t="shared" si="139"/>
        <v>017000</v>
      </c>
      <c r="G979" s="16" t="str">
        <f>VLOOKUP(F979:F4135,'[10]Catalogos CRI'!$A$24:$B$65,2,FALSE)</f>
        <v>ACCESORIOS DE LOS IMPUESTOS</v>
      </c>
      <c r="H979" s="16" t="str">
        <f t="shared" si="140"/>
        <v>017040</v>
      </c>
      <c r="I979" s="16" t="str">
        <f>VLOOKUP(H979:H4135,'[10]Catalogos CRI'!$A$70:$B$148,2,FALSE)</f>
        <v>Gastos de ejecución y de embargo</v>
      </c>
      <c r="J979" s="16" t="str">
        <f t="shared" si="141"/>
        <v>017041</v>
      </c>
      <c r="K979" s="16" t="str">
        <f>VLOOKUP(J979:J4135,'[10]Catalogos CRI'!$A$153:$B$335,2,FALSE)</f>
        <v>Gastos de notificación</v>
      </c>
      <c r="L979" s="16" t="str">
        <f t="shared" si="142"/>
        <v>400</v>
      </c>
      <c r="M979" s="16" t="str">
        <f>VLOOKUP(L979:L4135,[11]FF!$A$10:$B$16,2,FALSE)</f>
        <v>Ingresos Propios</v>
      </c>
      <c r="N979" s="16" t="str">
        <f t="shared" si="143"/>
        <v>401</v>
      </c>
      <c r="O979" s="16" t="str">
        <f>VLOOKUP(N979:N4135,[11]FF!$A$22:$B$93,2,FALSE)</f>
        <v>Ingresos Propios</v>
      </c>
      <c r="P979" s="16">
        <v>879851</v>
      </c>
      <c r="Q979" s="16">
        <v>12</v>
      </c>
      <c r="R979" s="17">
        <v>197080</v>
      </c>
      <c r="S979" s="17">
        <v>-197080</v>
      </c>
      <c r="T979" s="17">
        <f t="shared" si="135"/>
        <v>0</v>
      </c>
      <c r="U979" s="17">
        <v>0</v>
      </c>
      <c r="V979" s="17">
        <v>0</v>
      </c>
      <c r="W979" s="17">
        <f t="shared" si="136"/>
        <v>0</v>
      </c>
      <c r="X979" t="str">
        <f>VLOOKUP(J979,'[12]Conver ASEJ VS Clave Nueva'!$A$4:$C$193,3,FALSE)</f>
        <v>1.7.4.1</v>
      </c>
      <c r="Y979" t="str">
        <f>VLOOKUP(K979,'[13]Conver ASEJ VS Clave Nueva'!$B$4:$D$193,3,FALSE)</f>
        <v>Gastos de notificación</v>
      </c>
    </row>
    <row r="980" spans="1:25" x14ac:dyDescent="0.25">
      <c r="A980" s="16">
        <v>86955</v>
      </c>
      <c r="B980" s="16" t="s">
        <v>78</v>
      </c>
      <c r="C980" s="16" t="str">
        <f t="shared" si="137"/>
        <v>2018</v>
      </c>
      <c r="D980" s="16" t="str">
        <f t="shared" si="138"/>
        <v>040000</v>
      </c>
      <c r="E980" s="16" t="str">
        <f>VLOOKUP(D980:D4136,'[10]Catalogos CRI'!$A$10:$B$19,2,FALSE)</f>
        <v>DERECHOS</v>
      </c>
      <c r="F980" s="16" t="str">
        <f t="shared" si="139"/>
        <v>041000</v>
      </c>
      <c r="G980" s="16" t="str">
        <f>VLOOKUP(F980:F4136,'[10]Catalogos CRI'!$A$24:$B$65,2,FALSE)</f>
        <v>DERECHOS POR EL USO, GOCE, APROVECHAMIENTO O EXPLOTACIÓN DE BIENES DE DOMINIO PÚBLICO</v>
      </c>
      <c r="H980" s="16" t="str">
        <f t="shared" si="140"/>
        <v>041010</v>
      </c>
      <c r="I980" s="16" t="str">
        <f>VLOOKUP(H980:H4136,'[10]Catalogos CRI'!$A$70:$B$148,2,FALSE)</f>
        <v>Uso del piso</v>
      </c>
      <c r="J980" s="16" t="str">
        <f t="shared" si="141"/>
        <v>041011</v>
      </c>
      <c r="K980" s="16" t="str">
        <f>VLOOKUP(J980:J4136,'[10]Catalogos CRI'!$A$153:$B$335,2,FALSE)</f>
        <v>Estacionamientos exclusivos</v>
      </c>
      <c r="L980" s="16" t="str">
        <f t="shared" si="142"/>
        <v>400</v>
      </c>
      <c r="M980" s="16" t="str">
        <f>VLOOKUP(L980:L4136,[11]FF!$A$10:$B$16,2,FALSE)</f>
        <v>Ingresos Propios</v>
      </c>
      <c r="N980" s="16" t="str">
        <f t="shared" si="143"/>
        <v>401</v>
      </c>
      <c r="O980" s="16" t="str">
        <f>VLOOKUP(N980:N4136,[11]FF!$A$22:$B$93,2,FALSE)</f>
        <v>Ingresos Propios</v>
      </c>
      <c r="P980" s="16">
        <v>879852</v>
      </c>
      <c r="Q980" s="16">
        <v>1</v>
      </c>
      <c r="R980" s="17">
        <v>62752.31</v>
      </c>
      <c r="S980" s="17">
        <v>0</v>
      </c>
      <c r="T980" s="17">
        <f t="shared" si="135"/>
        <v>62752.31</v>
      </c>
      <c r="U980" s="17">
        <v>0</v>
      </c>
      <c r="V980" s="17">
        <v>0</v>
      </c>
      <c r="W980" s="17">
        <f t="shared" si="136"/>
        <v>62752.31</v>
      </c>
      <c r="X980" t="str">
        <f>VLOOKUP(J980,'[12]Conver ASEJ VS Clave Nueva'!$A$4:$C$193,3,FALSE)</f>
        <v>4.1.1.1</v>
      </c>
      <c r="Y980" t="str">
        <f>VLOOKUP(K980,'[13]Conver ASEJ VS Clave Nueva'!$B$4:$D$193,3,FALSE)</f>
        <v>Estacionamientos exclusivos</v>
      </c>
    </row>
    <row r="981" spans="1:25" x14ac:dyDescent="0.25">
      <c r="A981" s="16">
        <v>86955</v>
      </c>
      <c r="B981" s="16" t="s">
        <v>78</v>
      </c>
      <c r="C981" s="16" t="str">
        <f t="shared" si="137"/>
        <v>2018</v>
      </c>
      <c r="D981" s="16" t="str">
        <f t="shared" si="138"/>
        <v>040000</v>
      </c>
      <c r="E981" s="16" t="str">
        <f>VLOOKUP(D981:D4137,'[10]Catalogos CRI'!$A$10:$B$19,2,FALSE)</f>
        <v>DERECHOS</v>
      </c>
      <c r="F981" s="16" t="str">
        <f t="shared" si="139"/>
        <v>041000</v>
      </c>
      <c r="G981" s="16" t="str">
        <f>VLOOKUP(F981:F4137,'[10]Catalogos CRI'!$A$24:$B$65,2,FALSE)</f>
        <v>DERECHOS POR EL USO, GOCE, APROVECHAMIENTO O EXPLOTACIÓN DE BIENES DE DOMINIO PÚBLICO</v>
      </c>
      <c r="H981" s="16" t="str">
        <f t="shared" si="140"/>
        <v>041010</v>
      </c>
      <c r="I981" s="16" t="str">
        <f>VLOOKUP(H981:H4137,'[10]Catalogos CRI'!$A$70:$B$148,2,FALSE)</f>
        <v>Uso del piso</v>
      </c>
      <c r="J981" s="16" t="str">
        <f t="shared" si="141"/>
        <v>041011</v>
      </c>
      <c r="K981" s="16" t="str">
        <f>VLOOKUP(J981:J4137,'[10]Catalogos CRI'!$A$153:$B$335,2,FALSE)</f>
        <v>Estacionamientos exclusivos</v>
      </c>
      <c r="L981" s="16" t="str">
        <f t="shared" si="142"/>
        <v>400</v>
      </c>
      <c r="M981" s="16" t="str">
        <f>VLOOKUP(L981:L4137,[11]FF!$A$10:$B$16,2,FALSE)</f>
        <v>Ingresos Propios</v>
      </c>
      <c r="N981" s="16" t="str">
        <f t="shared" si="143"/>
        <v>401</v>
      </c>
      <c r="O981" s="16" t="str">
        <f>VLOOKUP(N981:N4137,[11]FF!$A$22:$B$93,2,FALSE)</f>
        <v>Ingresos Propios</v>
      </c>
      <c r="P981" s="16">
        <v>879853</v>
      </c>
      <c r="Q981" s="16">
        <v>2</v>
      </c>
      <c r="R981" s="17">
        <v>62751</v>
      </c>
      <c r="S981" s="17">
        <v>0</v>
      </c>
      <c r="T981" s="17">
        <f t="shared" si="135"/>
        <v>62751</v>
      </c>
      <c r="U981" s="17">
        <v>0</v>
      </c>
      <c r="V981" s="17">
        <v>0</v>
      </c>
      <c r="W981" s="17">
        <f t="shared" si="136"/>
        <v>62751</v>
      </c>
      <c r="X981" t="str">
        <f>VLOOKUP(J981,'[12]Conver ASEJ VS Clave Nueva'!$A$4:$C$193,3,FALSE)</f>
        <v>4.1.1.1</v>
      </c>
      <c r="Y981" t="str">
        <f>VLOOKUP(K981,'[13]Conver ASEJ VS Clave Nueva'!$B$4:$D$193,3,FALSE)</f>
        <v>Estacionamientos exclusivos</v>
      </c>
    </row>
    <row r="982" spans="1:25" x14ac:dyDescent="0.25">
      <c r="A982" s="16">
        <v>86955</v>
      </c>
      <c r="B982" s="16" t="s">
        <v>78</v>
      </c>
      <c r="C982" s="16" t="str">
        <f t="shared" si="137"/>
        <v>2018</v>
      </c>
      <c r="D982" s="16" t="str">
        <f t="shared" si="138"/>
        <v>040000</v>
      </c>
      <c r="E982" s="16" t="str">
        <f>VLOOKUP(D982:D4138,'[10]Catalogos CRI'!$A$10:$B$19,2,FALSE)</f>
        <v>DERECHOS</v>
      </c>
      <c r="F982" s="16" t="str">
        <f t="shared" si="139"/>
        <v>041000</v>
      </c>
      <c r="G982" s="16" t="str">
        <f>VLOOKUP(F982:F4138,'[10]Catalogos CRI'!$A$24:$B$65,2,FALSE)</f>
        <v>DERECHOS POR EL USO, GOCE, APROVECHAMIENTO O EXPLOTACIÓN DE BIENES DE DOMINIO PÚBLICO</v>
      </c>
      <c r="H982" s="16" t="str">
        <f t="shared" si="140"/>
        <v>041010</v>
      </c>
      <c r="I982" s="16" t="str">
        <f>VLOOKUP(H982:H4138,'[10]Catalogos CRI'!$A$70:$B$148,2,FALSE)</f>
        <v>Uso del piso</v>
      </c>
      <c r="J982" s="16" t="str">
        <f t="shared" si="141"/>
        <v>041011</v>
      </c>
      <c r="K982" s="16" t="str">
        <f>VLOOKUP(J982:J4138,'[10]Catalogos CRI'!$A$153:$B$335,2,FALSE)</f>
        <v>Estacionamientos exclusivos</v>
      </c>
      <c r="L982" s="16" t="str">
        <f t="shared" si="142"/>
        <v>400</v>
      </c>
      <c r="M982" s="16" t="str">
        <f>VLOOKUP(L982:L4138,[11]FF!$A$10:$B$16,2,FALSE)</f>
        <v>Ingresos Propios</v>
      </c>
      <c r="N982" s="16" t="str">
        <f t="shared" si="143"/>
        <v>401</v>
      </c>
      <c r="O982" s="16" t="str">
        <f>VLOOKUP(N982:N4138,[11]FF!$A$22:$B$93,2,FALSE)</f>
        <v>Ingresos Propios</v>
      </c>
      <c r="P982" s="16">
        <v>879854</v>
      </c>
      <c r="Q982" s="16">
        <v>3</v>
      </c>
      <c r="R982" s="17">
        <v>62751</v>
      </c>
      <c r="S982" s="17">
        <v>0</v>
      </c>
      <c r="T982" s="17">
        <f t="shared" si="135"/>
        <v>62751</v>
      </c>
      <c r="U982" s="17">
        <v>0</v>
      </c>
      <c r="V982" s="17">
        <v>0</v>
      </c>
      <c r="W982" s="17">
        <f t="shared" si="136"/>
        <v>62751</v>
      </c>
      <c r="X982" t="str">
        <f>VLOOKUP(J982,'[12]Conver ASEJ VS Clave Nueva'!$A$4:$C$193,3,FALSE)</f>
        <v>4.1.1.1</v>
      </c>
      <c r="Y982" t="str">
        <f>VLOOKUP(K982,'[13]Conver ASEJ VS Clave Nueva'!$B$4:$D$193,3,FALSE)</f>
        <v>Estacionamientos exclusivos</v>
      </c>
    </row>
    <row r="983" spans="1:25" x14ac:dyDescent="0.25">
      <c r="A983" s="16">
        <v>86955</v>
      </c>
      <c r="B983" s="16" t="s">
        <v>78</v>
      </c>
      <c r="C983" s="16" t="str">
        <f t="shared" si="137"/>
        <v>2018</v>
      </c>
      <c r="D983" s="16" t="str">
        <f t="shared" si="138"/>
        <v>040000</v>
      </c>
      <c r="E983" s="16" t="str">
        <f>VLOOKUP(D983:D4139,'[10]Catalogos CRI'!$A$10:$B$19,2,FALSE)</f>
        <v>DERECHOS</v>
      </c>
      <c r="F983" s="16" t="str">
        <f t="shared" si="139"/>
        <v>041000</v>
      </c>
      <c r="G983" s="16" t="str">
        <f>VLOOKUP(F983:F4139,'[10]Catalogos CRI'!$A$24:$B$65,2,FALSE)</f>
        <v>DERECHOS POR EL USO, GOCE, APROVECHAMIENTO O EXPLOTACIÓN DE BIENES DE DOMINIO PÚBLICO</v>
      </c>
      <c r="H983" s="16" t="str">
        <f t="shared" si="140"/>
        <v>041010</v>
      </c>
      <c r="I983" s="16" t="str">
        <f>VLOOKUP(H983:H4139,'[10]Catalogos CRI'!$A$70:$B$148,2,FALSE)</f>
        <v>Uso del piso</v>
      </c>
      <c r="J983" s="16" t="str">
        <f t="shared" si="141"/>
        <v>041011</v>
      </c>
      <c r="K983" s="16" t="str">
        <f>VLOOKUP(J983:J4139,'[10]Catalogos CRI'!$A$153:$B$335,2,FALSE)</f>
        <v>Estacionamientos exclusivos</v>
      </c>
      <c r="L983" s="16" t="str">
        <f t="shared" si="142"/>
        <v>400</v>
      </c>
      <c r="M983" s="16" t="str">
        <f>VLOOKUP(L983:L4139,[11]FF!$A$10:$B$16,2,FALSE)</f>
        <v>Ingresos Propios</v>
      </c>
      <c r="N983" s="16" t="str">
        <f t="shared" si="143"/>
        <v>401</v>
      </c>
      <c r="O983" s="16" t="str">
        <f>VLOOKUP(N983:N4139,[11]FF!$A$22:$B$93,2,FALSE)</f>
        <v>Ingresos Propios</v>
      </c>
      <c r="P983" s="16">
        <v>879855</v>
      </c>
      <c r="Q983" s="16">
        <v>4</v>
      </c>
      <c r="R983" s="17">
        <v>62751</v>
      </c>
      <c r="S983" s="17">
        <v>0</v>
      </c>
      <c r="T983" s="17">
        <f t="shared" si="135"/>
        <v>62751</v>
      </c>
      <c r="U983" s="17">
        <v>0</v>
      </c>
      <c r="V983" s="17">
        <v>0</v>
      </c>
      <c r="W983" s="17">
        <f t="shared" si="136"/>
        <v>62751</v>
      </c>
      <c r="X983" t="str">
        <f>VLOOKUP(J983,'[12]Conver ASEJ VS Clave Nueva'!$A$4:$C$193,3,FALSE)</f>
        <v>4.1.1.1</v>
      </c>
      <c r="Y983" t="str">
        <f>VLOOKUP(K983,'[13]Conver ASEJ VS Clave Nueva'!$B$4:$D$193,3,FALSE)</f>
        <v>Estacionamientos exclusivos</v>
      </c>
    </row>
    <row r="984" spans="1:25" x14ac:dyDescent="0.25">
      <c r="A984" s="16">
        <v>86955</v>
      </c>
      <c r="B984" s="16" t="s">
        <v>78</v>
      </c>
      <c r="C984" s="16" t="str">
        <f t="shared" si="137"/>
        <v>2018</v>
      </c>
      <c r="D984" s="16" t="str">
        <f t="shared" si="138"/>
        <v>040000</v>
      </c>
      <c r="E984" s="16" t="str">
        <f>VLOOKUP(D984:D4140,'[10]Catalogos CRI'!$A$10:$B$19,2,FALSE)</f>
        <v>DERECHOS</v>
      </c>
      <c r="F984" s="16" t="str">
        <f t="shared" si="139"/>
        <v>041000</v>
      </c>
      <c r="G984" s="16" t="str">
        <f>VLOOKUP(F984:F4140,'[10]Catalogos CRI'!$A$24:$B$65,2,FALSE)</f>
        <v>DERECHOS POR EL USO, GOCE, APROVECHAMIENTO O EXPLOTACIÓN DE BIENES DE DOMINIO PÚBLICO</v>
      </c>
      <c r="H984" s="16" t="str">
        <f t="shared" si="140"/>
        <v>041010</v>
      </c>
      <c r="I984" s="16" t="str">
        <f>VLOOKUP(H984:H4140,'[10]Catalogos CRI'!$A$70:$B$148,2,FALSE)</f>
        <v>Uso del piso</v>
      </c>
      <c r="J984" s="16" t="str">
        <f t="shared" si="141"/>
        <v>041011</v>
      </c>
      <c r="K984" s="16" t="str">
        <f>VLOOKUP(J984:J4140,'[10]Catalogos CRI'!$A$153:$B$335,2,FALSE)</f>
        <v>Estacionamientos exclusivos</v>
      </c>
      <c r="L984" s="16" t="str">
        <f t="shared" si="142"/>
        <v>400</v>
      </c>
      <c r="M984" s="16" t="str">
        <f>VLOOKUP(L984:L4140,[11]FF!$A$10:$B$16,2,FALSE)</f>
        <v>Ingresos Propios</v>
      </c>
      <c r="N984" s="16" t="str">
        <f t="shared" si="143"/>
        <v>401</v>
      </c>
      <c r="O984" s="16" t="str">
        <f>VLOOKUP(N984:N4140,[11]FF!$A$22:$B$93,2,FALSE)</f>
        <v>Ingresos Propios</v>
      </c>
      <c r="P984" s="16">
        <v>879856</v>
      </c>
      <c r="Q984" s="16">
        <v>5</v>
      </c>
      <c r="R984" s="17">
        <v>62751</v>
      </c>
      <c r="S984" s="17">
        <v>0</v>
      </c>
      <c r="T984" s="17">
        <f t="shared" si="135"/>
        <v>62751</v>
      </c>
      <c r="U984" s="17">
        <v>0</v>
      </c>
      <c r="V984" s="17">
        <v>0</v>
      </c>
      <c r="W984" s="17">
        <f t="shared" si="136"/>
        <v>62751</v>
      </c>
      <c r="X984" t="str">
        <f>VLOOKUP(J984,'[12]Conver ASEJ VS Clave Nueva'!$A$4:$C$193,3,FALSE)</f>
        <v>4.1.1.1</v>
      </c>
      <c r="Y984" t="str">
        <f>VLOOKUP(K984,'[13]Conver ASEJ VS Clave Nueva'!$B$4:$D$193,3,FALSE)</f>
        <v>Estacionamientos exclusivos</v>
      </c>
    </row>
    <row r="985" spans="1:25" x14ac:dyDescent="0.25">
      <c r="A985" s="16">
        <v>86955</v>
      </c>
      <c r="B985" s="16" t="s">
        <v>78</v>
      </c>
      <c r="C985" s="16" t="str">
        <f t="shared" si="137"/>
        <v>2018</v>
      </c>
      <c r="D985" s="16" t="str">
        <f t="shared" si="138"/>
        <v>040000</v>
      </c>
      <c r="E985" s="16" t="str">
        <f>VLOOKUP(D985:D4141,'[10]Catalogos CRI'!$A$10:$B$19,2,FALSE)</f>
        <v>DERECHOS</v>
      </c>
      <c r="F985" s="16" t="str">
        <f t="shared" si="139"/>
        <v>041000</v>
      </c>
      <c r="G985" s="16" t="str">
        <f>VLOOKUP(F985:F4141,'[10]Catalogos CRI'!$A$24:$B$65,2,FALSE)</f>
        <v>DERECHOS POR EL USO, GOCE, APROVECHAMIENTO O EXPLOTACIÓN DE BIENES DE DOMINIO PÚBLICO</v>
      </c>
      <c r="H985" s="16" t="str">
        <f t="shared" si="140"/>
        <v>041010</v>
      </c>
      <c r="I985" s="16" t="str">
        <f>VLOOKUP(H985:H4141,'[10]Catalogos CRI'!$A$70:$B$148,2,FALSE)</f>
        <v>Uso del piso</v>
      </c>
      <c r="J985" s="16" t="str">
        <f t="shared" si="141"/>
        <v>041011</v>
      </c>
      <c r="K985" s="16" t="str">
        <f>VLOOKUP(J985:J4141,'[10]Catalogos CRI'!$A$153:$B$335,2,FALSE)</f>
        <v>Estacionamientos exclusivos</v>
      </c>
      <c r="L985" s="16" t="str">
        <f t="shared" si="142"/>
        <v>400</v>
      </c>
      <c r="M985" s="16" t="str">
        <f>VLOOKUP(L985:L4141,[11]FF!$A$10:$B$16,2,FALSE)</f>
        <v>Ingresos Propios</v>
      </c>
      <c r="N985" s="16" t="str">
        <f t="shared" si="143"/>
        <v>401</v>
      </c>
      <c r="O985" s="16" t="str">
        <f>VLOOKUP(N985:N4141,[11]FF!$A$22:$B$93,2,FALSE)</f>
        <v>Ingresos Propios</v>
      </c>
      <c r="P985" s="16">
        <v>879857</v>
      </c>
      <c r="Q985" s="16">
        <v>6</v>
      </c>
      <c r="R985" s="17">
        <v>62751</v>
      </c>
      <c r="S985" s="17">
        <v>0</v>
      </c>
      <c r="T985" s="17">
        <f t="shared" si="135"/>
        <v>62751</v>
      </c>
      <c r="U985" s="17">
        <v>0</v>
      </c>
      <c r="V985" s="17">
        <v>0</v>
      </c>
      <c r="W985" s="17">
        <f t="shared" si="136"/>
        <v>62751</v>
      </c>
      <c r="X985" t="str">
        <f>VLOOKUP(J985,'[12]Conver ASEJ VS Clave Nueva'!$A$4:$C$193,3,FALSE)</f>
        <v>4.1.1.1</v>
      </c>
      <c r="Y985" t="str">
        <f>VLOOKUP(K985,'[13]Conver ASEJ VS Clave Nueva'!$B$4:$D$193,3,FALSE)</f>
        <v>Estacionamientos exclusivos</v>
      </c>
    </row>
    <row r="986" spans="1:25" x14ac:dyDescent="0.25">
      <c r="A986" s="16">
        <v>86955</v>
      </c>
      <c r="B986" s="16" t="s">
        <v>78</v>
      </c>
      <c r="C986" s="16" t="str">
        <f t="shared" si="137"/>
        <v>2018</v>
      </c>
      <c r="D986" s="16" t="str">
        <f t="shared" si="138"/>
        <v>040000</v>
      </c>
      <c r="E986" s="16" t="str">
        <f>VLOOKUP(D986:D4142,'[10]Catalogos CRI'!$A$10:$B$19,2,FALSE)</f>
        <v>DERECHOS</v>
      </c>
      <c r="F986" s="16" t="str">
        <f t="shared" si="139"/>
        <v>041000</v>
      </c>
      <c r="G986" s="16" t="str">
        <f>VLOOKUP(F986:F4142,'[10]Catalogos CRI'!$A$24:$B$65,2,FALSE)</f>
        <v>DERECHOS POR EL USO, GOCE, APROVECHAMIENTO O EXPLOTACIÓN DE BIENES DE DOMINIO PÚBLICO</v>
      </c>
      <c r="H986" s="16" t="str">
        <f t="shared" si="140"/>
        <v>041010</v>
      </c>
      <c r="I986" s="16" t="str">
        <f>VLOOKUP(H986:H4142,'[10]Catalogos CRI'!$A$70:$B$148,2,FALSE)</f>
        <v>Uso del piso</v>
      </c>
      <c r="J986" s="16" t="str">
        <f t="shared" si="141"/>
        <v>041011</v>
      </c>
      <c r="K986" s="16" t="str">
        <f>VLOOKUP(J986:J4142,'[10]Catalogos CRI'!$A$153:$B$335,2,FALSE)</f>
        <v>Estacionamientos exclusivos</v>
      </c>
      <c r="L986" s="16" t="str">
        <f t="shared" si="142"/>
        <v>400</v>
      </c>
      <c r="M986" s="16" t="str">
        <f>VLOOKUP(L986:L4142,[11]FF!$A$10:$B$16,2,FALSE)</f>
        <v>Ingresos Propios</v>
      </c>
      <c r="N986" s="16" t="str">
        <f t="shared" si="143"/>
        <v>401</v>
      </c>
      <c r="O986" s="16" t="str">
        <f>VLOOKUP(N986:N4142,[11]FF!$A$22:$B$93,2,FALSE)</f>
        <v>Ingresos Propios</v>
      </c>
      <c r="P986" s="16">
        <v>879858</v>
      </c>
      <c r="Q986" s="16">
        <v>7</v>
      </c>
      <c r="R986" s="17">
        <v>62751</v>
      </c>
      <c r="S986" s="17">
        <v>0</v>
      </c>
      <c r="T986" s="17">
        <f t="shared" si="135"/>
        <v>62751</v>
      </c>
      <c r="U986" s="17">
        <v>0</v>
      </c>
      <c r="V986" s="17">
        <v>0</v>
      </c>
      <c r="W986" s="17">
        <f t="shared" si="136"/>
        <v>62751</v>
      </c>
      <c r="X986" t="str">
        <f>VLOOKUP(J986,'[12]Conver ASEJ VS Clave Nueva'!$A$4:$C$193,3,FALSE)</f>
        <v>4.1.1.1</v>
      </c>
      <c r="Y986" t="str">
        <f>VLOOKUP(K986,'[13]Conver ASEJ VS Clave Nueva'!$B$4:$D$193,3,FALSE)</f>
        <v>Estacionamientos exclusivos</v>
      </c>
    </row>
    <row r="987" spans="1:25" x14ac:dyDescent="0.25">
      <c r="A987" s="16">
        <v>86955</v>
      </c>
      <c r="B987" s="16" t="s">
        <v>78</v>
      </c>
      <c r="C987" s="16" t="str">
        <f t="shared" si="137"/>
        <v>2018</v>
      </c>
      <c r="D987" s="16" t="str">
        <f t="shared" si="138"/>
        <v>040000</v>
      </c>
      <c r="E987" s="16" t="str">
        <f>VLOOKUP(D987:D4143,'[10]Catalogos CRI'!$A$10:$B$19,2,FALSE)</f>
        <v>DERECHOS</v>
      </c>
      <c r="F987" s="16" t="str">
        <f t="shared" si="139"/>
        <v>041000</v>
      </c>
      <c r="G987" s="16" t="str">
        <f>VLOOKUP(F987:F4143,'[10]Catalogos CRI'!$A$24:$B$65,2,FALSE)</f>
        <v>DERECHOS POR EL USO, GOCE, APROVECHAMIENTO O EXPLOTACIÓN DE BIENES DE DOMINIO PÚBLICO</v>
      </c>
      <c r="H987" s="16" t="str">
        <f t="shared" si="140"/>
        <v>041010</v>
      </c>
      <c r="I987" s="16" t="str">
        <f>VLOOKUP(H987:H4143,'[10]Catalogos CRI'!$A$70:$B$148,2,FALSE)</f>
        <v>Uso del piso</v>
      </c>
      <c r="J987" s="16" t="str">
        <f t="shared" si="141"/>
        <v>041011</v>
      </c>
      <c r="K987" s="16" t="str">
        <f>VLOOKUP(J987:J4143,'[10]Catalogos CRI'!$A$153:$B$335,2,FALSE)</f>
        <v>Estacionamientos exclusivos</v>
      </c>
      <c r="L987" s="16" t="str">
        <f t="shared" si="142"/>
        <v>400</v>
      </c>
      <c r="M987" s="16" t="str">
        <f>VLOOKUP(L987:L4143,[11]FF!$A$10:$B$16,2,FALSE)</f>
        <v>Ingresos Propios</v>
      </c>
      <c r="N987" s="16" t="str">
        <f t="shared" si="143"/>
        <v>401</v>
      </c>
      <c r="O987" s="16" t="str">
        <f>VLOOKUP(N987:N4143,[11]FF!$A$22:$B$93,2,FALSE)</f>
        <v>Ingresos Propios</v>
      </c>
      <c r="P987" s="16">
        <v>879859</v>
      </c>
      <c r="Q987" s="16">
        <v>8</v>
      </c>
      <c r="R987" s="17">
        <v>62751</v>
      </c>
      <c r="S987" s="17">
        <v>0</v>
      </c>
      <c r="T987" s="17">
        <f t="shared" si="135"/>
        <v>62751</v>
      </c>
      <c r="U987" s="17">
        <v>0</v>
      </c>
      <c r="V987" s="17">
        <v>0</v>
      </c>
      <c r="W987" s="17">
        <f t="shared" si="136"/>
        <v>62751</v>
      </c>
      <c r="X987" t="str">
        <f>VLOOKUP(J987,'[12]Conver ASEJ VS Clave Nueva'!$A$4:$C$193,3,FALSE)</f>
        <v>4.1.1.1</v>
      </c>
      <c r="Y987" t="str">
        <f>VLOOKUP(K987,'[13]Conver ASEJ VS Clave Nueva'!$B$4:$D$193,3,FALSE)</f>
        <v>Estacionamientos exclusivos</v>
      </c>
    </row>
    <row r="988" spans="1:25" x14ac:dyDescent="0.25">
      <c r="A988" s="16">
        <v>86955</v>
      </c>
      <c r="B988" s="16" t="s">
        <v>78</v>
      </c>
      <c r="C988" s="16" t="str">
        <f t="shared" si="137"/>
        <v>2018</v>
      </c>
      <c r="D988" s="16" t="str">
        <f t="shared" si="138"/>
        <v>040000</v>
      </c>
      <c r="E988" s="16" t="str">
        <f>VLOOKUP(D988:D4144,'[10]Catalogos CRI'!$A$10:$B$19,2,FALSE)</f>
        <v>DERECHOS</v>
      </c>
      <c r="F988" s="16" t="str">
        <f t="shared" si="139"/>
        <v>041000</v>
      </c>
      <c r="G988" s="16" t="str">
        <f>VLOOKUP(F988:F4144,'[10]Catalogos CRI'!$A$24:$B$65,2,FALSE)</f>
        <v>DERECHOS POR EL USO, GOCE, APROVECHAMIENTO O EXPLOTACIÓN DE BIENES DE DOMINIO PÚBLICO</v>
      </c>
      <c r="H988" s="16" t="str">
        <f t="shared" si="140"/>
        <v>041010</v>
      </c>
      <c r="I988" s="16" t="str">
        <f>VLOOKUP(H988:H4144,'[10]Catalogos CRI'!$A$70:$B$148,2,FALSE)</f>
        <v>Uso del piso</v>
      </c>
      <c r="J988" s="16" t="str">
        <f t="shared" si="141"/>
        <v>041011</v>
      </c>
      <c r="K988" s="16" t="str">
        <f>VLOOKUP(J988:J4144,'[10]Catalogos CRI'!$A$153:$B$335,2,FALSE)</f>
        <v>Estacionamientos exclusivos</v>
      </c>
      <c r="L988" s="16" t="str">
        <f t="shared" si="142"/>
        <v>400</v>
      </c>
      <c r="M988" s="16" t="str">
        <f>VLOOKUP(L988:L4144,[11]FF!$A$10:$B$16,2,FALSE)</f>
        <v>Ingresos Propios</v>
      </c>
      <c r="N988" s="16" t="str">
        <f t="shared" si="143"/>
        <v>401</v>
      </c>
      <c r="O988" s="16" t="str">
        <f>VLOOKUP(N988:N4144,[11]FF!$A$22:$B$93,2,FALSE)</f>
        <v>Ingresos Propios</v>
      </c>
      <c r="P988" s="16">
        <v>879860</v>
      </c>
      <c r="Q988" s="16">
        <v>9</v>
      </c>
      <c r="R988" s="17">
        <v>62751</v>
      </c>
      <c r="S988" s="17">
        <v>0</v>
      </c>
      <c r="T988" s="17">
        <f t="shared" si="135"/>
        <v>62751</v>
      </c>
      <c r="U988" s="17">
        <v>0</v>
      </c>
      <c r="V988" s="17">
        <v>0</v>
      </c>
      <c r="W988" s="17">
        <f t="shared" si="136"/>
        <v>62751</v>
      </c>
      <c r="X988" t="str">
        <f>VLOOKUP(J988,'[12]Conver ASEJ VS Clave Nueva'!$A$4:$C$193,3,FALSE)</f>
        <v>4.1.1.1</v>
      </c>
      <c r="Y988" t="str">
        <f>VLOOKUP(K988,'[13]Conver ASEJ VS Clave Nueva'!$B$4:$D$193,3,FALSE)</f>
        <v>Estacionamientos exclusivos</v>
      </c>
    </row>
    <row r="989" spans="1:25" x14ac:dyDescent="0.25">
      <c r="A989" s="16">
        <v>86955</v>
      </c>
      <c r="B989" s="16" t="s">
        <v>78</v>
      </c>
      <c r="C989" s="16" t="str">
        <f t="shared" si="137"/>
        <v>2018</v>
      </c>
      <c r="D989" s="16" t="str">
        <f t="shared" si="138"/>
        <v>040000</v>
      </c>
      <c r="E989" s="16" t="str">
        <f>VLOOKUP(D989:D4145,'[10]Catalogos CRI'!$A$10:$B$19,2,FALSE)</f>
        <v>DERECHOS</v>
      </c>
      <c r="F989" s="16" t="str">
        <f t="shared" si="139"/>
        <v>041000</v>
      </c>
      <c r="G989" s="16" t="str">
        <f>VLOOKUP(F989:F4145,'[10]Catalogos CRI'!$A$24:$B$65,2,FALSE)</f>
        <v>DERECHOS POR EL USO, GOCE, APROVECHAMIENTO O EXPLOTACIÓN DE BIENES DE DOMINIO PÚBLICO</v>
      </c>
      <c r="H989" s="16" t="str">
        <f t="shared" si="140"/>
        <v>041010</v>
      </c>
      <c r="I989" s="16" t="str">
        <f>VLOOKUP(H989:H4145,'[10]Catalogos CRI'!$A$70:$B$148,2,FALSE)</f>
        <v>Uso del piso</v>
      </c>
      <c r="J989" s="16" t="str">
        <f t="shared" si="141"/>
        <v>041011</v>
      </c>
      <c r="K989" s="16" t="str">
        <f>VLOOKUP(J989:J4145,'[10]Catalogos CRI'!$A$153:$B$335,2,FALSE)</f>
        <v>Estacionamientos exclusivos</v>
      </c>
      <c r="L989" s="16" t="str">
        <f t="shared" si="142"/>
        <v>400</v>
      </c>
      <c r="M989" s="16" t="str">
        <f>VLOOKUP(L989:L4145,[11]FF!$A$10:$B$16,2,FALSE)</f>
        <v>Ingresos Propios</v>
      </c>
      <c r="N989" s="16" t="str">
        <f t="shared" si="143"/>
        <v>401</v>
      </c>
      <c r="O989" s="16" t="str">
        <f>VLOOKUP(N989:N4145,[11]FF!$A$22:$B$93,2,FALSE)</f>
        <v>Ingresos Propios</v>
      </c>
      <c r="P989" s="16">
        <v>879861</v>
      </c>
      <c r="Q989" s="16">
        <v>10</v>
      </c>
      <c r="R989" s="17">
        <v>62751</v>
      </c>
      <c r="S989" s="17">
        <v>0</v>
      </c>
      <c r="T989" s="17">
        <f t="shared" si="135"/>
        <v>62751</v>
      </c>
      <c r="U989" s="17">
        <v>0</v>
      </c>
      <c r="V989" s="17">
        <v>0</v>
      </c>
      <c r="W989" s="17">
        <f t="shared" si="136"/>
        <v>62751</v>
      </c>
      <c r="X989" t="str">
        <f>VLOOKUP(J989,'[12]Conver ASEJ VS Clave Nueva'!$A$4:$C$193,3,FALSE)</f>
        <v>4.1.1.1</v>
      </c>
      <c r="Y989" t="str">
        <f>VLOOKUP(K989,'[13]Conver ASEJ VS Clave Nueva'!$B$4:$D$193,3,FALSE)</f>
        <v>Estacionamientos exclusivos</v>
      </c>
    </row>
    <row r="990" spans="1:25" x14ac:dyDescent="0.25">
      <c r="A990" s="16">
        <v>86955</v>
      </c>
      <c r="B990" s="16" t="s">
        <v>78</v>
      </c>
      <c r="C990" s="16" t="str">
        <f t="shared" si="137"/>
        <v>2018</v>
      </c>
      <c r="D990" s="16" t="str">
        <f t="shared" si="138"/>
        <v>040000</v>
      </c>
      <c r="E990" s="16" t="str">
        <f>VLOOKUP(D990:D4146,'[10]Catalogos CRI'!$A$10:$B$19,2,FALSE)</f>
        <v>DERECHOS</v>
      </c>
      <c r="F990" s="16" t="str">
        <f t="shared" si="139"/>
        <v>041000</v>
      </c>
      <c r="G990" s="16" t="str">
        <f>VLOOKUP(F990:F4146,'[10]Catalogos CRI'!$A$24:$B$65,2,FALSE)</f>
        <v>DERECHOS POR EL USO, GOCE, APROVECHAMIENTO O EXPLOTACIÓN DE BIENES DE DOMINIO PÚBLICO</v>
      </c>
      <c r="H990" s="16" t="str">
        <f t="shared" si="140"/>
        <v>041010</v>
      </c>
      <c r="I990" s="16" t="str">
        <f>VLOOKUP(H990:H4146,'[10]Catalogos CRI'!$A$70:$B$148,2,FALSE)</f>
        <v>Uso del piso</v>
      </c>
      <c r="J990" s="16" t="str">
        <f t="shared" si="141"/>
        <v>041011</v>
      </c>
      <c r="K990" s="16" t="str">
        <f>VLOOKUP(J990:J4146,'[10]Catalogos CRI'!$A$153:$B$335,2,FALSE)</f>
        <v>Estacionamientos exclusivos</v>
      </c>
      <c r="L990" s="16" t="str">
        <f t="shared" si="142"/>
        <v>400</v>
      </c>
      <c r="M990" s="16" t="str">
        <f>VLOOKUP(L990:L4146,[11]FF!$A$10:$B$16,2,FALSE)</f>
        <v>Ingresos Propios</v>
      </c>
      <c r="N990" s="16" t="str">
        <f t="shared" si="143"/>
        <v>401</v>
      </c>
      <c r="O990" s="16" t="str">
        <f>VLOOKUP(N990:N4146,[11]FF!$A$22:$B$93,2,FALSE)</f>
        <v>Ingresos Propios</v>
      </c>
      <c r="P990" s="16">
        <v>879862</v>
      </c>
      <c r="Q990" s="16">
        <v>11</v>
      </c>
      <c r="R990" s="17">
        <v>62751</v>
      </c>
      <c r="S990" s="17">
        <v>0</v>
      </c>
      <c r="T990" s="17">
        <f t="shared" si="135"/>
        <v>62751</v>
      </c>
      <c r="U990" s="17">
        <v>0</v>
      </c>
      <c r="V990" s="17">
        <v>0</v>
      </c>
      <c r="W990" s="17">
        <f t="shared" si="136"/>
        <v>62751</v>
      </c>
      <c r="X990" t="str">
        <f>VLOOKUP(J990,'[12]Conver ASEJ VS Clave Nueva'!$A$4:$C$193,3,FALSE)</f>
        <v>4.1.1.1</v>
      </c>
      <c r="Y990" t="str">
        <f>VLOOKUP(K990,'[13]Conver ASEJ VS Clave Nueva'!$B$4:$D$193,3,FALSE)</f>
        <v>Estacionamientos exclusivos</v>
      </c>
    </row>
    <row r="991" spans="1:25" x14ac:dyDescent="0.25">
      <c r="A991" s="16">
        <v>86955</v>
      </c>
      <c r="B991" s="16" t="s">
        <v>78</v>
      </c>
      <c r="C991" s="16" t="str">
        <f t="shared" si="137"/>
        <v>2018</v>
      </c>
      <c r="D991" s="16" t="str">
        <f t="shared" si="138"/>
        <v>040000</v>
      </c>
      <c r="E991" s="16" t="str">
        <f>VLOOKUP(D991:D4147,'[10]Catalogos CRI'!$A$10:$B$19,2,FALSE)</f>
        <v>DERECHOS</v>
      </c>
      <c r="F991" s="16" t="str">
        <f t="shared" si="139"/>
        <v>041000</v>
      </c>
      <c r="G991" s="16" t="str">
        <f>VLOOKUP(F991:F4147,'[10]Catalogos CRI'!$A$24:$B$65,2,FALSE)</f>
        <v>DERECHOS POR EL USO, GOCE, APROVECHAMIENTO O EXPLOTACIÓN DE BIENES DE DOMINIO PÚBLICO</v>
      </c>
      <c r="H991" s="16" t="str">
        <f t="shared" si="140"/>
        <v>041010</v>
      </c>
      <c r="I991" s="16" t="str">
        <f>VLOOKUP(H991:H4147,'[10]Catalogos CRI'!$A$70:$B$148,2,FALSE)</f>
        <v>Uso del piso</v>
      </c>
      <c r="J991" s="16" t="str">
        <f t="shared" si="141"/>
        <v>041011</v>
      </c>
      <c r="K991" s="16" t="str">
        <f>VLOOKUP(J991:J4147,'[10]Catalogos CRI'!$A$153:$B$335,2,FALSE)</f>
        <v>Estacionamientos exclusivos</v>
      </c>
      <c r="L991" s="16" t="str">
        <f t="shared" si="142"/>
        <v>400</v>
      </c>
      <c r="M991" s="16" t="str">
        <f>VLOOKUP(L991:L4147,[11]FF!$A$10:$B$16,2,FALSE)</f>
        <v>Ingresos Propios</v>
      </c>
      <c r="N991" s="16" t="str">
        <f t="shared" si="143"/>
        <v>401</v>
      </c>
      <c r="O991" s="16" t="str">
        <f>VLOOKUP(N991:N4147,[11]FF!$A$22:$B$93,2,FALSE)</f>
        <v>Ingresos Propios</v>
      </c>
      <c r="P991" s="16">
        <v>879863</v>
      </c>
      <c r="Q991" s="16">
        <v>12</v>
      </c>
      <c r="R991" s="17">
        <v>62751</v>
      </c>
      <c r="S991" s="17">
        <v>0</v>
      </c>
      <c r="T991" s="17">
        <f t="shared" si="135"/>
        <v>62751</v>
      </c>
      <c r="U991" s="17">
        <v>0</v>
      </c>
      <c r="V991" s="17">
        <v>0</v>
      </c>
      <c r="W991" s="17">
        <f t="shared" si="136"/>
        <v>62751</v>
      </c>
      <c r="X991" t="str">
        <f>VLOOKUP(J991,'[12]Conver ASEJ VS Clave Nueva'!$A$4:$C$193,3,FALSE)</f>
        <v>4.1.1.1</v>
      </c>
      <c r="Y991" t="str">
        <f>VLOOKUP(K991,'[13]Conver ASEJ VS Clave Nueva'!$B$4:$D$193,3,FALSE)</f>
        <v>Estacionamientos exclusivos</v>
      </c>
    </row>
    <row r="992" spans="1:25" x14ac:dyDescent="0.25">
      <c r="A992" s="16">
        <v>86956</v>
      </c>
      <c r="B992" s="16" t="s">
        <v>35</v>
      </c>
      <c r="C992" s="16" t="str">
        <f t="shared" si="137"/>
        <v>2018</v>
      </c>
      <c r="D992" s="16" t="str">
        <f t="shared" si="138"/>
        <v>040000</v>
      </c>
      <c r="E992" s="16" t="str">
        <f>VLOOKUP(D992:D4148,'[10]Catalogos CRI'!$A$10:$B$19,2,FALSE)</f>
        <v>DERECHOS</v>
      </c>
      <c r="F992" s="16" t="str">
        <f t="shared" si="139"/>
        <v>041000</v>
      </c>
      <c r="G992" s="16" t="str">
        <f>VLOOKUP(F992:F4148,'[10]Catalogos CRI'!$A$24:$B$65,2,FALSE)</f>
        <v>DERECHOS POR EL USO, GOCE, APROVECHAMIENTO O EXPLOTACIÓN DE BIENES DE DOMINIO PÚBLICO</v>
      </c>
      <c r="H992" s="16" t="str">
        <f t="shared" si="140"/>
        <v>041010</v>
      </c>
      <c r="I992" s="16" t="str">
        <f>VLOOKUP(H992:H4148,'[10]Catalogos CRI'!$A$70:$B$148,2,FALSE)</f>
        <v>Uso del piso</v>
      </c>
      <c r="J992" s="16" t="str">
        <f t="shared" si="141"/>
        <v>041012</v>
      </c>
      <c r="K992" s="16" t="str">
        <f>VLOOKUP(J992:J4148,'[10]Catalogos CRI'!$A$153:$B$335,2,FALSE)</f>
        <v>Puestos permanentes y eventuales</v>
      </c>
      <c r="L992" s="16" t="str">
        <f t="shared" si="142"/>
        <v>400</v>
      </c>
      <c r="M992" s="16" t="str">
        <f>VLOOKUP(L992:L4148,[11]FF!$A$10:$B$16,2,FALSE)</f>
        <v>Ingresos Propios</v>
      </c>
      <c r="N992" s="16" t="str">
        <f t="shared" si="143"/>
        <v>401</v>
      </c>
      <c r="O992" s="16" t="str">
        <f>VLOOKUP(N992:N4148,[11]FF!$A$22:$B$93,2,FALSE)</f>
        <v>Ingresos Propios</v>
      </c>
      <c r="P992" s="16">
        <v>879864</v>
      </c>
      <c r="Q992" s="16">
        <v>1</v>
      </c>
      <c r="R992" s="17">
        <v>625782.14</v>
      </c>
      <c r="S992" s="17">
        <v>0</v>
      </c>
      <c r="T992" s="17">
        <f t="shared" si="135"/>
        <v>625782.14</v>
      </c>
      <c r="U992" s="17">
        <v>0</v>
      </c>
      <c r="V992" s="17">
        <v>0</v>
      </c>
      <c r="W992" s="17">
        <f t="shared" si="136"/>
        <v>625782.14</v>
      </c>
      <c r="X992" t="str">
        <f>VLOOKUP(J992,'[12]Conver ASEJ VS Clave Nueva'!$A$4:$C$193,3,FALSE)</f>
        <v>4.1.1.2</v>
      </c>
      <c r="Y992" t="str">
        <f>VLOOKUP(K992,'[13]Conver ASEJ VS Clave Nueva'!$B$4:$D$193,3,FALSE)</f>
        <v>Puestos permanentes y eventuales</v>
      </c>
    </row>
    <row r="993" spans="1:25" x14ac:dyDescent="0.25">
      <c r="A993" s="16">
        <v>86956</v>
      </c>
      <c r="B993" s="16" t="s">
        <v>35</v>
      </c>
      <c r="C993" s="16" t="str">
        <f t="shared" si="137"/>
        <v>2018</v>
      </c>
      <c r="D993" s="16" t="str">
        <f t="shared" si="138"/>
        <v>040000</v>
      </c>
      <c r="E993" s="16" t="str">
        <f>VLOOKUP(D993:D4149,'[10]Catalogos CRI'!$A$10:$B$19,2,FALSE)</f>
        <v>DERECHOS</v>
      </c>
      <c r="F993" s="16" t="str">
        <f t="shared" si="139"/>
        <v>041000</v>
      </c>
      <c r="G993" s="16" t="str">
        <f>VLOOKUP(F993:F4149,'[10]Catalogos CRI'!$A$24:$B$65,2,FALSE)</f>
        <v>DERECHOS POR EL USO, GOCE, APROVECHAMIENTO O EXPLOTACIÓN DE BIENES DE DOMINIO PÚBLICO</v>
      </c>
      <c r="H993" s="16" t="str">
        <f t="shared" si="140"/>
        <v>041010</v>
      </c>
      <c r="I993" s="16" t="str">
        <f>VLOOKUP(H993:H4149,'[10]Catalogos CRI'!$A$70:$B$148,2,FALSE)</f>
        <v>Uso del piso</v>
      </c>
      <c r="J993" s="16" t="str">
        <f t="shared" si="141"/>
        <v>041012</v>
      </c>
      <c r="K993" s="16" t="str">
        <f>VLOOKUP(J993:J4149,'[10]Catalogos CRI'!$A$153:$B$335,2,FALSE)</f>
        <v>Puestos permanentes y eventuales</v>
      </c>
      <c r="L993" s="16" t="str">
        <f t="shared" si="142"/>
        <v>400</v>
      </c>
      <c r="M993" s="16" t="str">
        <f>VLOOKUP(L993:L4149,[11]FF!$A$10:$B$16,2,FALSE)</f>
        <v>Ingresos Propios</v>
      </c>
      <c r="N993" s="16" t="str">
        <f t="shared" si="143"/>
        <v>401</v>
      </c>
      <c r="O993" s="16" t="str">
        <f>VLOOKUP(N993:N4149,[11]FF!$A$22:$B$93,2,FALSE)</f>
        <v>Ingresos Propios</v>
      </c>
      <c r="P993" s="16">
        <v>879865</v>
      </c>
      <c r="Q993" s="16">
        <v>2</v>
      </c>
      <c r="R993" s="17">
        <v>625780</v>
      </c>
      <c r="S993" s="17">
        <v>0</v>
      </c>
      <c r="T993" s="17">
        <f t="shared" si="135"/>
        <v>625780</v>
      </c>
      <c r="U993" s="17">
        <v>0</v>
      </c>
      <c r="V993" s="17">
        <v>0</v>
      </c>
      <c r="W993" s="17">
        <f t="shared" si="136"/>
        <v>625780</v>
      </c>
      <c r="X993" t="str">
        <f>VLOOKUP(J993,'[12]Conver ASEJ VS Clave Nueva'!$A$4:$C$193,3,FALSE)</f>
        <v>4.1.1.2</v>
      </c>
      <c r="Y993" t="str">
        <f>VLOOKUP(K993,'[13]Conver ASEJ VS Clave Nueva'!$B$4:$D$193,3,FALSE)</f>
        <v>Puestos permanentes y eventuales</v>
      </c>
    </row>
    <row r="994" spans="1:25" x14ac:dyDescent="0.25">
      <c r="A994" s="16">
        <v>86956</v>
      </c>
      <c r="B994" s="16" t="s">
        <v>35</v>
      </c>
      <c r="C994" s="16" t="str">
        <f t="shared" si="137"/>
        <v>2018</v>
      </c>
      <c r="D994" s="16" t="str">
        <f t="shared" si="138"/>
        <v>040000</v>
      </c>
      <c r="E994" s="16" t="str">
        <f>VLOOKUP(D994:D4150,'[10]Catalogos CRI'!$A$10:$B$19,2,FALSE)</f>
        <v>DERECHOS</v>
      </c>
      <c r="F994" s="16" t="str">
        <f t="shared" si="139"/>
        <v>041000</v>
      </c>
      <c r="G994" s="16" t="str">
        <f>VLOOKUP(F994:F4150,'[10]Catalogos CRI'!$A$24:$B$65,2,FALSE)</f>
        <v>DERECHOS POR EL USO, GOCE, APROVECHAMIENTO O EXPLOTACIÓN DE BIENES DE DOMINIO PÚBLICO</v>
      </c>
      <c r="H994" s="16" t="str">
        <f t="shared" si="140"/>
        <v>041010</v>
      </c>
      <c r="I994" s="16" t="str">
        <f>VLOOKUP(H994:H4150,'[10]Catalogos CRI'!$A$70:$B$148,2,FALSE)</f>
        <v>Uso del piso</v>
      </c>
      <c r="J994" s="16" t="str">
        <f t="shared" si="141"/>
        <v>041012</v>
      </c>
      <c r="K994" s="16" t="str">
        <f>VLOOKUP(J994:J4150,'[10]Catalogos CRI'!$A$153:$B$335,2,FALSE)</f>
        <v>Puestos permanentes y eventuales</v>
      </c>
      <c r="L994" s="16" t="str">
        <f t="shared" si="142"/>
        <v>400</v>
      </c>
      <c r="M994" s="16" t="str">
        <f>VLOOKUP(L994:L4150,[11]FF!$A$10:$B$16,2,FALSE)</f>
        <v>Ingresos Propios</v>
      </c>
      <c r="N994" s="16" t="str">
        <f t="shared" si="143"/>
        <v>401</v>
      </c>
      <c r="O994" s="16" t="str">
        <f>VLOOKUP(N994:N4150,[11]FF!$A$22:$B$93,2,FALSE)</f>
        <v>Ingresos Propios</v>
      </c>
      <c r="P994" s="16">
        <v>879866</v>
      </c>
      <c r="Q994" s="16">
        <v>3</v>
      </c>
      <c r="R994" s="17">
        <v>625780</v>
      </c>
      <c r="S994" s="17">
        <v>0</v>
      </c>
      <c r="T994" s="17">
        <f t="shared" si="135"/>
        <v>625780</v>
      </c>
      <c r="U994" s="17">
        <v>0</v>
      </c>
      <c r="V994" s="17">
        <v>0</v>
      </c>
      <c r="W994" s="17">
        <f t="shared" si="136"/>
        <v>625780</v>
      </c>
      <c r="X994" t="str">
        <f>VLOOKUP(J994,'[12]Conver ASEJ VS Clave Nueva'!$A$4:$C$193,3,FALSE)</f>
        <v>4.1.1.2</v>
      </c>
      <c r="Y994" t="str">
        <f>VLOOKUP(K994,'[13]Conver ASEJ VS Clave Nueva'!$B$4:$D$193,3,FALSE)</f>
        <v>Puestos permanentes y eventuales</v>
      </c>
    </row>
    <row r="995" spans="1:25" x14ac:dyDescent="0.25">
      <c r="A995" s="16">
        <v>86956</v>
      </c>
      <c r="B995" s="16" t="s">
        <v>35</v>
      </c>
      <c r="C995" s="16" t="str">
        <f t="shared" si="137"/>
        <v>2018</v>
      </c>
      <c r="D995" s="16" t="str">
        <f t="shared" si="138"/>
        <v>040000</v>
      </c>
      <c r="E995" s="16" t="str">
        <f>VLOOKUP(D995:D4151,'[10]Catalogos CRI'!$A$10:$B$19,2,FALSE)</f>
        <v>DERECHOS</v>
      </c>
      <c r="F995" s="16" t="str">
        <f t="shared" si="139"/>
        <v>041000</v>
      </c>
      <c r="G995" s="16" t="str">
        <f>VLOOKUP(F995:F4151,'[10]Catalogos CRI'!$A$24:$B$65,2,FALSE)</f>
        <v>DERECHOS POR EL USO, GOCE, APROVECHAMIENTO O EXPLOTACIÓN DE BIENES DE DOMINIO PÚBLICO</v>
      </c>
      <c r="H995" s="16" t="str">
        <f t="shared" si="140"/>
        <v>041010</v>
      </c>
      <c r="I995" s="16" t="str">
        <f>VLOOKUP(H995:H4151,'[10]Catalogos CRI'!$A$70:$B$148,2,FALSE)</f>
        <v>Uso del piso</v>
      </c>
      <c r="J995" s="16" t="str">
        <f t="shared" si="141"/>
        <v>041012</v>
      </c>
      <c r="K995" s="16" t="str">
        <f>VLOOKUP(J995:J4151,'[10]Catalogos CRI'!$A$153:$B$335,2,FALSE)</f>
        <v>Puestos permanentes y eventuales</v>
      </c>
      <c r="L995" s="16" t="str">
        <f t="shared" si="142"/>
        <v>400</v>
      </c>
      <c r="M995" s="16" t="str">
        <f>VLOOKUP(L995:L4151,[11]FF!$A$10:$B$16,2,FALSE)</f>
        <v>Ingresos Propios</v>
      </c>
      <c r="N995" s="16" t="str">
        <f t="shared" si="143"/>
        <v>401</v>
      </c>
      <c r="O995" s="16" t="str">
        <f>VLOOKUP(N995:N4151,[11]FF!$A$22:$B$93,2,FALSE)</f>
        <v>Ingresos Propios</v>
      </c>
      <c r="P995" s="16">
        <v>879867</v>
      </c>
      <c r="Q995" s="16">
        <v>4</v>
      </c>
      <c r="R995" s="17">
        <v>625780</v>
      </c>
      <c r="S995" s="17">
        <v>0</v>
      </c>
      <c r="T995" s="17">
        <f t="shared" si="135"/>
        <v>625780</v>
      </c>
      <c r="U995" s="17">
        <v>0</v>
      </c>
      <c r="V995" s="17">
        <v>0</v>
      </c>
      <c r="W995" s="17">
        <f t="shared" si="136"/>
        <v>625780</v>
      </c>
      <c r="X995" t="str">
        <f>VLOOKUP(J995,'[12]Conver ASEJ VS Clave Nueva'!$A$4:$C$193,3,FALSE)</f>
        <v>4.1.1.2</v>
      </c>
      <c r="Y995" t="str">
        <f>VLOOKUP(K995,'[13]Conver ASEJ VS Clave Nueva'!$B$4:$D$193,3,FALSE)</f>
        <v>Puestos permanentes y eventuales</v>
      </c>
    </row>
    <row r="996" spans="1:25" x14ac:dyDescent="0.25">
      <c r="A996" s="16">
        <v>86956</v>
      </c>
      <c r="B996" s="16" t="s">
        <v>35</v>
      </c>
      <c r="C996" s="16" t="str">
        <f t="shared" si="137"/>
        <v>2018</v>
      </c>
      <c r="D996" s="16" t="str">
        <f t="shared" si="138"/>
        <v>040000</v>
      </c>
      <c r="E996" s="16" t="str">
        <f>VLOOKUP(D996:D4152,'[10]Catalogos CRI'!$A$10:$B$19,2,FALSE)</f>
        <v>DERECHOS</v>
      </c>
      <c r="F996" s="16" t="str">
        <f t="shared" si="139"/>
        <v>041000</v>
      </c>
      <c r="G996" s="16" t="str">
        <f>VLOOKUP(F996:F4152,'[10]Catalogos CRI'!$A$24:$B$65,2,FALSE)</f>
        <v>DERECHOS POR EL USO, GOCE, APROVECHAMIENTO O EXPLOTACIÓN DE BIENES DE DOMINIO PÚBLICO</v>
      </c>
      <c r="H996" s="16" t="str">
        <f t="shared" si="140"/>
        <v>041010</v>
      </c>
      <c r="I996" s="16" t="str">
        <f>VLOOKUP(H996:H4152,'[10]Catalogos CRI'!$A$70:$B$148,2,FALSE)</f>
        <v>Uso del piso</v>
      </c>
      <c r="J996" s="16" t="str">
        <f t="shared" si="141"/>
        <v>041012</v>
      </c>
      <c r="K996" s="16" t="str">
        <f>VLOOKUP(J996:J4152,'[10]Catalogos CRI'!$A$153:$B$335,2,FALSE)</f>
        <v>Puestos permanentes y eventuales</v>
      </c>
      <c r="L996" s="16" t="str">
        <f t="shared" si="142"/>
        <v>400</v>
      </c>
      <c r="M996" s="16" t="str">
        <f>VLOOKUP(L996:L4152,[11]FF!$A$10:$B$16,2,FALSE)</f>
        <v>Ingresos Propios</v>
      </c>
      <c r="N996" s="16" t="str">
        <f t="shared" si="143"/>
        <v>401</v>
      </c>
      <c r="O996" s="16" t="str">
        <f>VLOOKUP(N996:N4152,[11]FF!$A$22:$B$93,2,FALSE)</f>
        <v>Ingresos Propios</v>
      </c>
      <c r="P996" s="16">
        <v>879868</v>
      </c>
      <c r="Q996" s="16">
        <v>5</v>
      </c>
      <c r="R996" s="17">
        <v>625780</v>
      </c>
      <c r="S996" s="17">
        <v>0</v>
      </c>
      <c r="T996" s="17">
        <f t="shared" si="135"/>
        <v>625780</v>
      </c>
      <c r="U996" s="17">
        <v>0</v>
      </c>
      <c r="V996" s="17">
        <v>0</v>
      </c>
      <c r="W996" s="17">
        <f t="shared" si="136"/>
        <v>625780</v>
      </c>
      <c r="X996" t="str">
        <f>VLOOKUP(J996,'[12]Conver ASEJ VS Clave Nueva'!$A$4:$C$193,3,FALSE)</f>
        <v>4.1.1.2</v>
      </c>
      <c r="Y996" t="str">
        <f>VLOOKUP(K996,'[13]Conver ASEJ VS Clave Nueva'!$B$4:$D$193,3,FALSE)</f>
        <v>Puestos permanentes y eventuales</v>
      </c>
    </row>
    <row r="997" spans="1:25" x14ac:dyDescent="0.25">
      <c r="A997" s="16">
        <v>86956</v>
      </c>
      <c r="B997" s="16" t="s">
        <v>35</v>
      </c>
      <c r="C997" s="16" t="str">
        <f t="shared" si="137"/>
        <v>2018</v>
      </c>
      <c r="D997" s="16" t="str">
        <f t="shared" si="138"/>
        <v>040000</v>
      </c>
      <c r="E997" s="16" t="str">
        <f>VLOOKUP(D997:D4153,'[10]Catalogos CRI'!$A$10:$B$19,2,FALSE)</f>
        <v>DERECHOS</v>
      </c>
      <c r="F997" s="16" t="str">
        <f t="shared" si="139"/>
        <v>041000</v>
      </c>
      <c r="G997" s="16" t="str">
        <f>VLOOKUP(F997:F4153,'[10]Catalogos CRI'!$A$24:$B$65,2,FALSE)</f>
        <v>DERECHOS POR EL USO, GOCE, APROVECHAMIENTO O EXPLOTACIÓN DE BIENES DE DOMINIO PÚBLICO</v>
      </c>
      <c r="H997" s="16" t="str">
        <f t="shared" si="140"/>
        <v>041010</v>
      </c>
      <c r="I997" s="16" t="str">
        <f>VLOOKUP(H997:H4153,'[10]Catalogos CRI'!$A$70:$B$148,2,FALSE)</f>
        <v>Uso del piso</v>
      </c>
      <c r="J997" s="16" t="str">
        <f t="shared" si="141"/>
        <v>041012</v>
      </c>
      <c r="K997" s="16" t="str">
        <f>VLOOKUP(J997:J4153,'[10]Catalogos CRI'!$A$153:$B$335,2,FALSE)</f>
        <v>Puestos permanentes y eventuales</v>
      </c>
      <c r="L997" s="16" t="str">
        <f t="shared" si="142"/>
        <v>400</v>
      </c>
      <c r="M997" s="16" t="str">
        <f>VLOOKUP(L997:L4153,[11]FF!$A$10:$B$16,2,FALSE)</f>
        <v>Ingresos Propios</v>
      </c>
      <c r="N997" s="16" t="str">
        <f t="shared" si="143"/>
        <v>401</v>
      </c>
      <c r="O997" s="16" t="str">
        <f>VLOOKUP(N997:N4153,[11]FF!$A$22:$B$93,2,FALSE)</f>
        <v>Ingresos Propios</v>
      </c>
      <c r="P997" s="16">
        <v>879869</v>
      </c>
      <c r="Q997" s="16">
        <v>6</v>
      </c>
      <c r="R997" s="17">
        <v>625780</v>
      </c>
      <c r="S997" s="17">
        <v>0</v>
      </c>
      <c r="T997" s="17">
        <f t="shared" si="135"/>
        <v>625780</v>
      </c>
      <c r="U997" s="17">
        <v>0</v>
      </c>
      <c r="V997" s="17">
        <v>0</v>
      </c>
      <c r="W997" s="17">
        <f t="shared" si="136"/>
        <v>625780</v>
      </c>
      <c r="X997" t="str">
        <f>VLOOKUP(J997,'[12]Conver ASEJ VS Clave Nueva'!$A$4:$C$193,3,FALSE)</f>
        <v>4.1.1.2</v>
      </c>
      <c r="Y997" t="str">
        <f>VLOOKUP(K997,'[13]Conver ASEJ VS Clave Nueva'!$B$4:$D$193,3,FALSE)</f>
        <v>Puestos permanentes y eventuales</v>
      </c>
    </row>
    <row r="998" spans="1:25" x14ac:dyDescent="0.25">
      <c r="A998" s="16">
        <v>86956</v>
      </c>
      <c r="B998" s="16" t="s">
        <v>35</v>
      </c>
      <c r="C998" s="16" t="str">
        <f t="shared" si="137"/>
        <v>2018</v>
      </c>
      <c r="D998" s="16" t="str">
        <f t="shared" si="138"/>
        <v>040000</v>
      </c>
      <c r="E998" s="16" t="str">
        <f>VLOOKUP(D998:D4154,'[10]Catalogos CRI'!$A$10:$B$19,2,FALSE)</f>
        <v>DERECHOS</v>
      </c>
      <c r="F998" s="16" t="str">
        <f t="shared" si="139"/>
        <v>041000</v>
      </c>
      <c r="G998" s="16" t="str">
        <f>VLOOKUP(F998:F4154,'[10]Catalogos CRI'!$A$24:$B$65,2,FALSE)</f>
        <v>DERECHOS POR EL USO, GOCE, APROVECHAMIENTO O EXPLOTACIÓN DE BIENES DE DOMINIO PÚBLICO</v>
      </c>
      <c r="H998" s="16" t="str">
        <f t="shared" si="140"/>
        <v>041010</v>
      </c>
      <c r="I998" s="16" t="str">
        <f>VLOOKUP(H998:H4154,'[10]Catalogos CRI'!$A$70:$B$148,2,FALSE)</f>
        <v>Uso del piso</v>
      </c>
      <c r="J998" s="16" t="str">
        <f t="shared" si="141"/>
        <v>041012</v>
      </c>
      <c r="K998" s="16" t="str">
        <f>VLOOKUP(J998:J4154,'[10]Catalogos CRI'!$A$153:$B$335,2,FALSE)</f>
        <v>Puestos permanentes y eventuales</v>
      </c>
      <c r="L998" s="16" t="str">
        <f t="shared" si="142"/>
        <v>400</v>
      </c>
      <c r="M998" s="16" t="str">
        <f>VLOOKUP(L998:L4154,[11]FF!$A$10:$B$16,2,FALSE)</f>
        <v>Ingresos Propios</v>
      </c>
      <c r="N998" s="16" t="str">
        <f t="shared" si="143"/>
        <v>401</v>
      </c>
      <c r="O998" s="16" t="str">
        <f>VLOOKUP(N998:N4154,[11]FF!$A$22:$B$93,2,FALSE)</f>
        <v>Ingresos Propios</v>
      </c>
      <c r="P998" s="16">
        <v>879870</v>
      </c>
      <c r="Q998" s="16">
        <v>7</v>
      </c>
      <c r="R998" s="17">
        <v>625780</v>
      </c>
      <c r="S998" s="17">
        <v>0</v>
      </c>
      <c r="T998" s="17">
        <f t="shared" si="135"/>
        <v>625780</v>
      </c>
      <c r="U998" s="17">
        <v>0</v>
      </c>
      <c r="V998" s="17">
        <v>0</v>
      </c>
      <c r="W998" s="17">
        <f t="shared" si="136"/>
        <v>625780</v>
      </c>
      <c r="X998" t="str">
        <f>VLOOKUP(J998,'[12]Conver ASEJ VS Clave Nueva'!$A$4:$C$193,3,FALSE)</f>
        <v>4.1.1.2</v>
      </c>
      <c r="Y998" t="str">
        <f>VLOOKUP(K998,'[13]Conver ASEJ VS Clave Nueva'!$B$4:$D$193,3,FALSE)</f>
        <v>Puestos permanentes y eventuales</v>
      </c>
    </row>
    <row r="999" spans="1:25" x14ac:dyDescent="0.25">
      <c r="A999" s="16">
        <v>86956</v>
      </c>
      <c r="B999" s="16" t="s">
        <v>35</v>
      </c>
      <c r="C999" s="16" t="str">
        <f t="shared" si="137"/>
        <v>2018</v>
      </c>
      <c r="D999" s="16" t="str">
        <f t="shared" si="138"/>
        <v>040000</v>
      </c>
      <c r="E999" s="16" t="str">
        <f>VLOOKUP(D999:D4155,'[10]Catalogos CRI'!$A$10:$B$19,2,FALSE)</f>
        <v>DERECHOS</v>
      </c>
      <c r="F999" s="16" t="str">
        <f t="shared" si="139"/>
        <v>041000</v>
      </c>
      <c r="G999" s="16" t="str">
        <f>VLOOKUP(F999:F4155,'[10]Catalogos CRI'!$A$24:$B$65,2,FALSE)</f>
        <v>DERECHOS POR EL USO, GOCE, APROVECHAMIENTO O EXPLOTACIÓN DE BIENES DE DOMINIO PÚBLICO</v>
      </c>
      <c r="H999" s="16" t="str">
        <f t="shared" si="140"/>
        <v>041010</v>
      </c>
      <c r="I999" s="16" t="str">
        <f>VLOOKUP(H999:H4155,'[10]Catalogos CRI'!$A$70:$B$148,2,FALSE)</f>
        <v>Uso del piso</v>
      </c>
      <c r="J999" s="16" t="str">
        <f t="shared" si="141"/>
        <v>041012</v>
      </c>
      <c r="K999" s="16" t="str">
        <f>VLOOKUP(J999:J4155,'[10]Catalogos CRI'!$A$153:$B$335,2,FALSE)</f>
        <v>Puestos permanentes y eventuales</v>
      </c>
      <c r="L999" s="16" t="str">
        <f t="shared" si="142"/>
        <v>400</v>
      </c>
      <c r="M999" s="16" t="str">
        <f>VLOOKUP(L999:L4155,[11]FF!$A$10:$B$16,2,FALSE)</f>
        <v>Ingresos Propios</v>
      </c>
      <c r="N999" s="16" t="str">
        <f t="shared" si="143"/>
        <v>401</v>
      </c>
      <c r="O999" s="16" t="str">
        <f>VLOOKUP(N999:N4155,[11]FF!$A$22:$B$93,2,FALSE)</f>
        <v>Ingresos Propios</v>
      </c>
      <c r="P999" s="16">
        <v>879871</v>
      </c>
      <c r="Q999" s="16">
        <v>8</v>
      </c>
      <c r="R999" s="17">
        <v>625780</v>
      </c>
      <c r="S999" s="17">
        <v>0</v>
      </c>
      <c r="T999" s="17">
        <f t="shared" si="135"/>
        <v>625780</v>
      </c>
      <c r="U999" s="17">
        <v>0</v>
      </c>
      <c r="V999" s="17">
        <v>0</v>
      </c>
      <c r="W999" s="17">
        <f t="shared" si="136"/>
        <v>625780</v>
      </c>
      <c r="X999" t="str">
        <f>VLOOKUP(J999,'[12]Conver ASEJ VS Clave Nueva'!$A$4:$C$193,3,FALSE)</f>
        <v>4.1.1.2</v>
      </c>
      <c r="Y999" t="str">
        <f>VLOOKUP(K999,'[13]Conver ASEJ VS Clave Nueva'!$B$4:$D$193,3,FALSE)</f>
        <v>Puestos permanentes y eventuales</v>
      </c>
    </row>
    <row r="1000" spans="1:25" x14ac:dyDescent="0.25">
      <c r="A1000" s="16">
        <v>86956</v>
      </c>
      <c r="B1000" s="16" t="s">
        <v>35</v>
      </c>
      <c r="C1000" s="16" t="str">
        <f t="shared" si="137"/>
        <v>2018</v>
      </c>
      <c r="D1000" s="16" t="str">
        <f t="shared" si="138"/>
        <v>040000</v>
      </c>
      <c r="E1000" s="16" t="str">
        <f>VLOOKUP(D1000:D4156,'[10]Catalogos CRI'!$A$10:$B$19,2,FALSE)</f>
        <v>DERECHOS</v>
      </c>
      <c r="F1000" s="16" t="str">
        <f t="shared" si="139"/>
        <v>041000</v>
      </c>
      <c r="G1000" s="16" t="str">
        <f>VLOOKUP(F1000:F4156,'[10]Catalogos CRI'!$A$24:$B$65,2,FALSE)</f>
        <v>DERECHOS POR EL USO, GOCE, APROVECHAMIENTO O EXPLOTACIÓN DE BIENES DE DOMINIO PÚBLICO</v>
      </c>
      <c r="H1000" s="16" t="str">
        <f t="shared" si="140"/>
        <v>041010</v>
      </c>
      <c r="I1000" s="16" t="str">
        <f>VLOOKUP(H1000:H4156,'[10]Catalogos CRI'!$A$70:$B$148,2,FALSE)</f>
        <v>Uso del piso</v>
      </c>
      <c r="J1000" s="16" t="str">
        <f t="shared" si="141"/>
        <v>041012</v>
      </c>
      <c r="K1000" s="16" t="str">
        <f>VLOOKUP(J1000:J4156,'[10]Catalogos CRI'!$A$153:$B$335,2,FALSE)</f>
        <v>Puestos permanentes y eventuales</v>
      </c>
      <c r="L1000" s="16" t="str">
        <f t="shared" si="142"/>
        <v>400</v>
      </c>
      <c r="M1000" s="16" t="str">
        <f>VLOOKUP(L1000:L4156,[11]FF!$A$10:$B$16,2,FALSE)</f>
        <v>Ingresos Propios</v>
      </c>
      <c r="N1000" s="16" t="str">
        <f t="shared" si="143"/>
        <v>401</v>
      </c>
      <c r="O1000" s="16" t="str">
        <f>VLOOKUP(N1000:N4156,[11]FF!$A$22:$B$93,2,FALSE)</f>
        <v>Ingresos Propios</v>
      </c>
      <c r="P1000" s="16">
        <v>879872</v>
      </c>
      <c r="Q1000" s="16">
        <v>9</v>
      </c>
      <c r="R1000" s="17">
        <v>625780</v>
      </c>
      <c r="S1000" s="17">
        <v>0</v>
      </c>
      <c r="T1000" s="17">
        <f t="shared" si="135"/>
        <v>625780</v>
      </c>
      <c r="U1000" s="17">
        <v>0</v>
      </c>
      <c r="V1000" s="17">
        <v>0</v>
      </c>
      <c r="W1000" s="17">
        <f t="shared" si="136"/>
        <v>625780</v>
      </c>
      <c r="X1000" t="str">
        <f>VLOOKUP(J1000,'[12]Conver ASEJ VS Clave Nueva'!$A$4:$C$193,3,FALSE)</f>
        <v>4.1.1.2</v>
      </c>
      <c r="Y1000" t="str">
        <f>VLOOKUP(K1000,'[13]Conver ASEJ VS Clave Nueva'!$B$4:$D$193,3,FALSE)</f>
        <v>Puestos permanentes y eventuales</v>
      </c>
    </row>
    <row r="1001" spans="1:25" x14ac:dyDescent="0.25">
      <c r="A1001" s="16">
        <v>86956</v>
      </c>
      <c r="B1001" s="16" t="s">
        <v>35</v>
      </c>
      <c r="C1001" s="16" t="str">
        <f t="shared" si="137"/>
        <v>2018</v>
      </c>
      <c r="D1001" s="16" t="str">
        <f t="shared" si="138"/>
        <v>040000</v>
      </c>
      <c r="E1001" s="16" t="str">
        <f>VLOOKUP(D1001:D4157,'[10]Catalogos CRI'!$A$10:$B$19,2,FALSE)</f>
        <v>DERECHOS</v>
      </c>
      <c r="F1001" s="16" t="str">
        <f t="shared" si="139"/>
        <v>041000</v>
      </c>
      <c r="G1001" s="16" t="str">
        <f>VLOOKUP(F1001:F4157,'[10]Catalogos CRI'!$A$24:$B$65,2,FALSE)</f>
        <v>DERECHOS POR EL USO, GOCE, APROVECHAMIENTO O EXPLOTACIÓN DE BIENES DE DOMINIO PÚBLICO</v>
      </c>
      <c r="H1001" s="16" t="str">
        <f t="shared" si="140"/>
        <v>041010</v>
      </c>
      <c r="I1001" s="16" t="str">
        <f>VLOOKUP(H1001:H4157,'[10]Catalogos CRI'!$A$70:$B$148,2,FALSE)</f>
        <v>Uso del piso</v>
      </c>
      <c r="J1001" s="16" t="str">
        <f t="shared" si="141"/>
        <v>041012</v>
      </c>
      <c r="K1001" s="16" t="str">
        <f>VLOOKUP(J1001:J4157,'[10]Catalogos CRI'!$A$153:$B$335,2,FALSE)</f>
        <v>Puestos permanentes y eventuales</v>
      </c>
      <c r="L1001" s="16" t="str">
        <f t="shared" si="142"/>
        <v>400</v>
      </c>
      <c r="M1001" s="16" t="str">
        <f>VLOOKUP(L1001:L4157,[11]FF!$A$10:$B$16,2,FALSE)</f>
        <v>Ingresos Propios</v>
      </c>
      <c r="N1001" s="16" t="str">
        <f t="shared" si="143"/>
        <v>401</v>
      </c>
      <c r="O1001" s="16" t="str">
        <f>VLOOKUP(N1001:N4157,[11]FF!$A$22:$B$93,2,FALSE)</f>
        <v>Ingresos Propios</v>
      </c>
      <c r="P1001" s="16">
        <v>879873</v>
      </c>
      <c r="Q1001" s="16">
        <v>10</v>
      </c>
      <c r="R1001" s="17">
        <v>625780</v>
      </c>
      <c r="S1001" s="17">
        <v>0</v>
      </c>
      <c r="T1001" s="17">
        <f t="shared" si="135"/>
        <v>625780</v>
      </c>
      <c r="U1001" s="17">
        <v>0</v>
      </c>
      <c r="V1001" s="17">
        <v>0</v>
      </c>
      <c r="W1001" s="17">
        <f t="shared" si="136"/>
        <v>625780</v>
      </c>
      <c r="X1001" t="str">
        <f>VLOOKUP(J1001,'[12]Conver ASEJ VS Clave Nueva'!$A$4:$C$193,3,FALSE)</f>
        <v>4.1.1.2</v>
      </c>
      <c r="Y1001" t="str">
        <f>VLOOKUP(K1001,'[13]Conver ASEJ VS Clave Nueva'!$B$4:$D$193,3,FALSE)</f>
        <v>Puestos permanentes y eventuales</v>
      </c>
    </row>
    <row r="1002" spans="1:25" x14ac:dyDescent="0.25">
      <c r="A1002" s="16">
        <v>86956</v>
      </c>
      <c r="B1002" s="16" t="s">
        <v>35</v>
      </c>
      <c r="C1002" s="16" t="str">
        <f t="shared" si="137"/>
        <v>2018</v>
      </c>
      <c r="D1002" s="16" t="str">
        <f t="shared" si="138"/>
        <v>040000</v>
      </c>
      <c r="E1002" s="16" t="str">
        <f>VLOOKUP(D1002:D4158,'[10]Catalogos CRI'!$A$10:$B$19,2,FALSE)</f>
        <v>DERECHOS</v>
      </c>
      <c r="F1002" s="16" t="str">
        <f t="shared" si="139"/>
        <v>041000</v>
      </c>
      <c r="G1002" s="16" t="str">
        <f>VLOOKUP(F1002:F4158,'[10]Catalogos CRI'!$A$24:$B$65,2,FALSE)</f>
        <v>DERECHOS POR EL USO, GOCE, APROVECHAMIENTO O EXPLOTACIÓN DE BIENES DE DOMINIO PÚBLICO</v>
      </c>
      <c r="H1002" s="16" t="str">
        <f t="shared" si="140"/>
        <v>041010</v>
      </c>
      <c r="I1002" s="16" t="str">
        <f>VLOOKUP(H1002:H4158,'[10]Catalogos CRI'!$A$70:$B$148,2,FALSE)</f>
        <v>Uso del piso</v>
      </c>
      <c r="J1002" s="16" t="str">
        <f t="shared" si="141"/>
        <v>041012</v>
      </c>
      <c r="K1002" s="16" t="str">
        <f>VLOOKUP(J1002:J4158,'[10]Catalogos CRI'!$A$153:$B$335,2,FALSE)</f>
        <v>Puestos permanentes y eventuales</v>
      </c>
      <c r="L1002" s="16" t="str">
        <f t="shared" si="142"/>
        <v>400</v>
      </c>
      <c r="M1002" s="16" t="str">
        <f>VLOOKUP(L1002:L4158,[11]FF!$A$10:$B$16,2,FALSE)</f>
        <v>Ingresos Propios</v>
      </c>
      <c r="N1002" s="16" t="str">
        <f t="shared" si="143"/>
        <v>401</v>
      </c>
      <c r="O1002" s="16" t="str">
        <f>VLOOKUP(N1002:N4158,[11]FF!$A$22:$B$93,2,FALSE)</f>
        <v>Ingresos Propios</v>
      </c>
      <c r="P1002" s="16">
        <v>879874</v>
      </c>
      <c r="Q1002" s="16">
        <v>11</v>
      </c>
      <c r="R1002" s="17">
        <v>625780</v>
      </c>
      <c r="S1002" s="17">
        <v>0</v>
      </c>
      <c r="T1002" s="17">
        <f t="shared" si="135"/>
        <v>625780</v>
      </c>
      <c r="U1002" s="17">
        <v>0</v>
      </c>
      <c r="V1002" s="17">
        <v>0</v>
      </c>
      <c r="W1002" s="17">
        <f t="shared" si="136"/>
        <v>625780</v>
      </c>
      <c r="X1002" t="str">
        <f>VLOOKUP(J1002,'[12]Conver ASEJ VS Clave Nueva'!$A$4:$C$193,3,FALSE)</f>
        <v>4.1.1.2</v>
      </c>
      <c r="Y1002" t="str">
        <f>VLOOKUP(K1002,'[13]Conver ASEJ VS Clave Nueva'!$B$4:$D$193,3,FALSE)</f>
        <v>Puestos permanentes y eventuales</v>
      </c>
    </row>
    <row r="1003" spans="1:25" x14ac:dyDescent="0.25">
      <c r="A1003" s="16">
        <v>86956</v>
      </c>
      <c r="B1003" s="16" t="s">
        <v>35</v>
      </c>
      <c r="C1003" s="16" t="str">
        <f t="shared" si="137"/>
        <v>2018</v>
      </c>
      <c r="D1003" s="16" t="str">
        <f t="shared" si="138"/>
        <v>040000</v>
      </c>
      <c r="E1003" s="16" t="str">
        <f>VLOOKUP(D1003:D4159,'[10]Catalogos CRI'!$A$10:$B$19,2,FALSE)</f>
        <v>DERECHOS</v>
      </c>
      <c r="F1003" s="16" t="str">
        <f t="shared" si="139"/>
        <v>041000</v>
      </c>
      <c r="G1003" s="16" t="str">
        <f>VLOOKUP(F1003:F4159,'[10]Catalogos CRI'!$A$24:$B$65,2,FALSE)</f>
        <v>DERECHOS POR EL USO, GOCE, APROVECHAMIENTO O EXPLOTACIÓN DE BIENES DE DOMINIO PÚBLICO</v>
      </c>
      <c r="H1003" s="16" t="str">
        <f t="shared" si="140"/>
        <v>041010</v>
      </c>
      <c r="I1003" s="16" t="str">
        <f>VLOOKUP(H1003:H4159,'[10]Catalogos CRI'!$A$70:$B$148,2,FALSE)</f>
        <v>Uso del piso</v>
      </c>
      <c r="J1003" s="16" t="str">
        <f t="shared" si="141"/>
        <v>041012</v>
      </c>
      <c r="K1003" s="16" t="str">
        <f>VLOOKUP(J1003:J4159,'[10]Catalogos CRI'!$A$153:$B$335,2,FALSE)</f>
        <v>Puestos permanentes y eventuales</v>
      </c>
      <c r="L1003" s="16" t="str">
        <f t="shared" si="142"/>
        <v>400</v>
      </c>
      <c r="M1003" s="16" t="str">
        <f>VLOOKUP(L1003:L4159,[11]FF!$A$10:$B$16,2,FALSE)</f>
        <v>Ingresos Propios</v>
      </c>
      <c r="N1003" s="16" t="str">
        <f t="shared" si="143"/>
        <v>401</v>
      </c>
      <c r="O1003" s="16" t="str">
        <f>VLOOKUP(N1003:N4159,[11]FF!$A$22:$B$93,2,FALSE)</f>
        <v>Ingresos Propios</v>
      </c>
      <c r="P1003" s="16">
        <v>879875</v>
      </c>
      <c r="Q1003" s="16">
        <v>12</v>
      </c>
      <c r="R1003" s="17">
        <v>625780</v>
      </c>
      <c r="S1003" s="17">
        <v>0</v>
      </c>
      <c r="T1003" s="17">
        <f t="shared" si="135"/>
        <v>625780</v>
      </c>
      <c r="U1003" s="17">
        <v>0</v>
      </c>
      <c r="V1003" s="17">
        <v>0</v>
      </c>
      <c r="W1003" s="17">
        <f t="shared" si="136"/>
        <v>625780</v>
      </c>
      <c r="X1003" t="str">
        <f>VLOOKUP(J1003,'[12]Conver ASEJ VS Clave Nueva'!$A$4:$C$193,3,FALSE)</f>
        <v>4.1.1.2</v>
      </c>
      <c r="Y1003" t="str">
        <f>VLOOKUP(K1003,'[13]Conver ASEJ VS Clave Nueva'!$B$4:$D$193,3,FALSE)</f>
        <v>Puestos permanentes y eventuales</v>
      </c>
    </row>
    <row r="1004" spans="1:25" x14ac:dyDescent="0.25">
      <c r="A1004" s="16">
        <v>86957</v>
      </c>
      <c r="B1004" s="16" t="s">
        <v>87</v>
      </c>
      <c r="C1004" s="16" t="str">
        <f t="shared" si="137"/>
        <v>2018</v>
      </c>
      <c r="D1004" s="16" t="str">
        <f t="shared" si="138"/>
        <v>040000</v>
      </c>
      <c r="E1004" s="16" t="str">
        <f>VLOOKUP(D1004:D4160,'[10]Catalogos CRI'!$A$10:$B$19,2,FALSE)</f>
        <v>DERECHOS</v>
      </c>
      <c r="F1004" s="16" t="str">
        <f t="shared" si="139"/>
        <v>041000</v>
      </c>
      <c r="G1004" s="16" t="str">
        <f>VLOOKUP(F1004:F4160,'[10]Catalogos CRI'!$A$24:$B$65,2,FALSE)</f>
        <v>DERECHOS POR EL USO, GOCE, APROVECHAMIENTO O EXPLOTACIÓN DE BIENES DE DOMINIO PÚBLICO</v>
      </c>
      <c r="H1004" s="16" t="str">
        <f t="shared" si="140"/>
        <v>041010</v>
      </c>
      <c r="I1004" s="16" t="str">
        <f>VLOOKUP(H1004:H4160,'[10]Catalogos CRI'!$A$70:$B$148,2,FALSE)</f>
        <v>Uso del piso</v>
      </c>
      <c r="J1004" s="16" t="str">
        <f t="shared" si="141"/>
        <v>041014</v>
      </c>
      <c r="K1004" s="16" t="str">
        <f>VLOOKUP(J1004:J4160,'[10]Catalogos CRI'!$A$153:$B$335,2,FALSE)</f>
        <v>Espectáculos y diversiones públicas</v>
      </c>
      <c r="L1004" s="16" t="str">
        <f t="shared" si="142"/>
        <v>400</v>
      </c>
      <c r="M1004" s="16" t="str">
        <f>VLOOKUP(L1004:L4160,[11]FF!$A$10:$B$16,2,FALSE)</f>
        <v>Ingresos Propios</v>
      </c>
      <c r="N1004" s="16" t="str">
        <f t="shared" si="143"/>
        <v>401</v>
      </c>
      <c r="O1004" s="16" t="str">
        <f>VLOOKUP(N1004:N4160,[11]FF!$A$22:$B$93,2,FALSE)</f>
        <v>Ingresos Propios</v>
      </c>
      <c r="P1004" s="16">
        <v>879876</v>
      </c>
      <c r="Q1004" s="16">
        <v>1</v>
      </c>
      <c r="R1004" s="17">
        <v>7627.42</v>
      </c>
      <c r="S1004" s="17">
        <v>0</v>
      </c>
      <c r="T1004" s="17">
        <f t="shared" si="135"/>
        <v>7627.42</v>
      </c>
      <c r="U1004" s="17">
        <v>0</v>
      </c>
      <c r="V1004" s="17">
        <v>0</v>
      </c>
      <c r="W1004" s="17">
        <f t="shared" si="136"/>
        <v>7627.42</v>
      </c>
      <c r="X1004" t="str">
        <f>VLOOKUP(J1004,'[12]Conver ASEJ VS Clave Nueva'!$A$4:$C$193,3,FALSE)</f>
        <v>4.1.1.4</v>
      </c>
      <c r="Y1004" t="str">
        <f>VLOOKUP(K1004,'[13]Conver ASEJ VS Clave Nueva'!$B$4:$D$193,3,FALSE)</f>
        <v>Espectáculos y diversiones públicas</v>
      </c>
    </row>
    <row r="1005" spans="1:25" x14ac:dyDescent="0.25">
      <c r="A1005" s="16">
        <v>86957</v>
      </c>
      <c r="B1005" s="16" t="s">
        <v>87</v>
      </c>
      <c r="C1005" s="16" t="str">
        <f t="shared" si="137"/>
        <v>2018</v>
      </c>
      <c r="D1005" s="16" t="str">
        <f t="shared" si="138"/>
        <v>040000</v>
      </c>
      <c r="E1005" s="16" t="str">
        <f>VLOOKUP(D1005:D4161,'[10]Catalogos CRI'!$A$10:$B$19,2,FALSE)</f>
        <v>DERECHOS</v>
      </c>
      <c r="F1005" s="16" t="str">
        <f t="shared" si="139"/>
        <v>041000</v>
      </c>
      <c r="G1005" s="16" t="str">
        <f>VLOOKUP(F1005:F4161,'[10]Catalogos CRI'!$A$24:$B$65,2,FALSE)</f>
        <v>DERECHOS POR EL USO, GOCE, APROVECHAMIENTO O EXPLOTACIÓN DE BIENES DE DOMINIO PÚBLICO</v>
      </c>
      <c r="H1005" s="16" t="str">
        <f t="shared" si="140"/>
        <v>041010</v>
      </c>
      <c r="I1005" s="16" t="str">
        <f>VLOOKUP(H1005:H4161,'[10]Catalogos CRI'!$A$70:$B$148,2,FALSE)</f>
        <v>Uso del piso</v>
      </c>
      <c r="J1005" s="16" t="str">
        <f t="shared" si="141"/>
        <v>041014</v>
      </c>
      <c r="K1005" s="16" t="str">
        <f>VLOOKUP(J1005:J4161,'[10]Catalogos CRI'!$A$153:$B$335,2,FALSE)</f>
        <v>Espectáculos y diversiones públicas</v>
      </c>
      <c r="L1005" s="16" t="str">
        <f t="shared" si="142"/>
        <v>400</v>
      </c>
      <c r="M1005" s="16" t="str">
        <f>VLOOKUP(L1005:L4161,[11]FF!$A$10:$B$16,2,FALSE)</f>
        <v>Ingresos Propios</v>
      </c>
      <c r="N1005" s="16" t="str">
        <f t="shared" si="143"/>
        <v>401</v>
      </c>
      <c r="O1005" s="16" t="str">
        <f>VLOOKUP(N1005:N4161,[11]FF!$A$22:$B$93,2,FALSE)</f>
        <v>Ingresos Propios</v>
      </c>
      <c r="P1005" s="16">
        <v>879877</v>
      </c>
      <c r="Q1005" s="16">
        <v>2</v>
      </c>
      <c r="R1005" s="17">
        <v>7631</v>
      </c>
      <c r="S1005" s="17">
        <v>0</v>
      </c>
      <c r="T1005" s="17">
        <f t="shared" si="135"/>
        <v>7631</v>
      </c>
      <c r="U1005" s="17">
        <v>0</v>
      </c>
      <c r="V1005" s="17">
        <v>0</v>
      </c>
      <c r="W1005" s="17">
        <f t="shared" si="136"/>
        <v>7631</v>
      </c>
      <c r="X1005" t="str">
        <f>VLOOKUP(J1005,'[12]Conver ASEJ VS Clave Nueva'!$A$4:$C$193,3,FALSE)</f>
        <v>4.1.1.4</v>
      </c>
      <c r="Y1005" t="str">
        <f>VLOOKUP(K1005,'[13]Conver ASEJ VS Clave Nueva'!$B$4:$D$193,3,FALSE)</f>
        <v>Espectáculos y diversiones públicas</v>
      </c>
    </row>
    <row r="1006" spans="1:25" x14ac:dyDescent="0.25">
      <c r="A1006" s="16">
        <v>86957</v>
      </c>
      <c r="B1006" s="16" t="s">
        <v>87</v>
      </c>
      <c r="C1006" s="16" t="str">
        <f t="shared" si="137"/>
        <v>2018</v>
      </c>
      <c r="D1006" s="16" t="str">
        <f t="shared" si="138"/>
        <v>040000</v>
      </c>
      <c r="E1006" s="16" t="str">
        <f>VLOOKUP(D1006:D4162,'[10]Catalogos CRI'!$A$10:$B$19,2,FALSE)</f>
        <v>DERECHOS</v>
      </c>
      <c r="F1006" s="16" t="str">
        <f t="shared" si="139"/>
        <v>041000</v>
      </c>
      <c r="G1006" s="16" t="str">
        <f>VLOOKUP(F1006:F4162,'[10]Catalogos CRI'!$A$24:$B$65,2,FALSE)</f>
        <v>DERECHOS POR EL USO, GOCE, APROVECHAMIENTO O EXPLOTACIÓN DE BIENES DE DOMINIO PÚBLICO</v>
      </c>
      <c r="H1006" s="16" t="str">
        <f t="shared" si="140"/>
        <v>041010</v>
      </c>
      <c r="I1006" s="16" t="str">
        <f>VLOOKUP(H1006:H4162,'[10]Catalogos CRI'!$A$70:$B$148,2,FALSE)</f>
        <v>Uso del piso</v>
      </c>
      <c r="J1006" s="16" t="str">
        <f t="shared" si="141"/>
        <v>041014</v>
      </c>
      <c r="K1006" s="16" t="str">
        <f>VLOOKUP(J1006:J4162,'[10]Catalogos CRI'!$A$153:$B$335,2,FALSE)</f>
        <v>Espectáculos y diversiones públicas</v>
      </c>
      <c r="L1006" s="16" t="str">
        <f t="shared" si="142"/>
        <v>400</v>
      </c>
      <c r="M1006" s="16" t="str">
        <f>VLOOKUP(L1006:L4162,[11]FF!$A$10:$B$16,2,FALSE)</f>
        <v>Ingresos Propios</v>
      </c>
      <c r="N1006" s="16" t="str">
        <f t="shared" si="143"/>
        <v>401</v>
      </c>
      <c r="O1006" s="16" t="str">
        <f>VLOOKUP(N1006:N4162,[11]FF!$A$22:$B$93,2,FALSE)</f>
        <v>Ingresos Propios</v>
      </c>
      <c r="P1006" s="16">
        <v>879878</v>
      </c>
      <c r="Q1006" s="16">
        <v>3</v>
      </c>
      <c r="R1006" s="17">
        <v>7631</v>
      </c>
      <c r="S1006" s="17">
        <v>0</v>
      </c>
      <c r="T1006" s="17">
        <f t="shared" si="135"/>
        <v>7631</v>
      </c>
      <c r="U1006" s="17">
        <v>0</v>
      </c>
      <c r="V1006" s="17">
        <v>0</v>
      </c>
      <c r="W1006" s="17">
        <f t="shared" si="136"/>
        <v>7631</v>
      </c>
      <c r="X1006" t="str">
        <f>VLOOKUP(J1006,'[12]Conver ASEJ VS Clave Nueva'!$A$4:$C$193,3,FALSE)</f>
        <v>4.1.1.4</v>
      </c>
      <c r="Y1006" t="str">
        <f>VLOOKUP(K1006,'[13]Conver ASEJ VS Clave Nueva'!$B$4:$D$193,3,FALSE)</f>
        <v>Espectáculos y diversiones públicas</v>
      </c>
    </row>
    <row r="1007" spans="1:25" x14ac:dyDescent="0.25">
      <c r="A1007" s="16">
        <v>86957</v>
      </c>
      <c r="B1007" s="16" t="s">
        <v>87</v>
      </c>
      <c r="C1007" s="16" t="str">
        <f t="shared" si="137"/>
        <v>2018</v>
      </c>
      <c r="D1007" s="16" t="str">
        <f t="shared" si="138"/>
        <v>040000</v>
      </c>
      <c r="E1007" s="16" t="str">
        <f>VLOOKUP(D1007:D4163,'[10]Catalogos CRI'!$A$10:$B$19,2,FALSE)</f>
        <v>DERECHOS</v>
      </c>
      <c r="F1007" s="16" t="str">
        <f t="shared" si="139"/>
        <v>041000</v>
      </c>
      <c r="G1007" s="16" t="str">
        <f>VLOOKUP(F1007:F4163,'[10]Catalogos CRI'!$A$24:$B$65,2,FALSE)</f>
        <v>DERECHOS POR EL USO, GOCE, APROVECHAMIENTO O EXPLOTACIÓN DE BIENES DE DOMINIO PÚBLICO</v>
      </c>
      <c r="H1007" s="16" t="str">
        <f t="shared" si="140"/>
        <v>041010</v>
      </c>
      <c r="I1007" s="16" t="str">
        <f>VLOOKUP(H1007:H4163,'[10]Catalogos CRI'!$A$70:$B$148,2,FALSE)</f>
        <v>Uso del piso</v>
      </c>
      <c r="J1007" s="16" t="str">
        <f t="shared" si="141"/>
        <v>041014</v>
      </c>
      <c r="K1007" s="16" t="str">
        <f>VLOOKUP(J1007:J4163,'[10]Catalogos CRI'!$A$153:$B$335,2,FALSE)</f>
        <v>Espectáculos y diversiones públicas</v>
      </c>
      <c r="L1007" s="16" t="str">
        <f t="shared" si="142"/>
        <v>400</v>
      </c>
      <c r="M1007" s="16" t="str">
        <f>VLOOKUP(L1007:L4163,[11]FF!$A$10:$B$16,2,FALSE)</f>
        <v>Ingresos Propios</v>
      </c>
      <c r="N1007" s="16" t="str">
        <f t="shared" si="143"/>
        <v>401</v>
      </c>
      <c r="O1007" s="16" t="str">
        <f>VLOOKUP(N1007:N4163,[11]FF!$A$22:$B$93,2,FALSE)</f>
        <v>Ingresos Propios</v>
      </c>
      <c r="P1007" s="16">
        <v>879879</v>
      </c>
      <c r="Q1007" s="16">
        <v>4</v>
      </c>
      <c r="R1007" s="17">
        <v>7631</v>
      </c>
      <c r="S1007" s="17">
        <v>0</v>
      </c>
      <c r="T1007" s="17">
        <f t="shared" si="135"/>
        <v>7631</v>
      </c>
      <c r="U1007" s="17">
        <v>0</v>
      </c>
      <c r="V1007" s="17">
        <v>5730</v>
      </c>
      <c r="W1007" s="17">
        <f t="shared" si="136"/>
        <v>1901</v>
      </c>
      <c r="X1007" t="str">
        <f>VLOOKUP(J1007,'[12]Conver ASEJ VS Clave Nueva'!$A$4:$C$193,3,FALSE)</f>
        <v>4.1.1.4</v>
      </c>
      <c r="Y1007" t="str">
        <f>VLOOKUP(K1007,'[13]Conver ASEJ VS Clave Nueva'!$B$4:$D$193,3,FALSE)</f>
        <v>Espectáculos y diversiones públicas</v>
      </c>
    </row>
    <row r="1008" spans="1:25" x14ac:dyDescent="0.25">
      <c r="A1008" s="16">
        <v>86957</v>
      </c>
      <c r="B1008" s="16" t="s">
        <v>87</v>
      </c>
      <c r="C1008" s="16" t="str">
        <f t="shared" si="137"/>
        <v>2018</v>
      </c>
      <c r="D1008" s="16" t="str">
        <f t="shared" si="138"/>
        <v>040000</v>
      </c>
      <c r="E1008" s="16" t="str">
        <f>VLOOKUP(D1008:D4164,'[10]Catalogos CRI'!$A$10:$B$19,2,FALSE)</f>
        <v>DERECHOS</v>
      </c>
      <c r="F1008" s="16" t="str">
        <f t="shared" si="139"/>
        <v>041000</v>
      </c>
      <c r="G1008" s="16" t="str">
        <f>VLOOKUP(F1008:F4164,'[10]Catalogos CRI'!$A$24:$B$65,2,FALSE)</f>
        <v>DERECHOS POR EL USO, GOCE, APROVECHAMIENTO O EXPLOTACIÓN DE BIENES DE DOMINIO PÚBLICO</v>
      </c>
      <c r="H1008" s="16" t="str">
        <f t="shared" si="140"/>
        <v>041010</v>
      </c>
      <c r="I1008" s="16" t="str">
        <f>VLOOKUP(H1008:H4164,'[10]Catalogos CRI'!$A$70:$B$148,2,FALSE)</f>
        <v>Uso del piso</v>
      </c>
      <c r="J1008" s="16" t="str">
        <f t="shared" si="141"/>
        <v>041014</v>
      </c>
      <c r="K1008" s="16" t="str">
        <f>VLOOKUP(J1008:J4164,'[10]Catalogos CRI'!$A$153:$B$335,2,FALSE)</f>
        <v>Espectáculos y diversiones públicas</v>
      </c>
      <c r="L1008" s="16" t="str">
        <f t="shared" si="142"/>
        <v>400</v>
      </c>
      <c r="M1008" s="16" t="str">
        <f>VLOOKUP(L1008:L4164,[11]FF!$A$10:$B$16,2,FALSE)</f>
        <v>Ingresos Propios</v>
      </c>
      <c r="N1008" s="16" t="str">
        <f t="shared" si="143"/>
        <v>401</v>
      </c>
      <c r="O1008" s="16" t="str">
        <f>VLOOKUP(N1008:N4164,[11]FF!$A$22:$B$93,2,FALSE)</f>
        <v>Ingresos Propios</v>
      </c>
      <c r="P1008" s="16">
        <v>879880</v>
      </c>
      <c r="Q1008" s="16">
        <v>5</v>
      </c>
      <c r="R1008" s="17">
        <v>7631</v>
      </c>
      <c r="S1008" s="17">
        <v>0</v>
      </c>
      <c r="T1008" s="17">
        <f t="shared" si="135"/>
        <v>7631</v>
      </c>
      <c r="U1008" s="17">
        <v>0</v>
      </c>
      <c r="V1008" s="17">
        <v>7280</v>
      </c>
      <c r="W1008" s="17">
        <f t="shared" si="136"/>
        <v>351</v>
      </c>
      <c r="X1008" t="str">
        <f>VLOOKUP(J1008,'[12]Conver ASEJ VS Clave Nueva'!$A$4:$C$193,3,FALSE)</f>
        <v>4.1.1.4</v>
      </c>
      <c r="Y1008" t="str">
        <f>VLOOKUP(K1008,'[13]Conver ASEJ VS Clave Nueva'!$B$4:$D$193,3,FALSE)</f>
        <v>Espectáculos y diversiones públicas</v>
      </c>
    </row>
    <row r="1009" spans="1:25" x14ac:dyDescent="0.25">
      <c r="A1009" s="16">
        <v>86957</v>
      </c>
      <c r="B1009" s="16" t="s">
        <v>87</v>
      </c>
      <c r="C1009" s="16" t="str">
        <f t="shared" si="137"/>
        <v>2018</v>
      </c>
      <c r="D1009" s="16" t="str">
        <f t="shared" si="138"/>
        <v>040000</v>
      </c>
      <c r="E1009" s="16" t="str">
        <f>VLOOKUP(D1009:D4165,'[10]Catalogos CRI'!$A$10:$B$19,2,FALSE)</f>
        <v>DERECHOS</v>
      </c>
      <c r="F1009" s="16" t="str">
        <f t="shared" si="139"/>
        <v>041000</v>
      </c>
      <c r="G1009" s="16" t="str">
        <f>VLOOKUP(F1009:F4165,'[10]Catalogos CRI'!$A$24:$B$65,2,FALSE)</f>
        <v>DERECHOS POR EL USO, GOCE, APROVECHAMIENTO O EXPLOTACIÓN DE BIENES DE DOMINIO PÚBLICO</v>
      </c>
      <c r="H1009" s="16" t="str">
        <f t="shared" si="140"/>
        <v>041010</v>
      </c>
      <c r="I1009" s="16" t="str">
        <f>VLOOKUP(H1009:H4165,'[10]Catalogos CRI'!$A$70:$B$148,2,FALSE)</f>
        <v>Uso del piso</v>
      </c>
      <c r="J1009" s="16" t="str">
        <f t="shared" si="141"/>
        <v>041014</v>
      </c>
      <c r="K1009" s="16" t="str">
        <f>VLOOKUP(J1009:J4165,'[10]Catalogos CRI'!$A$153:$B$335,2,FALSE)</f>
        <v>Espectáculos y diversiones públicas</v>
      </c>
      <c r="L1009" s="16" t="str">
        <f t="shared" si="142"/>
        <v>400</v>
      </c>
      <c r="M1009" s="16" t="str">
        <f>VLOOKUP(L1009:L4165,[11]FF!$A$10:$B$16,2,FALSE)</f>
        <v>Ingresos Propios</v>
      </c>
      <c r="N1009" s="16" t="str">
        <f t="shared" si="143"/>
        <v>401</v>
      </c>
      <c r="O1009" s="16" t="str">
        <f>VLOOKUP(N1009:N4165,[11]FF!$A$22:$B$93,2,FALSE)</f>
        <v>Ingresos Propios</v>
      </c>
      <c r="P1009" s="16">
        <v>879881</v>
      </c>
      <c r="Q1009" s="16">
        <v>6</v>
      </c>
      <c r="R1009" s="17">
        <v>7631</v>
      </c>
      <c r="S1009" s="17">
        <v>0</v>
      </c>
      <c r="T1009" s="17">
        <f t="shared" si="135"/>
        <v>7631</v>
      </c>
      <c r="U1009" s="17">
        <v>0</v>
      </c>
      <c r="V1009" s="17">
        <v>6692</v>
      </c>
      <c r="W1009" s="17">
        <f t="shared" si="136"/>
        <v>939</v>
      </c>
      <c r="X1009" t="str">
        <f>VLOOKUP(J1009,'[12]Conver ASEJ VS Clave Nueva'!$A$4:$C$193,3,FALSE)</f>
        <v>4.1.1.4</v>
      </c>
      <c r="Y1009" t="str">
        <f>VLOOKUP(K1009,'[13]Conver ASEJ VS Clave Nueva'!$B$4:$D$193,3,FALSE)</f>
        <v>Espectáculos y diversiones públicas</v>
      </c>
    </row>
    <row r="1010" spans="1:25" x14ac:dyDescent="0.25">
      <c r="A1010" s="16">
        <v>86957</v>
      </c>
      <c r="B1010" s="16" t="s">
        <v>87</v>
      </c>
      <c r="C1010" s="16" t="str">
        <f t="shared" si="137"/>
        <v>2018</v>
      </c>
      <c r="D1010" s="16" t="str">
        <f t="shared" si="138"/>
        <v>040000</v>
      </c>
      <c r="E1010" s="16" t="str">
        <f>VLOOKUP(D1010:D4166,'[10]Catalogos CRI'!$A$10:$B$19,2,FALSE)</f>
        <v>DERECHOS</v>
      </c>
      <c r="F1010" s="16" t="str">
        <f t="shared" si="139"/>
        <v>041000</v>
      </c>
      <c r="G1010" s="16" t="str">
        <f>VLOOKUP(F1010:F4166,'[10]Catalogos CRI'!$A$24:$B$65,2,FALSE)</f>
        <v>DERECHOS POR EL USO, GOCE, APROVECHAMIENTO O EXPLOTACIÓN DE BIENES DE DOMINIO PÚBLICO</v>
      </c>
      <c r="H1010" s="16" t="str">
        <f t="shared" si="140"/>
        <v>041010</v>
      </c>
      <c r="I1010" s="16" t="str">
        <f>VLOOKUP(H1010:H4166,'[10]Catalogos CRI'!$A$70:$B$148,2,FALSE)</f>
        <v>Uso del piso</v>
      </c>
      <c r="J1010" s="16" t="str">
        <f t="shared" si="141"/>
        <v>041014</v>
      </c>
      <c r="K1010" s="16" t="str">
        <f>VLOOKUP(J1010:J4166,'[10]Catalogos CRI'!$A$153:$B$335,2,FALSE)</f>
        <v>Espectáculos y diversiones públicas</v>
      </c>
      <c r="L1010" s="16" t="str">
        <f t="shared" si="142"/>
        <v>400</v>
      </c>
      <c r="M1010" s="16" t="str">
        <f>VLOOKUP(L1010:L4166,[11]FF!$A$10:$B$16,2,FALSE)</f>
        <v>Ingresos Propios</v>
      </c>
      <c r="N1010" s="16" t="str">
        <f t="shared" si="143"/>
        <v>401</v>
      </c>
      <c r="O1010" s="16" t="str">
        <f>VLOOKUP(N1010:N4166,[11]FF!$A$22:$B$93,2,FALSE)</f>
        <v>Ingresos Propios</v>
      </c>
      <c r="P1010" s="16">
        <v>879882</v>
      </c>
      <c r="Q1010" s="16">
        <v>7</v>
      </c>
      <c r="R1010" s="17">
        <v>7631</v>
      </c>
      <c r="S1010" s="17">
        <v>0</v>
      </c>
      <c r="T1010" s="17">
        <f t="shared" si="135"/>
        <v>7631</v>
      </c>
      <c r="U1010" s="17">
        <v>0</v>
      </c>
      <c r="V1010" s="17">
        <v>250</v>
      </c>
      <c r="W1010" s="17">
        <f t="shared" si="136"/>
        <v>7381</v>
      </c>
      <c r="X1010" t="str">
        <f>VLOOKUP(J1010,'[12]Conver ASEJ VS Clave Nueva'!$A$4:$C$193,3,FALSE)</f>
        <v>4.1.1.4</v>
      </c>
      <c r="Y1010" t="str">
        <f>VLOOKUP(K1010,'[13]Conver ASEJ VS Clave Nueva'!$B$4:$D$193,3,FALSE)</f>
        <v>Espectáculos y diversiones públicas</v>
      </c>
    </row>
    <row r="1011" spans="1:25" x14ac:dyDescent="0.25">
      <c r="A1011" s="16">
        <v>86957</v>
      </c>
      <c r="B1011" s="16" t="s">
        <v>87</v>
      </c>
      <c r="C1011" s="16" t="str">
        <f t="shared" si="137"/>
        <v>2018</v>
      </c>
      <c r="D1011" s="16" t="str">
        <f t="shared" si="138"/>
        <v>040000</v>
      </c>
      <c r="E1011" s="16" t="str">
        <f>VLOOKUP(D1011:D4167,'[10]Catalogos CRI'!$A$10:$B$19,2,FALSE)</f>
        <v>DERECHOS</v>
      </c>
      <c r="F1011" s="16" t="str">
        <f t="shared" si="139"/>
        <v>041000</v>
      </c>
      <c r="G1011" s="16" t="str">
        <f>VLOOKUP(F1011:F4167,'[10]Catalogos CRI'!$A$24:$B$65,2,FALSE)</f>
        <v>DERECHOS POR EL USO, GOCE, APROVECHAMIENTO O EXPLOTACIÓN DE BIENES DE DOMINIO PÚBLICO</v>
      </c>
      <c r="H1011" s="16" t="str">
        <f t="shared" si="140"/>
        <v>041010</v>
      </c>
      <c r="I1011" s="16" t="str">
        <f>VLOOKUP(H1011:H4167,'[10]Catalogos CRI'!$A$70:$B$148,2,FALSE)</f>
        <v>Uso del piso</v>
      </c>
      <c r="J1011" s="16" t="str">
        <f t="shared" si="141"/>
        <v>041014</v>
      </c>
      <c r="K1011" s="16" t="str">
        <f>VLOOKUP(J1011:J4167,'[10]Catalogos CRI'!$A$153:$B$335,2,FALSE)</f>
        <v>Espectáculos y diversiones públicas</v>
      </c>
      <c r="L1011" s="16" t="str">
        <f t="shared" si="142"/>
        <v>400</v>
      </c>
      <c r="M1011" s="16" t="str">
        <f>VLOOKUP(L1011:L4167,[11]FF!$A$10:$B$16,2,FALSE)</f>
        <v>Ingresos Propios</v>
      </c>
      <c r="N1011" s="16" t="str">
        <f t="shared" si="143"/>
        <v>401</v>
      </c>
      <c r="O1011" s="16" t="str">
        <f>VLOOKUP(N1011:N4167,[11]FF!$A$22:$B$93,2,FALSE)</f>
        <v>Ingresos Propios</v>
      </c>
      <c r="P1011" s="16">
        <v>879883</v>
      </c>
      <c r="Q1011" s="16">
        <v>8</v>
      </c>
      <c r="R1011" s="17">
        <v>7631</v>
      </c>
      <c r="S1011" s="17">
        <v>0</v>
      </c>
      <c r="T1011" s="17">
        <f t="shared" si="135"/>
        <v>7631</v>
      </c>
      <c r="U1011" s="17">
        <v>0</v>
      </c>
      <c r="V1011" s="17">
        <v>1332</v>
      </c>
      <c r="W1011" s="17">
        <f t="shared" si="136"/>
        <v>6299</v>
      </c>
      <c r="X1011" t="str">
        <f>VLOOKUP(J1011,'[12]Conver ASEJ VS Clave Nueva'!$A$4:$C$193,3,FALSE)</f>
        <v>4.1.1.4</v>
      </c>
      <c r="Y1011" t="str">
        <f>VLOOKUP(K1011,'[13]Conver ASEJ VS Clave Nueva'!$B$4:$D$193,3,FALSE)</f>
        <v>Espectáculos y diversiones públicas</v>
      </c>
    </row>
    <row r="1012" spans="1:25" x14ac:dyDescent="0.25">
      <c r="A1012" s="16">
        <v>86957</v>
      </c>
      <c r="B1012" s="16" t="s">
        <v>87</v>
      </c>
      <c r="C1012" s="16" t="str">
        <f t="shared" si="137"/>
        <v>2018</v>
      </c>
      <c r="D1012" s="16" t="str">
        <f t="shared" si="138"/>
        <v>040000</v>
      </c>
      <c r="E1012" s="16" t="str">
        <f>VLOOKUP(D1012:D4168,'[10]Catalogos CRI'!$A$10:$B$19,2,FALSE)</f>
        <v>DERECHOS</v>
      </c>
      <c r="F1012" s="16" t="str">
        <f t="shared" si="139"/>
        <v>041000</v>
      </c>
      <c r="G1012" s="16" t="str">
        <f>VLOOKUP(F1012:F4168,'[10]Catalogos CRI'!$A$24:$B$65,2,FALSE)</f>
        <v>DERECHOS POR EL USO, GOCE, APROVECHAMIENTO O EXPLOTACIÓN DE BIENES DE DOMINIO PÚBLICO</v>
      </c>
      <c r="H1012" s="16" t="str">
        <f t="shared" si="140"/>
        <v>041010</v>
      </c>
      <c r="I1012" s="16" t="str">
        <f>VLOOKUP(H1012:H4168,'[10]Catalogos CRI'!$A$70:$B$148,2,FALSE)</f>
        <v>Uso del piso</v>
      </c>
      <c r="J1012" s="16" t="str">
        <f t="shared" si="141"/>
        <v>041014</v>
      </c>
      <c r="K1012" s="16" t="str">
        <f>VLOOKUP(J1012:J4168,'[10]Catalogos CRI'!$A$153:$B$335,2,FALSE)</f>
        <v>Espectáculos y diversiones públicas</v>
      </c>
      <c r="L1012" s="16" t="str">
        <f t="shared" si="142"/>
        <v>400</v>
      </c>
      <c r="M1012" s="16" t="str">
        <f>VLOOKUP(L1012:L4168,[11]FF!$A$10:$B$16,2,FALSE)</f>
        <v>Ingresos Propios</v>
      </c>
      <c r="N1012" s="16" t="str">
        <f t="shared" si="143"/>
        <v>401</v>
      </c>
      <c r="O1012" s="16" t="str">
        <f>VLOOKUP(N1012:N4168,[11]FF!$A$22:$B$93,2,FALSE)</f>
        <v>Ingresos Propios</v>
      </c>
      <c r="P1012" s="16">
        <v>879884</v>
      </c>
      <c r="Q1012" s="16">
        <v>9</v>
      </c>
      <c r="R1012" s="17">
        <v>7631</v>
      </c>
      <c r="S1012" s="17">
        <v>0</v>
      </c>
      <c r="T1012" s="17">
        <f t="shared" si="135"/>
        <v>7631</v>
      </c>
      <c r="U1012" s="17">
        <v>0</v>
      </c>
      <c r="V1012" s="17">
        <v>8808</v>
      </c>
      <c r="W1012" s="17">
        <f t="shared" si="136"/>
        <v>-1177</v>
      </c>
      <c r="X1012" t="str">
        <f>VLOOKUP(J1012,'[12]Conver ASEJ VS Clave Nueva'!$A$4:$C$193,3,FALSE)</f>
        <v>4.1.1.4</v>
      </c>
      <c r="Y1012" t="str">
        <f>VLOOKUP(K1012,'[13]Conver ASEJ VS Clave Nueva'!$B$4:$D$193,3,FALSE)</f>
        <v>Espectáculos y diversiones públicas</v>
      </c>
    </row>
    <row r="1013" spans="1:25" x14ac:dyDescent="0.25">
      <c r="A1013" s="16">
        <v>86957</v>
      </c>
      <c r="B1013" s="16" t="s">
        <v>87</v>
      </c>
      <c r="C1013" s="16" t="str">
        <f t="shared" si="137"/>
        <v>2018</v>
      </c>
      <c r="D1013" s="16" t="str">
        <f t="shared" si="138"/>
        <v>040000</v>
      </c>
      <c r="E1013" s="16" t="str">
        <f>VLOOKUP(D1013:D4169,'[10]Catalogos CRI'!$A$10:$B$19,2,FALSE)</f>
        <v>DERECHOS</v>
      </c>
      <c r="F1013" s="16" t="str">
        <f t="shared" si="139"/>
        <v>041000</v>
      </c>
      <c r="G1013" s="16" t="str">
        <f>VLOOKUP(F1013:F4169,'[10]Catalogos CRI'!$A$24:$B$65,2,FALSE)</f>
        <v>DERECHOS POR EL USO, GOCE, APROVECHAMIENTO O EXPLOTACIÓN DE BIENES DE DOMINIO PÚBLICO</v>
      </c>
      <c r="H1013" s="16" t="str">
        <f t="shared" si="140"/>
        <v>041010</v>
      </c>
      <c r="I1013" s="16" t="str">
        <f>VLOOKUP(H1013:H4169,'[10]Catalogos CRI'!$A$70:$B$148,2,FALSE)</f>
        <v>Uso del piso</v>
      </c>
      <c r="J1013" s="16" t="str">
        <f t="shared" si="141"/>
        <v>041014</v>
      </c>
      <c r="K1013" s="16" t="str">
        <f>VLOOKUP(J1013:J4169,'[10]Catalogos CRI'!$A$153:$B$335,2,FALSE)</f>
        <v>Espectáculos y diversiones públicas</v>
      </c>
      <c r="L1013" s="16" t="str">
        <f t="shared" si="142"/>
        <v>400</v>
      </c>
      <c r="M1013" s="16" t="str">
        <f>VLOOKUP(L1013:L4169,[11]FF!$A$10:$B$16,2,FALSE)</f>
        <v>Ingresos Propios</v>
      </c>
      <c r="N1013" s="16" t="str">
        <f t="shared" si="143"/>
        <v>401</v>
      </c>
      <c r="O1013" s="16" t="str">
        <f>VLOOKUP(N1013:N4169,[11]FF!$A$22:$B$93,2,FALSE)</f>
        <v>Ingresos Propios</v>
      </c>
      <c r="P1013" s="16">
        <v>879885</v>
      </c>
      <c r="Q1013" s="16">
        <v>10</v>
      </c>
      <c r="R1013" s="17">
        <v>7631</v>
      </c>
      <c r="S1013" s="17">
        <v>0</v>
      </c>
      <c r="T1013" s="17">
        <f t="shared" si="135"/>
        <v>7631</v>
      </c>
      <c r="U1013" s="17">
        <v>0</v>
      </c>
      <c r="V1013" s="17">
        <v>4216</v>
      </c>
      <c r="W1013" s="17">
        <f t="shared" si="136"/>
        <v>3415</v>
      </c>
      <c r="X1013" t="str">
        <f>VLOOKUP(J1013,'[12]Conver ASEJ VS Clave Nueva'!$A$4:$C$193,3,FALSE)</f>
        <v>4.1.1.4</v>
      </c>
      <c r="Y1013" t="str">
        <f>VLOOKUP(K1013,'[13]Conver ASEJ VS Clave Nueva'!$B$4:$D$193,3,FALSE)</f>
        <v>Espectáculos y diversiones públicas</v>
      </c>
    </row>
    <row r="1014" spans="1:25" x14ac:dyDescent="0.25">
      <c r="A1014" s="16">
        <v>86957</v>
      </c>
      <c r="B1014" s="16" t="s">
        <v>87</v>
      </c>
      <c r="C1014" s="16" t="str">
        <f t="shared" si="137"/>
        <v>2018</v>
      </c>
      <c r="D1014" s="16" t="str">
        <f t="shared" si="138"/>
        <v>040000</v>
      </c>
      <c r="E1014" s="16" t="str">
        <f>VLOOKUP(D1014:D4170,'[10]Catalogos CRI'!$A$10:$B$19,2,FALSE)</f>
        <v>DERECHOS</v>
      </c>
      <c r="F1014" s="16" t="str">
        <f t="shared" si="139"/>
        <v>041000</v>
      </c>
      <c r="G1014" s="16" t="str">
        <f>VLOOKUP(F1014:F4170,'[10]Catalogos CRI'!$A$24:$B$65,2,FALSE)</f>
        <v>DERECHOS POR EL USO, GOCE, APROVECHAMIENTO O EXPLOTACIÓN DE BIENES DE DOMINIO PÚBLICO</v>
      </c>
      <c r="H1014" s="16" t="str">
        <f t="shared" si="140"/>
        <v>041010</v>
      </c>
      <c r="I1014" s="16" t="str">
        <f>VLOOKUP(H1014:H4170,'[10]Catalogos CRI'!$A$70:$B$148,2,FALSE)</f>
        <v>Uso del piso</v>
      </c>
      <c r="J1014" s="16" t="str">
        <f t="shared" si="141"/>
        <v>041014</v>
      </c>
      <c r="K1014" s="16" t="str">
        <f>VLOOKUP(J1014:J4170,'[10]Catalogos CRI'!$A$153:$B$335,2,FALSE)</f>
        <v>Espectáculos y diversiones públicas</v>
      </c>
      <c r="L1014" s="16" t="str">
        <f t="shared" si="142"/>
        <v>400</v>
      </c>
      <c r="M1014" s="16" t="str">
        <f>VLOOKUP(L1014:L4170,[11]FF!$A$10:$B$16,2,FALSE)</f>
        <v>Ingresos Propios</v>
      </c>
      <c r="N1014" s="16" t="str">
        <f t="shared" si="143"/>
        <v>401</v>
      </c>
      <c r="O1014" s="16" t="str">
        <f>VLOOKUP(N1014:N4170,[11]FF!$A$22:$B$93,2,FALSE)</f>
        <v>Ingresos Propios</v>
      </c>
      <c r="P1014" s="16">
        <v>879886</v>
      </c>
      <c r="Q1014" s="16">
        <v>11</v>
      </c>
      <c r="R1014" s="17">
        <v>7631</v>
      </c>
      <c r="S1014" s="17">
        <v>0</v>
      </c>
      <c r="T1014" s="17">
        <f t="shared" si="135"/>
        <v>7631</v>
      </c>
      <c r="U1014" s="17">
        <v>0</v>
      </c>
      <c r="V1014" s="17">
        <v>17639</v>
      </c>
      <c r="W1014" s="17">
        <f t="shared" si="136"/>
        <v>-10008</v>
      </c>
      <c r="X1014" t="str">
        <f>VLOOKUP(J1014,'[12]Conver ASEJ VS Clave Nueva'!$A$4:$C$193,3,FALSE)</f>
        <v>4.1.1.4</v>
      </c>
      <c r="Y1014" t="str">
        <f>VLOOKUP(K1014,'[13]Conver ASEJ VS Clave Nueva'!$B$4:$D$193,3,FALSE)</f>
        <v>Espectáculos y diversiones públicas</v>
      </c>
    </row>
    <row r="1015" spans="1:25" x14ac:dyDescent="0.25">
      <c r="A1015" s="16">
        <v>86957</v>
      </c>
      <c r="B1015" s="16" t="s">
        <v>87</v>
      </c>
      <c r="C1015" s="16" t="str">
        <f t="shared" si="137"/>
        <v>2018</v>
      </c>
      <c r="D1015" s="16" t="str">
        <f t="shared" si="138"/>
        <v>040000</v>
      </c>
      <c r="E1015" s="16" t="str">
        <f>VLOOKUP(D1015:D4171,'[10]Catalogos CRI'!$A$10:$B$19,2,FALSE)</f>
        <v>DERECHOS</v>
      </c>
      <c r="F1015" s="16" t="str">
        <f t="shared" si="139"/>
        <v>041000</v>
      </c>
      <c r="G1015" s="16" t="str">
        <f>VLOOKUP(F1015:F4171,'[10]Catalogos CRI'!$A$24:$B$65,2,FALSE)</f>
        <v>DERECHOS POR EL USO, GOCE, APROVECHAMIENTO O EXPLOTACIÓN DE BIENES DE DOMINIO PÚBLICO</v>
      </c>
      <c r="H1015" s="16" t="str">
        <f t="shared" si="140"/>
        <v>041010</v>
      </c>
      <c r="I1015" s="16" t="str">
        <f>VLOOKUP(H1015:H4171,'[10]Catalogos CRI'!$A$70:$B$148,2,FALSE)</f>
        <v>Uso del piso</v>
      </c>
      <c r="J1015" s="16" t="str">
        <f t="shared" si="141"/>
        <v>041014</v>
      </c>
      <c r="K1015" s="16" t="str">
        <f>VLOOKUP(J1015:J4171,'[10]Catalogos CRI'!$A$153:$B$335,2,FALSE)</f>
        <v>Espectáculos y diversiones públicas</v>
      </c>
      <c r="L1015" s="16" t="str">
        <f t="shared" si="142"/>
        <v>400</v>
      </c>
      <c r="M1015" s="16" t="str">
        <f>VLOOKUP(L1015:L4171,[11]FF!$A$10:$B$16,2,FALSE)</f>
        <v>Ingresos Propios</v>
      </c>
      <c r="N1015" s="16" t="str">
        <f t="shared" si="143"/>
        <v>401</v>
      </c>
      <c r="O1015" s="16" t="str">
        <f>VLOOKUP(N1015:N4171,[11]FF!$A$22:$B$93,2,FALSE)</f>
        <v>Ingresos Propios</v>
      </c>
      <c r="P1015" s="16">
        <v>879887</v>
      </c>
      <c r="Q1015" s="16">
        <v>12</v>
      </c>
      <c r="R1015" s="17">
        <v>7631</v>
      </c>
      <c r="S1015" s="17">
        <v>0</v>
      </c>
      <c r="T1015" s="17">
        <f t="shared" si="135"/>
        <v>7631</v>
      </c>
      <c r="U1015" s="17">
        <v>0</v>
      </c>
      <c r="V1015" s="17">
        <v>4343</v>
      </c>
      <c r="W1015" s="17">
        <f t="shared" si="136"/>
        <v>3288</v>
      </c>
      <c r="X1015" t="str">
        <f>VLOOKUP(J1015,'[12]Conver ASEJ VS Clave Nueva'!$A$4:$C$193,3,FALSE)</f>
        <v>4.1.1.4</v>
      </c>
      <c r="Y1015" t="str">
        <f>VLOOKUP(K1015,'[13]Conver ASEJ VS Clave Nueva'!$B$4:$D$193,3,FALSE)</f>
        <v>Espectáculos y diversiones públicas</v>
      </c>
    </row>
    <row r="1016" spans="1:25" x14ac:dyDescent="0.25">
      <c r="A1016" s="16">
        <v>86958</v>
      </c>
      <c r="B1016" s="16" t="s">
        <v>36</v>
      </c>
      <c r="C1016" s="16" t="str">
        <f t="shared" si="137"/>
        <v>2018</v>
      </c>
      <c r="D1016" s="16" t="str">
        <f t="shared" si="138"/>
        <v>040000</v>
      </c>
      <c r="E1016" s="16" t="str">
        <f>VLOOKUP(D1016:D4172,'[10]Catalogos CRI'!$A$10:$B$19,2,FALSE)</f>
        <v>DERECHOS</v>
      </c>
      <c r="F1016" s="16" t="str">
        <f t="shared" si="139"/>
        <v>041000</v>
      </c>
      <c r="G1016" s="16" t="str">
        <f>VLOOKUP(F1016:F4172,'[10]Catalogos CRI'!$A$24:$B$65,2,FALSE)</f>
        <v>DERECHOS POR EL USO, GOCE, APROVECHAMIENTO O EXPLOTACIÓN DE BIENES DE DOMINIO PÚBLICO</v>
      </c>
      <c r="H1016" s="16" t="str">
        <f t="shared" si="140"/>
        <v>041020</v>
      </c>
      <c r="I1016" s="16" t="str">
        <f>VLOOKUP(H1016:H4172,'[10]Catalogos CRI'!$A$70:$B$148,2,FALSE)</f>
        <v>Estacionamientos</v>
      </c>
      <c r="J1016" s="16" t="str">
        <f t="shared" si="141"/>
        <v>041021</v>
      </c>
      <c r="K1016" s="16" t="str">
        <f>VLOOKUP(J1016:J4172,'[10]Catalogos CRI'!$A$153:$B$335,2,FALSE)</f>
        <v>Concesión de estacionamientos</v>
      </c>
      <c r="L1016" s="16" t="str">
        <f t="shared" si="142"/>
        <v>400</v>
      </c>
      <c r="M1016" s="16" t="str">
        <f>VLOOKUP(L1016:L4172,[11]FF!$A$10:$B$16,2,FALSE)</f>
        <v>Ingresos Propios</v>
      </c>
      <c r="N1016" s="16" t="str">
        <f t="shared" si="143"/>
        <v>401</v>
      </c>
      <c r="O1016" s="16" t="str">
        <f>VLOOKUP(N1016:N4172,[11]FF!$A$22:$B$93,2,FALSE)</f>
        <v>Ingresos Propios</v>
      </c>
      <c r="P1016" s="16">
        <v>879888</v>
      </c>
      <c r="Q1016" s="16">
        <v>1</v>
      </c>
      <c r="R1016" s="17">
        <v>421563.48</v>
      </c>
      <c r="S1016" s="17">
        <v>0</v>
      </c>
      <c r="T1016" s="17">
        <f t="shared" si="135"/>
        <v>421563.48</v>
      </c>
      <c r="U1016" s="17">
        <v>0</v>
      </c>
      <c r="V1016" s="17">
        <v>0</v>
      </c>
      <c r="W1016" s="17">
        <f t="shared" si="136"/>
        <v>421563.48</v>
      </c>
      <c r="X1016" t="str">
        <f>VLOOKUP(J1016,'[12]Conver ASEJ VS Clave Nueva'!$A$4:$C$193,3,FALSE)</f>
        <v>4.1.2.1</v>
      </c>
      <c r="Y1016" t="str">
        <f>VLOOKUP(K1016,'[13]Conver ASEJ VS Clave Nueva'!$B$4:$D$193,3,FALSE)</f>
        <v>Concesión de estacionamientos</v>
      </c>
    </row>
    <row r="1017" spans="1:25" x14ac:dyDescent="0.25">
      <c r="A1017" s="16">
        <v>86958</v>
      </c>
      <c r="B1017" s="16" t="s">
        <v>36</v>
      </c>
      <c r="C1017" s="16" t="str">
        <f t="shared" si="137"/>
        <v>2018</v>
      </c>
      <c r="D1017" s="16" t="str">
        <f t="shared" si="138"/>
        <v>040000</v>
      </c>
      <c r="E1017" s="16" t="str">
        <f>VLOOKUP(D1017:D4173,'[10]Catalogos CRI'!$A$10:$B$19,2,FALSE)</f>
        <v>DERECHOS</v>
      </c>
      <c r="F1017" s="16" t="str">
        <f t="shared" si="139"/>
        <v>041000</v>
      </c>
      <c r="G1017" s="16" t="str">
        <f>VLOOKUP(F1017:F4173,'[10]Catalogos CRI'!$A$24:$B$65,2,FALSE)</f>
        <v>DERECHOS POR EL USO, GOCE, APROVECHAMIENTO O EXPLOTACIÓN DE BIENES DE DOMINIO PÚBLICO</v>
      </c>
      <c r="H1017" s="16" t="str">
        <f t="shared" si="140"/>
        <v>041020</v>
      </c>
      <c r="I1017" s="16" t="str">
        <f>VLOOKUP(H1017:H4173,'[10]Catalogos CRI'!$A$70:$B$148,2,FALSE)</f>
        <v>Estacionamientos</v>
      </c>
      <c r="J1017" s="16" t="str">
        <f t="shared" si="141"/>
        <v>041021</v>
      </c>
      <c r="K1017" s="16" t="str">
        <f>VLOOKUP(J1017:J4173,'[10]Catalogos CRI'!$A$153:$B$335,2,FALSE)</f>
        <v>Concesión de estacionamientos</v>
      </c>
      <c r="L1017" s="16" t="str">
        <f t="shared" si="142"/>
        <v>400</v>
      </c>
      <c r="M1017" s="16" t="str">
        <f>VLOOKUP(L1017:L4173,[11]FF!$A$10:$B$16,2,FALSE)</f>
        <v>Ingresos Propios</v>
      </c>
      <c r="N1017" s="16" t="str">
        <f t="shared" si="143"/>
        <v>401</v>
      </c>
      <c r="O1017" s="16" t="str">
        <f>VLOOKUP(N1017:N4173,[11]FF!$A$22:$B$93,2,FALSE)</f>
        <v>Ingresos Propios</v>
      </c>
      <c r="P1017" s="16">
        <v>879889</v>
      </c>
      <c r="Q1017" s="16">
        <v>2</v>
      </c>
      <c r="R1017" s="17">
        <v>421563</v>
      </c>
      <c r="S1017" s="17">
        <v>0</v>
      </c>
      <c r="T1017" s="17">
        <f t="shared" si="135"/>
        <v>421563</v>
      </c>
      <c r="U1017" s="17">
        <v>0</v>
      </c>
      <c r="V1017" s="17">
        <v>0</v>
      </c>
      <c r="W1017" s="17">
        <f t="shared" si="136"/>
        <v>421563</v>
      </c>
      <c r="X1017" t="str">
        <f>VLOOKUP(J1017,'[12]Conver ASEJ VS Clave Nueva'!$A$4:$C$193,3,FALSE)</f>
        <v>4.1.2.1</v>
      </c>
      <c r="Y1017" t="str">
        <f>VLOOKUP(K1017,'[13]Conver ASEJ VS Clave Nueva'!$B$4:$D$193,3,FALSE)</f>
        <v>Concesión de estacionamientos</v>
      </c>
    </row>
    <row r="1018" spans="1:25" x14ac:dyDescent="0.25">
      <c r="A1018" s="16">
        <v>86958</v>
      </c>
      <c r="B1018" s="16" t="s">
        <v>36</v>
      </c>
      <c r="C1018" s="16" t="str">
        <f t="shared" si="137"/>
        <v>2018</v>
      </c>
      <c r="D1018" s="16" t="str">
        <f t="shared" si="138"/>
        <v>040000</v>
      </c>
      <c r="E1018" s="16" t="str">
        <f>VLOOKUP(D1018:D4174,'[10]Catalogos CRI'!$A$10:$B$19,2,FALSE)</f>
        <v>DERECHOS</v>
      </c>
      <c r="F1018" s="16" t="str">
        <f t="shared" si="139"/>
        <v>041000</v>
      </c>
      <c r="G1018" s="16" t="str">
        <f>VLOOKUP(F1018:F4174,'[10]Catalogos CRI'!$A$24:$B$65,2,FALSE)</f>
        <v>DERECHOS POR EL USO, GOCE, APROVECHAMIENTO O EXPLOTACIÓN DE BIENES DE DOMINIO PÚBLICO</v>
      </c>
      <c r="H1018" s="16" t="str">
        <f t="shared" si="140"/>
        <v>041020</v>
      </c>
      <c r="I1018" s="16" t="str">
        <f>VLOOKUP(H1018:H4174,'[10]Catalogos CRI'!$A$70:$B$148,2,FALSE)</f>
        <v>Estacionamientos</v>
      </c>
      <c r="J1018" s="16" t="str">
        <f t="shared" si="141"/>
        <v>041021</v>
      </c>
      <c r="K1018" s="16" t="str">
        <f>VLOOKUP(J1018:J4174,'[10]Catalogos CRI'!$A$153:$B$335,2,FALSE)</f>
        <v>Concesión de estacionamientos</v>
      </c>
      <c r="L1018" s="16" t="str">
        <f t="shared" si="142"/>
        <v>400</v>
      </c>
      <c r="M1018" s="16" t="str">
        <f>VLOOKUP(L1018:L4174,[11]FF!$A$10:$B$16,2,FALSE)</f>
        <v>Ingresos Propios</v>
      </c>
      <c r="N1018" s="16" t="str">
        <f t="shared" si="143"/>
        <v>401</v>
      </c>
      <c r="O1018" s="16" t="str">
        <f>VLOOKUP(N1018:N4174,[11]FF!$A$22:$B$93,2,FALSE)</f>
        <v>Ingresos Propios</v>
      </c>
      <c r="P1018" s="16">
        <v>879890</v>
      </c>
      <c r="Q1018" s="16">
        <v>3</v>
      </c>
      <c r="R1018" s="17">
        <v>421563</v>
      </c>
      <c r="S1018" s="17">
        <v>0</v>
      </c>
      <c r="T1018" s="17">
        <f t="shared" si="135"/>
        <v>421563</v>
      </c>
      <c r="U1018" s="17">
        <v>0</v>
      </c>
      <c r="V1018" s="17">
        <v>0</v>
      </c>
      <c r="W1018" s="17">
        <f t="shared" si="136"/>
        <v>421563</v>
      </c>
      <c r="X1018" t="str">
        <f>VLOOKUP(J1018,'[12]Conver ASEJ VS Clave Nueva'!$A$4:$C$193,3,FALSE)</f>
        <v>4.1.2.1</v>
      </c>
      <c r="Y1018" t="str">
        <f>VLOOKUP(K1018,'[13]Conver ASEJ VS Clave Nueva'!$B$4:$D$193,3,FALSE)</f>
        <v>Concesión de estacionamientos</v>
      </c>
    </row>
    <row r="1019" spans="1:25" x14ac:dyDescent="0.25">
      <c r="A1019" s="16">
        <v>86958</v>
      </c>
      <c r="B1019" s="16" t="s">
        <v>36</v>
      </c>
      <c r="C1019" s="16" t="str">
        <f t="shared" si="137"/>
        <v>2018</v>
      </c>
      <c r="D1019" s="16" t="str">
        <f t="shared" si="138"/>
        <v>040000</v>
      </c>
      <c r="E1019" s="16" t="str">
        <f>VLOOKUP(D1019:D4175,'[10]Catalogos CRI'!$A$10:$B$19,2,FALSE)</f>
        <v>DERECHOS</v>
      </c>
      <c r="F1019" s="16" t="str">
        <f t="shared" si="139"/>
        <v>041000</v>
      </c>
      <c r="G1019" s="16" t="str">
        <f>VLOOKUP(F1019:F4175,'[10]Catalogos CRI'!$A$24:$B$65,2,FALSE)</f>
        <v>DERECHOS POR EL USO, GOCE, APROVECHAMIENTO O EXPLOTACIÓN DE BIENES DE DOMINIO PÚBLICO</v>
      </c>
      <c r="H1019" s="16" t="str">
        <f t="shared" si="140"/>
        <v>041020</v>
      </c>
      <c r="I1019" s="16" t="str">
        <f>VLOOKUP(H1019:H4175,'[10]Catalogos CRI'!$A$70:$B$148,2,FALSE)</f>
        <v>Estacionamientos</v>
      </c>
      <c r="J1019" s="16" t="str">
        <f t="shared" si="141"/>
        <v>041021</v>
      </c>
      <c r="K1019" s="16" t="str">
        <f>VLOOKUP(J1019:J4175,'[10]Catalogos CRI'!$A$153:$B$335,2,FALSE)</f>
        <v>Concesión de estacionamientos</v>
      </c>
      <c r="L1019" s="16" t="str">
        <f t="shared" si="142"/>
        <v>400</v>
      </c>
      <c r="M1019" s="16" t="str">
        <f>VLOOKUP(L1019:L4175,[11]FF!$A$10:$B$16,2,FALSE)</f>
        <v>Ingresos Propios</v>
      </c>
      <c r="N1019" s="16" t="str">
        <f t="shared" si="143"/>
        <v>401</v>
      </c>
      <c r="O1019" s="16" t="str">
        <f>VLOOKUP(N1019:N4175,[11]FF!$A$22:$B$93,2,FALSE)</f>
        <v>Ingresos Propios</v>
      </c>
      <c r="P1019" s="16">
        <v>879891</v>
      </c>
      <c r="Q1019" s="16">
        <v>4</v>
      </c>
      <c r="R1019" s="17">
        <v>421563</v>
      </c>
      <c r="S1019" s="17">
        <v>0</v>
      </c>
      <c r="T1019" s="17">
        <f t="shared" si="135"/>
        <v>421563</v>
      </c>
      <c r="U1019" s="17">
        <v>0</v>
      </c>
      <c r="V1019" s="17">
        <v>0</v>
      </c>
      <c r="W1019" s="17">
        <f t="shared" si="136"/>
        <v>421563</v>
      </c>
      <c r="X1019" t="str">
        <f>VLOOKUP(J1019,'[12]Conver ASEJ VS Clave Nueva'!$A$4:$C$193,3,FALSE)</f>
        <v>4.1.2.1</v>
      </c>
      <c r="Y1019" t="str">
        <f>VLOOKUP(K1019,'[13]Conver ASEJ VS Clave Nueva'!$B$4:$D$193,3,FALSE)</f>
        <v>Concesión de estacionamientos</v>
      </c>
    </row>
    <row r="1020" spans="1:25" x14ac:dyDescent="0.25">
      <c r="A1020" s="16">
        <v>86958</v>
      </c>
      <c r="B1020" s="16" t="s">
        <v>36</v>
      </c>
      <c r="C1020" s="16" t="str">
        <f t="shared" si="137"/>
        <v>2018</v>
      </c>
      <c r="D1020" s="16" t="str">
        <f t="shared" si="138"/>
        <v>040000</v>
      </c>
      <c r="E1020" s="16" t="str">
        <f>VLOOKUP(D1020:D4176,'[10]Catalogos CRI'!$A$10:$B$19,2,FALSE)</f>
        <v>DERECHOS</v>
      </c>
      <c r="F1020" s="16" t="str">
        <f t="shared" si="139"/>
        <v>041000</v>
      </c>
      <c r="G1020" s="16" t="str">
        <f>VLOOKUP(F1020:F4176,'[10]Catalogos CRI'!$A$24:$B$65,2,FALSE)</f>
        <v>DERECHOS POR EL USO, GOCE, APROVECHAMIENTO O EXPLOTACIÓN DE BIENES DE DOMINIO PÚBLICO</v>
      </c>
      <c r="H1020" s="16" t="str">
        <f t="shared" si="140"/>
        <v>041020</v>
      </c>
      <c r="I1020" s="16" t="str">
        <f>VLOOKUP(H1020:H4176,'[10]Catalogos CRI'!$A$70:$B$148,2,FALSE)</f>
        <v>Estacionamientos</v>
      </c>
      <c r="J1020" s="16" t="str">
        <f t="shared" si="141"/>
        <v>041021</v>
      </c>
      <c r="K1020" s="16" t="str">
        <f>VLOOKUP(J1020:J4176,'[10]Catalogos CRI'!$A$153:$B$335,2,FALSE)</f>
        <v>Concesión de estacionamientos</v>
      </c>
      <c r="L1020" s="16" t="str">
        <f t="shared" si="142"/>
        <v>400</v>
      </c>
      <c r="M1020" s="16" t="str">
        <f>VLOOKUP(L1020:L4176,[11]FF!$A$10:$B$16,2,FALSE)</f>
        <v>Ingresos Propios</v>
      </c>
      <c r="N1020" s="16" t="str">
        <f t="shared" si="143"/>
        <v>401</v>
      </c>
      <c r="O1020" s="16" t="str">
        <f>VLOOKUP(N1020:N4176,[11]FF!$A$22:$B$93,2,FALSE)</f>
        <v>Ingresos Propios</v>
      </c>
      <c r="P1020" s="16">
        <v>879892</v>
      </c>
      <c r="Q1020" s="16">
        <v>5</v>
      </c>
      <c r="R1020" s="17">
        <v>421563</v>
      </c>
      <c r="S1020" s="17">
        <v>0</v>
      </c>
      <c r="T1020" s="17">
        <f t="shared" si="135"/>
        <v>421563</v>
      </c>
      <c r="U1020" s="17">
        <v>0</v>
      </c>
      <c r="V1020" s="17">
        <v>0</v>
      </c>
      <c r="W1020" s="17">
        <f t="shared" si="136"/>
        <v>421563</v>
      </c>
      <c r="X1020" t="str">
        <f>VLOOKUP(J1020,'[12]Conver ASEJ VS Clave Nueva'!$A$4:$C$193,3,FALSE)</f>
        <v>4.1.2.1</v>
      </c>
      <c r="Y1020" t="str">
        <f>VLOOKUP(K1020,'[13]Conver ASEJ VS Clave Nueva'!$B$4:$D$193,3,FALSE)</f>
        <v>Concesión de estacionamientos</v>
      </c>
    </row>
    <row r="1021" spans="1:25" x14ac:dyDescent="0.25">
      <c r="A1021" s="16">
        <v>86958</v>
      </c>
      <c r="B1021" s="16" t="s">
        <v>36</v>
      </c>
      <c r="C1021" s="16" t="str">
        <f t="shared" si="137"/>
        <v>2018</v>
      </c>
      <c r="D1021" s="16" t="str">
        <f t="shared" si="138"/>
        <v>040000</v>
      </c>
      <c r="E1021" s="16" t="str">
        <f>VLOOKUP(D1021:D4177,'[10]Catalogos CRI'!$A$10:$B$19,2,FALSE)</f>
        <v>DERECHOS</v>
      </c>
      <c r="F1021" s="16" t="str">
        <f t="shared" si="139"/>
        <v>041000</v>
      </c>
      <c r="G1021" s="16" t="str">
        <f>VLOOKUP(F1021:F4177,'[10]Catalogos CRI'!$A$24:$B$65,2,FALSE)</f>
        <v>DERECHOS POR EL USO, GOCE, APROVECHAMIENTO O EXPLOTACIÓN DE BIENES DE DOMINIO PÚBLICO</v>
      </c>
      <c r="H1021" s="16" t="str">
        <f t="shared" si="140"/>
        <v>041020</v>
      </c>
      <c r="I1021" s="16" t="str">
        <f>VLOOKUP(H1021:H4177,'[10]Catalogos CRI'!$A$70:$B$148,2,FALSE)</f>
        <v>Estacionamientos</v>
      </c>
      <c r="J1021" s="16" t="str">
        <f t="shared" si="141"/>
        <v>041021</v>
      </c>
      <c r="K1021" s="16" t="str">
        <f>VLOOKUP(J1021:J4177,'[10]Catalogos CRI'!$A$153:$B$335,2,FALSE)</f>
        <v>Concesión de estacionamientos</v>
      </c>
      <c r="L1021" s="16" t="str">
        <f t="shared" si="142"/>
        <v>400</v>
      </c>
      <c r="M1021" s="16" t="str">
        <f>VLOOKUP(L1021:L4177,[11]FF!$A$10:$B$16,2,FALSE)</f>
        <v>Ingresos Propios</v>
      </c>
      <c r="N1021" s="16" t="str">
        <f t="shared" si="143"/>
        <v>401</v>
      </c>
      <c r="O1021" s="16" t="str">
        <f>VLOOKUP(N1021:N4177,[11]FF!$A$22:$B$93,2,FALSE)</f>
        <v>Ingresos Propios</v>
      </c>
      <c r="P1021" s="16">
        <v>879893</v>
      </c>
      <c r="Q1021" s="16">
        <v>6</v>
      </c>
      <c r="R1021" s="17">
        <v>421563</v>
      </c>
      <c r="S1021" s="17">
        <v>0</v>
      </c>
      <c r="T1021" s="17">
        <f t="shared" si="135"/>
        <v>421563</v>
      </c>
      <c r="U1021" s="17">
        <v>0</v>
      </c>
      <c r="V1021" s="17">
        <v>0</v>
      </c>
      <c r="W1021" s="17">
        <f t="shared" si="136"/>
        <v>421563</v>
      </c>
      <c r="X1021" t="str">
        <f>VLOOKUP(J1021,'[12]Conver ASEJ VS Clave Nueva'!$A$4:$C$193,3,FALSE)</f>
        <v>4.1.2.1</v>
      </c>
      <c r="Y1021" t="str">
        <f>VLOOKUP(K1021,'[13]Conver ASEJ VS Clave Nueva'!$B$4:$D$193,3,FALSE)</f>
        <v>Concesión de estacionamientos</v>
      </c>
    </row>
    <row r="1022" spans="1:25" x14ac:dyDescent="0.25">
      <c r="A1022" s="16">
        <v>86958</v>
      </c>
      <c r="B1022" s="16" t="s">
        <v>36</v>
      </c>
      <c r="C1022" s="16" t="str">
        <f t="shared" si="137"/>
        <v>2018</v>
      </c>
      <c r="D1022" s="16" t="str">
        <f t="shared" si="138"/>
        <v>040000</v>
      </c>
      <c r="E1022" s="16" t="str">
        <f>VLOOKUP(D1022:D4178,'[10]Catalogos CRI'!$A$10:$B$19,2,FALSE)</f>
        <v>DERECHOS</v>
      </c>
      <c r="F1022" s="16" t="str">
        <f t="shared" si="139"/>
        <v>041000</v>
      </c>
      <c r="G1022" s="16" t="str">
        <f>VLOOKUP(F1022:F4178,'[10]Catalogos CRI'!$A$24:$B$65,2,FALSE)</f>
        <v>DERECHOS POR EL USO, GOCE, APROVECHAMIENTO O EXPLOTACIÓN DE BIENES DE DOMINIO PÚBLICO</v>
      </c>
      <c r="H1022" s="16" t="str">
        <f t="shared" si="140"/>
        <v>041020</v>
      </c>
      <c r="I1022" s="16" t="str">
        <f>VLOOKUP(H1022:H4178,'[10]Catalogos CRI'!$A$70:$B$148,2,FALSE)</f>
        <v>Estacionamientos</v>
      </c>
      <c r="J1022" s="16" t="str">
        <f t="shared" si="141"/>
        <v>041021</v>
      </c>
      <c r="K1022" s="16" t="str">
        <f>VLOOKUP(J1022:J4178,'[10]Catalogos CRI'!$A$153:$B$335,2,FALSE)</f>
        <v>Concesión de estacionamientos</v>
      </c>
      <c r="L1022" s="16" t="str">
        <f t="shared" si="142"/>
        <v>400</v>
      </c>
      <c r="M1022" s="16" t="str">
        <f>VLOOKUP(L1022:L4178,[11]FF!$A$10:$B$16,2,FALSE)</f>
        <v>Ingresos Propios</v>
      </c>
      <c r="N1022" s="16" t="str">
        <f t="shared" si="143"/>
        <v>401</v>
      </c>
      <c r="O1022" s="16" t="str">
        <f>VLOOKUP(N1022:N4178,[11]FF!$A$22:$B$93,2,FALSE)</f>
        <v>Ingresos Propios</v>
      </c>
      <c r="P1022" s="16">
        <v>879894</v>
      </c>
      <c r="Q1022" s="16">
        <v>7</v>
      </c>
      <c r="R1022" s="17">
        <v>421563</v>
      </c>
      <c r="S1022" s="17">
        <v>0</v>
      </c>
      <c r="T1022" s="17">
        <f t="shared" si="135"/>
        <v>421563</v>
      </c>
      <c r="U1022" s="17">
        <v>0</v>
      </c>
      <c r="V1022" s="17">
        <v>0</v>
      </c>
      <c r="W1022" s="17">
        <f t="shared" si="136"/>
        <v>421563</v>
      </c>
      <c r="X1022" t="str">
        <f>VLOOKUP(J1022,'[12]Conver ASEJ VS Clave Nueva'!$A$4:$C$193,3,FALSE)</f>
        <v>4.1.2.1</v>
      </c>
      <c r="Y1022" t="str">
        <f>VLOOKUP(K1022,'[13]Conver ASEJ VS Clave Nueva'!$B$4:$D$193,3,FALSE)</f>
        <v>Concesión de estacionamientos</v>
      </c>
    </row>
    <row r="1023" spans="1:25" x14ac:dyDescent="0.25">
      <c r="A1023" s="16">
        <v>86958</v>
      </c>
      <c r="B1023" s="16" t="s">
        <v>36</v>
      </c>
      <c r="C1023" s="16" t="str">
        <f t="shared" si="137"/>
        <v>2018</v>
      </c>
      <c r="D1023" s="16" t="str">
        <f t="shared" si="138"/>
        <v>040000</v>
      </c>
      <c r="E1023" s="16" t="str">
        <f>VLOOKUP(D1023:D4179,'[10]Catalogos CRI'!$A$10:$B$19,2,FALSE)</f>
        <v>DERECHOS</v>
      </c>
      <c r="F1023" s="16" t="str">
        <f t="shared" si="139"/>
        <v>041000</v>
      </c>
      <c r="G1023" s="16" t="str">
        <f>VLOOKUP(F1023:F4179,'[10]Catalogos CRI'!$A$24:$B$65,2,FALSE)</f>
        <v>DERECHOS POR EL USO, GOCE, APROVECHAMIENTO O EXPLOTACIÓN DE BIENES DE DOMINIO PÚBLICO</v>
      </c>
      <c r="H1023" s="16" t="str">
        <f t="shared" si="140"/>
        <v>041020</v>
      </c>
      <c r="I1023" s="16" t="str">
        <f>VLOOKUP(H1023:H4179,'[10]Catalogos CRI'!$A$70:$B$148,2,FALSE)</f>
        <v>Estacionamientos</v>
      </c>
      <c r="J1023" s="16" t="str">
        <f t="shared" si="141"/>
        <v>041021</v>
      </c>
      <c r="K1023" s="16" t="str">
        <f>VLOOKUP(J1023:J4179,'[10]Catalogos CRI'!$A$153:$B$335,2,FALSE)</f>
        <v>Concesión de estacionamientos</v>
      </c>
      <c r="L1023" s="16" t="str">
        <f t="shared" si="142"/>
        <v>400</v>
      </c>
      <c r="M1023" s="16" t="str">
        <f>VLOOKUP(L1023:L4179,[11]FF!$A$10:$B$16,2,FALSE)</f>
        <v>Ingresos Propios</v>
      </c>
      <c r="N1023" s="16" t="str">
        <f t="shared" si="143"/>
        <v>401</v>
      </c>
      <c r="O1023" s="16" t="str">
        <f>VLOOKUP(N1023:N4179,[11]FF!$A$22:$B$93,2,FALSE)</f>
        <v>Ingresos Propios</v>
      </c>
      <c r="P1023" s="16">
        <v>879895</v>
      </c>
      <c r="Q1023" s="16">
        <v>8</v>
      </c>
      <c r="R1023" s="17">
        <v>421563</v>
      </c>
      <c r="S1023" s="17">
        <v>0</v>
      </c>
      <c r="T1023" s="17">
        <f t="shared" si="135"/>
        <v>421563</v>
      </c>
      <c r="U1023" s="17">
        <v>0</v>
      </c>
      <c r="V1023" s="17">
        <v>0</v>
      </c>
      <c r="W1023" s="17">
        <f t="shared" si="136"/>
        <v>421563</v>
      </c>
      <c r="X1023" t="str">
        <f>VLOOKUP(J1023,'[12]Conver ASEJ VS Clave Nueva'!$A$4:$C$193,3,FALSE)</f>
        <v>4.1.2.1</v>
      </c>
      <c r="Y1023" t="str">
        <f>VLOOKUP(K1023,'[13]Conver ASEJ VS Clave Nueva'!$B$4:$D$193,3,FALSE)</f>
        <v>Concesión de estacionamientos</v>
      </c>
    </row>
    <row r="1024" spans="1:25" x14ac:dyDescent="0.25">
      <c r="A1024" s="16">
        <v>86958</v>
      </c>
      <c r="B1024" s="16" t="s">
        <v>36</v>
      </c>
      <c r="C1024" s="16" t="str">
        <f t="shared" si="137"/>
        <v>2018</v>
      </c>
      <c r="D1024" s="16" t="str">
        <f t="shared" si="138"/>
        <v>040000</v>
      </c>
      <c r="E1024" s="16" t="str">
        <f>VLOOKUP(D1024:D4180,'[10]Catalogos CRI'!$A$10:$B$19,2,FALSE)</f>
        <v>DERECHOS</v>
      </c>
      <c r="F1024" s="16" t="str">
        <f t="shared" si="139"/>
        <v>041000</v>
      </c>
      <c r="G1024" s="16" t="str">
        <f>VLOOKUP(F1024:F4180,'[10]Catalogos CRI'!$A$24:$B$65,2,FALSE)</f>
        <v>DERECHOS POR EL USO, GOCE, APROVECHAMIENTO O EXPLOTACIÓN DE BIENES DE DOMINIO PÚBLICO</v>
      </c>
      <c r="H1024" s="16" t="str">
        <f t="shared" si="140"/>
        <v>041020</v>
      </c>
      <c r="I1024" s="16" t="str">
        <f>VLOOKUP(H1024:H4180,'[10]Catalogos CRI'!$A$70:$B$148,2,FALSE)</f>
        <v>Estacionamientos</v>
      </c>
      <c r="J1024" s="16" t="str">
        <f t="shared" si="141"/>
        <v>041021</v>
      </c>
      <c r="K1024" s="16" t="str">
        <f>VLOOKUP(J1024:J4180,'[10]Catalogos CRI'!$A$153:$B$335,2,FALSE)</f>
        <v>Concesión de estacionamientos</v>
      </c>
      <c r="L1024" s="16" t="str">
        <f t="shared" si="142"/>
        <v>400</v>
      </c>
      <c r="M1024" s="16" t="str">
        <f>VLOOKUP(L1024:L4180,[11]FF!$A$10:$B$16,2,FALSE)</f>
        <v>Ingresos Propios</v>
      </c>
      <c r="N1024" s="16" t="str">
        <f t="shared" si="143"/>
        <v>401</v>
      </c>
      <c r="O1024" s="16" t="str">
        <f>VLOOKUP(N1024:N4180,[11]FF!$A$22:$B$93,2,FALSE)</f>
        <v>Ingresos Propios</v>
      </c>
      <c r="P1024" s="16">
        <v>879896</v>
      </c>
      <c r="Q1024" s="16">
        <v>9</v>
      </c>
      <c r="R1024" s="17">
        <v>421563</v>
      </c>
      <c r="S1024" s="17">
        <v>0</v>
      </c>
      <c r="T1024" s="17">
        <f t="shared" si="135"/>
        <v>421563</v>
      </c>
      <c r="U1024" s="17">
        <v>0</v>
      </c>
      <c r="V1024" s="17">
        <v>0</v>
      </c>
      <c r="W1024" s="17">
        <f t="shared" si="136"/>
        <v>421563</v>
      </c>
      <c r="X1024" t="str">
        <f>VLOOKUP(J1024,'[12]Conver ASEJ VS Clave Nueva'!$A$4:$C$193,3,FALSE)</f>
        <v>4.1.2.1</v>
      </c>
      <c r="Y1024" t="str">
        <f>VLOOKUP(K1024,'[13]Conver ASEJ VS Clave Nueva'!$B$4:$D$193,3,FALSE)</f>
        <v>Concesión de estacionamientos</v>
      </c>
    </row>
    <row r="1025" spans="1:25" x14ac:dyDescent="0.25">
      <c r="A1025" s="16">
        <v>86958</v>
      </c>
      <c r="B1025" s="16" t="s">
        <v>36</v>
      </c>
      <c r="C1025" s="16" t="str">
        <f t="shared" si="137"/>
        <v>2018</v>
      </c>
      <c r="D1025" s="16" t="str">
        <f t="shared" si="138"/>
        <v>040000</v>
      </c>
      <c r="E1025" s="16" t="str">
        <f>VLOOKUP(D1025:D4181,'[10]Catalogos CRI'!$A$10:$B$19,2,FALSE)</f>
        <v>DERECHOS</v>
      </c>
      <c r="F1025" s="16" t="str">
        <f t="shared" si="139"/>
        <v>041000</v>
      </c>
      <c r="G1025" s="16" t="str">
        <f>VLOOKUP(F1025:F4181,'[10]Catalogos CRI'!$A$24:$B$65,2,FALSE)</f>
        <v>DERECHOS POR EL USO, GOCE, APROVECHAMIENTO O EXPLOTACIÓN DE BIENES DE DOMINIO PÚBLICO</v>
      </c>
      <c r="H1025" s="16" t="str">
        <f t="shared" si="140"/>
        <v>041020</v>
      </c>
      <c r="I1025" s="16" t="str">
        <f>VLOOKUP(H1025:H4181,'[10]Catalogos CRI'!$A$70:$B$148,2,FALSE)</f>
        <v>Estacionamientos</v>
      </c>
      <c r="J1025" s="16" t="str">
        <f t="shared" si="141"/>
        <v>041021</v>
      </c>
      <c r="K1025" s="16" t="str">
        <f>VLOOKUP(J1025:J4181,'[10]Catalogos CRI'!$A$153:$B$335,2,FALSE)</f>
        <v>Concesión de estacionamientos</v>
      </c>
      <c r="L1025" s="16" t="str">
        <f t="shared" si="142"/>
        <v>400</v>
      </c>
      <c r="M1025" s="16" t="str">
        <f>VLOOKUP(L1025:L4181,[11]FF!$A$10:$B$16,2,FALSE)</f>
        <v>Ingresos Propios</v>
      </c>
      <c r="N1025" s="16" t="str">
        <f t="shared" si="143"/>
        <v>401</v>
      </c>
      <c r="O1025" s="16" t="str">
        <f>VLOOKUP(N1025:N4181,[11]FF!$A$22:$B$93,2,FALSE)</f>
        <v>Ingresos Propios</v>
      </c>
      <c r="P1025" s="16">
        <v>879897</v>
      </c>
      <c r="Q1025" s="16">
        <v>10</v>
      </c>
      <c r="R1025" s="17">
        <v>421563</v>
      </c>
      <c r="S1025" s="17">
        <v>0</v>
      </c>
      <c r="T1025" s="17">
        <f t="shared" si="135"/>
        <v>421563</v>
      </c>
      <c r="U1025" s="17">
        <v>0</v>
      </c>
      <c r="V1025" s="17">
        <v>0</v>
      </c>
      <c r="W1025" s="17">
        <f t="shared" si="136"/>
        <v>421563</v>
      </c>
      <c r="X1025" t="str">
        <f>VLOOKUP(J1025,'[12]Conver ASEJ VS Clave Nueva'!$A$4:$C$193,3,FALSE)</f>
        <v>4.1.2.1</v>
      </c>
      <c r="Y1025" t="str">
        <f>VLOOKUP(K1025,'[13]Conver ASEJ VS Clave Nueva'!$B$4:$D$193,3,FALSE)</f>
        <v>Concesión de estacionamientos</v>
      </c>
    </row>
    <row r="1026" spans="1:25" x14ac:dyDescent="0.25">
      <c r="A1026" s="16">
        <v>86958</v>
      </c>
      <c r="B1026" s="16" t="s">
        <v>36</v>
      </c>
      <c r="C1026" s="16" t="str">
        <f t="shared" si="137"/>
        <v>2018</v>
      </c>
      <c r="D1026" s="16" t="str">
        <f t="shared" si="138"/>
        <v>040000</v>
      </c>
      <c r="E1026" s="16" t="str">
        <f>VLOOKUP(D1026:D4182,'[10]Catalogos CRI'!$A$10:$B$19,2,FALSE)</f>
        <v>DERECHOS</v>
      </c>
      <c r="F1026" s="16" t="str">
        <f t="shared" si="139"/>
        <v>041000</v>
      </c>
      <c r="G1026" s="16" t="str">
        <f>VLOOKUP(F1026:F4182,'[10]Catalogos CRI'!$A$24:$B$65,2,FALSE)</f>
        <v>DERECHOS POR EL USO, GOCE, APROVECHAMIENTO O EXPLOTACIÓN DE BIENES DE DOMINIO PÚBLICO</v>
      </c>
      <c r="H1026" s="16" t="str">
        <f t="shared" si="140"/>
        <v>041020</v>
      </c>
      <c r="I1026" s="16" t="str">
        <f>VLOOKUP(H1026:H4182,'[10]Catalogos CRI'!$A$70:$B$148,2,FALSE)</f>
        <v>Estacionamientos</v>
      </c>
      <c r="J1026" s="16" t="str">
        <f t="shared" si="141"/>
        <v>041021</v>
      </c>
      <c r="K1026" s="16" t="str">
        <f>VLOOKUP(J1026:J4182,'[10]Catalogos CRI'!$A$153:$B$335,2,FALSE)</f>
        <v>Concesión de estacionamientos</v>
      </c>
      <c r="L1026" s="16" t="str">
        <f t="shared" si="142"/>
        <v>400</v>
      </c>
      <c r="M1026" s="16" t="str">
        <f>VLOOKUP(L1026:L4182,[11]FF!$A$10:$B$16,2,FALSE)</f>
        <v>Ingresos Propios</v>
      </c>
      <c r="N1026" s="16" t="str">
        <f t="shared" si="143"/>
        <v>401</v>
      </c>
      <c r="O1026" s="16" t="str">
        <f>VLOOKUP(N1026:N4182,[11]FF!$A$22:$B$93,2,FALSE)</f>
        <v>Ingresos Propios</v>
      </c>
      <c r="P1026" s="16">
        <v>879898</v>
      </c>
      <c r="Q1026" s="16">
        <v>11</v>
      </c>
      <c r="R1026" s="17">
        <v>421563</v>
      </c>
      <c r="S1026" s="17">
        <v>0</v>
      </c>
      <c r="T1026" s="17">
        <f t="shared" si="135"/>
        <v>421563</v>
      </c>
      <c r="U1026" s="17">
        <v>0</v>
      </c>
      <c r="V1026" s="17">
        <v>0</v>
      </c>
      <c r="W1026" s="17">
        <f t="shared" si="136"/>
        <v>421563</v>
      </c>
      <c r="X1026" t="str">
        <f>VLOOKUP(J1026,'[12]Conver ASEJ VS Clave Nueva'!$A$4:$C$193,3,FALSE)</f>
        <v>4.1.2.1</v>
      </c>
      <c r="Y1026" t="str">
        <f>VLOOKUP(K1026,'[13]Conver ASEJ VS Clave Nueva'!$B$4:$D$193,3,FALSE)</f>
        <v>Concesión de estacionamientos</v>
      </c>
    </row>
    <row r="1027" spans="1:25" x14ac:dyDescent="0.25">
      <c r="A1027" s="16">
        <v>86958</v>
      </c>
      <c r="B1027" s="16" t="s">
        <v>36</v>
      </c>
      <c r="C1027" s="16" t="str">
        <f t="shared" si="137"/>
        <v>2018</v>
      </c>
      <c r="D1027" s="16" t="str">
        <f t="shared" si="138"/>
        <v>040000</v>
      </c>
      <c r="E1027" s="16" t="str">
        <f>VLOOKUP(D1027:D4183,'[10]Catalogos CRI'!$A$10:$B$19,2,FALSE)</f>
        <v>DERECHOS</v>
      </c>
      <c r="F1027" s="16" t="str">
        <f t="shared" si="139"/>
        <v>041000</v>
      </c>
      <c r="G1027" s="16" t="str">
        <f>VLOOKUP(F1027:F4183,'[10]Catalogos CRI'!$A$24:$B$65,2,FALSE)</f>
        <v>DERECHOS POR EL USO, GOCE, APROVECHAMIENTO O EXPLOTACIÓN DE BIENES DE DOMINIO PÚBLICO</v>
      </c>
      <c r="H1027" s="16" t="str">
        <f t="shared" si="140"/>
        <v>041020</v>
      </c>
      <c r="I1027" s="16" t="str">
        <f>VLOOKUP(H1027:H4183,'[10]Catalogos CRI'!$A$70:$B$148,2,FALSE)</f>
        <v>Estacionamientos</v>
      </c>
      <c r="J1027" s="16" t="str">
        <f t="shared" si="141"/>
        <v>041021</v>
      </c>
      <c r="K1027" s="16" t="str">
        <f>VLOOKUP(J1027:J4183,'[10]Catalogos CRI'!$A$153:$B$335,2,FALSE)</f>
        <v>Concesión de estacionamientos</v>
      </c>
      <c r="L1027" s="16" t="str">
        <f t="shared" si="142"/>
        <v>400</v>
      </c>
      <c r="M1027" s="16" t="str">
        <f>VLOOKUP(L1027:L4183,[11]FF!$A$10:$B$16,2,FALSE)</f>
        <v>Ingresos Propios</v>
      </c>
      <c r="N1027" s="16" t="str">
        <f t="shared" si="143"/>
        <v>401</v>
      </c>
      <c r="O1027" s="16" t="str">
        <f>VLOOKUP(N1027:N4183,[11]FF!$A$22:$B$93,2,FALSE)</f>
        <v>Ingresos Propios</v>
      </c>
      <c r="P1027" s="16">
        <v>879899</v>
      </c>
      <c r="Q1027" s="16">
        <v>12</v>
      </c>
      <c r="R1027" s="17">
        <v>421563</v>
      </c>
      <c r="S1027" s="17">
        <v>0</v>
      </c>
      <c r="T1027" s="17">
        <f t="shared" si="135"/>
        <v>421563</v>
      </c>
      <c r="U1027" s="17">
        <v>0</v>
      </c>
      <c r="V1027" s="17">
        <v>0</v>
      </c>
      <c r="W1027" s="17">
        <f t="shared" si="136"/>
        <v>421563</v>
      </c>
      <c r="X1027" t="str">
        <f>VLOOKUP(J1027,'[12]Conver ASEJ VS Clave Nueva'!$A$4:$C$193,3,FALSE)</f>
        <v>4.1.2.1</v>
      </c>
      <c r="Y1027" t="str">
        <f>VLOOKUP(K1027,'[13]Conver ASEJ VS Clave Nueva'!$B$4:$D$193,3,FALSE)</f>
        <v>Concesión de estacionamientos</v>
      </c>
    </row>
    <row r="1028" spans="1:25" x14ac:dyDescent="0.25">
      <c r="A1028" s="16">
        <v>86959</v>
      </c>
      <c r="B1028" s="16" t="s">
        <v>37</v>
      </c>
      <c r="C1028" s="16" t="str">
        <f t="shared" si="137"/>
        <v>2018</v>
      </c>
      <c r="D1028" s="16" t="str">
        <f t="shared" si="138"/>
        <v>040000</v>
      </c>
      <c r="E1028" s="16" t="str">
        <f>VLOOKUP(D1028:D4184,'[10]Catalogos CRI'!$A$10:$B$19,2,FALSE)</f>
        <v>DERECHOS</v>
      </c>
      <c r="F1028" s="16" t="str">
        <f t="shared" si="139"/>
        <v>041000</v>
      </c>
      <c r="G1028" s="16" t="str">
        <f>VLOOKUP(F1028:F4184,'[10]Catalogos CRI'!$A$24:$B$65,2,FALSE)</f>
        <v>DERECHOS POR EL USO, GOCE, APROVECHAMIENTO O EXPLOTACIÓN DE BIENES DE DOMINIO PÚBLICO</v>
      </c>
      <c r="H1028" s="16" t="str">
        <f t="shared" si="140"/>
        <v>041030</v>
      </c>
      <c r="I1028" s="16" t="str">
        <f>VLOOKUP(H1028:H4184,'[10]Catalogos CRI'!$A$70:$B$148,2,FALSE)</f>
        <v>De los Cementerios de dominio público</v>
      </c>
      <c r="J1028" s="16" t="str">
        <f t="shared" si="141"/>
        <v>041031</v>
      </c>
      <c r="K1028" s="16" t="str">
        <f>VLOOKUP(J1028:J4184,'[10]Catalogos CRI'!$A$153:$B$335,2,FALSE)</f>
        <v>Lotes uso perpetuidad y temporal</v>
      </c>
      <c r="L1028" s="16" t="str">
        <f t="shared" si="142"/>
        <v>400</v>
      </c>
      <c r="M1028" s="16" t="str">
        <f>VLOOKUP(L1028:L4184,[11]FF!$A$10:$B$16,2,FALSE)</f>
        <v>Ingresos Propios</v>
      </c>
      <c r="N1028" s="16" t="str">
        <f t="shared" si="143"/>
        <v>401</v>
      </c>
      <c r="O1028" s="16" t="str">
        <f>VLOOKUP(N1028:N4184,[11]FF!$A$22:$B$93,2,FALSE)</f>
        <v>Ingresos Propios</v>
      </c>
      <c r="P1028" s="16">
        <v>879900</v>
      </c>
      <c r="Q1028" s="16">
        <v>1</v>
      </c>
      <c r="R1028" s="17">
        <v>77827.009999999995</v>
      </c>
      <c r="S1028" s="17">
        <v>0</v>
      </c>
      <c r="T1028" s="17">
        <f t="shared" si="135"/>
        <v>77827.009999999995</v>
      </c>
      <c r="U1028" s="17">
        <v>0</v>
      </c>
      <c r="V1028" s="17">
        <v>0</v>
      </c>
      <c r="W1028" s="17">
        <f t="shared" si="136"/>
        <v>77827.009999999995</v>
      </c>
      <c r="X1028" t="str">
        <f>VLOOKUP(J1028,'[12]Conver ASEJ VS Clave Nueva'!$A$4:$C$193,3,FALSE)</f>
        <v>4.1.3.1</v>
      </c>
      <c r="Y1028" t="str">
        <f>VLOOKUP(K1028,'[13]Conver ASEJ VS Clave Nueva'!$B$4:$D$193,3,FALSE)</f>
        <v>Lotes uso perpetuidad y temporal</v>
      </c>
    </row>
    <row r="1029" spans="1:25" x14ac:dyDescent="0.25">
      <c r="A1029" s="16">
        <v>86959</v>
      </c>
      <c r="B1029" s="16" t="s">
        <v>37</v>
      </c>
      <c r="C1029" s="16" t="str">
        <f t="shared" si="137"/>
        <v>2018</v>
      </c>
      <c r="D1029" s="16" t="str">
        <f t="shared" si="138"/>
        <v>040000</v>
      </c>
      <c r="E1029" s="16" t="str">
        <f>VLOOKUP(D1029:D4185,'[10]Catalogos CRI'!$A$10:$B$19,2,FALSE)</f>
        <v>DERECHOS</v>
      </c>
      <c r="F1029" s="16" t="str">
        <f t="shared" si="139"/>
        <v>041000</v>
      </c>
      <c r="G1029" s="16" t="str">
        <f>VLOOKUP(F1029:F4185,'[10]Catalogos CRI'!$A$24:$B$65,2,FALSE)</f>
        <v>DERECHOS POR EL USO, GOCE, APROVECHAMIENTO O EXPLOTACIÓN DE BIENES DE DOMINIO PÚBLICO</v>
      </c>
      <c r="H1029" s="16" t="str">
        <f t="shared" si="140"/>
        <v>041030</v>
      </c>
      <c r="I1029" s="16" t="str">
        <f>VLOOKUP(H1029:H4185,'[10]Catalogos CRI'!$A$70:$B$148,2,FALSE)</f>
        <v>De los Cementerios de dominio público</v>
      </c>
      <c r="J1029" s="16" t="str">
        <f t="shared" si="141"/>
        <v>041031</v>
      </c>
      <c r="K1029" s="16" t="str">
        <f>VLOOKUP(J1029:J4185,'[10]Catalogos CRI'!$A$153:$B$335,2,FALSE)</f>
        <v>Lotes uso perpetuidad y temporal</v>
      </c>
      <c r="L1029" s="16" t="str">
        <f t="shared" si="142"/>
        <v>400</v>
      </c>
      <c r="M1029" s="16" t="str">
        <f>VLOOKUP(L1029:L4185,[11]FF!$A$10:$B$16,2,FALSE)</f>
        <v>Ingresos Propios</v>
      </c>
      <c r="N1029" s="16" t="str">
        <f t="shared" si="143"/>
        <v>401</v>
      </c>
      <c r="O1029" s="16" t="str">
        <f>VLOOKUP(N1029:N4185,[11]FF!$A$22:$B$93,2,FALSE)</f>
        <v>Ingresos Propios</v>
      </c>
      <c r="P1029" s="16">
        <v>879901</v>
      </c>
      <c r="Q1029" s="16">
        <v>2</v>
      </c>
      <c r="R1029" s="17">
        <v>77825</v>
      </c>
      <c r="S1029" s="17">
        <v>0</v>
      </c>
      <c r="T1029" s="17">
        <f t="shared" si="135"/>
        <v>77825</v>
      </c>
      <c r="U1029" s="17">
        <v>0</v>
      </c>
      <c r="V1029" s="17">
        <v>0</v>
      </c>
      <c r="W1029" s="17">
        <f t="shared" si="136"/>
        <v>77825</v>
      </c>
      <c r="X1029" t="str">
        <f>VLOOKUP(J1029,'[12]Conver ASEJ VS Clave Nueva'!$A$4:$C$193,3,FALSE)</f>
        <v>4.1.3.1</v>
      </c>
      <c r="Y1029" t="str">
        <f>VLOOKUP(K1029,'[13]Conver ASEJ VS Clave Nueva'!$B$4:$D$193,3,FALSE)</f>
        <v>Lotes uso perpetuidad y temporal</v>
      </c>
    </row>
    <row r="1030" spans="1:25" x14ac:dyDescent="0.25">
      <c r="A1030" s="16">
        <v>86959</v>
      </c>
      <c r="B1030" s="16" t="s">
        <v>37</v>
      </c>
      <c r="C1030" s="16" t="str">
        <f t="shared" si="137"/>
        <v>2018</v>
      </c>
      <c r="D1030" s="16" t="str">
        <f t="shared" si="138"/>
        <v>040000</v>
      </c>
      <c r="E1030" s="16" t="str">
        <f>VLOOKUP(D1030:D4186,'[10]Catalogos CRI'!$A$10:$B$19,2,FALSE)</f>
        <v>DERECHOS</v>
      </c>
      <c r="F1030" s="16" t="str">
        <f t="shared" si="139"/>
        <v>041000</v>
      </c>
      <c r="G1030" s="16" t="str">
        <f>VLOOKUP(F1030:F4186,'[10]Catalogos CRI'!$A$24:$B$65,2,FALSE)</f>
        <v>DERECHOS POR EL USO, GOCE, APROVECHAMIENTO O EXPLOTACIÓN DE BIENES DE DOMINIO PÚBLICO</v>
      </c>
      <c r="H1030" s="16" t="str">
        <f t="shared" si="140"/>
        <v>041030</v>
      </c>
      <c r="I1030" s="16" t="str">
        <f>VLOOKUP(H1030:H4186,'[10]Catalogos CRI'!$A$70:$B$148,2,FALSE)</f>
        <v>De los Cementerios de dominio público</v>
      </c>
      <c r="J1030" s="16" t="str">
        <f t="shared" si="141"/>
        <v>041031</v>
      </c>
      <c r="K1030" s="16" t="str">
        <f>VLOOKUP(J1030:J4186,'[10]Catalogos CRI'!$A$153:$B$335,2,FALSE)</f>
        <v>Lotes uso perpetuidad y temporal</v>
      </c>
      <c r="L1030" s="16" t="str">
        <f t="shared" si="142"/>
        <v>400</v>
      </c>
      <c r="M1030" s="16" t="str">
        <f>VLOOKUP(L1030:L4186,[11]FF!$A$10:$B$16,2,FALSE)</f>
        <v>Ingresos Propios</v>
      </c>
      <c r="N1030" s="16" t="str">
        <f t="shared" si="143"/>
        <v>401</v>
      </c>
      <c r="O1030" s="16" t="str">
        <f>VLOOKUP(N1030:N4186,[11]FF!$A$22:$B$93,2,FALSE)</f>
        <v>Ingresos Propios</v>
      </c>
      <c r="P1030" s="16">
        <v>879902</v>
      </c>
      <c r="Q1030" s="16">
        <v>3</v>
      </c>
      <c r="R1030" s="17">
        <v>77825</v>
      </c>
      <c r="S1030" s="17">
        <v>0</v>
      </c>
      <c r="T1030" s="17">
        <f t="shared" si="135"/>
        <v>77825</v>
      </c>
      <c r="U1030" s="17">
        <v>0</v>
      </c>
      <c r="V1030" s="17">
        <v>0</v>
      </c>
      <c r="W1030" s="17">
        <f t="shared" si="136"/>
        <v>77825</v>
      </c>
      <c r="X1030" t="str">
        <f>VLOOKUP(J1030,'[12]Conver ASEJ VS Clave Nueva'!$A$4:$C$193,3,FALSE)</f>
        <v>4.1.3.1</v>
      </c>
      <c r="Y1030" t="str">
        <f>VLOOKUP(K1030,'[13]Conver ASEJ VS Clave Nueva'!$B$4:$D$193,3,FALSE)</f>
        <v>Lotes uso perpetuidad y temporal</v>
      </c>
    </row>
    <row r="1031" spans="1:25" x14ac:dyDescent="0.25">
      <c r="A1031" s="16">
        <v>86959</v>
      </c>
      <c r="B1031" s="16" t="s">
        <v>37</v>
      </c>
      <c r="C1031" s="16" t="str">
        <f t="shared" si="137"/>
        <v>2018</v>
      </c>
      <c r="D1031" s="16" t="str">
        <f t="shared" si="138"/>
        <v>040000</v>
      </c>
      <c r="E1031" s="16" t="str">
        <f>VLOOKUP(D1031:D4187,'[10]Catalogos CRI'!$A$10:$B$19,2,FALSE)</f>
        <v>DERECHOS</v>
      </c>
      <c r="F1031" s="16" t="str">
        <f t="shared" si="139"/>
        <v>041000</v>
      </c>
      <c r="G1031" s="16" t="str">
        <f>VLOOKUP(F1031:F4187,'[10]Catalogos CRI'!$A$24:$B$65,2,FALSE)</f>
        <v>DERECHOS POR EL USO, GOCE, APROVECHAMIENTO O EXPLOTACIÓN DE BIENES DE DOMINIO PÚBLICO</v>
      </c>
      <c r="H1031" s="16" t="str">
        <f t="shared" si="140"/>
        <v>041030</v>
      </c>
      <c r="I1031" s="16" t="str">
        <f>VLOOKUP(H1031:H4187,'[10]Catalogos CRI'!$A$70:$B$148,2,FALSE)</f>
        <v>De los Cementerios de dominio público</v>
      </c>
      <c r="J1031" s="16" t="str">
        <f t="shared" si="141"/>
        <v>041031</v>
      </c>
      <c r="K1031" s="16" t="str">
        <f>VLOOKUP(J1031:J4187,'[10]Catalogos CRI'!$A$153:$B$335,2,FALSE)</f>
        <v>Lotes uso perpetuidad y temporal</v>
      </c>
      <c r="L1031" s="16" t="str">
        <f t="shared" si="142"/>
        <v>400</v>
      </c>
      <c r="M1031" s="16" t="str">
        <f>VLOOKUP(L1031:L4187,[11]FF!$A$10:$B$16,2,FALSE)</f>
        <v>Ingresos Propios</v>
      </c>
      <c r="N1031" s="16" t="str">
        <f t="shared" si="143"/>
        <v>401</v>
      </c>
      <c r="O1031" s="16" t="str">
        <f>VLOOKUP(N1031:N4187,[11]FF!$A$22:$B$93,2,FALSE)</f>
        <v>Ingresos Propios</v>
      </c>
      <c r="P1031" s="16">
        <v>879903</v>
      </c>
      <c r="Q1031" s="16">
        <v>4</v>
      </c>
      <c r="R1031" s="17">
        <v>77825</v>
      </c>
      <c r="S1031" s="17">
        <v>0</v>
      </c>
      <c r="T1031" s="17">
        <f t="shared" si="135"/>
        <v>77825</v>
      </c>
      <c r="U1031" s="17">
        <v>0</v>
      </c>
      <c r="V1031" s="17">
        <v>0</v>
      </c>
      <c r="W1031" s="17">
        <f t="shared" si="136"/>
        <v>77825</v>
      </c>
      <c r="X1031" t="str">
        <f>VLOOKUP(J1031,'[12]Conver ASEJ VS Clave Nueva'!$A$4:$C$193,3,FALSE)</f>
        <v>4.1.3.1</v>
      </c>
      <c r="Y1031" t="str">
        <f>VLOOKUP(K1031,'[13]Conver ASEJ VS Clave Nueva'!$B$4:$D$193,3,FALSE)</f>
        <v>Lotes uso perpetuidad y temporal</v>
      </c>
    </row>
    <row r="1032" spans="1:25" x14ac:dyDescent="0.25">
      <c r="A1032" s="16">
        <v>86959</v>
      </c>
      <c r="B1032" s="16" t="s">
        <v>37</v>
      </c>
      <c r="C1032" s="16" t="str">
        <f t="shared" si="137"/>
        <v>2018</v>
      </c>
      <c r="D1032" s="16" t="str">
        <f t="shared" si="138"/>
        <v>040000</v>
      </c>
      <c r="E1032" s="16" t="str">
        <f>VLOOKUP(D1032:D4188,'[10]Catalogos CRI'!$A$10:$B$19,2,FALSE)</f>
        <v>DERECHOS</v>
      </c>
      <c r="F1032" s="16" t="str">
        <f t="shared" si="139"/>
        <v>041000</v>
      </c>
      <c r="G1032" s="16" t="str">
        <f>VLOOKUP(F1032:F4188,'[10]Catalogos CRI'!$A$24:$B$65,2,FALSE)</f>
        <v>DERECHOS POR EL USO, GOCE, APROVECHAMIENTO O EXPLOTACIÓN DE BIENES DE DOMINIO PÚBLICO</v>
      </c>
      <c r="H1032" s="16" t="str">
        <f t="shared" si="140"/>
        <v>041030</v>
      </c>
      <c r="I1032" s="16" t="str">
        <f>VLOOKUP(H1032:H4188,'[10]Catalogos CRI'!$A$70:$B$148,2,FALSE)</f>
        <v>De los Cementerios de dominio público</v>
      </c>
      <c r="J1032" s="16" t="str">
        <f t="shared" si="141"/>
        <v>041031</v>
      </c>
      <c r="K1032" s="16" t="str">
        <f>VLOOKUP(J1032:J4188,'[10]Catalogos CRI'!$A$153:$B$335,2,FALSE)</f>
        <v>Lotes uso perpetuidad y temporal</v>
      </c>
      <c r="L1032" s="16" t="str">
        <f t="shared" si="142"/>
        <v>400</v>
      </c>
      <c r="M1032" s="16" t="str">
        <f>VLOOKUP(L1032:L4188,[11]FF!$A$10:$B$16,2,FALSE)</f>
        <v>Ingresos Propios</v>
      </c>
      <c r="N1032" s="16" t="str">
        <f t="shared" si="143"/>
        <v>401</v>
      </c>
      <c r="O1032" s="16" t="str">
        <f>VLOOKUP(N1032:N4188,[11]FF!$A$22:$B$93,2,FALSE)</f>
        <v>Ingresos Propios</v>
      </c>
      <c r="P1032" s="16">
        <v>879904</v>
      </c>
      <c r="Q1032" s="16">
        <v>5</v>
      </c>
      <c r="R1032" s="17">
        <v>77825</v>
      </c>
      <c r="S1032" s="17">
        <v>0</v>
      </c>
      <c r="T1032" s="17">
        <f t="shared" si="135"/>
        <v>77825</v>
      </c>
      <c r="U1032" s="17">
        <v>0</v>
      </c>
      <c r="V1032" s="17">
        <v>0</v>
      </c>
      <c r="W1032" s="17">
        <f t="shared" si="136"/>
        <v>77825</v>
      </c>
      <c r="X1032" t="str">
        <f>VLOOKUP(J1032,'[12]Conver ASEJ VS Clave Nueva'!$A$4:$C$193,3,FALSE)</f>
        <v>4.1.3.1</v>
      </c>
      <c r="Y1032" t="str">
        <f>VLOOKUP(K1032,'[13]Conver ASEJ VS Clave Nueva'!$B$4:$D$193,3,FALSE)</f>
        <v>Lotes uso perpetuidad y temporal</v>
      </c>
    </row>
    <row r="1033" spans="1:25" x14ac:dyDescent="0.25">
      <c r="A1033" s="16">
        <v>86959</v>
      </c>
      <c r="B1033" s="16" t="s">
        <v>37</v>
      </c>
      <c r="C1033" s="16" t="str">
        <f t="shared" si="137"/>
        <v>2018</v>
      </c>
      <c r="D1033" s="16" t="str">
        <f t="shared" si="138"/>
        <v>040000</v>
      </c>
      <c r="E1033" s="16" t="str">
        <f>VLOOKUP(D1033:D4189,'[10]Catalogos CRI'!$A$10:$B$19,2,FALSE)</f>
        <v>DERECHOS</v>
      </c>
      <c r="F1033" s="16" t="str">
        <f t="shared" si="139"/>
        <v>041000</v>
      </c>
      <c r="G1033" s="16" t="str">
        <f>VLOOKUP(F1033:F4189,'[10]Catalogos CRI'!$A$24:$B$65,2,FALSE)</f>
        <v>DERECHOS POR EL USO, GOCE, APROVECHAMIENTO O EXPLOTACIÓN DE BIENES DE DOMINIO PÚBLICO</v>
      </c>
      <c r="H1033" s="16" t="str">
        <f t="shared" si="140"/>
        <v>041030</v>
      </c>
      <c r="I1033" s="16" t="str">
        <f>VLOOKUP(H1033:H4189,'[10]Catalogos CRI'!$A$70:$B$148,2,FALSE)</f>
        <v>De los Cementerios de dominio público</v>
      </c>
      <c r="J1033" s="16" t="str">
        <f t="shared" si="141"/>
        <v>041031</v>
      </c>
      <c r="K1033" s="16" t="str">
        <f>VLOOKUP(J1033:J4189,'[10]Catalogos CRI'!$A$153:$B$335,2,FALSE)</f>
        <v>Lotes uso perpetuidad y temporal</v>
      </c>
      <c r="L1033" s="16" t="str">
        <f t="shared" si="142"/>
        <v>400</v>
      </c>
      <c r="M1033" s="16" t="str">
        <f>VLOOKUP(L1033:L4189,[11]FF!$A$10:$B$16,2,FALSE)</f>
        <v>Ingresos Propios</v>
      </c>
      <c r="N1033" s="16" t="str">
        <f t="shared" si="143"/>
        <v>401</v>
      </c>
      <c r="O1033" s="16" t="str">
        <f>VLOOKUP(N1033:N4189,[11]FF!$A$22:$B$93,2,FALSE)</f>
        <v>Ingresos Propios</v>
      </c>
      <c r="P1033" s="16">
        <v>879905</v>
      </c>
      <c r="Q1033" s="16">
        <v>6</v>
      </c>
      <c r="R1033" s="17">
        <v>77825</v>
      </c>
      <c r="S1033" s="17">
        <v>0</v>
      </c>
      <c r="T1033" s="17">
        <f t="shared" ref="T1033:T1096" si="144">R1033+S1033</f>
        <v>77825</v>
      </c>
      <c r="U1033" s="17">
        <v>0</v>
      </c>
      <c r="V1033" s="17">
        <v>0</v>
      </c>
      <c r="W1033" s="17">
        <f t="shared" ref="W1033:W1096" si="145">T1033-V1033</f>
        <v>77825</v>
      </c>
      <c r="X1033" t="str">
        <f>VLOOKUP(J1033,'[12]Conver ASEJ VS Clave Nueva'!$A$4:$C$193,3,FALSE)</f>
        <v>4.1.3.1</v>
      </c>
      <c r="Y1033" t="str">
        <f>VLOOKUP(K1033,'[13]Conver ASEJ VS Clave Nueva'!$B$4:$D$193,3,FALSE)</f>
        <v>Lotes uso perpetuidad y temporal</v>
      </c>
    </row>
    <row r="1034" spans="1:25" x14ac:dyDescent="0.25">
      <c r="A1034" s="16">
        <v>86959</v>
      </c>
      <c r="B1034" s="16" t="s">
        <v>37</v>
      </c>
      <c r="C1034" s="16" t="str">
        <f t="shared" ref="C1034:C1097" si="146">MID(B1034,1,4)</f>
        <v>2018</v>
      </c>
      <c r="D1034" s="16" t="str">
        <f t="shared" ref="D1034:D1097" si="147">MID(B1034,6,6)</f>
        <v>040000</v>
      </c>
      <c r="E1034" s="16" t="str">
        <f>VLOOKUP(D1034:D4190,'[10]Catalogos CRI'!$A$10:$B$19,2,FALSE)</f>
        <v>DERECHOS</v>
      </c>
      <c r="F1034" s="16" t="str">
        <f t="shared" ref="F1034:F1097" si="148">MID(B1034,13,6)</f>
        <v>041000</v>
      </c>
      <c r="G1034" s="16" t="str">
        <f>VLOOKUP(F1034:F4190,'[10]Catalogos CRI'!$A$24:$B$65,2,FALSE)</f>
        <v>DERECHOS POR EL USO, GOCE, APROVECHAMIENTO O EXPLOTACIÓN DE BIENES DE DOMINIO PÚBLICO</v>
      </c>
      <c r="H1034" s="16" t="str">
        <f t="shared" ref="H1034:H1097" si="149">MID(B1034,20,6)</f>
        <v>041030</v>
      </c>
      <c r="I1034" s="16" t="str">
        <f>VLOOKUP(H1034:H4190,'[10]Catalogos CRI'!$A$70:$B$148,2,FALSE)</f>
        <v>De los Cementerios de dominio público</v>
      </c>
      <c r="J1034" s="16" t="str">
        <f t="shared" ref="J1034:J1097" si="150">MID(B1034,27,6)</f>
        <v>041031</v>
      </c>
      <c r="K1034" s="16" t="str">
        <f>VLOOKUP(J1034:J4190,'[10]Catalogos CRI'!$A$153:$B$335,2,FALSE)</f>
        <v>Lotes uso perpetuidad y temporal</v>
      </c>
      <c r="L1034" s="16" t="str">
        <f t="shared" ref="L1034:L1097" si="151">MID(B1034,34,3)</f>
        <v>400</v>
      </c>
      <c r="M1034" s="16" t="str">
        <f>VLOOKUP(L1034:L4190,[11]FF!$A$10:$B$16,2,FALSE)</f>
        <v>Ingresos Propios</v>
      </c>
      <c r="N1034" s="16" t="str">
        <f t="shared" ref="N1034:N1097" si="152">MID(B1034,38,3)</f>
        <v>401</v>
      </c>
      <c r="O1034" s="16" t="str">
        <f>VLOOKUP(N1034:N4190,[11]FF!$A$22:$B$93,2,FALSE)</f>
        <v>Ingresos Propios</v>
      </c>
      <c r="P1034" s="16">
        <v>879906</v>
      </c>
      <c r="Q1034" s="16">
        <v>7</v>
      </c>
      <c r="R1034" s="17">
        <v>77825</v>
      </c>
      <c r="S1034" s="17">
        <v>0</v>
      </c>
      <c r="T1034" s="17">
        <f t="shared" si="144"/>
        <v>77825</v>
      </c>
      <c r="U1034" s="17">
        <v>0</v>
      </c>
      <c r="V1034" s="17">
        <v>0</v>
      </c>
      <c r="W1034" s="17">
        <f t="shared" si="145"/>
        <v>77825</v>
      </c>
      <c r="X1034" t="str">
        <f>VLOOKUP(J1034,'[12]Conver ASEJ VS Clave Nueva'!$A$4:$C$193,3,FALSE)</f>
        <v>4.1.3.1</v>
      </c>
      <c r="Y1034" t="str">
        <f>VLOOKUP(K1034,'[13]Conver ASEJ VS Clave Nueva'!$B$4:$D$193,3,FALSE)</f>
        <v>Lotes uso perpetuidad y temporal</v>
      </c>
    </row>
    <row r="1035" spans="1:25" x14ac:dyDescent="0.25">
      <c r="A1035" s="16">
        <v>86959</v>
      </c>
      <c r="B1035" s="16" t="s">
        <v>37</v>
      </c>
      <c r="C1035" s="16" t="str">
        <f t="shared" si="146"/>
        <v>2018</v>
      </c>
      <c r="D1035" s="16" t="str">
        <f t="shared" si="147"/>
        <v>040000</v>
      </c>
      <c r="E1035" s="16" t="str">
        <f>VLOOKUP(D1035:D4191,'[10]Catalogos CRI'!$A$10:$B$19,2,FALSE)</f>
        <v>DERECHOS</v>
      </c>
      <c r="F1035" s="16" t="str">
        <f t="shared" si="148"/>
        <v>041000</v>
      </c>
      <c r="G1035" s="16" t="str">
        <f>VLOOKUP(F1035:F4191,'[10]Catalogos CRI'!$A$24:$B$65,2,FALSE)</f>
        <v>DERECHOS POR EL USO, GOCE, APROVECHAMIENTO O EXPLOTACIÓN DE BIENES DE DOMINIO PÚBLICO</v>
      </c>
      <c r="H1035" s="16" t="str">
        <f t="shared" si="149"/>
        <v>041030</v>
      </c>
      <c r="I1035" s="16" t="str">
        <f>VLOOKUP(H1035:H4191,'[10]Catalogos CRI'!$A$70:$B$148,2,FALSE)</f>
        <v>De los Cementerios de dominio público</v>
      </c>
      <c r="J1035" s="16" t="str">
        <f t="shared" si="150"/>
        <v>041031</v>
      </c>
      <c r="K1035" s="16" t="str">
        <f>VLOOKUP(J1035:J4191,'[10]Catalogos CRI'!$A$153:$B$335,2,FALSE)</f>
        <v>Lotes uso perpetuidad y temporal</v>
      </c>
      <c r="L1035" s="16" t="str">
        <f t="shared" si="151"/>
        <v>400</v>
      </c>
      <c r="M1035" s="16" t="str">
        <f>VLOOKUP(L1035:L4191,[11]FF!$A$10:$B$16,2,FALSE)</f>
        <v>Ingresos Propios</v>
      </c>
      <c r="N1035" s="16" t="str">
        <f t="shared" si="152"/>
        <v>401</v>
      </c>
      <c r="O1035" s="16" t="str">
        <f>VLOOKUP(N1035:N4191,[11]FF!$A$22:$B$93,2,FALSE)</f>
        <v>Ingresos Propios</v>
      </c>
      <c r="P1035" s="16">
        <v>879907</v>
      </c>
      <c r="Q1035" s="16">
        <v>8</v>
      </c>
      <c r="R1035" s="17">
        <v>77825</v>
      </c>
      <c r="S1035" s="17">
        <v>0</v>
      </c>
      <c r="T1035" s="17">
        <f t="shared" si="144"/>
        <v>77825</v>
      </c>
      <c r="U1035" s="17">
        <v>0</v>
      </c>
      <c r="V1035" s="17">
        <v>0</v>
      </c>
      <c r="W1035" s="17">
        <f t="shared" si="145"/>
        <v>77825</v>
      </c>
      <c r="X1035" t="str">
        <f>VLOOKUP(J1035,'[12]Conver ASEJ VS Clave Nueva'!$A$4:$C$193,3,FALSE)</f>
        <v>4.1.3.1</v>
      </c>
      <c r="Y1035" t="str">
        <f>VLOOKUP(K1035,'[13]Conver ASEJ VS Clave Nueva'!$B$4:$D$193,3,FALSE)</f>
        <v>Lotes uso perpetuidad y temporal</v>
      </c>
    </row>
    <row r="1036" spans="1:25" x14ac:dyDescent="0.25">
      <c r="A1036" s="16">
        <v>86959</v>
      </c>
      <c r="B1036" s="16" t="s">
        <v>37</v>
      </c>
      <c r="C1036" s="16" t="str">
        <f t="shared" si="146"/>
        <v>2018</v>
      </c>
      <c r="D1036" s="16" t="str">
        <f t="shared" si="147"/>
        <v>040000</v>
      </c>
      <c r="E1036" s="16" t="str">
        <f>VLOOKUP(D1036:D4192,'[10]Catalogos CRI'!$A$10:$B$19,2,FALSE)</f>
        <v>DERECHOS</v>
      </c>
      <c r="F1036" s="16" t="str">
        <f t="shared" si="148"/>
        <v>041000</v>
      </c>
      <c r="G1036" s="16" t="str">
        <f>VLOOKUP(F1036:F4192,'[10]Catalogos CRI'!$A$24:$B$65,2,FALSE)</f>
        <v>DERECHOS POR EL USO, GOCE, APROVECHAMIENTO O EXPLOTACIÓN DE BIENES DE DOMINIO PÚBLICO</v>
      </c>
      <c r="H1036" s="16" t="str">
        <f t="shared" si="149"/>
        <v>041030</v>
      </c>
      <c r="I1036" s="16" t="str">
        <f>VLOOKUP(H1036:H4192,'[10]Catalogos CRI'!$A$70:$B$148,2,FALSE)</f>
        <v>De los Cementerios de dominio público</v>
      </c>
      <c r="J1036" s="16" t="str">
        <f t="shared" si="150"/>
        <v>041031</v>
      </c>
      <c r="K1036" s="16" t="str">
        <f>VLOOKUP(J1036:J4192,'[10]Catalogos CRI'!$A$153:$B$335,2,FALSE)</f>
        <v>Lotes uso perpetuidad y temporal</v>
      </c>
      <c r="L1036" s="16" t="str">
        <f t="shared" si="151"/>
        <v>400</v>
      </c>
      <c r="M1036" s="16" t="str">
        <f>VLOOKUP(L1036:L4192,[11]FF!$A$10:$B$16,2,FALSE)</f>
        <v>Ingresos Propios</v>
      </c>
      <c r="N1036" s="16" t="str">
        <f t="shared" si="152"/>
        <v>401</v>
      </c>
      <c r="O1036" s="16" t="str">
        <f>VLOOKUP(N1036:N4192,[11]FF!$A$22:$B$93,2,FALSE)</f>
        <v>Ingresos Propios</v>
      </c>
      <c r="P1036" s="16">
        <v>879908</v>
      </c>
      <c r="Q1036" s="16">
        <v>9</v>
      </c>
      <c r="R1036" s="17">
        <v>77825</v>
      </c>
      <c r="S1036" s="17">
        <v>0</v>
      </c>
      <c r="T1036" s="17">
        <f t="shared" si="144"/>
        <v>77825</v>
      </c>
      <c r="U1036" s="17">
        <v>0</v>
      </c>
      <c r="V1036" s="17">
        <v>0</v>
      </c>
      <c r="W1036" s="17">
        <f t="shared" si="145"/>
        <v>77825</v>
      </c>
      <c r="X1036" t="str">
        <f>VLOOKUP(J1036,'[12]Conver ASEJ VS Clave Nueva'!$A$4:$C$193,3,FALSE)</f>
        <v>4.1.3.1</v>
      </c>
      <c r="Y1036" t="str">
        <f>VLOOKUP(K1036,'[13]Conver ASEJ VS Clave Nueva'!$B$4:$D$193,3,FALSE)</f>
        <v>Lotes uso perpetuidad y temporal</v>
      </c>
    </row>
    <row r="1037" spans="1:25" x14ac:dyDescent="0.25">
      <c r="A1037" s="16">
        <v>86959</v>
      </c>
      <c r="B1037" s="16" t="s">
        <v>37</v>
      </c>
      <c r="C1037" s="16" t="str">
        <f t="shared" si="146"/>
        <v>2018</v>
      </c>
      <c r="D1037" s="16" t="str">
        <f t="shared" si="147"/>
        <v>040000</v>
      </c>
      <c r="E1037" s="16" t="str">
        <f>VLOOKUP(D1037:D4193,'[10]Catalogos CRI'!$A$10:$B$19,2,FALSE)</f>
        <v>DERECHOS</v>
      </c>
      <c r="F1037" s="16" t="str">
        <f t="shared" si="148"/>
        <v>041000</v>
      </c>
      <c r="G1037" s="16" t="str">
        <f>VLOOKUP(F1037:F4193,'[10]Catalogos CRI'!$A$24:$B$65,2,FALSE)</f>
        <v>DERECHOS POR EL USO, GOCE, APROVECHAMIENTO O EXPLOTACIÓN DE BIENES DE DOMINIO PÚBLICO</v>
      </c>
      <c r="H1037" s="16" t="str">
        <f t="shared" si="149"/>
        <v>041030</v>
      </c>
      <c r="I1037" s="16" t="str">
        <f>VLOOKUP(H1037:H4193,'[10]Catalogos CRI'!$A$70:$B$148,2,FALSE)</f>
        <v>De los Cementerios de dominio público</v>
      </c>
      <c r="J1037" s="16" t="str">
        <f t="shared" si="150"/>
        <v>041031</v>
      </c>
      <c r="K1037" s="16" t="str">
        <f>VLOOKUP(J1037:J4193,'[10]Catalogos CRI'!$A$153:$B$335,2,FALSE)</f>
        <v>Lotes uso perpetuidad y temporal</v>
      </c>
      <c r="L1037" s="16" t="str">
        <f t="shared" si="151"/>
        <v>400</v>
      </c>
      <c r="M1037" s="16" t="str">
        <f>VLOOKUP(L1037:L4193,[11]FF!$A$10:$B$16,2,FALSE)</f>
        <v>Ingresos Propios</v>
      </c>
      <c r="N1037" s="16" t="str">
        <f t="shared" si="152"/>
        <v>401</v>
      </c>
      <c r="O1037" s="16" t="str">
        <f>VLOOKUP(N1037:N4193,[11]FF!$A$22:$B$93,2,FALSE)</f>
        <v>Ingresos Propios</v>
      </c>
      <c r="P1037" s="16">
        <v>879909</v>
      </c>
      <c r="Q1037" s="16">
        <v>10</v>
      </c>
      <c r="R1037" s="17">
        <v>77825</v>
      </c>
      <c r="S1037" s="17">
        <v>0</v>
      </c>
      <c r="T1037" s="17">
        <f t="shared" si="144"/>
        <v>77825</v>
      </c>
      <c r="U1037" s="17">
        <v>0</v>
      </c>
      <c r="V1037" s="17">
        <v>0</v>
      </c>
      <c r="W1037" s="17">
        <f t="shared" si="145"/>
        <v>77825</v>
      </c>
      <c r="X1037" t="str">
        <f>VLOOKUP(J1037,'[12]Conver ASEJ VS Clave Nueva'!$A$4:$C$193,3,FALSE)</f>
        <v>4.1.3.1</v>
      </c>
      <c r="Y1037" t="str">
        <f>VLOOKUP(K1037,'[13]Conver ASEJ VS Clave Nueva'!$B$4:$D$193,3,FALSE)</f>
        <v>Lotes uso perpetuidad y temporal</v>
      </c>
    </row>
    <row r="1038" spans="1:25" x14ac:dyDescent="0.25">
      <c r="A1038" s="16">
        <v>86959</v>
      </c>
      <c r="B1038" s="16" t="s">
        <v>37</v>
      </c>
      <c r="C1038" s="16" t="str">
        <f t="shared" si="146"/>
        <v>2018</v>
      </c>
      <c r="D1038" s="16" t="str">
        <f t="shared" si="147"/>
        <v>040000</v>
      </c>
      <c r="E1038" s="16" t="str">
        <f>VLOOKUP(D1038:D4194,'[10]Catalogos CRI'!$A$10:$B$19,2,FALSE)</f>
        <v>DERECHOS</v>
      </c>
      <c r="F1038" s="16" t="str">
        <f t="shared" si="148"/>
        <v>041000</v>
      </c>
      <c r="G1038" s="16" t="str">
        <f>VLOOKUP(F1038:F4194,'[10]Catalogos CRI'!$A$24:$B$65,2,FALSE)</f>
        <v>DERECHOS POR EL USO, GOCE, APROVECHAMIENTO O EXPLOTACIÓN DE BIENES DE DOMINIO PÚBLICO</v>
      </c>
      <c r="H1038" s="16" t="str">
        <f t="shared" si="149"/>
        <v>041030</v>
      </c>
      <c r="I1038" s="16" t="str">
        <f>VLOOKUP(H1038:H4194,'[10]Catalogos CRI'!$A$70:$B$148,2,FALSE)</f>
        <v>De los Cementerios de dominio público</v>
      </c>
      <c r="J1038" s="16" t="str">
        <f t="shared" si="150"/>
        <v>041031</v>
      </c>
      <c r="K1038" s="16" t="str">
        <f>VLOOKUP(J1038:J4194,'[10]Catalogos CRI'!$A$153:$B$335,2,FALSE)</f>
        <v>Lotes uso perpetuidad y temporal</v>
      </c>
      <c r="L1038" s="16" t="str">
        <f t="shared" si="151"/>
        <v>400</v>
      </c>
      <c r="M1038" s="16" t="str">
        <f>VLOOKUP(L1038:L4194,[11]FF!$A$10:$B$16,2,FALSE)</f>
        <v>Ingresos Propios</v>
      </c>
      <c r="N1038" s="16" t="str">
        <f t="shared" si="152"/>
        <v>401</v>
      </c>
      <c r="O1038" s="16" t="str">
        <f>VLOOKUP(N1038:N4194,[11]FF!$A$22:$B$93,2,FALSE)</f>
        <v>Ingresos Propios</v>
      </c>
      <c r="P1038" s="16">
        <v>879910</v>
      </c>
      <c r="Q1038" s="16">
        <v>11</v>
      </c>
      <c r="R1038" s="17">
        <v>77825</v>
      </c>
      <c r="S1038" s="17">
        <v>0</v>
      </c>
      <c r="T1038" s="17">
        <f t="shared" si="144"/>
        <v>77825</v>
      </c>
      <c r="U1038" s="17">
        <v>0</v>
      </c>
      <c r="V1038" s="17">
        <v>0</v>
      </c>
      <c r="W1038" s="17">
        <f t="shared" si="145"/>
        <v>77825</v>
      </c>
      <c r="X1038" t="str">
        <f>VLOOKUP(J1038,'[12]Conver ASEJ VS Clave Nueva'!$A$4:$C$193,3,FALSE)</f>
        <v>4.1.3.1</v>
      </c>
      <c r="Y1038" t="str">
        <f>VLOOKUP(K1038,'[13]Conver ASEJ VS Clave Nueva'!$B$4:$D$193,3,FALSE)</f>
        <v>Lotes uso perpetuidad y temporal</v>
      </c>
    </row>
    <row r="1039" spans="1:25" x14ac:dyDescent="0.25">
      <c r="A1039" s="16">
        <v>86959</v>
      </c>
      <c r="B1039" s="16" t="s">
        <v>37</v>
      </c>
      <c r="C1039" s="16" t="str">
        <f t="shared" si="146"/>
        <v>2018</v>
      </c>
      <c r="D1039" s="16" t="str">
        <f t="shared" si="147"/>
        <v>040000</v>
      </c>
      <c r="E1039" s="16" t="str">
        <f>VLOOKUP(D1039:D4195,'[10]Catalogos CRI'!$A$10:$B$19,2,FALSE)</f>
        <v>DERECHOS</v>
      </c>
      <c r="F1039" s="16" t="str">
        <f t="shared" si="148"/>
        <v>041000</v>
      </c>
      <c r="G1039" s="16" t="str">
        <f>VLOOKUP(F1039:F4195,'[10]Catalogos CRI'!$A$24:$B$65,2,FALSE)</f>
        <v>DERECHOS POR EL USO, GOCE, APROVECHAMIENTO O EXPLOTACIÓN DE BIENES DE DOMINIO PÚBLICO</v>
      </c>
      <c r="H1039" s="16" t="str">
        <f t="shared" si="149"/>
        <v>041030</v>
      </c>
      <c r="I1039" s="16" t="str">
        <f>VLOOKUP(H1039:H4195,'[10]Catalogos CRI'!$A$70:$B$148,2,FALSE)</f>
        <v>De los Cementerios de dominio público</v>
      </c>
      <c r="J1039" s="16" t="str">
        <f t="shared" si="150"/>
        <v>041031</v>
      </c>
      <c r="K1039" s="16" t="str">
        <f>VLOOKUP(J1039:J4195,'[10]Catalogos CRI'!$A$153:$B$335,2,FALSE)</f>
        <v>Lotes uso perpetuidad y temporal</v>
      </c>
      <c r="L1039" s="16" t="str">
        <f t="shared" si="151"/>
        <v>400</v>
      </c>
      <c r="M1039" s="16" t="str">
        <f>VLOOKUP(L1039:L4195,[11]FF!$A$10:$B$16,2,FALSE)</f>
        <v>Ingresos Propios</v>
      </c>
      <c r="N1039" s="16" t="str">
        <f t="shared" si="152"/>
        <v>401</v>
      </c>
      <c r="O1039" s="16" t="str">
        <f>VLOOKUP(N1039:N4195,[11]FF!$A$22:$B$93,2,FALSE)</f>
        <v>Ingresos Propios</v>
      </c>
      <c r="P1039" s="16">
        <v>879911</v>
      </c>
      <c r="Q1039" s="16">
        <v>12</v>
      </c>
      <c r="R1039" s="17">
        <v>77825</v>
      </c>
      <c r="S1039" s="17">
        <v>0</v>
      </c>
      <c r="T1039" s="17">
        <f t="shared" si="144"/>
        <v>77825</v>
      </c>
      <c r="U1039" s="17">
        <v>0</v>
      </c>
      <c r="V1039" s="17">
        <v>6350.4</v>
      </c>
      <c r="W1039" s="17">
        <f t="shared" si="145"/>
        <v>71474.600000000006</v>
      </c>
      <c r="X1039" t="str">
        <f>VLOOKUP(J1039,'[12]Conver ASEJ VS Clave Nueva'!$A$4:$C$193,3,FALSE)</f>
        <v>4.1.3.1</v>
      </c>
      <c r="Y1039" t="str">
        <f>VLOOKUP(K1039,'[13]Conver ASEJ VS Clave Nueva'!$B$4:$D$193,3,FALSE)</f>
        <v>Lotes uso perpetuidad y temporal</v>
      </c>
    </row>
    <row r="1040" spans="1:25" x14ac:dyDescent="0.25">
      <c r="A1040" s="16">
        <v>86960</v>
      </c>
      <c r="B1040" s="16" t="s">
        <v>38</v>
      </c>
      <c r="C1040" s="16" t="str">
        <f t="shared" si="146"/>
        <v>2018</v>
      </c>
      <c r="D1040" s="16" t="str">
        <f t="shared" si="147"/>
        <v>040000</v>
      </c>
      <c r="E1040" s="16" t="str">
        <f>VLOOKUP(D1040:D4196,'[10]Catalogos CRI'!$A$10:$B$19,2,FALSE)</f>
        <v>DERECHOS</v>
      </c>
      <c r="F1040" s="16" t="str">
        <f t="shared" si="148"/>
        <v>041000</v>
      </c>
      <c r="G1040" s="16" t="str">
        <f>VLOOKUP(F1040:F4196,'[10]Catalogos CRI'!$A$24:$B$65,2,FALSE)</f>
        <v>DERECHOS POR EL USO, GOCE, APROVECHAMIENTO O EXPLOTACIÓN DE BIENES DE DOMINIO PÚBLICO</v>
      </c>
      <c r="H1040" s="16" t="str">
        <f t="shared" si="149"/>
        <v>041030</v>
      </c>
      <c r="I1040" s="16" t="str">
        <f>VLOOKUP(H1040:H4196,'[10]Catalogos CRI'!$A$70:$B$148,2,FALSE)</f>
        <v>De los Cementerios de dominio público</v>
      </c>
      <c r="J1040" s="16" t="str">
        <f t="shared" si="150"/>
        <v>041032</v>
      </c>
      <c r="K1040" s="16" t="str">
        <f>VLOOKUP(J1040:J4196,'[10]Catalogos CRI'!$A$153:$B$335,2,FALSE)</f>
        <v>Mantenimiento</v>
      </c>
      <c r="L1040" s="16" t="str">
        <f t="shared" si="151"/>
        <v>400</v>
      </c>
      <c r="M1040" s="16" t="str">
        <f>VLOOKUP(L1040:L4196,[11]FF!$A$10:$B$16,2,FALSE)</f>
        <v>Ingresos Propios</v>
      </c>
      <c r="N1040" s="16" t="str">
        <f t="shared" si="152"/>
        <v>401</v>
      </c>
      <c r="O1040" s="16" t="str">
        <f>VLOOKUP(N1040:N4196,[11]FF!$A$22:$B$93,2,FALSE)</f>
        <v>Ingresos Propios</v>
      </c>
      <c r="P1040" s="16">
        <v>879912</v>
      </c>
      <c r="Q1040" s="16">
        <v>1</v>
      </c>
      <c r="R1040" s="17">
        <v>221739.28</v>
      </c>
      <c r="S1040" s="17">
        <v>0</v>
      </c>
      <c r="T1040" s="17">
        <f t="shared" si="144"/>
        <v>221739.28</v>
      </c>
      <c r="U1040" s="17">
        <v>0</v>
      </c>
      <c r="V1040" s="17">
        <v>0</v>
      </c>
      <c r="W1040" s="17">
        <f t="shared" si="145"/>
        <v>221739.28</v>
      </c>
      <c r="X1040" t="str">
        <f>VLOOKUP(J1040,'[12]Conver ASEJ VS Clave Nueva'!$A$4:$C$193,3,FALSE)</f>
        <v>4.1.3.2</v>
      </c>
      <c r="Y1040" t="str">
        <f>VLOOKUP(K1040,'[13]Conver ASEJ VS Clave Nueva'!$B$4:$D$193,3,FALSE)</f>
        <v>Mantenimiento</v>
      </c>
    </row>
    <row r="1041" spans="1:25" x14ac:dyDescent="0.25">
      <c r="A1041" s="16">
        <v>86960</v>
      </c>
      <c r="B1041" s="16" t="s">
        <v>38</v>
      </c>
      <c r="C1041" s="16" t="str">
        <f t="shared" si="146"/>
        <v>2018</v>
      </c>
      <c r="D1041" s="16" t="str">
        <f t="shared" si="147"/>
        <v>040000</v>
      </c>
      <c r="E1041" s="16" t="str">
        <f>VLOOKUP(D1041:D4197,'[10]Catalogos CRI'!$A$10:$B$19,2,FALSE)</f>
        <v>DERECHOS</v>
      </c>
      <c r="F1041" s="16" t="str">
        <f t="shared" si="148"/>
        <v>041000</v>
      </c>
      <c r="G1041" s="16" t="str">
        <f>VLOOKUP(F1041:F4197,'[10]Catalogos CRI'!$A$24:$B$65,2,FALSE)</f>
        <v>DERECHOS POR EL USO, GOCE, APROVECHAMIENTO O EXPLOTACIÓN DE BIENES DE DOMINIO PÚBLICO</v>
      </c>
      <c r="H1041" s="16" t="str">
        <f t="shared" si="149"/>
        <v>041030</v>
      </c>
      <c r="I1041" s="16" t="str">
        <f>VLOOKUP(H1041:H4197,'[10]Catalogos CRI'!$A$70:$B$148,2,FALSE)</f>
        <v>De los Cementerios de dominio público</v>
      </c>
      <c r="J1041" s="16" t="str">
        <f t="shared" si="150"/>
        <v>041032</v>
      </c>
      <c r="K1041" s="16" t="str">
        <f>VLOOKUP(J1041:J4197,'[10]Catalogos CRI'!$A$153:$B$335,2,FALSE)</f>
        <v>Mantenimiento</v>
      </c>
      <c r="L1041" s="16" t="str">
        <f t="shared" si="151"/>
        <v>400</v>
      </c>
      <c r="M1041" s="16" t="str">
        <f>VLOOKUP(L1041:L4197,[11]FF!$A$10:$B$16,2,FALSE)</f>
        <v>Ingresos Propios</v>
      </c>
      <c r="N1041" s="16" t="str">
        <f t="shared" si="152"/>
        <v>401</v>
      </c>
      <c r="O1041" s="16" t="str">
        <f>VLOOKUP(N1041:N4197,[11]FF!$A$22:$B$93,2,FALSE)</f>
        <v>Ingresos Propios</v>
      </c>
      <c r="P1041" s="16">
        <v>879913</v>
      </c>
      <c r="Q1041" s="16">
        <v>2</v>
      </c>
      <c r="R1041" s="17">
        <v>221741</v>
      </c>
      <c r="S1041" s="17">
        <v>0</v>
      </c>
      <c r="T1041" s="17">
        <f t="shared" si="144"/>
        <v>221741</v>
      </c>
      <c r="U1041" s="17">
        <v>0</v>
      </c>
      <c r="V1041" s="17">
        <v>39937.769999999997</v>
      </c>
      <c r="W1041" s="17">
        <f t="shared" si="145"/>
        <v>181803.23</v>
      </c>
      <c r="X1041" t="str">
        <f>VLOOKUP(J1041,'[12]Conver ASEJ VS Clave Nueva'!$A$4:$C$193,3,FALSE)</f>
        <v>4.1.3.2</v>
      </c>
      <c r="Y1041" t="str">
        <f>VLOOKUP(K1041,'[13]Conver ASEJ VS Clave Nueva'!$B$4:$D$193,3,FALSE)</f>
        <v>Mantenimiento</v>
      </c>
    </row>
    <row r="1042" spans="1:25" x14ac:dyDescent="0.25">
      <c r="A1042" s="16">
        <v>86960</v>
      </c>
      <c r="B1042" s="16" t="s">
        <v>38</v>
      </c>
      <c r="C1042" s="16" t="str">
        <f t="shared" si="146"/>
        <v>2018</v>
      </c>
      <c r="D1042" s="16" t="str">
        <f t="shared" si="147"/>
        <v>040000</v>
      </c>
      <c r="E1042" s="16" t="str">
        <f>VLOOKUP(D1042:D4198,'[10]Catalogos CRI'!$A$10:$B$19,2,FALSE)</f>
        <v>DERECHOS</v>
      </c>
      <c r="F1042" s="16" t="str">
        <f t="shared" si="148"/>
        <v>041000</v>
      </c>
      <c r="G1042" s="16" t="str">
        <f>VLOOKUP(F1042:F4198,'[10]Catalogos CRI'!$A$24:$B$65,2,FALSE)</f>
        <v>DERECHOS POR EL USO, GOCE, APROVECHAMIENTO O EXPLOTACIÓN DE BIENES DE DOMINIO PÚBLICO</v>
      </c>
      <c r="H1042" s="16" t="str">
        <f t="shared" si="149"/>
        <v>041030</v>
      </c>
      <c r="I1042" s="16" t="str">
        <f>VLOOKUP(H1042:H4198,'[10]Catalogos CRI'!$A$70:$B$148,2,FALSE)</f>
        <v>De los Cementerios de dominio público</v>
      </c>
      <c r="J1042" s="16" t="str">
        <f t="shared" si="150"/>
        <v>041032</v>
      </c>
      <c r="K1042" s="16" t="str">
        <f>VLOOKUP(J1042:J4198,'[10]Catalogos CRI'!$A$153:$B$335,2,FALSE)</f>
        <v>Mantenimiento</v>
      </c>
      <c r="L1042" s="16" t="str">
        <f t="shared" si="151"/>
        <v>400</v>
      </c>
      <c r="M1042" s="16" t="str">
        <f>VLOOKUP(L1042:L4198,[11]FF!$A$10:$B$16,2,FALSE)</f>
        <v>Ingresos Propios</v>
      </c>
      <c r="N1042" s="16" t="str">
        <f t="shared" si="152"/>
        <v>401</v>
      </c>
      <c r="O1042" s="16" t="str">
        <f>VLOOKUP(N1042:N4198,[11]FF!$A$22:$B$93,2,FALSE)</f>
        <v>Ingresos Propios</v>
      </c>
      <c r="P1042" s="16">
        <v>879914</v>
      </c>
      <c r="Q1042" s="16">
        <v>3</v>
      </c>
      <c r="R1042" s="17">
        <v>221741</v>
      </c>
      <c r="S1042" s="17">
        <v>0</v>
      </c>
      <c r="T1042" s="17">
        <f t="shared" si="144"/>
        <v>221741</v>
      </c>
      <c r="U1042" s="17">
        <v>0</v>
      </c>
      <c r="V1042" s="17">
        <v>6846.72</v>
      </c>
      <c r="W1042" s="17">
        <f t="shared" si="145"/>
        <v>214894.28</v>
      </c>
      <c r="X1042" t="str">
        <f>VLOOKUP(J1042,'[12]Conver ASEJ VS Clave Nueva'!$A$4:$C$193,3,FALSE)</f>
        <v>4.1.3.2</v>
      </c>
      <c r="Y1042" t="str">
        <f>VLOOKUP(K1042,'[13]Conver ASEJ VS Clave Nueva'!$B$4:$D$193,3,FALSE)</f>
        <v>Mantenimiento</v>
      </c>
    </row>
    <row r="1043" spans="1:25" x14ac:dyDescent="0.25">
      <c r="A1043" s="16">
        <v>86960</v>
      </c>
      <c r="B1043" s="16" t="s">
        <v>38</v>
      </c>
      <c r="C1043" s="16" t="str">
        <f t="shared" si="146"/>
        <v>2018</v>
      </c>
      <c r="D1043" s="16" t="str">
        <f t="shared" si="147"/>
        <v>040000</v>
      </c>
      <c r="E1043" s="16" t="str">
        <f>VLOOKUP(D1043:D4199,'[10]Catalogos CRI'!$A$10:$B$19,2,FALSE)</f>
        <v>DERECHOS</v>
      </c>
      <c r="F1043" s="16" t="str">
        <f t="shared" si="148"/>
        <v>041000</v>
      </c>
      <c r="G1043" s="16" t="str">
        <f>VLOOKUP(F1043:F4199,'[10]Catalogos CRI'!$A$24:$B$65,2,FALSE)</f>
        <v>DERECHOS POR EL USO, GOCE, APROVECHAMIENTO O EXPLOTACIÓN DE BIENES DE DOMINIO PÚBLICO</v>
      </c>
      <c r="H1043" s="16" t="str">
        <f t="shared" si="149"/>
        <v>041030</v>
      </c>
      <c r="I1043" s="16" t="str">
        <f>VLOOKUP(H1043:H4199,'[10]Catalogos CRI'!$A$70:$B$148,2,FALSE)</f>
        <v>De los Cementerios de dominio público</v>
      </c>
      <c r="J1043" s="16" t="str">
        <f t="shared" si="150"/>
        <v>041032</v>
      </c>
      <c r="K1043" s="16" t="str">
        <f>VLOOKUP(J1043:J4199,'[10]Catalogos CRI'!$A$153:$B$335,2,FALSE)</f>
        <v>Mantenimiento</v>
      </c>
      <c r="L1043" s="16" t="str">
        <f t="shared" si="151"/>
        <v>400</v>
      </c>
      <c r="M1043" s="16" t="str">
        <f>VLOOKUP(L1043:L4199,[11]FF!$A$10:$B$16,2,FALSE)</f>
        <v>Ingresos Propios</v>
      </c>
      <c r="N1043" s="16" t="str">
        <f t="shared" si="152"/>
        <v>401</v>
      </c>
      <c r="O1043" s="16" t="str">
        <f>VLOOKUP(N1043:N4199,[11]FF!$A$22:$B$93,2,FALSE)</f>
        <v>Ingresos Propios</v>
      </c>
      <c r="P1043" s="16">
        <v>879915</v>
      </c>
      <c r="Q1043" s="16">
        <v>4</v>
      </c>
      <c r="R1043" s="17">
        <v>221741</v>
      </c>
      <c r="S1043" s="17">
        <v>0</v>
      </c>
      <c r="T1043" s="17">
        <f t="shared" si="144"/>
        <v>221741</v>
      </c>
      <c r="U1043" s="17">
        <v>0</v>
      </c>
      <c r="V1043" s="17">
        <v>82744.740000000005</v>
      </c>
      <c r="W1043" s="17">
        <f t="shared" si="145"/>
        <v>138996.26</v>
      </c>
      <c r="X1043" t="str">
        <f>VLOOKUP(J1043,'[12]Conver ASEJ VS Clave Nueva'!$A$4:$C$193,3,FALSE)</f>
        <v>4.1.3.2</v>
      </c>
      <c r="Y1043" t="str">
        <f>VLOOKUP(K1043,'[13]Conver ASEJ VS Clave Nueva'!$B$4:$D$193,3,FALSE)</f>
        <v>Mantenimiento</v>
      </c>
    </row>
    <row r="1044" spans="1:25" x14ac:dyDescent="0.25">
      <c r="A1044" s="16">
        <v>86960</v>
      </c>
      <c r="B1044" s="16" t="s">
        <v>38</v>
      </c>
      <c r="C1044" s="16" t="str">
        <f t="shared" si="146"/>
        <v>2018</v>
      </c>
      <c r="D1044" s="16" t="str">
        <f t="shared" si="147"/>
        <v>040000</v>
      </c>
      <c r="E1044" s="16" t="str">
        <f>VLOOKUP(D1044:D4200,'[10]Catalogos CRI'!$A$10:$B$19,2,FALSE)</f>
        <v>DERECHOS</v>
      </c>
      <c r="F1044" s="16" t="str">
        <f t="shared" si="148"/>
        <v>041000</v>
      </c>
      <c r="G1044" s="16" t="str">
        <f>VLOOKUP(F1044:F4200,'[10]Catalogos CRI'!$A$24:$B$65,2,FALSE)</f>
        <v>DERECHOS POR EL USO, GOCE, APROVECHAMIENTO O EXPLOTACIÓN DE BIENES DE DOMINIO PÚBLICO</v>
      </c>
      <c r="H1044" s="16" t="str">
        <f t="shared" si="149"/>
        <v>041030</v>
      </c>
      <c r="I1044" s="16" t="str">
        <f>VLOOKUP(H1044:H4200,'[10]Catalogos CRI'!$A$70:$B$148,2,FALSE)</f>
        <v>De los Cementerios de dominio público</v>
      </c>
      <c r="J1044" s="16" t="str">
        <f t="shared" si="150"/>
        <v>041032</v>
      </c>
      <c r="K1044" s="16" t="str">
        <f>VLOOKUP(J1044:J4200,'[10]Catalogos CRI'!$A$153:$B$335,2,FALSE)</f>
        <v>Mantenimiento</v>
      </c>
      <c r="L1044" s="16" t="str">
        <f t="shared" si="151"/>
        <v>400</v>
      </c>
      <c r="M1044" s="16" t="str">
        <f>VLOOKUP(L1044:L4200,[11]FF!$A$10:$B$16,2,FALSE)</f>
        <v>Ingresos Propios</v>
      </c>
      <c r="N1044" s="16" t="str">
        <f t="shared" si="152"/>
        <v>401</v>
      </c>
      <c r="O1044" s="16" t="str">
        <f>VLOOKUP(N1044:N4200,[11]FF!$A$22:$B$93,2,FALSE)</f>
        <v>Ingresos Propios</v>
      </c>
      <c r="P1044" s="16">
        <v>879916</v>
      </c>
      <c r="Q1044" s="16">
        <v>5</v>
      </c>
      <c r="R1044" s="17">
        <v>221741</v>
      </c>
      <c r="S1044" s="17">
        <v>0</v>
      </c>
      <c r="T1044" s="17">
        <f t="shared" si="144"/>
        <v>221741</v>
      </c>
      <c r="U1044" s="17">
        <v>0</v>
      </c>
      <c r="V1044" s="17">
        <v>114067.98</v>
      </c>
      <c r="W1044" s="17">
        <f t="shared" si="145"/>
        <v>107673.02</v>
      </c>
      <c r="X1044" t="str">
        <f>VLOOKUP(J1044,'[12]Conver ASEJ VS Clave Nueva'!$A$4:$C$193,3,FALSE)</f>
        <v>4.1.3.2</v>
      </c>
      <c r="Y1044" t="str">
        <f>VLOOKUP(K1044,'[13]Conver ASEJ VS Clave Nueva'!$B$4:$D$193,3,FALSE)</f>
        <v>Mantenimiento</v>
      </c>
    </row>
    <row r="1045" spans="1:25" x14ac:dyDescent="0.25">
      <c r="A1045" s="16">
        <v>86960</v>
      </c>
      <c r="B1045" s="16" t="s">
        <v>38</v>
      </c>
      <c r="C1045" s="16" t="str">
        <f t="shared" si="146"/>
        <v>2018</v>
      </c>
      <c r="D1045" s="16" t="str">
        <f t="shared" si="147"/>
        <v>040000</v>
      </c>
      <c r="E1045" s="16" t="str">
        <f>VLOOKUP(D1045:D4201,'[10]Catalogos CRI'!$A$10:$B$19,2,FALSE)</f>
        <v>DERECHOS</v>
      </c>
      <c r="F1045" s="16" t="str">
        <f t="shared" si="148"/>
        <v>041000</v>
      </c>
      <c r="G1045" s="16" t="str">
        <f>VLOOKUP(F1045:F4201,'[10]Catalogos CRI'!$A$24:$B$65,2,FALSE)</f>
        <v>DERECHOS POR EL USO, GOCE, APROVECHAMIENTO O EXPLOTACIÓN DE BIENES DE DOMINIO PÚBLICO</v>
      </c>
      <c r="H1045" s="16" t="str">
        <f t="shared" si="149"/>
        <v>041030</v>
      </c>
      <c r="I1045" s="16" t="str">
        <f>VLOOKUP(H1045:H4201,'[10]Catalogos CRI'!$A$70:$B$148,2,FALSE)</f>
        <v>De los Cementerios de dominio público</v>
      </c>
      <c r="J1045" s="16" t="str">
        <f t="shared" si="150"/>
        <v>041032</v>
      </c>
      <c r="K1045" s="16" t="str">
        <f>VLOOKUP(J1045:J4201,'[10]Catalogos CRI'!$A$153:$B$335,2,FALSE)</f>
        <v>Mantenimiento</v>
      </c>
      <c r="L1045" s="16" t="str">
        <f t="shared" si="151"/>
        <v>400</v>
      </c>
      <c r="M1045" s="16" t="str">
        <f>VLOOKUP(L1045:L4201,[11]FF!$A$10:$B$16,2,FALSE)</f>
        <v>Ingresos Propios</v>
      </c>
      <c r="N1045" s="16" t="str">
        <f t="shared" si="152"/>
        <v>401</v>
      </c>
      <c r="O1045" s="16" t="str">
        <f>VLOOKUP(N1045:N4201,[11]FF!$A$22:$B$93,2,FALSE)</f>
        <v>Ingresos Propios</v>
      </c>
      <c r="P1045" s="16">
        <v>879917</v>
      </c>
      <c r="Q1045" s="16">
        <v>6</v>
      </c>
      <c r="R1045" s="17">
        <v>221741</v>
      </c>
      <c r="S1045" s="17">
        <v>0</v>
      </c>
      <c r="T1045" s="17">
        <f t="shared" si="144"/>
        <v>221741</v>
      </c>
      <c r="U1045" s="17">
        <v>0</v>
      </c>
      <c r="V1045" s="17">
        <v>97714.8</v>
      </c>
      <c r="W1045" s="17">
        <f t="shared" si="145"/>
        <v>124026.2</v>
      </c>
      <c r="X1045" t="str">
        <f>VLOOKUP(J1045,'[12]Conver ASEJ VS Clave Nueva'!$A$4:$C$193,3,FALSE)</f>
        <v>4.1.3.2</v>
      </c>
      <c r="Y1045" t="str">
        <f>VLOOKUP(K1045,'[13]Conver ASEJ VS Clave Nueva'!$B$4:$D$193,3,FALSE)</f>
        <v>Mantenimiento</v>
      </c>
    </row>
    <row r="1046" spans="1:25" x14ac:dyDescent="0.25">
      <c r="A1046" s="16">
        <v>86960</v>
      </c>
      <c r="B1046" s="16" t="s">
        <v>38</v>
      </c>
      <c r="C1046" s="16" t="str">
        <f t="shared" si="146"/>
        <v>2018</v>
      </c>
      <c r="D1046" s="16" t="str">
        <f t="shared" si="147"/>
        <v>040000</v>
      </c>
      <c r="E1046" s="16" t="str">
        <f>VLOOKUP(D1046:D4202,'[10]Catalogos CRI'!$A$10:$B$19,2,FALSE)</f>
        <v>DERECHOS</v>
      </c>
      <c r="F1046" s="16" t="str">
        <f t="shared" si="148"/>
        <v>041000</v>
      </c>
      <c r="G1046" s="16" t="str">
        <f>VLOOKUP(F1046:F4202,'[10]Catalogos CRI'!$A$24:$B$65,2,FALSE)</f>
        <v>DERECHOS POR EL USO, GOCE, APROVECHAMIENTO O EXPLOTACIÓN DE BIENES DE DOMINIO PÚBLICO</v>
      </c>
      <c r="H1046" s="16" t="str">
        <f t="shared" si="149"/>
        <v>041030</v>
      </c>
      <c r="I1046" s="16" t="str">
        <f>VLOOKUP(H1046:H4202,'[10]Catalogos CRI'!$A$70:$B$148,2,FALSE)</f>
        <v>De los Cementerios de dominio público</v>
      </c>
      <c r="J1046" s="16" t="str">
        <f t="shared" si="150"/>
        <v>041032</v>
      </c>
      <c r="K1046" s="16" t="str">
        <f>VLOOKUP(J1046:J4202,'[10]Catalogos CRI'!$A$153:$B$335,2,FALSE)</f>
        <v>Mantenimiento</v>
      </c>
      <c r="L1046" s="16" t="str">
        <f t="shared" si="151"/>
        <v>400</v>
      </c>
      <c r="M1046" s="16" t="str">
        <f>VLOOKUP(L1046:L4202,[11]FF!$A$10:$B$16,2,FALSE)</f>
        <v>Ingresos Propios</v>
      </c>
      <c r="N1046" s="16" t="str">
        <f t="shared" si="152"/>
        <v>401</v>
      </c>
      <c r="O1046" s="16" t="str">
        <f>VLOOKUP(N1046:N4202,[11]FF!$A$22:$B$93,2,FALSE)</f>
        <v>Ingresos Propios</v>
      </c>
      <c r="P1046" s="16">
        <v>879918</v>
      </c>
      <c r="Q1046" s="16">
        <v>7</v>
      </c>
      <c r="R1046" s="17">
        <v>221741</v>
      </c>
      <c r="S1046" s="17">
        <v>0</v>
      </c>
      <c r="T1046" s="17">
        <f t="shared" si="144"/>
        <v>221741</v>
      </c>
      <c r="U1046" s="17">
        <v>0</v>
      </c>
      <c r="V1046" s="17">
        <v>109982.39999999999</v>
      </c>
      <c r="W1046" s="17">
        <f t="shared" si="145"/>
        <v>111758.6</v>
      </c>
      <c r="X1046" t="str">
        <f>VLOOKUP(J1046,'[12]Conver ASEJ VS Clave Nueva'!$A$4:$C$193,3,FALSE)</f>
        <v>4.1.3.2</v>
      </c>
      <c r="Y1046" t="str">
        <f>VLOOKUP(K1046,'[13]Conver ASEJ VS Clave Nueva'!$B$4:$D$193,3,FALSE)</f>
        <v>Mantenimiento</v>
      </c>
    </row>
    <row r="1047" spans="1:25" x14ac:dyDescent="0.25">
      <c r="A1047" s="16">
        <v>86960</v>
      </c>
      <c r="B1047" s="16" t="s">
        <v>38</v>
      </c>
      <c r="C1047" s="16" t="str">
        <f t="shared" si="146"/>
        <v>2018</v>
      </c>
      <c r="D1047" s="16" t="str">
        <f t="shared" si="147"/>
        <v>040000</v>
      </c>
      <c r="E1047" s="16" t="str">
        <f>VLOOKUP(D1047:D4203,'[10]Catalogos CRI'!$A$10:$B$19,2,FALSE)</f>
        <v>DERECHOS</v>
      </c>
      <c r="F1047" s="16" t="str">
        <f t="shared" si="148"/>
        <v>041000</v>
      </c>
      <c r="G1047" s="16" t="str">
        <f>VLOOKUP(F1047:F4203,'[10]Catalogos CRI'!$A$24:$B$65,2,FALSE)</f>
        <v>DERECHOS POR EL USO, GOCE, APROVECHAMIENTO O EXPLOTACIÓN DE BIENES DE DOMINIO PÚBLICO</v>
      </c>
      <c r="H1047" s="16" t="str">
        <f t="shared" si="149"/>
        <v>041030</v>
      </c>
      <c r="I1047" s="16" t="str">
        <f>VLOOKUP(H1047:H4203,'[10]Catalogos CRI'!$A$70:$B$148,2,FALSE)</f>
        <v>De los Cementerios de dominio público</v>
      </c>
      <c r="J1047" s="16" t="str">
        <f t="shared" si="150"/>
        <v>041032</v>
      </c>
      <c r="K1047" s="16" t="str">
        <f>VLOOKUP(J1047:J4203,'[10]Catalogos CRI'!$A$153:$B$335,2,FALSE)</f>
        <v>Mantenimiento</v>
      </c>
      <c r="L1047" s="16" t="str">
        <f t="shared" si="151"/>
        <v>400</v>
      </c>
      <c r="M1047" s="16" t="str">
        <f>VLOOKUP(L1047:L4203,[11]FF!$A$10:$B$16,2,FALSE)</f>
        <v>Ingresos Propios</v>
      </c>
      <c r="N1047" s="16" t="str">
        <f t="shared" si="152"/>
        <v>401</v>
      </c>
      <c r="O1047" s="16" t="str">
        <f>VLOOKUP(N1047:N4203,[11]FF!$A$22:$B$93,2,FALSE)</f>
        <v>Ingresos Propios</v>
      </c>
      <c r="P1047" s="16">
        <v>879919</v>
      </c>
      <c r="Q1047" s="16">
        <v>8</v>
      </c>
      <c r="R1047" s="17">
        <v>221741</v>
      </c>
      <c r="S1047" s="17">
        <v>0</v>
      </c>
      <c r="T1047" s="17">
        <f t="shared" si="144"/>
        <v>221741</v>
      </c>
      <c r="U1047" s="17">
        <v>0</v>
      </c>
      <c r="V1047" s="17">
        <v>100399.2</v>
      </c>
      <c r="W1047" s="17">
        <f t="shared" si="145"/>
        <v>121341.8</v>
      </c>
      <c r="X1047" t="str">
        <f>VLOOKUP(J1047,'[12]Conver ASEJ VS Clave Nueva'!$A$4:$C$193,3,FALSE)</f>
        <v>4.1.3.2</v>
      </c>
      <c r="Y1047" t="str">
        <f>VLOOKUP(K1047,'[13]Conver ASEJ VS Clave Nueva'!$B$4:$D$193,3,FALSE)</f>
        <v>Mantenimiento</v>
      </c>
    </row>
    <row r="1048" spans="1:25" x14ac:dyDescent="0.25">
      <c r="A1048" s="16">
        <v>86960</v>
      </c>
      <c r="B1048" s="16" t="s">
        <v>38</v>
      </c>
      <c r="C1048" s="16" t="str">
        <f t="shared" si="146"/>
        <v>2018</v>
      </c>
      <c r="D1048" s="16" t="str">
        <f t="shared" si="147"/>
        <v>040000</v>
      </c>
      <c r="E1048" s="16" t="str">
        <f>VLOOKUP(D1048:D4204,'[10]Catalogos CRI'!$A$10:$B$19,2,FALSE)</f>
        <v>DERECHOS</v>
      </c>
      <c r="F1048" s="16" t="str">
        <f t="shared" si="148"/>
        <v>041000</v>
      </c>
      <c r="G1048" s="16" t="str">
        <f>VLOOKUP(F1048:F4204,'[10]Catalogos CRI'!$A$24:$B$65,2,FALSE)</f>
        <v>DERECHOS POR EL USO, GOCE, APROVECHAMIENTO O EXPLOTACIÓN DE BIENES DE DOMINIO PÚBLICO</v>
      </c>
      <c r="H1048" s="16" t="str">
        <f t="shared" si="149"/>
        <v>041030</v>
      </c>
      <c r="I1048" s="16" t="str">
        <f>VLOOKUP(H1048:H4204,'[10]Catalogos CRI'!$A$70:$B$148,2,FALSE)</f>
        <v>De los Cementerios de dominio público</v>
      </c>
      <c r="J1048" s="16" t="str">
        <f t="shared" si="150"/>
        <v>041032</v>
      </c>
      <c r="K1048" s="16" t="str">
        <f>VLOOKUP(J1048:J4204,'[10]Catalogos CRI'!$A$153:$B$335,2,FALSE)</f>
        <v>Mantenimiento</v>
      </c>
      <c r="L1048" s="16" t="str">
        <f t="shared" si="151"/>
        <v>400</v>
      </c>
      <c r="M1048" s="16" t="str">
        <f>VLOOKUP(L1048:L4204,[11]FF!$A$10:$B$16,2,FALSE)</f>
        <v>Ingresos Propios</v>
      </c>
      <c r="N1048" s="16" t="str">
        <f t="shared" si="152"/>
        <v>401</v>
      </c>
      <c r="O1048" s="16" t="str">
        <f>VLOOKUP(N1048:N4204,[11]FF!$A$22:$B$93,2,FALSE)</f>
        <v>Ingresos Propios</v>
      </c>
      <c r="P1048" s="16">
        <v>879920</v>
      </c>
      <c r="Q1048" s="16">
        <v>9</v>
      </c>
      <c r="R1048" s="17">
        <v>221741</v>
      </c>
      <c r="S1048" s="17">
        <v>0</v>
      </c>
      <c r="T1048" s="17">
        <f t="shared" si="144"/>
        <v>221741</v>
      </c>
      <c r="U1048" s="17">
        <v>0</v>
      </c>
      <c r="V1048" s="17">
        <v>82212.600000000006</v>
      </c>
      <c r="W1048" s="17">
        <f t="shared" si="145"/>
        <v>139528.4</v>
      </c>
      <c r="X1048" t="str">
        <f>VLOOKUP(J1048,'[12]Conver ASEJ VS Clave Nueva'!$A$4:$C$193,3,FALSE)</f>
        <v>4.1.3.2</v>
      </c>
      <c r="Y1048" t="str">
        <f>VLOOKUP(K1048,'[13]Conver ASEJ VS Clave Nueva'!$B$4:$D$193,3,FALSE)</f>
        <v>Mantenimiento</v>
      </c>
    </row>
    <row r="1049" spans="1:25" x14ac:dyDescent="0.25">
      <c r="A1049" s="16">
        <v>86960</v>
      </c>
      <c r="B1049" s="16" t="s">
        <v>38</v>
      </c>
      <c r="C1049" s="16" t="str">
        <f t="shared" si="146"/>
        <v>2018</v>
      </c>
      <c r="D1049" s="16" t="str">
        <f t="shared" si="147"/>
        <v>040000</v>
      </c>
      <c r="E1049" s="16" t="str">
        <f>VLOOKUP(D1049:D4205,'[10]Catalogos CRI'!$A$10:$B$19,2,FALSE)</f>
        <v>DERECHOS</v>
      </c>
      <c r="F1049" s="16" t="str">
        <f t="shared" si="148"/>
        <v>041000</v>
      </c>
      <c r="G1049" s="16" t="str">
        <f>VLOOKUP(F1049:F4205,'[10]Catalogos CRI'!$A$24:$B$65,2,FALSE)</f>
        <v>DERECHOS POR EL USO, GOCE, APROVECHAMIENTO O EXPLOTACIÓN DE BIENES DE DOMINIO PÚBLICO</v>
      </c>
      <c r="H1049" s="16" t="str">
        <f t="shared" si="149"/>
        <v>041030</v>
      </c>
      <c r="I1049" s="16" t="str">
        <f>VLOOKUP(H1049:H4205,'[10]Catalogos CRI'!$A$70:$B$148,2,FALSE)</f>
        <v>De los Cementerios de dominio público</v>
      </c>
      <c r="J1049" s="16" t="str">
        <f t="shared" si="150"/>
        <v>041032</v>
      </c>
      <c r="K1049" s="16" t="str">
        <f>VLOOKUP(J1049:J4205,'[10]Catalogos CRI'!$A$153:$B$335,2,FALSE)</f>
        <v>Mantenimiento</v>
      </c>
      <c r="L1049" s="16" t="str">
        <f t="shared" si="151"/>
        <v>400</v>
      </c>
      <c r="M1049" s="16" t="str">
        <f>VLOOKUP(L1049:L4205,[11]FF!$A$10:$B$16,2,FALSE)</f>
        <v>Ingresos Propios</v>
      </c>
      <c r="N1049" s="16" t="str">
        <f t="shared" si="152"/>
        <v>401</v>
      </c>
      <c r="O1049" s="16" t="str">
        <f>VLOOKUP(N1049:N4205,[11]FF!$A$22:$B$93,2,FALSE)</f>
        <v>Ingresos Propios</v>
      </c>
      <c r="P1049" s="16">
        <v>879921</v>
      </c>
      <c r="Q1049" s="16">
        <v>10</v>
      </c>
      <c r="R1049" s="17">
        <v>221741</v>
      </c>
      <c r="S1049" s="17">
        <v>0</v>
      </c>
      <c r="T1049" s="17">
        <f t="shared" si="144"/>
        <v>221741</v>
      </c>
      <c r="U1049" s="17">
        <v>0</v>
      </c>
      <c r="V1049" s="17">
        <v>104013.52</v>
      </c>
      <c r="W1049" s="17">
        <f t="shared" si="145"/>
        <v>117727.48</v>
      </c>
      <c r="X1049" t="str">
        <f>VLOOKUP(J1049,'[12]Conver ASEJ VS Clave Nueva'!$A$4:$C$193,3,FALSE)</f>
        <v>4.1.3.2</v>
      </c>
      <c r="Y1049" t="str">
        <f>VLOOKUP(K1049,'[13]Conver ASEJ VS Clave Nueva'!$B$4:$D$193,3,FALSE)</f>
        <v>Mantenimiento</v>
      </c>
    </row>
    <row r="1050" spans="1:25" x14ac:dyDescent="0.25">
      <c r="A1050" s="16">
        <v>86960</v>
      </c>
      <c r="B1050" s="16" t="s">
        <v>38</v>
      </c>
      <c r="C1050" s="16" t="str">
        <f t="shared" si="146"/>
        <v>2018</v>
      </c>
      <c r="D1050" s="16" t="str">
        <f t="shared" si="147"/>
        <v>040000</v>
      </c>
      <c r="E1050" s="16" t="str">
        <f>VLOOKUP(D1050:D4206,'[10]Catalogos CRI'!$A$10:$B$19,2,FALSE)</f>
        <v>DERECHOS</v>
      </c>
      <c r="F1050" s="16" t="str">
        <f t="shared" si="148"/>
        <v>041000</v>
      </c>
      <c r="G1050" s="16" t="str">
        <f>VLOOKUP(F1050:F4206,'[10]Catalogos CRI'!$A$24:$B$65,2,FALSE)</f>
        <v>DERECHOS POR EL USO, GOCE, APROVECHAMIENTO O EXPLOTACIÓN DE BIENES DE DOMINIO PÚBLICO</v>
      </c>
      <c r="H1050" s="16" t="str">
        <f t="shared" si="149"/>
        <v>041030</v>
      </c>
      <c r="I1050" s="16" t="str">
        <f>VLOOKUP(H1050:H4206,'[10]Catalogos CRI'!$A$70:$B$148,2,FALSE)</f>
        <v>De los Cementerios de dominio público</v>
      </c>
      <c r="J1050" s="16" t="str">
        <f t="shared" si="150"/>
        <v>041032</v>
      </c>
      <c r="K1050" s="16" t="str">
        <f>VLOOKUP(J1050:J4206,'[10]Catalogos CRI'!$A$153:$B$335,2,FALSE)</f>
        <v>Mantenimiento</v>
      </c>
      <c r="L1050" s="16" t="str">
        <f t="shared" si="151"/>
        <v>400</v>
      </c>
      <c r="M1050" s="16" t="str">
        <f>VLOOKUP(L1050:L4206,[11]FF!$A$10:$B$16,2,FALSE)</f>
        <v>Ingresos Propios</v>
      </c>
      <c r="N1050" s="16" t="str">
        <f t="shared" si="152"/>
        <v>401</v>
      </c>
      <c r="O1050" s="16" t="str">
        <f>VLOOKUP(N1050:N4206,[11]FF!$A$22:$B$93,2,FALSE)</f>
        <v>Ingresos Propios</v>
      </c>
      <c r="P1050" s="16">
        <v>879922</v>
      </c>
      <c r="Q1050" s="16">
        <v>11</v>
      </c>
      <c r="R1050" s="17">
        <v>221741</v>
      </c>
      <c r="S1050" s="17">
        <v>0</v>
      </c>
      <c r="T1050" s="17">
        <f t="shared" si="144"/>
        <v>221741</v>
      </c>
      <c r="U1050" s="17">
        <v>0</v>
      </c>
      <c r="V1050" s="17">
        <v>101360</v>
      </c>
      <c r="W1050" s="17">
        <f t="shared" si="145"/>
        <v>120381</v>
      </c>
      <c r="X1050" t="str">
        <f>VLOOKUP(J1050,'[12]Conver ASEJ VS Clave Nueva'!$A$4:$C$193,3,FALSE)</f>
        <v>4.1.3.2</v>
      </c>
      <c r="Y1050" t="str">
        <f>VLOOKUP(K1050,'[13]Conver ASEJ VS Clave Nueva'!$B$4:$D$193,3,FALSE)</f>
        <v>Mantenimiento</v>
      </c>
    </row>
    <row r="1051" spans="1:25" x14ac:dyDescent="0.25">
      <c r="A1051" s="16">
        <v>86960</v>
      </c>
      <c r="B1051" s="16" t="s">
        <v>38</v>
      </c>
      <c r="C1051" s="16" t="str">
        <f t="shared" si="146"/>
        <v>2018</v>
      </c>
      <c r="D1051" s="16" t="str">
        <f t="shared" si="147"/>
        <v>040000</v>
      </c>
      <c r="E1051" s="16" t="str">
        <f>VLOOKUP(D1051:D4207,'[10]Catalogos CRI'!$A$10:$B$19,2,FALSE)</f>
        <v>DERECHOS</v>
      </c>
      <c r="F1051" s="16" t="str">
        <f t="shared" si="148"/>
        <v>041000</v>
      </c>
      <c r="G1051" s="16" t="str">
        <f>VLOOKUP(F1051:F4207,'[10]Catalogos CRI'!$A$24:$B$65,2,FALSE)</f>
        <v>DERECHOS POR EL USO, GOCE, APROVECHAMIENTO O EXPLOTACIÓN DE BIENES DE DOMINIO PÚBLICO</v>
      </c>
      <c r="H1051" s="16" t="str">
        <f t="shared" si="149"/>
        <v>041030</v>
      </c>
      <c r="I1051" s="16" t="str">
        <f>VLOOKUP(H1051:H4207,'[10]Catalogos CRI'!$A$70:$B$148,2,FALSE)</f>
        <v>De los Cementerios de dominio público</v>
      </c>
      <c r="J1051" s="16" t="str">
        <f t="shared" si="150"/>
        <v>041032</v>
      </c>
      <c r="K1051" s="16" t="str">
        <f>VLOOKUP(J1051:J4207,'[10]Catalogos CRI'!$A$153:$B$335,2,FALSE)</f>
        <v>Mantenimiento</v>
      </c>
      <c r="L1051" s="16" t="str">
        <f t="shared" si="151"/>
        <v>400</v>
      </c>
      <c r="M1051" s="16" t="str">
        <f>VLOOKUP(L1051:L4207,[11]FF!$A$10:$B$16,2,FALSE)</f>
        <v>Ingresos Propios</v>
      </c>
      <c r="N1051" s="16" t="str">
        <f t="shared" si="152"/>
        <v>401</v>
      </c>
      <c r="O1051" s="16" t="str">
        <f>VLOOKUP(N1051:N4207,[11]FF!$A$22:$B$93,2,FALSE)</f>
        <v>Ingresos Propios</v>
      </c>
      <c r="P1051" s="16">
        <v>879923</v>
      </c>
      <c r="Q1051" s="16">
        <v>12</v>
      </c>
      <c r="R1051" s="17">
        <v>221741</v>
      </c>
      <c r="S1051" s="17">
        <v>0</v>
      </c>
      <c r="T1051" s="17">
        <f t="shared" si="144"/>
        <v>221741</v>
      </c>
      <c r="U1051" s="17">
        <v>0</v>
      </c>
      <c r="V1051" s="17">
        <v>110569.2</v>
      </c>
      <c r="W1051" s="17">
        <f t="shared" si="145"/>
        <v>111171.8</v>
      </c>
      <c r="X1051" t="str">
        <f>VLOOKUP(J1051,'[12]Conver ASEJ VS Clave Nueva'!$A$4:$C$193,3,FALSE)</f>
        <v>4.1.3.2</v>
      </c>
      <c r="Y1051" t="str">
        <f>VLOOKUP(K1051,'[13]Conver ASEJ VS Clave Nueva'!$B$4:$D$193,3,FALSE)</f>
        <v>Mantenimiento</v>
      </c>
    </row>
    <row r="1052" spans="1:25" x14ac:dyDescent="0.25">
      <c r="A1052" s="16">
        <v>86961</v>
      </c>
      <c r="B1052" s="16" t="s">
        <v>39</v>
      </c>
      <c r="C1052" s="16" t="str">
        <f t="shared" si="146"/>
        <v>2018</v>
      </c>
      <c r="D1052" s="16" t="str">
        <f t="shared" si="147"/>
        <v>040000</v>
      </c>
      <c r="E1052" s="16" t="str">
        <f>VLOOKUP(D1052:D4208,'[10]Catalogos CRI'!$A$10:$B$19,2,FALSE)</f>
        <v>DERECHOS</v>
      </c>
      <c r="F1052" s="16" t="str">
        <f t="shared" si="148"/>
        <v>041000</v>
      </c>
      <c r="G1052" s="16" t="str">
        <f>VLOOKUP(F1052:F4208,'[10]Catalogos CRI'!$A$24:$B$65,2,FALSE)</f>
        <v>DERECHOS POR EL USO, GOCE, APROVECHAMIENTO O EXPLOTACIÓN DE BIENES DE DOMINIO PÚBLICO</v>
      </c>
      <c r="H1052" s="16" t="str">
        <f t="shared" si="149"/>
        <v>041040</v>
      </c>
      <c r="I1052" s="16" t="str">
        <f>VLOOKUP(H1052:H4208,'[10]Catalogos CRI'!$A$70:$B$148,2,FALSE)</f>
        <v>Uso, goce, aprovechamiento o explotación de otros bienes de dominio público</v>
      </c>
      <c r="J1052" s="16" t="str">
        <f t="shared" si="150"/>
        <v>041041</v>
      </c>
      <c r="K1052" s="16" t="str">
        <f>VLOOKUP(J1052:J4208,'[10]Catalogos CRI'!$A$153:$B$335,2,FALSE)</f>
        <v>Arrendamiento o concesión de locales en mercados</v>
      </c>
      <c r="L1052" s="16" t="str">
        <f t="shared" si="151"/>
        <v>400</v>
      </c>
      <c r="M1052" s="16" t="str">
        <f>VLOOKUP(L1052:L4208,[11]FF!$A$10:$B$16,2,FALSE)</f>
        <v>Ingresos Propios</v>
      </c>
      <c r="N1052" s="16" t="str">
        <f t="shared" si="152"/>
        <v>401</v>
      </c>
      <c r="O1052" s="16" t="str">
        <f>VLOOKUP(N1052:N4208,[11]FF!$A$22:$B$93,2,FALSE)</f>
        <v>Ingresos Propios</v>
      </c>
      <c r="P1052" s="16">
        <v>879924</v>
      </c>
      <c r="Q1052" s="16">
        <v>1</v>
      </c>
      <c r="R1052" s="17">
        <v>102261.07</v>
      </c>
      <c r="S1052" s="17">
        <v>0</v>
      </c>
      <c r="T1052" s="17">
        <f t="shared" si="144"/>
        <v>102261.07</v>
      </c>
      <c r="U1052" s="17">
        <v>0</v>
      </c>
      <c r="V1052" s="17">
        <v>0</v>
      </c>
      <c r="W1052" s="17">
        <f t="shared" si="145"/>
        <v>102261.07</v>
      </c>
      <c r="X1052" t="str">
        <f>VLOOKUP(J1052,'[12]Conver ASEJ VS Clave Nueva'!$A$4:$C$193,3,FALSE)</f>
        <v>4.1.4.1</v>
      </c>
      <c r="Y1052" t="str">
        <f>VLOOKUP(K1052,'[13]Conver ASEJ VS Clave Nueva'!$B$4:$D$193,3,FALSE)</f>
        <v>Arrendamiento o concesión de locales en mercados</v>
      </c>
    </row>
    <row r="1053" spans="1:25" x14ac:dyDescent="0.25">
      <c r="A1053" s="16">
        <v>86961</v>
      </c>
      <c r="B1053" s="16" t="s">
        <v>39</v>
      </c>
      <c r="C1053" s="16" t="str">
        <f t="shared" si="146"/>
        <v>2018</v>
      </c>
      <c r="D1053" s="16" t="str">
        <f t="shared" si="147"/>
        <v>040000</v>
      </c>
      <c r="E1053" s="16" t="str">
        <f>VLOOKUP(D1053:D4209,'[10]Catalogos CRI'!$A$10:$B$19,2,FALSE)</f>
        <v>DERECHOS</v>
      </c>
      <c r="F1053" s="16" t="str">
        <f t="shared" si="148"/>
        <v>041000</v>
      </c>
      <c r="G1053" s="16" t="str">
        <f>VLOOKUP(F1053:F4209,'[10]Catalogos CRI'!$A$24:$B$65,2,FALSE)</f>
        <v>DERECHOS POR EL USO, GOCE, APROVECHAMIENTO O EXPLOTACIÓN DE BIENES DE DOMINIO PÚBLICO</v>
      </c>
      <c r="H1053" s="16" t="str">
        <f t="shared" si="149"/>
        <v>041040</v>
      </c>
      <c r="I1053" s="16" t="str">
        <f>VLOOKUP(H1053:H4209,'[10]Catalogos CRI'!$A$70:$B$148,2,FALSE)</f>
        <v>Uso, goce, aprovechamiento o explotación de otros bienes de dominio público</v>
      </c>
      <c r="J1053" s="16" t="str">
        <f t="shared" si="150"/>
        <v>041041</v>
      </c>
      <c r="K1053" s="16" t="str">
        <f>VLOOKUP(J1053:J4209,'[10]Catalogos CRI'!$A$153:$B$335,2,FALSE)</f>
        <v>Arrendamiento o concesión de locales en mercados</v>
      </c>
      <c r="L1053" s="16" t="str">
        <f t="shared" si="151"/>
        <v>400</v>
      </c>
      <c r="M1053" s="16" t="str">
        <f>VLOOKUP(L1053:L4209,[11]FF!$A$10:$B$16,2,FALSE)</f>
        <v>Ingresos Propios</v>
      </c>
      <c r="N1053" s="16" t="str">
        <f t="shared" si="152"/>
        <v>401</v>
      </c>
      <c r="O1053" s="16" t="str">
        <f>VLOOKUP(N1053:N4209,[11]FF!$A$22:$B$93,2,FALSE)</f>
        <v>Ingresos Propios</v>
      </c>
      <c r="P1053" s="16">
        <v>879925</v>
      </c>
      <c r="Q1053" s="16">
        <v>2</v>
      </c>
      <c r="R1053" s="17">
        <v>102260</v>
      </c>
      <c r="S1053" s="17">
        <v>0</v>
      </c>
      <c r="T1053" s="17">
        <f t="shared" si="144"/>
        <v>102260</v>
      </c>
      <c r="U1053" s="17">
        <v>0</v>
      </c>
      <c r="V1053" s="17">
        <v>13677.5</v>
      </c>
      <c r="W1053" s="17">
        <f t="shared" si="145"/>
        <v>88582.5</v>
      </c>
      <c r="X1053" t="str">
        <f>VLOOKUP(J1053,'[12]Conver ASEJ VS Clave Nueva'!$A$4:$C$193,3,FALSE)</f>
        <v>4.1.4.1</v>
      </c>
      <c r="Y1053" t="str">
        <f>VLOOKUP(K1053,'[13]Conver ASEJ VS Clave Nueva'!$B$4:$D$193,3,FALSE)</f>
        <v>Arrendamiento o concesión de locales en mercados</v>
      </c>
    </row>
    <row r="1054" spans="1:25" x14ac:dyDescent="0.25">
      <c r="A1054" s="16">
        <v>86961</v>
      </c>
      <c r="B1054" s="16" t="s">
        <v>39</v>
      </c>
      <c r="C1054" s="16" t="str">
        <f t="shared" si="146"/>
        <v>2018</v>
      </c>
      <c r="D1054" s="16" t="str">
        <f t="shared" si="147"/>
        <v>040000</v>
      </c>
      <c r="E1054" s="16" t="str">
        <f>VLOOKUP(D1054:D4210,'[10]Catalogos CRI'!$A$10:$B$19,2,FALSE)</f>
        <v>DERECHOS</v>
      </c>
      <c r="F1054" s="16" t="str">
        <f t="shared" si="148"/>
        <v>041000</v>
      </c>
      <c r="G1054" s="16" t="str">
        <f>VLOOKUP(F1054:F4210,'[10]Catalogos CRI'!$A$24:$B$65,2,FALSE)</f>
        <v>DERECHOS POR EL USO, GOCE, APROVECHAMIENTO O EXPLOTACIÓN DE BIENES DE DOMINIO PÚBLICO</v>
      </c>
      <c r="H1054" s="16" t="str">
        <f t="shared" si="149"/>
        <v>041040</v>
      </c>
      <c r="I1054" s="16" t="str">
        <f>VLOOKUP(H1054:H4210,'[10]Catalogos CRI'!$A$70:$B$148,2,FALSE)</f>
        <v>Uso, goce, aprovechamiento o explotación de otros bienes de dominio público</v>
      </c>
      <c r="J1054" s="16" t="str">
        <f t="shared" si="150"/>
        <v>041041</v>
      </c>
      <c r="K1054" s="16" t="str">
        <f>VLOOKUP(J1054:J4210,'[10]Catalogos CRI'!$A$153:$B$335,2,FALSE)</f>
        <v>Arrendamiento o concesión de locales en mercados</v>
      </c>
      <c r="L1054" s="16" t="str">
        <f t="shared" si="151"/>
        <v>400</v>
      </c>
      <c r="M1054" s="16" t="str">
        <f>VLOOKUP(L1054:L4210,[11]FF!$A$10:$B$16,2,FALSE)</f>
        <v>Ingresos Propios</v>
      </c>
      <c r="N1054" s="16" t="str">
        <f t="shared" si="152"/>
        <v>401</v>
      </c>
      <c r="O1054" s="16" t="str">
        <f>VLOOKUP(N1054:N4210,[11]FF!$A$22:$B$93,2,FALSE)</f>
        <v>Ingresos Propios</v>
      </c>
      <c r="P1054" s="16">
        <v>879926</v>
      </c>
      <c r="Q1054" s="16">
        <v>3</v>
      </c>
      <c r="R1054" s="17">
        <v>102260</v>
      </c>
      <c r="S1054" s="17">
        <v>0</v>
      </c>
      <c r="T1054" s="17">
        <f t="shared" si="144"/>
        <v>102260</v>
      </c>
      <c r="U1054" s="17">
        <v>0</v>
      </c>
      <c r="V1054" s="17">
        <v>4193.3100000000004</v>
      </c>
      <c r="W1054" s="17">
        <f t="shared" si="145"/>
        <v>98066.69</v>
      </c>
      <c r="X1054" t="str">
        <f>VLOOKUP(J1054,'[12]Conver ASEJ VS Clave Nueva'!$A$4:$C$193,3,FALSE)</f>
        <v>4.1.4.1</v>
      </c>
      <c r="Y1054" t="str">
        <f>VLOOKUP(K1054,'[13]Conver ASEJ VS Clave Nueva'!$B$4:$D$193,3,FALSE)</f>
        <v>Arrendamiento o concesión de locales en mercados</v>
      </c>
    </row>
    <row r="1055" spans="1:25" x14ac:dyDescent="0.25">
      <c r="A1055" s="16">
        <v>86961</v>
      </c>
      <c r="B1055" s="16" t="s">
        <v>39</v>
      </c>
      <c r="C1055" s="16" t="str">
        <f t="shared" si="146"/>
        <v>2018</v>
      </c>
      <c r="D1055" s="16" t="str">
        <f t="shared" si="147"/>
        <v>040000</v>
      </c>
      <c r="E1055" s="16" t="str">
        <f>VLOOKUP(D1055:D4211,'[10]Catalogos CRI'!$A$10:$B$19,2,FALSE)</f>
        <v>DERECHOS</v>
      </c>
      <c r="F1055" s="16" t="str">
        <f t="shared" si="148"/>
        <v>041000</v>
      </c>
      <c r="G1055" s="16" t="str">
        <f>VLOOKUP(F1055:F4211,'[10]Catalogos CRI'!$A$24:$B$65,2,FALSE)</f>
        <v>DERECHOS POR EL USO, GOCE, APROVECHAMIENTO O EXPLOTACIÓN DE BIENES DE DOMINIO PÚBLICO</v>
      </c>
      <c r="H1055" s="16" t="str">
        <f t="shared" si="149"/>
        <v>041040</v>
      </c>
      <c r="I1055" s="16" t="str">
        <f>VLOOKUP(H1055:H4211,'[10]Catalogos CRI'!$A$70:$B$148,2,FALSE)</f>
        <v>Uso, goce, aprovechamiento o explotación de otros bienes de dominio público</v>
      </c>
      <c r="J1055" s="16" t="str">
        <f t="shared" si="150"/>
        <v>041041</v>
      </c>
      <c r="K1055" s="16" t="str">
        <f>VLOOKUP(J1055:J4211,'[10]Catalogos CRI'!$A$153:$B$335,2,FALSE)</f>
        <v>Arrendamiento o concesión de locales en mercados</v>
      </c>
      <c r="L1055" s="16" t="str">
        <f t="shared" si="151"/>
        <v>400</v>
      </c>
      <c r="M1055" s="16" t="str">
        <f>VLOOKUP(L1055:L4211,[11]FF!$A$10:$B$16,2,FALSE)</f>
        <v>Ingresos Propios</v>
      </c>
      <c r="N1055" s="16" t="str">
        <f t="shared" si="152"/>
        <v>401</v>
      </c>
      <c r="O1055" s="16" t="str">
        <f>VLOOKUP(N1055:N4211,[11]FF!$A$22:$B$93,2,FALSE)</f>
        <v>Ingresos Propios</v>
      </c>
      <c r="P1055" s="16">
        <v>879927</v>
      </c>
      <c r="Q1055" s="16">
        <v>4</v>
      </c>
      <c r="R1055" s="17">
        <v>102260</v>
      </c>
      <c r="S1055" s="17">
        <v>0</v>
      </c>
      <c r="T1055" s="17">
        <f t="shared" si="144"/>
        <v>102260</v>
      </c>
      <c r="U1055" s="17">
        <v>0</v>
      </c>
      <c r="V1055" s="17">
        <v>76657.929999999993</v>
      </c>
      <c r="W1055" s="17">
        <f t="shared" si="145"/>
        <v>25602.070000000007</v>
      </c>
      <c r="X1055" t="str">
        <f>VLOOKUP(J1055,'[12]Conver ASEJ VS Clave Nueva'!$A$4:$C$193,3,FALSE)</f>
        <v>4.1.4.1</v>
      </c>
      <c r="Y1055" t="str">
        <f>VLOOKUP(K1055,'[13]Conver ASEJ VS Clave Nueva'!$B$4:$D$193,3,FALSE)</f>
        <v>Arrendamiento o concesión de locales en mercados</v>
      </c>
    </row>
    <row r="1056" spans="1:25" x14ac:dyDescent="0.25">
      <c r="A1056" s="16">
        <v>86961</v>
      </c>
      <c r="B1056" s="16" t="s">
        <v>39</v>
      </c>
      <c r="C1056" s="16" t="str">
        <f t="shared" si="146"/>
        <v>2018</v>
      </c>
      <c r="D1056" s="16" t="str">
        <f t="shared" si="147"/>
        <v>040000</v>
      </c>
      <c r="E1056" s="16" t="str">
        <f>VLOOKUP(D1056:D4212,'[10]Catalogos CRI'!$A$10:$B$19,2,FALSE)</f>
        <v>DERECHOS</v>
      </c>
      <c r="F1056" s="16" t="str">
        <f t="shared" si="148"/>
        <v>041000</v>
      </c>
      <c r="G1056" s="16" t="str">
        <f>VLOOKUP(F1056:F4212,'[10]Catalogos CRI'!$A$24:$B$65,2,FALSE)</f>
        <v>DERECHOS POR EL USO, GOCE, APROVECHAMIENTO O EXPLOTACIÓN DE BIENES DE DOMINIO PÚBLICO</v>
      </c>
      <c r="H1056" s="16" t="str">
        <f t="shared" si="149"/>
        <v>041040</v>
      </c>
      <c r="I1056" s="16" t="str">
        <f>VLOOKUP(H1056:H4212,'[10]Catalogos CRI'!$A$70:$B$148,2,FALSE)</f>
        <v>Uso, goce, aprovechamiento o explotación de otros bienes de dominio público</v>
      </c>
      <c r="J1056" s="16" t="str">
        <f t="shared" si="150"/>
        <v>041041</v>
      </c>
      <c r="K1056" s="16" t="str">
        <f>VLOOKUP(J1056:J4212,'[10]Catalogos CRI'!$A$153:$B$335,2,FALSE)</f>
        <v>Arrendamiento o concesión de locales en mercados</v>
      </c>
      <c r="L1056" s="16" t="str">
        <f t="shared" si="151"/>
        <v>400</v>
      </c>
      <c r="M1056" s="16" t="str">
        <f>VLOOKUP(L1056:L4212,[11]FF!$A$10:$B$16,2,FALSE)</f>
        <v>Ingresos Propios</v>
      </c>
      <c r="N1056" s="16" t="str">
        <f t="shared" si="152"/>
        <v>401</v>
      </c>
      <c r="O1056" s="16" t="str">
        <f>VLOOKUP(N1056:N4212,[11]FF!$A$22:$B$93,2,FALSE)</f>
        <v>Ingresos Propios</v>
      </c>
      <c r="P1056" s="16">
        <v>879928</v>
      </c>
      <c r="Q1056" s="16">
        <v>5</v>
      </c>
      <c r="R1056" s="17">
        <v>102260</v>
      </c>
      <c r="S1056" s="17">
        <v>0</v>
      </c>
      <c r="T1056" s="17">
        <f t="shared" si="144"/>
        <v>102260</v>
      </c>
      <c r="U1056" s="17">
        <v>0</v>
      </c>
      <c r="V1056" s="17">
        <v>148673.65</v>
      </c>
      <c r="W1056" s="17">
        <f t="shared" si="145"/>
        <v>-46413.649999999994</v>
      </c>
      <c r="X1056" t="str">
        <f>VLOOKUP(J1056,'[12]Conver ASEJ VS Clave Nueva'!$A$4:$C$193,3,FALSE)</f>
        <v>4.1.4.1</v>
      </c>
      <c r="Y1056" t="str">
        <f>VLOOKUP(K1056,'[13]Conver ASEJ VS Clave Nueva'!$B$4:$D$193,3,FALSE)</f>
        <v>Arrendamiento o concesión de locales en mercados</v>
      </c>
    </row>
    <row r="1057" spans="1:25" x14ac:dyDescent="0.25">
      <c r="A1057" s="16">
        <v>86961</v>
      </c>
      <c r="B1057" s="16" t="s">
        <v>39</v>
      </c>
      <c r="C1057" s="16" t="str">
        <f t="shared" si="146"/>
        <v>2018</v>
      </c>
      <c r="D1057" s="16" t="str">
        <f t="shared" si="147"/>
        <v>040000</v>
      </c>
      <c r="E1057" s="16" t="str">
        <f>VLOOKUP(D1057:D4213,'[10]Catalogos CRI'!$A$10:$B$19,2,FALSE)</f>
        <v>DERECHOS</v>
      </c>
      <c r="F1057" s="16" t="str">
        <f t="shared" si="148"/>
        <v>041000</v>
      </c>
      <c r="G1057" s="16" t="str">
        <f>VLOOKUP(F1057:F4213,'[10]Catalogos CRI'!$A$24:$B$65,2,FALSE)</f>
        <v>DERECHOS POR EL USO, GOCE, APROVECHAMIENTO O EXPLOTACIÓN DE BIENES DE DOMINIO PÚBLICO</v>
      </c>
      <c r="H1057" s="16" t="str">
        <f t="shared" si="149"/>
        <v>041040</v>
      </c>
      <c r="I1057" s="16" t="str">
        <f>VLOOKUP(H1057:H4213,'[10]Catalogos CRI'!$A$70:$B$148,2,FALSE)</f>
        <v>Uso, goce, aprovechamiento o explotación de otros bienes de dominio público</v>
      </c>
      <c r="J1057" s="16" t="str">
        <f t="shared" si="150"/>
        <v>041041</v>
      </c>
      <c r="K1057" s="16" t="str">
        <f>VLOOKUP(J1057:J4213,'[10]Catalogos CRI'!$A$153:$B$335,2,FALSE)</f>
        <v>Arrendamiento o concesión de locales en mercados</v>
      </c>
      <c r="L1057" s="16" t="str">
        <f t="shared" si="151"/>
        <v>400</v>
      </c>
      <c r="M1057" s="16" t="str">
        <f>VLOOKUP(L1057:L4213,[11]FF!$A$10:$B$16,2,FALSE)</f>
        <v>Ingresos Propios</v>
      </c>
      <c r="N1057" s="16" t="str">
        <f t="shared" si="152"/>
        <v>401</v>
      </c>
      <c r="O1057" s="16" t="str">
        <f>VLOOKUP(N1057:N4213,[11]FF!$A$22:$B$93,2,FALSE)</f>
        <v>Ingresos Propios</v>
      </c>
      <c r="P1057" s="16">
        <v>879929</v>
      </c>
      <c r="Q1057" s="16">
        <v>6</v>
      </c>
      <c r="R1057" s="17">
        <v>102260</v>
      </c>
      <c r="S1057" s="17">
        <v>0</v>
      </c>
      <c r="T1057" s="17">
        <f t="shared" si="144"/>
        <v>102260</v>
      </c>
      <c r="U1057" s="17">
        <v>0</v>
      </c>
      <c r="V1057" s="17">
        <v>106051.39</v>
      </c>
      <c r="W1057" s="17">
        <f t="shared" si="145"/>
        <v>-3791.3899999999994</v>
      </c>
      <c r="X1057" t="str">
        <f>VLOOKUP(J1057,'[12]Conver ASEJ VS Clave Nueva'!$A$4:$C$193,3,FALSE)</f>
        <v>4.1.4.1</v>
      </c>
      <c r="Y1057" t="str">
        <f>VLOOKUP(K1057,'[13]Conver ASEJ VS Clave Nueva'!$B$4:$D$193,3,FALSE)</f>
        <v>Arrendamiento o concesión de locales en mercados</v>
      </c>
    </row>
    <row r="1058" spans="1:25" x14ac:dyDescent="0.25">
      <c r="A1058" s="16">
        <v>86961</v>
      </c>
      <c r="B1058" s="16" t="s">
        <v>39</v>
      </c>
      <c r="C1058" s="16" t="str">
        <f t="shared" si="146"/>
        <v>2018</v>
      </c>
      <c r="D1058" s="16" t="str">
        <f t="shared" si="147"/>
        <v>040000</v>
      </c>
      <c r="E1058" s="16" t="str">
        <f>VLOOKUP(D1058:D4214,'[10]Catalogos CRI'!$A$10:$B$19,2,FALSE)</f>
        <v>DERECHOS</v>
      </c>
      <c r="F1058" s="16" t="str">
        <f t="shared" si="148"/>
        <v>041000</v>
      </c>
      <c r="G1058" s="16" t="str">
        <f>VLOOKUP(F1058:F4214,'[10]Catalogos CRI'!$A$24:$B$65,2,FALSE)</f>
        <v>DERECHOS POR EL USO, GOCE, APROVECHAMIENTO O EXPLOTACIÓN DE BIENES DE DOMINIO PÚBLICO</v>
      </c>
      <c r="H1058" s="16" t="str">
        <f t="shared" si="149"/>
        <v>041040</v>
      </c>
      <c r="I1058" s="16" t="str">
        <f>VLOOKUP(H1058:H4214,'[10]Catalogos CRI'!$A$70:$B$148,2,FALSE)</f>
        <v>Uso, goce, aprovechamiento o explotación de otros bienes de dominio público</v>
      </c>
      <c r="J1058" s="16" t="str">
        <f t="shared" si="150"/>
        <v>041041</v>
      </c>
      <c r="K1058" s="16" t="str">
        <f>VLOOKUP(J1058:J4214,'[10]Catalogos CRI'!$A$153:$B$335,2,FALSE)</f>
        <v>Arrendamiento o concesión de locales en mercados</v>
      </c>
      <c r="L1058" s="16" t="str">
        <f t="shared" si="151"/>
        <v>400</v>
      </c>
      <c r="M1058" s="16" t="str">
        <f>VLOOKUP(L1058:L4214,[11]FF!$A$10:$B$16,2,FALSE)</f>
        <v>Ingresos Propios</v>
      </c>
      <c r="N1058" s="16" t="str">
        <f t="shared" si="152"/>
        <v>401</v>
      </c>
      <c r="O1058" s="16" t="str">
        <f>VLOOKUP(N1058:N4214,[11]FF!$A$22:$B$93,2,FALSE)</f>
        <v>Ingresos Propios</v>
      </c>
      <c r="P1058" s="16">
        <v>879930</v>
      </c>
      <c r="Q1058" s="16">
        <v>7</v>
      </c>
      <c r="R1058" s="17">
        <v>102260</v>
      </c>
      <c r="S1058" s="17">
        <v>0</v>
      </c>
      <c r="T1058" s="17">
        <f t="shared" si="144"/>
        <v>102260</v>
      </c>
      <c r="U1058" s="17">
        <v>0</v>
      </c>
      <c r="V1058" s="17">
        <v>168468.32</v>
      </c>
      <c r="W1058" s="17">
        <f t="shared" si="145"/>
        <v>-66208.320000000007</v>
      </c>
      <c r="X1058" t="str">
        <f>VLOOKUP(J1058,'[12]Conver ASEJ VS Clave Nueva'!$A$4:$C$193,3,FALSE)</f>
        <v>4.1.4.1</v>
      </c>
      <c r="Y1058" t="str">
        <f>VLOOKUP(K1058,'[13]Conver ASEJ VS Clave Nueva'!$B$4:$D$193,3,FALSE)</f>
        <v>Arrendamiento o concesión de locales en mercados</v>
      </c>
    </row>
    <row r="1059" spans="1:25" x14ac:dyDescent="0.25">
      <c r="A1059" s="16">
        <v>86961</v>
      </c>
      <c r="B1059" s="16" t="s">
        <v>39</v>
      </c>
      <c r="C1059" s="16" t="str">
        <f t="shared" si="146"/>
        <v>2018</v>
      </c>
      <c r="D1059" s="16" t="str">
        <f t="shared" si="147"/>
        <v>040000</v>
      </c>
      <c r="E1059" s="16" t="str">
        <f>VLOOKUP(D1059:D4215,'[10]Catalogos CRI'!$A$10:$B$19,2,FALSE)</f>
        <v>DERECHOS</v>
      </c>
      <c r="F1059" s="16" t="str">
        <f t="shared" si="148"/>
        <v>041000</v>
      </c>
      <c r="G1059" s="16" t="str">
        <f>VLOOKUP(F1059:F4215,'[10]Catalogos CRI'!$A$24:$B$65,2,FALSE)</f>
        <v>DERECHOS POR EL USO, GOCE, APROVECHAMIENTO O EXPLOTACIÓN DE BIENES DE DOMINIO PÚBLICO</v>
      </c>
      <c r="H1059" s="16" t="str">
        <f t="shared" si="149"/>
        <v>041040</v>
      </c>
      <c r="I1059" s="16" t="str">
        <f>VLOOKUP(H1059:H4215,'[10]Catalogos CRI'!$A$70:$B$148,2,FALSE)</f>
        <v>Uso, goce, aprovechamiento o explotación de otros bienes de dominio público</v>
      </c>
      <c r="J1059" s="16" t="str">
        <f t="shared" si="150"/>
        <v>041041</v>
      </c>
      <c r="K1059" s="16" t="str">
        <f>VLOOKUP(J1059:J4215,'[10]Catalogos CRI'!$A$153:$B$335,2,FALSE)</f>
        <v>Arrendamiento o concesión de locales en mercados</v>
      </c>
      <c r="L1059" s="16" t="str">
        <f t="shared" si="151"/>
        <v>400</v>
      </c>
      <c r="M1059" s="16" t="str">
        <f>VLOOKUP(L1059:L4215,[11]FF!$A$10:$B$16,2,FALSE)</f>
        <v>Ingresos Propios</v>
      </c>
      <c r="N1059" s="16" t="str">
        <f t="shared" si="152"/>
        <v>401</v>
      </c>
      <c r="O1059" s="16" t="str">
        <f>VLOOKUP(N1059:N4215,[11]FF!$A$22:$B$93,2,FALSE)</f>
        <v>Ingresos Propios</v>
      </c>
      <c r="P1059" s="16">
        <v>879931</v>
      </c>
      <c r="Q1059" s="16">
        <v>8</v>
      </c>
      <c r="R1059" s="17">
        <v>102260</v>
      </c>
      <c r="S1059" s="17">
        <v>0</v>
      </c>
      <c r="T1059" s="17">
        <f t="shared" si="144"/>
        <v>102260</v>
      </c>
      <c r="U1059" s="17">
        <v>0</v>
      </c>
      <c r="V1059" s="17">
        <v>90002.7</v>
      </c>
      <c r="W1059" s="17">
        <f t="shared" si="145"/>
        <v>12257.300000000003</v>
      </c>
      <c r="X1059" t="str">
        <f>VLOOKUP(J1059,'[12]Conver ASEJ VS Clave Nueva'!$A$4:$C$193,3,FALSE)</f>
        <v>4.1.4.1</v>
      </c>
      <c r="Y1059" t="str">
        <f>VLOOKUP(K1059,'[13]Conver ASEJ VS Clave Nueva'!$B$4:$D$193,3,FALSE)</f>
        <v>Arrendamiento o concesión de locales en mercados</v>
      </c>
    </row>
    <row r="1060" spans="1:25" x14ac:dyDescent="0.25">
      <c r="A1060" s="16">
        <v>86961</v>
      </c>
      <c r="B1060" s="16" t="s">
        <v>39</v>
      </c>
      <c r="C1060" s="16" t="str">
        <f t="shared" si="146"/>
        <v>2018</v>
      </c>
      <c r="D1060" s="16" t="str">
        <f t="shared" si="147"/>
        <v>040000</v>
      </c>
      <c r="E1060" s="16" t="str">
        <f>VLOOKUP(D1060:D4216,'[10]Catalogos CRI'!$A$10:$B$19,2,FALSE)</f>
        <v>DERECHOS</v>
      </c>
      <c r="F1060" s="16" t="str">
        <f t="shared" si="148"/>
        <v>041000</v>
      </c>
      <c r="G1060" s="16" t="str">
        <f>VLOOKUP(F1060:F4216,'[10]Catalogos CRI'!$A$24:$B$65,2,FALSE)</f>
        <v>DERECHOS POR EL USO, GOCE, APROVECHAMIENTO O EXPLOTACIÓN DE BIENES DE DOMINIO PÚBLICO</v>
      </c>
      <c r="H1060" s="16" t="str">
        <f t="shared" si="149"/>
        <v>041040</v>
      </c>
      <c r="I1060" s="16" t="str">
        <f>VLOOKUP(H1060:H4216,'[10]Catalogos CRI'!$A$70:$B$148,2,FALSE)</f>
        <v>Uso, goce, aprovechamiento o explotación de otros bienes de dominio público</v>
      </c>
      <c r="J1060" s="16" t="str">
        <f t="shared" si="150"/>
        <v>041041</v>
      </c>
      <c r="K1060" s="16" t="str">
        <f>VLOOKUP(J1060:J4216,'[10]Catalogos CRI'!$A$153:$B$335,2,FALSE)</f>
        <v>Arrendamiento o concesión de locales en mercados</v>
      </c>
      <c r="L1060" s="16" t="str">
        <f t="shared" si="151"/>
        <v>400</v>
      </c>
      <c r="M1060" s="16" t="str">
        <f>VLOOKUP(L1060:L4216,[11]FF!$A$10:$B$16,2,FALSE)</f>
        <v>Ingresos Propios</v>
      </c>
      <c r="N1060" s="16" t="str">
        <f t="shared" si="152"/>
        <v>401</v>
      </c>
      <c r="O1060" s="16" t="str">
        <f>VLOOKUP(N1060:N4216,[11]FF!$A$22:$B$93,2,FALSE)</f>
        <v>Ingresos Propios</v>
      </c>
      <c r="P1060" s="16">
        <v>879932</v>
      </c>
      <c r="Q1060" s="16">
        <v>9</v>
      </c>
      <c r="R1060" s="17">
        <v>102260</v>
      </c>
      <c r="S1060" s="17">
        <v>0</v>
      </c>
      <c r="T1060" s="17">
        <f t="shared" si="144"/>
        <v>102260</v>
      </c>
      <c r="U1060" s="17">
        <v>0</v>
      </c>
      <c r="V1060" s="17">
        <v>152925.63</v>
      </c>
      <c r="W1060" s="17">
        <f t="shared" si="145"/>
        <v>-50665.630000000005</v>
      </c>
      <c r="X1060" t="str">
        <f>VLOOKUP(J1060,'[12]Conver ASEJ VS Clave Nueva'!$A$4:$C$193,3,FALSE)</f>
        <v>4.1.4.1</v>
      </c>
      <c r="Y1060" t="str">
        <f>VLOOKUP(K1060,'[13]Conver ASEJ VS Clave Nueva'!$B$4:$D$193,3,FALSE)</f>
        <v>Arrendamiento o concesión de locales en mercados</v>
      </c>
    </row>
    <row r="1061" spans="1:25" x14ac:dyDescent="0.25">
      <c r="A1061" s="16">
        <v>86961</v>
      </c>
      <c r="B1061" s="16" t="s">
        <v>39</v>
      </c>
      <c r="C1061" s="16" t="str">
        <f t="shared" si="146"/>
        <v>2018</v>
      </c>
      <c r="D1061" s="16" t="str">
        <f t="shared" si="147"/>
        <v>040000</v>
      </c>
      <c r="E1061" s="16" t="str">
        <f>VLOOKUP(D1061:D4217,'[10]Catalogos CRI'!$A$10:$B$19,2,FALSE)</f>
        <v>DERECHOS</v>
      </c>
      <c r="F1061" s="16" t="str">
        <f t="shared" si="148"/>
        <v>041000</v>
      </c>
      <c r="G1061" s="16" t="str">
        <f>VLOOKUP(F1061:F4217,'[10]Catalogos CRI'!$A$24:$B$65,2,FALSE)</f>
        <v>DERECHOS POR EL USO, GOCE, APROVECHAMIENTO O EXPLOTACIÓN DE BIENES DE DOMINIO PÚBLICO</v>
      </c>
      <c r="H1061" s="16" t="str">
        <f t="shared" si="149"/>
        <v>041040</v>
      </c>
      <c r="I1061" s="16" t="str">
        <f>VLOOKUP(H1061:H4217,'[10]Catalogos CRI'!$A$70:$B$148,2,FALSE)</f>
        <v>Uso, goce, aprovechamiento o explotación de otros bienes de dominio público</v>
      </c>
      <c r="J1061" s="16" t="str">
        <f t="shared" si="150"/>
        <v>041041</v>
      </c>
      <c r="K1061" s="16" t="str">
        <f>VLOOKUP(J1061:J4217,'[10]Catalogos CRI'!$A$153:$B$335,2,FALSE)</f>
        <v>Arrendamiento o concesión de locales en mercados</v>
      </c>
      <c r="L1061" s="16" t="str">
        <f t="shared" si="151"/>
        <v>400</v>
      </c>
      <c r="M1061" s="16" t="str">
        <f>VLOOKUP(L1061:L4217,[11]FF!$A$10:$B$16,2,FALSE)</f>
        <v>Ingresos Propios</v>
      </c>
      <c r="N1061" s="16" t="str">
        <f t="shared" si="152"/>
        <v>401</v>
      </c>
      <c r="O1061" s="16" t="str">
        <f>VLOOKUP(N1061:N4217,[11]FF!$A$22:$B$93,2,FALSE)</f>
        <v>Ingresos Propios</v>
      </c>
      <c r="P1061" s="16">
        <v>879933</v>
      </c>
      <c r="Q1061" s="16">
        <v>10</v>
      </c>
      <c r="R1061" s="17">
        <v>102260</v>
      </c>
      <c r="S1061" s="17">
        <v>0</v>
      </c>
      <c r="T1061" s="17">
        <f t="shared" si="144"/>
        <v>102260</v>
      </c>
      <c r="U1061" s="17">
        <v>0</v>
      </c>
      <c r="V1061" s="17">
        <v>141383.88</v>
      </c>
      <c r="W1061" s="17">
        <f t="shared" si="145"/>
        <v>-39123.880000000005</v>
      </c>
      <c r="X1061" t="str">
        <f>VLOOKUP(J1061,'[12]Conver ASEJ VS Clave Nueva'!$A$4:$C$193,3,FALSE)</f>
        <v>4.1.4.1</v>
      </c>
      <c r="Y1061" t="str">
        <f>VLOOKUP(K1061,'[13]Conver ASEJ VS Clave Nueva'!$B$4:$D$193,3,FALSE)</f>
        <v>Arrendamiento o concesión de locales en mercados</v>
      </c>
    </row>
    <row r="1062" spans="1:25" x14ac:dyDescent="0.25">
      <c r="A1062" s="16">
        <v>86961</v>
      </c>
      <c r="B1062" s="16" t="s">
        <v>39</v>
      </c>
      <c r="C1062" s="16" t="str">
        <f t="shared" si="146"/>
        <v>2018</v>
      </c>
      <c r="D1062" s="16" t="str">
        <f t="shared" si="147"/>
        <v>040000</v>
      </c>
      <c r="E1062" s="16" t="str">
        <f>VLOOKUP(D1062:D4218,'[10]Catalogos CRI'!$A$10:$B$19,2,FALSE)</f>
        <v>DERECHOS</v>
      </c>
      <c r="F1062" s="16" t="str">
        <f t="shared" si="148"/>
        <v>041000</v>
      </c>
      <c r="G1062" s="16" t="str">
        <f>VLOOKUP(F1062:F4218,'[10]Catalogos CRI'!$A$24:$B$65,2,FALSE)</f>
        <v>DERECHOS POR EL USO, GOCE, APROVECHAMIENTO O EXPLOTACIÓN DE BIENES DE DOMINIO PÚBLICO</v>
      </c>
      <c r="H1062" s="16" t="str">
        <f t="shared" si="149"/>
        <v>041040</v>
      </c>
      <c r="I1062" s="16" t="str">
        <f>VLOOKUP(H1062:H4218,'[10]Catalogos CRI'!$A$70:$B$148,2,FALSE)</f>
        <v>Uso, goce, aprovechamiento o explotación de otros bienes de dominio público</v>
      </c>
      <c r="J1062" s="16" t="str">
        <f t="shared" si="150"/>
        <v>041041</v>
      </c>
      <c r="K1062" s="16" t="str">
        <f>VLOOKUP(J1062:J4218,'[10]Catalogos CRI'!$A$153:$B$335,2,FALSE)</f>
        <v>Arrendamiento o concesión de locales en mercados</v>
      </c>
      <c r="L1062" s="16" t="str">
        <f t="shared" si="151"/>
        <v>400</v>
      </c>
      <c r="M1062" s="16" t="str">
        <f>VLOOKUP(L1062:L4218,[11]FF!$A$10:$B$16,2,FALSE)</f>
        <v>Ingresos Propios</v>
      </c>
      <c r="N1062" s="16" t="str">
        <f t="shared" si="152"/>
        <v>401</v>
      </c>
      <c r="O1062" s="16" t="str">
        <f>VLOOKUP(N1062:N4218,[11]FF!$A$22:$B$93,2,FALSE)</f>
        <v>Ingresos Propios</v>
      </c>
      <c r="P1062" s="16">
        <v>879934</v>
      </c>
      <c r="Q1062" s="16">
        <v>11</v>
      </c>
      <c r="R1062" s="17">
        <v>102260</v>
      </c>
      <c r="S1062" s="17">
        <v>0</v>
      </c>
      <c r="T1062" s="17">
        <f t="shared" si="144"/>
        <v>102260</v>
      </c>
      <c r="U1062" s="17">
        <v>0</v>
      </c>
      <c r="V1062" s="17">
        <v>107884.37</v>
      </c>
      <c r="W1062" s="17">
        <f t="shared" si="145"/>
        <v>-5624.3699999999953</v>
      </c>
      <c r="X1062" t="str">
        <f>VLOOKUP(J1062,'[12]Conver ASEJ VS Clave Nueva'!$A$4:$C$193,3,FALSE)</f>
        <v>4.1.4.1</v>
      </c>
      <c r="Y1062" t="str">
        <f>VLOOKUP(K1062,'[13]Conver ASEJ VS Clave Nueva'!$B$4:$D$193,3,FALSE)</f>
        <v>Arrendamiento o concesión de locales en mercados</v>
      </c>
    </row>
    <row r="1063" spans="1:25" x14ac:dyDescent="0.25">
      <c r="A1063" s="16">
        <v>86961</v>
      </c>
      <c r="B1063" s="16" t="s">
        <v>39</v>
      </c>
      <c r="C1063" s="16" t="str">
        <f t="shared" si="146"/>
        <v>2018</v>
      </c>
      <c r="D1063" s="16" t="str">
        <f t="shared" si="147"/>
        <v>040000</v>
      </c>
      <c r="E1063" s="16" t="str">
        <f>VLOOKUP(D1063:D4219,'[10]Catalogos CRI'!$A$10:$B$19,2,FALSE)</f>
        <v>DERECHOS</v>
      </c>
      <c r="F1063" s="16" t="str">
        <f t="shared" si="148"/>
        <v>041000</v>
      </c>
      <c r="G1063" s="16" t="str">
        <f>VLOOKUP(F1063:F4219,'[10]Catalogos CRI'!$A$24:$B$65,2,FALSE)</f>
        <v>DERECHOS POR EL USO, GOCE, APROVECHAMIENTO O EXPLOTACIÓN DE BIENES DE DOMINIO PÚBLICO</v>
      </c>
      <c r="H1063" s="16" t="str">
        <f t="shared" si="149"/>
        <v>041040</v>
      </c>
      <c r="I1063" s="16" t="str">
        <f>VLOOKUP(H1063:H4219,'[10]Catalogos CRI'!$A$70:$B$148,2,FALSE)</f>
        <v>Uso, goce, aprovechamiento o explotación de otros bienes de dominio público</v>
      </c>
      <c r="J1063" s="16" t="str">
        <f t="shared" si="150"/>
        <v>041041</v>
      </c>
      <c r="K1063" s="16" t="str">
        <f>VLOOKUP(J1063:J4219,'[10]Catalogos CRI'!$A$153:$B$335,2,FALSE)</f>
        <v>Arrendamiento o concesión de locales en mercados</v>
      </c>
      <c r="L1063" s="16" t="str">
        <f t="shared" si="151"/>
        <v>400</v>
      </c>
      <c r="M1063" s="16" t="str">
        <f>VLOOKUP(L1063:L4219,[11]FF!$A$10:$B$16,2,FALSE)</f>
        <v>Ingresos Propios</v>
      </c>
      <c r="N1063" s="16" t="str">
        <f t="shared" si="152"/>
        <v>401</v>
      </c>
      <c r="O1063" s="16" t="str">
        <f>VLOOKUP(N1063:N4219,[11]FF!$A$22:$B$93,2,FALSE)</f>
        <v>Ingresos Propios</v>
      </c>
      <c r="P1063" s="16">
        <v>879935</v>
      </c>
      <c r="Q1063" s="16">
        <v>12</v>
      </c>
      <c r="R1063" s="17">
        <v>102260</v>
      </c>
      <c r="S1063" s="17">
        <v>0</v>
      </c>
      <c r="T1063" s="17">
        <f t="shared" si="144"/>
        <v>102260</v>
      </c>
      <c r="U1063" s="17">
        <v>0</v>
      </c>
      <c r="V1063" s="17">
        <v>65643.199999999997</v>
      </c>
      <c r="W1063" s="17">
        <f t="shared" si="145"/>
        <v>36616.800000000003</v>
      </c>
      <c r="X1063" t="str">
        <f>VLOOKUP(J1063,'[12]Conver ASEJ VS Clave Nueva'!$A$4:$C$193,3,FALSE)</f>
        <v>4.1.4.1</v>
      </c>
      <c r="Y1063" t="str">
        <f>VLOOKUP(K1063,'[13]Conver ASEJ VS Clave Nueva'!$B$4:$D$193,3,FALSE)</f>
        <v>Arrendamiento o concesión de locales en mercados</v>
      </c>
    </row>
    <row r="1064" spans="1:25" x14ac:dyDescent="0.25">
      <c r="A1064" s="16">
        <v>86962</v>
      </c>
      <c r="B1064" s="16" t="s">
        <v>40</v>
      </c>
      <c r="C1064" s="16" t="str">
        <f t="shared" si="146"/>
        <v>2018</v>
      </c>
      <c r="D1064" s="16" t="str">
        <f t="shared" si="147"/>
        <v>040000</v>
      </c>
      <c r="E1064" s="16" t="str">
        <f>VLOOKUP(D1064:D4220,'[10]Catalogos CRI'!$A$10:$B$19,2,FALSE)</f>
        <v>DERECHOS</v>
      </c>
      <c r="F1064" s="16" t="str">
        <f t="shared" si="148"/>
        <v>041000</v>
      </c>
      <c r="G1064" s="16" t="str">
        <f>VLOOKUP(F1064:F4220,'[10]Catalogos CRI'!$A$24:$B$65,2,FALSE)</f>
        <v>DERECHOS POR EL USO, GOCE, APROVECHAMIENTO O EXPLOTACIÓN DE BIENES DE DOMINIO PÚBLICO</v>
      </c>
      <c r="H1064" s="16" t="str">
        <f t="shared" si="149"/>
        <v>041040</v>
      </c>
      <c r="I1064" s="16" t="str">
        <f>VLOOKUP(H1064:H4220,'[10]Catalogos CRI'!$A$70:$B$148,2,FALSE)</f>
        <v>Uso, goce, aprovechamiento o explotación de otros bienes de dominio público</v>
      </c>
      <c r="J1064" s="16" t="str">
        <f t="shared" si="150"/>
        <v>041043</v>
      </c>
      <c r="K1064" s="16" t="str">
        <f>VLOOKUP(J1064:J4220,'[10]Catalogos CRI'!$A$153:$B$335,2,FALSE)</f>
        <v>Arrendamiento o concesión de escusados y baños</v>
      </c>
      <c r="L1064" s="16" t="str">
        <f t="shared" si="151"/>
        <v>400</v>
      </c>
      <c r="M1064" s="16" t="str">
        <f>VLOOKUP(L1064:L4220,[11]FF!$A$10:$B$16,2,FALSE)</f>
        <v>Ingresos Propios</v>
      </c>
      <c r="N1064" s="16" t="str">
        <f t="shared" si="152"/>
        <v>401</v>
      </c>
      <c r="O1064" s="16" t="str">
        <f>VLOOKUP(N1064:N4220,[11]FF!$A$22:$B$93,2,FALSE)</f>
        <v>Ingresos Propios</v>
      </c>
      <c r="P1064" s="16">
        <v>879936</v>
      </c>
      <c r="Q1064" s="16">
        <v>1</v>
      </c>
      <c r="R1064" s="17">
        <v>34210.980000000003</v>
      </c>
      <c r="S1064" s="17">
        <v>0</v>
      </c>
      <c r="T1064" s="17">
        <f t="shared" si="144"/>
        <v>34210.980000000003</v>
      </c>
      <c r="U1064" s="17">
        <v>0</v>
      </c>
      <c r="V1064" s="17">
        <v>0</v>
      </c>
      <c r="W1064" s="17">
        <f t="shared" si="145"/>
        <v>34210.980000000003</v>
      </c>
      <c r="X1064" t="str">
        <f>VLOOKUP(J1064,'[12]Conver ASEJ VS Clave Nueva'!$A$4:$C$193,3,FALSE)</f>
        <v>4.1.4.3</v>
      </c>
      <c r="Y1064" t="str">
        <f>VLOOKUP(K1064,'[13]Conver ASEJ VS Clave Nueva'!$B$4:$D$193,3,FALSE)</f>
        <v>Arrendamiento o concesión de escusados y baños</v>
      </c>
    </row>
    <row r="1065" spans="1:25" x14ac:dyDescent="0.25">
      <c r="A1065" s="16">
        <v>86962</v>
      </c>
      <c r="B1065" s="16" t="s">
        <v>40</v>
      </c>
      <c r="C1065" s="16" t="str">
        <f t="shared" si="146"/>
        <v>2018</v>
      </c>
      <c r="D1065" s="16" t="str">
        <f t="shared" si="147"/>
        <v>040000</v>
      </c>
      <c r="E1065" s="16" t="str">
        <f>VLOOKUP(D1065:D4221,'[10]Catalogos CRI'!$A$10:$B$19,2,FALSE)</f>
        <v>DERECHOS</v>
      </c>
      <c r="F1065" s="16" t="str">
        <f t="shared" si="148"/>
        <v>041000</v>
      </c>
      <c r="G1065" s="16" t="str">
        <f>VLOOKUP(F1065:F4221,'[10]Catalogos CRI'!$A$24:$B$65,2,FALSE)</f>
        <v>DERECHOS POR EL USO, GOCE, APROVECHAMIENTO O EXPLOTACIÓN DE BIENES DE DOMINIO PÚBLICO</v>
      </c>
      <c r="H1065" s="16" t="str">
        <f t="shared" si="149"/>
        <v>041040</v>
      </c>
      <c r="I1065" s="16" t="str">
        <f>VLOOKUP(H1065:H4221,'[10]Catalogos CRI'!$A$70:$B$148,2,FALSE)</f>
        <v>Uso, goce, aprovechamiento o explotación de otros bienes de dominio público</v>
      </c>
      <c r="J1065" s="16" t="str">
        <f t="shared" si="150"/>
        <v>041043</v>
      </c>
      <c r="K1065" s="16" t="str">
        <f>VLOOKUP(J1065:J4221,'[10]Catalogos CRI'!$A$153:$B$335,2,FALSE)</f>
        <v>Arrendamiento o concesión de escusados y baños</v>
      </c>
      <c r="L1065" s="16" t="str">
        <f t="shared" si="151"/>
        <v>400</v>
      </c>
      <c r="M1065" s="16" t="str">
        <f>VLOOKUP(L1065:L4221,[11]FF!$A$10:$B$16,2,FALSE)</f>
        <v>Ingresos Propios</v>
      </c>
      <c r="N1065" s="16" t="str">
        <f t="shared" si="152"/>
        <v>401</v>
      </c>
      <c r="O1065" s="16" t="str">
        <f>VLOOKUP(N1065:N4221,[11]FF!$A$22:$B$93,2,FALSE)</f>
        <v>Ingresos Propios</v>
      </c>
      <c r="P1065" s="16">
        <v>879937</v>
      </c>
      <c r="Q1065" s="16">
        <v>2</v>
      </c>
      <c r="R1065" s="17">
        <v>34213</v>
      </c>
      <c r="S1065" s="17">
        <v>0</v>
      </c>
      <c r="T1065" s="17">
        <f t="shared" si="144"/>
        <v>34213</v>
      </c>
      <c r="U1065" s="17">
        <v>0</v>
      </c>
      <c r="V1065" s="17">
        <v>0</v>
      </c>
      <c r="W1065" s="17">
        <f t="shared" si="145"/>
        <v>34213</v>
      </c>
      <c r="X1065" t="str">
        <f>VLOOKUP(J1065,'[12]Conver ASEJ VS Clave Nueva'!$A$4:$C$193,3,FALSE)</f>
        <v>4.1.4.3</v>
      </c>
      <c r="Y1065" t="str">
        <f>VLOOKUP(K1065,'[13]Conver ASEJ VS Clave Nueva'!$B$4:$D$193,3,FALSE)</f>
        <v>Arrendamiento o concesión de escusados y baños</v>
      </c>
    </row>
    <row r="1066" spans="1:25" x14ac:dyDescent="0.25">
      <c r="A1066" s="16">
        <v>86962</v>
      </c>
      <c r="B1066" s="16" t="s">
        <v>40</v>
      </c>
      <c r="C1066" s="16" t="str">
        <f t="shared" si="146"/>
        <v>2018</v>
      </c>
      <c r="D1066" s="16" t="str">
        <f t="shared" si="147"/>
        <v>040000</v>
      </c>
      <c r="E1066" s="16" t="str">
        <f>VLOOKUP(D1066:D4222,'[10]Catalogos CRI'!$A$10:$B$19,2,FALSE)</f>
        <v>DERECHOS</v>
      </c>
      <c r="F1066" s="16" t="str">
        <f t="shared" si="148"/>
        <v>041000</v>
      </c>
      <c r="G1066" s="16" t="str">
        <f>VLOOKUP(F1066:F4222,'[10]Catalogos CRI'!$A$24:$B$65,2,FALSE)</f>
        <v>DERECHOS POR EL USO, GOCE, APROVECHAMIENTO O EXPLOTACIÓN DE BIENES DE DOMINIO PÚBLICO</v>
      </c>
      <c r="H1066" s="16" t="str">
        <f t="shared" si="149"/>
        <v>041040</v>
      </c>
      <c r="I1066" s="16" t="str">
        <f>VLOOKUP(H1066:H4222,'[10]Catalogos CRI'!$A$70:$B$148,2,FALSE)</f>
        <v>Uso, goce, aprovechamiento o explotación de otros bienes de dominio público</v>
      </c>
      <c r="J1066" s="16" t="str">
        <f t="shared" si="150"/>
        <v>041043</v>
      </c>
      <c r="K1066" s="16" t="str">
        <f>VLOOKUP(J1066:J4222,'[10]Catalogos CRI'!$A$153:$B$335,2,FALSE)</f>
        <v>Arrendamiento o concesión de escusados y baños</v>
      </c>
      <c r="L1066" s="16" t="str">
        <f t="shared" si="151"/>
        <v>400</v>
      </c>
      <c r="M1066" s="16" t="str">
        <f>VLOOKUP(L1066:L4222,[11]FF!$A$10:$B$16,2,FALSE)</f>
        <v>Ingresos Propios</v>
      </c>
      <c r="N1066" s="16" t="str">
        <f t="shared" si="152"/>
        <v>401</v>
      </c>
      <c r="O1066" s="16" t="str">
        <f>VLOOKUP(N1066:N4222,[11]FF!$A$22:$B$93,2,FALSE)</f>
        <v>Ingresos Propios</v>
      </c>
      <c r="P1066" s="16">
        <v>879938</v>
      </c>
      <c r="Q1066" s="16">
        <v>3</v>
      </c>
      <c r="R1066" s="17">
        <v>34213</v>
      </c>
      <c r="S1066" s="17">
        <v>0</v>
      </c>
      <c r="T1066" s="17">
        <f t="shared" si="144"/>
        <v>34213</v>
      </c>
      <c r="U1066" s="17">
        <v>0</v>
      </c>
      <c r="V1066" s="17">
        <v>0</v>
      </c>
      <c r="W1066" s="17">
        <f t="shared" si="145"/>
        <v>34213</v>
      </c>
      <c r="X1066" t="str">
        <f>VLOOKUP(J1066,'[12]Conver ASEJ VS Clave Nueva'!$A$4:$C$193,3,FALSE)</f>
        <v>4.1.4.3</v>
      </c>
      <c r="Y1066" t="str">
        <f>VLOOKUP(K1066,'[13]Conver ASEJ VS Clave Nueva'!$B$4:$D$193,3,FALSE)</f>
        <v>Arrendamiento o concesión de escusados y baños</v>
      </c>
    </row>
    <row r="1067" spans="1:25" x14ac:dyDescent="0.25">
      <c r="A1067" s="16">
        <v>86962</v>
      </c>
      <c r="B1067" s="16" t="s">
        <v>40</v>
      </c>
      <c r="C1067" s="16" t="str">
        <f t="shared" si="146"/>
        <v>2018</v>
      </c>
      <c r="D1067" s="16" t="str">
        <f t="shared" si="147"/>
        <v>040000</v>
      </c>
      <c r="E1067" s="16" t="str">
        <f>VLOOKUP(D1067:D4223,'[10]Catalogos CRI'!$A$10:$B$19,2,FALSE)</f>
        <v>DERECHOS</v>
      </c>
      <c r="F1067" s="16" t="str">
        <f t="shared" si="148"/>
        <v>041000</v>
      </c>
      <c r="G1067" s="16" t="str">
        <f>VLOOKUP(F1067:F4223,'[10]Catalogos CRI'!$A$24:$B$65,2,FALSE)</f>
        <v>DERECHOS POR EL USO, GOCE, APROVECHAMIENTO O EXPLOTACIÓN DE BIENES DE DOMINIO PÚBLICO</v>
      </c>
      <c r="H1067" s="16" t="str">
        <f t="shared" si="149"/>
        <v>041040</v>
      </c>
      <c r="I1067" s="16" t="str">
        <f>VLOOKUP(H1067:H4223,'[10]Catalogos CRI'!$A$70:$B$148,2,FALSE)</f>
        <v>Uso, goce, aprovechamiento o explotación de otros bienes de dominio público</v>
      </c>
      <c r="J1067" s="16" t="str">
        <f t="shared" si="150"/>
        <v>041043</v>
      </c>
      <c r="K1067" s="16" t="str">
        <f>VLOOKUP(J1067:J4223,'[10]Catalogos CRI'!$A$153:$B$335,2,FALSE)</f>
        <v>Arrendamiento o concesión de escusados y baños</v>
      </c>
      <c r="L1067" s="16" t="str">
        <f t="shared" si="151"/>
        <v>400</v>
      </c>
      <c r="M1067" s="16" t="str">
        <f>VLOOKUP(L1067:L4223,[11]FF!$A$10:$B$16,2,FALSE)</f>
        <v>Ingresos Propios</v>
      </c>
      <c r="N1067" s="16" t="str">
        <f t="shared" si="152"/>
        <v>401</v>
      </c>
      <c r="O1067" s="16" t="str">
        <f>VLOOKUP(N1067:N4223,[11]FF!$A$22:$B$93,2,FALSE)</f>
        <v>Ingresos Propios</v>
      </c>
      <c r="P1067" s="16">
        <v>879939</v>
      </c>
      <c r="Q1067" s="16">
        <v>4</v>
      </c>
      <c r="R1067" s="17">
        <v>34213</v>
      </c>
      <c r="S1067" s="17">
        <v>0</v>
      </c>
      <c r="T1067" s="17">
        <f t="shared" si="144"/>
        <v>34213</v>
      </c>
      <c r="U1067" s="17">
        <v>0</v>
      </c>
      <c r="V1067" s="17">
        <v>0</v>
      </c>
      <c r="W1067" s="17">
        <f t="shared" si="145"/>
        <v>34213</v>
      </c>
      <c r="X1067" t="str">
        <f>VLOOKUP(J1067,'[12]Conver ASEJ VS Clave Nueva'!$A$4:$C$193,3,FALSE)</f>
        <v>4.1.4.3</v>
      </c>
      <c r="Y1067" t="str">
        <f>VLOOKUP(K1067,'[13]Conver ASEJ VS Clave Nueva'!$B$4:$D$193,3,FALSE)</f>
        <v>Arrendamiento o concesión de escusados y baños</v>
      </c>
    </row>
    <row r="1068" spans="1:25" x14ac:dyDescent="0.25">
      <c r="A1068" s="16">
        <v>86962</v>
      </c>
      <c r="B1068" s="16" t="s">
        <v>40</v>
      </c>
      <c r="C1068" s="16" t="str">
        <f t="shared" si="146"/>
        <v>2018</v>
      </c>
      <c r="D1068" s="16" t="str">
        <f t="shared" si="147"/>
        <v>040000</v>
      </c>
      <c r="E1068" s="16" t="str">
        <f>VLOOKUP(D1068:D4224,'[10]Catalogos CRI'!$A$10:$B$19,2,FALSE)</f>
        <v>DERECHOS</v>
      </c>
      <c r="F1068" s="16" t="str">
        <f t="shared" si="148"/>
        <v>041000</v>
      </c>
      <c r="G1068" s="16" t="str">
        <f>VLOOKUP(F1068:F4224,'[10]Catalogos CRI'!$A$24:$B$65,2,FALSE)</f>
        <v>DERECHOS POR EL USO, GOCE, APROVECHAMIENTO O EXPLOTACIÓN DE BIENES DE DOMINIO PÚBLICO</v>
      </c>
      <c r="H1068" s="16" t="str">
        <f t="shared" si="149"/>
        <v>041040</v>
      </c>
      <c r="I1068" s="16" t="str">
        <f>VLOOKUP(H1068:H4224,'[10]Catalogos CRI'!$A$70:$B$148,2,FALSE)</f>
        <v>Uso, goce, aprovechamiento o explotación de otros bienes de dominio público</v>
      </c>
      <c r="J1068" s="16" t="str">
        <f t="shared" si="150"/>
        <v>041043</v>
      </c>
      <c r="K1068" s="16" t="str">
        <f>VLOOKUP(J1068:J4224,'[10]Catalogos CRI'!$A$153:$B$335,2,FALSE)</f>
        <v>Arrendamiento o concesión de escusados y baños</v>
      </c>
      <c r="L1068" s="16" t="str">
        <f t="shared" si="151"/>
        <v>400</v>
      </c>
      <c r="M1068" s="16" t="str">
        <f>VLOOKUP(L1068:L4224,[11]FF!$A$10:$B$16,2,FALSE)</f>
        <v>Ingresos Propios</v>
      </c>
      <c r="N1068" s="16" t="str">
        <f t="shared" si="152"/>
        <v>401</v>
      </c>
      <c r="O1068" s="16" t="str">
        <f>VLOOKUP(N1068:N4224,[11]FF!$A$22:$B$93,2,FALSE)</f>
        <v>Ingresos Propios</v>
      </c>
      <c r="P1068" s="16">
        <v>879940</v>
      </c>
      <c r="Q1068" s="16">
        <v>5</v>
      </c>
      <c r="R1068" s="17">
        <v>34213</v>
      </c>
      <c r="S1068" s="17">
        <v>0</v>
      </c>
      <c r="T1068" s="17">
        <f t="shared" si="144"/>
        <v>34213</v>
      </c>
      <c r="U1068" s="17">
        <v>0</v>
      </c>
      <c r="V1068" s="17">
        <v>0</v>
      </c>
      <c r="W1068" s="17">
        <f t="shared" si="145"/>
        <v>34213</v>
      </c>
      <c r="X1068" t="str">
        <f>VLOOKUP(J1068,'[12]Conver ASEJ VS Clave Nueva'!$A$4:$C$193,3,FALSE)</f>
        <v>4.1.4.3</v>
      </c>
      <c r="Y1068" t="str">
        <f>VLOOKUP(K1068,'[13]Conver ASEJ VS Clave Nueva'!$B$4:$D$193,3,FALSE)</f>
        <v>Arrendamiento o concesión de escusados y baños</v>
      </c>
    </row>
    <row r="1069" spans="1:25" x14ac:dyDescent="0.25">
      <c r="A1069" s="16">
        <v>86962</v>
      </c>
      <c r="B1069" s="16" t="s">
        <v>40</v>
      </c>
      <c r="C1069" s="16" t="str">
        <f t="shared" si="146"/>
        <v>2018</v>
      </c>
      <c r="D1069" s="16" t="str">
        <f t="shared" si="147"/>
        <v>040000</v>
      </c>
      <c r="E1069" s="16" t="str">
        <f>VLOOKUP(D1069:D4225,'[10]Catalogos CRI'!$A$10:$B$19,2,FALSE)</f>
        <v>DERECHOS</v>
      </c>
      <c r="F1069" s="16" t="str">
        <f t="shared" si="148"/>
        <v>041000</v>
      </c>
      <c r="G1069" s="16" t="str">
        <f>VLOOKUP(F1069:F4225,'[10]Catalogos CRI'!$A$24:$B$65,2,FALSE)</f>
        <v>DERECHOS POR EL USO, GOCE, APROVECHAMIENTO O EXPLOTACIÓN DE BIENES DE DOMINIO PÚBLICO</v>
      </c>
      <c r="H1069" s="16" t="str">
        <f t="shared" si="149"/>
        <v>041040</v>
      </c>
      <c r="I1069" s="16" t="str">
        <f>VLOOKUP(H1069:H4225,'[10]Catalogos CRI'!$A$70:$B$148,2,FALSE)</f>
        <v>Uso, goce, aprovechamiento o explotación de otros bienes de dominio público</v>
      </c>
      <c r="J1069" s="16" t="str">
        <f t="shared" si="150"/>
        <v>041043</v>
      </c>
      <c r="K1069" s="16" t="str">
        <f>VLOOKUP(J1069:J4225,'[10]Catalogos CRI'!$A$153:$B$335,2,FALSE)</f>
        <v>Arrendamiento o concesión de escusados y baños</v>
      </c>
      <c r="L1069" s="16" t="str">
        <f t="shared" si="151"/>
        <v>400</v>
      </c>
      <c r="M1069" s="16" t="str">
        <f>VLOOKUP(L1069:L4225,[11]FF!$A$10:$B$16,2,FALSE)</f>
        <v>Ingresos Propios</v>
      </c>
      <c r="N1069" s="16" t="str">
        <f t="shared" si="152"/>
        <v>401</v>
      </c>
      <c r="O1069" s="16" t="str">
        <f>VLOOKUP(N1069:N4225,[11]FF!$A$22:$B$93,2,FALSE)</f>
        <v>Ingresos Propios</v>
      </c>
      <c r="P1069" s="16">
        <v>879941</v>
      </c>
      <c r="Q1069" s="16">
        <v>6</v>
      </c>
      <c r="R1069" s="17">
        <v>34213</v>
      </c>
      <c r="S1069" s="17">
        <v>0</v>
      </c>
      <c r="T1069" s="17">
        <f t="shared" si="144"/>
        <v>34213</v>
      </c>
      <c r="U1069" s="17">
        <v>0</v>
      </c>
      <c r="V1069" s="17">
        <v>0</v>
      </c>
      <c r="W1069" s="17">
        <f t="shared" si="145"/>
        <v>34213</v>
      </c>
      <c r="X1069" t="str">
        <f>VLOOKUP(J1069,'[12]Conver ASEJ VS Clave Nueva'!$A$4:$C$193,3,FALSE)</f>
        <v>4.1.4.3</v>
      </c>
      <c r="Y1069" t="str">
        <f>VLOOKUP(K1069,'[13]Conver ASEJ VS Clave Nueva'!$B$4:$D$193,3,FALSE)</f>
        <v>Arrendamiento o concesión de escusados y baños</v>
      </c>
    </row>
    <row r="1070" spans="1:25" x14ac:dyDescent="0.25">
      <c r="A1070" s="16">
        <v>86962</v>
      </c>
      <c r="B1070" s="16" t="s">
        <v>40</v>
      </c>
      <c r="C1070" s="16" t="str">
        <f t="shared" si="146"/>
        <v>2018</v>
      </c>
      <c r="D1070" s="16" t="str">
        <f t="shared" si="147"/>
        <v>040000</v>
      </c>
      <c r="E1070" s="16" t="str">
        <f>VLOOKUP(D1070:D4226,'[10]Catalogos CRI'!$A$10:$B$19,2,FALSE)</f>
        <v>DERECHOS</v>
      </c>
      <c r="F1070" s="16" t="str">
        <f t="shared" si="148"/>
        <v>041000</v>
      </c>
      <c r="G1070" s="16" t="str">
        <f>VLOOKUP(F1070:F4226,'[10]Catalogos CRI'!$A$24:$B$65,2,FALSE)</f>
        <v>DERECHOS POR EL USO, GOCE, APROVECHAMIENTO O EXPLOTACIÓN DE BIENES DE DOMINIO PÚBLICO</v>
      </c>
      <c r="H1070" s="16" t="str">
        <f t="shared" si="149"/>
        <v>041040</v>
      </c>
      <c r="I1070" s="16" t="str">
        <f>VLOOKUP(H1070:H4226,'[10]Catalogos CRI'!$A$70:$B$148,2,FALSE)</f>
        <v>Uso, goce, aprovechamiento o explotación de otros bienes de dominio público</v>
      </c>
      <c r="J1070" s="16" t="str">
        <f t="shared" si="150"/>
        <v>041043</v>
      </c>
      <c r="K1070" s="16" t="str">
        <f>VLOOKUP(J1070:J4226,'[10]Catalogos CRI'!$A$153:$B$335,2,FALSE)</f>
        <v>Arrendamiento o concesión de escusados y baños</v>
      </c>
      <c r="L1070" s="16" t="str">
        <f t="shared" si="151"/>
        <v>400</v>
      </c>
      <c r="M1070" s="16" t="str">
        <f>VLOOKUP(L1070:L4226,[11]FF!$A$10:$B$16,2,FALSE)</f>
        <v>Ingresos Propios</v>
      </c>
      <c r="N1070" s="16" t="str">
        <f t="shared" si="152"/>
        <v>401</v>
      </c>
      <c r="O1070" s="16" t="str">
        <f>VLOOKUP(N1070:N4226,[11]FF!$A$22:$B$93,2,FALSE)</f>
        <v>Ingresos Propios</v>
      </c>
      <c r="P1070" s="16">
        <v>879942</v>
      </c>
      <c r="Q1070" s="16">
        <v>7</v>
      </c>
      <c r="R1070" s="17">
        <v>34213</v>
      </c>
      <c r="S1070" s="17">
        <v>0</v>
      </c>
      <c r="T1070" s="17">
        <f t="shared" si="144"/>
        <v>34213</v>
      </c>
      <c r="U1070" s="17">
        <v>0</v>
      </c>
      <c r="V1070" s="17">
        <v>0</v>
      </c>
      <c r="W1070" s="17">
        <f t="shared" si="145"/>
        <v>34213</v>
      </c>
      <c r="X1070" t="str">
        <f>VLOOKUP(J1070,'[12]Conver ASEJ VS Clave Nueva'!$A$4:$C$193,3,FALSE)</f>
        <v>4.1.4.3</v>
      </c>
      <c r="Y1070" t="str">
        <f>VLOOKUP(K1070,'[13]Conver ASEJ VS Clave Nueva'!$B$4:$D$193,3,FALSE)</f>
        <v>Arrendamiento o concesión de escusados y baños</v>
      </c>
    </row>
    <row r="1071" spans="1:25" x14ac:dyDescent="0.25">
      <c r="A1071" s="16">
        <v>86962</v>
      </c>
      <c r="B1071" s="16" t="s">
        <v>40</v>
      </c>
      <c r="C1071" s="16" t="str">
        <f t="shared" si="146"/>
        <v>2018</v>
      </c>
      <c r="D1071" s="16" t="str">
        <f t="shared" si="147"/>
        <v>040000</v>
      </c>
      <c r="E1071" s="16" t="str">
        <f>VLOOKUP(D1071:D4227,'[10]Catalogos CRI'!$A$10:$B$19,2,FALSE)</f>
        <v>DERECHOS</v>
      </c>
      <c r="F1071" s="16" t="str">
        <f t="shared" si="148"/>
        <v>041000</v>
      </c>
      <c r="G1071" s="16" t="str">
        <f>VLOOKUP(F1071:F4227,'[10]Catalogos CRI'!$A$24:$B$65,2,FALSE)</f>
        <v>DERECHOS POR EL USO, GOCE, APROVECHAMIENTO O EXPLOTACIÓN DE BIENES DE DOMINIO PÚBLICO</v>
      </c>
      <c r="H1071" s="16" t="str">
        <f t="shared" si="149"/>
        <v>041040</v>
      </c>
      <c r="I1071" s="16" t="str">
        <f>VLOOKUP(H1071:H4227,'[10]Catalogos CRI'!$A$70:$B$148,2,FALSE)</f>
        <v>Uso, goce, aprovechamiento o explotación de otros bienes de dominio público</v>
      </c>
      <c r="J1071" s="16" t="str">
        <f t="shared" si="150"/>
        <v>041043</v>
      </c>
      <c r="K1071" s="16" t="str">
        <f>VLOOKUP(J1071:J4227,'[10]Catalogos CRI'!$A$153:$B$335,2,FALSE)</f>
        <v>Arrendamiento o concesión de escusados y baños</v>
      </c>
      <c r="L1071" s="16" t="str">
        <f t="shared" si="151"/>
        <v>400</v>
      </c>
      <c r="M1071" s="16" t="str">
        <f>VLOOKUP(L1071:L4227,[11]FF!$A$10:$B$16,2,FALSE)</f>
        <v>Ingresos Propios</v>
      </c>
      <c r="N1071" s="16" t="str">
        <f t="shared" si="152"/>
        <v>401</v>
      </c>
      <c r="O1071" s="16" t="str">
        <f>VLOOKUP(N1071:N4227,[11]FF!$A$22:$B$93,2,FALSE)</f>
        <v>Ingresos Propios</v>
      </c>
      <c r="P1071" s="16">
        <v>879943</v>
      </c>
      <c r="Q1071" s="16">
        <v>8</v>
      </c>
      <c r="R1071" s="17">
        <v>34213</v>
      </c>
      <c r="S1071" s="17">
        <v>0</v>
      </c>
      <c r="T1071" s="17">
        <f t="shared" si="144"/>
        <v>34213</v>
      </c>
      <c r="U1071" s="17">
        <v>0</v>
      </c>
      <c r="V1071" s="17">
        <v>0</v>
      </c>
      <c r="W1071" s="17">
        <f t="shared" si="145"/>
        <v>34213</v>
      </c>
      <c r="X1071" t="str">
        <f>VLOOKUP(J1071,'[12]Conver ASEJ VS Clave Nueva'!$A$4:$C$193,3,FALSE)</f>
        <v>4.1.4.3</v>
      </c>
      <c r="Y1071" t="str">
        <f>VLOOKUP(K1071,'[13]Conver ASEJ VS Clave Nueva'!$B$4:$D$193,3,FALSE)</f>
        <v>Arrendamiento o concesión de escusados y baños</v>
      </c>
    </row>
    <row r="1072" spans="1:25" x14ac:dyDescent="0.25">
      <c r="A1072" s="16">
        <v>86962</v>
      </c>
      <c r="B1072" s="16" t="s">
        <v>40</v>
      </c>
      <c r="C1072" s="16" t="str">
        <f t="shared" si="146"/>
        <v>2018</v>
      </c>
      <c r="D1072" s="16" t="str">
        <f t="shared" si="147"/>
        <v>040000</v>
      </c>
      <c r="E1072" s="16" t="str">
        <f>VLOOKUP(D1072:D4228,'[10]Catalogos CRI'!$A$10:$B$19,2,FALSE)</f>
        <v>DERECHOS</v>
      </c>
      <c r="F1072" s="16" t="str">
        <f t="shared" si="148"/>
        <v>041000</v>
      </c>
      <c r="G1072" s="16" t="str">
        <f>VLOOKUP(F1072:F4228,'[10]Catalogos CRI'!$A$24:$B$65,2,FALSE)</f>
        <v>DERECHOS POR EL USO, GOCE, APROVECHAMIENTO O EXPLOTACIÓN DE BIENES DE DOMINIO PÚBLICO</v>
      </c>
      <c r="H1072" s="16" t="str">
        <f t="shared" si="149"/>
        <v>041040</v>
      </c>
      <c r="I1072" s="16" t="str">
        <f>VLOOKUP(H1072:H4228,'[10]Catalogos CRI'!$A$70:$B$148,2,FALSE)</f>
        <v>Uso, goce, aprovechamiento o explotación de otros bienes de dominio público</v>
      </c>
      <c r="J1072" s="16" t="str">
        <f t="shared" si="150"/>
        <v>041043</v>
      </c>
      <c r="K1072" s="16" t="str">
        <f>VLOOKUP(J1072:J4228,'[10]Catalogos CRI'!$A$153:$B$335,2,FALSE)</f>
        <v>Arrendamiento o concesión de escusados y baños</v>
      </c>
      <c r="L1072" s="16" t="str">
        <f t="shared" si="151"/>
        <v>400</v>
      </c>
      <c r="M1072" s="16" t="str">
        <f>VLOOKUP(L1072:L4228,[11]FF!$A$10:$B$16,2,FALSE)</f>
        <v>Ingresos Propios</v>
      </c>
      <c r="N1072" s="16" t="str">
        <f t="shared" si="152"/>
        <v>401</v>
      </c>
      <c r="O1072" s="16" t="str">
        <f>VLOOKUP(N1072:N4228,[11]FF!$A$22:$B$93,2,FALSE)</f>
        <v>Ingresos Propios</v>
      </c>
      <c r="P1072" s="16">
        <v>879944</v>
      </c>
      <c r="Q1072" s="16">
        <v>9</v>
      </c>
      <c r="R1072" s="17">
        <v>34213</v>
      </c>
      <c r="S1072" s="17">
        <v>0</v>
      </c>
      <c r="T1072" s="17">
        <f t="shared" si="144"/>
        <v>34213</v>
      </c>
      <c r="U1072" s="17">
        <v>0</v>
      </c>
      <c r="V1072" s="17">
        <v>0</v>
      </c>
      <c r="W1072" s="17">
        <f t="shared" si="145"/>
        <v>34213</v>
      </c>
      <c r="X1072" t="str">
        <f>VLOOKUP(J1072,'[12]Conver ASEJ VS Clave Nueva'!$A$4:$C$193,3,FALSE)</f>
        <v>4.1.4.3</v>
      </c>
      <c r="Y1072" t="str">
        <f>VLOOKUP(K1072,'[13]Conver ASEJ VS Clave Nueva'!$B$4:$D$193,3,FALSE)</f>
        <v>Arrendamiento o concesión de escusados y baños</v>
      </c>
    </row>
    <row r="1073" spans="1:25" x14ac:dyDescent="0.25">
      <c r="A1073" s="16">
        <v>86962</v>
      </c>
      <c r="B1073" s="16" t="s">
        <v>40</v>
      </c>
      <c r="C1073" s="16" t="str">
        <f t="shared" si="146"/>
        <v>2018</v>
      </c>
      <c r="D1073" s="16" t="str">
        <f t="shared" si="147"/>
        <v>040000</v>
      </c>
      <c r="E1073" s="16" t="str">
        <f>VLOOKUP(D1073:D4229,'[10]Catalogos CRI'!$A$10:$B$19,2,FALSE)</f>
        <v>DERECHOS</v>
      </c>
      <c r="F1073" s="16" t="str">
        <f t="shared" si="148"/>
        <v>041000</v>
      </c>
      <c r="G1073" s="16" t="str">
        <f>VLOOKUP(F1073:F4229,'[10]Catalogos CRI'!$A$24:$B$65,2,FALSE)</f>
        <v>DERECHOS POR EL USO, GOCE, APROVECHAMIENTO O EXPLOTACIÓN DE BIENES DE DOMINIO PÚBLICO</v>
      </c>
      <c r="H1073" s="16" t="str">
        <f t="shared" si="149"/>
        <v>041040</v>
      </c>
      <c r="I1073" s="16" t="str">
        <f>VLOOKUP(H1073:H4229,'[10]Catalogos CRI'!$A$70:$B$148,2,FALSE)</f>
        <v>Uso, goce, aprovechamiento o explotación de otros bienes de dominio público</v>
      </c>
      <c r="J1073" s="16" t="str">
        <f t="shared" si="150"/>
        <v>041043</v>
      </c>
      <c r="K1073" s="16" t="str">
        <f>VLOOKUP(J1073:J4229,'[10]Catalogos CRI'!$A$153:$B$335,2,FALSE)</f>
        <v>Arrendamiento o concesión de escusados y baños</v>
      </c>
      <c r="L1073" s="16" t="str">
        <f t="shared" si="151"/>
        <v>400</v>
      </c>
      <c r="M1073" s="16" t="str">
        <f>VLOOKUP(L1073:L4229,[11]FF!$A$10:$B$16,2,FALSE)</f>
        <v>Ingresos Propios</v>
      </c>
      <c r="N1073" s="16" t="str">
        <f t="shared" si="152"/>
        <v>401</v>
      </c>
      <c r="O1073" s="16" t="str">
        <f>VLOOKUP(N1073:N4229,[11]FF!$A$22:$B$93,2,FALSE)</f>
        <v>Ingresos Propios</v>
      </c>
      <c r="P1073" s="16">
        <v>879945</v>
      </c>
      <c r="Q1073" s="16">
        <v>10</v>
      </c>
      <c r="R1073" s="17">
        <v>34213</v>
      </c>
      <c r="S1073" s="17">
        <v>0</v>
      </c>
      <c r="T1073" s="17">
        <f t="shared" si="144"/>
        <v>34213</v>
      </c>
      <c r="U1073" s="17">
        <v>0</v>
      </c>
      <c r="V1073" s="17">
        <v>0</v>
      </c>
      <c r="W1073" s="17">
        <f t="shared" si="145"/>
        <v>34213</v>
      </c>
      <c r="X1073" t="str">
        <f>VLOOKUP(J1073,'[12]Conver ASEJ VS Clave Nueva'!$A$4:$C$193,3,FALSE)</f>
        <v>4.1.4.3</v>
      </c>
      <c r="Y1073" t="str">
        <f>VLOOKUP(K1073,'[13]Conver ASEJ VS Clave Nueva'!$B$4:$D$193,3,FALSE)</f>
        <v>Arrendamiento o concesión de escusados y baños</v>
      </c>
    </row>
    <row r="1074" spans="1:25" x14ac:dyDescent="0.25">
      <c r="A1074" s="16">
        <v>86962</v>
      </c>
      <c r="B1074" s="16" t="s">
        <v>40</v>
      </c>
      <c r="C1074" s="16" t="str">
        <f t="shared" si="146"/>
        <v>2018</v>
      </c>
      <c r="D1074" s="16" t="str">
        <f t="shared" si="147"/>
        <v>040000</v>
      </c>
      <c r="E1074" s="16" t="str">
        <f>VLOOKUP(D1074:D4230,'[10]Catalogos CRI'!$A$10:$B$19,2,FALSE)</f>
        <v>DERECHOS</v>
      </c>
      <c r="F1074" s="16" t="str">
        <f t="shared" si="148"/>
        <v>041000</v>
      </c>
      <c r="G1074" s="16" t="str">
        <f>VLOOKUP(F1074:F4230,'[10]Catalogos CRI'!$A$24:$B$65,2,FALSE)</f>
        <v>DERECHOS POR EL USO, GOCE, APROVECHAMIENTO O EXPLOTACIÓN DE BIENES DE DOMINIO PÚBLICO</v>
      </c>
      <c r="H1074" s="16" t="str">
        <f t="shared" si="149"/>
        <v>041040</v>
      </c>
      <c r="I1074" s="16" t="str">
        <f>VLOOKUP(H1074:H4230,'[10]Catalogos CRI'!$A$70:$B$148,2,FALSE)</f>
        <v>Uso, goce, aprovechamiento o explotación de otros bienes de dominio público</v>
      </c>
      <c r="J1074" s="16" t="str">
        <f t="shared" si="150"/>
        <v>041043</v>
      </c>
      <c r="K1074" s="16" t="str">
        <f>VLOOKUP(J1074:J4230,'[10]Catalogos CRI'!$A$153:$B$335,2,FALSE)</f>
        <v>Arrendamiento o concesión de escusados y baños</v>
      </c>
      <c r="L1074" s="16" t="str">
        <f t="shared" si="151"/>
        <v>400</v>
      </c>
      <c r="M1074" s="16" t="str">
        <f>VLOOKUP(L1074:L4230,[11]FF!$A$10:$B$16,2,FALSE)</f>
        <v>Ingresos Propios</v>
      </c>
      <c r="N1074" s="16" t="str">
        <f t="shared" si="152"/>
        <v>401</v>
      </c>
      <c r="O1074" s="16" t="str">
        <f>VLOOKUP(N1074:N4230,[11]FF!$A$22:$B$93,2,FALSE)</f>
        <v>Ingresos Propios</v>
      </c>
      <c r="P1074" s="16">
        <v>879946</v>
      </c>
      <c r="Q1074" s="16">
        <v>11</v>
      </c>
      <c r="R1074" s="17">
        <v>34213</v>
      </c>
      <c r="S1074" s="17">
        <v>0</v>
      </c>
      <c r="T1074" s="17">
        <f t="shared" si="144"/>
        <v>34213</v>
      </c>
      <c r="U1074" s="17">
        <v>0</v>
      </c>
      <c r="V1074" s="17">
        <v>0</v>
      </c>
      <c r="W1074" s="17">
        <f t="shared" si="145"/>
        <v>34213</v>
      </c>
      <c r="X1074" t="str">
        <f>VLOOKUP(J1074,'[12]Conver ASEJ VS Clave Nueva'!$A$4:$C$193,3,FALSE)</f>
        <v>4.1.4.3</v>
      </c>
      <c r="Y1074" t="str">
        <f>VLOOKUP(K1074,'[13]Conver ASEJ VS Clave Nueva'!$B$4:$D$193,3,FALSE)</f>
        <v>Arrendamiento o concesión de escusados y baños</v>
      </c>
    </row>
    <row r="1075" spans="1:25" x14ac:dyDescent="0.25">
      <c r="A1075" s="16">
        <v>86962</v>
      </c>
      <c r="B1075" s="16" t="s">
        <v>40</v>
      </c>
      <c r="C1075" s="16" t="str">
        <f t="shared" si="146"/>
        <v>2018</v>
      </c>
      <c r="D1075" s="16" t="str">
        <f t="shared" si="147"/>
        <v>040000</v>
      </c>
      <c r="E1075" s="16" t="str">
        <f>VLOOKUP(D1075:D4231,'[10]Catalogos CRI'!$A$10:$B$19,2,FALSE)</f>
        <v>DERECHOS</v>
      </c>
      <c r="F1075" s="16" t="str">
        <f t="shared" si="148"/>
        <v>041000</v>
      </c>
      <c r="G1075" s="16" t="str">
        <f>VLOOKUP(F1075:F4231,'[10]Catalogos CRI'!$A$24:$B$65,2,FALSE)</f>
        <v>DERECHOS POR EL USO, GOCE, APROVECHAMIENTO O EXPLOTACIÓN DE BIENES DE DOMINIO PÚBLICO</v>
      </c>
      <c r="H1075" s="16" t="str">
        <f t="shared" si="149"/>
        <v>041040</v>
      </c>
      <c r="I1075" s="16" t="str">
        <f>VLOOKUP(H1075:H4231,'[10]Catalogos CRI'!$A$70:$B$148,2,FALSE)</f>
        <v>Uso, goce, aprovechamiento o explotación de otros bienes de dominio público</v>
      </c>
      <c r="J1075" s="16" t="str">
        <f t="shared" si="150"/>
        <v>041043</v>
      </c>
      <c r="K1075" s="16" t="str">
        <f>VLOOKUP(J1075:J4231,'[10]Catalogos CRI'!$A$153:$B$335,2,FALSE)</f>
        <v>Arrendamiento o concesión de escusados y baños</v>
      </c>
      <c r="L1075" s="16" t="str">
        <f t="shared" si="151"/>
        <v>400</v>
      </c>
      <c r="M1075" s="16" t="str">
        <f>VLOOKUP(L1075:L4231,[11]FF!$A$10:$B$16,2,FALSE)</f>
        <v>Ingresos Propios</v>
      </c>
      <c r="N1075" s="16" t="str">
        <f t="shared" si="152"/>
        <v>401</v>
      </c>
      <c r="O1075" s="16" t="str">
        <f>VLOOKUP(N1075:N4231,[11]FF!$A$22:$B$93,2,FALSE)</f>
        <v>Ingresos Propios</v>
      </c>
      <c r="P1075" s="16">
        <v>879947</v>
      </c>
      <c r="Q1075" s="16">
        <v>12</v>
      </c>
      <c r="R1075" s="17">
        <v>34213</v>
      </c>
      <c r="S1075" s="17">
        <v>0</v>
      </c>
      <c r="T1075" s="17">
        <f t="shared" si="144"/>
        <v>34213</v>
      </c>
      <c r="U1075" s="17">
        <v>0</v>
      </c>
      <c r="V1075" s="17">
        <v>0</v>
      </c>
      <c r="W1075" s="17">
        <f t="shared" si="145"/>
        <v>34213</v>
      </c>
      <c r="X1075" t="str">
        <f>VLOOKUP(J1075,'[12]Conver ASEJ VS Clave Nueva'!$A$4:$C$193,3,FALSE)</f>
        <v>4.1.4.3</v>
      </c>
      <c r="Y1075" t="str">
        <f>VLOOKUP(K1075,'[13]Conver ASEJ VS Clave Nueva'!$B$4:$D$193,3,FALSE)</f>
        <v>Arrendamiento o concesión de escusados y baños</v>
      </c>
    </row>
    <row r="1076" spans="1:25" x14ac:dyDescent="0.25">
      <c r="A1076" s="16">
        <v>86963</v>
      </c>
      <c r="B1076" s="16" t="s">
        <v>68</v>
      </c>
      <c r="C1076" s="16" t="str">
        <f t="shared" si="146"/>
        <v>2018</v>
      </c>
      <c r="D1076" s="16" t="str">
        <f t="shared" si="147"/>
        <v>040000</v>
      </c>
      <c r="E1076" s="16" t="str">
        <f>VLOOKUP(D1076:D4232,'[10]Catalogos CRI'!$A$10:$B$19,2,FALSE)</f>
        <v>DERECHOS</v>
      </c>
      <c r="F1076" s="16" t="str">
        <f t="shared" si="148"/>
        <v>041000</v>
      </c>
      <c r="G1076" s="16" t="str">
        <f>VLOOKUP(F1076:F4232,'[10]Catalogos CRI'!$A$24:$B$65,2,FALSE)</f>
        <v>DERECHOS POR EL USO, GOCE, APROVECHAMIENTO O EXPLOTACIÓN DE BIENES DE DOMINIO PÚBLICO</v>
      </c>
      <c r="H1076" s="16" t="str">
        <f t="shared" si="149"/>
        <v>041040</v>
      </c>
      <c r="I1076" s="16" t="str">
        <f>VLOOKUP(H1076:H4232,'[10]Catalogos CRI'!$A$70:$B$148,2,FALSE)</f>
        <v>Uso, goce, aprovechamiento o explotación de otros bienes de dominio público</v>
      </c>
      <c r="J1076" s="16" t="str">
        <f t="shared" si="150"/>
        <v>041045</v>
      </c>
      <c r="K1076" s="16" t="str">
        <f>VLOOKUP(J1076:J4232,'[10]Catalogos CRI'!$A$153:$B$335,2,FALSE)</f>
        <v>Otros arrendamientos o concesiones de bienes</v>
      </c>
      <c r="L1076" s="16" t="str">
        <f t="shared" si="151"/>
        <v>400</v>
      </c>
      <c r="M1076" s="16" t="str">
        <f>VLOOKUP(L1076:L4232,[11]FF!$A$10:$B$16,2,FALSE)</f>
        <v>Ingresos Propios</v>
      </c>
      <c r="N1076" s="16" t="str">
        <f t="shared" si="152"/>
        <v>401</v>
      </c>
      <c r="O1076" s="16" t="str">
        <f>VLOOKUP(N1076:N4232,[11]FF!$A$22:$B$93,2,FALSE)</f>
        <v>Ingresos Propios</v>
      </c>
      <c r="P1076" s="16">
        <v>879948</v>
      </c>
      <c r="Q1076" s="16">
        <v>1</v>
      </c>
      <c r="R1076" s="17">
        <v>184547.76</v>
      </c>
      <c r="S1076" s="17">
        <v>0</v>
      </c>
      <c r="T1076" s="17">
        <f t="shared" si="144"/>
        <v>184547.76</v>
      </c>
      <c r="U1076" s="17">
        <v>0</v>
      </c>
      <c r="V1076" s="17">
        <v>0</v>
      </c>
      <c r="W1076" s="17">
        <f t="shared" si="145"/>
        <v>184547.76</v>
      </c>
      <c r="X1076" t="str">
        <f>VLOOKUP(J1076,'[12]Conver ASEJ VS Clave Nueva'!$A$4:$C$193,3,FALSE)</f>
        <v>4.1.4.5</v>
      </c>
      <c r="Y1076" t="str">
        <f>VLOOKUP(K1076,'[13]Conver ASEJ VS Clave Nueva'!$B$4:$D$193,3,FALSE)</f>
        <v>Otros arrendamientos o concesiones de bienes</v>
      </c>
    </row>
    <row r="1077" spans="1:25" x14ac:dyDescent="0.25">
      <c r="A1077" s="16">
        <v>86963</v>
      </c>
      <c r="B1077" s="16" t="s">
        <v>68</v>
      </c>
      <c r="C1077" s="16" t="str">
        <f t="shared" si="146"/>
        <v>2018</v>
      </c>
      <c r="D1077" s="16" t="str">
        <f t="shared" si="147"/>
        <v>040000</v>
      </c>
      <c r="E1077" s="16" t="str">
        <f>VLOOKUP(D1077:D4233,'[10]Catalogos CRI'!$A$10:$B$19,2,FALSE)</f>
        <v>DERECHOS</v>
      </c>
      <c r="F1077" s="16" t="str">
        <f t="shared" si="148"/>
        <v>041000</v>
      </c>
      <c r="G1077" s="16" t="str">
        <f>VLOOKUP(F1077:F4233,'[10]Catalogos CRI'!$A$24:$B$65,2,FALSE)</f>
        <v>DERECHOS POR EL USO, GOCE, APROVECHAMIENTO O EXPLOTACIÓN DE BIENES DE DOMINIO PÚBLICO</v>
      </c>
      <c r="H1077" s="16" t="str">
        <f t="shared" si="149"/>
        <v>041040</v>
      </c>
      <c r="I1077" s="16" t="str">
        <f>VLOOKUP(H1077:H4233,'[10]Catalogos CRI'!$A$70:$B$148,2,FALSE)</f>
        <v>Uso, goce, aprovechamiento o explotación de otros bienes de dominio público</v>
      </c>
      <c r="J1077" s="16" t="str">
        <f t="shared" si="150"/>
        <v>041045</v>
      </c>
      <c r="K1077" s="16" t="str">
        <f>VLOOKUP(J1077:J4233,'[10]Catalogos CRI'!$A$153:$B$335,2,FALSE)</f>
        <v>Otros arrendamientos o concesiones de bienes</v>
      </c>
      <c r="L1077" s="16" t="str">
        <f t="shared" si="151"/>
        <v>400</v>
      </c>
      <c r="M1077" s="16" t="str">
        <f>VLOOKUP(L1077:L4233,[11]FF!$A$10:$B$16,2,FALSE)</f>
        <v>Ingresos Propios</v>
      </c>
      <c r="N1077" s="16" t="str">
        <f t="shared" si="152"/>
        <v>401</v>
      </c>
      <c r="O1077" s="16" t="str">
        <f>VLOOKUP(N1077:N4233,[11]FF!$A$22:$B$93,2,FALSE)</f>
        <v>Ingresos Propios</v>
      </c>
      <c r="P1077" s="16">
        <v>879949</v>
      </c>
      <c r="Q1077" s="16">
        <v>2</v>
      </c>
      <c r="R1077" s="17">
        <v>184546</v>
      </c>
      <c r="S1077" s="17">
        <v>0</v>
      </c>
      <c r="T1077" s="17">
        <f t="shared" si="144"/>
        <v>184546</v>
      </c>
      <c r="U1077" s="17">
        <v>0</v>
      </c>
      <c r="V1077" s="17">
        <v>0</v>
      </c>
      <c r="W1077" s="17">
        <f t="shared" si="145"/>
        <v>184546</v>
      </c>
      <c r="X1077" t="str">
        <f>VLOOKUP(J1077,'[12]Conver ASEJ VS Clave Nueva'!$A$4:$C$193,3,FALSE)</f>
        <v>4.1.4.5</v>
      </c>
      <c r="Y1077" t="str">
        <f>VLOOKUP(K1077,'[13]Conver ASEJ VS Clave Nueva'!$B$4:$D$193,3,FALSE)</f>
        <v>Otros arrendamientos o concesiones de bienes</v>
      </c>
    </row>
    <row r="1078" spans="1:25" x14ac:dyDescent="0.25">
      <c r="A1078" s="16">
        <v>86963</v>
      </c>
      <c r="B1078" s="16" t="s">
        <v>68</v>
      </c>
      <c r="C1078" s="16" t="str">
        <f t="shared" si="146"/>
        <v>2018</v>
      </c>
      <c r="D1078" s="16" t="str">
        <f t="shared" si="147"/>
        <v>040000</v>
      </c>
      <c r="E1078" s="16" t="str">
        <f>VLOOKUP(D1078:D4234,'[10]Catalogos CRI'!$A$10:$B$19,2,FALSE)</f>
        <v>DERECHOS</v>
      </c>
      <c r="F1078" s="16" t="str">
        <f t="shared" si="148"/>
        <v>041000</v>
      </c>
      <c r="G1078" s="16" t="str">
        <f>VLOOKUP(F1078:F4234,'[10]Catalogos CRI'!$A$24:$B$65,2,FALSE)</f>
        <v>DERECHOS POR EL USO, GOCE, APROVECHAMIENTO O EXPLOTACIÓN DE BIENES DE DOMINIO PÚBLICO</v>
      </c>
      <c r="H1078" s="16" t="str">
        <f t="shared" si="149"/>
        <v>041040</v>
      </c>
      <c r="I1078" s="16" t="str">
        <f>VLOOKUP(H1078:H4234,'[10]Catalogos CRI'!$A$70:$B$148,2,FALSE)</f>
        <v>Uso, goce, aprovechamiento o explotación de otros bienes de dominio público</v>
      </c>
      <c r="J1078" s="16" t="str">
        <f t="shared" si="150"/>
        <v>041045</v>
      </c>
      <c r="K1078" s="16" t="str">
        <f>VLOOKUP(J1078:J4234,'[10]Catalogos CRI'!$A$153:$B$335,2,FALSE)</f>
        <v>Otros arrendamientos o concesiones de bienes</v>
      </c>
      <c r="L1078" s="16" t="str">
        <f t="shared" si="151"/>
        <v>400</v>
      </c>
      <c r="M1078" s="16" t="str">
        <f>VLOOKUP(L1078:L4234,[11]FF!$A$10:$B$16,2,FALSE)</f>
        <v>Ingresos Propios</v>
      </c>
      <c r="N1078" s="16" t="str">
        <f t="shared" si="152"/>
        <v>401</v>
      </c>
      <c r="O1078" s="16" t="str">
        <f>VLOOKUP(N1078:N4234,[11]FF!$A$22:$B$93,2,FALSE)</f>
        <v>Ingresos Propios</v>
      </c>
      <c r="P1078" s="16">
        <v>879950</v>
      </c>
      <c r="Q1078" s="16">
        <v>3</v>
      </c>
      <c r="R1078" s="17">
        <v>184546</v>
      </c>
      <c r="S1078" s="17">
        <v>0</v>
      </c>
      <c r="T1078" s="17">
        <f t="shared" si="144"/>
        <v>184546</v>
      </c>
      <c r="U1078" s="17">
        <v>0</v>
      </c>
      <c r="V1078" s="17">
        <v>0</v>
      </c>
      <c r="W1078" s="17">
        <f t="shared" si="145"/>
        <v>184546</v>
      </c>
      <c r="X1078" t="str">
        <f>VLOOKUP(J1078,'[12]Conver ASEJ VS Clave Nueva'!$A$4:$C$193,3,FALSE)</f>
        <v>4.1.4.5</v>
      </c>
      <c r="Y1078" t="str">
        <f>VLOOKUP(K1078,'[13]Conver ASEJ VS Clave Nueva'!$B$4:$D$193,3,FALSE)</f>
        <v>Otros arrendamientos o concesiones de bienes</v>
      </c>
    </row>
    <row r="1079" spans="1:25" x14ac:dyDescent="0.25">
      <c r="A1079" s="16">
        <v>86963</v>
      </c>
      <c r="B1079" s="16" t="s">
        <v>68</v>
      </c>
      <c r="C1079" s="16" t="str">
        <f t="shared" si="146"/>
        <v>2018</v>
      </c>
      <c r="D1079" s="16" t="str">
        <f t="shared" si="147"/>
        <v>040000</v>
      </c>
      <c r="E1079" s="16" t="str">
        <f>VLOOKUP(D1079:D4235,'[10]Catalogos CRI'!$A$10:$B$19,2,FALSE)</f>
        <v>DERECHOS</v>
      </c>
      <c r="F1079" s="16" t="str">
        <f t="shared" si="148"/>
        <v>041000</v>
      </c>
      <c r="G1079" s="16" t="str">
        <f>VLOOKUP(F1079:F4235,'[10]Catalogos CRI'!$A$24:$B$65,2,FALSE)</f>
        <v>DERECHOS POR EL USO, GOCE, APROVECHAMIENTO O EXPLOTACIÓN DE BIENES DE DOMINIO PÚBLICO</v>
      </c>
      <c r="H1079" s="16" t="str">
        <f t="shared" si="149"/>
        <v>041040</v>
      </c>
      <c r="I1079" s="16" t="str">
        <f>VLOOKUP(H1079:H4235,'[10]Catalogos CRI'!$A$70:$B$148,2,FALSE)</f>
        <v>Uso, goce, aprovechamiento o explotación de otros bienes de dominio público</v>
      </c>
      <c r="J1079" s="16" t="str">
        <f t="shared" si="150"/>
        <v>041045</v>
      </c>
      <c r="K1079" s="16" t="str">
        <f>VLOOKUP(J1079:J4235,'[10]Catalogos CRI'!$A$153:$B$335,2,FALSE)</f>
        <v>Otros arrendamientos o concesiones de bienes</v>
      </c>
      <c r="L1079" s="16" t="str">
        <f t="shared" si="151"/>
        <v>400</v>
      </c>
      <c r="M1079" s="16" t="str">
        <f>VLOOKUP(L1079:L4235,[11]FF!$A$10:$B$16,2,FALSE)</f>
        <v>Ingresos Propios</v>
      </c>
      <c r="N1079" s="16" t="str">
        <f t="shared" si="152"/>
        <v>401</v>
      </c>
      <c r="O1079" s="16" t="str">
        <f>VLOOKUP(N1079:N4235,[11]FF!$A$22:$B$93,2,FALSE)</f>
        <v>Ingresos Propios</v>
      </c>
      <c r="P1079" s="16">
        <v>879951</v>
      </c>
      <c r="Q1079" s="16">
        <v>4</v>
      </c>
      <c r="R1079" s="17">
        <v>184546</v>
      </c>
      <c r="S1079" s="17">
        <v>0</v>
      </c>
      <c r="T1079" s="17">
        <f t="shared" si="144"/>
        <v>184546</v>
      </c>
      <c r="U1079" s="17">
        <v>0</v>
      </c>
      <c r="V1079" s="17">
        <v>4459.2</v>
      </c>
      <c r="W1079" s="17">
        <f t="shared" si="145"/>
        <v>180086.8</v>
      </c>
      <c r="X1079" t="str">
        <f>VLOOKUP(J1079,'[12]Conver ASEJ VS Clave Nueva'!$A$4:$C$193,3,FALSE)</f>
        <v>4.1.4.5</v>
      </c>
      <c r="Y1079" t="str">
        <f>VLOOKUP(K1079,'[13]Conver ASEJ VS Clave Nueva'!$B$4:$D$193,3,FALSE)</f>
        <v>Otros arrendamientos o concesiones de bienes</v>
      </c>
    </row>
    <row r="1080" spans="1:25" x14ac:dyDescent="0.25">
      <c r="A1080" s="16">
        <v>86963</v>
      </c>
      <c r="B1080" s="16" t="s">
        <v>68</v>
      </c>
      <c r="C1080" s="16" t="str">
        <f t="shared" si="146"/>
        <v>2018</v>
      </c>
      <c r="D1080" s="16" t="str">
        <f t="shared" si="147"/>
        <v>040000</v>
      </c>
      <c r="E1080" s="16" t="str">
        <f>VLOOKUP(D1080:D4236,'[10]Catalogos CRI'!$A$10:$B$19,2,FALSE)</f>
        <v>DERECHOS</v>
      </c>
      <c r="F1080" s="16" t="str">
        <f t="shared" si="148"/>
        <v>041000</v>
      </c>
      <c r="G1080" s="16" t="str">
        <f>VLOOKUP(F1080:F4236,'[10]Catalogos CRI'!$A$24:$B$65,2,FALSE)</f>
        <v>DERECHOS POR EL USO, GOCE, APROVECHAMIENTO O EXPLOTACIÓN DE BIENES DE DOMINIO PÚBLICO</v>
      </c>
      <c r="H1080" s="16" t="str">
        <f t="shared" si="149"/>
        <v>041040</v>
      </c>
      <c r="I1080" s="16" t="str">
        <f>VLOOKUP(H1080:H4236,'[10]Catalogos CRI'!$A$70:$B$148,2,FALSE)</f>
        <v>Uso, goce, aprovechamiento o explotación de otros bienes de dominio público</v>
      </c>
      <c r="J1080" s="16" t="str">
        <f t="shared" si="150"/>
        <v>041045</v>
      </c>
      <c r="K1080" s="16" t="str">
        <f>VLOOKUP(J1080:J4236,'[10]Catalogos CRI'!$A$153:$B$335,2,FALSE)</f>
        <v>Otros arrendamientos o concesiones de bienes</v>
      </c>
      <c r="L1080" s="16" t="str">
        <f t="shared" si="151"/>
        <v>400</v>
      </c>
      <c r="M1080" s="16" t="str">
        <f>VLOOKUP(L1080:L4236,[11]FF!$A$10:$B$16,2,FALSE)</f>
        <v>Ingresos Propios</v>
      </c>
      <c r="N1080" s="16" t="str">
        <f t="shared" si="152"/>
        <v>401</v>
      </c>
      <c r="O1080" s="16" t="str">
        <f>VLOOKUP(N1080:N4236,[11]FF!$A$22:$B$93,2,FALSE)</f>
        <v>Ingresos Propios</v>
      </c>
      <c r="P1080" s="16">
        <v>879952</v>
      </c>
      <c r="Q1080" s="16">
        <v>5</v>
      </c>
      <c r="R1080" s="17">
        <v>184546</v>
      </c>
      <c r="S1080" s="17">
        <v>0</v>
      </c>
      <c r="T1080" s="17">
        <f t="shared" si="144"/>
        <v>184546</v>
      </c>
      <c r="U1080" s="17">
        <v>0</v>
      </c>
      <c r="V1080" s="17">
        <v>15065.9</v>
      </c>
      <c r="W1080" s="17">
        <f t="shared" si="145"/>
        <v>169480.1</v>
      </c>
      <c r="X1080" t="str">
        <f>VLOOKUP(J1080,'[12]Conver ASEJ VS Clave Nueva'!$A$4:$C$193,3,FALSE)</f>
        <v>4.1.4.5</v>
      </c>
      <c r="Y1080" t="str">
        <f>VLOOKUP(K1080,'[13]Conver ASEJ VS Clave Nueva'!$B$4:$D$193,3,FALSE)</f>
        <v>Otros arrendamientos o concesiones de bienes</v>
      </c>
    </row>
    <row r="1081" spans="1:25" x14ac:dyDescent="0.25">
      <c r="A1081" s="16">
        <v>86963</v>
      </c>
      <c r="B1081" s="16" t="s">
        <v>68</v>
      </c>
      <c r="C1081" s="16" t="str">
        <f t="shared" si="146"/>
        <v>2018</v>
      </c>
      <c r="D1081" s="16" t="str">
        <f t="shared" si="147"/>
        <v>040000</v>
      </c>
      <c r="E1081" s="16" t="str">
        <f>VLOOKUP(D1081:D4237,'[10]Catalogos CRI'!$A$10:$B$19,2,FALSE)</f>
        <v>DERECHOS</v>
      </c>
      <c r="F1081" s="16" t="str">
        <f t="shared" si="148"/>
        <v>041000</v>
      </c>
      <c r="G1081" s="16" t="str">
        <f>VLOOKUP(F1081:F4237,'[10]Catalogos CRI'!$A$24:$B$65,2,FALSE)</f>
        <v>DERECHOS POR EL USO, GOCE, APROVECHAMIENTO O EXPLOTACIÓN DE BIENES DE DOMINIO PÚBLICO</v>
      </c>
      <c r="H1081" s="16" t="str">
        <f t="shared" si="149"/>
        <v>041040</v>
      </c>
      <c r="I1081" s="16" t="str">
        <f>VLOOKUP(H1081:H4237,'[10]Catalogos CRI'!$A$70:$B$148,2,FALSE)</f>
        <v>Uso, goce, aprovechamiento o explotación de otros bienes de dominio público</v>
      </c>
      <c r="J1081" s="16" t="str">
        <f t="shared" si="150"/>
        <v>041045</v>
      </c>
      <c r="K1081" s="16" t="str">
        <f>VLOOKUP(J1081:J4237,'[10]Catalogos CRI'!$A$153:$B$335,2,FALSE)</f>
        <v>Otros arrendamientos o concesiones de bienes</v>
      </c>
      <c r="L1081" s="16" t="str">
        <f t="shared" si="151"/>
        <v>400</v>
      </c>
      <c r="M1081" s="16" t="str">
        <f>VLOOKUP(L1081:L4237,[11]FF!$A$10:$B$16,2,FALSE)</f>
        <v>Ingresos Propios</v>
      </c>
      <c r="N1081" s="16" t="str">
        <f t="shared" si="152"/>
        <v>401</v>
      </c>
      <c r="O1081" s="16" t="str">
        <f>VLOOKUP(N1081:N4237,[11]FF!$A$22:$B$93,2,FALSE)</f>
        <v>Ingresos Propios</v>
      </c>
      <c r="P1081" s="16">
        <v>879953</v>
      </c>
      <c r="Q1081" s="16">
        <v>6</v>
      </c>
      <c r="R1081" s="17">
        <v>184546</v>
      </c>
      <c r="S1081" s="17">
        <v>0</v>
      </c>
      <c r="T1081" s="17">
        <f t="shared" si="144"/>
        <v>184546</v>
      </c>
      <c r="U1081" s="17">
        <v>0</v>
      </c>
      <c r="V1081" s="17">
        <v>7670.84</v>
      </c>
      <c r="W1081" s="17">
        <f t="shared" si="145"/>
        <v>176875.16</v>
      </c>
      <c r="X1081" t="str">
        <f>VLOOKUP(J1081,'[12]Conver ASEJ VS Clave Nueva'!$A$4:$C$193,3,FALSE)</f>
        <v>4.1.4.5</v>
      </c>
      <c r="Y1081" t="str">
        <f>VLOOKUP(K1081,'[13]Conver ASEJ VS Clave Nueva'!$B$4:$D$193,3,FALSE)</f>
        <v>Otros arrendamientos o concesiones de bienes</v>
      </c>
    </row>
    <row r="1082" spans="1:25" x14ac:dyDescent="0.25">
      <c r="A1082" s="16">
        <v>86963</v>
      </c>
      <c r="B1082" s="16" t="s">
        <v>68</v>
      </c>
      <c r="C1082" s="16" t="str">
        <f t="shared" si="146"/>
        <v>2018</v>
      </c>
      <c r="D1082" s="16" t="str">
        <f t="shared" si="147"/>
        <v>040000</v>
      </c>
      <c r="E1082" s="16" t="str">
        <f>VLOOKUP(D1082:D4238,'[10]Catalogos CRI'!$A$10:$B$19,2,FALSE)</f>
        <v>DERECHOS</v>
      </c>
      <c r="F1082" s="16" t="str">
        <f t="shared" si="148"/>
        <v>041000</v>
      </c>
      <c r="G1082" s="16" t="str">
        <f>VLOOKUP(F1082:F4238,'[10]Catalogos CRI'!$A$24:$B$65,2,FALSE)</f>
        <v>DERECHOS POR EL USO, GOCE, APROVECHAMIENTO O EXPLOTACIÓN DE BIENES DE DOMINIO PÚBLICO</v>
      </c>
      <c r="H1082" s="16" t="str">
        <f t="shared" si="149"/>
        <v>041040</v>
      </c>
      <c r="I1082" s="16" t="str">
        <f>VLOOKUP(H1082:H4238,'[10]Catalogos CRI'!$A$70:$B$148,2,FALSE)</f>
        <v>Uso, goce, aprovechamiento o explotación de otros bienes de dominio público</v>
      </c>
      <c r="J1082" s="16" t="str">
        <f t="shared" si="150"/>
        <v>041045</v>
      </c>
      <c r="K1082" s="16" t="str">
        <f>VLOOKUP(J1082:J4238,'[10]Catalogos CRI'!$A$153:$B$335,2,FALSE)</f>
        <v>Otros arrendamientos o concesiones de bienes</v>
      </c>
      <c r="L1082" s="16" t="str">
        <f t="shared" si="151"/>
        <v>400</v>
      </c>
      <c r="M1082" s="16" t="str">
        <f>VLOOKUP(L1082:L4238,[11]FF!$A$10:$B$16,2,FALSE)</f>
        <v>Ingresos Propios</v>
      </c>
      <c r="N1082" s="16" t="str">
        <f t="shared" si="152"/>
        <v>401</v>
      </c>
      <c r="O1082" s="16" t="str">
        <f>VLOOKUP(N1082:N4238,[11]FF!$A$22:$B$93,2,FALSE)</f>
        <v>Ingresos Propios</v>
      </c>
      <c r="P1082" s="16">
        <v>879954</v>
      </c>
      <c r="Q1082" s="16">
        <v>7</v>
      </c>
      <c r="R1082" s="17">
        <v>184546</v>
      </c>
      <c r="S1082" s="17">
        <v>0</v>
      </c>
      <c r="T1082" s="17">
        <f t="shared" si="144"/>
        <v>184546</v>
      </c>
      <c r="U1082" s="17">
        <v>0</v>
      </c>
      <c r="V1082" s="17">
        <v>362654.45</v>
      </c>
      <c r="W1082" s="17">
        <f t="shared" si="145"/>
        <v>-178108.45</v>
      </c>
      <c r="X1082" t="str">
        <f>VLOOKUP(J1082,'[12]Conver ASEJ VS Clave Nueva'!$A$4:$C$193,3,FALSE)</f>
        <v>4.1.4.5</v>
      </c>
      <c r="Y1082" t="str">
        <f>VLOOKUP(K1082,'[13]Conver ASEJ VS Clave Nueva'!$B$4:$D$193,3,FALSE)</f>
        <v>Otros arrendamientos o concesiones de bienes</v>
      </c>
    </row>
    <row r="1083" spans="1:25" x14ac:dyDescent="0.25">
      <c r="A1083" s="16">
        <v>86963</v>
      </c>
      <c r="B1083" s="16" t="s">
        <v>68</v>
      </c>
      <c r="C1083" s="16" t="str">
        <f t="shared" si="146"/>
        <v>2018</v>
      </c>
      <c r="D1083" s="16" t="str">
        <f t="shared" si="147"/>
        <v>040000</v>
      </c>
      <c r="E1083" s="16" t="str">
        <f>VLOOKUP(D1083:D4239,'[10]Catalogos CRI'!$A$10:$B$19,2,FALSE)</f>
        <v>DERECHOS</v>
      </c>
      <c r="F1083" s="16" t="str">
        <f t="shared" si="148"/>
        <v>041000</v>
      </c>
      <c r="G1083" s="16" t="str">
        <f>VLOOKUP(F1083:F4239,'[10]Catalogos CRI'!$A$24:$B$65,2,FALSE)</f>
        <v>DERECHOS POR EL USO, GOCE, APROVECHAMIENTO O EXPLOTACIÓN DE BIENES DE DOMINIO PÚBLICO</v>
      </c>
      <c r="H1083" s="16" t="str">
        <f t="shared" si="149"/>
        <v>041040</v>
      </c>
      <c r="I1083" s="16" t="str">
        <f>VLOOKUP(H1083:H4239,'[10]Catalogos CRI'!$A$70:$B$148,2,FALSE)</f>
        <v>Uso, goce, aprovechamiento o explotación de otros bienes de dominio público</v>
      </c>
      <c r="J1083" s="16" t="str">
        <f t="shared" si="150"/>
        <v>041045</v>
      </c>
      <c r="K1083" s="16" t="str">
        <f>VLOOKUP(J1083:J4239,'[10]Catalogos CRI'!$A$153:$B$335,2,FALSE)</f>
        <v>Otros arrendamientos o concesiones de bienes</v>
      </c>
      <c r="L1083" s="16" t="str">
        <f t="shared" si="151"/>
        <v>400</v>
      </c>
      <c r="M1083" s="16" t="str">
        <f>VLOOKUP(L1083:L4239,[11]FF!$A$10:$B$16,2,FALSE)</f>
        <v>Ingresos Propios</v>
      </c>
      <c r="N1083" s="16" t="str">
        <f t="shared" si="152"/>
        <v>401</v>
      </c>
      <c r="O1083" s="16" t="str">
        <f>VLOOKUP(N1083:N4239,[11]FF!$A$22:$B$93,2,FALSE)</f>
        <v>Ingresos Propios</v>
      </c>
      <c r="P1083" s="16">
        <v>879955</v>
      </c>
      <c r="Q1083" s="16">
        <v>8</v>
      </c>
      <c r="R1083" s="17">
        <v>184546</v>
      </c>
      <c r="S1083" s="17">
        <v>0</v>
      </c>
      <c r="T1083" s="17">
        <f t="shared" si="144"/>
        <v>184546</v>
      </c>
      <c r="U1083" s="17">
        <v>0</v>
      </c>
      <c r="V1083" s="17">
        <v>4599.5</v>
      </c>
      <c r="W1083" s="17">
        <f t="shared" si="145"/>
        <v>179946.5</v>
      </c>
      <c r="X1083" t="str">
        <f>VLOOKUP(J1083,'[12]Conver ASEJ VS Clave Nueva'!$A$4:$C$193,3,FALSE)</f>
        <v>4.1.4.5</v>
      </c>
      <c r="Y1083" t="str">
        <f>VLOOKUP(K1083,'[13]Conver ASEJ VS Clave Nueva'!$B$4:$D$193,3,FALSE)</f>
        <v>Otros arrendamientos o concesiones de bienes</v>
      </c>
    </row>
    <row r="1084" spans="1:25" x14ac:dyDescent="0.25">
      <c r="A1084" s="16">
        <v>86963</v>
      </c>
      <c r="B1084" s="16" t="s">
        <v>68</v>
      </c>
      <c r="C1084" s="16" t="str">
        <f t="shared" si="146"/>
        <v>2018</v>
      </c>
      <c r="D1084" s="16" t="str">
        <f t="shared" si="147"/>
        <v>040000</v>
      </c>
      <c r="E1084" s="16" t="str">
        <f>VLOOKUP(D1084:D4240,'[10]Catalogos CRI'!$A$10:$B$19,2,FALSE)</f>
        <v>DERECHOS</v>
      </c>
      <c r="F1084" s="16" t="str">
        <f t="shared" si="148"/>
        <v>041000</v>
      </c>
      <c r="G1084" s="16" t="str">
        <f>VLOOKUP(F1084:F4240,'[10]Catalogos CRI'!$A$24:$B$65,2,FALSE)</f>
        <v>DERECHOS POR EL USO, GOCE, APROVECHAMIENTO O EXPLOTACIÓN DE BIENES DE DOMINIO PÚBLICO</v>
      </c>
      <c r="H1084" s="16" t="str">
        <f t="shared" si="149"/>
        <v>041040</v>
      </c>
      <c r="I1084" s="16" t="str">
        <f>VLOOKUP(H1084:H4240,'[10]Catalogos CRI'!$A$70:$B$148,2,FALSE)</f>
        <v>Uso, goce, aprovechamiento o explotación de otros bienes de dominio público</v>
      </c>
      <c r="J1084" s="16" t="str">
        <f t="shared" si="150"/>
        <v>041045</v>
      </c>
      <c r="K1084" s="16" t="str">
        <f>VLOOKUP(J1084:J4240,'[10]Catalogos CRI'!$A$153:$B$335,2,FALSE)</f>
        <v>Otros arrendamientos o concesiones de bienes</v>
      </c>
      <c r="L1084" s="16" t="str">
        <f t="shared" si="151"/>
        <v>400</v>
      </c>
      <c r="M1084" s="16" t="str">
        <f>VLOOKUP(L1084:L4240,[11]FF!$A$10:$B$16,2,FALSE)</f>
        <v>Ingresos Propios</v>
      </c>
      <c r="N1084" s="16" t="str">
        <f t="shared" si="152"/>
        <v>401</v>
      </c>
      <c r="O1084" s="16" t="str">
        <f>VLOOKUP(N1084:N4240,[11]FF!$A$22:$B$93,2,FALSE)</f>
        <v>Ingresos Propios</v>
      </c>
      <c r="P1084" s="16">
        <v>879956</v>
      </c>
      <c r="Q1084" s="16">
        <v>9</v>
      </c>
      <c r="R1084" s="17">
        <v>184546</v>
      </c>
      <c r="S1084" s="17">
        <v>0</v>
      </c>
      <c r="T1084" s="17">
        <f t="shared" si="144"/>
        <v>184546</v>
      </c>
      <c r="U1084" s="17">
        <v>0</v>
      </c>
      <c r="V1084" s="17">
        <v>14599.5</v>
      </c>
      <c r="W1084" s="17">
        <f t="shared" si="145"/>
        <v>169946.5</v>
      </c>
      <c r="X1084" t="str">
        <f>VLOOKUP(J1084,'[12]Conver ASEJ VS Clave Nueva'!$A$4:$C$193,3,FALSE)</f>
        <v>4.1.4.5</v>
      </c>
      <c r="Y1084" t="str">
        <f>VLOOKUP(K1084,'[13]Conver ASEJ VS Clave Nueva'!$B$4:$D$193,3,FALSE)</f>
        <v>Otros arrendamientos o concesiones de bienes</v>
      </c>
    </row>
    <row r="1085" spans="1:25" x14ac:dyDescent="0.25">
      <c r="A1085" s="16">
        <v>86963</v>
      </c>
      <c r="B1085" s="16" t="s">
        <v>68</v>
      </c>
      <c r="C1085" s="16" t="str">
        <f t="shared" si="146"/>
        <v>2018</v>
      </c>
      <c r="D1085" s="16" t="str">
        <f t="shared" si="147"/>
        <v>040000</v>
      </c>
      <c r="E1085" s="16" t="str">
        <f>VLOOKUP(D1085:D4241,'[10]Catalogos CRI'!$A$10:$B$19,2,FALSE)</f>
        <v>DERECHOS</v>
      </c>
      <c r="F1085" s="16" t="str">
        <f t="shared" si="148"/>
        <v>041000</v>
      </c>
      <c r="G1085" s="16" t="str">
        <f>VLOOKUP(F1085:F4241,'[10]Catalogos CRI'!$A$24:$B$65,2,FALSE)</f>
        <v>DERECHOS POR EL USO, GOCE, APROVECHAMIENTO O EXPLOTACIÓN DE BIENES DE DOMINIO PÚBLICO</v>
      </c>
      <c r="H1085" s="16" t="str">
        <f t="shared" si="149"/>
        <v>041040</v>
      </c>
      <c r="I1085" s="16" t="str">
        <f>VLOOKUP(H1085:H4241,'[10]Catalogos CRI'!$A$70:$B$148,2,FALSE)</f>
        <v>Uso, goce, aprovechamiento o explotación de otros bienes de dominio público</v>
      </c>
      <c r="J1085" s="16" t="str">
        <f t="shared" si="150"/>
        <v>041045</v>
      </c>
      <c r="K1085" s="16" t="str">
        <f>VLOOKUP(J1085:J4241,'[10]Catalogos CRI'!$A$153:$B$335,2,FALSE)</f>
        <v>Otros arrendamientos o concesiones de bienes</v>
      </c>
      <c r="L1085" s="16" t="str">
        <f t="shared" si="151"/>
        <v>400</v>
      </c>
      <c r="M1085" s="16" t="str">
        <f>VLOOKUP(L1085:L4241,[11]FF!$A$10:$B$16,2,FALSE)</f>
        <v>Ingresos Propios</v>
      </c>
      <c r="N1085" s="16" t="str">
        <f t="shared" si="152"/>
        <v>401</v>
      </c>
      <c r="O1085" s="16" t="str">
        <f>VLOOKUP(N1085:N4241,[11]FF!$A$22:$B$93,2,FALSE)</f>
        <v>Ingresos Propios</v>
      </c>
      <c r="P1085" s="16">
        <v>879957</v>
      </c>
      <c r="Q1085" s="16">
        <v>10</v>
      </c>
      <c r="R1085" s="17">
        <v>184546</v>
      </c>
      <c r="S1085" s="17">
        <v>0</v>
      </c>
      <c r="T1085" s="17">
        <f t="shared" si="144"/>
        <v>184546</v>
      </c>
      <c r="U1085" s="17">
        <v>0</v>
      </c>
      <c r="V1085" s="17">
        <v>54713</v>
      </c>
      <c r="W1085" s="17">
        <f t="shared" si="145"/>
        <v>129833</v>
      </c>
      <c r="X1085" t="str">
        <f>VLOOKUP(J1085,'[12]Conver ASEJ VS Clave Nueva'!$A$4:$C$193,3,FALSE)</f>
        <v>4.1.4.5</v>
      </c>
      <c r="Y1085" t="str">
        <f>VLOOKUP(K1085,'[13]Conver ASEJ VS Clave Nueva'!$B$4:$D$193,3,FALSE)</f>
        <v>Otros arrendamientos o concesiones de bienes</v>
      </c>
    </row>
    <row r="1086" spans="1:25" x14ac:dyDescent="0.25">
      <c r="A1086" s="16">
        <v>86963</v>
      </c>
      <c r="B1086" s="16" t="s">
        <v>68</v>
      </c>
      <c r="C1086" s="16" t="str">
        <f t="shared" si="146"/>
        <v>2018</v>
      </c>
      <c r="D1086" s="16" t="str">
        <f t="shared" si="147"/>
        <v>040000</v>
      </c>
      <c r="E1086" s="16" t="str">
        <f>VLOOKUP(D1086:D4242,'[10]Catalogos CRI'!$A$10:$B$19,2,FALSE)</f>
        <v>DERECHOS</v>
      </c>
      <c r="F1086" s="16" t="str">
        <f t="shared" si="148"/>
        <v>041000</v>
      </c>
      <c r="G1086" s="16" t="str">
        <f>VLOOKUP(F1086:F4242,'[10]Catalogos CRI'!$A$24:$B$65,2,FALSE)</f>
        <v>DERECHOS POR EL USO, GOCE, APROVECHAMIENTO O EXPLOTACIÓN DE BIENES DE DOMINIO PÚBLICO</v>
      </c>
      <c r="H1086" s="16" t="str">
        <f t="shared" si="149"/>
        <v>041040</v>
      </c>
      <c r="I1086" s="16" t="str">
        <f>VLOOKUP(H1086:H4242,'[10]Catalogos CRI'!$A$70:$B$148,2,FALSE)</f>
        <v>Uso, goce, aprovechamiento o explotación de otros bienes de dominio público</v>
      </c>
      <c r="J1086" s="16" t="str">
        <f t="shared" si="150"/>
        <v>041045</v>
      </c>
      <c r="K1086" s="16" t="str">
        <f>VLOOKUP(J1086:J4242,'[10]Catalogos CRI'!$A$153:$B$335,2,FALSE)</f>
        <v>Otros arrendamientos o concesiones de bienes</v>
      </c>
      <c r="L1086" s="16" t="str">
        <f t="shared" si="151"/>
        <v>400</v>
      </c>
      <c r="M1086" s="16" t="str">
        <f>VLOOKUP(L1086:L4242,[11]FF!$A$10:$B$16,2,FALSE)</f>
        <v>Ingresos Propios</v>
      </c>
      <c r="N1086" s="16" t="str">
        <f t="shared" si="152"/>
        <v>401</v>
      </c>
      <c r="O1086" s="16" t="str">
        <f>VLOOKUP(N1086:N4242,[11]FF!$A$22:$B$93,2,FALSE)</f>
        <v>Ingresos Propios</v>
      </c>
      <c r="P1086" s="16">
        <v>879958</v>
      </c>
      <c r="Q1086" s="16">
        <v>11</v>
      </c>
      <c r="R1086" s="17">
        <v>184546</v>
      </c>
      <c r="S1086" s="17">
        <v>0</v>
      </c>
      <c r="T1086" s="17">
        <f t="shared" si="144"/>
        <v>184546</v>
      </c>
      <c r="U1086" s="17">
        <v>0</v>
      </c>
      <c r="V1086" s="17">
        <v>326613.59999999998</v>
      </c>
      <c r="W1086" s="17">
        <f t="shared" si="145"/>
        <v>-142067.59999999998</v>
      </c>
      <c r="X1086" t="str">
        <f>VLOOKUP(J1086,'[12]Conver ASEJ VS Clave Nueva'!$A$4:$C$193,3,FALSE)</f>
        <v>4.1.4.5</v>
      </c>
      <c r="Y1086" t="str">
        <f>VLOOKUP(K1086,'[13]Conver ASEJ VS Clave Nueva'!$B$4:$D$193,3,FALSE)</f>
        <v>Otros arrendamientos o concesiones de bienes</v>
      </c>
    </row>
    <row r="1087" spans="1:25" x14ac:dyDescent="0.25">
      <c r="A1087" s="16">
        <v>86963</v>
      </c>
      <c r="B1087" s="16" t="s">
        <v>68</v>
      </c>
      <c r="C1087" s="16" t="str">
        <f t="shared" si="146"/>
        <v>2018</v>
      </c>
      <c r="D1087" s="16" t="str">
        <f t="shared" si="147"/>
        <v>040000</v>
      </c>
      <c r="E1087" s="16" t="str">
        <f>VLOOKUP(D1087:D4243,'[10]Catalogos CRI'!$A$10:$B$19,2,FALSE)</f>
        <v>DERECHOS</v>
      </c>
      <c r="F1087" s="16" t="str">
        <f t="shared" si="148"/>
        <v>041000</v>
      </c>
      <c r="G1087" s="16" t="str">
        <f>VLOOKUP(F1087:F4243,'[10]Catalogos CRI'!$A$24:$B$65,2,FALSE)</f>
        <v>DERECHOS POR EL USO, GOCE, APROVECHAMIENTO O EXPLOTACIÓN DE BIENES DE DOMINIO PÚBLICO</v>
      </c>
      <c r="H1087" s="16" t="str">
        <f t="shared" si="149"/>
        <v>041040</v>
      </c>
      <c r="I1087" s="16" t="str">
        <f>VLOOKUP(H1087:H4243,'[10]Catalogos CRI'!$A$70:$B$148,2,FALSE)</f>
        <v>Uso, goce, aprovechamiento o explotación de otros bienes de dominio público</v>
      </c>
      <c r="J1087" s="16" t="str">
        <f t="shared" si="150"/>
        <v>041045</v>
      </c>
      <c r="K1087" s="16" t="str">
        <f>VLOOKUP(J1087:J4243,'[10]Catalogos CRI'!$A$153:$B$335,2,FALSE)</f>
        <v>Otros arrendamientos o concesiones de bienes</v>
      </c>
      <c r="L1087" s="16" t="str">
        <f t="shared" si="151"/>
        <v>400</v>
      </c>
      <c r="M1087" s="16" t="str">
        <f>VLOOKUP(L1087:L4243,[11]FF!$A$10:$B$16,2,FALSE)</f>
        <v>Ingresos Propios</v>
      </c>
      <c r="N1087" s="16" t="str">
        <f t="shared" si="152"/>
        <v>401</v>
      </c>
      <c r="O1087" s="16" t="str">
        <f>VLOOKUP(N1087:N4243,[11]FF!$A$22:$B$93,2,FALSE)</f>
        <v>Ingresos Propios</v>
      </c>
      <c r="P1087" s="16">
        <v>879959</v>
      </c>
      <c r="Q1087" s="16">
        <v>12</v>
      </c>
      <c r="R1087" s="17">
        <v>184546</v>
      </c>
      <c r="S1087" s="17">
        <v>0</v>
      </c>
      <c r="T1087" s="17">
        <f t="shared" si="144"/>
        <v>184546</v>
      </c>
      <c r="U1087" s="17">
        <v>0</v>
      </c>
      <c r="V1087" s="17">
        <v>8031.9</v>
      </c>
      <c r="W1087" s="17">
        <f t="shared" si="145"/>
        <v>176514.1</v>
      </c>
      <c r="X1087" t="str">
        <f>VLOOKUP(J1087,'[12]Conver ASEJ VS Clave Nueva'!$A$4:$C$193,3,FALSE)</f>
        <v>4.1.4.5</v>
      </c>
      <c r="Y1087" t="str">
        <f>VLOOKUP(K1087,'[13]Conver ASEJ VS Clave Nueva'!$B$4:$D$193,3,FALSE)</f>
        <v>Otros arrendamientos o concesiones de bienes</v>
      </c>
    </row>
    <row r="1088" spans="1:25" x14ac:dyDescent="0.25">
      <c r="A1088" s="16">
        <v>86964</v>
      </c>
      <c r="B1088" s="16" t="s">
        <v>41</v>
      </c>
      <c r="C1088" s="16" t="str">
        <f t="shared" si="146"/>
        <v>2018</v>
      </c>
      <c r="D1088" s="16" t="str">
        <f t="shared" si="147"/>
        <v>040000</v>
      </c>
      <c r="E1088" s="16" t="str">
        <f>VLOOKUP(D1088:D4244,'[10]Catalogos CRI'!$A$10:$B$19,2,FALSE)</f>
        <v>DERECHOS</v>
      </c>
      <c r="F1088" s="16" t="str">
        <f t="shared" si="148"/>
        <v>043000</v>
      </c>
      <c r="G1088" s="16" t="str">
        <f>VLOOKUP(F1088:F4244,'[10]Catalogos CRI'!$A$24:$B$65,2,FALSE)</f>
        <v>DERECHOS POR PRESTACIÓN DE SERVICIOS</v>
      </c>
      <c r="H1088" s="16" t="str">
        <f t="shared" si="149"/>
        <v>043010</v>
      </c>
      <c r="I1088" s="16" t="str">
        <f>VLOOKUP(H1088:H4244,'[10]Catalogos CRI'!$A$70:$B$148,2,FALSE)</f>
        <v>Licencias y permisos de giros</v>
      </c>
      <c r="J1088" s="16" t="str">
        <f t="shared" si="150"/>
        <v>043011</v>
      </c>
      <c r="K1088" s="16" t="str">
        <f>VLOOKUP(J1088:J4244,'[10]Catalogos CRI'!$A$153:$B$335,2,FALSE)</f>
        <v>Licencias, permisos o autorización de giros con venta de bebidas alcohólicas</v>
      </c>
      <c r="L1088" s="16" t="str">
        <f t="shared" si="151"/>
        <v>400</v>
      </c>
      <c r="M1088" s="16" t="str">
        <f>VLOOKUP(L1088:L4244,[11]FF!$A$10:$B$16,2,FALSE)</f>
        <v>Ingresos Propios</v>
      </c>
      <c r="N1088" s="16" t="str">
        <f t="shared" si="152"/>
        <v>401</v>
      </c>
      <c r="O1088" s="16" t="str">
        <f>VLOOKUP(N1088:N4244,[11]FF!$A$22:$B$93,2,FALSE)</f>
        <v>Ingresos Propios</v>
      </c>
      <c r="P1088" s="16">
        <v>879960</v>
      </c>
      <c r="Q1088" s="16">
        <v>1</v>
      </c>
      <c r="R1088" s="17">
        <v>638022.9</v>
      </c>
      <c r="S1088" s="17">
        <v>0</v>
      </c>
      <c r="T1088" s="17">
        <f t="shared" si="144"/>
        <v>638022.9</v>
      </c>
      <c r="U1088" s="17">
        <v>0</v>
      </c>
      <c r="V1088" s="17">
        <v>0</v>
      </c>
      <c r="W1088" s="17">
        <f t="shared" si="145"/>
        <v>638022.9</v>
      </c>
      <c r="X1088" t="str">
        <f>VLOOKUP(J1088,'[12]Conver ASEJ VS Clave Nueva'!$A$4:$C$193,3,FALSE)</f>
        <v>4.3.1.1</v>
      </c>
      <c r="Y1088" t="str">
        <f>VLOOKUP(K1088,'[13]Conver ASEJ VS Clave Nueva'!$B$4:$D$193,3,FALSE)</f>
        <v>Licencias, permisos o autorización de giros con venta de bebidas alcohólicas</v>
      </c>
    </row>
    <row r="1089" spans="1:25" x14ac:dyDescent="0.25">
      <c r="A1089" s="16">
        <v>86964</v>
      </c>
      <c r="B1089" s="16" t="s">
        <v>41</v>
      </c>
      <c r="C1089" s="16" t="str">
        <f t="shared" si="146"/>
        <v>2018</v>
      </c>
      <c r="D1089" s="16" t="str">
        <f t="shared" si="147"/>
        <v>040000</v>
      </c>
      <c r="E1089" s="16" t="str">
        <f>VLOOKUP(D1089:D4245,'[10]Catalogos CRI'!$A$10:$B$19,2,FALSE)</f>
        <v>DERECHOS</v>
      </c>
      <c r="F1089" s="16" t="str">
        <f t="shared" si="148"/>
        <v>043000</v>
      </c>
      <c r="G1089" s="16" t="str">
        <f>VLOOKUP(F1089:F4245,'[10]Catalogos CRI'!$A$24:$B$65,2,FALSE)</f>
        <v>DERECHOS POR PRESTACIÓN DE SERVICIOS</v>
      </c>
      <c r="H1089" s="16" t="str">
        <f t="shared" si="149"/>
        <v>043010</v>
      </c>
      <c r="I1089" s="16" t="str">
        <f>VLOOKUP(H1089:H4245,'[10]Catalogos CRI'!$A$70:$B$148,2,FALSE)</f>
        <v>Licencias y permisos de giros</v>
      </c>
      <c r="J1089" s="16" t="str">
        <f t="shared" si="150"/>
        <v>043011</v>
      </c>
      <c r="K1089" s="16" t="str">
        <f>VLOOKUP(J1089:J4245,'[10]Catalogos CRI'!$A$153:$B$335,2,FALSE)</f>
        <v>Licencias, permisos o autorización de giros con venta de bebidas alcohólicas</v>
      </c>
      <c r="L1089" s="16" t="str">
        <f t="shared" si="151"/>
        <v>400</v>
      </c>
      <c r="M1089" s="16" t="str">
        <f>VLOOKUP(L1089:L4245,[11]FF!$A$10:$B$16,2,FALSE)</f>
        <v>Ingresos Propios</v>
      </c>
      <c r="N1089" s="16" t="str">
        <f t="shared" si="152"/>
        <v>401</v>
      </c>
      <c r="O1089" s="16" t="str">
        <f>VLOOKUP(N1089:N4245,[11]FF!$A$22:$B$93,2,FALSE)</f>
        <v>Ingresos Propios</v>
      </c>
      <c r="P1089" s="16">
        <v>879961</v>
      </c>
      <c r="Q1089" s="16">
        <v>2</v>
      </c>
      <c r="R1089" s="17">
        <v>638017</v>
      </c>
      <c r="S1089" s="17">
        <v>0</v>
      </c>
      <c r="T1089" s="17">
        <f t="shared" si="144"/>
        <v>638017</v>
      </c>
      <c r="U1089" s="17">
        <v>0</v>
      </c>
      <c r="V1089" s="17">
        <v>0</v>
      </c>
      <c r="W1089" s="17">
        <f t="shared" si="145"/>
        <v>638017</v>
      </c>
      <c r="X1089" t="str">
        <f>VLOOKUP(J1089,'[12]Conver ASEJ VS Clave Nueva'!$A$4:$C$193,3,FALSE)</f>
        <v>4.3.1.1</v>
      </c>
      <c r="Y1089" t="str">
        <f>VLOOKUP(K1089,'[13]Conver ASEJ VS Clave Nueva'!$B$4:$D$193,3,FALSE)</f>
        <v>Licencias, permisos o autorización de giros con venta de bebidas alcohólicas</v>
      </c>
    </row>
    <row r="1090" spans="1:25" x14ac:dyDescent="0.25">
      <c r="A1090" s="16">
        <v>86964</v>
      </c>
      <c r="B1090" s="16" t="s">
        <v>41</v>
      </c>
      <c r="C1090" s="16" t="str">
        <f t="shared" si="146"/>
        <v>2018</v>
      </c>
      <c r="D1090" s="16" t="str">
        <f t="shared" si="147"/>
        <v>040000</v>
      </c>
      <c r="E1090" s="16" t="str">
        <f>VLOOKUP(D1090:D4246,'[10]Catalogos CRI'!$A$10:$B$19,2,FALSE)</f>
        <v>DERECHOS</v>
      </c>
      <c r="F1090" s="16" t="str">
        <f t="shared" si="148"/>
        <v>043000</v>
      </c>
      <c r="G1090" s="16" t="str">
        <f>VLOOKUP(F1090:F4246,'[10]Catalogos CRI'!$A$24:$B$65,2,FALSE)</f>
        <v>DERECHOS POR PRESTACIÓN DE SERVICIOS</v>
      </c>
      <c r="H1090" s="16" t="str">
        <f t="shared" si="149"/>
        <v>043010</v>
      </c>
      <c r="I1090" s="16" t="str">
        <f>VLOOKUP(H1090:H4246,'[10]Catalogos CRI'!$A$70:$B$148,2,FALSE)</f>
        <v>Licencias y permisos de giros</v>
      </c>
      <c r="J1090" s="16" t="str">
        <f t="shared" si="150"/>
        <v>043011</v>
      </c>
      <c r="K1090" s="16" t="str">
        <f>VLOOKUP(J1090:J4246,'[10]Catalogos CRI'!$A$153:$B$335,2,FALSE)</f>
        <v>Licencias, permisos o autorización de giros con venta de bebidas alcohólicas</v>
      </c>
      <c r="L1090" s="16" t="str">
        <f t="shared" si="151"/>
        <v>400</v>
      </c>
      <c r="M1090" s="16" t="str">
        <f>VLOOKUP(L1090:L4246,[11]FF!$A$10:$B$16,2,FALSE)</f>
        <v>Ingresos Propios</v>
      </c>
      <c r="N1090" s="16" t="str">
        <f t="shared" si="152"/>
        <v>401</v>
      </c>
      <c r="O1090" s="16" t="str">
        <f>VLOOKUP(N1090:N4246,[11]FF!$A$22:$B$93,2,FALSE)</f>
        <v>Ingresos Propios</v>
      </c>
      <c r="P1090" s="16">
        <v>879962</v>
      </c>
      <c r="Q1090" s="16">
        <v>3</v>
      </c>
      <c r="R1090" s="17">
        <v>638017</v>
      </c>
      <c r="S1090" s="17">
        <v>0</v>
      </c>
      <c r="T1090" s="17">
        <f t="shared" si="144"/>
        <v>638017</v>
      </c>
      <c r="U1090" s="17">
        <v>0</v>
      </c>
      <c r="V1090" s="17">
        <v>0</v>
      </c>
      <c r="W1090" s="17">
        <f t="shared" si="145"/>
        <v>638017</v>
      </c>
      <c r="X1090" t="str">
        <f>VLOOKUP(J1090,'[12]Conver ASEJ VS Clave Nueva'!$A$4:$C$193,3,FALSE)</f>
        <v>4.3.1.1</v>
      </c>
      <c r="Y1090" t="str">
        <f>VLOOKUP(K1090,'[13]Conver ASEJ VS Clave Nueva'!$B$4:$D$193,3,FALSE)</f>
        <v>Licencias, permisos o autorización de giros con venta de bebidas alcohólicas</v>
      </c>
    </row>
    <row r="1091" spans="1:25" x14ac:dyDescent="0.25">
      <c r="A1091" s="16">
        <v>86964</v>
      </c>
      <c r="B1091" s="16" t="s">
        <v>41</v>
      </c>
      <c r="C1091" s="16" t="str">
        <f t="shared" si="146"/>
        <v>2018</v>
      </c>
      <c r="D1091" s="16" t="str">
        <f t="shared" si="147"/>
        <v>040000</v>
      </c>
      <c r="E1091" s="16" t="str">
        <f>VLOOKUP(D1091:D4247,'[10]Catalogos CRI'!$A$10:$B$19,2,FALSE)</f>
        <v>DERECHOS</v>
      </c>
      <c r="F1091" s="16" t="str">
        <f t="shared" si="148"/>
        <v>043000</v>
      </c>
      <c r="G1091" s="16" t="str">
        <f>VLOOKUP(F1091:F4247,'[10]Catalogos CRI'!$A$24:$B$65,2,FALSE)</f>
        <v>DERECHOS POR PRESTACIÓN DE SERVICIOS</v>
      </c>
      <c r="H1091" s="16" t="str">
        <f t="shared" si="149"/>
        <v>043010</v>
      </c>
      <c r="I1091" s="16" t="str">
        <f>VLOOKUP(H1091:H4247,'[10]Catalogos CRI'!$A$70:$B$148,2,FALSE)</f>
        <v>Licencias y permisos de giros</v>
      </c>
      <c r="J1091" s="16" t="str">
        <f t="shared" si="150"/>
        <v>043011</v>
      </c>
      <c r="K1091" s="16" t="str">
        <f>VLOOKUP(J1091:J4247,'[10]Catalogos CRI'!$A$153:$B$335,2,FALSE)</f>
        <v>Licencias, permisos o autorización de giros con venta de bebidas alcohólicas</v>
      </c>
      <c r="L1091" s="16" t="str">
        <f t="shared" si="151"/>
        <v>400</v>
      </c>
      <c r="M1091" s="16" t="str">
        <f>VLOOKUP(L1091:L4247,[11]FF!$A$10:$B$16,2,FALSE)</f>
        <v>Ingresos Propios</v>
      </c>
      <c r="N1091" s="16" t="str">
        <f t="shared" si="152"/>
        <v>401</v>
      </c>
      <c r="O1091" s="16" t="str">
        <f>VLOOKUP(N1091:N4247,[11]FF!$A$22:$B$93,2,FALSE)</f>
        <v>Ingresos Propios</v>
      </c>
      <c r="P1091" s="16">
        <v>879963</v>
      </c>
      <c r="Q1091" s="16">
        <v>4</v>
      </c>
      <c r="R1091" s="17">
        <v>638017</v>
      </c>
      <c r="S1091" s="17">
        <v>0</v>
      </c>
      <c r="T1091" s="17">
        <f t="shared" si="144"/>
        <v>638017</v>
      </c>
      <c r="U1091" s="17">
        <v>0</v>
      </c>
      <c r="V1091" s="17">
        <v>0</v>
      </c>
      <c r="W1091" s="17">
        <f t="shared" si="145"/>
        <v>638017</v>
      </c>
      <c r="X1091" t="str">
        <f>VLOOKUP(J1091,'[12]Conver ASEJ VS Clave Nueva'!$A$4:$C$193,3,FALSE)</f>
        <v>4.3.1.1</v>
      </c>
      <c r="Y1091" t="str">
        <f>VLOOKUP(K1091,'[13]Conver ASEJ VS Clave Nueva'!$B$4:$D$193,3,FALSE)</f>
        <v>Licencias, permisos o autorización de giros con venta de bebidas alcohólicas</v>
      </c>
    </row>
    <row r="1092" spans="1:25" x14ac:dyDescent="0.25">
      <c r="A1092" s="16">
        <v>86964</v>
      </c>
      <c r="B1092" s="16" t="s">
        <v>41</v>
      </c>
      <c r="C1092" s="16" t="str">
        <f t="shared" si="146"/>
        <v>2018</v>
      </c>
      <c r="D1092" s="16" t="str">
        <f t="shared" si="147"/>
        <v>040000</v>
      </c>
      <c r="E1092" s="16" t="str">
        <f>VLOOKUP(D1092:D4248,'[10]Catalogos CRI'!$A$10:$B$19,2,FALSE)</f>
        <v>DERECHOS</v>
      </c>
      <c r="F1092" s="16" t="str">
        <f t="shared" si="148"/>
        <v>043000</v>
      </c>
      <c r="G1092" s="16" t="str">
        <f>VLOOKUP(F1092:F4248,'[10]Catalogos CRI'!$A$24:$B$65,2,FALSE)</f>
        <v>DERECHOS POR PRESTACIÓN DE SERVICIOS</v>
      </c>
      <c r="H1092" s="16" t="str">
        <f t="shared" si="149"/>
        <v>043010</v>
      </c>
      <c r="I1092" s="16" t="str">
        <f>VLOOKUP(H1092:H4248,'[10]Catalogos CRI'!$A$70:$B$148,2,FALSE)</f>
        <v>Licencias y permisos de giros</v>
      </c>
      <c r="J1092" s="16" t="str">
        <f t="shared" si="150"/>
        <v>043011</v>
      </c>
      <c r="K1092" s="16" t="str">
        <f>VLOOKUP(J1092:J4248,'[10]Catalogos CRI'!$A$153:$B$335,2,FALSE)</f>
        <v>Licencias, permisos o autorización de giros con venta de bebidas alcohólicas</v>
      </c>
      <c r="L1092" s="16" t="str">
        <f t="shared" si="151"/>
        <v>400</v>
      </c>
      <c r="M1092" s="16" t="str">
        <f>VLOOKUP(L1092:L4248,[11]FF!$A$10:$B$16,2,FALSE)</f>
        <v>Ingresos Propios</v>
      </c>
      <c r="N1092" s="16" t="str">
        <f t="shared" si="152"/>
        <v>401</v>
      </c>
      <c r="O1092" s="16" t="str">
        <f>VLOOKUP(N1092:N4248,[11]FF!$A$22:$B$93,2,FALSE)</f>
        <v>Ingresos Propios</v>
      </c>
      <c r="P1092" s="16">
        <v>879964</v>
      </c>
      <c r="Q1092" s="16">
        <v>5</v>
      </c>
      <c r="R1092" s="17">
        <v>638017</v>
      </c>
      <c r="S1092" s="17">
        <v>0</v>
      </c>
      <c r="T1092" s="17">
        <f t="shared" si="144"/>
        <v>638017</v>
      </c>
      <c r="U1092" s="17">
        <v>0</v>
      </c>
      <c r="V1092" s="17">
        <v>0</v>
      </c>
      <c r="W1092" s="17">
        <f t="shared" si="145"/>
        <v>638017</v>
      </c>
      <c r="X1092" t="str">
        <f>VLOOKUP(J1092,'[12]Conver ASEJ VS Clave Nueva'!$A$4:$C$193,3,FALSE)</f>
        <v>4.3.1.1</v>
      </c>
      <c r="Y1092" t="str">
        <f>VLOOKUP(K1092,'[13]Conver ASEJ VS Clave Nueva'!$B$4:$D$193,3,FALSE)</f>
        <v>Licencias, permisos o autorización de giros con venta de bebidas alcohólicas</v>
      </c>
    </row>
    <row r="1093" spans="1:25" x14ac:dyDescent="0.25">
      <c r="A1093" s="16">
        <v>86964</v>
      </c>
      <c r="B1093" s="16" t="s">
        <v>41</v>
      </c>
      <c r="C1093" s="16" t="str">
        <f t="shared" si="146"/>
        <v>2018</v>
      </c>
      <c r="D1093" s="16" t="str">
        <f t="shared" si="147"/>
        <v>040000</v>
      </c>
      <c r="E1093" s="16" t="str">
        <f>VLOOKUP(D1093:D4249,'[10]Catalogos CRI'!$A$10:$B$19,2,FALSE)</f>
        <v>DERECHOS</v>
      </c>
      <c r="F1093" s="16" t="str">
        <f t="shared" si="148"/>
        <v>043000</v>
      </c>
      <c r="G1093" s="16" t="str">
        <f>VLOOKUP(F1093:F4249,'[10]Catalogos CRI'!$A$24:$B$65,2,FALSE)</f>
        <v>DERECHOS POR PRESTACIÓN DE SERVICIOS</v>
      </c>
      <c r="H1093" s="16" t="str">
        <f t="shared" si="149"/>
        <v>043010</v>
      </c>
      <c r="I1093" s="16" t="str">
        <f>VLOOKUP(H1093:H4249,'[10]Catalogos CRI'!$A$70:$B$148,2,FALSE)</f>
        <v>Licencias y permisos de giros</v>
      </c>
      <c r="J1093" s="16" t="str">
        <f t="shared" si="150"/>
        <v>043011</v>
      </c>
      <c r="K1093" s="16" t="str">
        <f>VLOOKUP(J1093:J4249,'[10]Catalogos CRI'!$A$153:$B$335,2,FALSE)</f>
        <v>Licencias, permisos o autorización de giros con venta de bebidas alcohólicas</v>
      </c>
      <c r="L1093" s="16" t="str">
        <f t="shared" si="151"/>
        <v>400</v>
      </c>
      <c r="M1093" s="16" t="str">
        <f>VLOOKUP(L1093:L4249,[11]FF!$A$10:$B$16,2,FALSE)</f>
        <v>Ingresos Propios</v>
      </c>
      <c r="N1093" s="16" t="str">
        <f t="shared" si="152"/>
        <v>401</v>
      </c>
      <c r="O1093" s="16" t="str">
        <f>VLOOKUP(N1093:N4249,[11]FF!$A$22:$B$93,2,FALSE)</f>
        <v>Ingresos Propios</v>
      </c>
      <c r="P1093" s="16">
        <v>879965</v>
      </c>
      <c r="Q1093" s="16">
        <v>6</v>
      </c>
      <c r="R1093" s="17">
        <v>638017</v>
      </c>
      <c r="S1093" s="17">
        <v>0</v>
      </c>
      <c r="T1093" s="17">
        <f t="shared" si="144"/>
        <v>638017</v>
      </c>
      <c r="U1093" s="17">
        <v>0</v>
      </c>
      <c r="V1093" s="17">
        <v>0</v>
      </c>
      <c r="W1093" s="17">
        <f t="shared" si="145"/>
        <v>638017</v>
      </c>
      <c r="X1093" t="str">
        <f>VLOOKUP(J1093,'[12]Conver ASEJ VS Clave Nueva'!$A$4:$C$193,3,FALSE)</f>
        <v>4.3.1.1</v>
      </c>
      <c r="Y1093" t="str">
        <f>VLOOKUP(K1093,'[13]Conver ASEJ VS Clave Nueva'!$B$4:$D$193,3,FALSE)</f>
        <v>Licencias, permisos o autorización de giros con venta de bebidas alcohólicas</v>
      </c>
    </row>
    <row r="1094" spans="1:25" x14ac:dyDescent="0.25">
      <c r="A1094" s="16">
        <v>86964</v>
      </c>
      <c r="B1094" s="16" t="s">
        <v>41</v>
      </c>
      <c r="C1094" s="16" t="str">
        <f t="shared" si="146"/>
        <v>2018</v>
      </c>
      <c r="D1094" s="16" t="str">
        <f t="shared" si="147"/>
        <v>040000</v>
      </c>
      <c r="E1094" s="16" t="str">
        <f>VLOOKUP(D1094:D4250,'[10]Catalogos CRI'!$A$10:$B$19,2,FALSE)</f>
        <v>DERECHOS</v>
      </c>
      <c r="F1094" s="16" t="str">
        <f t="shared" si="148"/>
        <v>043000</v>
      </c>
      <c r="G1094" s="16" t="str">
        <f>VLOOKUP(F1094:F4250,'[10]Catalogos CRI'!$A$24:$B$65,2,FALSE)</f>
        <v>DERECHOS POR PRESTACIÓN DE SERVICIOS</v>
      </c>
      <c r="H1094" s="16" t="str">
        <f t="shared" si="149"/>
        <v>043010</v>
      </c>
      <c r="I1094" s="16" t="str">
        <f>VLOOKUP(H1094:H4250,'[10]Catalogos CRI'!$A$70:$B$148,2,FALSE)</f>
        <v>Licencias y permisos de giros</v>
      </c>
      <c r="J1094" s="16" t="str">
        <f t="shared" si="150"/>
        <v>043011</v>
      </c>
      <c r="K1094" s="16" t="str">
        <f>VLOOKUP(J1094:J4250,'[10]Catalogos CRI'!$A$153:$B$335,2,FALSE)</f>
        <v>Licencias, permisos o autorización de giros con venta de bebidas alcohólicas</v>
      </c>
      <c r="L1094" s="16" t="str">
        <f t="shared" si="151"/>
        <v>400</v>
      </c>
      <c r="M1094" s="16" t="str">
        <f>VLOOKUP(L1094:L4250,[11]FF!$A$10:$B$16,2,FALSE)</f>
        <v>Ingresos Propios</v>
      </c>
      <c r="N1094" s="16" t="str">
        <f t="shared" si="152"/>
        <v>401</v>
      </c>
      <c r="O1094" s="16" t="str">
        <f>VLOOKUP(N1094:N4250,[11]FF!$A$22:$B$93,2,FALSE)</f>
        <v>Ingresos Propios</v>
      </c>
      <c r="P1094" s="16">
        <v>879966</v>
      </c>
      <c r="Q1094" s="16">
        <v>7</v>
      </c>
      <c r="R1094" s="17">
        <v>638017</v>
      </c>
      <c r="S1094" s="17">
        <v>0</v>
      </c>
      <c r="T1094" s="17">
        <f t="shared" si="144"/>
        <v>638017</v>
      </c>
      <c r="U1094" s="17">
        <v>0</v>
      </c>
      <c r="V1094" s="17">
        <v>0</v>
      </c>
      <c r="W1094" s="17">
        <f t="shared" si="145"/>
        <v>638017</v>
      </c>
      <c r="X1094" t="str">
        <f>VLOOKUP(J1094,'[12]Conver ASEJ VS Clave Nueva'!$A$4:$C$193,3,FALSE)</f>
        <v>4.3.1.1</v>
      </c>
      <c r="Y1094" t="str">
        <f>VLOOKUP(K1094,'[13]Conver ASEJ VS Clave Nueva'!$B$4:$D$193,3,FALSE)</f>
        <v>Licencias, permisos o autorización de giros con venta de bebidas alcohólicas</v>
      </c>
    </row>
    <row r="1095" spans="1:25" x14ac:dyDescent="0.25">
      <c r="A1095" s="16">
        <v>86964</v>
      </c>
      <c r="B1095" s="16" t="s">
        <v>41</v>
      </c>
      <c r="C1095" s="16" t="str">
        <f t="shared" si="146"/>
        <v>2018</v>
      </c>
      <c r="D1095" s="16" t="str">
        <f t="shared" si="147"/>
        <v>040000</v>
      </c>
      <c r="E1095" s="16" t="str">
        <f>VLOOKUP(D1095:D4251,'[10]Catalogos CRI'!$A$10:$B$19,2,FALSE)</f>
        <v>DERECHOS</v>
      </c>
      <c r="F1095" s="16" t="str">
        <f t="shared" si="148"/>
        <v>043000</v>
      </c>
      <c r="G1095" s="16" t="str">
        <f>VLOOKUP(F1095:F4251,'[10]Catalogos CRI'!$A$24:$B$65,2,FALSE)</f>
        <v>DERECHOS POR PRESTACIÓN DE SERVICIOS</v>
      </c>
      <c r="H1095" s="16" t="str">
        <f t="shared" si="149"/>
        <v>043010</v>
      </c>
      <c r="I1095" s="16" t="str">
        <f>VLOOKUP(H1095:H4251,'[10]Catalogos CRI'!$A$70:$B$148,2,FALSE)</f>
        <v>Licencias y permisos de giros</v>
      </c>
      <c r="J1095" s="16" t="str">
        <f t="shared" si="150"/>
        <v>043011</v>
      </c>
      <c r="K1095" s="16" t="str">
        <f>VLOOKUP(J1095:J4251,'[10]Catalogos CRI'!$A$153:$B$335,2,FALSE)</f>
        <v>Licencias, permisos o autorización de giros con venta de bebidas alcohólicas</v>
      </c>
      <c r="L1095" s="16" t="str">
        <f t="shared" si="151"/>
        <v>400</v>
      </c>
      <c r="M1095" s="16" t="str">
        <f>VLOOKUP(L1095:L4251,[11]FF!$A$10:$B$16,2,FALSE)</f>
        <v>Ingresos Propios</v>
      </c>
      <c r="N1095" s="16" t="str">
        <f t="shared" si="152"/>
        <v>401</v>
      </c>
      <c r="O1095" s="16" t="str">
        <f>VLOOKUP(N1095:N4251,[11]FF!$A$22:$B$93,2,FALSE)</f>
        <v>Ingresos Propios</v>
      </c>
      <c r="P1095" s="16">
        <v>879967</v>
      </c>
      <c r="Q1095" s="16">
        <v>8</v>
      </c>
      <c r="R1095" s="17">
        <v>638017</v>
      </c>
      <c r="S1095" s="17">
        <v>0</v>
      </c>
      <c r="T1095" s="17">
        <f t="shared" si="144"/>
        <v>638017</v>
      </c>
      <c r="U1095" s="17">
        <v>0</v>
      </c>
      <c r="V1095" s="17">
        <v>0</v>
      </c>
      <c r="W1095" s="17">
        <f t="shared" si="145"/>
        <v>638017</v>
      </c>
      <c r="X1095" t="str">
        <f>VLOOKUP(J1095,'[12]Conver ASEJ VS Clave Nueva'!$A$4:$C$193,3,FALSE)</f>
        <v>4.3.1.1</v>
      </c>
      <c r="Y1095" t="str">
        <f>VLOOKUP(K1095,'[13]Conver ASEJ VS Clave Nueva'!$B$4:$D$193,3,FALSE)</f>
        <v>Licencias, permisos o autorización de giros con venta de bebidas alcohólicas</v>
      </c>
    </row>
    <row r="1096" spans="1:25" x14ac:dyDescent="0.25">
      <c r="A1096" s="16">
        <v>86964</v>
      </c>
      <c r="B1096" s="16" t="s">
        <v>41</v>
      </c>
      <c r="C1096" s="16" t="str">
        <f t="shared" si="146"/>
        <v>2018</v>
      </c>
      <c r="D1096" s="16" t="str">
        <f t="shared" si="147"/>
        <v>040000</v>
      </c>
      <c r="E1096" s="16" t="str">
        <f>VLOOKUP(D1096:D4252,'[10]Catalogos CRI'!$A$10:$B$19,2,FALSE)</f>
        <v>DERECHOS</v>
      </c>
      <c r="F1096" s="16" t="str">
        <f t="shared" si="148"/>
        <v>043000</v>
      </c>
      <c r="G1096" s="16" t="str">
        <f>VLOOKUP(F1096:F4252,'[10]Catalogos CRI'!$A$24:$B$65,2,FALSE)</f>
        <v>DERECHOS POR PRESTACIÓN DE SERVICIOS</v>
      </c>
      <c r="H1096" s="16" t="str">
        <f t="shared" si="149"/>
        <v>043010</v>
      </c>
      <c r="I1096" s="16" t="str">
        <f>VLOOKUP(H1096:H4252,'[10]Catalogos CRI'!$A$70:$B$148,2,FALSE)</f>
        <v>Licencias y permisos de giros</v>
      </c>
      <c r="J1096" s="16" t="str">
        <f t="shared" si="150"/>
        <v>043011</v>
      </c>
      <c r="K1096" s="16" t="str">
        <f>VLOOKUP(J1096:J4252,'[10]Catalogos CRI'!$A$153:$B$335,2,FALSE)</f>
        <v>Licencias, permisos o autorización de giros con venta de bebidas alcohólicas</v>
      </c>
      <c r="L1096" s="16" t="str">
        <f t="shared" si="151"/>
        <v>400</v>
      </c>
      <c r="M1096" s="16" t="str">
        <f>VLOOKUP(L1096:L4252,[11]FF!$A$10:$B$16,2,FALSE)</f>
        <v>Ingresos Propios</v>
      </c>
      <c r="N1096" s="16" t="str">
        <f t="shared" si="152"/>
        <v>401</v>
      </c>
      <c r="O1096" s="16" t="str">
        <f>VLOOKUP(N1096:N4252,[11]FF!$A$22:$B$93,2,FALSE)</f>
        <v>Ingresos Propios</v>
      </c>
      <c r="P1096" s="16">
        <v>879968</v>
      </c>
      <c r="Q1096" s="16">
        <v>9</v>
      </c>
      <c r="R1096" s="17">
        <v>638017</v>
      </c>
      <c r="S1096" s="17">
        <v>0</v>
      </c>
      <c r="T1096" s="17">
        <f t="shared" si="144"/>
        <v>638017</v>
      </c>
      <c r="U1096" s="17">
        <v>0</v>
      </c>
      <c r="V1096" s="17">
        <v>0</v>
      </c>
      <c r="W1096" s="17">
        <f t="shared" si="145"/>
        <v>638017</v>
      </c>
      <c r="X1096" t="str">
        <f>VLOOKUP(J1096,'[12]Conver ASEJ VS Clave Nueva'!$A$4:$C$193,3,FALSE)</f>
        <v>4.3.1.1</v>
      </c>
      <c r="Y1096" t="str">
        <f>VLOOKUP(K1096,'[13]Conver ASEJ VS Clave Nueva'!$B$4:$D$193,3,FALSE)</f>
        <v>Licencias, permisos o autorización de giros con venta de bebidas alcohólicas</v>
      </c>
    </row>
    <row r="1097" spans="1:25" x14ac:dyDescent="0.25">
      <c r="A1097" s="16">
        <v>86964</v>
      </c>
      <c r="B1097" s="16" t="s">
        <v>41</v>
      </c>
      <c r="C1097" s="16" t="str">
        <f t="shared" si="146"/>
        <v>2018</v>
      </c>
      <c r="D1097" s="16" t="str">
        <f t="shared" si="147"/>
        <v>040000</v>
      </c>
      <c r="E1097" s="16" t="str">
        <f>VLOOKUP(D1097:D4253,'[10]Catalogos CRI'!$A$10:$B$19,2,FALSE)</f>
        <v>DERECHOS</v>
      </c>
      <c r="F1097" s="16" t="str">
        <f t="shared" si="148"/>
        <v>043000</v>
      </c>
      <c r="G1097" s="16" t="str">
        <f>VLOOKUP(F1097:F4253,'[10]Catalogos CRI'!$A$24:$B$65,2,FALSE)</f>
        <v>DERECHOS POR PRESTACIÓN DE SERVICIOS</v>
      </c>
      <c r="H1097" s="16" t="str">
        <f t="shared" si="149"/>
        <v>043010</v>
      </c>
      <c r="I1097" s="16" t="str">
        <f>VLOOKUP(H1097:H4253,'[10]Catalogos CRI'!$A$70:$B$148,2,FALSE)</f>
        <v>Licencias y permisos de giros</v>
      </c>
      <c r="J1097" s="16" t="str">
        <f t="shared" si="150"/>
        <v>043011</v>
      </c>
      <c r="K1097" s="16" t="str">
        <f>VLOOKUP(J1097:J4253,'[10]Catalogos CRI'!$A$153:$B$335,2,FALSE)</f>
        <v>Licencias, permisos o autorización de giros con venta de bebidas alcohólicas</v>
      </c>
      <c r="L1097" s="16" t="str">
        <f t="shared" si="151"/>
        <v>400</v>
      </c>
      <c r="M1097" s="16" t="str">
        <f>VLOOKUP(L1097:L4253,[11]FF!$A$10:$B$16,2,FALSE)</f>
        <v>Ingresos Propios</v>
      </c>
      <c r="N1097" s="16" t="str">
        <f t="shared" si="152"/>
        <v>401</v>
      </c>
      <c r="O1097" s="16" t="str">
        <f>VLOOKUP(N1097:N4253,[11]FF!$A$22:$B$93,2,FALSE)</f>
        <v>Ingresos Propios</v>
      </c>
      <c r="P1097" s="16">
        <v>879969</v>
      </c>
      <c r="Q1097" s="16">
        <v>10</v>
      </c>
      <c r="R1097" s="17">
        <v>638017</v>
      </c>
      <c r="S1097" s="17">
        <v>0</v>
      </c>
      <c r="T1097" s="17">
        <f t="shared" ref="T1097:T1160" si="153">R1097+S1097</f>
        <v>638017</v>
      </c>
      <c r="U1097" s="17">
        <v>0</v>
      </c>
      <c r="V1097" s="17">
        <v>0</v>
      </c>
      <c r="W1097" s="17">
        <f t="shared" ref="W1097:W1160" si="154">T1097-V1097</f>
        <v>638017</v>
      </c>
      <c r="X1097" t="str">
        <f>VLOOKUP(J1097,'[12]Conver ASEJ VS Clave Nueva'!$A$4:$C$193,3,FALSE)</f>
        <v>4.3.1.1</v>
      </c>
      <c r="Y1097" t="str">
        <f>VLOOKUP(K1097,'[13]Conver ASEJ VS Clave Nueva'!$B$4:$D$193,3,FALSE)</f>
        <v>Licencias, permisos o autorización de giros con venta de bebidas alcohólicas</v>
      </c>
    </row>
    <row r="1098" spans="1:25" x14ac:dyDescent="0.25">
      <c r="A1098" s="16">
        <v>86964</v>
      </c>
      <c r="B1098" s="16" t="s">
        <v>41</v>
      </c>
      <c r="C1098" s="16" t="str">
        <f t="shared" ref="C1098:C1161" si="155">MID(B1098,1,4)</f>
        <v>2018</v>
      </c>
      <c r="D1098" s="16" t="str">
        <f t="shared" ref="D1098:D1161" si="156">MID(B1098,6,6)</f>
        <v>040000</v>
      </c>
      <c r="E1098" s="16" t="str">
        <f>VLOOKUP(D1098:D4254,'[10]Catalogos CRI'!$A$10:$B$19,2,FALSE)</f>
        <v>DERECHOS</v>
      </c>
      <c r="F1098" s="16" t="str">
        <f t="shared" ref="F1098:F1161" si="157">MID(B1098,13,6)</f>
        <v>043000</v>
      </c>
      <c r="G1098" s="16" t="str">
        <f>VLOOKUP(F1098:F4254,'[10]Catalogos CRI'!$A$24:$B$65,2,FALSE)</f>
        <v>DERECHOS POR PRESTACIÓN DE SERVICIOS</v>
      </c>
      <c r="H1098" s="16" t="str">
        <f t="shared" ref="H1098:H1161" si="158">MID(B1098,20,6)</f>
        <v>043010</v>
      </c>
      <c r="I1098" s="16" t="str">
        <f>VLOOKUP(H1098:H4254,'[10]Catalogos CRI'!$A$70:$B$148,2,FALSE)</f>
        <v>Licencias y permisos de giros</v>
      </c>
      <c r="J1098" s="16" t="str">
        <f t="shared" ref="J1098:J1161" si="159">MID(B1098,27,6)</f>
        <v>043011</v>
      </c>
      <c r="K1098" s="16" t="str">
        <f>VLOOKUP(J1098:J4254,'[10]Catalogos CRI'!$A$153:$B$335,2,FALSE)</f>
        <v>Licencias, permisos o autorización de giros con venta de bebidas alcohólicas</v>
      </c>
      <c r="L1098" s="16" t="str">
        <f t="shared" ref="L1098:L1161" si="160">MID(B1098,34,3)</f>
        <v>400</v>
      </c>
      <c r="M1098" s="16" t="str">
        <f>VLOOKUP(L1098:L4254,[11]FF!$A$10:$B$16,2,FALSE)</f>
        <v>Ingresos Propios</v>
      </c>
      <c r="N1098" s="16" t="str">
        <f t="shared" ref="N1098:N1161" si="161">MID(B1098,38,3)</f>
        <v>401</v>
      </c>
      <c r="O1098" s="16" t="str">
        <f>VLOOKUP(N1098:N4254,[11]FF!$A$22:$B$93,2,FALSE)</f>
        <v>Ingresos Propios</v>
      </c>
      <c r="P1098" s="16">
        <v>879970</v>
      </c>
      <c r="Q1098" s="16">
        <v>11</v>
      </c>
      <c r="R1098" s="17">
        <v>638017</v>
      </c>
      <c r="S1098" s="17">
        <v>0</v>
      </c>
      <c r="T1098" s="17">
        <f t="shared" si="153"/>
        <v>638017</v>
      </c>
      <c r="U1098" s="17">
        <v>0</v>
      </c>
      <c r="V1098" s="17">
        <v>0</v>
      </c>
      <c r="W1098" s="17">
        <f t="shared" si="154"/>
        <v>638017</v>
      </c>
      <c r="X1098" t="str">
        <f>VLOOKUP(J1098,'[12]Conver ASEJ VS Clave Nueva'!$A$4:$C$193,3,FALSE)</f>
        <v>4.3.1.1</v>
      </c>
      <c r="Y1098" t="str">
        <f>VLOOKUP(K1098,'[13]Conver ASEJ VS Clave Nueva'!$B$4:$D$193,3,FALSE)</f>
        <v>Licencias, permisos o autorización de giros con venta de bebidas alcohólicas</v>
      </c>
    </row>
    <row r="1099" spans="1:25" x14ac:dyDescent="0.25">
      <c r="A1099" s="16">
        <v>86964</v>
      </c>
      <c r="B1099" s="16" t="s">
        <v>41</v>
      </c>
      <c r="C1099" s="16" t="str">
        <f t="shared" si="155"/>
        <v>2018</v>
      </c>
      <c r="D1099" s="16" t="str">
        <f t="shared" si="156"/>
        <v>040000</v>
      </c>
      <c r="E1099" s="16" t="str">
        <f>VLOOKUP(D1099:D4255,'[10]Catalogos CRI'!$A$10:$B$19,2,FALSE)</f>
        <v>DERECHOS</v>
      </c>
      <c r="F1099" s="16" t="str">
        <f t="shared" si="157"/>
        <v>043000</v>
      </c>
      <c r="G1099" s="16" t="str">
        <f>VLOOKUP(F1099:F4255,'[10]Catalogos CRI'!$A$24:$B$65,2,FALSE)</f>
        <v>DERECHOS POR PRESTACIÓN DE SERVICIOS</v>
      </c>
      <c r="H1099" s="16" t="str">
        <f t="shared" si="158"/>
        <v>043010</v>
      </c>
      <c r="I1099" s="16" t="str">
        <f>VLOOKUP(H1099:H4255,'[10]Catalogos CRI'!$A$70:$B$148,2,FALSE)</f>
        <v>Licencias y permisos de giros</v>
      </c>
      <c r="J1099" s="16" t="str">
        <f t="shared" si="159"/>
        <v>043011</v>
      </c>
      <c r="K1099" s="16" t="str">
        <f>VLOOKUP(J1099:J4255,'[10]Catalogos CRI'!$A$153:$B$335,2,FALSE)</f>
        <v>Licencias, permisos o autorización de giros con venta de bebidas alcohólicas</v>
      </c>
      <c r="L1099" s="16" t="str">
        <f t="shared" si="160"/>
        <v>400</v>
      </c>
      <c r="M1099" s="16" t="str">
        <f>VLOOKUP(L1099:L4255,[11]FF!$A$10:$B$16,2,FALSE)</f>
        <v>Ingresos Propios</v>
      </c>
      <c r="N1099" s="16" t="str">
        <f t="shared" si="161"/>
        <v>401</v>
      </c>
      <c r="O1099" s="16" t="str">
        <f>VLOOKUP(N1099:N4255,[11]FF!$A$22:$B$93,2,FALSE)</f>
        <v>Ingresos Propios</v>
      </c>
      <c r="P1099" s="16">
        <v>879971</v>
      </c>
      <c r="Q1099" s="16">
        <v>12</v>
      </c>
      <c r="R1099" s="17">
        <v>638017</v>
      </c>
      <c r="S1099" s="17">
        <v>0</v>
      </c>
      <c r="T1099" s="17">
        <f t="shared" si="153"/>
        <v>638017</v>
      </c>
      <c r="U1099" s="17">
        <v>0</v>
      </c>
      <c r="V1099" s="17">
        <v>0</v>
      </c>
      <c r="W1099" s="17">
        <f t="shared" si="154"/>
        <v>638017</v>
      </c>
      <c r="X1099" t="str">
        <f>VLOOKUP(J1099,'[12]Conver ASEJ VS Clave Nueva'!$A$4:$C$193,3,FALSE)</f>
        <v>4.3.1.1</v>
      </c>
      <c r="Y1099" t="str">
        <f>VLOOKUP(K1099,'[13]Conver ASEJ VS Clave Nueva'!$B$4:$D$193,3,FALSE)</f>
        <v>Licencias, permisos o autorización de giros con venta de bebidas alcohólicas</v>
      </c>
    </row>
    <row r="1100" spans="1:25" x14ac:dyDescent="0.25">
      <c r="A1100" s="16">
        <v>86965</v>
      </c>
      <c r="B1100" s="16" t="s">
        <v>69</v>
      </c>
      <c r="C1100" s="16" t="str">
        <f t="shared" si="155"/>
        <v>2018</v>
      </c>
      <c r="D1100" s="16" t="str">
        <f t="shared" si="156"/>
        <v>040000</v>
      </c>
      <c r="E1100" s="16" t="str">
        <f>VLOOKUP(D1100:D4256,'[10]Catalogos CRI'!$A$10:$B$19,2,FALSE)</f>
        <v>DERECHOS</v>
      </c>
      <c r="F1100" s="16" t="str">
        <f t="shared" si="157"/>
        <v>043000</v>
      </c>
      <c r="G1100" s="16" t="str">
        <f>VLOOKUP(F1100:F4256,'[10]Catalogos CRI'!$A$24:$B$65,2,FALSE)</f>
        <v>DERECHOS POR PRESTACIÓN DE SERVICIOS</v>
      </c>
      <c r="H1100" s="16" t="str">
        <f t="shared" si="158"/>
        <v>043010</v>
      </c>
      <c r="I1100" s="16" t="str">
        <f>VLOOKUP(H1100:H4256,'[10]Catalogos CRI'!$A$70:$B$148,2,FALSE)</f>
        <v>Licencias y permisos de giros</v>
      </c>
      <c r="J1100" s="16" t="str">
        <f t="shared" si="159"/>
        <v>043012</v>
      </c>
      <c r="K1100" s="16" t="str">
        <f>VLOOKUP(J1100:J4256,'[10]Catalogos CRI'!$A$153:$B$335,2,FALSE)</f>
        <v>Licencias, permisos o autorización de giros con servicios de bebidas alcohólicas</v>
      </c>
      <c r="L1100" s="16" t="str">
        <f t="shared" si="160"/>
        <v>400</v>
      </c>
      <c r="M1100" s="16" t="str">
        <f>VLOOKUP(L1100:L4256,[11]FF!$A$10:$B$16,2,FALSE)</f>
        <v>Ingresos Propios</v>
      </c>
      <c r="N1100" s="16" t="str">
        <f t="shared" si="161"/>
        <v>401</v>
      </c>
      <c r="O1100" s="16" t="str">
        <f>VLOOKUP(N1100:N4256,[11]FF!$A$22:$B$93,2,FALSE)</f>
        <v>Ingresos Propios</v>
      </c>
      <c r="P1100" s="16">
        <v>879972</v>
      </c>
      <c r="Q1100" s="16">
        <v>1</v>
      </c>
      <c r="R1100" s="17">
        <v>403253.59</v>
      </c>
      <c r="S1100" s="17">
        <v>0</v>
      </c>
      <c r="T1100" s="17">
        <f t="shared" si="153"/>
        <v>403253.59</v>
      </c>
      <c r="U1100" s="17">
        <v>0</v>
      </c>
      <c r="V1100" s="17">
        <v>0</v>
      </c>
      <c r="W1100" s="17">
        <f t="shared" si="154"/>
        <v>403253.59</v>
      </c>
      <c r="X1100" t="str">
        <f>VLOOKUP(J1100,'[12]Conver ASEJ VS Clave Nueva'!$A$4:$C$193,3,FALSE)</f>
        <v>4.3.1.2</v>
      </c>
      <c r="Y1100" t="str">
        <f>VLOOKUP(K1100,'[13]Conver ASEJ VS Clave Nueva'!$B$4:$D$193,3,FALSE)</f>
        <v>Licencias, permisos o autorización de giros con servicios de bebidas alcohólicas</v>
      </c>
    </row>
    <row r="1101" spans="1:25" x14ac:dyDescent="0.25">
      <c r="A1101" s="16">
        <v>86965</v>
      </c>
      <c r="B1101" s="16" t="s">
        <v>69</v>
      </c>
      <c r="C1101" s="16" t="str">
        <f t="shared" si="155"/>
        <v>2018</v>
      </c>
      <c r="D1101" s="16" t="str">
        <f t="shared" si="156"/>
        <v>040000</v>
      </c>
      <c r="E1101" s="16" t="str">
        <f>VLOOKUP(D1101:D4257,'[10]Catalogos CRI'!$A$10:$B$19,2,FALSE)</f>
        <v>DERECHOS</v>
      </c>
      <c r="F1101" s="16" t="str">
        <f t="shared" si="157"/>
        <v>043000</v>
      </c>
      <c r="G1101" s="16" t="str">
        <f>VLOOKUP(F1101:F4257,'[10]Catalogos CRI'!$A$24:$B$65,2,FALSE)</f>
        <v>DERECHOS POR PRESTACIÓN DE SERVICIOS</v>
      </c>
      <c r="H1101" s="16" t="str">
        <f t="shared" si="158"/>
        <v>043010</v>
      </c>
      <c r="I1101" s="16" t="str">
        <f>VLOOKUP(H1101:H4257,'[10]Catalogos CRI'!$A$70:$B$148,2,FALSE)</f>
        <v>Licencias y permisos de giros</v>
      </c>
      <c r="J1101" s="16" t="str">
        <f t="shared" si="159"/>
        <v>043012</v>
      </c>
      <c r="K1101" s="16" t="str">
        <f>VLOOKUP(J1101:J4257,'[10]Catalogos CRI'!$A$153:$B$335,2,FALSE)</f>
        <v>Licencias, permisos o autorización de giros con servicios de bebidas alcohólicas</v>
      </c>
      <c r="L1101" s="16" t="str">
        <f t="shared" si="160"/>
        <v>400</v>
      </c>
      <c r="M1101" s="16" t="str">
        <f>VLOOKUP(L1101:L4257,[11]FF!$A$10:$B$16,2,FALSE)</f>
        <v>Ingresos Propios</v>
      </c>
      <c r="N1101" s="16" t="str">
        <f t="shared" si="161"/>
        <v>401</v>
      </c>
      <c r="O1101" s="16" t="str">
        <f>VLOOKUP(N1101:N4257,[11]FF!$A$22:$B$93,2,FALSE)</f>
        <v>Ingresos Propios</v>
      </c>
      <c r="P1101" s="16">
        <v>879973</v>
      </c>
      <c r="Q1101" s="16">
        <v>2</v>
      </c>
      <c r="R1101" s="17">
        <v>403257</v>
      </c>
      <c r="S1101" s="17">
        <v>0</v>
      </c>
      <c r="T1101" s="17">
        <f t="shared" si="153"/>
        <v>403257</v>
      </c>
      <c r="U1101" s="17">
        <v>0</v>
      </c>
      <c r="V1101" s="17">
        <v>0</v>
      </c>
      <c r="W1101" s="17">
        <f t="shared" si="154"/>
        <v>403257</v>
      </c>
      <c r="X1101" t="str">
        <f>VLOOKUP(J1101,'[12]Conver ASEJ VS Clave Nueva'!$A$4:$C$193,3,FALSE)</f>
        <v>4.3.1.2</v>
      </c>
      <c r="Y1101" t="str">
        <f>VLOOKUP(K1101,'[13]Conver ASEJ VS Clave Nueva'!$B$4:$D$193,3,FALSE)</f>
        <v>Licencias, permisos o autorización de giros con servicios de bebidas alcohólicas</v>
      </c>
    </row>
    <row r="1102" spans="1:25" x14ac:dyDescent="0.25">
      <c r="A1102" s="16">
        <v>86965</v>
      </c>
      <c r="B1102" s="16" t="s">
        <v>69</v>
      </c>
      <c r="C1102" s="16" t="str">
        <f t="shared" si="155"/>
        <v>2018</v>
      </c>
      <c r="D1102" s="16" t="str">
        <f t="shared" si="156"/>
        <v>040000</v>
      </c>
      <c r="E1102" s="16" t="str">
        <f>VLOOKUP(D1102:D4258,'[10]Catalogos CRI'!$A$10:$B$19,2,FALSE)</f>
        <v>DERECHOS</v>
      </c>
      <c r="F1102" s="16" t="str">
        <f t="shared" si="157"/>
        <v>043000</v>
      </c>
      <c r="G1102" s="16" t="str">
        <f>VLOOKUP(F1102:F4258,'[10]Catalogos CRI'!$A$24:$B$65,2,FALSE)</f>
        <v>DERECHOS POR PRESTACIÓN DE SERVICIOS</v>
      </c>
      <c r="H1102" s="16" t="str">
        <f t="shared" si="158"/>
        <v>043010</v>
      </c>
      <c r="I1102" s="16" t="str">
        <f>VLOOKUP(H1102:H4258,'[10]Catalogos CRI'!$A$70:$B$148,2,FALSE)</f>
        <v>Licencias y permisos de giros</v>
      </c>
      <c r="J1102" s="16" t="str">
        <f t="shared" si="159"/>
        <v>043012</v>
      </c>
      <c r="K1102" s="16" t="str">
        <f>VLOOKUP(J1102:J4258,'[10]Catalogos CRI'!$A$153:$B$335,2,FALSE)</f>
        <v>Licencias, permisos o autorización de giros con servicios de bebidas alcohólicas</v>
      </c>
      <c r="L1102" s="16" t="str">
        <f t="shared" si="160"/>
        <v>400</v>
      </c>
      <c r="M1102" s="16" t="str">
        <f>VLOOKUP(L1102:L4258,[11]FF!$A$10:$B$16,2,FALSE)</f>
        <v>Ingresos Propios</v>
      </c>
      <c r="N1102" s="16" t="str">
        <f t="shared" si="161"/>
        <v>401</v>
      </c>
      <c r="O1102" s="16" t="str">
        <f>VLOOKUP(N1102:N4258,[11]FF!$A$22:$B$93,2,FALSE)</f>
        <v>Ingresos Propios</v>
      </c>
      <c r="P1102" s="16">
        <v>879974</v>
      </c>
      <c r="Q1102" s="16">
        <v>3</v>
      </c>
      <c r="R1102" s="17">
        <v>403257</v>
      </c>
      <c r="S1102" s="17">
        <v>0</v>
      </c>
      <c r="T1102" s="17">
        <f t="shared" si="153"/>
        <v>403257</v>
      </c>
      <c r="U1102" s="17">
        <v>0</v>
      </c>
      <c r="V1102" s="17">
        <v>0</v>
      </c>
      <c r="W1102" s="17">
        <f t="shared" si="154"/>
        <v>403257</v>
      </c>
      <c r="X1102" t="str">
        <f>VLOOKUP(J1102,'[12]Conver ASEJ VS Clave Nueva'!$A$4:$C$193,3,FALSE)</f>
        <v>4.3.1.2</v>
      </c>
      <c r="Y1102" t="str">
        <f>VLOOKUP(K1102,'[13]Conver ASEJ VS Clave Nueva'!$B$4:$D$193,3,FALSE)</f>
        <v>Licencias, permisos o autorización de giros con servicios de bebidas alcohólicas</v>
      </c>
    </row>
    <row r="1103" spans="1:25" x14ac:dyDescent="0.25">
      <c r="A1103" s="16">
        <v>86965</v>
      </c>
      <c r="B1103" s="16" t="s">
        <v>69</v>
      </c>
      <c r="C1103" s="16" t="str">
        <f t="shared" si="155"/>
        <v>2018</v>
      </c>
      <c r="D1103" s="16" t="str">
        <f t="shared" si="156"/>
        <v>040000</v>
      </c>
      <c r="E1103" s="16" t="str">
        <f>VLOOKUP(D1103:D4259,'[10]Catalogos CRI'!$A$10:$B$19,2,FALSE)</f>
        <v>DERECHOS</v>
      </c>
      <c r="F1103" s="16" t="str">
        <f t="shared" si="157"/>
        <v>043000</v>
      </c>
      <c r="G1103" s="16" t="str">
        <f>VLOOKUP(F1103:F4259,'[10]Catalogos CRI'!$A$24:$B$65,2,FALSE)</f>
        <v>DERECHOS POR PRESTACIÓN DE SERVICIOS</v>
      </c>
      <c r="H1103" s="16" t="str">
        <f t="shared" si="158"/>
        <v>043010</v>
      </c>
      <c r="I1103" s="16" t="str">
        <f>VLOOKUP(H1103:H4259,'[10]Catalogos CRI'!$A$70:$B$148,2,FALSE)</f>
        <v>Licencias y permisos de giros</v>
      </c>
      <c r="J1103" s="16" t="str">
        <f t="shared" si="159"/>
        <v>043012</v>
      </c>
      <c r="K1103" s="16" t="str">
        <f>VLOOKUP(J1103:J4259,'[10]Catalogos CRI'!$A$153:$B$335,2,FALSE)</f>
        <v>Licencias, permisos o autorización de giros con servicios de bebidas alcohólicas</v>
      </c>
      <c r="L1103" s="16" t="str">
        <f t="shared" si="160"/>
        <v>400</v>
      </c>
      <c r="M1103" s="16" t="str">
        <f>VLOOKUP(L1103:L4259,[11]FF!$A$10:$B$16,2,FALSE)</f>
        <v>Ingresos Propios</v>
      </c>
      <c r="N1103" s="16" t="str">
        <f t="shared" si="161"/>
        <v>401</v>
      </c>
      <c r="O1103" s="16" t="str">
        <f>VLOOKUP(N1103:N4259,[11]FF!$A$22:$B$93,2,FALSE)</f>
        <v>Ingresos Propios</v>
      </c>
      <c r="P1103" s="16">
        <v>879975</v>
      </c>
      <c r="Q1103" s="16">
        <v>4</v>
      </c>
      <c r="R1103" s="17">
        <v>403257</v>
      </c>
      <c r="S1103" s="17">
        <v>0</v>
      </c>
      <c r="T1103" s="17">
        <f t="shared" si="153"/>
        <v>403257</v>
      </c>
      <c r="U1103" s="17">
        <v>0</v>
      </c>
      <c r="V1103" s="17">
        <v>0</v>
      </c>
      <c r="W1103" s="17">
        <f t="shared" si="154"/>
        <v>403257</v>
      </c>
      <c r="X1103" t="str">
        <f>VLOOKUP(J1103,'[12]Conver ASEJ VS Clave Nueva'!$A$4:$C$193,3,FALSE)</f>
        <v>4.3.1.2</v>
      </c>
      <c r="Y1103" t="str">
        <f>VLOOKUP(K1103,'[13]Conver ASEJ VS Clave Nueva'!$B$4:$D$193,3,FALSE)</f>
        <v>Licencias, permisos o autorización de giros con servicios de bebidas alcohólicas</v>
      </c>
    </row>
    <row r="1104" spans="1:25" x14ac:dyDescent="0.25">
      <c r="A1104" s="16">
        <v>86965</v>
      </c>
      <c r="B1104" s="16" t="s">
        <v>69</v>
      </c>
      <c r="C1104" s="16" t="str">
        <f t="shared" si="155"/>
        <v>2018</v>
      </c>
      <c r="D1104" s="16" t="str">
        <f t="shared" si="156"/>
        <v>040000</v>
      </c>
      <c r="E1104" s="16" t="str">
        <f>VLOOKUP(D1104:D4260,'[10]Catalogos CRI'!$A$10:$B$19,2,FALSE)</f>
        <v>DERECHOS</v>
      </c>
      <c r="F1104" s="16" t="str">
        <f t="shared" si="157"/>
        <v>043000</v>
      </c>
      <c r="G1104" s="16" t="str">
        <f>VLOOKUP(F1104:F4260,'[10]Catalogos CRI'!$A$24:$B$65,2,FALSE)</f>
        <v>DERECHOS POR PRESTACIÓN DE SERVICIOS</v>
      </c>
      <c r="H1104" s="16" t="str">
        <f t="shared" si="158"/>
        <v>043010</v>
      </c>
      <c r="I1104" s="16" t="str">
        <f>VLOOKUP(H1104:H4260,'[10]Catalogos CRI'!$A$70:$B$148,2,FALSE)</f>
        <v>Licencias y permisos de giros</v>
      </c>
      <c r="J1104" s="16" t="str">
        <f t="shared" si="159"/>
        <v>043012</v>
      </c>
      <c r="K1104" s="16" t="str">
        <f>VLOOKUP(J1104:J4260,'[10]Catalogos CRI'!$A$153:$B$335,2,FALSE)</f>
        <v>Licencias, permisos o autorización de giros con servicios de bebidas alcohólicas</v>
      </c>
      <c r="L1104" s="16" t="str">
        <f t="shared" si="160"/>
        <v>400</v>
      </c>
      <c r="M1104" s="16" t="str">
        <f>VLOOKUP(L1104:L4260,[11]FF!$A$10:$B$16,2,FALSE)</f>
        <v>Ingresos Propios</v>
      </c>
      <c r="N1104" s="16" t="str">
        <f t="shared" si="161"/>
        <v>401</v>
      </c>
      <c r="O1104" s="16" t="str">
        <f>VLOOKUP(N1104:N4260,[11]FF!$A$22:$B$93,2,FALSE)</f>
        <v>Ingresos Propios</v>
      </c>
      <c r="P1104" s="16">
        <v>879976</v>
      </c>
      <c r="Q1104" s="16">
        <v>5</v>
      </c>
      <c r="R1104" s="17">
        <v>403257</v>
      </c>
      <c r="S1104" s="17">
        <v>0</v>
      </c>
      <c r="T1104" s="17">
        <f t="shared" si="153"/>
        <v>403257</v>
      </c>
      <c r="U1104" s="17">
        <v>0</v>
      </c>
      <c r="V1104" s="17">
        <v>0</v>
      </c>
      <c r="W1104" s="17">
        <f t="shared" si="154"/>
        <v>403257</v>
      </c>
      <c r="X1104" t="str">
        <f>VLOOKUP(J1104,'[12]Conver ASEJ VS Clave Nueva'!$A$4:$C$193,3,FALSE)</f>
        <v>4.3.1.2</v>
      </c>
      <c r="Y1104" t="str">
        <f>VLOOKUP(K1104,'[13]Conver ASEJ VS Clave Nueva'!$B$4:$D$193,3,FALSE)</f>
        <v>Licencias, permisos o autorización de giros con servicios de bebidas alcohólicas</v>
      </c>
    </row>
    <row r="1105" spans="1:25" x14ac:dyDescent="0.25">
      <c r="A1105" s="16">
        <v>86965</v>
      </c>
      <c r="B1105" s="16" t="s">
        <v>69</v>
      </c>
      <c r="C1105" s="16" t="str">
        <f t="shared" si="155"/>
        <v>2018</v>
      </c>
      <c r="D1105" s="16" t="str">
        <f t="shared" si="156"/>
        <v>040000</v>
      </c>
      <c r="E1105" s="16" t="str">
        <f>VLOOKUP(D1105:D4261,'[10]Catalogos CRI'!$A$10:$B$19,2,FALSE)</f>
        <v>DERECHOS</v>
      </c>
      <c r="F1105" s="16" t="str">
        <f t="shared" si="157"/>
        <v>043000</v>
      </c>
      <c r="G1105" s="16" t="str">
        <f>VLOOKUP(F1105:F4261,'[10]Catalogos CRI'!$A$24:$B$65,2,FALSE)</f>
        <v>DERECHOS POR PRESTACIÓN DE SERVICIOS</v>
      </c>
      <c r="H1105" s="16" t="str">
        <f t="shared" si="158"/>
        <v>043010</v>
      </c>
      <c r="I1105" s="16" t="str">
        <f>VLOOKUP(H1105:H4261,'[10]Catalogos CRI'!$A$70:$B$148,2,FALSE)</f>
        <v>Licencias y permisos de giros</v>
      </c>
      <c r="J1105" s="16" t="str">
        <f t="shared" si="159"/>
        <v>043012</v>
      </c>
      <c r="K1105" s="16" t="str">
        <f>VLOOKUP(J1105:J4261,'[10]Catalogos CRI'!$A$153:$B$335,2,FALSE)</f>
        <v>Licencias, permisos o autorización de giros con servicios de bebidas alcohólicas</v>
      </c>
      <c r="L1105" s="16" t="str">
        <f t="shared" si="160"/>
        <v>400</v>
      </c>
      <c r="M1105" s="16" t="str">
        <f>VLOOKUP(L1105:L4261,[11]FF!$A$10:$B$16,2,FALSE)</f>
        <v>Ingresos Propios</v>
      </c>
      <c r="N1105" s="16" t="str">
        <f t="shared" si="161"/>
        <v>401</v>
      </c>
      <c r="O1105" s="16" t="str">
        <f>VLOOKUP(N1105:N4261,[11]FF!$A$22:$B$93,2,FALSE)</f>
        <v>Ingresos Propios</v>
      </c>
      <c r="P1105" s="16">
        <v>879977</v>
      </c>
      <c r="Q1105" s="16">
        <v>6</v>
      </c>
      <c r="R1105" s="17">
        <v>403257</v>
      </c>
      <c r="S1105" s="17">
        <v>0</v>
      </c>
      <c r="T1105" s="17">
        <f t="shared" si="153"/>
        <v>403257</v>
      </c>
      <c r="U1105" s="17">
        <v>0</v>
      </c>
      <c r="V1105" s="17">
        <v>0</v>
      </c>
      <c r="W1105" s="17">
        <f t="shared" si="154"/>
        <v>403257</v>
      </c>
      <c r="X1105" t="str">
        <f>VLOOKUP(J1105,'[12]Conver ASEJ VS Clave Nueva'!$A$4:$C$193,3,FALSE)</f>
        <v>4.3.1.2</v>
      </c>
      <c r="Y1105" t="str">
        <f>VLOOKUP(K1105,'[13]Conver ASEJ VS Clave Nueva'!$B$4:$D$193,3,FALSE)</f>
        <v>Licencias, permisos o autorización de giros con servicios de bebidas alcohólicas</v>
      </c>
    </row>
    <row r="1106" spans="1:25" x14ac:dyDescent="0.25">
      <c r="A1106" s="16">
        <v>86965</v>
      </c>
      <c r="B1106" s="16" t="s">
        <v>69</v>
      </c>
      <c r="C1106" s="16" t="str">
        <f t="shared" si="155"/>
        <v>2018</v>
      </c>
      <c r="D1106" s="16" t="str">
        <f t="shared" si="156"/>
        <v>040000</v>
      </c>
      <c r="E1106" s="16" t="str">
        <f>VLOOKUP(D1106:D4262,'[10]Catalogos CRI'!$A$10:$B$19,2,FALSE)</f>
        <v>DERECHOS</v>
      </c>
      <c r="F1106" s="16" t="str">
        <f t="shared" si="157"/>
        <v>043000</v>
      </c>
      <c r="G1106" s="16" t="str">
        <f>VLOOKUP(F1106:F4262,'[10]Catalogos CRI'!$A$24:$B$65,2,FALSE)</f>
        <v>DERECHOS POR PRESTACIÓN DE SERVICIOS</v>
      </c>
      <c r="H1106" s="16" t="str">
        <f t="shared" si="158"/>
        <v>043010</v>
      </c>
      <c r="I1106" s="16" t="str">
        <f>VLOOKUP(H1106:H4262,'[10]Catalogos CRI'!$A$70:$B$148,2,FALSE)</f>
        <v>Licencias y permisos de giros</v>
      </c>
      <c r="J1106" s="16" t="str">
        <f t="shared" si="159"/>
        <v>043012</v>
      </c>
      <c r="K1106" s="16" t="str">
        <f>VLOOKUP(J1106:J4262,'[10]Catalogos CRI'!$A$153:$B$335,2,FALSE)</f>
        <v>Licencias, permisos o autorización de giros con servicios de bebidas alcohólicas</v>
      </c>
      <c r="L1106" s="16" t="str">
        <f t="shared" si="160"/>
        <v>400</v>
      </c>
      <c r="M1106" s="16" t="str">
        <f>VLOOKUP(L1106:L4262,[11]FF!$A$10:$B$16,2,FALSE)</f>
        <v>Ingresos Propios</v>
      </c>
      <c r="N1106" s="16" t="str">
        <f t="shared" si="161"/>
        <v>401</v>
      </c>
      <c r="O1106" s="16" t="str">
        <f>VLOOKUP(N1106:N4262,[11]FF!$A$22:$B$93,2,FALSE)</f>
        <v>Ingresos Propios</v>
      </c>
      <c r="P1106" s="16">
        <v>879978</v>
      </c>
      <c r="Q1106" s="16">
        <v>7</v>
      </c>
      <c r="R1106" s="17">
        <v>403257</v>
      </c>
      <c r="S1106" s="17">
        <v>0</v>
      </c>
      <c r="T1106" s="17">
        <f t="shared" si="153"/>
        <v>403257</v>
      </c>
      <c r="U1106" s="17">
        <v>0</v>
      </c>
      <c r="V1106" s="17">
        <v>0</v>
      </c>
      <c r="W1106" s="17">
        <f t="shared" si="154"/>
        <v>403257</v>
      </c>
      <c r="X1106" t="str">
        <f>VLOOKUP(J1106,'[12]Conver ASEJ VS Clave Nueva'!$A$4:$C$193,3,FALSE)</f>
        <v>4.3.1.2</v>
      </c>
      <c r="Y1106" t="str">
        <f>VLOOKUP(K1106,'[13]Conver ASEJ VS Clave Nueva'!$B$4:$D$193,3,FALSE)</f>
        <v>Licencias, permisos o autorización de giros con servicios de bebidas alcohólicas</v>
      </c>
    </row>
    <row r="1107" spans="1:25" x14ac:dyDescent="0.25">
      <c r="A1107" s="16">
        <v>86965</v>
      </c>
      <c r="B1107" s="16" t="s">
        <v>69</v>
      </c>
      <c r="C1107" s="16" t="str">
        <f t="shared" si="155"/>
        <v>2018</v>
      </c>
      <c r="D1107" s="16" t="str">
        <f t="shared" si="156"/>
        <v>040000</v>
      </c>
      <c r="E1107" s="16" t="str">
        <f>VLOOKUP(D1107:D4263,'[10]Catalogos CRI'!$A$10:$B$19,2,FALSE)</f>
        <v>DERECHOS</v>
      </c>
      <c r="F1107" s="16" t="str">
        <f t="shared" si="157"/>
        <v>043000</v>
      </c>
      <c r="G1107" s="16" t="str">
        <f>VLOOKUP(F1107:F4263,'[10]Catalogos CRI'!$A$24:$B$65,2,FALSE)</f>
        <v>DERECHOS POR PRESTACIÓN DE SERVICIOS</v>
      </c>
      <c r="H1107" s="16" t="str">
        <f t="shared" si="158"/>
        <v>043010</v>
      </c>
      <c r="I1107" s="16" t="str">
        <f>VLOOKUP(H1107:H4263,'[10]Catalogos CRI'!$A$70:$B$148,2,FALSE)</f>
        <v>Licencias y permisos de giros</v>
      </c>
      <c r="J1107" s="16" t="str">
        <f t="shared" si="159"/>
        <v>043012</v>
      </c>
      <c r="K1107" s="16" t="str">
        <f>VLOOKUP(J1107:J4263,'[10]Catalogos CRI'!$A$153:$B$335,2,FALSE)</f>
        <v>Licencias, permisos o autorización de giros con servicios de bebidas alcohólicas</v>
      </c>
      <c r="L1107" s="16" t="str">
        <f t="shared" si="160"/>
        <v>400</v>
      </c>
      <c r="M1107" s="16" t="str">
        <f>VLOOKUP(L1107:L4263,[11]FF!$A$10:$B$16,2,FALSE)</f>
        <v>Ingresos Propios</v>
      </c>
      <c r="N1107" s="16" t="str">
        <f t="shared" si="161"/>
        <v>401</v>
      </c>
      <c r="O1107" s="16" t="str">
        <f>VLOOKUP(N1107:N4263,[11]FF!$A$22:$B$93,2,FALSE)</f>
        <v>Ingresos Propios</v>
      </c>
      <c r="P1107" s="16">
        <v>879979</v>
      </c>
      <c r="Q1107" s="16">
        <v>8</v>
      </c>
      <c r="R1107" s="17">
        <v>403257</v>
      </c>
      <c r="S1107" s="17">
        <v>0</v>
      </c>
      <c r="T1107" s="17">
        <f t="shared" si="153"/>
        <v>403257</v>
      </c>
      <c r="U1107" s="17">
        <v>0</v>
      </c>
      <c r="V1107" s="17">
        <v>0</v>
      </c>
      <c r="W1107" s="17">
        <f t="shared" si="154"/>
        <v>403257</v>
      </c>
      <c r="X1107" t="str">
        <f>VLOOKUP(J1107,'[12]Conver ASEJ VS Clave Nueva'!$A$4:$C$193,3,FALSE)</f>
        <v>4.3.1.2</v>
      </c>
      <c r="Y1107" t="str">
        <f>VLOOKUP(K1107,'[13]Conver ASEJ VS Clave Nueva'!$B$4:$D$193,3,FALSE)</f>
        <v>Licencias, permisos o autorización de giros con servicios de bebidas alcohólicas</v>
      </c>
    </row>
    <row r="1108" spans="1:25" x14ac:dyDescent="0.25">
      <c r="A1108" s="16">
        <v>86965</v>
      </c>
      <c r="B1108" s="16" t="s">
        <v>69</v>
      </c>
      <c r="C1108" s="16" t="str">
        <f t="shared" si="155"/>
        <v>2018</v>
      </c>
      <c r="D1108" s="16" t="str">
        <f t="shared" si="156"/>
        <v>040000</v>
      </c>
      <c r="E1108" s="16" t="str">
        <f>VLOOKUP(D1108:D4264,'[10]Catalogos CRI'!$A$10:$B$19,2,FALSE)</f>
        <v>DERECHOS</v>
      </c>
      <c r="F1108" s="16" t="str">
        <f t="shared" si="157"/>
        <v>043000</v>
      </c>
      <c r="G1108" s="16" t="str">
        <f>VLOOKUP(F1108:F4264,'[10]Catalogos CRI'!$A$24:$B$65,2,FALSE)</f>
        <v>DERECHOS POR PRESTACIÓN DE SERVICIOS</v>
      </c>
      <c r="H1108" s="16" t="str">
        <f t="shared" si="158"/>
        <v>043010</v>
      </c>
      <c r="I1108" s="16" t="str">
        <f>VLOOKUP(H1108:H4264,'[10]Catalogos CRI'!$A$70:$B$148,2,FALSE)</f>
        <v>Licencias y permisos de giros</v>
      </c>
      <c r="J1108" s="16" t="str">
        <f t="shared" si="159"/>
        <v>043012</v>
      </c>
      <c r="K1108" s="16" t="str">
        <f>VLOOKUP(J1108:J4264,'[10]Catalogos CRI'!$A$153:$B$335,2,FALSE)</f>
        <v>Licencias, permisos o autorización de giros con servicios de bebidas alcohólicas</v>
      </c>
      <c r="L1108" s="16" t="str">
        <f t="shared" si="160"/>
        <v>400</v>
      </c>
      <c r="M1108" s="16" t="str">
        <f>VLOOKUP(L1108:L4264,[11]FF!$A$10:$B$16,2,FALSE)</f>
        <v>Ingresos Propios</v>
      </c>
      <c r="N1108" s="16" t="str">
        <f t="shared" si="161"/>
        <v>401</v>
      </c>
      <c r="O1108" s="16" t="str">
        <f>VLOOKUP(N1108:N4264,[11]FF!$A$22:$B$93,2,FALSE)</f>
        <v>Ingresos Propios</v>
      </c>
      <c r="P1108" s="16">
        <v>879980</v>
      </c>
      <c r="Q1108" s="16">
        <v>9</v>
      </c>
      <c r="R1108" s="17">
        <v>403257</v>
      </c>
      <c r="S1108" s="17">
        <v>0</v>
      </c>
      <c r="T1108" s="17">
        <f t="shared" si="153"/>
        <v>403257</v>
      </c>
      <c r="U1108" s="17">
        <v>0</v>
      </c>
      <c r="V1108" s="17">
        <v>0</v>
      </c>
      <c r="W1108" s="17">
        <f t="shared" si="154"/>
        <v>403257</v>
      </c>
      <c r="X1108" t="str">
        <f>VLOOKUP(J1108,'[12]Conver ASEJ VS Clave Nueva'!$A$4:$C$193,3,FALSE)</f>
        <v>4.3.1.2</v>
      </c>
      <c r="Y1108" t="str">
        <f>VLOOKUP(K1108,'[13]Conver ASEJ VS Clave Nueva'!$B$4:$D$193,3,FALSE)</f>
        <v>Licencias, permisos o autorización de giros con servicios de bebidas alcohólicas</v>
      </c>
    </row>
    <row r="1109" spans="1:25" x14ac:dyDescent="0.25">
      <c r="A1109" s="16">
        <v>86965</v>
      </c>
      <c r="B1109" s="16" t="s">
        <v>69</v>
      </c>
      <c r="C1109" s="16" t="str">
        <f t="shared" si="155"/>
        <v>2018</v>
      </c>
      <c r="D1109" s="16" t="str">
        <f t="shared" si="156"/>
        <v>040000</v>
      </c>
      <c r="E1109" s="16" t="str">
        <f>VLOOKUP(D1109:D4265,'[10]Catalogos CRI'!$A$10:$B$19,2,FALSE)</f>
        <v>DERECHOS</v>
      </c>
      <c r="F1109" s="16" t="str">
        <f t="shared" si="157"/>
        <v>043000</v>
      </c>
      <c r="G1109" s="16" t="str">
        <f>VLOOKUP(F1109:F4265,'[10]Catalogos CRI'!$A$24:$B$65,2,FALSE)</f>
        <v>DERECHOS POR PRESTACIÓN DE SERVICIOS</v>
      </c>
      <c r="H1109" s="16" t="str">
        <f t="shared" si="158"/>
        <v>043010</v>
      </c>
      <c r="I1109" s="16" t="str">
        <f>VLOOKUP(H1109:H4265,'[10]Catalogos CRI'!$A$70:$B$148,2,FALSE)</f>
        <v>Licencias y permisos de giros</v>
      </c>
      <c r="J1109" s="16" t="str">
        <f t="shared" si="159"/>
        <v>043012</v>
      </c>
      <c r="K1109" s="16" t="str">
        <f>VLOOKUP(J1109:J4265,'[10]Catalogos CRI'!$A$153:$B$335,2,FALSE)</f>
        <v>Licencias, permisos o autorización de giros con servicios de bebidas alcohólicas</v>
      </c>
      <c r="L1109" s="16" t="str">
        <f t="shared" si="160"/>
        <v>400</v>
      </c>
      <c r="M1109" s="16" t="str">
        <f>VLOOKUP(L1109:L4265,[11]FF!$A$10:$B$16,2,FALSE)</f>
        <v>Ingresos Propios</v>
      </c>
      <c r="N1109" s="16" t="str">
        <f t="shared" si="161"/>
        <v>401</v>
      </c>
      <c r="O1109" s="16" t="str">
        <f>VLOOKUP(N1109:N4265,[11]FF!$A$22:$B$93,2,FALSE)</f>
        <v>Ingresos Propios</v>
      </c>
      <c r="P1109" s="16">
        <v>879981</v>
      </c>
      <c r="Q1109" s="16">
        <v>10</v>
      </c>
      <c r="R1109" s="17">
        <v>403257</v>
      </c>
      <c r="S1109" s="17">
        <v>0</v>
      </c>
      <c r="T1109" s="17">
        <f t="shared" si="153"/>
        <v>403257</v>
      </c>
      <c r="U1109" s="17">
        <v>0</v>
      </c>
      <c r="V1109" s="17">
        <v>0</v>
      </c>
      <c r="W1109" s="17">
        <f t="shared" si="154"/>
        <v>403257</v>
      </c>
      <c r="X1109" t="str">
        <f>VLOOKUP(J1109,'[12]Conver ASEJ VS Clave Nueva'!$A$4:$C$193,3,FALSE)</f>
        <v>4.3.1.2</v>
      </c>
      <c r="Y1109" t="str">
        <f>VLOOKUP(K1109,'[13]Conver ASEJ VS Clave Nueva'!$B$4:$D$193,3,FALSE)</f>
        <v>Licencias, permisos o autorización de giros con servicios de bebidas alcohólicas</v>
      </c>
    </row>
    <row r="1110" spans="1:25" x14ac:dyDescent="0.25">
      <c r="A1110" s="16">
        <v>86965</v>
      </c>
      <c r="B1110" s="16" t="s">
        <v>69</v>
      </c>
      <c r="C1110" s="16" t="str">
        <f t="shared" si="155"/>
        <v>2018</v>
      </c>
      <c r="D1110" s="16" t="str">
        <f t="shared" si="156"/>
        <v>040000</v>
      </c>
      <c r="E1110" s="16" t="str">
        <f>VLOOKUP(D1110:D4266,'[10]Catalogos CRI'!$A$10:$B$19,2,FALSE)</f>
        <v>DERECHOS</v>
      </c>
      <c r="F1110" s="16" t="str">
        <f t="shared" si="157"/>
        <v>043000</v>
      </c>
      <c r="G1110" s="16" t="str">
        <f>VLOOKUP(F1110:F4266,'[10]Catalogos CRI'!$A$24:$B$65,2,FALSE)</f>
        <v>DERECHOS POR PRESTACIÓN DE SERVICIOS</v>
      </c>
      <c r="H1110" s="16" t="str">
        <f t="shared" si="158"/>
        <v>043010</v>
      </c>
      <c r="I1110" s="16" t="str">
        <f>VLOOKUP(H1110:H4266,'[10]Catalogos CRI'!$A$70:$B$148,2,FALSE)</f>
        <v>Licencias y permisos de giros</v>
      </c>
      <c r="J1110" s="16" t="str">
        <f t="shared" si="159"/>
        <v>043012</v>
      </c>
      <c r="K1110" s="16" t="str">
        <f>VLOOKUP(J1110:J4266,'[10]Catalogos CRI'!$A$153:$B$335,2,FALSE)</f>
        <v>Licencias, permisos o autorización de giros con servicios de bebidas alcohólicas</v>
      </c>
      <c r="L1110" s="16" t="str">
        <f t="shared" si="160"/>
        <v>400</v>
      </c>
      <c r="M1110" s="16" t="str">
        <f>VLOOKUP(L1110:L4266,[11]FF!$A$10:$B$16,2,FALSE)</f>
        <v>Ingresos Propios</v>
      </c>
      <c r="N1110" s="16" t="str">
        <f t="shared" si="161"/>
        <v>401</v>
      </c>
      <c r="O1110" s="16" t="str">
        <f>VLOOKUP(N1110:N4266,[11]FF!$A$22:$B$93,2,FALSE)</f>
        <v>Ingresos Propios</v>
      </c>
      <c r="P1110" s="16">
        <v>879982</v>
      </c>
      <c r="Q1110" s="16">
        <v>11</v>
      </c>
      <c r="R1110" s="17">
        <v>403257</v>
      </c>
      <c r="S1110" s="17">
        <v>0</v>
      </c>
      <c r="T1110" s="17">
        <f t="shared" si="153"/>
        <v>403257</v>
      </c>
      <c r="U1110" s="17">
        <v>0</v>
      </c>
      <c r="V1110" s="17">
        <v>0</v>
      </c>
      <c r="W1110" s="17">
        <f t="shared" si="154"/>
        <v>403257</v>
      </c>
      <c r="X1110" t="str">
        <f>VLOOKUP(J1110,'[12]Conver ASEJ VS Clave Nueva'!$A$4:$C$193,3,FALSE)</f>
        <v>4.3.1.2</v>
      </c>
      <c r="Y1110" t="str">
        <f>VLOOKUP(K1110,'[13]Conver ASEJ VS Clave Nueva'!$B$4:$D$193,3,FALSE)</f>
        <v>Licencias, permisos o autorización de giros con servicios de bebidas alcohólicas</v>
      </c>
    </row>
    <row r="1111" spans="1:25" x14ac:dyDescent="0.25">
      <c r="A1111" s="16">
        <v>86965</v>
      </c>
      <c r="B1111" s="16" t="s">
        <v>69</v>
      </c>
      <c r="C1111" s="16" t="str">
        <f t="shared" si="155"/>
        <v>2018</v>
      </c>
      <c r="D1111" s="16" t="str">
        <f t="shared" si="156"/>
        <v>040000</v>
      </c>
      <c r="E1111" s="16" t="str">
        <f>VLOOKUP(D1111:D4267,'[10]Catalogos CRI'!$A$10:$B$19,2,FALSE)</f>
        <v>DERECHOS</v>
      </c>
      <c r="F1111" s="16" t="str">
        <f t="shared" si="157"/>
        <v>043000</v>
      </c>
      <c r="G1111" s="16" t="str">
        <f>VLOOKUP(F1111:F4267,'[10]Catalogos CRI'!$A$24:$B$65,2,FALSE)</f>
        <v>DERECHOS POR PRESTACIÓN DE SERVICIOS</v>
      </c>
      <c r="H1111" s="16" t="str">
        <f t="shared" si="158"/>
        <v>043010</v>
      </c>
      <c r="I1111" s="16" t="str">
        <f>VLOOKUP(H1111:H4267,'[10]Catalogos CRI'!$A$70:$B$148,2,FALSE)</f>
        <v>Licencias y permisos de giros</v>
      </c>
      <c r="J1111" s="16" t="str">
        <f t="shared" si="159"/>
        <v>043012</v>
      </c>
      <c r="K1111" s="16" t="str">
        <f>VLOOKUP(J1111:J4267,'[10]Catalogos CRI'!$A$153:$B$335,2,FALSE)</f>
        <v>Licencias, permisos o autorización de giros con servicios de bebidas alcohólicas</v>
      </c>
      <c r="L1111" s="16" t="str">
        <f t="shared" si="160"/>
        <v>400</v>
      </c>
      <c r="M1111" s="16" t="str">
        <f>VLOOKUP(L1111:L4267,[11]FF!$A$10:$B$16,2,FALSE)</f>
        <v>Ingresos Propios</v>
      </c>
      <c r="N1111" s="16" t="str">
        <f t="shared" si="161"/>
        <v>401</v>
      </c>
      <c r="O1111" s="16" t="str">
        <f>VLOOKUP(N1111:N4267,[11]FF!$A$22:$B$93,2,FALSE)</f>
        <v>Ingresos Propios</v>
      </c>
      <c r="P1111" s="16">
        <v>879983</v>
      </c>
      <c r="Q1111" s="16">
        <v>12</v>
      </c>
      <c r="R1111" s="17">
        <v>403257</v>
      </c>
      <c r="S1111" s="17">
        <v>0</v>
      </c>
      <c r="T1111" s="17">
        <f t="shared" si="153"/>
        <v>403257</v>
      </c>
      <c r="U1111" s="17">
        <v>0</v>
      </c>
      <c r="V1111" s="17">
        <v>0</v>
      </c>
      <c r="W1111" s="17">
        <f t="shared" si="154"/>
        <v>403257</v>
      </c>
      <c r="X1111" t="str">
        <f>VLOOKUP(J1111,'[12]Conver ASEJ VS Clave Nueva'!$A$4:$C$193,3,FALSE)</f>
        <v>4.3.1.2</v>
      </c>
      <c r="Y1111" t="str">
        <f>VLOOKUP(K1111,'[13]Conver ASEJ VS Clave Nueva'!$B$4:$D$193,3,FALSE)</f>
        <v>Licencias, permisos o autorización de giros con servicios de bebidas alcohólicas</v>
      </c>
    </row>
    <row r="1112" spans="1:25" x14ac:dyDescent="0.25">
      <c r="A1112" s="16">
        <v>86966</v>
      </c>
      <c r="B1112" s="16" t="s">
        <v>42</v>
      </c>
      <c r="C1112" s="16" t="str">
        <f t="shared" si="155"/>
        <v>2018</v>
      </c>
      <c r="D1112" s="16" t="str">
        <f t="shared" si="156"/>
        <v>040000</v>
      </c>
      <c r="E1112" s="16" t="str">
        <f>VLOOKUP(D1112:D4268,'[10]Catalogos CRI'!$A$10:$B$19,2,FALSE)</f>
        <v>DERECHOS</v>
      </c>
      <c r="F1112" s="16" t="str">
        <f t="shared" si="157"/>
        <v>043000</v>
      </c>
      <c r="G1112" s="16" t="str">
        <f>VLOOKUP(F1112:F4268,'[10]Catalogos CRI'!$A$24:$B$65,2,FALSE)</f>
        <v>DERECHOS POR PRESTACIÓN DE SERVICIOS</v>
      </c>
      <c r="H1112" s="16" t="str">
        <f t="shared" si="158"/>
        <v>043010</v>
      </c>
      <c r="I1112" s="16" t="str">
        <f>VLOOKUP(H1112:H4268,'[10]Catalogos CRI'!$A$70:$B$148,2,FALSE)</f>
        <v>Licencias y permisos de giros</v>
      </c>
      <c r="J1112" s="16" t="str">
        <f t="shared" si="159"/>
        <v>043013</v>
      </c>
      <c r="K1112" s="16" t="str">
        <f>VLOOKUP(J1112:J4268,'[10]Catalogos CRI'!$A$153:$B$335,2,FALSE)</f>
        <v>Licencias, permisos o autorización de otros conceptos distintos a los anteriores giros con bebidas alcohólicas</v>
      </c>
      <c r="L1112" s="16" t="str">
        <f t="shared" si="160"/>
        <v>400</v>
      </c>
      <c r="M1112" s="16" t="str">
        <f>VLOOKUP(L1112:L4268,[11]FF!$A$10:$B$16,2,FALSE)</f>
        <v>Ingresos Propios</v>
      </c>
      <c r="N1112" s="16" t="str">
        <f t="shared" si="161"/>
        <v>401</v>
      </c>
      <c r="O1112" s="16" t="str">
        <f>VLOOKUP(N1112:N4268,[11]FF!$A$22:$B$93,2,FALSE)</f>
        <v>Ingresos Propios</v>
      </c>
      <c r="P1112" s="16">
        <v>879984</v>
      </c>
      <c r="Q1112" s="16">
        <v>1</v>
      </c>
      <c r="R1112" s="17">
        <v>99362.61</v>
      </c>
      <c r="S1112" s="17">
        <v>0</v>
      </c>
      <c r="T1112" s="17">
        <f t="shared" si="153"/>
        <v>99362.61</v>
      </c>
      <c r="U1112" s="17">
        <v>0</v>
      </c>
      <c r="V1112" s="17">
        <v>0</v>
      </c>
      <c r="W1112" s="17">
        <f t="shared" si="154"/>
        <v>99362.61</v>
      </c>
      <c r="X1112" t="str">
        <f>VLOOKUP(J1112,'[12]Conver ASEJ VS Clave Nueva'!$A$4:$C$193,3,FALSE)</f>
        <v>4.3.1.3</v>
      </c>
      <c r="Y1112" t="str">
        <f>VLOOKUP(K1112,'[13]Conver ASEJ VS Clave Nueva'!$B$4:$D$193,3,FALSE)</f>
        <v>Licencias, permisos o autorización de otros conceptos distintos a los anteriores giros con bebidas alcohólicas</v>
      </c>
    </row>
    <row r="1113" spans="1:25" x14ac:dyDescent="0.25">
      <c r="A1113" s="16">
        <v>86966</v>
      </c>
      <c r="B1113" s="16" t="s">
        <v>42</v>
      </c>
      <c r="C1113" s="16" t="str">
        <f t="shared" si="155"/>
        <v>2018</v>
      </c>
      <c r="D1113" s="16" t="str">
        <f t="shared" si="156"/>
        <v>040000</v>
      </c>
      <c r="E1113" s="16" t="str">
        <f>VLOOKUP(D1113:D4269,'[10]Catalogos CRI'!$A$10:$B$19,2,FALSE)</f>
        <v>DERECHOS</v>
      </c>
      <c r="F1113" s="16" t="str">
        <f t="shared" si="157"/>
        <v>043000</v>
      </c>
      <c r="G1113" s="16" t="str">
        <f>VLOOKUP(F1113:F4269,'[10]Catalogos CRI'!$A$24:$B$65,2,FALSE)</f>
        <v>DERECHOS POR PRESTACIÓN DE SERVICIOS</v>
      </c>
      <c r="H1113" s="16" t="str">
        <f t="shared" si="158"/>
        <v>043010</v>
      </c>
      <c r="I1113" s="16" t="str">
        <f>VLOOKUP(H1113:H4269,'[10]Catalogos CRI'!$A$70:$B$148,2,FALSE)</f>
        <v>Licencias y permisos de giros</v>
      </c>
      <c r="J1113" s="16" t="str">
        <f t="shared" si="159"/>
        <v>043013</v>
      </c>
      <c r="K1113" s="16" t="str">
        <f>VLOOKUP(J1113:J4269,'[10]Catalogos CRI'!$A$153:$B$335,2,FALSE)</f>
        <v>Licencias, permisos o autorización de otros conceptos distintos a los anteriores giros con bebidas alcohólicas</v>
      </c>
      <c r="L1113" s="16" t="str">
        <f t="shared" si="160"/>
        <v>400</v>
      </c>
      <c r="M1113" s="16" t="str">
        <f>VLOOKUP(L1113:L4269,[11]FF!$A$10:$B$16,2,FALSE)</f>
        <v>Ingresos Propios</v>
      </c>
      <c r="N1113" s="16" t="str">
        <f t="shared" si="161"/>
        <v>401</v>
      </c>
      <c r="O1113" s="16" t="str">
        <f>VLOOKUP(N1113:N4269,[11]FF!$A$22:$B$93,2,FALSE)</f>
        <v>Ingresos Propios</v>
      </c>
      <c r="P1113" s="16">
        <v>879985</v>
      </c>
      <c r="Q1113" s="16">
        <v>2</v>
      </c>
      <c r="R1113" s="17">
        <v>99363</v>
      </c>
      <c r="S1113" s="17">
        <v>0</v>
      </c>
      <c r="T1113" s="17">
        <f t="shared" si="153"/>
        <v>99363</v>
      </c>
      <c r="U1113" s="17">
        <v>0</v>
      </c>
      <c r="V1113" s="17">
        <v>0</v>
      </c>
      <c r="W1113" s="17">
        <f t="shared" si="154"/>
        <v>99363</v>
      </c>
      <c r="X1113" t="str">
        <f>VLOOKUP(J1113,'[12]Conver ASEJ VS Clave Nueva'!$A$4:$C$193,3,FALSE)</f>
        <v>4.3.1.3</v>
      </c>
      <c r="Y1113" t="str">
        <f>VLOOKUP(K1113,'[13]Conver ASEJ VS Clave Nueva'!$B$4:$D$193,3,FALSE)</f>
        <v>Licencias, permisos o autorización de otros conceptos distintos a los anteriores giros con bebidas alcohólicas</v>
      </c>
    </row>
    <row r="1114" spans="1:25" x14ac:dyDescent="0.25">
      <c r="A1114" s="16">
        <v>86966</v>
      </c>
      <c r="B1114" s="16" t="s">
        <v>42</v>
      </c>
      <c r="C1114" s="16" t="str">
        <f t="shared" si="155"/>
        <v>2018</v>
      </c>
      <c r="D1114" s="16" t="str">
        <f t="shared" si="156"/>
        <v>040000</v>
      </c>
      <c r="E1114" s="16" t="str">
        <f>VLOOKUP(D1114:D4270,'[10]Catalogos CRI'!$A$10:$B$19,2,FALSE)</f>
        <v>DERECHOS</v>
      </c>
      <c r="F1114" s="16" t="str">
        <f t="shared" si="157"/>
        <v>043000</v>
      </c>
      <c r="G1114" s="16" t="str">
        <f>VLOOKUP(F1114:F4270,'[10]Catalogos CRI'!$A$24:$B$65,2,FALSE)</f>
        <v>DERECHOS POR PRESTACIÓN DE SERVICIOS</v>
      </c>
      <c r="H1114" s="16" t="str">
        <f t="shared" si="158"/>
        <v>043010</v>
      </c>
      <c r="I1114" s="16" t="str">
        <f>VLOOKUP(H1114:H4270,'[10]Catalogos CRI'!$A$70:$B$148,2,FALSE)</f>
        <v>Licencias y permisos de giros</v>
      </c>
      <c r="J1114" s="16" t="str">
        <f t="shared" si="159"/>
        <v>043013</v>
      </c>
      <c r="K1114" s="16" t="str">
        <f>VLOOKUP(J1114:J4270,'[10]Catalogos CRI'!$A$153:$B$335,2,FALSE)</f>
        <v>Licencias, permisos o autorización de otros conceptos distintos a los anteriores giros con bebidas alcohólicas</v>
      </c>
      <c r="L1114" s="16" t="str">
        <f t="shared" si="160"/>
        <v>400</v>
      </c>
      <c r="M1114" s="16" t="str">
        <f>VLOOKUP(L1114:L4270,[11]FF!$A$10:$B$16,2,FALSE)</f>
        <v>Ingresos Propios</v>
      </c>
      <c r="N1114" s="16" t="str">
        <f t="shared" si="161"/>
        <v>401</v>
      </c>
      <c r="O1114" s="16" t="str">
        <f>VLOOKUP(N1114:N4270,[11]FF!$A$22:$B$93,2,FALSE)</f>
        <v>Ingresos Propios</v>
      </c>
      <c r="P1114" s="16">
        <v>879986</v>
      </c>
      <c r="Q1114" s="16">
        <v>3</v>
      </c>
      <c r="R1114" s="17">
        <v>99363</v>
      </c>
      <c r="S1114" s="17">
        <v>0</v>
      </c>
      <c r="T1114" s="17">
        <f t="shared" si="153"/>
        <v>99363</v>
      </c>
      <c r="U1114" s="17">
        <v>0</v>
      </c>
      <c r="V1114" s="17">
        <v>0</v>
      </c>
      <c r="W1114" s="17">
        <f t="shared" si="154"/>
        <v>99363</v>
      </c>
      <c r="X1114" t="str">
        <f>VLOOKUP(J1114,'[12]Conver ASEJ VS Clave Nueva'!$A$4:$C$193,3,FALSE)</f>
        <v>4.3.1.3</v>
      </c>
      <c r="Y1114" t="str">
        <f>VLOOKUP(K1114,'[13]Conver ASEJ VS Clave Nueva'!$B$4:$D$193,3,FALSE)</f>
        <v>Licencias, permisos o autorización de otros conceptos distintos a los anteriores giros con bebidas alcohólicas</v>
      </c>
    </row>
    <row r="1115" spans="1:25" x14ac:dyDescent="0.25">
      <c r="A1115" s="16">
        <v>86966</v>
      </c>
      <c r="B1115" s="16" t="s">
        <v>42</v>
      </c>
      <c r="C1115" s="16" t="str">
        <f t="shared" si="155"/>
        <v>2018</v>
      </c>
      <c r="D1115" s="16" t="str">
        <f t="shared" si="156"/>
        <v>040000</v>
      </c>
      <c r="E1115" s="16" t="str">
        <f>VLOOKUP(D1115:D4271,'[10]Catalogos CRI'!$A$10:$B$19,2,FALSE)</f>
        <v>DERECHOS</v>
      </c>
      <c r="F1115" s="16" t="str">
        <f t="shared" si="157"/>
        <v>043000</v>
      </c>
      <c r="G1115" s="16" t="str">
        <f>VLOOKUP(F1115:F4271,'[10]Catalogos CRI'!$A$24:$B$65,2,FALSE)</f>
        <v>DERECHOS POR PRESTACIÓN DE SERVICIOS</v>
      </c>
      <c r="H1115" s="16" t="str">
        <f t="shared" si="158"/>
        <v>043010</v>
      </c>
      <c r="I1115" s="16" t="str">
        <f>VLOOKUP(H1115:H4271,'[10]Catalogos CRI'!$A$70:$B$148,2,FALSE)</f>
        <v>Licencias y permisos de giros</v>
      </c>
      <c r="J1115" s="16" t="str">
        <f t="shared" si="159"/>
        <v>043013</v>
      </c>
      <c r="K1115" s="16" t="str">
        <f>VLOOKUP(J1115:J4271,'[10]Catalogos CRI'!$A$153:$B$335,2,FALSE)</f>
        <v>Licencias, permisos o autorización de otros conceptos distintos a los anteriores giros con bebidas alcohólicas</v>
      </c>
      <c r="L1115" s="16" t="str">
        <f t="shared" si="160"/>
        <v>400</v>
      </c>
      <c r="M1115" s="16" t="str">
        <f>VLOOKUP(L1115:L4271,[11]FF!$A$10:$B$16,2,FALSE)</f>
        <v>Ingresos Propios</v>
      </c>
      <c r="N1115" s="16" t="str">
        <f t="shared" si="161"/>
        <v>401</v>
      </c>
      <c r="O1115" s="16" t="str">
        <f>VLOOKUP(N1115:N4271,[11]FF!$A$22:$B$93,2,FALSE)</f>
        <v>Ingresos Propios</v>
      </c>
      <c r="P1115" s="16">
        <v>879987</v>
      </c>
      <c r="Q1115" s="16">
        <v>4</v>
      </c>
      <c r="R1115" s="17">
        <v>99363</v>
      </c>
      <c r="S1115" s="17">
        <v>0</v>
      </c>
      <c r="T1115" s="17">
        <f t="shared" si="153"/>
        <v>99363</v>
      </c>
      <c r="U1115" s="17">
        <v>0</v>
      </c>
      <c r="V1115" s="17">
        <v>0</v>
      </c>
      <c r="W1115" s="17">
        <f t="shared" si="154"/>
        <v>99363</v>
      </c>
      <c r="X1115" t="str">
        <f>VLOOKUP(J1115,'[12]Conver ASEJ VS Clave Nueva'!$A$4:$C$193,3,FALSE)</f>
        <v>4.3.1.3</v>
      </c>
      <c r="Y1115" t="str">
        <f>VLOOKUP(K1115,'[13]Conver ASEJ VS Clave Nueva'!$B$4:$D$193,3,FALSE)</f>
        <v>Licencias, permisos o autorización de otros conceptos distintos a los anteriores giros con bebidas alcohólicas</v>
      </c>
    </row>
    <row r="1116" spans="1:25" x14ac:dyDescent="0.25">
      <c r="A1116" s="16">
        <v>86966</v>
      </c>
      <c r="B1116" s="16" t="s">
        <v>42</v>
      </c>
      <c r="C1116" s="16" t="str">
        <f t="shared" si="155"/>
        <v>2018</v>
      </c>
      <c r="D1116" s="16" t="str">
        <f t="shared" si="156"/>
        <v>040000</v>
      </c>
      <c r="E1116" s="16" t="str">
        <f>VLOOKUP(D1116:D4272,'[10]Catalogos CRI'!$A$10:$B$19,2,FALSE)</f>
        <v>DERECHOS</v>
      </c>
      <c r="F1116" s="16" t="str">
        <f t="shared" si="157"/>
        <v>043000</v>
      </c>
      <c r="G1116" s="16" t="str">
        <f>VLOOKUP(F1116:F4272,'[10]Catalogos CRI'!$A$24:$B$65,2,FALSE)</f>
        <v>DERECHOS POR PRESTACIÓN DE SERVICIOS</v>
      </c>
      <c r="H1116" s="16" t="str">
        <f t="shared" si="158"/>
        <v>043010</v>
      </c>
      <c r="I1116" s="16" t="str">
        <f>VLOOKUP(H1116:H4272,'[10]Catalogos CRI'!$A$70:$B$148,2,FALSE)</f>
        <v>Licencias y permisos de giros</v>
      </c>
      <c r="J1116" s="16" t="str">
        <f t="shared" si="159"/>
        <v>043013</v>
      </c>
      <c r="K1116" s="16" t="str">
        <f>VLOOKUP(J1116:J4272,'[10]Catalogos CRI'!$A$153:$B$335,2,FALSE)</f>
        <v>Licencias, permisos o autorización de otros conceptos distintos a los anteriores giros con bebidas alcohólicas</v>
      </c>
      <c r="L1116" s="16" t="str">
        <f t="shared" si="160"/>
        <v>400</v>
      </c>
      <c r="M1116" s="16" t="str">
        <f>VLOOKUP(L1116:L4272,[11]FF!$A$10:$B$16,2,FALSE)</f>
        <v>Ingresos Propios</v>
      </c>
      <c r="N1116" s="16" t="str">
        <f t="shared" si="161"/>
        <v>401</v>
      </c>
      <c r="O1116" s="16" t="str">
        <f>VLOOKUP(N1116:N4272,[11]FF!$A$22:$B$93,2,FALSE)</f>
        <v>Ingresos Propios</v>
      </c>
      <c r="P1116" s="16">
        <v>879988</v>
      </c>
      <c r="Q1116" s="16">
        <v>5</v>
      </c>
      <c r="R1116" s="17">
        <v>99363</v>
      </c>
      <c r="S1116" s="17">
        <v>0</v>
      </c>
      <c r="T1116" s="17">
        <f t="shared" si="153"/>
        <v>99363</v>
      </c>
      <c r="U1116" s="17">
        <v>0</v>
      </c>
      <c r="V1116" s="17">
        <v>0</v>
      </c>
      <c r="W1116" s="17">
        <f t="shared" si="154"/>
        <v>99363</v>
      </c>
      <c r="X1116" t="str">
        <f>VLOOKUP(J1116,'[12]Conver ASEJ VS Clave Nueva'!$A$4:$C$193,3,FALSE)</f>
        <v>4.3.1.3</v>
      </c>
      <c r="Y1116" t="str">
        <f>VLOOKUP(K1116,'[13]Conver ASEJ VS Clave Nueva'!$B$4:$D$193,3,FALSE)</f>
        <v>Licencias, permisos o autorización de otros conceptos distintos a los anteriores giros con bebidas alcohólicas</v>
      </c>
    </row>
    <row r="1117" spans="1:25" x14ac:dyDescent="0.25">
      <c r="A1117" s="16">
        <v>86966</v>
      </c>
      <c r="B1117" s="16" t="s">
        <v>42</v>
      </c>
      <c r="C1117" s="16" t="str">
        <f t="shared" si="155"/>
        <v>2018</v>
      </c>
      <c r="D1117" s="16" t="str">
        <f t="shared" si="156"/>
        <v>040000</v>
      </c>
      <c r="E1117" s="16" t="str">
        <f>VLOOKUP(D1117:D4273,'[10]Catalogos CRI'!$A$10:$B$19,2,FALSE)</f>
        <v>DERECHOS</v>
      </c>
      <c r="F1117" s="16" t="str">
        <f t="shared" si="157"/>
        <v>043000</v>
      </c>
      <c r="G1117" s="16" t="str">
        <f>VLOOKUP(F1117:F4273,'[10]Catalogos CRI'!$A$24:$B$65,2,FALSE)</f>
        <v>DERECHOS POR PRESTACIÓN DE SERVICIOS</v>
      </c>
      <c r="H1117" s="16" t="str">
        <f t="shared" si="158"/>
        <v>043010</v>
      </c>
      <c r="I1117" s="16" t="str">
        <f>VLOOKUP(H1117:H4273,'[10]Catalogos CRI'!$A$70:$B$148,2,FALSE)</f>
        <v>Licencias y permisos de giros</v>
      </c>
      <c r="J1117" s="16" t="str">
        <f t="shared" si="159"/>
        <v>043013</v>
      </c>
      <c r="K1117" s="16" t="str">
        <f>VLOOKUP(J1117:J4273,'[10]Catalogos CRI'!$A$153:$B$335,2,FALSE)</f>
        <v>Licencias, permisos o autorización de otros conceptos distintos a los anteriores giros con bebidas alcohólicas</v>
      </c>
      <c r="L1117" s="16" t="str">
        <f t="shared" si="160"/>
        <v>400</v>
      </c>
      <c r="M1117" s="16" t="str">
        <f>VLOOKUP(L1117:L4273,[11]FF!$A$10:$B$16,2,FALSE)</f>
        <v>Ingresos Propios</v>
      </c>
      <c r="N1117" s="16" t="str">
        <f t="shared" si="161"/>
        <v>401</v>
      </c>
      <c r="O1117" s="16" t="str">
        <f>VLOOKUP(N1117:N4273,[11]FF!$A$22:$B$93,2,FALSE)</f>
        <v>Ingresos Propios</v>
      </c>
      <c r="P1117" s="16">
        <v>879989</v>
      </c>
      <c r="Q1117" s="16">
        <v>6</v>
      </c>
      <c r="R1117" s="17">
        <v>99363</v>
      </c>
      <c r="S1117" s="17">
        <v>0</v>
      </c>
      <c r="T1117" s="17">
        <f t="shared" si="153"/>
        <v>99363</v>
      </c>
      <c r="U1117" s="17">
        <v>0</v>
      </c>
      <c r="V1117" s="17">
        <v>0</v>
      </c>
      <c r="W1117" s="17">
        <f t="shared" si="154"/>
        <v>99363</v>
      </c>
      <c r="X1117" t="str">
        <f>VLOOKUP(J1117,'[12]Conver ASEJ VS Clave Nueva'!$A$4:$C$193,3,FALSE)</f>
        <v>4.3.1.3</v>
      </c>
      <c r="Y1117" t="str">
        <f>VLOOKUP(K1117,'[13]Conver ASEJ VS Clave Nueva'!$B$4:$D$193,3,FALSE)</f>
        <v>Licencias, permisos o autorización de otros conceptos distintos a los anteriores giros con bebidas alcohólicas</v>
      </c>
    </row>
    <row r="1118" spans="1:25" x14ac:dyDescent="0.25">
      <c r="A1118" s="16">
        <v>86966</v>
      </c>
      <c r="B1118" s="16" t="s">
        <v>42</v>
      </c>
      <c r="C1118" s="16" t="str">
        <f t="shared" si="155"/>
        <v>2018</v>
      </c>
      <c r="D1118" s="16" t="str">
        <f t="shared" si="156"/>
        <v>040000</v>
      </c>
      <c r="E1118" s="16" t="str">
        <f>VLOOKUP(D1118:D4274,'[10]Catalogos CRI'!$A$10:$B$19,2,FALSE)</f>
        <v>DERECHOS</v>
      </c>
      <c r="F1118" s="16" t="str">
        <f t="shared" si="157"/>
        <v>043000</v>
      </c>
      <c r="G1118" s="16" t="str">
        <f>VLOOKUP(F1118:F4274,'[10]Catalogos CRI'!$A$24:$B$65,2,FALSE)</f>
        <v>DERECHOS POR PRESTACIÓN DE SERVICIOS</v>
      </c>
      <c r="H1118" s="16" t="str">
        <f t="shared" si="158"/>
        <v>043010</v>
      </c>
      <c r="I1118" s="16" t="str">
        <f>VLOOKUP(H1118:H4274,'[10]Catalogos CRI'!$A$70:$B$148,2,FALSE)</f>
        <v>Licencias y permisos de giros</v>
      </c>
      <c r="J1118" s="16" t="str">
        <f t="shared" si="159"/>
        <v>043013</v>
      </c>
      <c r="K1118" s="16" t="str">
        <f>VLOOKUP(J1118:J4274,'[10]Catalogos CRI'!$A$153:$B$335,2,FALSE)</f>
        <v>Licencias, permisos o autorización de otros conceptos distintos a los anteriores giros con bebidas alcohólicas</v>
      </c>
      <c r="L1118" s="16" t="str">
        <f t="shared" si="160"/>
        <v>400</v>
      </c>
      <c r="M1118" s="16" t="str">
        <f>VLOOKUP(L1118:L4274,[11]FF!$A$10:$B$16,2,FALSE)</f>
        <v>Ingresos Propios</v>
      </c>
      <c r="N1118" s="16" t="str">
        <f t="shared" si="161"/>
        <v>401</v>
      </c>
      <c r="O1118" s="16" t="str">
        <f>VLOOKUP(N1118:N4274,[11]FF!$A$22:$B$93,2,FALSE)</f>
        <v>Ingresos Propios</v>
      </c>
      <c r="P1118" s="16">
        <v>879990</v>
      </c>
      <c r="Q1118" s="16">
        <v>7</v>
      </c>
      <c r="R1118" s="17">
        <v>99363</v>
      </c>
      <c r="S1118" s="17">
        <v>0</v>
      </c>
      <c r="T1118" s="17">
        <f t="shared" si="153"/>
        <v>99363</v>
      </c>
      <c r="U1118" s="17">
        <v>0</v>
      </c>
      <c r="V1118" s="17">
        <v>0</v>
      </c>
      <c r="W1118" s="17">
        <f t="shared" si="154"/>
        <v>99363</v>
      </c>
      <c r="X1118" t="str">
        <f>VLOOKUP(J1118,'[12]Conver ASEJ VS Clave Nueva'!$A$4:$C$193,3,FALSE)</f>
        <v>4.3.1.3</v>
      </c>
      <c r="Y1118" t="str">
        <f>VLOOKUP(K1118,'[13]Conver ASEJ VS Clave Nueva'!$B$4:$D$193,3,FALSE)</f>
        <v>Licencias, permisos o autorización de otros conceptos distintos a los anteriores giros con bebidas alcohólicas</v>
      </c>
    </row>
    <row r="1119" spans="1:25" x14ac:dyDescent="0.25">
      <c r="A1119" s="16">
        <v>86966</v>
      </c>
      <c r="B1119" s="16" t="s">
        <v>42</v>
      </c>
      <c r="C1119" s="16" t="str">
        <f t="shared" si="155"/>
        <v>2018</v>
      </c>
      <c r="D1119" s="16" t="str">
        <f t="shared" si="156"/>
        <v>040000</v>
      </c>
      <c r="E1119" s="16" t="str">
        <f>VLOOKUP(D1119:D4275,'[10]Catalogos CRI'!$A$10:$B$19,2,FALSE)</f>
        <v>DERECHOS</v>
      </c>
      <c r="F1119" s="16" t="str">
        <f t="shared" si="157"/>
        <v>043000</v>
      </c>
      <c r="G1119" s="16" t="str">
        <f>VLOOKUP(F1119:F4275,'[10]Catalogos CRI'!$A$24:$B$65,2,FALSE)</f>
        <v>DERECHOS POR PRESTACIÓN DE SERVICIOS</v>
      </c>
      <c r="H1119" s="16" t="str">
        <f t="shared" si="158"/>
        <v>043010</v>
      </c>
      <c r="I1119" s="16" t="str">
        <f>VLOOKUP(H1119:H4275,'[10]Catalogos CRI'!$A$70:$B$148,2,FALSE)</f>
        <v>Licencias y permisos de giros</v>
      </c>
      <c r="J1119" s="16" t="str">
        <f t="shared" si="159"/>
        <v>043013</v>
      </c>
      <c r="K1119" s="16" t="str">
        <f>VLOOKUP(J1119:J4275,'[10]Catalogos CRI'!$A$153:$B$335,2,FALSE)</f>
        <v>Licencias, permisos o autorización de otros conceptos distintos a los anteriores giros con bebidas alcohólicas</v>
      </c>
      <c r="L1119" s="16" t="str">
        <f t="shared" si="160"/>
        <v>400</v>
      </c>
      <c r="M1119" s="16" t="str">
        <f>VLOOKUP(L1119:L4275,[11]FF!$A$10:$B$16,2,FALSE)</f>
        <v>Ingresos Propios</v>
      </c>
      <c r="N1119" s="16" t="str">
        <f t="shared" si="161"/>
        <v>401</v>
      </c>
      <c r="O1119" s="16" t="str">
        <f>VLOOKUP(N1119:N4275,[11]FF!$A$22:$B$93,2,FALSE)</f>
        <v>Ingresos Propios</v>
      </c>
      <c r="P1119" s="16">
        <v>879991</v>
      </c>
      <c r="Q1119" s="16">
        <v>8</v>
      </c>
      <c r="R1119" s="17">
        <v>99363</v>
      </c>
      <c r="S1119" s="17">
        <v>0</v>
      </c>
      <c r="T1119" s="17">
        <f t="shared" si="153"/>
        <v>99363</v>
      </c>
      <c r="U1119" s="17">
        <v>0</v>
      </c>
      <c r="V1119" s="17">
        <v>0</v>
      </c>
      <c r="W1119" s="17">
        <f t="shared" si="154"/>
        <v>99363</v>
      </c>
      <c r="X1119" t="str">
        <f>VLOOKUP(J1119,'[12]Conver ASEJ VS Clave Nueva'!$A$4:$C$193,3,FALSE)</f>
        <v>4.3.1.3</v>
      </c>
      <c r="Y1119" t="str">
        <f>VLOOKUP(K1119,'[13]Conver ASEJ VS Clave Nueva'!$B$4:$D$193,3,FALSE)</f>
        <v>Licencias, permisos o autorización de otros conceptos distintos a los anteriores giros con bebidas alcohólicas</v>
      </c>
    </row>
    <row r="1120" spans="1:25" x14ac:dyDescent="0.25">
      <c r="A1120" s="16">
        <v>86966</v>
      </c>
      <c r="B1120" s="16" t="s">
        <v>42</v>
      </c>
      <c r="C1120" s="16" t="str">
        <f t="shared" si="155"/>
        <v>2018</v>
      </c>
      <c r="D1120" s="16" t="str">
        <f t="shared" si="156"/>
        <v>040000</v>
      </c>
      <c r="E1120" s="16" t="str">
        <f>VLOOKUP(D1120:D4276,'[10]Catalogos CRI'!$A$10:$B$19,2,FALSE)</f>
        <v>DERECHOS</v>
      </c>
      <c r="F1120" s="16" t="str">
        <f t="shared" si="157"/>
        <v>043000</v>
      </c>
      <c r="G1120" s="16" t="str">
        <f>VLOOKUP(F1120:F4276,'[10]Catalogos CRI'!$A$24:$B$65,2,FALSE)</f>
        <v>DERECHOS POR PRESTACIÓN DE SERVICIOS</v>
      </c>
      <c r="H1120" s="16" t="str">
        <f t="shared" si="158"/>
        <v>043010</v>
      </c>
      <c r="I1120" s="16" t="str">
        <f>VLOOKUP(H1120:H4276,'[10]Catalogos CRI'!$A$70:$B$148,2,FALSE)</f>
        <v>Licencias y permisos de giros</v>
      </c>
      <c r="J1120" s="16" t="str">
        <f t="shared" si="159"/>
        <v>043013</v>
      </c>
      <c r="K1120" s="16" t="str">
        <f>VLOOKUP(J1120:J4276,'[10]Catalogos CRI'!$A$153:$B$335,2,FALSE)</f>
        <v>Licencias, permisos o autorización de otros conceptos distintos a los anteriores giros con bebidas alcohólicas</v>
      </c>
      <c r="L1120" s="16" t="str">
        <f t="shared" si="160"/>
        <v>400</v>
      </c>
      <c r="M1120" s="16" t="str">
        <f>VLOOKUP(L1120:L4276,[11]FF!$A$10:$B$16,2,FALSE)</f>
        <v>Ingresos Propios</v>
      </c>
      <c r="N1120" s="16" t="str">
        <f t="shared" si="161"/>
        <v>401</v>
      </c>
      <c r="O1120" s="16" t="str">
        <f>VLOOKUP(N1120:N4276,[11]FF!$A$22:$B$93,2,FALSE)</f>
        <v>Ingresos Propios</v>
      </c>
      <c r="P1120" s="16">
        <v>879992</v>
      </c>
      <c r="Q1120" s="16">
        <v>9</v>
      </c>
      <c r="R1120" s="17">
        <v>99363</v>
      </c>
      <c r="S1120" s="17">
        <v>0</v>
      </c>
      <c r="T1120" s="17">
        <f t="shared" si="153"/>
        <v>99363</v>
      </c>
      <c r="U1120" s="17">
        <v>0</v>
      </c>
      <c r="V1120" s="17">
        <v>0</v>
      </c>
      <c r="W1120" s="17">
        <f t="shared" si="154"/>
        <v>99363</v>
      </c>
      <c r="X1120" t="str">
        <f>VLOOKUP(J1120,'[12]Conver ASEJ VS Clave Nueva'!$A$4:$C$193,3,FALSE)</f>
        <v>4.3.1.3</v>
      </c>
      <c r="Y1120" t="str">
        <f>VLOOKUP(K1120,'[13]Conver ASEJ VS Clave Nueva'!$B$4:$D$193,3,FALSE)</f>
        <v>Licencias, permisos o autorización de otros conceptos distintos a los anteriores giros con bebidas alcohólicas</v>
      </c>
    </row>
    <row r="1121" spans="1:25" x14ac:dyDescent="0.25">
      <c r="A1121" s="16">
        <v>86966</v>
      </c>
      <c r="B1121" s="16" t="s">
        <v>42</v>
      </c>
      <c r="C1121" s="16" t="str">
        <f t="shared" si="155"/>
        <v>2018</v>
      </c>
      <c r="D1121" s="16" t="str">
        <f t="shared" si="156"/>
        <v>040000</v>
      </c>
      <c r="E1121" s="16" t="str">
        <f>VLOOKUP(D1121:D4277,'[10]Catalogos CRI'!$A$10:$B$19,2,FALSE)</f>
        <v>DERECHOS</v>
      </c>
      <c r="F1121" s="16" t="str">
        <f t="shared" si="157"/>
        <v>043000</v>
      </c>
      <c r="G1121" s="16" t="str">
        <f>VLOOKUP(F1121:F4277,'[10]Catalogos CRI'!$A$24:$B$65,2,FALSE)</f>
        <v>DERECHOS POR PRESTACIÓN DE SERVICIOS</v>
      </c>
      <c r="H1121" s="16" t="str">
        <f t="shared" si="158"/>
        <v>043010</v>
      </c>
      <c r="I1121" s="16" t="str">
        <f>VLOOKUP(H1121:H4277,'[10]Catalogos CRI'!$A$70:$B$148,2,FALSE)</f>
        <v>Licencias y permisos de giros</v>
      </c>
      <c r="J1121" s="16" t="str">
        <f t="shared" si="159"/>
        <v>043013</v>
      </c>
      <c r="K1121" s="16" t="str">
        <f>VLOOKUP(J1121:J4277,'[10]Catalogos CRI'!$A$153:$B$335,2,FALSE)</f>
        <v>Licencias, permisos o autorización de otros conceptos distintos a los anteriores giros con bebidas alcohólicas</v>
      </c>
      <c r="L1121" s="16" t="str">
        <f t="shared" si="160"/>
        <v>400</v>
      </c>
      <c r="M1121" s="16" t="str">
        <f>VLOOKUP(L1121:L4277,[11]FF!$A$10:$B$16,2,FALSE)</f>
        <v>Ingresos Propios</v>
      </c>
      <c r="N1121" s="16" t="str">
        <f t="shared" si="161"/>
        <v>401</v>
      </c>
      <c r="O1121" s="16" t="str">
        <f>VLOOKUP(N1121:N4277,[11]FF!$A$22:$B$93,2,FALSE)</f>
        <v>Ingresos Propios</v>
      </c>
      <c r="P1121" s="16">
        <v>879993</v>
      </c>
      <c r="Q1121" s="16">
        <v>10</v>
      </c>
      <c r="R1121" s="17">
        <v>99363</v>
      </c>
      <c r="S1121" s="17">
        <v>0</v>
      </c>
      <c r="T1121" s="17">
        <f t="shared" si="153"/>
        <v>99363</v>
      </c>
      <c r="U1121" s="17">
        <v>0</v>
      </c>
      <c r="V1121" s="17">
        <v>0</v>
      </c>
      <c r="W1121" s="17">
        <f t="shared" si="154"/>
        <v>99363</v>
      </c>
      <c r="X1121" t="str">
        <f>VLOOKUP(J1121,'[12]Conver ASEJ VS Clave Nueva'!$A$4:$C$193,3,FALSE)</f>
        <v>4.3.1.3</v>
      </c>
      <c r="Y1121" t="str">
        <f>VLOOKUP(K1121,'[13]Conver ASEJ VS Clave Nueva'!$B$4:$D$193,3,FALSE)</f>
        <v>Licencias, permisos o autorización de otros conceptos distintos a los anteriores giros con bebidas alcohólicas</v>
      </c>
    </row>
    <row r="1122" spans="1:25" x14ac:dyDescent="0.25">
      <c r="A1122" s="16">
        <v>86966</v>
      </c>
      <c r="B1122" s="16" t="s">
        <v>42</v>
      </c>
      <c r="C1122" s="16" t="str">
        <f t="shared" si="155"/>
        <v>2018</v>
      </c>
      <c r="D1122" s="16" t="str">
        <f t="shared" si="156"/>
        <v>040000</v>
      </c>
      <c r="E1122" s="16" t="str">
        <f>VLOOKUP(D1122:D4278,'[10]Catalogos CRI'!$A$10:$B$19,2,FALSE)</f>
        <v>DERECHOS</v>
      </c>
      <c r="F1122" s="16" t="str">
        <f t="shared" si="157"/>
        <v>043000</v>
      </c>
      <c r="G1122" s="16" t="str">
        <f>VLOOKUP(F1122:F4278,'[10]Catalogos CRI'!$A$24:$B$65,2,FALSE)</f>
        <v>DERECHOS POR PRESTACIÓN DE SERVICIOS</v>
      </c>
      <c r="H1122" s="16" t="str">
        <f t="shared" si="158"/>
        <v>043010</v>
      </c>
      <c r="I1122" s="16" t="str">
        <f>VLOOKUP(H1122:H4278,'[10]Catalogos CRI'!$A$70:$B$148,2,FALSE)</f>
        <v>Licencias y permisos de giros</v>
      </c>
      <c r="J1122" s="16" t="str">
        <f t="shared" si="159"/>
        <v>043013</v>
      </c>
      <c r="K1122" s="16" t="str">
        <f>VLOOKUP(J1122:J4278,'[10]Catalogos CRI'!$A$153:$B$335,2,FALSE)</f>
        <v>Licencias, permisos o autorización de otros conceptos distintos a los anteriores giros con bebidas alcohólicas</v>
      </c>
      <c r="L1122" s="16" t="str">
        <f t="shared" si="160"/>
        <v>400</v>
      </c>
      <c r="M1122" s="16" t="str">
        <f>VLOOKUP(L1122:L4278,[11]FF!$A$10:$B$16,2,FALSE)</f>
        <v>Ingresos Propios</v>
      </c>
      <c r="N1122" s="16" t="str">
        <f t="shared" si="161"/>
        <v>401</v>
      </c>
      <c r="O1122" s="16" t="str">
        <f>VLOOKUP(N1122:N4278,[11]FF!$A$22:$B$93,2,FALSE)</f>
        <v>Ingresos Propios</v>
      </c>
      <c r="P1122" s="16">
        <v>879994</v>
      </c>
      <c r="Q1122" s="16">
        <v>11</v>
      </c>
      <c r="R1122" s="17">
        <v>99363</v>
      </c>
      <c r="S1122" s="17">
        <v>0</v>
      </c>
      <c r="T1122" s="17">
        <f t="shared" si="153"/>
        <v>99363</v>
      </c>
      <c r="U1122" s="17">
        <v>0</v>
      </c>
      <c r="V1122" s="17">
        <v>0</v>
      </c>
      <c r="W1122" s="17">
        <f t="shared" si="154"/>
        <v>99363</v>
      </c>
      <c r="X1122" t="str">
        <f>VLOOKUP(J1122,'[12]Conver ASEJ VS Clave Nueva'!$A$4:$C$193,3,FALSE)</f>
        <v>4.3.1.3</v>
      </c>
      <c r="Y1122" t="str">
        <f>VLOOKUP(K1122,'[13]Conver ASEJ VS Clave Nueva'!$B$4:$D$193,3,FALSE)</f>
        <v>Licencias, permisos o autorización de otros conceptos distintos a los anteriores giros con bebidas alcohólicas</v>
      </c>
    </row>
    <row r="1123" spans="1:25" x14ac:dyDescent="0.25">
      <c r="A1123" s="16">
        <v>86966</v>
      </c>
      <c r="B1123" s="16" t="s">
        <v>42</v>
      </c>
      <c r="C1123" s="16" t="str">
        <f t="shared" si="155"/>
        <v>2018</v>
      </c>
      <c r="D1123" s="16" t="str">
        <f t="shared" si="156"/>
        <v>040000</v>
      </c>
      <c r="E1123" s="16" t="str">
        <f>VLOOKUP(D1123:D4279,'[10]Catalogos CRI'!$A$10:$B$19,2,FALSE)</f>
        <v>DERECHOS</v>
      </c>
      <c r="F1123" s="16" t="str">
        <f t="shared" si="157"/>
        <v>043000</v>
      </c>
      <c r="G1123" s="16" t="str">
        <f>VLOOKUP(F1123:F4279,'[10]Catalogos CRI'!$A$24:$B$65,2,FALSE)</f>
        <v>DERECHOS POR PRESTACIÓN DE SERVICIOS</v>
      </c>
      <c r="H1123" s="16" t="str">
        <f t="shared" si="158"/>
        <v>043010</v>
      </c>
      <c r="I1123" s="16" t="str">
        <f>VLOOKUP(H1123:H4279,'[10]Catalogos CRI'!$A$70:$B$148,2,FALSE)</f>
        <v>Licencias y permisos de giros</v>
      </c>
      <c r="J1123" s="16" t="str">
        <f t="shared" si="159"/>
        <v>043013</v>
      </c>
      <c r="K1123" s="16" t="str">
        <f>VLOOKUP(J1123:J4279,'[10]Catalogos CRI'!$A$153:$B$335,2,FALSE)</f>
        <v>Licencias, permisos o autorización de otros conceptos distintos a los anteriores giros con bebidas alcohólicas</v>
      </c>
      <c r="L1123" s="16" t="str">
        <f t="shared" si="160"/>
        <v>400</v>
      </c>
      <c r="M1123" s="16" t="str">
        <f>VLOOKUP(L1123:L4279,[11]FF!$A$10:$B$16,2,FALSE)</f>
        <v>Ingresos Propios</v>
      </c>
      <c r="N1123" s="16" t="str">
        <f t="shared" si="161"/>
        <v>401</v>
      </c>
      <c r="O1123" s="16" t="str">
        <f>VLOOKUP(N1123:N4279,[11]FF!$A$22:$B$93,2,FALSE)</f>
        <v>Ingresos Propios</v>
      </c>
      <c r="P1123" s="16">
        <v>879995</v>
      </c>
      <c r="Q1123" s="16">
        <v>12</v>
      </c>
      <c r="R1123" s="17">
        <v>99363</v>
      </c>
      <c r="S1123" s="17">
        <v>0</v>
      </c>
      <c r="T1123" s="17">
        <f t="shared" si="153"/>
        <v>99363</v>
      </c>
      <c r="U1123" s="17">
        <v>0</v>
      </c>
      <c r="V1123" s="17">
        <v>0</v>
      </c>
      <c r="W1123" s="17">
        <f t="shared" si="154"/>
        <v>99363</v>
      </c>
      <c r="X1123" t="str">
        <f>VLOOKUP(J1123,'[12]Conver ASEJ VS Clave Nueva'!$A$4:$C$193,3,FALSE)</f>
        <v>4.3.1.3</v>
      </c>
      <c r="Y1123" t="str">
        <f>VLOOKUP(K1123,'[13]Conver ASEJ VS Clave Nueva'!$B$4:$D$193,3,FALSE)</f>
        <v>Licencias, permisos o autorización de otros conceptos distintos a los anteriores giros con bebidas alcohólicas</v>
      </c>
    </row>
    <row r="1124" spans="1:25" x14ac:dyDescent="0.25">
      <c r="A1124" s="16">
        <v>86967</v>
      </c>
      <c r="B1124" s="16" t="s">
        <v>70</v>
      </c>
      <c r="C1124" s="16" t="str">
        <f t="shared" si="155"/>
        <v>2018</v>
      </c>
      <c r="D1124" s="16" t="str">
        <f t="shared" si="156"/>
        <v>040000</v>
      </c>
      <c r="E1124" s="16" t="str">
        <f>VLOOKUP(D1124:D4280,'[10]Catalogos CRI'!$A$10:$B$19,2,FALSE)</f>
        <v>DERECHOS</v>
      </c>
      <c r="F1124" s="16" t="str">
        <f t="shared" si="157"/>
        <v>043000</v>
      </c>
      <c r="G1124" s="16" t="str">
        <f>VLOOKUP(F1124:F4280,'[10]Catalogos CRI'!$A$24:$B$65,2,FALSE)</f>
        <v>DERECHOS POR PRESTACIÓN DE SERVICIOS</v>
      </c>
      <c r="H1124" s="16" t="str">
        <f t="shared" si="158"/>
        <v>043010</v>
      </c>
      <c r="I1124" s="16" t="str">
        <f>VLOOKUP(H1124:H4280,'[10]Catalogos CRI'!$A$70:$B$148,2,FALSE)</f>
        <v>Licencias y permisos de giros</v>
      </c>
      <c r="J1124" s="16" t="str">
        <f t="shared" si="159"/>
        <v>043014</v>
      </c>
      <c r="K1124" s="16" t="str">
        <f>VLOOKUP(J1124:J4280,'[10]Catalogos CRI'!$A$153:$B$335,2,FALSE)</f>
        <v>Permiso para el funcionamiento de horario extraordinario</v>
      </c>
      <c r="L1124" s="16" t="str">
        <f t="shared" si="160"/>
        <v>400</v>
      </c>
      <c r="M1124" s="16" t="str">
        <f>VLOOKUP(L1124:L4280,[11]FF!$A$10:$B$16,2,FALSE)</f>
        <v>Ingresos Propios</v>
      </c>
      <c r="N1124" s="16" t="str">
        <f t="shared" si="161"/>
        <v>401</v>
      </c>
      <c r="O1124" s="16" t="str">
        <f>VLOOKUP(N1124:N4280,[11]FF!$A$22:$B$93,2,FALSE)</f>
        <v>Ingresos Propios</v>
      </c>
      <c r="P1124" s="16">
        <v>879996</v>
      </c>
      <c r="Q1124" s="16">
        <v>1</v>
      </c>
      <c r="R1124" s="17">
        <v>84212.19</v>
      </c>
      <c r="S1124" s="17">
        <v>0</v>
      </c>
      <c r="T1124" s="17">
        <f t="shared" si="153"/>
        <v>84212.19</v>
      </c>
      <c r="U1124" s="17">
        <v>0</v>
      </c>
      <c r="V1124" s="17">
        <v>0</v>
      </c>
      <c r="W1124" s="17">
        <f t="shared" si="154"/>
        <v>84212.19</v>
      </c>
      <c r="X1124" t="str">
        <f>VLOOKUP(J1124,'[12]Conver ASEJ VS Clave Nueva'!$A$4:$C$193,3,FALSE)</f>
        <v>4.3.1.4</v>
      </c>
      <c r="Y1124" t="str">
        <f>VLOOKUP(K1124,'[13]Conver ASEJ VS Clave Nueva'!$B$4:$D$193,3,FALSE)</f>
        <v>Permiso para el funcionamiento de horario extraordinario</v>
      </c>
    </row>
    <row r="1125" spans="1:25" x14ac:dyDescent="0.25">
      <c r="A1125" s="16">
        <v>86967</v>
      </c>
      <c r="B1125" s="16" t="s">
        <v>70</v>
      </c>
      <c r="C1125" s="16" t="str">
        <f t="shared" si="155"/>
        <v>2018</v>
      </c>
      <c r="D1125" s="16" t="str">
        <f t="shared" si="156"/>
        <v>040000</v>
      </c>
      <c r="E1125" s="16" t="str">
        <f>VLOOKUP(D1125:D4281,'[10]Catalogos CRI'!$A$10:$B$19,2,FALSE)</f>
        <v>DERECHOS</v>
      </c>
      <c r="F1125" s="16" t="str">
        <f t="shared" si="157"/>
        <v>043000</v>
      </c>
      <c r="G1125" s="16" t="str">
        <f>VLOOKUP(F1125:F4281,'[10]Catalogos CRI'!$A$24:$B$65,2,FALSE)</f>
        <v>DERECHOS POR PRESTACIÓN DE SERVICIOS</v>
      </c>
      <c r="H1125" s="16" t="str">
        <f t="shared" si="158"/>
        <v>043010</v>
      </c>
      <c r="I1125" s="16" t="str">
        <f>VLOOKUP(H1125:H4281,'[10]Catalogos CRI'!$A$70:$B$148,2,FALSE)</f>
        <v>Licencias y permisos de giros</v>
      </c>
      <c r="J1125" s="16" t="str">
        <f t="shared" si="159"/>
        <v>043014</v>
      </c>
      <c r="K1125" s="16" t="str">
        <f>VLOOKUP(J1125:J4281,'[10]Catalogos CRI'!$A$153:$B$335,2,FALSE)</f>
        <v>Permiso para el funcionamiento de horario extraordinario</v>
      </c>
      <c r="L1125" s="16" t="str">
        <f t="shared" si="160"/>
        <v>400</v>
      </c>
      <c r="M1125" s="16" t="str">
        <f>VLOOKUP(L1125:L4281,[11]FF!$A$10:$B$16,2,FALSE)</f>
        <v>Ingresos Propios</v>
      </c>
      <c r="N1125" s="16" t="str">
        <f t="shared" si="161"/>
        <v>401</v>
      </c>
      <c r="O1125" s="16" t="str">
        <f>VLOOKUP(N1125:N4281,[11]FF!$A$22:$B$93,2,FALSE)</f>
        <v>Ingresos Propios</v>
      </c>
      <c r="P1125" s="16">
        <v>879997</v>
      </c>
      <c r="Q1125" s="16">
        <v>2</v>
      </c>
      <c r="R1125" s="17">
        <v>84217</v>
      </c>
      <c r="S1125" s="17">
        <v>0</v>
      </c>
      <c r="T1125" s="17">
        <f t="shared" si="153"/>
        <v>84217</v>
      </c>
      <c r="U1125" s="17">
        <v>0</v>
      </c>
      <c r="V1125" s="17">
        <v>0</v>
      </c>
      <c r="W1125" s="17">
        <f t="shared" si="154"/>
        <v>84217</v>
      </c>
      <c r="X1125" t="str">
        <f>VLOOKUP(J1125,'[12]Conver ASEJ VS Clave Nueva'!$A$4:$C$193,3,FALSE)</f>
        <v>4.3.1.4</v>
      </c>
      <c r="Y1125" t="str">
        <f>VLOOKUP(K1125,'[13]Conver ASEJ VS Clave Nueva'!$B$4:$D$193,3,FALSE)</f>
        <v>Permiso para el funcionamiento de horario extraordinario</v>
      </c>
    </row>
    <row r="1126" spans="1:25" x14ac:dyDescent="0.25">
      <c r="A1126" s="16">
        <v>86967</v>
      </c>
      <c r="B1126" s="16" t="s">
        <v>70</v>
      </c>
      <c r="C1126" s="16" t="str">
        <f t="shared" si="155"/>
        <v>2018</v>
      </c>
      <c r="D1126" s="16" t="str">
        <f t="shared" si="156"/>
        <v>040000</v>
      </c>
      <c r="E1126" s="16" t="str">
        <f>VLOOKUP(D1126:D4282,'[10]Catalogos CRI'!$A$10:$B$19,2,FALSE)</f>
        <v>DERECHOS</v>
      </c>
      <c r="F1126" s="16" t="str">
        <f t="shared" si="157"/>
        <v>043000</v>
      </c>
      <c r="G1126" s="16" t="str">
        <f>VLOOKUP(F1126:F4282,'[10]Catalogos CRI'!$A$24:$B$65,2,FALSE)</f>
        <v>DERECHOS POR PRESTACIÓN DE SERVICIOS</v>
      </c>
      <c r="H1126" s="16" t="str">
        <f t="shared" si="158"/>
        <v>043010</v>
      </c>
      <c r="I1126" s="16" t="str">
        <f>VLOOKUP(H1126:H4282,'[10]Catalogos CRI'!$A$70:$B$148,2,FALSE)</f>
        <v>Licencias y permisos de giros</v>
      </c>
      <c r="J1126" s="16" t="str">
        <f t="shared" si="159"/>
        <v>043014</v>
      </c>
      <c r="K1126" s="16" t="str">
        <f>VLOOKUP(J1126:J4282,'[10]Catalogos CRI'!$A$153:$B$335,2,FALSE)</f>
        <v>Permiso para el funcionamiento de horario extraordinario</v>
      </c>
      <c r="L1126" s="16" t="str">
        <f t="shared" si="160"/>
        <v>400</v>
      </c>
      <c r="M1126" s="16" t="str">
        <f>VLOOKUP(L1126:L4282,[11]FF!$A$10:$B$16,2,FALSE)</f>
        <v>Ingresos Propios</v>
      </c>
      <c r="N1126" s="16" t="str">
        <f t="shared" si="161"/>
        <v>401</v>
      </c>
      <c r="O1126" s="16" t="str">
        <f>VLOOKUP(N1126:N4282,[11]FF!$A$22:$B$93,2,FALSE)</f>
        <v>Ingresos Propios</v>
      </c>
      <c r="P1126" s="16">
        <v>879998</v>
      </c>
      <c r="Q1126" s="16">
        <v>3</v>
      </c>
      <c r="R1126" s="17">
        <v>84217</v>
      </c>
      <c r="S1126" s="17">
        <v>0</v>
      </c>
      <c r="T1126" s="17">
        <f t="shared" si="153"/>
        <v>84217</v>
      </c>
      <c r="U1126" s="17">
        <v>0</v>
      </c>
      <c r="V1126" s="17">
        <v>0</v>
      </c>
      <c r="W1126" s="17">
        <f t="shared" si="154"/>
        <v>84217</v>
      </c>
      <c r="X1126" t="str">
        <f>VLOOKUP(J1126,'[12]Conver ASEJ VS Clave Nueva'!$A$4:$C$193,3,FALSE)</f>
        <v>4.3.1.4</v>
      </c>
      <c r="Y1126" t="str">
        <f>VLOOKUP(K1126,'[13]Conver ASEJ VS Clave Nueva'!$B$4:$D$193,3,FALSE)</f>
        <v>Permiso para el funcionamiento de horario extraordinario</v>
      </c>
    </row>
    <row r="1127" spans="1:25" x14ac:dyDescent="0.25">
      <c r="A1127" s="16">
        <v>86967</v>
      </c>
      <c r="B1127" s="16" t="s">
        <v>70</v>
      </c>
      <c r="C1127" s="16" t="str">
        <f t="shared" si="155"/>
        <v>2018</v>
      </c>
      <c r="D1127" s="16" t="str">
        <f t="shared" si="156"/>
        <v>040000</v>
      </c>
      <c r="E1127" s="16" t="str">
        <f>VLOOKUP(D1127:D4283,'[10]Catalogos CRI'!$A$10:$B$19,2,FALSE)</f>
        <v>DERECHOS</v>
      </c>
      <c r="F1127" s="16" t="str">
        <f t="shared" si="157"/>
        <v>043000</v>
      </c>
      <c r="G1127" s="16" t="str">
        <f>VLOOKUP(F1127:F4283,'[10]Catalogos CRI'!$A$24:$B$65,2,FALSE)</f>
        <v>DERECHOS POR PRESTACIÓN DE SERVICIOS</v>
      </c>
      <c r="H1127" s="16" t="str">
        <f t="shared" si="158"/>
        <v>043010</v>
      </c>
      <c r="I1127" s="16" t="str">
        <f>VLOOKUP(H1127:H4283,'[10]Catalogos CRI'!$A$70:$B$148,2,FALSE)</f>
        <v>Licencias y permisos de giros</v>
      </c>
      <c r="J1127" s="16" t="str">
        <f t="shared" si="159"/>
        <v>043014</v>
      </c>
      <c r="K1127" s="16" t="str">
        <f>VLOOKUP(J1127:J4283,'[10]Catalogos CRI'!$A$153:$B$335,2,FALSE)</f>
        <v>Permiso para el funcionamiento de horario extraordinario</v>
      </c>
      <c r="L1127" s="16" t="str">
        <f t="shared" si="160"/>
        <v>400</v>
      </c>
      <c r="M1127" s="16" t="str">
        <f>VLOOKUP(L1127:L4283,[11]FF!$A$10:$B$16,2,FALSE)</f>
        <v>Ingresos Propios</v>
      </c>
      <c r="N1127" s="16" t="str">
        <f t="shared" si="161"/>
        <v>401</v>
      </c>
      <c r="O1127" s="16" t="str">
        <f>VLOOKUP(N1127:N4283,[11]FF!$A$22:$B$93,2,FALSE)</f>
        <v>Ingresos Propios</v>
      </c>
      <c r="P1127" s="16">
        <v>879999</v>
      </c>
      <c r="Q1127" s="16">
        <v>4</v>
      </c>
      <c r="R1127" s="17">
        <v>84217</v>
      </c>
      <c r="S1127" s="17">
        <v>0</v>
      </c>
      <c r="T1127" s="17">
        <f t="shared" si="153"/>
        <v>84217</v>
      </c>
      <c r="U1127" s="17">
        <v>0</v>
      </c>
      <c r="V1127" s="17">
        <v>0</v>
      </c>
      <c r="W1127" s="17">
        <f t="shared" si="154"/>
        <v>84217</v>
      </c>
      <c r="X1127" t="str">
        <f>VLOOKUP(J1127,'[12]Conver ASEJ VS Clave Nueva'!$A$4:$C$193,3,FALSE)</f>
        <v>4.3.1.4</v>
      </c>
      <c r="Y1127" t="str">
        <f>VLOOKUP(K1127,'[13]Conver ASEJ VS Clave Nueva'!$B$4:$D$193,3,FALSE)</f>
        <v>Permiso para el funcionamiento de horario extraordinario</v>
      </c>
    </row>
    <row r="1128" spans="1:25" x14ac:dyDescent="0.25">
      <c r="A1128" s="16">
        <v>86967</v>
      </c>
      <c r="B1128" s="16" t="s">
        <v>70</v>
      </c>
      <c r="C1128" s="16" t="str">
        <f t="shared" si="155"/>
        <v>2018</v>
      </c>
      <c r="D1128" s="16" t="str">
        <f t="shared" si="156"/>
        <v>040000</v>
      </c>
      <c r="E1128" s="16" t="str">
        <f>VLOOKUP(D1128:D4284,'[10]Catalogos CRI'!$A$10:$B$19,2,FALSE)</f>
        <v>DERECHOS</v>
      </c>
      <c r="F1128" s="16" t="str">
        <f t="shared" si="157"/>
        <v>043000</v>
      </c>
      <c r="G1128" s="16" t="str">
        <f>VLOOKUP(F1128:F4284,'[10]Catalogos CRI'!$A$24:$B$65,2,FALSE)</f>
        <v>DERECHOS POR PRESTACIÓN DE SERVICIOS</v>
      </c>
      <c r="H1128" s="16" t="str">
        <f t="shared" si="158"/>
        <v>043010</v>
      </c>
      <c r="I1128" s="16" t="str">
        <f>VLOOKUP(H1128:H4284,'[10]Catalogos CRI'!$A$70:$B$148,2,FALSE)</f>
        <v>Licencias y permisos de giros</v>
      </c>
      <c r="J1128" s="16" t="str">
        <f t="shared" si="159"/>
        <v>043014</v>
      </c>
      <c r="K1128" s="16" t="str">
        <f>VLOOKUP(J1128:J4284,'[10]Catalogos CRI'!$A$153:$B$335,2,FALSE)</f>
        <v>Permiso para el funcionamiento de horario extraordinario</v>
      </c>
      <c r="L1128" s="16" t="str">
        <f t="shared" si="160"/>
        <v>400</v>
      </c>
      <c r="M1128" s="16" t="str">
        <f>VLOOKUP(L1128:L4284,[11]FF!$A$10:$B$16,2,FALSE)</f>
        <v>Ingresos Propios</v>
      </c>
      <c r="N1128" s="16" t="str">
        <f t="shared" si="161"/>
        <v>401</v>
      </c>
      <c r="O1128" s="16" t="str">
        <f>VLOOKUP(N1128:N4284,[11]FF!$A$22:$B$93,2,FALSE)</f>
        <v>Ingresos Propios</v>
      </c>
      <c r="P1128" s="16">
        <v>880000</v>
      </c>
      <c r="Q1128" s="16">
        <v>5</v>
      </c>
      <c r="R1128" s="17">
        <v>84217</v>
      </c>
      <c r="S1128" s="17">
        <v>0</v>
      </c>
      <c r="T1128" s="17">
        <f t="shared" si="153"/>
        <v>84217</v>
      </c>
      <c r="U1128" s="17">
        <v>0</v>
      </c>
      <c r="V1128" s="17">
        <v>0</v>
      </c>
      <c r="W1128" s="17">
        <f t="shared" si="154"/>
        <v>84217</v>
      </c>
      <c r="X1128" t="str">
        <f>VLOOKUP(J1128,'[12]Conver ASEJ VS Clave Nueva'!$A$4:$C$193,3,FALSE)</f>
        <v>4.3.1.4</v>
      </c>
      <c r="Y1128" t="str">
        <f>VLOOKUP(K1128,'[13]Conver ASEJ VS Clave Nueva'!$B$4:$D$193,3,FALSE)</f>
        <v>Permiso para el funcionamiento de horario extraordinario</v>
      </c>
    </row>
    <row r="1129" spans="1:25" x14ac:dyDescent="0.25">
      <c r="A1129" s="16">
        <v>86967</v>
      </c>
      <c r="B1129" s="16" t="s">
        <v>70</v>
      </c>
      <c r="C1129" s="16" t="str">
        <f t="shared" si="155"/>
        <v>2018</v>
      </c>
      <c r="D1129" s="16" t="str">
        <f t="shared" si="156"/>
        <v>040000</v>
      </c>
      <c r="E1129" s="16" t="str">
        <f>VLOOKUP(D1129:D4285,'[10]Catalogos CRI'!$A$10:$B$19,2,FALSE)</f>
        <v>DERECHOS</v>
      </c>
      <c r="F1129" s="16" t="str">
        <f t="shared" si="157"/>
        <v>043000</v>
      </c>
      <c r="G1129" s="16" t="str">
        <f>VLOOKUP(F1129:F4285,'[10]Catalogos CRI'!$A$24:$B$65,2,FALSE)</f>
        <v>DERECHOS POR PRESTACIÓN DE SERVICIOS</v>
      </c>
      <c r="H1129" s="16" t="str">
        <f t="shared" si="158"/>
        <v>043010</v>
      </c>
      <c r="I1129" s="16" t="str">
        <f>VLOOKUP(H1129:H4285,'[10]Catalogos CRI'!$A$70:$B$148,2,FALSE)</f>
        <v>Licencias y permisos de giros</v>
      </c>
      <c r="J1129" s="16" t="str">
        <f t="shared" si="159"/>
        <v>043014</v>
      </c>
      <c r="K1129" s="16" t="str">
        <f>VLOOKUP(J1129:J4285,'[10]Catalogos CRI'!$A$153:$B$335,2,FALSE)</f>
        <v>Permiso para el funcionamiento de horario extraordinario</v>
      </c>
      <c r="L1129" s="16" t="str">
        <f t="shared" si="160"/>
        <v>400</v>
      </c>
      <c r="M1129" s="16" t="str">
        <f>VLOOKUP(L1129:L4285,[11]FF!$A$10:$B$16,2,FALSE)</f>
        <v>Ingresos Propios</v>
      </c>
      <c r="N1129" s="16" t="str">
        <f t="shared" si="161"/>
        <v>401</v>
      </c>
      <c r="O1129" s="16" t="str">
        <f>VLOOKUP(N1129:N4285,[11]FF!$A$22:$B$93,2,FALSE)</f>
        <v>Ingresos Propios</v>
      </c>
      <c r="P1129" s="16">
        <v>880001</v>
      </c>
      <c r="Q1129" s="16">
        <v>6</v>
      </c>
      <c r="R1129" s="17">
        <v>84217</v>
      </c>
      <c r="S1129" s="17">
        <v>0</v>
      </c>
      <c r="T1129" s="17">
        <f t="shared" si="153"/>
        <v>84217</v>
      </c>
      <c r="U1129" s="17">
        <v>0</v>
      </c>
      <c r="V1129" s="17">
        <v>0</v>
      </c>
      <c r="W1129" s="17">
        <f t="shared" si="154"/>
        <v>84217</v>
      </c>
      <c r="X1129" t="str">
        <f>VLOOKUP(J1129,'[12]Conver ASEJ VS Clave Nueva'!$A$4:$C$193,3,FALSE)</f>
        <v>4.3.1.4</v>
      </c>
      <c r="Y1129" t="str">
        <f>VLOOKUP(K1129,'[13]Conver ASEJ VS Clave Nueva'!$B$4:$D$193,3,FALSE)</f>
        <v>Permiso para el funcionamiento de horario extraordinario</v>
      </c>
    </row>
    <row r="1130" spans="1:25" x14ac:dyDescent="0.25">
      <c r="A1130" s="16">
        <v>86967</v>
      </c>
      <c r="B1130" s="16" t="s">
        <v>70</v>
      </c>
      <c r="C1130" s="16" t="str">
        <f t="shared" si="155"/>
        <v>2018</v>
      </c>
      <c r="D1130" s="16" t="str">
        <f t="shared" si="156"/>
        <v>040000</v>
      </c>
      <c r="E1130" s="16" t="str">
        <f>VLOOKUP(D1130:D4286,'[10]Catalogos CRI'!$A$10:$B$19,2,FALSE)</f>
        <v>DERECHOS</v>
      </c>
      <c r="F1130" s="16" t="str">
        <f t="shared" si="157"/>
        <v>043000</v>
      </c>
      <c r="G1130" s="16" t="str">
        <f>VLOOKUP(F1130:F4286,'[10]Catalogos CRI'!$A$24:$B$65,2,FALSE)</f>
        <v>DERECHOS POR PRESTACIÓN DE SERVICIOS</v>
      </c>
      <c r="H1130" s="16" t="str">
        <f t="shared" si="158"/>
        <v>043010</v>
      </c>
      <c r="I1130" s="16" t="str">
        <f>VLOOKUP(H1130:H4286,'[10]Catalogos CRI'!$A$70:$B$148,2,FALSE)</f>
        <v>Licencias y permisos de giros</v>
      </c>
      <c r="J1130" s="16" t="str">
        <f t="shared" si="159"/>
        <v>043014</v>
      </c>
      <c r="K1130" s="16" t="str">
        <f>VLOOKUP(J1130:J4286,'[10]Catalogos CRI'!$A$153:$B$335,2,FALSE)</f>
        <v>Permiso para el funcionamiento de horario extraordinario</v>
      </c>
      <c r="L1130" s="16" t="str">
        <f t="shared" si="160"/>
        <v>400</v>
      </c>
      <c r="M1130" s="16" t="str">
        <f>VLOOKUP(L1130:L4286,[11]FF!$A$10:$B$16,2,FALSE)</f>
        <v>Ingresos Propios</v>
      </c>
      <c r="N1130" s="16" t="str">
        <f t="shared" si="161"/>
        <v>401</v>
      </c>
      <c r="O1130" s="16" t="str">
        <f>VLOOKUP(N1130:N4286,[11]FF!$A$22:$B$93,2,FALSE)</f>
        <v>Ingresos Propios</v>
      </c>
      <c r="P1130" s="16">
        <v>880002</v>
      </c>
      <c r="Q1130" s="16">
        <v>7</v>
      </c>
      <c r="R1130" s="17">
        <v>84217</v>
      </c>
      <c r="S1130" s="17">
        <v>0</v>
      </c>
      <c r="T1130" s="17">
        <f t="shared" si="153"/>
        <v>84217</v>
      </c>
      <c r="U1130" s="17">
        <v>0</v>
      </c>
      <c r="V1130" s="17">
        <v>0</v>
      </c>
      <c r="W1130" s="17">
        <f t="shared" si="154"/>
        <v>84217</v>
      </c>
      <c r="X1130" t="str">
        <f>VLOOKUP(J1130,'[12]Conver ASEJ VS Clave Nueva'!$A$4:$C$193,3,FALSE)</f>
        <v>4.3.1.4</v>
      </c>
      <c r="Y1130" t="str">
        <f>VLOOKUP(K1130,'[13]Conver ASEJ VS Clave Nueva'!$B$4:$D$193,3,FALSE)</f>
        <v>Permiso para el funcionamiento de horario extraordinario</v>
      </c>
    </row>
    <row r="1131" spans="1:25" x14ac:dyDescent="0.25">
      <c r="A1131" s="16">
        <v>86967</v>
      </c>
      <c r="B1131" s="16" t="s">
        <v>70</v>
      </c>
      <c r="C1131" s="16" t="str">
        <f t="shared" si="155"/>
        <v>2018</v>
      </c>
      <c r="D1131" s="16" t="str">
        <f t="shared" si="156"/>
        <v>040000</v>
      </c>
      <c r="E1131" s="16" t="str">
        <f>VLOOKUP(D1131:D4287,'[10]Catalogos CRI'!$A$10:$B$19,2,FALSE)</f>
        <v>DERECHOS</v>
      </c>
      <c r="F1131" s="16" t="str">
        <f t="shared" si="157"/>
        <v>043000</v>
      </c>
      <c r="G1131" s="16" t="str">
        <f>VLOOKUP(F1131:F4287,'[10]Catalogos CRI'!$A$24:$B$65,2,FALSE)</f>
        <v>DERECHOS POR PRESTACIÓN DE SERVICIOS</v>
      </c>
      <c r="H1131" s="16" t="str">
        <f t="shared" si="158"/>
        <v>043010</v>
      </c>
      <c r="I1131" s="16" t="str">
        <f>VLOOKUP(H1131:H4287,'[10]Catalogos CRI'!$A$70:$B$148,2,FALSE)</f>
        <v>Licencias y permisos de giros</v>
      </c>
      <c r="J1131" s="16" t="str">
        <f t="shared" si="159"/>
        <v>043014</v>
      </c>
      <c r="K1131" s="16" t="str">
        <f>VLOOKUP(J1131:J4287,'[10]Catalogos CRI'!$A$153:$B$335,2,FALSE)</f>
        <v>Permiso para el funcionamiento de horario extraordinario</v>
      </c>
      <c r="L1131" s="16" t="str">
        <f t="shared" si="160"/>
        <v>400</v>
      </c>
      <c r="M1131" s="16" t="str">
        <f>VLOOKUP(L1131:L4287,[11]FF!$A$10:$B$16,2,FALSE)</f>
        <v>Ingresos Propios</v>
      </c>
      <c r="N1131" s="16" t="str">
        <f t="shared" si="161"/>
        <v>401</v>
      </c>
      <c r="O1131" s="16" t="str">
        <f>VLOOKUP(N1131:N4287,[11]FF!$A$22:$B$93,2,FALSE)</f>
        <v>Ingresos Propios</v>
      </c>
      <c r="P1131" s="16">
        <v>880003</v>
      </c>
      <c r="Q1131" s="16">
        <v>8</v>
      </c>
      <c r="R1131" s="17">
        <v>84217</v>
      </c>
      <c r="S1131" s="17">
        <v>0</v>
      </c>
      <c r="T1131" s="17">
        <f t="shared" si="153"/>
        <v>84217</v>
      </c>
      <c r="U1131" s="17">
        <v>0</v>
      </c>
      <c r="V1131" s="17">
        <v>0</v>
      </c>
      <c r="W1131" s="17">
        <f t="shared" si="154"/>
        <v>84217</v>
      </c>
      <c r="X1131" t="str">
        <f>VLOOKUP(J1131,'[12]Conver ASEJ VS Clave Nueva'!$A$4:$C$193,3,FALSE)</f>
        <v>4.3.1.4</v>
      </c>
      <c r="Y1131" t="str">
        <f>VLOOKUP(K1131,'[13]Conver ASEJ VS Clave Nueva'!$B$4:$D$193,3,FALSE)</f>
        <v>Permiso para el funcionamiento de horario extraordinario</v>
      </c>
    </row>
    <row r="1132" spans="1:25" x14ac:dyDescent="0.25">
      <c r="A1132" s="16">
        <v>86967</v>
      </c>
      <c r="B1132" s="16" t="s">
        <v>70</v>
      </c>
      <c r="C1132" s="16" t="str">
        <f t="shared" si="155"/>
        <v>2018</v>
      </c>
      <c r="D1132" s="16" t="str">
        <f t="shared" si="156"/>
        <v>040000</v>
      </c>
      <c r="E1132" s="16" t="str">
        <f>VLOOKUP(D1132:D4288,'[10]Catalogos CRI'!$A$10:$B$19,2,FALSE)</f>
        <v>DERECHOS</v>
      </c>
      <c r="F1132" s="16" t="str">
        <f t="shared" si="157"/>
        <v>043000</v>
      </c>
      <c r="G1132" s="16" t="str">
        <f>VLOOKUP(F1132:F4288,'[10]Catalogos CRI'!$A$24:$B$65,2,FALSE)</f>
        <v>DERECHOS POR PRESTACIÓN DE SERVICIOS</v>
      </c>
      <c r="H1132" s="16" t="str">
        <f t="shared" si="158"/>
        <v>043010</v>
      </c>
      <c r="I1132" s="16" t="str">
        <f>VLOOKUP(H1132:H4288,'[10]Catalogos CRI'!$A$70:$B$148,2,FALSE)</f>
        <v>Licencias y permisos de giros</v>
      </c>
      <c r="J1132" s="16" t="str">
        <f t="shared" si="159"/>
        <v>043014</v>
      </c>
      <c r="K1132" s="16" t="str">
        <f>VLOOKUP(J1132:J4288,'[10]Catalogos CRI'!$A$153:$B$335,2,FALSE)</f>
        <v>Permiso para el funcionamiento de horario extraordinario</v>
      </c>
      <c r="L1132" s="16" t="str">
        <f t="shared" si="160"/>
        <v>400</v>
      </c>
      <c r="M1132" s="16" t="str">
        <f>VLOOKUP(L1132:L4288,[11]FF!$A$10:$B$16,2,FALSE)</f>
        <v>Ingresos Propios</v>
      </c>
      <c r="N1132" s="16" t="str">
        <f t="shared" si="161"/>
        <v>401</v>
      </c>
      <c r="O1132" s="16" t="str">
        <f>VLOOKUP(N1132:N4288,[11]FF!$A$22:$B$93,2,FALSE)</f>
        <v>Ingresos Propios</v>
      </c>
      <c r="P1132" s="16">
        <v>880004</v>
      </c>
      <c r="Q1132" s="16">
        <v>9</v>
      </c>
      <c r="R1132" s="17">
        <v>84217</v>
      </c>
      <c r="S1132" s="17">
        <v>0</v>
      </c>
      <c r="T1132" s="17">
        <f t="shared" si="153"/>
        <v>84217</v>
      </c>
      <c r="U1132" s="17">
        <v>0</v>
      </c>
      <c r="V1132" s="17">
        <v>0</v>
      </c>
      <c r="W1132" s="17">
        <f t="shared" si="154"/>
        <v>84217</v>
      </c>
      <c r="X1132" t="str">
        <f>VLOOKUP(J1132,'[12]Conver ASEJ VS Clave Nueva'!$A$4:$C$193,3,FALSE)</f>
        <v>4.3.1.4</v>
      </c>
      <c r="Y1132" t="str">
        <f>VLOOKUP(K1132,'[13]Conver ASEJ VS Clave Nueva'!$B$4:$D$193,3,FALSE)</f>
        <v>Permiso para el funcionamiento de horario extraordinario</v>
      </c>
    </row>
    <row r="1133" spans="1:25" x14ac:dyDescent="0.25">
      <c r="A1133" s="16">
        <v>86967</v>
      </c>
      <c r="B1133" s="16" t="s">
        <v>70</v>
      </c>
      <c r="C1133" s="16" t="str">
        <f t="shared" si="155"/>
        <v>2018</v>
      </c>
      <c r="D1133" s="16" t="str">
        <f t="shared" si="156"/>
        <v>040000</v>
      </c>
      <c r="E1133" s="16" t="str">
        <f>VLOOKUP(D1133:D4289,'[10]Catalogos CRI'!$A$10:$B$19,2,FALSE)</f>
        <v>DERECHOS</v>
      </c>
      <c r="F1133" s="16" t="str">
        <f t="shared" si="157"/>
        <v>043000</v>
      </c>
      <c r="G1133" s="16" t="str">
        <f>VLOOKUP(F1133:F4289,'[10]Catalogos CRI'!$A$24:$B$65,2,FALSE)</f>
        <v>DERECHOS POR PRESTACIÓN DE SERVICIOS</v>
      </c>
      <c r="H1133" s="16" t="str">
        <f t="shared" si="158"/>
        <v>043010</v>
      </c>
      <c r="I1133" s="16" t="str">
        <f>VLOOKUP(H1133:H4289,'[10]Catalogos CRI'!$A$70:$B$148,2,FALSE)</f>
        <v>Licencias y permisos de giros</v>
      </c>
      <c r="J1133" s="16" t="str">
        <f t="shared" si="159"/>
        <v>043014</v>
      </c>
      <c r="K1133" s="16" t="str">
        <f>VLOOKUP(J1133:J4289,'[10]Catalogos CRI'!$A$153:$B$335,2,FALSE)</f>
        <v>Permiso para el funcionamiento de horario extraordinario</v>
      </c>
      <c r="L1133" s="16" t="str">
        <f t="shared" si="160"/>
        <v>400</v>
      </c>
      <c r="M1133" s="16" t="str">
        <f>VLOOKUP(L1133:L4289,[11]FF!$A$10:$B$16,2,FALSE)</f>
        <v>Ingresos Propios</v>
      </c>
      <c r="N1133" s="16" t="str">
        <f t="shared" si="161"/>
        <v>401</v>
      </c>
      <c r="O1133" s="16" t="str">
        <f>VLOOKUP(N1133:N4289,[11]FF!$A$22:$B$93,2,FALSE)</f>
        <v>Ingresos Propios</v>
      </c>
      <c r="P1133" s="16">
        <v>880005</v>
      </c>
      <c r="Q1133" s="16">
        <v>10</v>
      </c>
      <c r="R1133" s="17">
        <v>84217</v>
      </c>
      <c r="S1133" s="17">
        <v>0</v>
      </c>
      <c r="T1133" s="17">
        <f t="shared" si="153"/>
        <v>84217</v>
      </c>
      <c r="U1133" s="17">
        <v>0</v>
      </c>
      <c r="V1133" s="17">
        <v>0</v>
      </c>
      <c r="W1133" s="17">
        <f t="shared" si="154"/>
        <v>84217</v>
      </c>
      <c r="X1133" t="str">
        <f>VLOOKUP(J1133,'[12]Conver ASEJ VS Clave Nueva'!$A$4:$C$193,3,FALSE)</f>
        <v>4.3.1.4</v>
      </c>
      <c r="Y1133" t="str">
        <f>VLOOKUP(K1133,'[13]Conver ASEJ VS Clave Nueva'!$B$4:$D$193,3,FALSE)</f>
        <v>Permiso para el funcionamiento de horario extraordinario</v>
      </c>
    </row>
    <row r="1134" spans="1:25" x14ac:dyDescent="0.25">
      <c r="A1134" s="16">
        <v>86967</v>
      </c>
      <c r="B1134" s="16" t="s">
        <v>70</v>
      </c>
      <c r="C1134" s="16" t="str">
        <f t="shared" si="155"/>
        <v>2018</v>
      </c>
      <c r="D1134" s="16" t="str">
        <f t="shared" si="156"/>
        <v>040000</v>
      </c>
      <c r="E1134" s="16" t="str">
        <f>VLOOKUP(D1134:D4290,'[10]Catalogos CRI'!$A$10:$B$19,2,FALSE)</f>
        <v>DERECHOS</v>
      </c>
      <c r="F1134" s="16" t="str">
        <f t="shared" si="157"/>
        <v>043000</v>
      </c>
      <c r="G1134" s="16" t="str">
        <f>VLOOKUP(F1134:F4290,'[10]Catalogos CRI'!$A$24:$B$65,2,FALSE)</f>
        <v>DERECHOS POR PRESTACIÓN DE SERVICIOS</v>
      </c>
      <c r="H1134" s="16" t="str">
        <f t="shared" si="158"/>
        <v>043010</v>
      </c>
      <c r="I1134" s="16" t="str">
        <f>VLOOKUP(H1134:H4290,'[10]Catalogos CRI'!$A$70:$B$148,2,FALSE)</f>
        <v>Licencias y permisos de giros</v>
      </c>
      <c r="J1134" s="16" t="str">
        <f t="shared" si="159"/>
        <v>043014</v>
      </c>
      <c r="K1134" s="16" t="str">
        <f>VLOOKUP(J1134:J4290,'[10]Catalogos CRI'!$A$153:$B$335,2,FALSE)</f>
        <v>Permiso para el funcionamiento de horario extraordinario</v>
      </c>
      <c r="L1134" s="16" t="str">
        <f t="shared" si="160"/>
        <v>400</v>
      </c>
      <c r="M1134" s="16" t="str">
        <f>VLOOKUP(L1134:L4290,[11]FF!$A$10:$B$16,2,FALSE)</f>
        <v>Ingresos Propios</v>
      </c>
      <c r="N1134" s="16" t="str">
        <f t="shared" si="161"/>
        <v>401</v>
      </c>
      <c r="O1134" s="16" t="str">
        <f>VLOOKUP(N1134:N4290,[11]FF!$A$22:$B$93,2,FALSE)</f>
        <v>Ingresos Propios</v>
      </c>
      <c r="P1134" s="16">
        <v>880006</v>
      </c>
      <c r="Q1134" s="16">
        <v>11</v>
      </c>
      <c r="R1134" s="17">
        <v>84217</v>
      </c>
      <c r="S1134" s="17">
        <v>0</v>
      </c>
      <c r="T1134" s="17">
        <f t="shared" si="153"/>
        <v>84217</v>
      </c>
      <c r="U1134" s="17">
        <v>0</v>
      </c>
      <c r="V1134" s="17">
        <v>0</v>
      </c>
      <c r="W1134" s="17">
        <f t="shared" si="154"/>
        <v>84217</v>
      </c>
      <c r="X1134" t="str">
        <f>VLOOKUP(J1134,'[12]Conver ASEJ VS Clave Nueva'!$A$4:$C$193,3,FALSE)</f>
        <v>4.3.1.4</v>
      </c>
      <c r="Y1134" t="str">
        <f>VLOOKUP(K1134,'[13]Conver ASEJ VS Clave Nueva'!$B$4:$D$193,3,FALSE)</f>
        <v>Permiso para el funcionamiento de horario extraordinario</v>
      </c>
    </row>
    <row r="1135" spans="1:25" x14ac:dyDescent="0.25">
      <c r="A1135" s="16">
        <v>86967</v>
      </c>
      <c r="B1135" s="16" t="s">
        <v>70</v>
      </c>
      <c r="C1135" s="16" t="str">
        <f t="shared" si="155"/>
        <v>2018</v>
      </c>
      <c r="D1135" s="16" t="str">
        <f t="shared" si="156"/>
        <v>040000</v>
      </c>
      <c r="E1135" s="16" t="str">
        <f>VLOOKUP(D1135:D4291,'[10]Catalogos CRI'!$A$10:$B$19,2,FALSE)</f>
        <v>DERECHOS</v>
      </c>
      <c r="F1135" s="16" t="str">
        <f t="shared" si="157"/>
        <v>043000</v>
      </c>
      <c r="G1135" s="16" t="str">
        <f>VLOOKUP(F1135:F4291,'[10]Catalogos CRI'!$A$24:$B$65,2,FALSE)</f>
        <v>DERECHOS POR PRESTACIÓN DE SERVICIOS</v>
      </c>
      <c r="H1135" s="16" t="str">
        <f t="shared" si="158"/>
        <v>043010</v>
      </c>
      <c r="I1135" s="16" t="str">
        <f>VLOOKUP(H1135:H4291,'[10]Catalogos CRI'!$A$70:$B$148,2,FALSE)</f>
        <v>Licencias y permisos de giros</v>
      </c>
      <c r="J1135" s="16" t="str">
        <f t="shared" si="159"/>
        <v>043014</v>
      </c>
      <c r="K1135" s="16" t="str">
        <f>VLOOKUP(J1135:J4291,'[10]Catalogos CRI'!$A$153:$B$335,2,FALSE)</f>
        <v>Permiso para el funcionamiento de horario extraordinario</v>
      </c>
      <c r="L1135" s="16" t="str">
        <f t="shared" si="160"/>
        <v>400</v>
      </c>
      <c r="M1135" s="16" t="str">
        <f>VLOOKUP(L1135:L4291,[11]FF!$A$10:$B$16,2,FALSE)</f>
        <v>Ingresos Propios</v>
      </c>
      <c r="N1135" s="16" t="str">
        <f t="shared" si="161"/>
        <v>401</v>
      </c>
      <c r="O1135" s="16" t="str">
        <f>VLOOKUP(N1135:N4291,[11]FF!$A$22:$B$93,2,FALSE)</f>
        <v>Ingresos Propios</v>
      </c>
      <c r="P1135" s="16">
        <v>880007</v>
      </c>
      <c r="Q1135" s="16">
        <v>12</v>
      </c>
      <c r="R1135" s="17">
        <v>84217</v>
      </c>
      <c r="S1135" s="17">
        <v>0</v>
      </c>
      <c r="T1135" s="17">
        <f t="shared" si="153"/>
        <v>84217</v>
      </c>
      <c r="U1135" s="17">
        <v>0</v>
      </c>
      <c r="V1135" s="17">
        <v>0</v>
      </c>
      <c r="W1135" s="17">
        <f t="shared" si="154"/>
        <v>84217</v>
      </c>
      <c r="X1135" t="str">
        <f>VLOOKUP(J1135,'[12]Conver ASEJ VS Clave Nueva'!$A$4:$C$193,3,FALSE)</f>
        <v>4.3.1.4</v>
      </c>
      <c r="Y1135" t="str">
        <f>VLOOKUP(K1135,'[13]Conver ASEJ VS Clave Nueva'!$B$4:$D$193,3,FALSE)</f>
        <v>Permiso para el funcionamiento de horario extraordinario</v>
      </c>
    </row>
    <row r="1136" spans="1:25" x14ac:dyDescent="0.25">
      <c r="A1136" s="16">
        <v>86968</v>
      </c>
      <c r="B1136" s="16" t="s">
        <v>75</v>
      </c>
      <c r="C1136" s="16" t="str">
        <f t="shared" si="155"/>
        <v>2018</v>
      </c>
      <c r="D1136" s="16" t="str">
        <f t="shared" si="156"/>
        <v>040000</v>
      </c>
      <c r="E1136" s="16" t="str">
        <f>VLOOKUP(D1136:D4292,'[10]Catalogos CRI'!$A$10:$B$19,2,FALSE)</f>
        <v>DERECHOS</v>
      </c>
      <c r="F1136" s="16" t="str">
        <f t="shared" si="157"/>
        <v>043000</v>
      </c>
      <c r="G1136" s="16" t="str">
        <f>VLOOKUP(F1136:F4292,'[10]Catalogos CRI'!$A$24:$B$65,2,FALSE)</f>
        <v>DERECHOS POR PRESTACIÓN DE SERVICIOS</v>
      </c>
      <c r="H1136" s="16" t="str">
        <f t="shared" si="158"/>
        <v>043020</v>
      </c>
      <c r="I1136" s="16" t="str">
        <f>VLOOKUP(H1136:H4292,'[10]Catalogos CRI'!$A$70:$B$148,2,FALSE)</f>
        <v>Licencias y permisos para anuncios</v>
      </c>
      <c r="J1136" s="16" t="str">
        <f t="shared" si="159"/>
        <v>043021</v>
      </c>
      <c r="K1136" s="16" t="str">
        <f>VLOOKUP(J1136:J4292,'[10]Catalogos CRI'!$A$153:$B$335,2,FALSE)</f>
        <v>Licencias y permisos de anuncios permanentes</v>
      </c>
      <c r="L1136" s="16" t="str">
        <f t="shared" si="160"/>
        <v>400</v>
      </c>
      <c r="M1136" s="16" t="str">
        <f>VLOOKUP(L1136:L4292,[11]FF!$A$10:$B$16,2,FALSE)</f>
        <v>Ingresos Propios</v>
      </c>
      <c r="N1136" s="16" t="str">
        <f t="shared" si="161"/>
        <v>401</v>
      </c>
      <c r="O1136" s="16" t="str">
        <f>VLOOKUP(N1136:N4292,[11]FF!$A$22:$B$93,2,FALSE)</f>
        <v>Ingresos Propios</v>
      </c>
      <c r="P1136" s="16">
        <v>880008</v>
      </c>
      <c r="Q1136" s="16">
        <v>1</v>
      </c>
      <c r="R1136" s="17">
        <v>563791.35</v>
      </c>
      <c r="S1136" s="17">
        <v>0</v>
      </c>
      <c r="T1136" s="17">
        <f t="shared" si="153"/>
        <v>563791.35</v>
      </c>
      <c r="U1136" s="17">
        <v>0</v>
      </c>
      <c r="V1136" s="17">
        <v>0</v>
      </c>
      <c r="W1136" s="17">
        <f t="shared" si="154"/>
        <v>563791.35</v>
      </c>
      <c r="X1136" t="str">
        <f>VLOOKUP(J1136,'[12]Conver ASEJ VS Clave Nueva'!$A$4:$C$193,3,FALSE)</f>
        <v>4.3.2.1</v>
      </c>
      <c r="Y1136" t="str">
        <f>VLOOKUP(K1136,'[13]Conver ASEJ VS Clave Nueva'!$B$4:$D$193,3,FALSE)</f>
        <v>Licencias y permisos de anuncios permanentes</v>
      </c>
    </row>
    <row r="1137" spans="1:25" x14ac:dyDescent="0.25">
      <c r="A1137" s="16">
        <v>86968</v>
      </c>
      <c r="B1137" s="16" t="s">
        <v>75</v>
      </c>
      <c r="C1137" s="16" t="str">
        <f t="shared" si="155"/>
        <v>2018</v>
      </c>
      <c r="D1137" s="16" t="str">
        <f t="shared" si="156"/>
        <v>040000</v>
      </c>
      <c r="E1137" s="16" t="str">
        <f>VLOOKUP(D1137:D4293,'[10]Catalogos CRI'!$A$10:$B$19,2,FALSE)</f>
        <v>DERECHOS</v>
      </c>
      <c r="F1137" s="16" t="str">
        <f t="shared" si="157"/>
        <v>043000</v>
      </c>
      <c r="G1137" s="16" t="str">
        <f>VLOOKUP(F1137:F4293,'[10]Catalogos CRI'!$A$24:$B$65,2,FALSE)</f>
        <v>DERECHOS POR PRESTACIÓN DE SERVICIOS</v>
      </c>
      <c r="H1137" s="16" t="str">
        <f t="shared" si="158"/>
        <v>043020</v>
      </c>
      <c r="I1137" s="16" t="str">
        <f>VLOOKUP(H1137:H4293,'[10]Catalogos CRI'!$A$70:$B$148,2,FALSE)</f>
        <v>Licencias y permisos para anuncios</v>
      </c>
      <c r="J1137" s="16" t="str">
        <f t="shared" si="159"/>
        <v>043021</v>
      </c>
      <c r="K1137" s="16" t="str">
        <f>VLOOKUP(J1137:J4293,'[10]Catalogos CRI'!$A$153:$B$335,2,FALSE)</f>
        <v>Licencias y permisos de anuncios permanentes</v>
      </c>
      <c r="L1137" s="16" t="str">
        <f t="shared" si="160"/>
        <v>400</v>
      </c>
      <c r="M1137" s="16" t="str">
        <f>VLOOKUP(L1137:L4293,[11]FF!$A$10:$B$16,2,FALSE)</f>
        <v>Ingresos Propios</v>
      </c>
      <c r="N1137" s="16" t="str">
        <f t="shared" si="161"/>
        <v>401</v>
      </c>
      <c r="O1137" s="16" t="str">
        <f>VLOOKUP(N1137:N4293,[11]FF!$A$22:$B$93,2,FALSE)</f>
        <v>Ingresos Propios</v>
      </c>
      <c r="P1137" s="16">
        <v>880009</v>
      </c>
      <c r="Q1137" s="16">
        <v>2</v>
      </c>
      <c r="R1137" s="17">
        <v>563794</v>
      </c>
      <c r="S1137" s="17">
        <v>0</v>
      </c>
      <c r="T1137" s="17">
        <f t="shared" si="153"/>
        <v>563794</v>
      </c>
      <c r="U1137" s="17">
        <v>0</v>
      </c>
      <c r="V1137" s="17">
        <v>0</v>
      </c>
      <c r="W1137" s="17">
        <f t="shared" si="154"/>
        <v>563794</v>
      </c>
      <c r="X1137" t="str">
        <f>VLOOKUP(J1137,'[12]Conver ASEJ VS Clave Nueva'!$A$4:$C$193,3,FALSE)</f>
        <v>4.3.2.1</v>
      </c>
      <c r="Y1137" t="str">
        <f>VLOOKUP(K1137,'[13]Conver ASEJ VS Clave Nueva'!$B$4:$D$193,3,FALSE)</f>
        <v>Licencias y permisos de anuncios permanentes</v>
      </c>
    </row>
    <row r="1138" spans="1:25" x14ac:dyDescent="0.25">
      <c r="A1138" s="16">
        <v>86968</v>
      </c>
      <c r="B1138" s="16" t="s">
        <v>75</v>
      </c>
      <c r="C1138" s="16" t="str">
        <f t="shared" si="155"/>
        <v>2018</v>
      </c>
      <c r="D1138" s="16" t="str">
        <f t="shared" si="156"/>
        <v>040000</v>
      </c>
      <c r="E1138" s="16" t="str">
        <f>VLOOKUP(D1138:D4294,'[10]Catalogos CRI'!$A$10:$B$19,2,FALSE)</f>
        <v>DERECHOS</v>
      </c>
      <c r="F1138" s="16" t="str">
        <f t="shared" si="157"/>
        <v>043000</v>
      </c>
      <c r="G1138" s="16" t="str">
        <f>VLOOKUP(F1138:F4294,'[10]Catalogos CRI'!$A$24:$B$65,2,FALSE)</f>
        <v>DERECHOS POR PRESTACIÓN DE SERVICIOS</v>
      </c>
      <c r="H1138" s="16" t="str">
        <f t="shared" si="158"/>
        <v>043020</v>
      </c>
      <c r="I1138" s="16" t="str">
        <f>VLOOKUP(H1138:H4294,'[10]Catalogos CRI'!$A$70:$B$148,2,FALSE)</f>
        <v>Licencias y permisos para anuncios</v>
      </c>
      <c r="J1138" s="16" t="str">
        <f t="shared" si="159"/>
        <v>043021</v>
      </c>
      <c r="K1138" s="16" t="str">
        <f>VLOOKUP(J1138:J4294,'[10]Catalogos CRI'!$A$153:$B$335,2,FALSE)</f>
        <v>Licencias y permisos de anuncios permanentes</v>
      </c>
      <c r="L1138" s="16" t="str">
        <f t="shared" si="160"/>
        <v>400</v>
      </c>
      <c r="M1138" s="16" t="str">
        <f>VLOOKUP(L1138:L4294,[11]FF!$A$10:$B$16,2,FALSE)</f>
        <v>Ingresos Propios</v>
      </c>
      <c r="N1138" s="16" t="str">
        <f t="shared" si="161"/>
        <v>401</v>
      </c>
      <c r="O1138" s="16" t="str">
        <f>VLOOKUP(N1138:N4294,[11]FF!$A$22:$B$93,2,FALSE)</f>
        <v>Ingresos Propios</v>
      </c>
      <c r="P1138" s="16">
        <v>880010</v>
      </c>
      <c r="Q1138" s="16">
        <v>3</v>
      </c>
      <c r="R1138" s="17">
        <v>563794</v>
      </c>
      <c r="S1138" s="17">
        <v>0</v>
      </c>
      <c r="T1138" s="17">
        <f t="shared" si="153"/>
        <v>563794</v>
      </c>
      <c r="U1138" s="17">
        <v>0</v>
      </c>
      <c r="V1138" s="17">
        <v>876</v>
      </c>
      <c r="W1138" s="17">
        <f t="shared" si="154"/>
        <v>562918</v>
      </c>
      <c r="X1138" t="str">
        <f>VLOOKUP(J1138,'[12]Conver ASEJ VS Clave Nueva'!$A$4:$C$193,3,FALSE)</f>
        <v>4.3.2.1</v>
      </c>
      <c r="Y1138" t="str">
        <f>VLOOKUP(K1138,'[13]Conver ASEJ VS Clave Nueva'!$B$4:$D$193,3,FALSE)</f>
        <v>Licencias y permisos de anuncios permanentes</v>
      </c>
    </row>
    <row r="1139" spans="1:25" x14ac:dyDescent="0.25">
      <c r="A1139" s="16">
        <v>86968</v>
      </c>
      <c r="B1139" s="16" t="s">
        <v>75</v>
      </c>
      <c r="C1139" s="16" t="str">
        <f t="shared" si="155"/>
        <v>2018</v>
      </c>
      <c r="D1139" s="16" t="str">
        <f t="shared" si="156"/>
        <v>040000</v>
      </c>
      <c r="E1139" s="16" t="str">
        <f>VLOOKUP(D1139:D4295,'[10]Catalogos CRI'!$A$10:$B$19,2,FALSE)</f>
        <v>DERECHOS</v>
      </c>
      <c r="F1139" s="16" t="str">
        <f t="shared" si="157"/>
        <v>043000</v>
      </c>
      <c r="G1139" s="16" t="str">
        <f>VLOOKUP(F1139:F4295,'[10]Catalogos CRI'!$A$24:$B$65,2,FALSE)</f>
        <v>DERECHOS POR PRESTACIÓN DE SERVICIOS</v>
      </c>
      <c r="H1139" s="16" t="str">
        <f t="shared" si="158"/>
        <v>043020</v>
      </c>
      <c r="I1139" s="16" t="str">
        <f>VLOOKUP(H1139:H4295,'[10]Catalogos CRI'!$A$70:$B$148,2,FALSE)</f>
        <v>Licencias y permisos para anuncios</v>
      </c>
      <c r="J1139" s="16" t="str">
        <f t="shared" si="159"/>
        <v>043021</v>
      </c>
      <c r="K1139" s="16" t="str">
        <f>VLOOKUP(J1139:J4295,'[10]Catalogos CRI'!$A$153:$B$335,2,FALSE)</f>
        <v>Licencias y permisos de anuncios permanentes</v>
      </c>
      <c r="L1139" s="16" t="str">
        <f t="shared" si="160"/>
        <v>400</v>
      </c>
      <c r="M1139" s="16" t="str">
        <f>VLOOKUP(L1139:L4295,[11]FF!$A$10:$B$16,2,FALSE)</f>
        <v>Ingresos Propios</v>
      </c>
      <c r="N1139" s="16" t="str">
        <f t="shared" si="161"/>
        <v>401</v>
      </c>
      <c r="O1139" s="16" t="str">
        <f>VLOOKUP(N1139:N4295,[11]FF!$A$22:$B$93,2,FALSE)</f>
        <v>Ingresos Propios</v>
      </c>
      <c r="P1139" s="16">
        <v>880011</v>
      </c>
      <c r="Q1139" s="16">
        <v>4</v>
      </c>
      <c r="R1139" s="17">
        <v>563794</v>
      </c>
      <c r="S1139" s="17">
        <v>0</v>
      </c>
      <c r="T1139" s="17">
        <f t="shared" si="153"/>
        <v>563794</v>
      </c>
      <c r="U1139" s="17">
        <v>0</v>
      </c>
      <c r="V1139" s="17">
        <v>48495.59</v>
      </c>
      <c r="W1139" s="17">
        <f t="shared" si="154"/>
        <v>515298.41000000003</v>
      </c>
      <c r="X1139" t="str">
        <f>VLOOKUP(J1139,'[12]Conver ASEJ VS Clave Nueva'!$A$4:$C$193,3,FALSE)</f>
        <v>4.3.2.1</v>
      </c>
      <c r="Y1139" t="str">
        <f>VLOOKUP(K1139,'[13]Conver ASEJ VS Clave Nueva'!$B$4:$D$193,3,FALSE)</f>
        <v>Licencias y permisos de anuncios permanentes</v>
      </c>
    </row>
    <row r="1140" spans="1:25" x14ac:dyDescent="0.25">
      <c r="A1140" s="16">
        <v>86968</v>
      </c>
      <c r="B1140" s="16" t="s">
        <v>75</v>
      </c>
      <c r="C1140" s="16" t="str">
        <f t="shared" si="155"/>
        <v>2018</v>
      </c>
      <c r="D1140" s="16" t="str">
        <f t="shared" si="156"/>
        <v>040000</v>
      </c>
      <c r="E1140" s="16" t="str">
        <f>VLOOKUP(D1140:D4296,'[10]Catalogos CRI'!$A$10:$B$19,2,FALSE)</f>
        <v>DERECHOS</v>
      </c>
      <c r="F1140" s="16" t="str">
        <f t="shared" si="157"/>
        <v>043000</v>
      </c>
      <c r="G1140" s="16" t="str">
        <f>VLOOKUP(F1140:F4296,'[10]Catalogos CRI'!$A$24:$B$65,2,FALSE)</f>
        <v>DERECHOS POR PRESTACIÓN DE SERVICIOS</v>
      </c>
      <c r="H1140" s="16" t="str">
        <f t="shared" si="158"/>
        <v>043020</v>
      </c>
      <c r="I1140" s="16" t="str">
        <f>VLOOKUP(H1140:H4296,'[10]Catalogos CRI'!$A$70:$B$148,2,FALSE)</f>
        <v>Licencias y permisos para anuncios</v>
      </c>
      <c r="J1140" s="16" t="str">
        <f t="shared" si="159"/>
        <v>043021</v>
      </c>
      <c r="K1140" s="16" t="str">
        <f>VLOOKUP(J1140:J4296,'[10]Catalogos CRI'!$A$153:$B$335,2,FALSE)</f>
        <v>Licencias y permisos de anuncios permanentes</v>
      </c>
      <c r="L1140" s="16" t="str">
        <f t="shared" si="160"/>
        <v>400</v>
      </c>
      <c r="M1140" s="16" t="str">
        <f>VLOOKUP(L1140:L4296,[11]FF!$A$10:$B$16,2,FALSE)</f>
        <v>Ingresos Propios</v>
      </c>
      <c r="N1140" s="16" t="str">
        <f t="shared" si="161"/>
        <v>401</v>
      </c>
      <c r="O1140" s="16" t="str">
        <f>VLOOKUP(N1140:N4296,[11]FF!$A$22:$B$93,2,FALSE)</f>
        <v>Ingresos Propios</v>
      </c>
      <c r="P1140" s="16">
        <v>880012</v>
      </c>
      <c r="Q1140" s="16">
        <v>5</v>
      </c>
      <c r="R1140" s="17">
        <v>563794</v>
      </c>
      <c r="S1140" s="17">
        <v>0</v>
      </c>
      <c r="T1140" s="17">
        <f t="shared" si="153"/>
        <v>563794</v>
      </c>
      <c r="U1140" s="17">
        <v>0</v>
      </c>
      <c r="V1140" s="17">
        <v>7559.97</v>
      </c>
      <c r="W1140" s="17">
        <f t="shared" si="154"/>
        <v>556234.03</v>
      </c>
      <c r="X1140" t="str">
        <f>VLOOKUP(J1140,'[12]Conver ASEJ VS Clave Nueva'!$A$4:$C$193,3,FALSE)</f>
        <v>4.3.2.1</v>
      </c>
      <c r="Y1140" t="str">
        <f>VLOOKUP(K1140,'[13]Conver ASEJ VS Clave Nueva'!$B$4:$D$193,3,FALSE)</f>
        <v>Licencias y permisos de anuncios permanentes</v>
      </c>
    </row>
    <row r="1141" spans="1:25" x14ac:dyDescent="0.25">
      <c r="A1141" s="16">
        <v>86968</v>
      </c>
      <c r="B1141" s="16" t="s">
        <v>75</v>
      </c>
      <c r="C1141" s="16" t="str">
        <f t="shared" si="155"/>
        <v>2018</v>
      </c>
      <c r="D1141" s="16" t="str">
        <f t="shared" si="156"/>
        <v>040000</v>
      </c>
      <c r="E1141" s="16" t="str">
        <f>VLOOKUP(D1141:D4297,'[10]Catalogos CRI'!$A$10:$B$19,2,FALSE)</f>
        <v>DERECHOS</v>
      </c>
      <c r="F1141" s="16" t="str">
        <f t="shared" si="157"/>
        <v>043000</v>
      </c>
      <c r="G1141" s="16" t="str">
        <f>VLOOKUP(F1141:F4297,'[10]Catalogos CRI'!$A$24:$B$65,2,FALSE)</f>
        <v>DERECHOS POR PRESTACIÓN DE SERVICIOS</v>
      </c>
      <c r="H1141" s="16" t="str">
        <f t="shared" si="158"/>
        <v>043020</v>
      </c>
      <c r="I1141" s="16" t="str">
        <f>VLOOKUP(H1141:H4297,'[10]Catalogos CRI'!$A$70:$B$148,2,FALSE)</f>
        <v>Licencias y permisos para anuncios</v>
      </c>
      <c r="J1141" s="16" t="str">
        <f t="shared" si="159"/>
        <v>043021</v>
      </c>
      <c r="K1141" s="16" t="str">
        <f>VLOOKUP(J1141:J4297,'[10]Catalogos CRI'!$A$153:$B$335,2,FALSE)</f>
        <v>Licencias y permisos de anuncios permanentes</v>
      </c>
      <c r="L1141" s="16" t="str">
        <f t="shared" si="160"/>
        <v>400</v>
      </c>
      <c r="M1141" s="16" t="str">
        <f>VLOOKUP(L1141:L4297,[11]FF!$A$10:$B$16,2,FALSE)</f>
        <v>Ingresos Propios</v>
      </c>
      <c r="N1141" s="16" t="str">
        <f t="shared" si="161"/>
        <v>401</v>
      </c>
      <c r="O1141" s="16" t="str">
        <f>VLOOKUP(N1141:N4297,[11]FF!$A$22:$B$93,2,FALSE)</f>
        <v>Ingresos Propios</v>
      </c>
      <c r="P1141" s="16">
        <v>880013</v>
      </c>
      <c r="Q1141" s="16">
        <v>6</v>
      </c>
      <c r="R1141" s="17">
        <v>563794</v>
      </c>
      <c r="S1141" s="17">
        <v>0</v>
      </c>
      <c r="T1141" s="17">
        <f t="shared" si="153"/>
        <v>563794</v>
      </c>
      <c r="U1141" s="17">
        <v>0</v>
      </c>
      <c r="V1141" s="17">
        <v>5632.84</v>
      </c>
      <c r="W1141" s="17">
        <f t="shared" si="154"/>
        <v>558161.16</v>
      </c>
      <c r="X1141" t="str">
        <f>VLOOKUP(J1141,'[12]Conver ASEJ VS Clave Nueva'!$A$4:$C$193,3,FALSE)</f>
        <v>4.3.2.1</v>
      </c>
      <c r="Y1141" t="str">
        <f>VLOOKUP(K1141,'[13]Conver ASEJ VS Clave Nueva'!$B$4:$D$193,3,FALSE)</f>
        <v>Licencias y permisos de anuncios permanentes</v>
      </c>
    </row>
    <row r="1142" spans="1:25" x14ac:dyDescent="0.25">
      <c r="A1142" s="16">
        <v>86968</v>
      </c>
      <c r="B1142" s="16" t="s">
        <v>75</v>
      </c>
      <c r="C1142" s="16" t="str">
        <f t="shared" si="155"/>
        <v>2018</v>
      </c>
      <c r="D1142" s="16" t="str">
        <f t="shared" si="156"/>
        <v>040000</v>
      </c>
      <c r="E1142" s="16" t="str">
        <f>VLOOKUP(D1142:D4298,'[10]Catalogos CRI'!$A$10:$B$19,2,FALSE)</f>
        <v>DERECHOS</v>
      </c>
      <c r="F1142" s="16" t="str">
        <f t="shared" si="157"/>
        <v>043000</v>
      </c>
      <c r="G1142" s="16" t="str">
        <f>VLOOKUP(F1142:F4298,'[10]Catalogos CRI'!$A$24:$B$65,2,FALSE)</f>
        <v>DERECHOS POR PRESTACIÓN DE SERVICIOS</v>
      </c>
      <c r="H1142" s="16" t="str">
        <f t="shared" si="158"/>
        <v>043020</v>
      </c>
      <c r="I1142" s="16" t="str">
        <f>VLOOKUP(H1142:H4298,'[10]Catalogos CRI'!$A$70:$B$148,2,FALSE)</f>
        <v>Licencias y permisos para anuncios</v>
      </c>
      <c r="J1142" s="16" t="str">
        <f t="shared" si="159"/>
        <v>043021</v>
      </c>
      <c r="K1142" s="16" t="str">
        <f>VLOOKUP(J1142:J4298,'[10]Catalogos CRI'!$A$153:$B$335,2,FALSE)</f>
        <v>Licencias y permisos de anuncios permanentes</v>
      </c>
      <c r="L1142" s="16" t="str">
        <f t="shared" si="160"/>
        <v>400</v>
      </c>
      <c r="M1142" s="16" t="str">
        <f>VLOOKUP(L1142:L4298,[11]FF!$A$10:$B$16,2,FALSE)</f>
        <v>Ingresos Propios</v>
      </c>
      <c r="N1142" s="16" t="str">
        <f t="shared" si="161"/>
        <v>401</v>
      </c>
      <c r="O1142" s="16" t="str">
        <f>VLOOKUP(N1142:N4298,[11]FF!$A$22:$B$93,2,FALSE)</f>
        <v>Ingresos Propios</v>
      </c>
      <c r="P1142" s="16">
        <v>880014</v>
      </c>
      <c r="Q1142" s="16">
        <v>7</v>
      </c>
      <c r="R1142" s="17">
        <v>563794</v>
      </c>
      <c r="S1142" s="17">
        <v>0</v>
      </c>
      <c r="T1142" s="17">
        <f t="shared" si="153"/>
        <v>563794</v>
      </c>
      <c r="U1142" s="17">
        <v>0</v>
      </c>
      <c r="V1142" s="17">
        <v>2160</v>
      </c>
      <c r="W1142" s="17">
        <f t="shared" si="154"/>
        <v>561634</v>
      </c>
      <c r="X1142" t="str">
        <f>VLOOKUP(J1142,'[12]Conver ASEJ VS Clave Nueva'!$A$4:$C$193,3,FALSE)</f>
        <v>4.3.2.1</v>
      </c>
      <c r="Y1142" t="str">
        <f>VLOOKUP(K1142,'[13]Conver ASEJ VS Clave Nueva'!$B$4:$D$193,3,FALSE)</f>
        <v>Licencias y permisos de anuncios permanentes</v>
      </c>
    </row>
    <row r="1143" spans="1:25" x14ac:dyDescent="0.25">
      <c r="A1143" s="16">
        <v>86968</v>
      </c>
      <c r="B1143" s="16" t="s">
        <v>75</v>
      </c>
      <c r="C1143" s="16" t="str">
        <f t="shared" si="155"/>
        <v>2018</v>
      </c>
      <c r="D1143" s="16" t="str">
        <f t="shared" si="156"/>
        <v>040000</v>
      </c>
      <c r="E1143" s="16" t="str">
        <f>VLOOKUP(D1143:D4299,'[10]Catalogos CRI'!$A$10:$B$19,2,FALSE)</f>
        <v>DERECHOS</v>
      </c>
      <c r="F1143" s="16" t="str">
        <f t="shared" si="157"/>
        <v>043000</v>
      </c>
      <c r="G1143" s="16" t="str">
        <f>VLOOKUP(F1143:F4299,'[10]Catalogos CRI'!$A$24:$B$65,2,FALSE)</f>
        <v>DERECHOS POR PRESTACIÓN DE SERVICIOS</v>
      </c>
      <c r="H1143" s="16" t="str">
        <f t="shared" si="158"/>
        <v>043020</v>
      </c>
      <c r="I1143" s="16" t="str">
        <f>VLOOKUP(H1143:H4299,'[10]Catalogos CRI'!$A$70:$B$148,2,FALSE)</f>
        <v>Licencias y permisos para anuncios</v>
      </c>
      <c r="J1143" s="16" t="str">
        <f t="shared" si="159"/>
        <v>043021</v>
      </c>
      <c r="K1143" s="16" t="str">
        <f>VLOOKUP(J1143:J4299,'[10]Catalogos CRI'!$A$153:$B$335,2,FALSE)</f>
        <v>Licencias y permisos de anuncios permanentes</v>
      </c>
      <c r="L1143" s="16" t="str">
        <f t="shared" si="160"/>
        <v>400</v>
      </c>
      <c r="M1143" s="16" t="str">
        <f>VLOOKUP(L1143:L4299,[11]FF!$A$10:$B$16,2,FALSE)</f>
        <v>Ingresos Propios</v>
      </c>
      <c r="N1143" s="16" t="str">
        <f t="shared" si="161"/>
        <v>401</v>
      </c>
      <c r="O1143" s="16" t="str">
        <f>VLOOKUP(N1143:N4299,[11]FF!$A$22:$B$93,2,FALSE)</f>
        <v>Ingresos Propios</v>
      </c>
      <c r="P1143" s="16">
        <v>880015</v>
      </c>
      <c r="Q1143" s="16">
        <v>8</v>
      </c>
      <c r="R1143" s="17">
        <v>563794</v>
      </c>
      <c r="S1143" s="17">
        <v>0</v>
      </c>
      <c r="T1143" s="17">
        <f t="shared" si="153"/>
        <v>563794</v>
      </c>
      <c r="U1143" s="17">
        <v>0</v>
      </c>
      <c r="V1143" s="17">
        <v>19854.080000000002</v>
      </c>
      <c r="W1143" s="17">
        <f t="shared" si="154"/>
        <v>543939.92000000004</v>
      </c>
      <c r="X1143" t="str">
        <f>VLOOKUP(J1143,'[12]Conver ASEJ VS Clave Nueva'!$A$4:$C$193,3,FALSE)</f>
        <v>4.3.2.1</v>
      </c>
      <c r="Y1143" t="str">
        <f>VLOOKUP(K1143,'[13]Conver ASEJ VS Clave Nueva'!$B$4:$D$193,3,FALSE)</f>
        <v>Licencias y permisos de anuncios permanentes</v>
      </c>
    </row>
    <row r="1144" spans="1:25" x14ac:dyDescent="0.25">
      <c r="A1144" s="16">
        <v>86968</v>
      </c>
      <c r="B1144" s="16" t="s">
        <v>75</v>
      </c>
      <c r="C1144" s="16" t="str">
        <f t="shared" si="155"/>
        <v>2018</v>
      </c>
      <c r="D1144" s="16" t="str">
        <f t="shared" si="156"/>
        <v>040000</v>
      </c>
      <c r="E1144" s="16" t="str">
        <f>VLOOKUP(D1144:D4300,'[10]Catalogos CRI'!$A$10:$B$19,2,FALSE)</f>
        <v>DERECHOS</v>
      </c>
      <c r="F1144" s="16" t="str">
        <f t="shared" si="157"/>
        <v>043000</v>
      </c>
      <c r="G1144" s="16" t="str">
        <f>VLOOKUP(F1144:F4300,'[10]Catalogos CRI'!$A$24:$B$65,2,FALSE)</f>
        <v>DERECHOS POR PRESTACIÓN DE SERVICIOS</v>
      </c>
      <c r="H1144" s="16" t="str">
        <f t="shared" si="158"/>
        <v>043020</v>
      </c>
      <c r="I1144" s="16" t="str">
        <f>VLOOKUP(H1144:H4300,'[10]Catalogos CRI'!$A$70:$B$148,2,FALSE)</f>
        <v>Licencias y permisos para anuncios</v>
      </c>
      <c r="J1144" s="16" t="str">
        <f t="shared" si="159"/>
        <v>043021</v>
      </c>
      <c r="K1144" s="16" t="str">
        <f>VLOOKUP(J1144:J4300,'[10]Catalogos CRI'!$A$153:$B$335,2,FALSE)</f>
        <v>Licencias y permisos de anuncios permanentes</v>
      </c>
      <c r="L1144" s="16" t="str">
        <f t="shared" si="160"/>
        <v>400</v>
      </c>
      <c r="M1144" s="16" t="str">
        <f>VLOOKUP(L1144:L4300,[11]FF!$A$10:$B$16,2,FALSE)</f>
        <v>Ingresos Propios</v>
      </c>
      <c r="N1144" s="16" t="str">
        <f t="shared" si="161"/>
        <v>401</v>
      </c>
      <c r="O1144" s="16" t="str">
        <f>VLOOKUP(N1144:N4300,[11]FF!$A$22:$B$93,2,FALSE)</f>
        <v>Ingresos Propios</v>
      </c>
      <c r="P1144" s="16">
        <v>880016</v>
      </c>
      <c r="Q1144" s="16">
        <v>9</v>
      </c>
      <c r="R1144" s="17">
        <v>563794</v>
      </c>
      <c r="S1144" s="17">
        <v>0</v>
      </c>
      <c r="T1144" s="17">
        <f t="shared" si="153"/>
        <v>563794</v>
      </c>
      <c r="U1144" s="17">
        <v>0</v>
      </c>
      <c r="V1144" s="17">
        <v>40813.5</v>
      </c>
      <c r="W1144" s="17">
        <f t="shared" si="154"/>
        <v>522980.5</v>
      </c>
      <c r="X1144" t="str">
        <f>VLOOKUP(J1144,'[12]Conver ASEJ VS Clave Nueva'!$A$4:$C$193,3,FALSE)</f>
        <v>4.3.2.1</v>
      </c>
      <c r="Y1144" t="str">
        <f>VLOOKUP(K1144,'[13]Conver ASEJ VS Clave Nueva'!$B$4:$D$193,3,FALSE)</f>
        <v>Licencias y permisos de anuncios permanentes</v>
      </c>
    </row>
    <row r="1145" spans="1:25" x14ac:dyDescent="0.25">
      <c r="A1145" s="16">
        <v>86968</v>
      </c>
      <c r="B1145" s="16" t="s">
        <v>75</v>
      </c>
      <c r="C1145" s="16" t="str">
        <f t="shared" si="155"/>
        <v>2018</v>
      </c>
      <c r="D1145" s="16" t="str">
        <f t="shared" si="156"/>
        <v>040000</v>
      </c>
      <c r="E1145" s="16" t="str">
        <f>VLOOKUP(D1145:D4301,'[10]Catalogos CRI'!$A$10:$B$19,2,FALSE)</f>
        <v>DERECHOS</v>
      </c>
      <c r="F1145" s="16" t="str">
        <f t="shared" si="157"/>
        <v>043000</v>
      </c>
      <c r="G1145" s="16" t="str">
        <f>VLOOKUP(F1145:F4301,'[10]Catalogos CRI'!$A$24:$B$65,2,FALSE)</f>
        <v>DERECHOS POR PRESTACIÓN DE SERVICIOS</v>
      </c>
      <c r="H1145" s="16" t="str">
        <f t="shared" si="158"/>
        <v>043020</v>
      </c>
      <c r="I1145" s="16" t="str">
        <f>VLOOKUP(H1145:H4301,'[10]Catalogos CRI'!$A$70:$B$148,2,FALSE)</f>
        <v>Licencias y permisos para anuncios</v>
      </c>
      <c r="J1145" s="16" t="str">
        <f t="shared" si="159"/>
        <v>043021</v>
      </c>
      <c r="K1145" s="16" t="str">
        <f>VLOOKUP(J1145:J4301,'[10]Catalogos CRI'!$A$153:$B$335,2,FALSE)</f>
        <v>Licencias y permisos de anuncios permanentes</v>
      </c>
      <c r="L1145" s="16" t="str">
        <f t="shared" si="160"/>
        <v>400</v>
      </c>
      <c r="M1145" s="16" t="str">
        <f>VLOOKUP(L1145:L4301,[11]FF!$A$10:$B$16,2,FALSE)</f>
        <v>Ingresos Propios</v>
      </c>
      <c r="N1145" s="16" t="str">
        <f t="shared" si="161"/>
        <v>401</v>
      </c>
      <c r="O1145" s="16" t="str">
        <f>VLOOKUP(N1145:N4301,[11]FF!$A$22:$B$93,2,FALSE)</f>
        <v>Ingresos Propios</v>
      </c>
      <c r="P1145" s="16">
        <v>880017</v>
      </c>
      <c r="Q1145" s="16">
        <v>10</v>
      </c>
      <c r="R1145" s="17">
        <v>563794</v>
      </c>
      <c r="S1145" s="17">
        <v>0</v>
      </c>
      <c r="T1145" s="17">
        <f t="shared" si="153"/>
        <v>563794</v>
      </c>
      <c r="U1145" s="17">
        <v>0</v>
      </c>
      <c r="V1145" s="17">
        <v>11999.45</v>
      </c>
      <c r="W1145" s="17">
        <f t="shared" si="154"/>
        <v>551794.55000000005</v>
      </c>
      <c r="X1145" t="str">
        <f>VLOOKUP(J1145,'[12]Conver ASEJ VS Clave Nueva'!$A$4:$C$193,3,FALSE)</f>
        <v>4.3.2.1</v>
      </c>
      <c r="Y1145" t="str">
        <f>VLOOKUP(K1145,'[13]Conver ASEJ VS Clave Nueva'!$B$4:$D$193,3,FALSE)</f>
        <v>Licencias y permisos de anuncios permanentes</v>
      </c>
    </row>
    <row r="1146" spans="1:25" x14ac:dyDescent="0.25">
      <c r="A1146" s="16">
        <v>86968</v>
      </c>
      <c r="B1146" s="16" t="s">
        <v>75</v>
      </c>
      <c r="C1146" s="16" t="str">
        <f t="shared" si="155"/>
        <v>2018</v>
      </c>
      <c r="D1146" s="16" t="str">
        <f t="shared" si="156"/>
        <v>040000</v>
      </c>
      <c r="E1146" s="16" t="str">
        <f>VLOOKUP(D1146:D4302,'[10]Catalogos CRI'!$A$10:$B$19,2,FALSE)</f>
        <v>DERECHOS</v>
      </c>
      <c r="F1146" s="16" t="str">
        <f t="shared" si="157"/>
        <v>043000</v>
      </c>
      <c r="G1146" s="16" t="str">
        <f>VLOOKUP(F1146:F4302,'[10]Catalogos CRI'!$A$24:$B$65,2,FALSE)</f>
        <v>DERECHOS POR PRESTACIÓN DE SERVICIOS</v>
      </c>
      <c r="H1146" s="16" t="str">
        <f t="shared" si="158"/>
        <v>043020</v>
      </c>
      <c r="I1146" s="16" t="str">
        <f>VLOOKUP(H1146:H4302,'[10]Catalogos CRI'!$A$70:$B$148,2,FALSE)</f>
        <v>Licencias y permisos para anuncios</v>
      </c>
      <c r="J1146" s="16" t="str">
        <f t="shared" si="159"/>
        <v>043021</v>
      </c>
      <c r="K1146" s="16" t="str">
        <f>VLOOKUP(J1146:J4302,'[10]Catalogos CRI'!$A$153:$B$335,2,FALSE)</f>
        <v>Licencias y permisos de anuncios permanentes</v>
      </c>
      <c r="L1146" s="16" t="str">
        <f t="shared" si="160"/>
        <v>400</v>
      </c>
      <c r="M1146" s="16" t="str">
        <f>VLOOKUP(L1146:L4302,[11]FF!$A$10:$B$16,2,FALSE)</f>
        <v>Ingresos Propios</v>
      </c>
      <c r="N1146" s="16" t="str">
        <f t="shared" si="161"/>
        <v>401</v>
      </c>
      <c r="O1146" s="16" t="str">
        <f>VLOOKUP(N1146:N4302,[11]FF!$A$22:$B$93,2,FALSE)</f>
        <v>Ingresos Propios</v>
      </c>
      <c r="P1146" s="16">
        <v>880018</v>
      </c>
      <c r="Q1146" s="16">
        <v>11</v>
      </c>
      <c r="R1146" s="17">
        <v>563794</v>
      </c>
      <c r="S1146" s="17">
        <v>0</v>
      </c>
      <c r="T1146" s="17">
        <f t="shared" si="153"/>
        <v>563794</v>
      </c>
      <c r="U1146" s="17">
        <v>0</v>
      </c>
      <c r="V1146" s="17">
        <v>48.43</v>
      </c>
      <c r="W1146" s="17">
        <f t="shared" si="154"/>
        <v>563745.56999999995</v>
      </c>
      <c r="X1146" t="str">
        <f>VLOOKUP(J1146,'[12]Conver ASEJ VS Clave Nueva'!$A$4:$C$193,3,FALSE)</f>
        <v>4.3.2.1</v>
      </c>
      <c r="Y1146" t="str">
        <f>VLOOKUP(K1146,'[13]Conver ASEJ VS Clave Nueva'!$B$4:$D$193,3,FALSE)</f>
        <v>Licencias y permisos de anuncios permanentes</v>
      </c>
    </row>
    <row r="1147" spans="1:25" x14ac:dyDescent="0.25">
      <c r="A1147" s="16">
        <v>86968</v>
      </c>
      <c r="B1147" s="16" t="s">
        <v>75</v>
      </c>
      <c r="C1147" s="16" t="str">
        <f t="shared" si="155"/>
        <v>2018</v>
      </c>
      <c r="D1147" s="16" t="str">
        <f t="shared" si="156"/>
        <v>040000</v>
      </c>
      <c r="E1147" s="16" t="str">
        <f>VLOOKUP(D1147:D4303,'[10]Catalogos CRI'!$A$10:$B$19,2,FALSE)</f>
        <v>DERECHOS</v>
      </c>
      <c r="F1147" s="16" t="str">
        <f t="shared" si="157"/>
        <v>043000</v>
      </c>
      <c r="G1147" s="16" t="str">
        <f>VLOOKUP(F1147:F4303,'[10]Catalogos CRI'!$A$24:$B$65,2,FALSE)</f>
        <v>DERECHOS POR PRESTACIÓN DE SERVICIOS</v>
      </c>
      <c r="H1147" s="16" t="str">
        <f t="shared" si="158"/>
        <v>043020</v>
      </c>
      <c r="I1147" s="16" t="str">
        <f>VLOOKUP(H1147:H4303,'[10]Catalogos CRI'!$A$70:$B$148,2,FALSE)</f>
        <v>Licencias y permisos para anuncios</v>
      </c>
      <c r="J1147" s="16" t="str">
        <f t="shared" si="159"/>
        <v>043021</v>
      </c>
      <c r="K1147" s="16" t="str">
        <f>VLOOKUP(J1147:J4303,'[10]Catalogos CRI'!$A$153:$B$335,2,FALSE)</f>
        <v>Licencias y permisos de anuncios permanentes</v>
      </c>
      <c r="L1147" s="16" t="str">
        <f t="shared" si="160"/>
        <v>400</v>
      </c>
      <c r="M1147" s="16" t="str">
        <f>VLOOKUP(L1147:L4303,[11]FF!$A$10:$B$16,2,FALSE)</f>
        <v>Ingresos Propios</v>
      </c>
      <c r="N1147" s="16" t="str">
        <f t="shared" si="161"/>
        <v>401</v>
      </c>
      <c r="O1147" s="16" t="str">
        <f>VLOOKUP(N1147:N4303,[11]FF!$A$22:$B$93,2,FALSE)</f>
        <v>Ingresos Propios</v>
      </c>
      <c r="P1147" s="16">
        <v>880019</v>
      </c>
      <c r="Q1147" s="16">
        <v>12</v>
      </c>
      <c r="R1147" s="17">
        <v>563794</v>
      </c>
      <c r="S1147" s="17">
        <v>0</v>
      </c>
      <c r="T1147" s="17">
        <f t="shared" si="153"/>
        <v>563794</v>
      </c>
      <c r="U1147" s="17">
        <v>0</v>
      </c>
      <c r="V1147" s="17">
        <v>0</v>
      </c>
      <c r="W1147" s="17">
        <f t="shared" si="154"/>
        <v>563794</v>
      </c>
      <c r="X1147" t="str">
        <f>VLOOKUP(J1147,'[12]Conver ASEJ VS Clave Nueva'!$A$4:$C$193,3,FALSE)</f>
        <v>4.3.2.1</v>
      </c>
      <c r="Y1147" t="str">
        <f>VLOOKUP(K1147,'[13]Conver ASEJ VS Clave Nueva'!$B$4:$D$193,3,FALSE)</f>
        <v>Licencias y permisos de anuncios permanentes</v>
      </c>
    </row>
    <row r="1148" spans="1:25" x14ac:dyDescent="0.25">
      <c r="A1148" s="16">
        <v>86969</v>
      </c>
      <c r="B1148" s="16" t="s">
        <v>43</v>
      </c>
      <c r="C1148" s="16" t="str">
        <f t="shared" si="155"/>
        <v>2018</v>
      </c>
      <c r="D1148" s="16" t="str">
        <f t="shared" si="156"/>
        <v>040000</v>
      </c>
      <c r="E1148" s="16" t="str">
        <f>VLOOKUP(D1148:D4304,'[10]Catalogos CRI'!$A$10:$B$19,2,FALSE)</f>
        <v>DERECHOS</v>
      </c>
      <c r="F1148" s="16" t="str">
        <f t="shared" si="157"/>
        <v>043000</v>
      </c>
      <c r="G1148" s="16" t="str">
        <f>VLOOKUP(F1148:F4304,'[10]Catalogos CRI'!$A$24:$B$65,2,FALSE)</f>
        <v>DERECHOS POR PRESTACIÓN DE SERVICIOS</v>
      </c>
      <c r="H1148" s="16" t="str">
        <f t="shared" si="158"/>
        <v>043020</v>
      </c>
      <c r="I1148" s="16" t="str">
        <f>VLOOKUP(H1148:H4304,'[10]Catalogos CRI'!$A$70:$B$148,2,FALSE)</f>
        <v>Licencias y permisos para anuncios</v>
      </c>
      <c r="J1148" s="16" t="str">
        <f t="shared" si="159"/>
        <v>043022</v>
      </c>
      <c r="K1148" s="16" t="str">
        <f>VLOOKUP(J1148:J4304,'[10]Catalogos CRI'!$A$153:$B$335,2,FALSE)</f>
        <v>Licencias y permisos de anuncios eventuales</v>
      </c>
      <c r="L1148" s="16" t="str">
        <f t="shared" si="160"/>
        <v>400</v>
      </c>
      <c r="M1148" s="16" t="str">
        <f>VLOOKUP(L1148:L4304,[11]FF!$A$10:$B$16,2,FALSE)</f>
        <v>Ingresos Propios</v>
      </c>
      <c r="N1148" s="16" t="str">
        <f t="shared" si="161"/>
        <v>401</v>
      </c>
      <c r="O1148" s="16" t="str">
        <f>VLOOKUP(N1148:N4304,[11]FF!$A$22:$B$93,2,FALSE)</f>
        <v>Ingresos Propios</v>
      </c>
      <c r="P1148" s="16">
        <v>880020</v>
      </c>
      <c r="Q1148" s="16">
        <v>1</v>
      </c>
      <c r="R1148" s="17">
        <v>200988.45</v>
      </c>
      <c r="S1148" s="17">
        <v>0</v>
      </c>
      <c r="T1148" s="17">
        <f t="shared" si="153"/>
        <v>200988.45</v>
      </c>
      <c r="U1148" s="17">
        <v>0</v>
      </c>
      <c r="V1148" s="17">
        <v>0</v>
      </c>
      <c r="W1148" s="17">
        <f t="shared" si="154"/>
        <v>200988.45</v>
      </c>
      <c r="X1148" t="str">
        <f>VLOOKUP(J1148,'[12]Conver ASEJ VS Clave Nueva'!$A$4:$C$193,3,FALSE)</f>
        <v>4.3.2.2</v>
      </c>
      <c r="Y1148" t="str">
        <f>VLOOKUP(K1148,'[13]Conver ASEJ VS Clave Nueva'!$B$4:$D$193,3,FALSE)</f>
        <v>Licencias y permisos de anuncios eventuales</v>
      </c>
    </row>
    <row r="1149" spans="1:25" x14ac:dyDescent="0.25">
      <c r="A1149" s="16">
        <v>86969</v>
      </c>
      <c r="B1149" s="16" t="s">
        <v>43</v>
      </c>
      <c r="C1149" s="16" t="str">
        <f t="shared" si="155"/>
        <v>2018</v>
      </c>
      <c r="D1149" s="16" t="str">
        <f t="shared" si="156"/>
        <v>040000</v>
      </c>
      <c r="E1149" s="16" t="str">
        <f>VLOOKUP(D1149:D4305,'[10]Catalogos CRI'!$A$10:$B$19,2,FALSE)</f>
        <v>DERECHOS</v>
      </c>
      <c r="F1149" s="16" t="str">
        <f t="shared" si="157"/>
        <v>043000</v>
      </c>
      <c r="G1149" s="16" t="str">
        <f>VLOOKUP(F1149:F4305,'[10]Catalogos CRI'!$A$24:$B$65,2,FALSE)</f>
        <v>DERECHOS POR PRESTACIÓN DE SERVICIOS</v>
      </c>
      <c r="H1149" s="16" t="str">
        <f t="shared" si="158"/>
        <v>043020</v>
      </c>
      <c r="I1149" s="16" t="str">
        <f>VLOOKUP(H1149:H4305,'[10]Catalogos CRI'!$A$70:$B$148,2,FALSE)</f>
        <v>Licencias y permisos para anuncios</v>
      </c>
      <c r="J1149" s="16" t="str">
        <f t="shared" si="159"/>
        <v>043022</v>
      </c>
      <c r="K1149" s="16" t="str">
        <f>VLOOKUP(J1149:J4305,'[10]Catalogos CRI'!$A$153:$B$335,2,FALSE)</f>
        <v>Licencias y permisos de anuncios eventuales</v>
      </c>
      <c r="L1149" s="16" t="str">
        <f t="shared" si="160"/>
        <v>400</v>
      </c>
      <c r="M1149" s="16" t="str">
        <f>VLOOKUP(L1149:L4305,[11]FF!$A$10:$B$16,2,FALSE)</f>
        <v>Ingresos Propios</v>
      </c>
      <c r="N1149" s="16" t="str">
        <f t="shared" si="161"/>
        <v>401</v>
      </c>
      <c r="O1149" s="16" t="str">
        <f>VLOOKUP(N1149:N4305,[11]FF!$A$22:$B$93,2,FALSE)</f>
        <v>Ingresos Propios</v>
      </c>
      <c r="P1149" s="16">
        <v>880021</v>
      </c>
      <c r="Q1149" s="16">
        <v>2</v>
      </c>
      <c r="R1149" s="17">
        <v>200991</v>
      </c>
      <c r="S1149" s="17">
        <v>0</v>
      </c>
      <c r="T1149" s="17">
        <f t="shared" si="153"/>
        <v>200991</v>
      </c>
      <c r="U1149" s="17">
        <v>0</v>
      </c>
      <c r="V1149" s="17">
        <v>19663.14</v>
      </c>
      <c r="W1149" s="17">
        <f t="shared" si="154"/>
        <v>181327.86</v>
      </c>
      <c r="X1149" t="str">
        <f>VLOOKUP(J1149,'[12]Conver ASEJ VS Clave Nueva'!$A$4:$C$193,3,FALSE)</f>
        <v>4.3.2.2</v>
      </c>
      <c r="Y1149" t="str">
        <f>VLOOKUP(K1149,'[13]Conver ASEJ VS Clave Nueva'!$B$4:$D$193,3,FALSE)</f>
        <v>Licencias y permisos de anuncios eventuales</v>
      </c>
    </row>
    <row r="1150" spans="1:25" x14ac:dyDescent="0.25">
      <c r="A1150" s="16">
        <v>86969</v>
      </c>
      <c r="B1150" s="16" t="s">
        <v>43</v>
      </c>
      <c r="C1150" s="16" t="str">
        <f t="shared" si="155"/>
        <v>2018</v>
      </c>
      <c r="D1150" s="16" t="str">
        <f t="shared" si="156"/>
        <v>040000</v>
      </c>
      <c r="E1150" s="16" t="str">
        <f>VLOOKUP(D1150:D4306,'[10]Catalogos CRI'!$A$10:$B$19,2,FALSE)</f>
        <v>DERECHOS</v>
      </c>
      <c r="F1150" s="16" t="str">
        <f t="shared" si="157"/>
        <v>043000</v>
      </c>
      <c r="G1150" s="16" t="str">
        <f>VLOOKUP(F1150:F4306,'[10]Catalogos CRI'!$A$24:$B$65,2,FALSE)</f>
        <v>DERECHOS POR PRESTACIÓN DE SERVICIOS</v>
      </c>
      <c r="H1150" s="16" t="str">
        <f t="shared" si="158"/>
        <v>043020</v>
      </c>
      <c r="I1150" s="16" t="str">
        <f>VLOOKUP(H1150:H4306,'[10]Catalogos CRI'!$A$70:$B$148,2,FALSE)</f>
        <v>Licencias y permisos para anuncios</v>
      </c>
      <c r="J1150" s="16" t="str">
        <f t="shared" si="159"/>
        <v>043022</v>
      </c>
      <c r="K1150" s="16" t="str">
        <f>VLOOKUP(J1150:J4306,'[10]Catalogos CRI'!$A$153:$B$335,2,FALSE)</f>
        <v>Licencias y permisos de anuncios eventuales</v>
      </c>
      <c r="L1150" s="16" t="str">
        <f t="shared" si="160"/>
        <v>400</v>
      </c>
      <c r="M1150" s="16" t="str">
        <f>VLOOKUP(L1150:L4306,[11]FF!$A$10:$B$16,2,FALSE)</f>
        <v>Ingresos Propios</v>
      </c>
      <c r="N1150" s="16" t="str">
        <f t="shared" si="161"/>
        <v>401</v>
      </c>
      <c r="O1150" s="16" t="str">
        <f>VLOOKUP(N1150:N4306,[11]FF!$A$22:$B$93,2,FALSE)</f>
        <v>Ingresos Propios</v>
      </c>
      <c r="P1150" s="16">
        <v>880022</v>
      </c>
      <c r="Q1150" s="16">
        <v>3</v>
      </c>
      <c r="R1150" s="17">
        <v>200991</v>
      </c>
      <c r="S1150" s="17">
        <v>0</v>
      </c>
      <c r="T1150" s="17">
        <f t="shared" si="153"/>
        <v>200991</v>
      </c>
      <c r="U1150" s="17">
        <v>0</v>
      </c>
      <c r="V1150" s="17">
        <v>283917.09000000003</v>
      </c>
      <c r="W1150" s="17">
        <f t="shared" si="154"/>
        <v>-82926.090000000026</v>
      </c>
      <c r="X1150" t="str">
        <f>VLOOKUP(J1150,'[12]Conver ASEJ VS Clave Nueva'!$A$4:$C$193,3,FALSE)</f>
        <v>4.3.2.2</v>
      </c>
      <c r="Y1150" t="str">
        <f>VLOOKUP(K1150,'[13]Conver ASEJ VS Clave Nueva'!$B$4:$D$193,3,FALSE)</f>
        <v>Licencias y permisos de anuncios eventuales</v>
      </c>
    </row>
    <row r="1151" spans="1:25" x14ac:dyDescent="0.25">
      <c r="A1151" s="16">
        <v>86969</v>
      </c>
      <c r="B1151" s="16" t="s">
        <v>43</v>
      </c>
      <c r="C1151" s="16" t="str">
        <f t="shared" si="155"/>
        <v>2018</v>
      </c>
      <c r="D1151" s="16" t="str">
        <f t="shared" si="156"/>
        <v>040000</v>
      </c>
      <c r="E1151" s="16" t="str">
        <f>VLOOKUP(D1151:D4307,'[10]Catalogos CRI'!$A$10:$B$19,2,FALSE)</f>
        <v>DERECHOS</v>
      </c>
      <c r="F1151" s="16" t="str">
        <f t="shared" si="157"/>
        <v>043000</v>
      </c>
      <c r="G1151" s="16" t="str">
        <f>VLOOKUP(F1151:F4307,'[10]Catalogos CRI'!$A$24:$B$65,2,FALSE)</f>
        <v>DERECHOS POR PRESTACIÓN DE SERVICIOS</v>
      </c>
      <c r="H1151" s="16" t="str">
        <f t="shared" si="158"/>
        <v>043020</v>
      </c>
      <c r="I1151" s="16" t="str">
        <f>VLOOKUP(H1151:H4307,'[10]Catalogos CRI'!$A$70:$B$148,2,FALSE)</f>
        <v>Licencias y permisos para anuncios</v>
      </c>
      <c r="J1151" s="16" t="str">
        <f t="shared" si="159"/>
        <v>043022</v>
      </c>
      <c r="K1151" s="16" t="str">
        <f>VLOOKUP(J1151:J4307,'[10]Catalogos CRI'!$A$153:$B$335,2,FALSE)</f>
        <v>Licencias y permisos de anuncios eventuales</v>
      </c>
      <c r="L1151" s="16" t="str">
        <f t="shared" si="160"/>
        <v>400</v>
      </c>
      <c r="M1151" s="16" t="str">
        <f>VLOOKUP(L1151:L4307,[11]FF!$A$10:$B$16,2,FALSE)</f>
        <v>Ingresos Propios</v>
      </c>
      <c r="N1151" s="16" t="str">
        <f t="shared" si="161"/>
        <v>401</v>
      </c>
      <c r="O1151" s="16" t="str">
        <f>VLOOKUP(N1151:N4307,[11]FF!$A$22:$B$93,2,FALSE)</f>
        <v>Ingresos Propios</v>
      </c>
      <c r="P1151" s="16">
        <v>880023</v>
      </c>
      <c r="Q1151" s="16">
        <v>4</v>
      </c>
      <c r="R1151" s="17">
        <v>200991</v>
      </c>
      <c r="S1151" s="17">
        <v>0</v>
      </c>
      <c r="T1151" s="17">
        <f t="shared" si="153"/>
        <v>200991</v>
      </c>
      <c r="U1151" s="17">
        <v>0</v>
      </c>
      <c r="V1151" s="17">
        <v>648333.80000000005</v>
      </c>
      <c r="W1151" s="17">
        <f t="shared" si="154"/>
        <v>-447342.80000000005</v>
      </c>
      <c r="X1151" t="str">
        <f>VLOOKUP(J1151,'[12]Conver ASEJ VS Clave Nueva'!$A$4:$C$193,3,FALSE)</f>
        <v>4.3.2.2</v>
      </c>
      <c r="Y1151" t="str">
        <f>VLOOKUP(K1151,'[13]Conver ASEJ VS Clave Nueva'!$B$4:$D$193,3,FALSE)</f>
        <v>Licencias y permisos de anuncios eventuales</v>
      </c>
    </row>
    <row r="1152" spans="1:25" x14ac:dyDescent="0.25">
      <c r="A1152" s="16">
        <v>86969</v>
      </c>
      <c r="B1152" s="16" t="s">
        <v>43</v>
      </c>
      <c r="C1152" s="16" t="str">
        <f t="shared" si="155"/>
        <v>2018</v>
      </c>
      <c r="D1152" s="16" t="str">
        <f t="shared" si="156"/>
        <v>040000</v>
      </c>
      <c r="E1152" s="16" t="str">
        <f>VLOOKUP(D1152:D4308,'[10]Catalogos CRI'!$A$10:$B$19,2,FALSE)</f>
        <v>DERECHOS</v>
      </c>
      <c r="F1152" s="16" t="str">
        <f t="shared" si="157"/>
        <v>043000</v>
      </c>
      <c r="G1152" s="16" t="str">
        <f>VLOOKUP(F1152:F4308,'[10]Catalogos CRI'!$A$24:$B$65,2,FALSE)</f>
        <v>DERECHOS POR PRESTACIÓN DE SERVICIOS</v>
      </c>
      <c r="H1152" s="16" t="str">
        <f t="shared" si="158"/>
        <v>043020</v>
      </c>
      <c r="I1152" s="16" t="str">
        <f>VLOOKUP(H1152:H4308,'[10]Catalogos CRI'!$A$70:$B$148,2,FALSE)</f>
        <v>Licencias y permisos para anuncios</v>
      </c>
      <c r="J1152" s="16" t="str">
        <f t="shared" si="159"/>
        <v>043022</v>
      </c>
      <c r="K1152" s="16" t="str">
        <f>VLOOKUP(J1152:J4308,'[10]Catalogos CRI'!$A$153:$B$335,2,FALSE)</f>
        <v>Licencias y permisos de anuncios eventuales</v>
      </c>
      <c r="L1152" s="16" t="str">
        <f t="shared" si="160"/>
        <v>400</v>
      </c>
      <c r="M1152" s="16" t="str">
        <f>VLOOKUP(L1152:L4308,[11]FF!$A$10:$B$16,2,FALSE)</f>
        <v>Ingresos Propios</v>
      </c>
      <c r="N1152" s="16" t="str">
        <f t="shared" si="161"/>
        <v>401</v>
      </c>
      <c r="O1152" s="16" t="str">
        <f>VLOOKUP(N1152:N4308,[11]FF!$A$22:$B$93,2,FALSE)</f>
        <v>Ingresos Propios</v>
      </c>
      <c r="P1152" s="16">
        <v>880024</v>
      </c>
      <c r="Q1152" s="16">
        <v>5</v>
      </c>
      <c r="R1152" s="17">
        <v>200991</v>
      </c>
      <c r="S1152" s="17">
        <v>0</v>
      </c>
      <c r="T1152" s="17">
        <f t="shared" si="153"/>
        <v>200991</v>
      </c>
      <c r="U1152" s="17">
        <v>0</v>
      </c>
      <c r="V1152" s="17">
        <v>827495.03</v>
      </c>
      <c r="W1152" s="17">
        <f t="shared" si="154"/>
        <v>-626504.03</v>
      </c>
      <c r="X1152" t="str">
        <f>VLOOKUP(J1152,'[12]Conver ASEJ VS Clave Nueva'!$A$4:$C$193,3,FALSE)</f>
        <v>4.3.2.2</v>
      </c>
      <c r="Y1152" t="str">
        <f>VLOOKUP(K1152,'[13]Conver ASEJ VS Clave Nueva'!$B$4:$D$193,3,FALSE)</f>
        <v>Licencias y permisos de anuncios eventuales</v>
      </c>
    </row>
    <row r="1153" spans="1:25" x14ac:dyDescent="0.25">
      <c r="A1153" s="16">
        <v>86969</v>
      </c>
      <c r="B1153" s="16" t="s">
        <v>43</v>
      </c>
      <c r="C1153" s="16" t="str">
        <f t="shared" si="155"/>
        <v>2018</v>
      </c>
      <c r="D1153" s="16" t="str">
        <f t="shared" si="156"/>
        <v>040000</v>
      </c>
      <c r="E1153" s="16" t="str">
        <f>VLOOKUP(D1153:D4309,'[10]Catalogos CRI'!$A$10:$B$19,2,FALSE)</f>
        <v>DERECHOS</v>
      </c>
      <c r="F1153" s="16" t="str">
        <f t="shared" si="157"/>
        <v>043000</v>
      </c>
      <c r="G1153" s="16" t="str">
        <f>VLOOKUP(F1153:F4309,'[10]Catalogos CRI'!$A$24:$B$65,2,FALSE)</f>
        <v>DERECHOS POR PRESTACIÓN DE SERVICIOS</v>
      </c>
      <c r="H1153" s="16" t="str">
        <f t="shared" si="158"/>
        <v>043020</v>
      </c>
      <c r="I1153" s="16" t="str">
        <f>VLOOKUP(H1153:H4309,'[10]Catalogos CRI'!$A$70:$B$148,2,FALSE)</f>
        <v>Licencias y permisos para anuncios</v>
      </c>
      <c r="J1153" s="16" t="str">
        <f t="shared" si="159"/>
        <v>043022</v>
      </c>
      <c r="K1153" s="16" t="str">
        <f>VLOOKUP(J1153:J4309,'[10]Catalogos CRI'!$A$153:$B$335,2,FALSE)</f>
        <v>Licencias y permisos de anuncios eventuales</v>
      </c>
      <c r="L1153" s="16" t="str">
        <f t="shared" si="160"/>
        <v>400</v>
      </c>
      <c r="M1153" s="16" t="str">
        <f>VLOOKUP(L1153:L4309,[11]FF!$A$10:$B$16,2,FALSE)</f>
        <v>Ingresos Propios</v>
      </c>
      <c r="N1153" s="16" t="str">
        <f t="shared" si="161"/>
        <v>401</v>
      </c>
      <c r="O1153" s="16" t="str">
        <f>VLOOKUP(N1153:N4309,[11]FF!$A$22:$B$93,2,FALSE)</f>
        <v>Ingresos Propios</v>
      </c>
      <c r="P1153" s="16">
        <v>880025</v>
      </c>
      <c r="Q1153" s="16">
        <v>6</v>
      </c>
      <c r="R1153" s="17">
        <v>200991</v>
      </c>
      <c r="S1153" s="17">
        <v>0</v>
      </c>
      <c r="T1153" s="17">
        <f t="shared" si="153"/>
        <v>200991</v>
      </c>
      <c r="U1153" s="17">
        <v>0</v>
      </c>
      <c r="V1153" s="17">
        <v>327251.96999999997</v>
      </c>
      <c r="W1153" s="17">
        <f t="shared" si="154"/>
        <v>-126260.96999999997</v>
      </c>
      <c r="X1153" t="str">
        <f>VLOOKUP(J1153,'[12]Conver ASEJ VS Clave Nueva'!$A$4:$C$193,3,FALSE)</f>
        <v>4.3.2.2</v>
      </c>
      <c r="Y1153" t="str">
        <f>VLOOKUP(K1153,'[13]Conver ASEJ VS Clave Nueva'!$B$4:$D$193,3,FALSE)</f>
        <v>Licencias y permisos de anuncios eventuales</v>
      </c>
    </row>
    <row r="1154" spans="1:25" x14ac:dyDescent="0.25">
      <c r="A1154" s="16">
        <v>86969</v>
      </c>
      <c r="B1154" s="16" t="s">
        <v>43</v>
      </c>
      <c r="C1154" s="16" t="str">
        <f t="shared" si="155"/>
        <v>2018</v>
      </c>
      <c r="D1154" s="16" t="str">
        <f t="shared" si="156"/>
        <v>040000</v>
      </c>
      <c r="E1154" s="16" t="str">
        <f>VLOOKUP(D1154:D4310,'[10]Catalogos CRI'!$A$10:$B$19,2,FALSE)</f>
        <v>DERECHOS</v>
      </c>
      <c r="F1154" s="16" t="str">
        <f t="shared" si="157"/>
        <v>043000</v>
      </c>
      <c r="G1154" s="16" t="str">
        <f>VLOOKUP(F1154:F4310,'[10]Catalogos CRI'!$A$24:$B$65,2,FALSE)</f>
        <v>DERECHOS POR PRESTACIÓN DE SERVICIOS</v>
      </c>
      <c r="H1154" s="16" t="str">
        <f t="shared" si="158"/>
        <v>043020</v>
      </c>
      <c r="I1154" s="16" t="str">
        <f>VLOOKUP(H1154:H4310,'[10]Catalogos CRI'!$A$70:$B$148,2,FALSE)</f>
        <v>Licencias y permisos para anuncios</v>
      </c>
      <c r="J1154" s="16" t="str">
        <f t="shared" si="159"/>
        <v>043022</v>
      </c>
      <c r="K1154" s="16" t="str">
        <f>VLOOKUP(J1154:J4310,'[10]Catalogos CRI'!$A$153:$B$335,2,FALSE)</f>
        <v>Licencias y permisos de anuncios eventuales</v>
      </c>
      <c r="L1154" s="16" t="str">
        <f t="shared" si="160"/>
        <v>400</v>
      </c>
      <c r="M1154" s="16" t="str">
        <f>VLOOKUP(L1154:L4310,[11]FF!$A$10:$B$16,2,FALSE)</f>
        <v>Ingresos Propios</v>
      </c>
      <c r="N1154" s="16" t="str">
        <f t="shared" si="161"/>
        <v>401</v>
      </c>
      <c r="O1154" s="16" t="str">
        <f>VLOOKUP(N1154:N4310,[11]FF!$A$22:$B$93,2,FALSE)</f>
        <v>Ingresos Propios</v>
      </c>
      <c r="P1154" s="16">
        <v>880026</v>
      </c>
      <c r="Q1154" s="16">
        <v>7</v>
      </c>
      <c r="R1154" s="17">
        <v>200991</v>
      </c>
      <c r="S1154" s="17">
        <v>0</v>
      </c>
      <c r="T1154" s="17">
        <f t="shared" si="153"/>
        <v>200991</v>
      </c>
      <c r="U1154" s="17">
        <v>0</v>
      </c>
      <c r="V1154" s="17">
        <v>278859.73</v>
      </c>
      <c r="W1154" s="17">
        <f t="shared" si="154"/>
        <v>-77868.729999999981</v>
      </c>
      <c r="X1154" t="str">
        <f>VLOOKUP(J1154,'[12]Conver ASEJ VS Clave Nueva'!$A$4:$C$193,3,FALSE)</f>
        <v>4.3.2.2</v>
      </c>
      <c r="Y1154" t="str">
        <f>VLOOKUP(K1154,'[13]Conver ASEJ VS Clave Nueva'!$B$4:$D$193,3,FALSE)</f>
        <v>Licencias y permisos de anuncios eventuales</v>
      </c>
    </row>
    <row r="1155" spans="1:25" x14ac:dyDescent="0.25">
      <c r="A1155" s="16">
        <v>86969</v>
      </c>
      <c r="B1155" s="16" t="s">
        <v>43</v>
      </c>
      <c r="C1155" s="16" t="str">
        <f t="shared" si="155"/>
        <v>2018</v>
      </c>
      <c r="D1155" s="16" t="str">
        <f t="shared" si="156"/>
        <v>040000</v>
      </c>
      <c r="E1155" s="16" t="str">
        <f>VLOOKUP(D1155:D4311,'[10]Catalogos CRI'!$A$10:$B$19,2,FALSE)</f>
        <v>DERECHOS</v>
      </c>
      <c r="F1155" s="16" t="str">
        <f t="shared" si="157"/>
        <v>043000</v>
      </c>
      <c r="G1155" s="16" t="str">
        <f>VLOOKUP(F1155:F4311,'[10]Catalogos CRI'!$A$24:$B$65,2,FALSE)</f>
        <v>DERECHOS POR PRESTACIÓN DE SERVICIOS</v>
      </c>
      <c r="H1155" s="16" t="str">
        <f t="shared" si="158"/>
        <v>043020</v>
      </c>
      <c r="I1155" s="16" t="str">
        <f>VLOOKUP(H1155:H4311,'[10]Catalogos CRI'!$A$70:$B$148,2,FALSE)</f>
        <v>Licencias y permisos para anuncios</v>
      </c>
      <c r="J1155" s="16" t="str">
        <f t="shared" si="159"/>
        <v>043022</v>
      </c>
      <c r="K1155" s="16" t="str">
        <f>VLOOKUP(J1155:J4311,'[10]Catalogos CRI'!$A$153:$B$335,2,FALSE)</f>
        <v>Licencias y permisos de anuncios eventuales</v>
      </c>
      <c r="L1155" s="16" t="str">
        <f t="shared" si="160"/>
        <v>400</v>
      </c>
      <c r="M1155" s="16" t="str">
        <f>VLOOKUP(L1155:L4311,[11]FF!$A$10:$B$16,2,FALSE)</f>
        <v>Ingresos Propios</v>
      </c>
      <c r="N1155" s="16" t="str">
        <f t="shared" si="161"/>
        <v>401</v>
      </c>
      <c r="O1155" s="16" t="str">
        <f>VLOOKUP(N1155:N4311,[11]FF!$A$22:$B$93,2,FALSE)</f>
        <v>Ingresos Propios</v>
      </c>
      <c r="P1155" s="16">
        <v>880027</v>
      </c>
      <c r="Q1155" s="16">
        <v>8</v>
      </c>
      <c r="R1155" s="17">
        <v>200991</v>
      </c>
      <c r="S1155" s="17">
        <v>0</v>
      </c>
      <c r="T1155" s="17">
        <f t="shared" si="153"/>
        <v>200991</v>
      </c>
      <c r="U1155" s="17">
        <v>0</v>
      </c>
      <c r="V1155" s="17">
        <v>698738.14</v>
      </c>
      <c r="W1155" s="17">
        <f t="shared" si="154"/>
        <v>-497747.14</v>
      </c>
      <c r="X1155" t="str">
        <f>VLOOKUP(J1155,'[12]Conver ASEJ VS Clave Nueva'!$A$4:$C$193,3,FALSE)</f>
        <v>4.3.2.2</v>
      </c>
      <c r="Y1155" t="str">
        <f>VLOOKUP(K1155,'[13]Conver ASEJ VS Clave Nueva'!$B$4:$D$193,3,FALSE)</f>
        <v>Licencias y permisos de anuncios eventuales</v>
      </c>
    </row>
    <row r="1156" spans="1:25" x14ac:dyDescent="0.25">
      <c r="A1156" s="16">
        <v>86969</v>
      </c>
      <c r="B1156" s="16" t="s">
        <v>43</v>
      </c>
      <c r="C1156" s="16" t="str">
        <f t="shared" si="155"/>
        <v>2018</v>
      </c>
      <c r="D1156" s="16" t="str">
        <f t="shared" si="156"/>
        <v>040000</v>
      </c>
      <c r="E1156" s="16" t="str">
        <f>VLOOKUP(D1156:D4312,'[10]Catalogos CRI'!$A$10:$B$19,2,FALSE)</f>
        <v>DERECHOS</v>
      </c>
      <c r="F1156" s="16" t="str">
        <f t="shared" si="157"/>
        <v>043000</v>
      </c>
      <c r="G1156" s="16" t="str">
        <f>VLOOKUP(F1156:F4312,'[10]Catalogos CRI'!$A$24:$B$65,2,FALSE)</f>
        <v>DERECHOS POR PRESTACIÓN DE SERVICIOS</v>
      </c>
      <c r="H1156" s="16" t="str">
        <f t="shared" si="158"/>
        <v>043020</v>
      </c>
      <c r="I1156" s="16" t="str">
        <f>VLOOKUP(H1156:H4312,'[10]Catalogos CRI'!$A$70:$B$148,2,FALSE)</f>
        <v>Licencias y permisos para anuncios</v>
      </c>
      <c r="J1156" s="16" t="str">
        <f t="shared" si="159"/>
        <v>043022</v>
      </c>
      <c r="K1156" s="16" t="str">
        <f>VLOOKUP(J1156:J4312,'[10]Catalogos CRI'!$A$153:$B$335,2,FALSE)</f>
        <v>Licencias y permisos de anuncios eventuales</v>
      </c>
      <c r="L1156" s="16" t="str">
        <f t="shared" si="160"/>
        <v>400</v>
      </c>
      <c r="M1156" s="16" t="str">
        <f>VLOOKUP(L1156:L4312,[11]FF!$A$10:$B$16,2,FALSE)</f>
        <v>Ingresos Propios</v>
      </c>
      <c r="N1156" s="16" t="str">
        <f t="shared" si="161"/>
        <v>401</v>
      </c>
      <c r="O1156" s="16" t="str">
        <f>VLOOKUP(N1156:N4312,[11]FF!$A$22:$B$93,2,FALSE)</f>
        <v>Ingresos Propios</v>
      </c>
      <c r="P1156" s="16">
        <v>880028</v>
      </c>
      <c r="Q1156" s="16">
        <v>9</v>
      </c>
      <c r="R1156" s="17">
        <v>200991</v>
      </c>
      <c r="S1156" s="17">
        <v>0</v>
      </c>
      <c r="T1156" s="17">
        <f t="shared" si="153"/>
        <v>200991</v>
      </c>
      <c r="U1156" s="17">
        <v>0</v>
      </c>
      <c r="V1156" s="17">
        <v>309630.59000000003</v>
      </c>
      <c r="W1156" s="17">
        <f t="shared" si="154"/>
        <v>-108639.59000000003</v>
      </c>
      <c r="X1156" t="str">
        <f>VLOOKUP(J1156,'[12]Conver ASEJ VS Clave Nueva'!$A$4:$C$193,3,FALSE)</f>
        <v>4.3.2.2</v>
      </c>
      <c r="Y1156" t="str">
        <f>VLOOKUP(K1156,'[13]Conver ASEJ VS Clave Nueva'!$B$4:$D$193,3,FALSE)</f>
        <v>Licencias y permisos de anuncios eventuales</v>
      </c>
    </row>
    <row r="1157" spans="1:25" x14ac:dyDescent="0.25">
      <c r="A1157" s="16">
        <v>86969</v>
      </c>
      <c r="B1157" s="16" t="s">
        <v>43</v>
      </c>
      <c r="C1157" s="16" t="str">
        <f t="shared" si="155"/>
        <v>2018</v>
      </c>
      <c r="D1157" s="16" t="str">
        <f t="shared" si="156"/>
        <v>040000</v>
      </c>
      <c r="E1157" s="16" t="str">
        <f>VLOOKUP(D1157:D4313,'[10]Catalogos CRI'!$A$10:$B$19,2,FALSE)</f>
        <v>DERECHOS</v>
      </c>
      <c r="F1157" s="16" t="str">
        <f t="shared" si="157"/>
        <v>043000</v>
      </c>
      <c r="G1157" s="16" t="str">
        <f>VLOOKUP(F1157:F4313,'[10]Catalogos CRI'!$A$24:$B$65,2,FALSE)</f>
        <v>DERECHOS POR PRESTACIÓN DE SERVICIOS</v>
      </c>
      <c r="H1157" s="16" t="str">
        <f t="shared" si="158"/>
        <v>043020</v>
      </c>
      <c r="I1157" s="16" t="str">
        <f>VLOOKUP(H1157:H4313,'[10]Catalogos CRI'!$A$70:$B$148,2,FALSE)</f>
        <v>Licencias y permisos para anuncios</v>
      </c>
      <c r="J1157" s="16" t="str">
        <f t="shared" si="159"/>
        <v>043022</v>
      </c>
      <c r="K1157" s="16" t="str">
        <f>VLOOKUP(J1157:J4313,'[10]Catalogos CRI'!$A$153:$B$335,2,FALSE)</f>
        <v>Licencias y permisos de anuncios eventuales</v>
      </c>
      <c r="L1157" s="16" t="str">
        <f t="shared" si="160"/>
        <v>400</v>
      </c>
      <c r="M1157" s="16" t="str">
        <f>VLOOKUP(L1157:L4313,[11]FF!$A$10:$B$16,2,FALSE)</f>
        <v>Ingresos Propios</v>
      </c>
      <c r="N1157" s="16" t="str">
        <f t="shared" si="161"/>
        <v>401</v>
      </c>
      <c r="O1157" s="16" t="str">
        <f>VLOOKUP(N1157:N4313,[11]FF!$A$22:$B$93,2,FALSE)</f>
        <v>Ingresos Propios</v>
      </c>
      <c r="P1157" s="16">
        <v>880029</v>
      </c>
      <c r="Q1157" s="16">
        <v>10</v>
      </c>
      <c r="R1157" s="17">
        <v>200991</v>
      </c>
      <c r="S1157" s="17">
        <v>0</v>
      </c>
      <c r="T1157" s="17">
        <f t="shared" si="153"/>
        <v>200991</v>
      </c>
      <c r="U1157" s="17">
        <v>0</v>
      </c>
      <c r="V1157" s="17">
        <v>208565.08</v>
      </c>
      <c r="W1157" s="17">
        <f t="shared" si="154"/>
        <v>-7574.0799999999872</v>
      </c>
      <c r="X1157" t="str">
        <f>VLOOKUP(J1157,'[12]Conver ASEJ VS Clave Nueva'!$A$4:$C$193,3,FALSE)</f>
        <v>4.3.2.2</v>
      </c>
      <c r="Y1157" t="str">
        <f>VLOOKUP(K1157,'[13]Conver ASEJ VS Clave Nueva'!$B$4:$D$193,3,FALSE)</f>
        <v>Licencias y permisos de anuncios eventuales</v>
      </c>
    </row>
    <row r="1158" spans="1:25" x14ac:dyDescent="0.25">
      <c r="A1158" s="16">
        <v>86969</v>
      </c>
      <c r="B1158" s="16" t="s">
        <v>43</v>
      </c>
      <c r="C1158" s="16" t="str">
        <f t="shared" si="155"/>
        <v>2018</v>
      </c>
      <c r="D1158" s="16" t="str">
        <f t="shared" si="156"/>
        <v>040000</v>
      </c>
      <c r="E1158" s="16" t="str">
        <f>VLOOKUP(D1158:D4314,'[10]Catalogos CRI'!$A$10:$B$19,2,FALSE)</f>
        <v>DERECHOS</v>
      </c>
      <c r="F1158" s="16" t="str">
        <f t="shared" si="157"/>
        <v>043000</v>
      </c>
      <c r="G1158" s="16" t="str">
        <f>VLOOKUP(F1158:F4314,'[10]Catalogos CRI'!$A$24:$B$65,2,FALSE)</f>
        <v>DERECHOS POR PRESTACIÓN DE SERVICIOS</v>
      </c>
      <c r="H1158" s="16" t="str">
        <f t="shared" si="158"/>
        <v>043020</v>
      </c>
      <c r="I1158" s="16" t="str">
        <f>VLOOKUP(H1158:H4314,'[10]Catalogos CRI'!$A$70:$B$148,2,FALSE)</f>
        <v>Licencias y permisos para anuncios</v>
      </c>
      <c r="J1158" s="16" t="str">
        <f t="shared" si="159"/>
        <v>043022</v>
      </c>
      <c r="K1158" s="16" t="str">
        <f>VLOOKUP(J1158:J4314,'[10]Catalogos CRI'!$A$153:$B$335,2,FALSE)</f>
        <v>Licencias y permisos de anuncios eventuales</v>
      </c>
      <c r="L1158" s="16" t="str">
        <f t="shared" si="160"/>
        <v>400</v>
      </c>
      <c r="M1158" s="16" t="str">
        <f>VLOOKUP(L1158:L4314,[11]FF!$A$10:$B$16,2,FALSE)</f>
        <v>Ingresos Propios</v>
      </c>
      <c r="N1158" s="16" t="str">
        <f t="shared" si="161"/>
        <v>401</v>
      </c>
      <c r="O1158" s="16" t="str">
        <f>VLOOKUP(N1158:N4314,[11]FF!$A$22:$B$93,2,FALSE)</f>
        <v>Ingresos Propios</v>
      </c>
      <c r="P1158" s="16">
        <v>880030</v>
      </c>
      <c r="Q1158" s="16">
        <v>11</v>
      </c>
      <c r="R1158" s="17">
        <v>200991</v>
      </c>
      <c r="S1158" s="17">
        <v>0</v>
      </c>
      <c r="T1158" s="17">
        <f t="shared" si="153"/>
        <v>200991</v>
      </c>
      <c r="U1158" s="17">
        <v>0</v>
      </c>
      <c r="V1158" s="17">
        <v>94841.85</v>
      </c>
      <c r="W1158" s="17">
        <f t="shared" si="154"/>
        <v>106149.15</v>
      </c>
      <c r="X1158" t="str">
        <f>VLOOKUP(J1158,'[12]Conver ASEJ VS Clave Nueva'!$A$4:$C$193,3,FALSE)</f>
        <v>4.3.2.2</v>
      </c>
      <c r="Y1158" t="str">
        <f>VLOOKUP(K1158,'[13]Conver ASEJ VS Clave Nueva'!$B$4:$D$193,3,FALSE)</f>
        <v>Licencias y permisos de anuncios eventuales</v>
      </c>
    </row>
    <row r="1159" spans="1:25" x14ac:dyDescent="0.25">
      <c r="A1159" s="16">
        <v>86969</v>
      </c>
      <c r="B1159" s="16" t="s">
        <v>43</v>
      </c>
      <c r="C1159" s="16" t="str">
        <f t="shared" si="155"/>
        <v>2018</v>
      </c>
      <c r="D1159" s="16" t="str">
        <f t="shared" si="156"/>
        <v>040000</v>
      </c>
      <c r="E1159" s="16" t="str">
        <f>VLOOKUP(D1159:D4315,'[10]Catalogos CRI'!$A$10:$B$19,2,FALSE)</f>
        <v>DERECHOS</v>
      </c>
      <c r="F1159" s="16" t="str">
        <f t="shared" si="157"/>
        <v>043000</v>
      </c>
      <c r="G1159" s="16" t="str">
        <f>VLOOKUP(F1159:F4315,'[10]Catalogos CRI'!$A$24:$B$65,2,FALSE)</f>
        <v>DERECHOS POR PRESTACIÓN DE SERVICIOS</v>
      </c>
      <c r="H1159" s="16" t="str">
        <f t="shared" si="158"/>
        <v>043020</v>
      </c>
      <c r="I1159" s="16" t="str">
        <f>VLOOKUP(H1159:H4315,'[10]Catalogos CRI'!$A$70:$B$148,2,FALSE)</f>
        <v>Licencias y permisos para anuncios</v>
      </c>
      <c r="J1159" s="16" t="str">
        <f t="shared" si="159"/>
        <v>043022</v>
      </c>
      <c r="K1159" s="16" t="str">
        <f>VLOOKUP(J1159:J4315,'[10]Catalogos CRI'!$A$153:$B$335,2,FALSE)</f>
        <v>Licencias y permisos de anuncios eventuales</v>
      </c>
      <c r="L1159" s="16" t="str">
        <f t="shared" si="160"/>
        <v>400</v>
      </c>
      <c r="M1159" s="16" t="str">
        <f>VLOOKUP(L1159:L4315,[11]FF!$A$10:$B$16,2,FALSE)</f>
        <v>Ingresos Propios</v>
      </c>
      <c r="N1159" s="16" t="str">
        <f t="shared" si="161"/>
        <v>401</v>
      </c>
      <c r="O1159" s="16" t="str">
        <f>VLOOKUP(N1159:N4315,[11]FF!$A$22:$B$93,2,FALSE)</f>
        <v>Ingresos Propios</v>
      </c>
      <c r="P1159" s="16">
        <v>880031</v>
      </c>
      <c r="Q1159" s="16">
        <v>12</v>
      </c>
      <c r="R1159" s="17">
        <v>200991</v>
      </c>
      <c r="S1159" s="17">
        <v>0</v>
      </c>
      <c r="T1159" s="17">
        <f t="shared" si="153"/>
        <v>200991</v>
      </c>
      <c r="U1159" s="17">
        <v>0</v>
      </c>
      <c r="V1159" s="17">
        <v>56048.46</v>
      </c>
      <c r="W1159" s="17">
        <f t="shared" si="154"/>
        <v>144942.54</v>
      </c>
      <c r="X1159" t="str">
        <f>VLOOKUP(J1159,'[12]Conver ASEJ VS Clave Nueva'!$A$4:$C$193,3,FALSE)</f>
        <v>4.3.2.2</v>
      </c>
      <c r="Y1159" t="str">
        <f>VLOOKUP(K1159,'[13]Conver ASEJ VS Clave Nueva'!$B$4:$D$193,3,FALSE)</f>
        <v>Licencias y permisos de anuncios eventuales</v>
      </c>
    </row>
    <row r="1160" spans="1:25" x14ac:dyDescent="0.25">
      <c r="A1160" s="16">
        <v>86970</v>
      </c>
      <c r="B1160" s="16" t="s">
        <v>79</v>
      </c>
      <c r="C1160" s="16" t="str">
        <f t="shared" si="155"/>
        <v>2018</v>
      </c>
      <c r="D1160" s="16" t="str">
        <f t="shared" si="156"/>
        <v>040000</v>
      </c>
      <c r="E1160" s="16" t="str">
        <f>VLOOKUP(D1160:D4316,'[10]Catalogos CRI'!$A$10:$B$19,2,FALSE)</f>
        <v>DERECHOS</v>
      </c>
      <c r="F1160" s="16" t="str">
        <f t="shared" si="157"/>
        <v>043000</v>
      </c>
      <c r="G1160" s="16" t="str">
        <f>VLOOKUP(F1160:F4316,'[10]Catalogos CRI'!$A$24:$B$65,2,FALSE)</f>
        <v>DERECHOS POR PRESTACIÓN DE SERVICIOS</v>
      </c>
      <c r="H1160" s="16" t="str">
        <f t="shared" si="158"/>
        <v>043030</v>
      </c>
      <c r="I1160" s="16" t="str">
        <f>VLOOKUP(H1160:H4316,'[10]Catalogos CRI'!$A$70:$B$148,2,FALSE)</f>
        <v>Licencias de construcción, reconstrucción, reparación o demolición de obras</v>
      </c>
      <c r="J1160" s="16" t="str">
        <f t="shared" si="159"/>
        <v>043031</v>
      </c>
      <c r="K1160" s="16" t="str">
        <f>VLOOKUP(J1160:J4316,'[10]Catalogos CRI'!$A$153:$B$335,2,FALSE)</f>
        <v>Licencias de construcción</v>
      </c>
      <c r="L1160" s="16" t="str">
        <f t="shared" si="160"/>
        <v>400</v>
      </c>
      <c r="M1160" s="16" t="str">
        <f>VLOOKUP(L1160:L4316,[11]FF!$A$10:$B$16,2,FALSE)</f>
        <v>Ingresos Propios</v>
      </c>
      <c r="N1160" s="16" t="str">
        <f t="shared" si="161"/>
        <v>401</v>
      </c>
      <c r="O1160" s="16" t="str">
        <f>VLOOKUP(N1160:N4316,[11]FF!$A$22:$B$93,2,FALSE)</f>
        <v>Ingresos Propios</v>
      </c>
      <c r="P1160" s="16">
        <v>880032</v>
      </c>
      <c r="Q1160" s="16">
        <v>1</v>
      </c>
      <c r="R1160" s="17">
        <v>1600636.4</v>
      </c>
      <c r="S1160" s="17">
        <v>0</v>
      </c>
      <c r="T1160" s="17">
        <f t="shared" si="153"/>
        <v>1600636.4</v>
      </c>
      <c r="U1160" s="17">
        <v>0</v>
      </c>
      <c r="V1160" s="17">
        <v>0</v>
      </c>
      <c r="W1160" s="17">
        <f t="shared" si="154"/>
        <v>1600636.4</v>
      </c>
      <c r="X1160" t="str">
        <f>VLOOKUP(J1160,'[12]Conver ASEJ VS Clave Nueva'!$A$4:$C$193,3,FALSE)</f>
        <v>4.3.3.1</v>
      </c>
      <c r="Y1160" t="str">
        <f>VLOOKUP(K1160,'[13]Conver ASEJ VS Clave Nueva'!$B$4:$D$193,3,FALSE)</f>
        <v>Licencias de construcción</v>
      </c>
    </row>
    <row r="1161" spans="1:25" x14ac:dyDescent="0.25">
      <c r="A1161" s="16">
        <v>86970</v>
      </c>
      <c r="B1161" s="16" t="s">
        <v>79</v>
      </c>
      <c r="C1161" s="16" t="str">
        <f t="shared" si="155"/>
        <v>2018</v>
      </c>
      <c r="D1161" s="16" t="str">
        <f t="shared" si="156"/>
        <v>040000</v>
      </c>
      <c r="E1161" s="16" t="str">
        <f>VLOOKUP(D1161:D4317,'[10]Catalogos CRI'!$A$10:$B$19,2,FALSE)</f>
        <v>DERECHOS</v>
      </c>
      <c r="F1161" s="16" t="str">
        <f t="shared" si="157"/>
        <v>043000</v>
      </c>
      <c r="G1161" s="16" t="str">
        <f>VLOOKUP(F1161:F4317,'[10]Catalogos CRI'!$A$24:$B$65,2,FALSE)</f>
        <v>DERECHOS POR PRESTACIÓN DE SERVICIOS</v>
      </c>
      <c r="H1161" s="16" t="str">
        <f t="shared" si="158"/>
        <v>043030</v>
      </c>
      <c r="I1161" s="16" t="str">
        <f>VLOOKUP(H1161:H4317,'[10]Catalogos CRI'!$A$70:$B$148,2,FALSE)</f>
        <v>Licencias de construcción, reconstrucción, reparación o demolición de obras</v>
      </c>
      <c r="J1161" s="16" t="str">
        <f t="shared" si="159"/>
        <v>043031</v>
      </c>
      <c r="K1161" s="16" t="str">
        <f>VLOOKUP(J1161:J4317,'[10]Catalogos CRI'!$A$153:$B$335,2,FALSE)</f>
        <v>Licencias de construcción</v>
      </c>
      <c r="L1161" s="16" t="str">
        <f t="shared" si="160"/>
        <v>400</v>
      </c>
      <c r="M1161" s="16" t="str">
        <f>VLOOKUP(L1161:L4317,[11]FF!$A$10:$B$16,2,FALSE)</f>
        <v>Ingresos Propios</v>
      </c>
      <c r="N1161" s="16" t="str">
        <f t="shared" si="161"/>
        <v>401</v>
      </c>
      <c r="O1161" s="16" t="str">
        <f>VLOOKUP(N1161:N4317,[11]FF!$A$22:$B$93,2,FALSE)</f>
        <v>Ingresos Propios</v>
      </c>
      <c r="P1161" s="16">
        <v>880033</v>
      </c>
      <c r="Q1161" s="16">
        <v>2</v>
      </c>
      <c r="R1161" s="17">
        <v>1600637</v>
      </c>
      <c r="S1161" s="17">
        <v>0</v>
      </c>
      <c r="T1161" s="17">
        <f t="shared" ref="T1161:T1224" si="162">R1161+S1161</f>
        <v>1600637</v>
      </c>
      <c r="U1161" s="17">
        <v>0</v>
      </c>
      <c r="V1161" s="17">
        <v>0</v>
      </c>
      <c r="W1161" s="17">
        <f t="shared" ref="W1161:W1224" si="163">T1161-V1161</f>
        <v>1600637</v>
      </c>
      <c r="X1161" t="str">
        <f>VLOOKUP(J1161,'[12]Conver ASEJ VS Clave Nueva'!$A$4:$C$193,3,FALSE)</f>
        <v>4.3.3.1</v>
      </c>
      <c r="Y1161" t="str">
        <f>VLOOKUP(K1161,'[13]Conver ASEJ VS Clave Nueva'!$B$4:$D$193,3,FALSE)</f>
        <v>Licencias de construcción</v>
      </c>
    </row>
    <row r="1162" spans="1:25" x14ac:dyDescent="0.25">
      <c r="A1162" s="16">
        <v>86970</v>
      </c>
      <c r="B1162" s="16" t="s">
        <v>79</v>
      </c>
      <c r="C1162" s="16" t="str">
        <f t="shared" ref="C1162:C1225" si="164">MID(B1162,1,4)</f>
        <v>2018</v>
      </c>
      <c r="D1162" s="16" t="str">
        <f t="shared" ref="D1162:D1225" si="165">MID(B1162,6,6)</f>
        <v>040000</v>
      </c>
      <c r="E1162" s="16" t="str">
        <f>VLOOKUP(D1162:D4318,'[10]Catalogos CRI'!$A$10:$B$19,2,FALSE)</f>
        <v>DERECHOS</v>
      </c>
      <c r="F1162" s="16" t="str">
        <f t="shared" ref="F1162:F1225" si="166">MID(B1162,13,6)</f>
        <v>043000</v>
      </c>
      <c r="G1162" s="16" t="str">
        <f>VLOOKUP(F1162:F4318,'[10]Catalogos CRI'!$A$24:$B$65,2,FALSE)</f>
        <v>DERECHOS POR PRESTACIÓN DE SERVICIOS</v>
      </c>
      <c r="H1162" s="16" t="str">
        <f t="shared" ref="H1162:H1225" si="167">MID(B1162,20,6)</f>
        <v>043030</v>
      </c>
      <c r="I1162" s="16" t="str">
        <f>VLOOKUP(H1162:H4318,'[10]Catalogos CRI'!$A$70:$B$148,2,FALSE)</f>
        <v>Licencias de construcción, reconstrucción, reparación o demolición de obras</v>
      </c>
      <c r="J1162" s="16" t="str">
        <f t="shared" ref="J1162:J1225" si="168">MID(B1162,27,6)</f>
        <v>043031</v>
      </c>
      <c r="K1162" s="16" t="str">
        <f>VLOOKUP(J1162:J4318,'[10]Catalogos CRI'!$A$153:$B$335,2,FALSE)</f>
        <v>Licencias de construcción</v>
      </c>
      <c r="L1162" s="16" t="str">
        <f t="shared" ref="L1162:L1225" si="169">MID(B1162,34,3)</f>
        <v>400</v>
      </c>
      <c r="M1162" s="16" t="str">
        <f>VLOOKUP(L1162:L4318,[11]FF!$A$10:$B$16,2,FALSE)</f>
        <v>Ingresos Propios</v>
      </c>
      <c r="N1162" s="16" t="str">
        <f t="shared" ref="N1162:N1225" si="170">MID(B1162,38,3)</f>
        <v>401</v>
      </c>
      <c r="O1162" s="16" t="str">
        <f>VLOOKUP(N1162:N4318,[11]FF!$A$22:$B$93,2,FALSE)</f>
        <v>Ingresos Propios</v>
      </c>
      <c r="P1162" s="16">
        <v>880034</v>
      </c>
      <c r="Q1162" s="16">
        <v>3</v>
      </c>
      <c r="R1162" s="17">
        <v>1600637</v>
      </c>
      <c r="S1162" s="17">
        <v>0</v>
      </c>
      <c r="T1162" s="17">
        <f t="shared" si="162"/>
        <v>1600637</v>
      </c>
      <c r="U1162" s="17">
        <v>0</v>
      </c>
      <c r="V1162" s="17">
        <v>0</v>
      </c>
      <c r="W1162" s="17">
        <f t="shared" si="163"/>
        <v>1600637</v>
      </c>
      <c r="X1162" t="str">
        <f>VLOOKUP(J1162,'[12]Conver ASEJ VS Clave Nueva'!$A$4:$C$193,3,FALSE)</f>
        <v>4.3.3.1</v>
      </c>
      <c r="Y1162" t="str">
        <f>VLOOKUP(K1162,'[13]Conver ASEJ VS Clave Nueva'!$B$4:$D$193,3,FALSE)</f>
        <v>Licencias de construcción</v>
      </c>
    </row>
    <row r="1163" spans="1:25" x14ac:dyDescent="0.25">
      <c r="A1163" s="16">
        <v>86970</v>
      </c>
      <c r="B1163" s="16" t="s">
        <v>79</v>
      </c>
      <c r="C1163" s="16" t="str">
        <f t="shared" si="164"/>
        <v>2018</v>
      </c>
      <c r="D1163" s="16" t="str">
        <f t="shared" si="165"/>
        <v>040000</v>
      </c>
      <c r="E1163" s="16" t="str">
        <f>VLOOKUP(D1163:D4319,'[10]Catalogos CRI'!$A$10:$B$19,2,FALSE)</f>
        <v>DERECHOS</v>
      </c>
      <c r="F1163" s="16" t="str">
        <f t="shared" si="166"/>
        <v>043000</v>
      </c>
      <c r="G1163" s="16" t="str">
        <f>VLOOKUP(F1163:F4319,'[10]Catalogos CRI'!$A$24:$B$65,2,FALSE)</f>
        <v>DERECHOS POR PRESTACIÓN DE SERVICIOS</v>
      </c>
      <c r="H1163" s="16" t="str">
        <f t="shared" si="167"/>
        <v>043030</v>
      </c>
      <c r="I1163" s="16" t="str">
        <f>VLOOKUP(H1163:H4319,'[10]Catalogos CRI'!$A$70:$B$148,2,FALSE)</f>
        <v>Licencias de construcción, reconstrucción, reparación o demolición de obras</v>
      </c>
      <c r="J1163" s="16" t="str">
        <f t="shared" si="168"/>
        <v>043031</v>
      </c>
      <c r="K1163" s="16" t="str">
        <f>VLOOKUP(J1163:J4319,'[10]Catalogos CRI'!$A$153:$B$335,2,FALSE)</f>
        <v>Licencias de construcción</v>
      </c>
      <c r="L1163" s="16" t="str">
        <f t="shared" si="169"/>
        <v>400</v>
      </c>
      <c r="M1163" s="16" t="str">
        <f>VLOOKUP(L1163:L4319,[11]FF!$A$10:$B$16,2,FALSE)</f>
        <v>Ingresos Propios</v>
      </c>
      <c r="N1163" s="16" t="str">
        <f t="shared" si="170"/>
        <v>401</v>
      </c>
      <c r="O1163" s="16" t="str">
        <f>VLOOKUP(N1163:N4319,[11]FF!$A$22:$B$93,2,FALSE)</f>
        <v>Ingresos Propios</v>
      </c>
      <c r="P1163" s="16">
        <v>880035</v>
      </c>
      <c r="Q1163" s="16">
        <v>4</v>
      </c>
      <c r="R1163" s="17">
        <v>1600637</v>
      </c>
      <c r="S1163" s="17">
        <v>0</v>
      </c>
      <c r="T1163" s="17">
        <f t="shared" si="162"/>
        <v>1600637</v>
      </c>
      <c r="U1163" s="17">
        <v>0</v>
      </c>
      <c r="V1163" s="17">
        <v>0</v>
      </c>
      <c r="W1163" s="17">
        <f t="shared" si="163"/>
        <v>1600637</v>
      </c>
      <c r="X1163" t="str">
        <f>VLOOKUP(J1163,'[12]Conver ASEJ VS Clave Nueva'!$A$4:$C$193,3,FALSE)</f>
        <v>4.3.3.1</v>
      </c>
      <c r="Y1163" t="str">
        <f>VLOOKUP(K1163,'[13]Conver ASEJ VS Clave Nueva'!$B$4:$D$193,3,FALSE)</f>
        <v>Licencias de construcción</v>
      </c>
    </row>
    <row r="1164" spans="1:25" x14ac:dyDescent="0.25">
      <c r="A1164" s="16">
        <v>86970</v>
      </c>
      <c r="B1164" s="16" t="s">
        <v>79</v>
      </c>
      <c r="C1164" s="16" t="str">
        <f t="shared" si="164"/>
        <v>2018</v>
      </c>
      <c r="D1164" s="16" t="str">
        <f t="shared" si="165"/>
        <v>040000</v>
      </c>
      <c r="E1164" s="16" t="str">
        <f>VLOOKUP(D1164:D4320,'[10]Catalogos CRI'!$A$10:$B$19,2,FALSE)</f>
        <v>DERECHOS</v>
      </c>
      <c r="F1164" s="16" t="str">
        <f t="shared" si="166"/>
        <v>043000</v>
      </c>
      <c r="G1164" s="16" t="str">
        <f>VLOOKUP(F1164:F4320,'[10]Catalogos CRI'!$A$24:$B$65,2,FALSE)</f>
        <v>DERECHOS POR PRESTACIÓN DE SERVICIOS</v>
      </c>
      <c r="H1164" s="16" t="str">
        <f t="shared" si="167"/>
        <v>043030</v>
      </c>
      <c r="I1164" s="16" t="str">
        <f>VLOOKUP(H1164:H4320,'[10]Catalogos CRI'!$A$70:$B$148,2,FALSE)</f>
        <v>Licencias de construcción, reconstrucción, reparación o demolición de obras</v>
      </c>
      <c r="J1164" s="16" t="str">
        <f t="shared" si="168"/>
        <v>043031</v>
      </c>
      <c r="K1164" s="16" t="str">
        <f>VLOOKUP(J1164:J4320,'[10]Catalogos CRI'!$A$153:$B$335,2,FALSE)</f>
        <v>Licencias de construcción</v>
      </c>
      <c r="L1164" s="16" t="str">
        <f t="shared" si="169"/>
        <v>400</v>
      </c>
      <c r="M1164" s="16" t="str">
        <f>VLOOKUP(L1164:L4320,[11]FF!$A$10:$B$16,2,FALSE)</f>
        <v>Ingresos Propios</v>
      </c>
      <c r="N1164" s="16" t="str">
        <f t="shared" si="170"/>
        <v>401</v>
      </c>
      <c r="O1164" s="16" t="str">
        <f>VLOOKUP(N1164:N4320,[11]FF!$A$22:$B$93,2,FALSE)</f>
        <v>Ingresos Propios</v>
      </c>
      <c r="P1164" s="16">
        <v>880036</v>
      </c>
      <c r="Q1164" s="16">
        <v>5</v>
      </c>
      <c r="R1164" s="17">
        <v>1600637</v>
      </c>
      <c r="S1164" s="17">
        <v>0</v>
      </c>
      <c r="T1164" s="17">
        <f t="shared" si="162"/>
        <v>1600637</v>
      </c>
      <c r="U1164" s="17">
        <v>0</v>
      </c>
      <c r="V1164" s="17">
        <v>0</v>
      </c>
      <c r="W1164" s="17">
        <f t="shared" si="163"/>
        <v>1600637</v>
      </c>
      <c r="X1164" t="str">
        <f>VLOOKUP(J1164,'[12]Conver ASEJ VS Clave Nueva'!$A$4:$C$193,3,FALSE)</f>
        <v>4.3.3.1</v>
      </c>
      <c r="Y1164" t="str">
        <f>VLOOKUP(K1164,'[13]Conver ASEJ VS Clave Nueva'!$B$4:$D$193,3,FALSE)</f>
        <v>Licencias de construcción</v>
      </c>
    </row>
    <row r="1165" spans="1:25" x14ac:dyDescent="0.25">
      <c r="A1165" s="16">
        <v>86970</v>
      </c>
      <c r="B1165" s="16" t="s">
        <v>79</v>
      </c>
      <c r="C1165" s="16" t="str">
        <f t="shared" si="164"/>
        <v>2018</v>
      </c>
      <c r="D1165" s="16" t="str">
        <f t="shared" si="165"/>
        <v>040000</v>
      </c>
      <c r="E1165" s="16" t="str">
        <f>VLOOKUP(D1165:D4321,'[10]Catalogos CRI'!$A$10:$B$19,2,FALSE)</f>
        <v>DERECHOS</v>
      </c>
      <c r="F1165" s="16" t="str">
        <f t="shared" si="166"/>
        <v>043000</v>
      </c>
      <c r="G1165" s="16" t="str">
        <f>VLOOKUP(F1165:F4321,'[10]Catalogos CRI'!$A$24:$B$65,2,FALSE)</f>
        <v>DERECHOS POR PRESTACIÓN DE SERVICIOS</v>
      </c>
      <c r="H1165" s="16" t="str">
        <f t="shared" si="167"/>
        <v>043030</v>
      </c>
      <c r="I1165" s="16" t="str">
        <f>VLOOKUP(H1165:H4321,'[10]Catalogos CRI'!$A$70:$B$148,2,FALSE)</f>
        <v>Licencias de construcción, reconstrucción, reparación o demolición de obras</v>
      </c>
      <c r="J1165" s="16" t="str">
        <f t="shared" si="168"/>
        <v>043031</v>
      </c>
      <c r="K1165" s="16" t="str">
        <f>VLOOKUP(J1165:J4321,'[10]Catalogos CRI'!$A$153:$B$335,2,FALSE)</f>
        <v>Licencias de construcción</v>
      </c>
      <c r="L1165" s="16" t="str">
        <f t="shared" si="169"/>
        <v>400</v>
      </c>
      <c r="M1165" s="16" t="str">
        <f>VLOOKUP(L1165:L4321,[11]FF!$A$10:$B$16,2,FALSE)</f>
        <v>Ingresos Propios</v>
      </c>
      <c r="N1165" s="16" t="str">
        <f t="shared" si="170"/>
        <v>401</v>
      </c>
      <c r="O1165" s="16" t="str">
        <f>VLOOKUP(N1165:N4321,[11]FF!$A$22:$B$93,2,FALSE)</f>
        <v>Ingresos Propios</v>
      </c>
      <c r="P1165" s="16">
        <v>880037</v>
      </c>
      <c r="Q1165" s="16">
        <v>6</v>
      </c>
      <c r="R1165" s="17">
        <v>1600637</v>
      </c>
      <c r="S1165" s="17">
        <v>0</v>
      </c>
      <c r="T1165" s="17">
        <f t="shared" si="162"/>
        <v>1600637</v>
      </c>
      <c r="U1165" s="17">
        <v>0</v>
      </c>
      <c r="V1165" s="17">
        <v>0</v>
      </c>
      <c r="W1165" s="17">
        <f t="shared" si="163"/>
        <v>1600637</v>
      </c>
      <c r="X1165" t="str">
        <f>VLOOKUP(J1165,'[12]Conver ASEJ VS Clave Nueva'!$A$4:$C$193,3,FALSE)</f>
        <v>4.3.3.1</v>
      </c>
      <c r="Y1165" t="str">
        <f>VLOOKUP(K1165,'[13]Conver ASEJ VS Clave Nueva'!$B$4:$D$193,3,FALSE)</f>
        <v>Licencias de construcción</v>
      </c>
    </row>
    <row r="1166" spans="1:25" x14ac:dyDescent="0.25">
      <c r="A1166" s="16">
        <v>86970</v>
      </c>
      <c r="B1166" s="16" t="s">
        <v>79</v>
      </c>
      <c r="C1166" s="16" t="str">
        <f t="shared" si="164"/>
        <v>2018</v>
      </c>
      <c r="D1166" s="16" t="str">
        <f t="shared" si="165"/>
        <v>040000</v>
      </c>
      <c r="E1166" s="16" t="str">
        <f>VLOOKUP(D1166:D4322,'[10]Catalogos CRI'!$A$10:$B$19,2,FALSE)</f>
        <v>DERECHOS</v>
      </c>
      <c r="F1166" s="16" t="str">
        <f t="shared" si="166"/>
        <v>043000</v>
      </c>
      <c r="G1166" s="16" t="str">
        <f>VLOOKUP(F1166:F4322,'[10]Catalogos CRI'!$A$24:$B$65,2,FALSE)</f>
        <v>DERECHOS POR PRESTACIÓN DE SERVICIOS</v>
      </c>
      <c r="H1166" s="16" t="str">
        <f t="shared" si="167"/>
        <v>043030</v>
      </c>
      <c r="I1166" s="16" t="str">
        <f>VLOOKUP(H1166:H4322,'[10]Catalogos CRI'!$A$70:$B$148,2,FALSE)</f>
        <v>Licencias de construcción, reconstrucción, reparación o demolición de obras</v>
      </c>
      <c r="J1166" s="16" t="str">
        <f t="shared" si="168"/>
        <v>043031</v>
      </c>
      <c r="K1166" s="16" t="str">
        <f>VLOOKUP(J1166:J4322,'[10]Catalogos CRI'!$A$153:$B$335,2,FALSE)</f>
        <v>Licencias de construcción</v>
      </c>
      <c r="L1166" s="16" t="str">
        <f t="shared" si="169"/>
        <v>400</v>
      </c>
      <c r="M1166" s="16" t="str">
        <f>VLOOKUP(L1166:L4322,[11]FF!$A$10:$B$16,2,FALSE)</f>
        <v>Ingresos Propios</v>
      </c>
      <c r="N1166" s="16" t="str">
        <f t="shared" si="170"/>
        <v>401</v>
      </c>
      <c r="O1166" s="16" t="str">
        <f>VLOOKUP(N1166:N4322,[11]FF!$A$22:$B$93,2,FALSE)</f>
        <v>Ingresos Propios</v>
      </c>
      <c r="P1166" s="16">
        <v>880038</v>
      </c>
      <c r="Q1166" s="16">
        <v>7</v>
      </c>
      <c r="R1166" s="17">
        <v>1600637</v>
      </c>
      <c r="S1166" s="17">
        <v>0</v>
      </c>
      <c r="T1166" s="17">
        <f t="shared" si="162"/>
        <v>1600637</v>
      </c>
      <c r="U1166" s="17">
        <v>0</v>
      </c>
      <c r="V1166" s="17">
        <v>0</v>
      </c>
      <c r="W1166" s="17">
        <f t="shared" si="163"/>
        <v>1600637</v>
      </c>
      <c r="X1166" t="str">
        <f>VLOOKUP(J1166,'[12]Conver ASEJ VS Clave Nueva'!$A$4:$C$193,3,FALSE)</f>
        <v>4.3.3.1</v>
      </c>
      <c r="Y1166" t="str">
        <f>VLOOKUP(K1166,'[13]Conver ASEJ VS Clave Nueva'!$B$4:$D$193,3,FALSE)</f>
        <v>Licencias de construcción</v>
      </c>
    </row>
    <row r="1167" spans="1:25" x14ac:dyDescent="0.25">
      <c r="A1167" s="16">
        <v>86970</v>
      </c>
      <c r="B1167" s="16" t="s">
        <v>79</v>
      </c>
      <c r="C1167" s="16" t="str">
        <f t="shared" si="164"/>
        <v>2018</v>
      </c>
      <c r="D1167" s="16" t="str">
        <f t="shared" si="165"/>
        <v>040000</v>
      </c>
      <c r="E1167" s="16" t="str">
        <f>VLOOKUP(D1167:D4323,'[10]Catalogos CRI'!$A$10:$B$19,2,FALSE)</f>
        <v>DERECHOS</v>
      </c>
      <c r="F1167" s="16" t="str">
        <f t="shared" si="166"/>
        <v>043000</v>
      </c>
      <c r="G1167" s="16" t="str">
        <f>VLOOKUP(F1167:F4323,'[10]Catalogos CRI'!$A$24:$B$65,2,FALSE)</f>
        <v>DERECHOS POR PRESTACIÓN DE SERVICIOS</v>
      </c>
      <c r="H1167" s="16" t="str">
        <f t="shared" si="167"/>
        <v>043030</v>
      </c>
      <c r="I1167" s="16" t="str">
        <f>VLOOKUP(H1167:H4323,'[10]Catalogos CRI'!$A$70:$B$148,2,FALSE)</f>
        <v>Licencias de construcción, reconstrucción, reparación o demolición de obras</v>
      </c>
      <c r="J1167" s="16" t="str">
        <f t="shared" si="168"/>
        <v>043031</v>
      </c>
      <c r="K1167" s="16" t="str">
        <f>VLOOKUP(J1167:J4323,'[10]Catalogos CRI'!$A$153:$B$335,2,FALSE)</f>
        <v>Licencias de construcción</v>
      </c>
      <c r="L1167" s="16" t="str">
        <f t="shared" si="169"/>
        <v>400</v>
      </c>
      <c r="M1167" s="16" t="str">
        <f>VLOOKUP(L1167:L4323,[11]FF!$A$10:$B$16,2,FALSE)</f>
        <v>Ingresos Propios</v>
      </c>
      <c r="N1167" s="16" t="str">
        <f t="shared" si="170"/>
        <v>401</v>
      </c>
      <c r="O1167" s="16" t="str">
        <f>VLOOKUP(N1167:N4323,[11]FF!$A$22:$B$93,2,FALSE)</f>
        <v>Ingresos Propios</v>
      </c>
      <c r="P1167" s="16">
        <v>880039</v>
      </c>
      <c r="Q1167" s="16">
        <v>8</v>
      </c>
      <c r="R1167" s="17">
        <v>1600637</v>
      </c>
      <c r="S1167" s="17">
        <v>0</v>
      </c>
      <c r="T1167" s="17">
        <f t="shared" si="162"/>
        <v>1600637</v>
      </c>
      <c r="U1167" s="17">
        <v>0</v>
      </c>
      <c r="V1167" s="17">
        <v>0</v>
      </c>
      <c r="W1167" s="17">
        <f t="shared" si="163"/>
        <v>1600637</v>
      </c>
      <c r="X1167" t="str">
        <f>VLOOKUP(J1167,'[12]Conver ASEJ VS Clave Nueva'!$A$4:$C$193,3,FALSE)</f>
        <v>4.3.3.1</v>
      </c>
      <c r="Y1167" t="str">
        <f>VLOOKUP(K1167,'[13]Conver ASEJ VS Clave Nueva'!$B$4:$D$193,3,FALSE)</f>
        <v>Licencias de construcción</v>
      </c>
    </row>
    <row r="1168" spans="1:25" x14ac:dyDescent="0.25">
      <c r="A1168" s="16">
        <v>86970</v>
      </c>
      <c r="B1168" s="16" t="s">
        <v>79</v>
      </c>
      <c r="C1168" s="16" t="str">
        <f t="shared" si="164"/>
        <v>2018</v>
      </c>
      <c r="D1168" s="16" t="str">
        <f t="shared" si="165"/>
        <v>040000</v>
      </c>
      <c r="E1168" s="16" t="str">
        <f>VLOOKUP(D1168:D4324,'[10]Catalogos CRI'!$A$10:$B$19,2,FALSE)</f>
        <v>DERECHOS</v>
      </c>
      <c r="F1168" s="16" t="str">
        <f t="shared" si="166"/>
        <v>043000</v>
      </c>
      <c r="G1168" s="16" t="str">
        <f>VLOOKUP(F1168:F4324,'[10]Catalogos CRI'!$A$24:$B$65,2,FALSE)</f>
        <v>DERECHOS POR PRESTACIÓN DE SERVICIOS</v>
      </c>
      <c r="H1168" s="16" t="str">
        <f t="shared" si="167"/>
        <v>043030</v>
      </c>
      <c r="I1168" s="16" t="str">
        <f>VLOOKUP(H1168:H4324,'[10]Catalogos CRI'!$A$70:$B$148,2,FALSE)</f>
        <v>Licencias de construcción, reconstrucción, reparación o demolición de obras</v>
      </c>
      <c r="J1168" s="16" t="str">
        <f t="shared" si="168"/>
        <v>043031</v>
      </c>
      <c r="K1168" s="16" t="str">
        <f>VLOOKUP(J1168:J4324,'[10]Catalogos CRI'!$A$153:$B$335,2,FALSE)</f>
        <v>Licencias de construcción</v>
      </c>
      <c r="L1168" s="16" t="str">
        <f t="shared" si="169"/>
        <v>400</v>
      </c>
      <c r="M1168" s="16" t="str">
        <f>VLOOKUP(L1168:L4324,[11]FF!$A$10:$B$16,2,FALSE)</f>
        <v>Ingresos Propios</v>
      </c>
      <c r="N1168" s="16" t="str">
        <f t="shared" si="170"/>
        <v>401</v>
      </c>
      <c r="O1168" s="16" t="str">
        <f>VLOOKUP(N1168:N4324,[11]FF!$A$22:$B$93,2,FALSE)</f>
        <v>Ingresos Propios</v>
      </c>
      <c r="P1168" s="16">
        <v>880040</v>
      </c>
      <c r="Q1168" s="16">
        <v>9</v>
      </c>
      <c r="R1168" s="17">
        <v>1600637</v>
      </c>
      <c r="S1168" s="17">
        <v>0</v>
      </c>
      <c r="T1168" s="17">
        <f t="shared" si="162"/>
        <v>1600637</v>
      </c>
      <c r="U1168" s="17">
        <v>0</v>
      </c>
      <c r="V1168" s="17">
        <v>0</v>
      </c>
      <c r="W1168" s="17">
        <f t="shared" si="163"/>
        <v>1600637</v>
      </c>
      <c r="X1168" t="str">
        <f>VLOOKUP(J1168,'[12]Conver ASEJ VS Clave Nueva'!$A$4:$C$193,3,FALSE)</f>
        <v>4.3.3.1</v>
      </c>
      <c r="Y1168" t="str">
        <f>VLOOKUP(K1168,'[13]Conver ASEJ VS Clave Nueva'!$B$4:$D$193,3,FALSE)</f>
        <v>Licencias de construcción</v>
      </c>
    </row>
    <row r="1169" spans="1:25" x14ac:dyDescent="0.25">
      <c r="A1169" s="16">
        <v>86970</v>
      </c>
      <c r="B1169" s="16" t="s">
        <v>79</v>
      </c>
      <c r="C1169" s="16" t="str">
        <f t="shared" si="164"/>
        <v>2018</v>
      </c>
      <c r="D1169" s="16" t="str">
        <f t="shared" si="165"/>
        <v>040000</v>
      </c>
      <c r="E1169" s="16" t="str">
        <f>VLOOKUP(D1169:D4325,'[10]Catalogos CRI'!$A$10:$B$19,2,FALSE)</f>
        <v>DERECHOS</v>
      </c>
      <c r="F1169" s="16" t="str">
        <f t="shared" si="166"/>
        <v>043000</v>
      </c>
      <c r="G1169" s="16" t="str">
        <f>VLOOKUP(F1169:F4325,'[10]Catalogos CRI'!$A$24:$B$65,2,FALSE)</f>
        <v>DERECHOS POR PRESTACIÓN DE SERVICIOS</v>
      </c>
      <c r="H1169" s="16" t="str">
        <f t="shared" si="167"/>
        <v>043030</v>
      </c>
      <c r="I1169" s="16" t="str">
        <f>VLOOKUP(H1169:H4325,'[10]Catalogos CRI'!$A$70:$B$148,2,FALSE)</f>
        <v>Licencias de construcción, reconstrucción, reparación o demolición de obras</v>
      </c>
      <c r="J1169" s="16" t="str">
        <f t="shared" si="168"/>
        <v>043031</v>
      </c>
      <c r="K1169" s="16" t="str">
        <f>VLOOKUP(J1169:J4325,'[10]Catalogos CRI'!$A$153:$B$335,2,FALSE)</f>
        <v>Licencias de construcción</v>
      </c>
      <c r="L1169" s="16" t="str">
        <f t="shared" si="169"/>
        <v>400</v>
      </c>
      <c r="M1169" s="16" t="str">
        <f>VLOOKUP(L1169:L4325,[11]FF!$A$10:$B$16,2,FALSE)</f>
        <v>Ingresos Propios</v>
      </c>
      <c r="N1169" s="16" t="str">
        <f t="shared" si="170"/>
        <v>401</v>
      </c>
      <c r="O1169" s="16" t="str">
        <f>VLOOKUP(N1169:N4325,[11]FF!$A$22:$B$93,2,FALSE)</f>
        <v>Ingresos Propios</v>
      </c>
      <c r="P1169" s="16">
        <v>880041</v>
      </c>
      <c r="Q1169" s="16">
        <v>10</v>
      </c>
      <c r="R1169" s="17">
        <v>1600637</v>
      </c>
      <c r="S1169" s="17">
        <v>0</v>
      </c>
      <c r="T1169" s="17">
        <f t="shared" si="162"/>
        <v>1600637</v>
      </c>
      <c r="U1169" s="17">
        <v>0</v>
      </c>
      <c r="V1169" s="17">
        <v>0</v>
      </c>
      <c r="W1169" s="17">
        <f t="shared" si="163"/>
        <v>1600637</v>
      </c>
      <c r="X1169" t="str">
        <f>VLOOKUP(J1169,'[12]Conver ASEJ VS Clave Nueva'!$A$4:$C$193,3,FALSE)</f>
        <v>4.3.3.1</v>
      </c>
      <c r="Y1169" t="str">
        <f>VLOOKUP(K1169,'[13]Conver ASEJ VS Clave Nueva'!$B$4:$D$193,3,FALSE)</f>
        <v>Licencias de construcción</v>
      </c>
    </row>
    <row r="1170" spans="1:25" x14ac:dyDescent="0.25">
      <c r="A1170" s="16">
        <v>86970</v>
      </c>
      <c r="B1170" s="16" t="s">
        <v>79</v>
      </c>
      <c r="C1170" s="16" t="str">
        <f t="shared" si="164"/>
        <v>2018</v>
      </c>
      <c r="D1170" s="16" t="str">
        <f t="shared" si="165"/>
        <v>040000</v>
      </c>
      <c r="E1170" s="16" t="str">
        <f>VLOOKUP(D1170:D4326,'[10]Catalogos CRI'!$A$10:$B$19,2,FALSE)</f>
        <v>DERECHOS</v>
      </c>
      <c r="F1170" s="16" t="str">
        <f t="shared" si="166"/>
        <v>043000</v>
      </c>
      <c r="G1170" s="16" t="str">
        <f>VLOOKUP(F1170:F4326,'[10]Catalogos CRI'!$A$24:$B$65,2,FALSE)</f>
        <v>DERECHOS POR PRESTACIÓN DE SERVICIOS</v>
      </c>
      <c r="H1170" s="16" t="str">
        <f t="shared" si="167"/>
        <v>043030</v>
      </c>
      <c r="I1170" s="16" t="str">
        <f>VLOOKUP(H1170:H4326,'[10]Catalogos CRI'!$A$70:$B$148,2,FALSE)</f>
        <v>Licencias de construcción, reconstrucción, reparación o demolición de obras</v>
      </c>
      <c r="J1170" s="16" t="str">
        <f t="shared" si="168"/>
        <v>043031</v>
      </c>
      <c r="K1170" s="16" t="str">
        <f>VLOOKUP(J1170:J4326,'[10]Catalogos CRI'!$A$153:$B$335,2,FALSE)</f>
        <v>Licencias de construcción</v>
      </c>
      <c r="L1170" s="16" t="str">
        <f t="shared" si="169"/>
        <v>400</v>
      </c>
      <c r="M1170" s="16" t="str">
        <f>VLOOKUP(L1170:L4326,[11]FF!$A$10:$B$16,2,FALSE)</f>
        <v>Ingresos Propios</v>
      </c>
      <c r="N1170" s="16" t="str">
        <f t="shared" si="170"/>
        <v>401</v>
      </c>
      <c r="O1170" s="16" t="str">
        <f>VLOOKUP(N1170:N4326,[11]FF!$A$22:$B$93,2,FALSE)</f>
        <v>Ingresos Propios</v>
      </c>
      <c r="P1170" s="16">
        <v>880042</v>
      </c>
      <c r="Q1170" s="16">
        <v>11</v>
      </c>
      <c r="R1170" s="17">
        <v>1600637</v>
      </c>
      <c r="S1170" s="17">
        <v>0</v>
      </c>
      <c r="T1170" s="17">
        <f t="shared" si="162"/>
        <v>1600637</v>
      </c>
      <c r="U1170" s="17">
        <v>0</v>
      </c>
      <c r="V1170" s="17">
        <v>0</v>
      </c>
      <c r="W1170" s="17">
        <f t="shared" si="163"/>
        <v>1600637</v>
      </c>
      <c r="X1170" t="str">
        <f>VLOOKUP(J1170,'[12]Conver ASEJ VS Clave Nueva'!$A$4:$C$193,3,FALSE)</f>
        <v>4.3.3.1</v>
      </c>
      <c r="Y1170" t="str">
        <f>VLOOKUP(K1170,'[13]Conver ASEJ VS Clave Nueva'!$B$4:$D$193,3,FALSE)</f>
        <v>Licencias de construcción</v>
      </c>
    </row>
    <row r="1171" spans="1:25" x14ac:dyDescent="0.25">
      <c r="A1171" s="16">
        <v>86970</v>
      </c>
      <c r="B1171" s="16" t="s">
        <v>79</v>
      </c>
      <c r="C1171" s="16" t="str">
        <f t="shared" si="164"/>
        <v>2018</v>
      </c>
      <c r="D1171" s="16" t="str">
        <f t="shared" si="165"/>
        <v>040000</v>
      </c>
      <c r="E1171" s="16" t="str">
        <f>VLOOKUP(D1171:D4327,'[10]Catalogos CRI'!$A$10:$B$19,2,FALSE)</f>
        <v>DERECHOS</v>
      </c>
      <c r="F1171" s="16" t="str">
        <f t="shared" si="166"/>
        <v>043000</v>
      </c>
      <c r="G1171" s="16" t="str">
        <f>VLOOKUP(F1171:F4327,'[10]Catalogos CRI'!$A$24:$B$65,2,FALSE)</f>
        <v>DERECHOS POR PRESTACIÓN DE SERVICIOS</v>
      </c>
      <c r="H1171" s="16" t="str">
        <f t="shared" si="167"/>
        <v>043030</v>
      </c>
      <c r="I1171" s="16" t="str">
        <f>VLOOKUP(H1171:H4327,'[10]Catalogos CRI'!$A$70:$B$148,2,FALSE)</f>
        <v>Licencias de construcción, reconstrucción, reparación o demolición de obras</v>
      </c>
      <c r="J1171" s="16" t="str">
        <f t="shared" si="168"/>
        <v>043031</v>
      </c>
      <c r="K1171" s="16" t="str">
        <f>VLOOKUP(J1171:J4327,'[10]Catalogos CRI'!$A$153:$B$335,2,FALSE)</f>
        <v>Licencias de construcción</v>
      </c>
      <c r="L1171" s="16" t="str">
        <f t="shared" si="169"/>
        <v>400</v>
      </c>
      <c r="M1171" s="16" t="str">
        <f>VLOOKUP(L1171:L4327,[11]FF!$A$10:$B$16,2,FALSE)</f>
        <v>Ingresos Propios</v>
      </c>
      <c r="N1171" s="16" t="str">
        <f t="shared" si="170"/>
        <v>401</v>
      </c>
      <c r="O1171" s="16" t="str">
        <f>VLOOKUP(N1171:N4327,[11]FF!$A$22:$B$93,2,FALSE)</f>
        <v>Ingresos Propios</v>
      </c>
      <c r="P1171" s="16">
        <v>880043</v>
      </c>
      <c r="Q1171" s="16">
        <v>12</v>
      </c>
      <c r="R1171" s="17">
        <v>1600637</v>
      </c>
      <c r="S1171" s="17">
        <v>0</v>
      </c>
      <c r="T1171" s="17">
        <f t="shared" si="162"/>
        <v>1600637</v>
      </c>
      <c r="U1171" s="17">
        <v>0</v>
      </c>
      <c r="V1171" s="17">
        <v>0</v>
      </c>
      <c r="W1171" s="17">
        <f t="shared" si="163"/>
        <v>1600637</v>
      </c>
      <c r="X1171" t="str">
        <f>VLOOKUP(J1171,'[12]Conver ASEJ VS Clave Nueva'!$A$4:$C$193,3,FALSE)</f>
        <v>4.3.3.1</v>
      </c>
      <c r="Y1171" t="str">
        <f>VLOOKUP(K1171,'[13]Conver ASEJ VS Clave Nueva'!$B$4:$D$193,3,FALSE)</f>
        <v>Licencias de construcción</v>
      </c>
    </row>
    <row r="1172" spans="1:25" x14ac:dyDescent="0.25">
      <c r="A1172" s="16">
        <v>86971</v>
      </c>
      <c r="B1172" s="16" t="s">
        <v>91</v>
      </c>
      <c r="C1172" s="16" t="str">
        <f t="shared" si="164"/>
        <v>2018</v>
      </c>
      <c r="D1172" s="16" t="str">
        <f t="shared" si="165"/>
        <v>040000</v>
      </c>
      <c r="E1172" s="16" t="str">
        <f>VLOOKUP(D1172:D4328,'[10]Catalogos CRI'!$A$10:$B$19,2,FALSE)</f>
        <v>DERECHOS</v>
      </c>
      <c r="F1172" s="16" t="str">
        <f t="shared" si="166"/>
        <v>043000</v>
      </c>
      <c r="G1172" s="16" t="str">
        <f>VLOOKUP(F1172:F4328,'[10]Catalogos CRI'!$A$24:$B$65,2,FALSE)</f>
        <v>DERECHOS POR PRESTACIÓN DE SERVICIOS</v>
      </c>
      <c r="H1172" s="16" t="str">
        <f t="shared" si="167"/>
        <v>043030</v>
      </c>
      <c r="I1172" s="16" t="str">
        <f>VLOOKUP(H1172:H4328,'[10]Catalogos CRI'!$A$70:$B$148,2,FALSE)</f>
        <v>Licencias de construcción, reconstrucción, reparación o demolición de obras</v>
      </c>
      <c r="J1172" s="16" t="str">
        <f t="shared" si="168"/>
        <v>043032</v>
      </c>
      <c r="K1172" s="16" t="str">
        <f>VLOOKUP(J1172:J4328,'[10]Catalogos CRI'!$A$153:$B$335,2,FALSE)</f>
        <v>Licencias para demolición</v>
      </c>
      <c r="L1172" s="16" t="str">
        <f t="shared" si="169"/>
        <v>400</v>
      </c>
      <c r="M1172" s="16" t="str">
        <f>VLOOKUP(L1172:L4328,[11]FF!$A$10:$B$16,2,FALSE)</f>
        <v>Ingresos Propios</v>
      </c>
      <c r="N1172" s="16" t="str">
        <f t="shared" si="170"/>
        <v>401</v>
      </c>
      <c r="O1172" s="16" t="str">
        <f>VLOOKUP(N1172:N4328,[11]FF!$A$22:$B$93,2,FALSE)</f>
        <v>Ingresos Propios</v>
      </c>
      <c r="P1172" s="16">
        <v>880044</v>
      </c>
      <c r="Q1172" s="16">
        <v>1</v>
      </c>
      <c r="R1172" s="17">
        <v>6846.17</v>
      </c>
      <c r="S1172" s="17">
        <v>0</v>
      </c>
      <c r="T1172" s="17">
        <f t="shared" si="162"/>
        <v>6846.17</v>
      </c>
      <c r="U1172" s="17">
        <v>0</v>
      </c>
      <c r="V1172" s="17">
        <v>0</v>
      </c>
      <c r="W1172" s="17">
        <f t="shared" si="163"/>
        <v>6846.17</v>
      </c>
      <c r="X1172" t="str">
        <f>VLOOKUP(J1172,'[12]Conver ASEJ VS Clave Nueva'!$A$4:$C$193,3,FALSE)</f>
        <v>4.3.3.2</v>
      </c>
      <c r="Y1172" t="str">
        <f>VLOOKUP(K1172,'[13]Conver ASEJ VS Clave Nueva'!$B$4:$D$193,3,FALSE)</f>
        <v>Licencias para demolición</v>
      </c>
    </row>
    <row r="1173" spans="1:25" x14ac:dyDescent="0.25">
      <c r="A1173" s="16">
        <v>86971</v>
      </c>
      <c r="B1173" s="16" t="s">
        <v>91</v>
      </c>
      <c r="C1173" s="16" t="str">
        <f t="shared" si="164"/>
        <v>2018</v>
      </c>
      <c r="D1173" s="16" t="str">
        <f t="shared" si="165"/>
        <v>040000</v>
      </c>
      <c r="E1173" s="16" t="str">
        <f>VLOOKUP(D1173:D4329,'[10]Catalogos CRI'!$A$10:$B$19,2,FALSE)</f>
        <v>DERECHOS</v>
      </c>
      <c r="F1173" s="16" t="str">
        <f t="shared" si="166"/>
        <v>043000</v>
      </c>
      <c r="G1173" s="16" t="str">
        <f>VLOOKUP(F1173:F4329,'[10]Catalogos CRI'!$A$24:$B$65,2,FALSE)</f>
        <v>DERECHOS POR PRESTACIÓN DE SERVICIOS</v>
      </c>
      <c r="H1173" s="16" t="str">
        <f t="shared" si="167"/>
        <v>043030</v>
      </c>
      <c r="I1173" s="16" t="str">
        <f>VLOOKUP(H1173:H4329,'[10]Catalogos CRI'!$A$70:$B$148,2,FALSE)</f>
        <v>Licencias de construcción, reconstrucción, reparación o demolición de obras</v>
      </c>
      <c r="J1173" s="16" t="str">
        <f t="shared" si="168"/>
        <v>043032</v>
      </c>
      <c r="K1173" s="16" t="str">
        <f>VLOOKUP(J1173:J4329,'[10]Catalogos CRI'!$A$153:$B$335,2,FALSE)</f>
        <v>Licencias para demolición</v>
      </c>
      <c r="L1173" s="16" t="str">
        <f t="shared" si="169"/>
        <v>400</v>
      </c>
      <c r="M1173" s="16" t="str">
        <f>VLOOKUP(L1173:L4329,[11]FF!$A$10:$B$16,2,FALSE)</f>
        <v>Ingresos Propios</v>
      </c>
      <c r="N1173" s="16" t="str">
        <f t="shared" si="170"/>
        <v>401</v>
      </c>
      <c r="O1173" s="16" t="str">
        <f>VLOOKUP(N1173:N4329,[11]FF!$A$22:$B$93,2,FALSE)</f>
        <v>Ingresos Propios</v>
      </c>
      <c r="P1173" s="16">
        <v>880045</v>
      </c>
      <c r="Q1173" s="16">
        <v>2</v>
      </c>
      <c r="R1173" s="17">
        <v>6844</v>
      </c>
      <c r="S1173" s="17">
        <v>0</v>
      </c>
      <c r="T1173" s="17">
        <f t="shared" si="162"/>
        <v>6844</v>
      </c>
      <c r="U1173" s="17">
        <v>0</v>
      </c>
      <c r="V1173" s="17">
        <v>0</v>
      </c>
      <c r="W1173" s="17">
        <f t="shared" si="163"/>
        <v>6844</v>
      </c>
      <c r="X1173" t="str">
        <f>VLOOKUP(J1173,'[12]Conver ASEJ VS Clave Nueva'!$A$4:$C$193,3,FALSE)</f>
        <v>4.3.3.2</v>
      </c>
      <c r="Y1173" t="str">
        <f>VLOOKUP(K1173,'[13]Conver ASEJ VS Clave Nueva'!$B$4:$D$193,3,FALSE)</f>
        <v>Licencias para demolición</v>
      </c>
    </row>
    <row r="1174" spans="1:25" x14ac:dyDescent="0.25">
      <c r="A1174" s="16">
        <v>86971</v>
      </c>
      <c r="B1174" s="16" t="s">
        <v>91</v>
      </c>
      <c r="C1174" s="16" t="str">
        <f t="shared" si="164"/>
        <v>2018</v>
      </c>
      <c r="D1174" s="16" t="str">
        <f t="shared" si="165"/>
        <v>040000</v>
      </c>
      <c r="E1174" s="16" t="str">
        <f>VLOOKUP(D1174:D4330,'[10]Catalogos CRI'!$A$10:$B$19,2,FALSE)</f>
        <v>DERECHOS</v>
      </c>
      <c r="F1174" s="16" t="str">
        <f t="shared" si="166"/>
        <v>043000</v>
      </c>
      <c r="G1174" s="16" t="str">
        <f>VLOOKUP(F1174:F4330,'[10]Catalogos CRI'!$A$24:$B$65,2,FALSE)</f>
        <v>DERECHOS POR PRESTACIÓN DE SERVICIOS</v>
      </c>
      <c r="H1174" s="16" t="str">
        <f t="shared" si="167"/>
        <v>043030</v>
      </c>
      <c r="I1174" s="16" t="str">
        <f>VLOOKUP(H1174:H4330,'[10]Catalogos CRI'!$A$70:$B$148,2,FALSE)</f>
        <v>Licencias de construcción, reconstrucción, reparación o demolición de obras</v>
      </c>
      <c r="J1174" s="16" t="str">
        <f t="shared" si="168"/>
        <v>043032</v>
      </c>
      <c r="K1174" s="16" t="str">
        <f>VLOOKUP(J1174:J4330,'[10]Catalogos CRI'!$A$153:$B$335,2,FALSE)</f>
        <v>Licencias para demolición</v>
      </c>
      <c r="L1174" s="16" t="str">
        <f t="shared" si="169"/>
        <v>400</v>
      </c>
      <c r="M1174" s="16" t="str">
        <f>VLOOKUP(L1174:L4330,[11]FF!$A$10:$B$16,2,FALSE)</f>
        <v>Ingresos Propios</v>
      </c>
      <c r="N1174" s="16" t="str">
        <f t="shared" si="170"/>
        <v>401</v>
      </c>
      <c r="O1174" s="16" t="str">
        <f>VLOOKUP(N1174:N4330,[11]FF!$A$22:$B$93,2,FALSE)</f>
        <v>Ingresos Propios</v>
      </c>
      <c r="P1174" s="16">
        <v>880046</v>
      </c>
      <c r="Q1174" s="16">
        <v>3</v>
      </c>
      <c r="R1174" s="17">
        <v>6844</v>
      </c>
      <c r="S1174" s="17">
        <v>0</v>
      </c>
      <c r="T1174" s="17">
        <f t="shared" si="162"/>
        <v>6844</v>
      </c>
      <c r="U1174" s="17">
        <v>0</v>
      </c>
      <c r="V1174" s="17">
        <v>0</v>
      </c>
      <c r="W1174" s="17">
        <f t="shared" si="163"/>
        <v>6844</v>
      </c>
      <c r="X1174" t="str">
        <f>VLOOKUP(J1174,'[12]Conver ASEJ VS Clave Nueva'!$A$4:$C$193,3,FALSE)</f>
        <v>4.3.3.2</v>
      </c>
      <c r="Y1174" t="str">
        <f>VLOOKUP(K1174,'[13]Conver ASEJ VS Clave Nueva'!$B$4:$D$193,3,FALSE)</f>
        <v>Licencias para demolición</v>
      </c>
    </row>
    <row r="1175" spans="1:25" x14ac:dyDescent="0.25">
      <c r="A1175" s="16">
        <v>86971</v>
      </c>
      <c r="B1175" s="16" t="s">
        <v>91</v>
      </c>
      <c r="C1175" s="16" t="str">
        <f t="shared" si="164"/>
        <v>2018</v>
      </c>
      <c r="D1175" s="16" t="str">
        <f t="shared" si="165"/>
        <v>040000</v>
      </c>
      <c r="E1175" s="16" t="str">
        <f>VLOOKUP(D1175:D4331,'[10]Catalogos CRI'!$A$10:$B$19,2,FALSE)</f>
        <v>DERECHOS</v>
      </c>
      <c r="F1175" s="16" t="str">
        <f t="shared" si="166"/>
        <v>043000</v>
      </c>
      <c r="G1175" s="16" t="str">
        <f>VLOOKUP(F1175:F4331,'[10]Catalogos CRI'!$A$24:$B$65,2,FALSE)</f>
        <v>DERECHOS POR PRESTACIÓN DE SERVICIOS</v>
      </c>
      <c r="H1175" s="16" t="str">
        <f t="shared" si="167"/>
        <v>043030</v>
      </c>
      <c r="I1175" s="16" t="str">
        <f>VLOOKUP(H1175:H4331,'[10]Catalogos CRI'!$A$70:$B$148,2,FALSE)</f>
        <v>Licencias de construcción, reconstrucción, reparación o demolición de obras</v>
      </c>
      <c r="J1175" s="16" t="str">
        <f t="shared" si="168"/>
        <v>043032</v>
      </c>
      <c r="K1175" s="16" t="str">
        <f>VLOOKUP(J1175:J4331,'[10]Catalogos CRI'!$A$153:$B$335,2,FALSE)</f>
        <v>Licencias para demolición</v>
      </c>
      <c r="L1175" s="16" t="str">
        <f t="shared" si="169"/>
        <v>400</v>
      </c>
      <c r="M1175" s="16" t="str">
        <f>VLOOKUP(L1175:L4331,[11]FF!$A$10:$B$16,2,FALSE)</f>
        <v>Ingresos Propios</v>
      </c>
      <c r="N1175" s="16" t="str">
        <f t="shared" si="170"/>
        <v>401</v>
      </c>
      <c r="O1175" s="16" t="str">
        <f>VLOOKUP(N1175:N4331,[11]FF!$A$22:$B$93,2,FALSE)</f>
        <v>Ingresos Propios</v>
      </c>
      <c r="P1175" s="16">
        <v>880047</v>
      </c>
      <c r="Q1175" s="16">
        <v>4</v>
      </c>
      <c r="R1175" s="17">
        <v>6844</v>
      </c>
      <c r="S1175" s="17">
        <v>0</v>
      </c>
      <c r="T1175" s="17">
        <f t="shared" si="162"/>
        <v>6844</v>
      </c>
      <c r="U1175" s="17">
        <v>0</v>
      </c>
      <c r="V1175" s="17">
        <v>37797.68</v>
      </c>
      <c r="W1175" s="17">
        <f t="shared" si="163"/>
        <v>-30953.68</v>
      </c>
      <c r="X1175" t="str">
        <f>VLOOKUP(J1175,'[12]Conver ASEJ VS Clave Nueva'!$A$4:$C$193,3,FALSE)</f>
        <v>4.3.3.2</v>
      </c>
      <c r="Y1175" t="str">
        <f>VLOOKUP(K1175,'[13]Conver ASEJ VS Clave Nueva'!$B$4:$D$193,3,FALSE)</f>
        <v>Licencias para demolición</v>
      </c>
    </row>
    <row r="1176" spans="1:25" x14ac:dyDescent="0.25">
      <c r="A1176" s="16">
        <v>86971</v>
      </c>
      <c r="B1176" s="16" t="s">
        <v>91</v>
      </c>
      <c r="C1176" s="16" t="str">
        <f t="shared" si="164"/>
        <v>2018</v>
      </c>
      <c r="D1176" s="16" t="str">
        <f t="shared" si="165"/>
        <v>040000</v>
      </c>
      <c r="E1176" s="16" t="str">
        <f>VLOOKUP(D1176:D4332,'[10]Catalogos CRI'!$A$10:$B$19,2,FALSE)</f>
        <v>DERECHOS</v>
      </c>
      <c r="F1176" s="16" t="str">
        <f t="shared" si="166"/>
        <v>043000</v>
      </c>
      <c r="G1176" s="16" t="str">
        <f>VLOOKUP(F1176:F4332,'[10]Catalogos CRI'!$A$24:$B$65,2,FALSE)</f>
        <v>DERECHOS POR PRESTACIÓN DE SERVICIOS</v>
      </c>
      <c r="H1176" s="16" t="str">
        <f t="shared" si="167"/>
        <v>043030</v>
      </c>
      <c r="I1176" s="16" t="str">
        <f>VLOOKUP(H1176:H4332,'[10]Catalogos CRI'!$A$70:$B$148,2,FALSE)</f>
        <v>Licencias de construcción, reconstrucción, reparación o demolición de obras</v>
      </c>
      <c r="J1176" s="16" t="str">
        <f t="shared" si="168"/>
        <v>043032</v>
      </c>
      <c r="K1176" s="16" t="str">
        <f>VLOOKUP(J1176:J4332,'[10]Catalogos CRI'!$A$153:$B$335,2,FALSE)</f>
        <v>Licencias para demolición</v>
      </c>
      <c r="L1176" s="16" t="str">
        <f t="shared" si="169"/>
        <v>400</v>
      </c>
      <c r="M1176" s="16" t="str">
        <f>VLOOKUP(L1176:L4332,[11]FF!$A$10:$B$16,2,FALSE)</f>
        <v>Ingresos Propios</v>
      </c>
      <c r="N1176" s="16" t="str">
        <f t="shared" si="170"/>
        <v>401</v>
      </c>
      <c r="O1176" s="16" t="str">
        <f>VLOOKUP(N1176:N4332,[11]FF!$A$22:$B$93,2,FALSE)</f>
        <v>Ingresos Propios</v>
      </c>
      <c r="P1176" s="16">
        <v>880048</v>
      </c>
      <c r="Q1176" s="16">
        <v>5</v>
      </c>
      <c r="R1176" s="17">
        <v>6844</v>
      </c>
      <c r="S1176" s="17">
        <v>0</v>
      </c>
      <c r="T1176" s="17">
        <f t="shared" si="162"/>
        <v>6844</v>
      </c>
      <c r="U1176" s="17">
        <v>0</v>
      </c>
      <c r="V1176" s="17">
        <v>3365.93</v>
      </c>
      <c r="W1176" s="17">
        <f t="shared" si="163"/>
        <v>3478.07</v>
      </c>
      <c r="X1176" t="str">
        <f>VLOOKUP(J1176,'[12]Conver ASEJ VS Clave Nueva'!$A$4:$C$193,3,FALSE)</f>
        <v>4.3.3.2</v>
      </c>
      <c r="Y1176" t="str">
        <f>VLOOKUP(K1176,'[13]Conver ASEJ VS Clave Nueva'!$B$4:$D$193,3,FALSE)</f>
        <v>Licencias para demolición</v>
      </c>
    </row>
    <row r="1177" spans="1:25" x14ac:dyDescent="0.25">
      <c r="A1177" s="16">
        <v>86971</v>
      </c>
      <c r="B1177" s="16" t="s">
        <v>91</v>
      </c>
      <c r="C1177" s="16" t="str">
        <f t="shared" si="164"/>
        <v>2018</v>
      </c>
      <c r="D1177" s="16" t="str">
        <f t="shared" si="165"/>
        <v>040000</v>
      </c>
      <c r="E1177" s="16" t="str">
        <f>VLOOKUP(D1177:D4333,'[10]Catalogos CRI'!$A$10:$B$19,2,FALSE)</f>
        <v>DERECHOS</v>
      </c>
      <c r="F1177" s="16" t="str">
        <f t="shared" si="166"/>
        <v>043000</v>
      </c>
      <c r="G1177" s="16" t="str">
        <f>VLOOKUP(F1177:F4333,'[10]Catalogos CRI'!$A$24:$B$65,2,FALSE)</f>
        <v>DERECHOS POR PRESTACIÓN DE SERVICIOS</v>
      </c>
      <c r="H1177" s="16" t="str">
        <f t="shared" si="167"/>
        <v>043030</v>
      </c>
      <c r="I1177" s="16" t="str">
        <f>VLOOKUP(H1177:H4333,'[10]Catalogos CRI'!$A$70:$B$148,2,FALSE)</f>
        <v>Licencias de construcción, reconstrucción, reparación o demolición de obras</v>
      </c>
      <c r="J1177" s="16" t="str">
        <f t="shared" si="168"/>
        <v>043032</v>
      </c>
      <c r="K1177" s="16" t="str">
        <f>VLOOKUP(J1177:J4333,'[10]Catalogos CRI'!$A$153:$B$335,2,FALSE)</f>
        <v>Licencias para demolición</v>
      </c>
      <c r="L1177" s="16" t="str">
        <f t="shared" si="169"/>
        <v>400</v>
      </c>
      <c r="M1177" s="16" t="str">
        <f>VLOOKUP(L1177:L4333,[11]FF!$A$10:$B$16,2,FALSE)</f>
        <v>Ingresos Propios</v>
      </c>
      <c r="N1177" s="16" t="str">
        <f t="shared" si="170"/>
        <v>401</v>
      </c>
      <c r="O1177" s="16" t="str">
        <f>VLOOKUP(N1177:N4333,[11]FF!$A$22:$B$93,2,FALSE)</f>
        <v>Ingresos Propios</v>
      </c>
      <c r="P1177" s="16">
        <v>880049</v>
      </c>
      <c r="Q1177" s="16">
        <v>6</v>
      </c>
      <c r="R1177" s="17">
        <v>6844</v>
      </c>
      <c r="S1177" s="17">
        <v>0</v>
      </c>
      <c r="T1177" s="17">
        <f t="shared" si="162"/>
        <v>6844</v>
      </c>
      <c r="U1177" s="17">
        <v>0</v>
      </c>
      <c r="V1177" s="17">
        <v>4809.88</v>
      </c>
      <c r="W1177" s="17">
        <f t="shared" si="163"/>
        <v>2034.12</v>
      </c>
      <c r="X1177" t="str">
        <f>VLOOKUP(J1177,'[12]Conver ASEJ VS Clave Nueva'!$A$4:$C$193,3,FALSE)</f>
        <v>4.3.3.2</v>
      </c>
      <c r="Y1177" t="str">
        <f>VLOOKUP(K1177,'[13]Conver ASEJ VS Clave Nueva'!$B$4:$D$193,3,FALSE)</f>
        <v>Licencias para demolición</v>
      </c>
    </row>
    <row r="1178" spans="1:25" x14ac:dyDescent="0.25">
      <c r="A1178" s="16">
        <v>86971</v>
      </c>
      <c r="B1178" s="16" t="s">
        <v>91</v>
      </c>
      <c r="C1178" s="16" t="str">
        <f t="shared" si="164"/>
        <v>2018</v>
      </c>
      <c r="D1178" s="16" t="str">
        <f t="shared" si="165"/>
        <v>040000</v>
      </c>
      <c r="E1178" s="16" t="str">
        <f>VLOOKUP(D1178:D4334,'[10]Catalogos CRI'!$A$10:$B$19,2,FALSE)</f>
        <v>DERECHOS</v>
      </c>
      <c r="F1178" s="16" t="str">
        <f t="shared" si="166"/>
        <v>043000</v>
      </c>
      <c r="G1178" s="16" t="str">
        <f>VLOOKUP(F1178:F4334,'[10]Catalogos CRI'!$A$24:$B$65,2,FALSE)</f>
        <v>DERECHOS POR PRESTACIÓN DE SERVICIOS</v>
      </c>
      <c r="H1178" s="16" t="str">
        <f t="shared" si="167"/>
        <v>043030</v>
      </c>
      <c r="I1178" s="16" t="str">
        <f>VLOOKUP(H1178:H4334,'[10]Catalogos CRI'!$A$70:$B$148,2,FALSE)</f>
        <v>Licencias de construcción, reconstrucción, reparación o demolición de obras</v>
      </c>
      <c r="J1178" s="16" t="str">
        <f t="shared" si="168"/>
        <v>043032</v>
      </c>
      <c r="K1178" s="16" t="str">
        <f>VLOOKUP(J1178:J4334,'[10]Catalogos CRI'!$A$153:$B$335,2,FALSE)</f>
        <v>Licencias para demolición</v>
      </c>
      <c r="L1178" s="16" t="str">
        <f t="shared" si="169"/>
        <v>400</v>
      </c>
      <c r="M1178" s="16" t="str">
        <f>VLOOKUP(L1178:L4334,[11]FF!$A$10:$B$16,2,FALSE)</f>
        <v>Ingresos Propios</v>
      </c>
      <c r="N1178" s="16" t="str">
        <f t="shared" si="170"/>
        <v>401</v>
      </c>
      <c r="O1178" s="16" t="str">
        <f>VLOOKUP(N1178:N4334,[11]FF!$A$22:$B$93,2,FALSE)</f>
        <v>Ingresos Propios</v>
      </c>
      <c r="P1178" s="16">
        <v>880050</v>
      </c>
      <c r="Q1178" s="16">
        <v>7</v>
      </c>
      <c r="R1178" s="17">
        <v>6844</v>
      </c>
      <c r="S1178" s="17">
        <v>0</v>
      </c>
      <c r="T1178" s="17">
        <f t="shared" si="162"/>
        <v>6844</v>
      </c>
      <c r="U1178" s="17">
        <v>0</v>
      </c>
      <c r="V1178" s="17">
        <v>44119.68</v>
      </c>
      <c r="W1178" s="17">
        <f t="shared" si="163"/>
        <v>-37275.68</v>
      </c>
      <c r="X1178" t="str">
        <f>VLOOKUP(J1178,'[12]Conver ASEJ VS Clave Nueva'!$A$4:$C$193,3,FALSE)</f>
        <v>4.3.3.2</v>
      </c>
      <c r="Y1178" t="str">
        <f>VLOOKUP(K1178,'[13]Conver ASEJ VS Clave Nueva'!$B$4:$D$193,3,FALSE)</f>
        <v>Licencias para demolición</v>
      </c>
    </row>
    <row r="1179" spans="1:25" x14ac:dyDescent="0.25">
      <c r="A1179" s="16">
        <v>86971</v>
      </c>
      <c r="B1179" s="16" t="s">
        <v>91</v>
      </c>
      <c r="C1179" s="16" t="str">
        <f t="shared" si="164"/>
        <v>2018</v>
      </c>
      <c r="D1179" s="16" t="str">
        <f t="shared" si="165"/>
        <v>040000</v>
      </c>
      <c r="E1179" s="16" t="str">
        <f>VLOOKUP(D1179:D4335,'[10]Catalogos CRI'!$A$10:$B$19,2,FALSE)</f>
        <v>DERECHOS</v>
      </c>
      <c r="F1179" s="16" t="str">
        <f t="shared" si="166"/>
        <v>043000</v>
      </c>
      <c r="G1179" s="16" t="str">
        <f>VLOOKUP(F1179:F4335,'[10]Catalogos CRI'!$A$24:$B$65,2,FALSE)</f>
        <v>DERECHOS POR PRESTACIÓN DE SERVICIOS</v>
      </c>
      <c r="H1179" s="16" t="str">
        <f t="shared" si="167"/>
        <v>043030</v>
      </c>
      <c r="I1179" s="16" t="str">
        <f>VLOOKUP(H1179:H4335,'[10]Catalogos CRI'!$A$70:$B$148,2,FALSE)</f>
        <v>Licencias de construcción, reconstrucción, reparación o demolición de obras</v>
      </c>
      <c r="J1179" s="16" t="str">
        <f t="shared" si="168"/>
        <v>043032</v>
      </c>
      <c r="K1179" s="16" t="str">
        <f>VLOOKUP(J1179:J4335,'[10]Catalogos CRI'!$A$153:$B$335,2,FALSE)</f>
        <v>Licencias para demolición</v>
      </c>
      <c r="L1179" s="16" t="str">
        <f t="shared" si="169"/>
        <v>400</v>
      </c>
      <c r="M1179" s="16" t="str">
        <f>VLOOKUP(L1179:L4335,[11]FF!$A$10:$B$16,2,FALSE)</f>
        <v>Ingresos Propios</v>
      </c>
      <c r="N1179" s="16" t="str">
        <f t="shared" si="170"/>
        <v>401</v>
      </c>
      <c r="O1179" s="16" t="str">
        <f>VLOOKUP(N1179:N4335,[11]FF!$A$22:$B$93,2,FALSE)</f>
        <v>Ingresos Propios</v>
      </c>
      <c r="P1179" s="16">
        <v>880051</v>
      </c>
      <c r="Q1179" s="16">
        <v>8</v>
      </c>
      <c r="R1179" s="17">
        <v>6844</v>
      </c>
      <c r="S1179" s="17">
        <v>0</v>
      </c>
      <c r="T1179" s="17">
        <f t="shared" si="162"/>
        <v>6844</v>
      </c>
      <c r="U1179" s="17">
        <v>0</v>
      </c>
      <c r="V1179" s="17">
        <v>10691.84</v>
      </c>
      <c r="W1179" s="17">
        <f t="shared" si="163"/>
        <v>-3847.84</v>
      </c>
      <c r="X1179" t="str">
        <f>VLOOKUP(J1179,'[12]Conver ASEJ VS Clave Nueva'!$A$4:$C$193,3,FALSE)</f>
        <v>4.3.3.2</v>
      </c>
      <c r="Y1179" t="str">
        <f>VLOOKUP(K1179,'[13]Conver ASEJ VS Clave Nueva'!$B$4:$D$193,3,FALSE)</f>
        <v>Licencias para demolición</v>
      </c>
    </row>
    <row r="1180" spans="1:25" x14ac:dyDescent="0.25">
      <c r="A1180" s="16">
        <v>86971</v>
      </c>
      <c r="B1180" s="16" t="s">
        <v>91</v>
      </c>
      <c r="C1180" s="16" t="str">
        <f t="shared" si="164"/>
        <v>2018</v>
      </c>
      <c r="D1180" s="16" t="str">
        <f t="shared" si="165"/>
        <v>040000</v>
      </c>
      <c r="E1180" s="16" t="str">
        <f>VLOOKUP(D1180:D4336,'[10]Catalogos CRI'!$A$10:$B$19,2,FALSE)</f>
        <v>DERECHOS</v>
      </c>
      <c r="F1180" s="16" t="str">
        <f t="shared" si="166"/>
        <v>043000</v>
      </c>
      <c r="G1180" s="16" t="str">
        <f>VLOOKUP(F1180:F4336,'[10]Catalogos CRI'!$A$24:$B$65,2,FALSE)</f>
        <v>DERECHOS POR PRESTACIÓN DE SERVICIOS</v>
      </c>
      <c r="H1180" s="16" t="str">
        <f t="shared" si="167"/>
        <v>043030</v>
      </c>
      <c r="I1180" s="16" t="str">
        <f>VLOOKUP(H1180:H4336,'[10]Catalogos CRI'!$A$70:$B$148,2,FALSE)</f>
        <v>Licencias de construcción, reconstrucción, reparación o demolición de obras</v>
      </c>
      <c r="J1180" s="16" t="str">
        <f t="shared" si="168"/>
        <v>043032</v>
      </c>
      <c r="K1180" s="16" t="str">
        <f>VLOOKUP(J1180:J4336,'[10]Catalogos CRI'!$A$153:$B$335,2,FALSE)</f>
        <v>Licencias para demolición</v>
      </c>
      <c r="L1180" s="16" t="str">
        <f t="shared" si="169"/>
        <v>400</v>
      </c>
      <c r="M1180" s="16" t="str">
        <f>VLOOKUP(L1180:L4336,[11]FF!$A$10:$B$16,2,FALSE)</f>
        <v>Ingresos Propios</v>
      </c>
      <c r="N1180" s="16" t="str">
        <f t="shared" si="170"/>
        <v>401</v>
      </c>
      <c r="O1180" s="16" t="str">
        <f>VLOOKUP(N1180:N4336,[11]FF!$A$22:$B$93,2,FALSE)</f>
        <v>Ingresos Propios</v>
      </c>
      <c r="P1180" s="16">
        <v>880052</v>
      </c>
      <c r="Q1180" s="16">
        <v>9</v>
      </c>
      <c r="R1180" s="17">
        <v>6844</v>
      </c>
      <c r="S1180" s="17">
        <v>0</v>
      </c>
      <c r="T1180" s="17">
        <f t="shared" si="162"/>
        <v>6844</v>
      </c>
      <c r="U1180" s="17">
        <v>0</v>
      </c>
      <c r="V1180" s="17">
        <v>12678.7</v>
      </c>
      <c r="W1180" s="17">
        <f t="shared" si="163"/>
        <v>-5834.7000000000007</v>
      </c>
      <c r="X1180" t="str">
        <f>VLOOKUP(J1180,'[12]Conver ASEJ VS Clave Nueva'!$A$4:$C$193,3,FALSE)</f>
        <v>4.3.3.2</v>
      </c>
      <c r="Y1180" t="str">
        <f>VLOOKUP(K1180,'[13]Conver ASEJ VS Clave Nueva'!$B$4:$D$193,3,FALSE)</f>
        <v>Licencias para demolición</v>
      </c>
    </row>
    <row r="1181" spans="1:25" x14ac:dyDescent="0.25">
      <c r="A1181" s="16">
        <v>86971</v>
      </c>
      <c r="B1181" s="16" t="s">
        <v>91</v>
      </c>
      <c r="C1181" s="16" t="str">
        <f t="shared" si="164"/>
        <v>2018</v>
      </c>
      <c r="D1181" s="16" t="str">
        <f t="shared" si="165"/>
        <v>040000</v>
      </c>
      <c r="E1181" s="16" t="str">
        <f>VLOOKUP(D1181:D4337,'[10]Catalogos CRI'!$A$10:$B$19,2,FALSE)</f>
        <v>DERECHOS</v>
      </c>
      <c r="F1181" s="16" t="str">
        <f t="shared" si="166"/>
        <v>043000</v>
      </c>
      <c r="G1181" s="16" t="str">
        <f>VLOOKUP(F1181:F4337,'[10]Catalogos CRI'!$A$24:$B$65,2,FALSE)</f>
        <v>DERECHOS POR PRESTACIÓN DE SERVICIOS</v>
      </c>
      <c r="H1181" s="16" t="str">
        <f t="shared" si="167"/>
        <v>043030</v>
      </c>
      <c r="I1181" s="16" t="str">
        <f>VLOOKUP(H1181:H4337,'[10]Catalogos CRI'!$A$70:$B$148,2,FALSE)</f>
        <v>Licencias de construcción, reconstrucción, reparación o demolición de obras</v>
      </c>
      <c r="J1181" s="16" t="str">
        <f t="shared" si="168"/>
        <v>043032</v>
      </c>
      <c r="K1181" s="16" t="str">
        <f>VLOOKUP(J1181:J4337,'[10]Catalogos CRI'!$A$153:$B$335,2,FALSE)</f>
        <v>Licencias para demolición</v>
      </c>
      <c r="L1181" s="16" t="str">
        <f t="shared" si="169"/>
        <v>400</v>
      </c>
      <c r="M1181" s="16" t="str">
        <f>VLOOKUP(L1181:L4337,[11]FF!$A$10:$B$16,2,FALSE)</f>
        <v>Ingresos Propios</v>
      </c>
      <c r="N1181" s="16" t="str">
        <f t="shared" si="170"/>
        <v>401</v>
      </c>
      <c r="O1181" s="16" t="str">
        <f>VLOOKUP(N1181:N4337,[11]FF!$A$22:$B$93,2,FALSE)</f>
        <v>Ingresos Propios</v>
      </c>
      <c r="P1181" s="16">
        <v>880053</v>
      </c>
      <c r="Q1181" s="16">
        <v>10</v>
      </c>
      <c r="R1181" s="17">
        <v>6844</v>
      </c>
      <c r="S1181" s="17">
        <v>0</v>
      </c>
      <c r="T1181" s="17">
        <f t="shared" si="162"/>
        <v>6844</v>
      </c>
      <c r="U1181" s="17">
        <v>0</v>
      </c>
      <c r="V1181" s="17">
        <v>19238.189999999999</v>
      </c>
      <c r="W1181" s="17">
        <f t="shared" si="163"/>
        <v>-12394.189999999999</v>
      </c>
      <c r="X1181" t="str">
        <f>VLOOKUP(J1181,'[12]Conver ASEJ VS Clave Nueva'!$A$4:$C$193,3,FALSE)</f>
        <v>4.3.3.2</v>
      </c>
      <c r="Y1181" t="str">
        <f>VLOOKUP(K1181,'[13]Conver ASEJ VS Clave Nueva'!$B$4:$D$193,3,FALSE)</f>
        <v>Licencias para demolición</v>
      </c>
    </row>
    <row r="1182" spans="1:25" x14ac:dyDescent="0.25">
      <c r="A1182" s="16">
        <v>86971</v>
      </c>
      <c r="B1182" s="16" t="s">
        <v>91</v>
      </c>
      <c r="C1182" s="16" t="str">
        <f t="shared" si="164"/>
        <v>2018</v>
      </c>
      <c r="D1182" s="16" t="str">
        <f t="shared" si="165"/>
        <v>040000</v>
      </c>
      <c r="E1182" s="16" t="str">
        <f>VLOOKUP(D1182:D4338,'[10]Catalogos CRI'!$A$10:$B$19,2,FALSE)</f>
        <v>DERECHOS</v>
      </c>
      <c r="F1182" s="16" t="str">
        <f t="shared" si="166"/>
        <v>043000</v>
      </c>
      <c r="G1182" s="16" t="str">
        <f>VLOOKUP(F1182:F4338,'[10]Catalogos CRI'!$A$24:$B$65,2,FALSE)</f>
        <v>DERECHOS POR PRESTACIÓN DE SERVICIOS</v>
      </c>
      <c r="H1182" s="16" t="str">
        <f t="shared" si="167"/>
        <v>043030</v>
      </c>
      <c r="I1182" s="16" t="str">
        <f>VLOOKUP(H1182:H4338,'[10]Catalogos CRI'!$A$70:$B$148,2,FALSE)</f>
        <v>Licencias de construcción, reconstrucción, reparación o demolición de obras</v>
      </c>
      <c r="J1182" s="16" t="str">
        <f t="shared" si="168"/>
        <v>043032</v>
      </c>
      <c r="K1182" s="16" t="str">
        <f>VLOOKUP(J1182:J4338,'[10]Catalogos CRI'!$A$153:$B$335,2,FALSE)</f>
        <v>Licencias para demolición</v>
      </c>
      <c r="L1182" s="16" t="str">
        <f t="shared" si="169"/>
        <v>400</v>
      </c>
      <c r="M1182" s="16" t="str">
        <f>VLOOKUP(L1182:L4338,[11]FF!$A$10:$B$16,2,FALSE)</f>
        <v>Ingresos Propios</v>
      </c>
      <c r="N1182" s="16" t="str">
        <f t="shared" si="170"/>
        <v>401</v>
      </c>
      <c r="O1182" s="16" t="str">
        <f>VLOOKUP(N1182:N4338,[11]FF!$A$22:$B$93,2,FALSE)</f>
        <v>Ingresos Propios</v>
      </c>
      <c r="P1182" s="16">
        <v>880054</v>
      </c>
      <c r="Q1182" s="16">
        <v>11</v>
      </c>
      <c r="R1182" s="17">
        <v>6844</v>
      </c>
      <c r="S1182" s="17">
        <v>0</v>
      </c>
      <c r="T1182" s="17">
        <f t="shared" si="162"/>
        <v>6844</v>
      </c>
      <c r="U1182" s="17">
        <v>0</v>
      </c>
      <c r="V1182" s="17">
        <v>104893.08</v>
      </c>
      <c r="W1182" s="17">
        <f t="shared" si="163"/>
        <v>-98049.08</v>
      </c>
      <c r="X1182" t="str">
        <f>VLOOKUP(J1182,'[12]Conver ASEJ VS Clave Nueva'!$A$4:$C$193,3,FALSE)</f>
        <v>4.3.3.2</v>
      </c>
      <c r="Y1182" t="str">
        <f>VLOOKUP(K1182,'[13]Conver ASEJ VS Clave Nueva'!$B$4:$D$193,3,FALSE)</f>
        <v>Licencias para demolición</v>
      </c>
    </row>
    <row r="1183" spans="1:25" x14ac:dyDescent="0.25">
      <c r="A1183" s="16">
        <v>86971</v>
      </c>
      <c r="B1183" s="16" t="s">
        <v>91</v>
      </c>
      <c r="C1183" s="16" t="str">
        <f t="shared" si="164"/>
        <v>2018</v>
      </c>
      <c r="D1183" s="16" t="str">
        <f t="shared" si="165"/>
        <v>040000</v>
      </c>
      <c r="E1183" s="16" t="str">
        <f>VLOOKUP(D1183:D4339,'[10]Catalogos CRI'!$A$10:$B$19,2,FALSE)</f>
        <v>DERECHOS</v>
      </c>
      <c r="F1183" s="16" t="str">
        <f t="shared" si="166"/>
        <v>043000</v>
      </c>
      <c r="G1183" s="16" t="str">
        <f>VLOOKUP(F1183:F4339,'[10]Catalogos CRI'!$A$24:$B$65,2,FALSE)</f>
        <v>DERECHOS POR PRESTACIÓN DE SERVICIOS</v>
      </c>
      <c r="H1183" s="16" t="str">
        <f t="shared" si="167"/>
        <v>043030</v>
      </c>
      <c r="I1183" s="16" t="str">
        <f>VLOOKUP(H1183:H4339,'[10]Catalogos CRI'!$A$70:$B$148,2,FALSE)</f>
        <v>Licencias de construcción, reconstrucción, reparación o demolición de obras</v>
      </c>
      <c r="J1183" s="16" t="str">
        <f t="shared" si="168"/>
        <v>043032</v>
      </c>
      <c r="K1183" s="16" t="str">
        <f>VLOOKUP(J1183:J4339,'[10]Catalogos CRI'!$A$153:$B$335,2,FALSE)</f>
        <v>Licencias para demolición</v>
      </c>
      <c r="L1183" s="16" t="str">
        <f t="shared" si="169"/>
        <v>400</v>
      </c>
      <c r="M1183" s="16" t="str">
        <f>VLOOKUP(L1183:L4339,[11]FF!$A$10:$B$16,2,FALSE)</f>
        <v>Ingresos Propios</v>
      </c>
      <c r="N1183" s="16" t="str">
        <f t="shared" si="170"/>
        <v>401</v>
      </c>
      <c r="O1183" s="16" t="str">
        <f>VLOOKUP(N1183:N4339,[11]FF!$A$22:$B$93,2,FALSE)</f>
        <v>Ingresos Propios</v>
      </c>
      <c r="P1183" s="16">
        <v>880055</v>
      </c>
      <c r="Q1183" s="16">
        <v>12</v>
      </c>
      <c r="R1183" s="17">
        <v>6844</v>
      </c>
      <c r="S1183" s="17">
        <v>0</v>
      </c>
      <c r="T1183" s="17">
        <f t="shared" si="162"/>
        <v>6844</v>
      </c>
      <c r="U1183" s="17">
        <v>0</v>
      </c>
      <c r="V1183" s="17">
        <v>213190.39</v>
      </c>
      <c r="W1183" s="17">
        <f t="shared" si="163"/>
        <v>-206346.39</v>
      </c>
      <c r="X1183" t="str">
        <f>VLOOKUP(J1183,'[12]Conver ASEJ VS Clave Nueva'!$A$4:$C$193,3,FALSE)</f>
        <v>4.3.3.2</v>
      </c>
      <c r="Y1183" t="str">
        <f>VLOOKUP(K1183,'[13]Conver ASEJ VS Clave Nueva'!$B$4:$D$193,3,FALSE)</f>
        <v>Licencias para demolición</v>
      </c>
    </row>
    <row r="1184" spans="1:25" x14ac:dyDescent="0.25">
      <c r="A1184" s="16">
        <v>86972</v>
      </c>
      <c r="B1184" s="16" t="s">
        <v>80</v>
      </c>
      <c r="C1184" s="16" t="str">
        <f t="shared" si="164"/>
        <v>2018</v>
      </c>
      <c r="D1184" s="16" t="str">
        <f t="shared" si="165"/>
        <v>040000</v>
      </c>
      <c r="E1184" s="16" t="str">
        <f>VLOOKUP(D1184:D4340,'[10]Catalogos CRI'!$A$10:$B$19,2,FALSE)</f>
        <v>DERECHOS</v>
      </c>
      <c r="F1184" s="16" t="str">
        <f t="shared" si="166"/>
        <v>043000</v>
      </c>
      <c r="G1184" s="16" t="str">
        <f>VLOOKUP(F1184:F4340,'[10]Catalogos CRI'!$A$24:$B$65,2,FALSE)</f>
        <v>DERECHOS POR PRESTACIÓN DE SERVICIOS</v>
      </c>
      <c r="H1184" s="16" t="str">
        <f t="shared" si="167"/>
        <v>043030</v>
      </c>
      <c r="I1184" s="16" t="str">
        <f>VLOOKUP(H1184:H4340,'[10]Catalogos CRI'!$A$70:$B$148,2,FALSE)</f>
        <v>Licencias de construcción, reconstrucción, reparación o demolición de obras</v>
      </c>
      <c r="J1184" s="16" t="str">
        <f t="shared" si="168"/>
        <v>043034</v>
      </c>
      <c r="K1184" s="16" t="str">
        <f>VLOOKUP(J1184:J4340,'[10]Catalogos CRI'!$A$153:$B$335,2,FALSE)</f>
        <v>Licencias para reconstrucción, reestructuración o adaptación</v>
      </c>
      <c r="L1184" s="16" t="str">
        <f t="shared" si="169"/>
        <v>400</v>
      </c>
      <c r="M1184" s="16" t="str">
        <f>VLOOKUP(L1184:L4340,[11]FF!$A$10:$B$16,2,FALSE)</f>
        <v>Ingresos Propios</v>
      </c>
      <c r="N1184" s="16" t="str">
        <f t="shared" si="170"/>
        <v>401</v>
      </c>
      <c r="O1184" s="16" t="str">
        <f>VLOOKUP(N1184:N4340,[11]FF!$A$22:$B$93,2,FALSE)</f>
        <v>Ingresos Propios</v>
      </c>
      <c r="P1184" s="16">
        <v>880056</v>
      </c>
      <c r="Q1184" s="16">
        <v>1</v>
      </c>
      <c r="R1184" s="17">
        <v>116397.15</v>
      </c>
      <c r="S1184" s="17">
        <v>0</v>
      </c>
      <c r="T1184" s="17">
        <f t="shared" si="162"/>
        <v>116397.15</v>
      </c>
      <c r="U1184" s="17">
        <v>0</v>
      </c>
      <c r="V1184" s="17">
        <v>0</v>
      </c>
      <c r="W1184" s="17">
        <f t="shared" si="163"/>
        <v>116397.15</v>
      </c>
      <c r="X1184" t="str">
        <f>VLOOKUP(J1184,'[12]Conver ASEJ VS Clave Nueva'!$A$4:$C$193,3,FALSE)</f>
        <v>4.3.3.4</v>
      </c>
      <c r="Y1184" t="str">
        <f>VLOOKUP(K1184,'[13]Conver ASEJ VS Clave Nueva'!$B$4:$D$193,3,FALSE)</f>
        <v>Licencias para reconstrucción, reestructuración o adaptación</v>
      </c>
    </row>
    <row r="1185" spans="1:25" x14ac:dyDescent="0.25">
      <c r="A1185" s="16">
        <v>86972</v>
      </c>
      <c r="B1185" s="16" t="s">
        <v>80</v>
      </c>
      <c r="C1185" s="16" t="str">
        <f t="shared" si="164"/>
        <v>2018</v>
      </c>
      <c r="D1185" s="16" t="str">
        <f t="shared" si="165"/>
        <v>040000</v>
      </c>
      <c r="E1185" s="16" t="str">
        <f>VLOOKUP(D1185:D4341,'[10]Catalogos CRI'!$A$10:$B$19,2,FALSE)</f>
        <v>DERECHOS</v>
      </c>
      <c r="F1185" s="16" t="str">
        <f t="shared" si="166"/>
        <v>043000</v>
      </c>
      <c r="G1185" s="16" t="str">
        <f>VLOOKUP(F1185:F4341,'[10]Catalogos CRI'!$A$24:$B$65,2,FALSE)</f>
        <v>DERECHOS POR PRESTACIÓN DE SERVICIOS</v>
      </c>
      <c r="H1185" s="16" t="str">
        <f t="shared" si="167"/>
        <v>043030</v>
      </c>
      <c r="I1185" s="16" t="str">
        <f>VLOOKUP(H1185:H4341,'[10]Catalogos CRI'!$A$70:$B$148,2,FALSE)</f>
        <v>Licencias de construcción, reconstrucción, reparación o demolición de obras</v>
      </c>
      <c r="J1185" s="16" t="str">
        <f t="shared" si="168"/>
        <v>043034</v>
      </c>
      <c r="K1185" s="16" t="str">
        <f>VLOOKUP(J1185:J4341,'[10]Catalogos CRI'!$A$153:$B$335,2,FALSE)</f>
        <v>Licencias para reconstrucción, reestructuración o adaptación</v>
      </c>
      <c r="L1185" s="16" t="str">
        <f t="shared" si="169"/>
        <v>400</v>
      </c>
      <c r="M1185" s="16" t="str">
        <f>VLOOKUP(L1185:L4341,[11]FF!$A$10:$B$16,2,FALSE)</f>
        <v>Ingresos Propios</v>
      </c>
      <c r="N1185" s="16" t="str">
        <f t="shared" si="170"/>
        <v>401</v>
      </c>
      <c r="O1185" s="16" t="str">
        <f>VLOOKUP(N1185:N4341,[11]FF!$A$22:$B$93,2,FALSE)</f>
        <v>Ingresos Propios</v>
      </c>
      <c r="P1185" s="16">
        <v>880057</v>
      </c>
      <c r="Q1185" s="16">
        <v>2</v>
      </c>
      <c r="R1185" s="17">
        <v>116402</v>
      </c>
      <c r="S1185" s="17">
        <v>0</v>
      </c>
      <c r="T1185" s="17">
        <f t="shared" si="162"/>
        <v>116402</v>
      </c>
      <c r="U1185" s="17">
        <v>0</v>
      </c>
      <c r="V1185" s="17">
        <v>0</v>
      </c>
      <c r="W1185" s="17">
        <f t="shared" si="163"/>
        <v>116402</v>
      </c>
      <c r="X1185" t="str">
        <f>VLOOKUP(J1185,'[12]Conver ASEJ VS Clave Nueva'!$A$4:$C$193,3,FALSE)</f>
        <v>4.3.3.4</v>
      </c>
      <c r="Y1185" t="str">
        <f>VLOOKUP(K1185,'[13]Conver ASEJ VS Clave Nueva'!$B$4:$D$193,3,FALSE)</f>
        <v>Licencias para reconstrucción, reestructuración o adaptación</v>
      </c>
    </row>
    <row r="1186" spans="1:25" x14ac:dyDescent="0.25">
      <c r="A1186" s="16">
        <v>86972</v>
      </c>
      <c r="B1186" s="16" t="s">
        <v>80</v>
      </c>
      <c r="C1186" s="16" t="str">
        <f t="shared" si="164"/>
        <v>2018</v>
      </c>
      <c r="D1186" s="16" t="str">
        <f t="shared" si="165"/>
        <v>040000</v>
      </c>
      <c r="E1186" s="16" t="str">
        <f>VLOOKUP(D1186:D4342,'[10]Catalogos CRI'!$A$10:$B$19,2,FALSE)</f>
        <v>DERECHOS</v>
      </c>
      <c r="F1186" s="16" t="str">
        <f t="shared" si="166"/>
        <v>043000</v>
      </c>
      <c r="G1186" s="16" t="str">
        <f>VLOOKUP(F1186:F4342,'[10]Catalogos CRI'!$A$24:$B$65,2,FALSE)</f>
        <v>DERECHOS POR PRESTACIÓN DE SERVICIOS</v>
      </c>
      <c r="H1186" s="16" t="str">
        <f t="shared" si="167"/>
        <v>043030</v>
      </c>
      <c r="I1186" s="16" t="str">
        <f>VLOOKUP(H1186:H4342,'[10]Catalogos CRI'!$A$70:$B$148,2,FALSE)</f>
        <v>Licencias de construcción, reconstrucción, reparación o demolición de obras</v>
      </c>
      <c r="J1186" s="16" t="str">
        <f t="shared" si="168"/>
        <v>043034</v>
      </c>
      <c r="K1186" s="16" t="str">
        <f>VLOOKUP(J1186:J4342,'[10]Catalogos CRI'!$A$153:$B$335,2,FALSE)</f>
        <v>Licencias para reconstrucción, reestructuración o adaptación</v>
      </c>
      <c r="L1186" s="16" t="str">
        <f t="shared" si="169"/>
        <v>400</v>
      </c>
      <c r="M1186" s="16" t="str">
        <f>VLOOKUP(L1186:L4342,[11]FF!$A$10:$B$16,2,FALSE)</f>
        <v>Ingresos Propios</v>
      </c>
      <c r="N1186" s="16" t="str">
        <f t="shared" si="170"/>
        <v>401</v>
      </c>
      <c r="O1186" s="16" t="str">
        <f>VLOOKUP(N1186:N4342,[11]FF!$A$22:$B$93,2,FALSE)</f>
        <v>Ingresos Propios</v>
      </c>
      <c r="P1186" s="16">
        <v>880058</v>
      </c>
      <c r="Q1186" s="16">
        <v>3</v>
      </c>
      <c r="R1186" s="17">
        <v>116402</v>
      </c>
      <c r="S1186" s="17">
        <v>0</v>
      </c>
      <c r="T1186" s="17">
        <f t="shared" si="162"/>
        <v>116402</v>
      </c>
      <c r="U1186" s="17">
        <v>0</v>
      </c>
      <c r="V1186" s="17">
        <v>0</v>
      </c>
      <c r="W1186" s="17">
        <f t="shared" si="163"/>
        <v>116402</v>
      </c>
      <c r="X1186" t="str">
        <f>VLOOKUP(J1186,'[12]Conver ASEJ VS Clave Nueva'!$A$4:$C$193,3,FALSE)</f>
        <v>4.3.3.4</v>
      </c>
      <c r="Y1186" t="str">
        <f>VLOOKUP(K1186,'[13]Conver ASEJ VS Clave Nueva'!$B$4:$D$193,3,FALSE)</f>
        <v>Licencias para reconstrucción, reestructuración o adaptación</v>
      </c>
    </row>
    <row r="1187" spans="1:25" x14ac:dyDescent="0.25">
      <c r="A1187" s="16">
        <v>86972</v>
      </c>
      <c r="B1187" s="16" t="s">
        <v>80</v>
      </c>
      <c r="C1187" s="16" t="str">
        <f t="shared" si="164"/>
        <v>2018</v>
      </c>
      <c r="D1187" s="16" t="str">
        <f t="shared" si="165"/>
        <v>040000</v>
      </c>
      <c r="E1187" s="16" t="str">
        <f>VLOOKUP(D1187:D4343,'[10]Catalogos CRI'!$A$10:$B$19,2,FALSE)</f>
        <v>DERECHOS</v>
      </c>
      <c r="F1187" s="16" t="str">
        <f t="shared" si="166"/>
        <v>043000</v>
      </c>
      <c r="G1187" s="16" t="str">
        <f>VLOOKUP(F1187:F4343,'[10]Catalogos CRI'!$A$24:$B$65,2,FALSE)</f>
        <v>DERECHOS POR PRESTACIÓN DE SERVICIOS</v>
      </c>
      <c r="H1187" s="16" t="str">
        <f t="shared" si="167"/>
        <v>043030</v>
      </c>
      <c r="I1187" s="16" t="str">
        <f>VLOOKUP(H1187:H4343,'[10]Catalogos CRI'!$A$70:$B$148,2,FALSE)</f>
        <v>Licencias de construcción, reconstrucción, reparación o demolición de obras</v>
      </c>
      <c r="J1187" s="16" t="str">
        <f t="shared" si="168"/>
        <v>043034</v>
      </c>
      <c r="K1187" s="16" t="str">
        <f>VLOOKUP(J1187:J4343,'[10]Catalogos CRI'!$A$153:$B$335,2,FALSE)</f>
        <v>Licencias para reconstrucción, reestructuración o adaptación</v>
      </c>
      <c r="L1187" s="16" t="str">
        <f t="shared" si="169"/>
        <v>400</v>
      </c>
      <c r="M1187" s="16" t="str">
        <f>VLOOKUP(L1187:L4343,[11]FF!$A$10:$B$16,2,FALSE)</f>
        <v>Ingresos Propios</v>
      </c>
      <c r="N1187" s="16" t="str">
        <f t="shared" si="170"/>
        <v>401</v>
      </c>
      <c r="O1187" s="16" t="str">
        <f>VLOOKUP(N1187:N4343,[11]FF!$A$22:$B$93,2,FALSE)</f>
        <v>Ingresos Propios</v>
      </c>
      <c r="P1187" s="16">
        <v>880059</v>
      </c>
      <c r="Q1187" s="16">
        <v>4</v>
      </c>
      <c r="R1187" s="17">
        <v>116402</v>
      </c>
      <c r="S1187" s="17">
        <v>0</v>
      </c>
      <c r="T1187" s="17">
        <f t="shared" si="162"/>
        <v>116402</v>
      </c>
      <c r="U1187" s="17">
        <v>0</v>
      </c>
      <c r="V1187" s="17">
        <v>0</v>
      </c>
      <c r="W1187" s="17">
        <f t="shared" si="163"/>
        <v>116402</v>
      </c>
      <c r="X1187" t="str">
        <f>VLOOKUP(J1187,'[12]Conver ASEJ VS Clave Nueva'!$A$4:$C$193,3,FALSE)</f>
        <v>4.3.3.4</v>
      </c>
      <c r="Y1187" t="str">
        <f>VLOOKUP(K1187,'[13]Conver ASEJ VS Clave Nueva'!$B$4:$D$193,3,FALSE)</f>
        <v>Licencias para reconstrucción, reestructuración o adaptación</v>
      </c>
    </row>
    <row r="1188" spans="1:25" x14ac:dyDescent="0.25">
      <c r="A1188" s="16">
        <v>86972</v>
      </c>
      <c r="B1188" s="16" t="s">
        <v>80</v>
      </c>
      <c r="C1188" s="16" t="str">
        <f t="shared" si="164"/>
        <v>2018</v>
      </c>
      <c r="D1188" s="16" t="str">
        <f t="shared" si="165"/>
        <v>040000</v>
      </c>
      <c r="E1188" s="16" t="str">
        <f>VLOOKUP(D1188:D4344,'[10]Catalogos CRI'!$A$10:$B$19,2,FALSE)</f>
        <v>DERECHOS</v>
      </c>
      <c r="F1188" s="16" t="str">
        <f t="shared" si="166"/>
        <v>043000</v>
      </c>
      <c r="G1188" s="16" t="str">
        <f>VLOOKUP(F1188:F4344,'[10]Catalogos CRI'!$A$24:$B$65,2,FALSE)</f>
        <v>DERECHOS POR PRESTACIÓN DE SERVICIOS</v>
      </c>
      <c r="H1188" s="16" t="str">
        <f t="shared" si="167"/>
        <v>043030</v>
      </c>
      <c r="I1188" s="16" t="str">
        <f>VLOOKUP(H1188:H4344,'[10]Catalogos CRI'!$A$70:$B$148,2,FALSE)</f>
        <v>Licencias de construcción, reconstrucción, reparación o demolición de obras</v>
      </c>
      <c r="J1188" s="16" t="str">
        <f t="shared" si="168"/>
        <v>043034</v>
      </c>
      <c r="K1188" s="16" t="str">
        <f>VLOOKUP(J1188:J4344,'[10]Catalogos CRI'!$A$153:$B$335,2,FALSE)</f>
        <v>Licencias para reconstrucción, reestructuración o adaptación</v>
      </c>
      <c r="L1188" s="16" t="str">
        <f t="shared" si="169"/>
        <v>400</v>
      </c>
      <c r="M1188" s="16" t="str">
        <f>VLOOKUP(L1188:L4344,[11]FF!$A$10:$B$16,2,FALSE)</f>
        <v>Ingresos Propios</v>
      </c>
      <c r="N1188" s="16" t="str">
        <f t="shared" si="170"/>
        <v>401</v>
      </c>
      <c r="O1188" s="16" t="str">
        <f>VLOOKUP(N1188:N4344,[11]FF!$A$22:$B$93,2,FALSE)</f>
        <v>Ingresos Propios</v>
      </c>
      <c r="P1188" s="16">
        <v>880060</v>
      </c>
      <c r="Q1188" s="16">
        <v>5</v>
      </c>
      <c r="R1188" s="17">
        <v>116402</v>
      </c>
      <c r="S1188" s="17">
        <v>0</v>
      </c>
      <c r="T1188" s="17">
        <f t="shared" si="162"/>
        <v>116402</v>
      </c>
      <c r="U1188" s="17">
        <v>0</v>
      </c>
      <c r="V1188" s="17">
        <v>0</v>
      </c>
      <c r="W1188" s="17">
        <f t="shared" si="163"/>
        <v>116402</v>
      </c>
      <c r="X1188" t="str">
        <f>VLOOKUP(J1188,'[12]Conver ASEJ VS Clave Nueva'!$A$4:$C$193,3,FALSE)</f>
        <v>4.3.3.4</v>
      </c>
      <c r="Y1188" t="str">
        <f>VLOOKUP(K1188,'[13]Conver ASEJ VS Clave Nueva'!$B$4:$D$193,3,FALSE)</f>
        <v>Licencias para reconstrucción, reestructuración o adaptación</v>
      </c>
    </row>
    <row r="1189" spans="1:25" x14ac:dyDescent="0.25">
      <c r="A1189" s="16">
        <v>86972</v>
      </c>
      <c r="B1189" s="16" t="s">
        <v>80</v>
      </c>
      <c r="C1189" s="16" t="str">
        <f t="shared" si="164"/>
        <v>2018</v>
      </c>
      <c r="D1189" s="16" t="str">
        <f t="shared" si="165"/>
        <v>040000</v>
      </c>
      <c r="E1189" s="16" t="str">
        <f>VLOOKUP(D1189:D4345,'[10]Catalogos CRI'!$A$10:$B$19,2,FALSE)</f>
        <v>DERECHOS</v>
      </c>
      <c r="F1189" s="16" t="str">
        <f t="shared" si="166"/>
        <v>043000</v>
      </c>
      <c r="G1189" s="16" t="str">
        <f>VLOOKUP(F1189:F4345,'[10]Catalogos CRI'!$A$24:$B$65,2,FALSE)</f>
        <v>DERECHOS POR PRESTACIÓN DE SERVICIOS</v>
      </c>
      <c r="H1189" s="16" t="str">
        <f t="shared" si="167"/>
        <v>043030</v>
      </c>
      <c r="I1189" s="16" t="str">
        <f>VLOOKUP(H1189:H4345,'[10]Catalogos CRI'!$A$70:$B$148,2,FALSE)</f>
        <v>Licencias de construcción, reconstrucción, reparación o demolición de obras</v>
      </c>
      <c r="J1189" s="16" t="str">
        <f t="shared" si="168"/>
        <v>043034</v>
      </c>
      <c r="K1189" s="16" t="str">
        <f>VLOOKUP(J1189:J4345,'[10]Catalogos CRI'!$A$153:$B$335,2,FALSE)</f>
        <v>Licencias para reconstrucción, reestructuración o adaptación</v>
      </c>
      <c r="L1189" s="16" t="str">
        <f t="shared" si="169"/>
        <v>400</v>
      </c>
      <c r="M1189" s="16" t="str">
        <f>VLOOKUP(L1189:L4345,[11]FF!$A$10:$B$16,2,FALSE)</f>
        <v>Ingresos Propios</v>
      </c>
      <c r="N1189" s="16" t="str">
        <f t="shared" si="170"/>
        <v>401</v>
      </c>
      <c r="O1189" s="16" t="str">
        <f>VLOOKUP(N1189:N4345,[11]FF!$A$22:$B$93,2,FALSE)</f>
        <v>Ingresos Propios</v>
      </c>
      <c r="P1189" s="16">
        <v>880061</v>
      </c>
      <c r="Q1189" s="16">
        <v>6</v>
      </c>
      <c r="R1189" s="17">
        <v>116402</v>
      </c>
      <c r="S1189" s="17">
        <v>0</v>
      </c>
      <c r="T1189" s="17">
        <f t="shared" si="162"/>
        <v>116402</v>
      </c>
      <c r="U1189" s="17">
        <v>0</v>
      </c>
      <c r="V1189" s="17">
        <v>0</v>
      </c>
      <c r="W1189" s="17">
        <f t="shared" si="163"/>
        <v>116402</v>
      </c>
      <c r="X1189" t="str">
        <f>VLOOKUP(J1189,'[12]Conver ASEJ VS Clave Nueva'!$A$4:$C$193,3,FALSE)</f>
        <v>4.3.3.4</v>
      </c>
      <c r="Y1189" t="str">
        <f>VLOOKUP(K1189,'[13]Conver ASEJ VS Clave Nueva'!$B$4:$D$193,3,FALSE)</f>
        <v>Licencias para reconstrucción, reestructuración o adaptación</v>
      </c>
    </row>
    <row r="1190" spans="1:25" x14ac:dyDescent="0.25">
      <c r="A1190" s="16">
        <v>86972</v>
      </c>
      <c r="B1190" s="16" t="s">
        <v>80</v>
      </c>
      <c r="C1190" s="16" t="str">
        <f t="shared" si="164"/>
        <v>2018</v>
      </c>
      <c r="D1190" s="16" t="str">
        <f t="shared" si="165"/>
        <v>040000</v>
      </c>
      <c r="E1190" s="16" t="str">
        <f>VLOOKUP(D1190:D4346,'[10]Catalogos CRI'!$A$10:$B$19,2,FALSE)</f>
        <v>DERECHOS</v>
      </c>
      <c r="F1190" s="16" t="str">
        <f t="shared" si="166"/>
        <v>043000</v>
      </c>
      <c r="G1190" s="16" t="str">
        <f>VLOOKUP(F1190:F4346,'[10]Catalogos CRI'!$A$24:$B$65,2,FALSE)</f>
        <v>DERECHOS POR PRESTACIÓN DE SERVICIOS</v>
      </c>
      <c r="H1190" s="16" t="str">
        <f t="shared" si="167"/>
        <v>043030</v>
      </c>
      <c r="I1190" s="16" t="str">
        <f>VLOOKUP(H1190:H4346,'[10]Catalogos CRI'!$A$70:$B$148,2,FALSE)</f>
        <v>Licencias de construcción, reconstrucción, reparación o demolición de obras</v>
      </c>
      <c r="J1190" s="16" t="str">
        <f t="shared" si="168"/>
        <v>043034</v>
      </c>
      <c r="K1190" s="16" t="str">
        <f>VLOOKUP(J1190:J4346,'[10]Catalogos CRI'!$A$153:$B$335,2,FALSE)</f>
        <v>Licencias para reconstrucción, reestructuración o adaptación</v>
      </c>
      <c r="L1190" s="16" t="str">
        <f t="shared" si="169"/>
        <v>400</v>
      </c>
      <c r="M1190" s="16" t="str">
        <f>VLOOKUP(L1190:L4346,[11]FF!$A$10:$B$16,2,FALSE)</f>
        <v>Ingresos Propios</v>
      </c>
      <c r="N1190" s="16" t="str">
        <f t="shared" si="170"/>
        <v>401</v>
      </c>
      <c r="O1190" s="16" t="str">
        <f>VLOOKUP(N1190:N4346,[11]FF!$A$22:$B$93,2,FALSE)</f>
        <v>Ingresos Propios</v>
      </c>
      <c r="P1190" s="16">
        <v>880062</v>
      </c>
      <c r="Q1190" s="16">
        <v>7</v>
      </c>
      <c r="R1190" s="17">
        <v>116402</v>
      </c>
      <c r="S1190" s="17">
        <v>0</v>
      </c>
      <c r="T1190" s="17">
        <f t="shared" si="162"/>
        <v>116402</v>
      </c>
      <c r="U1190" s="17">
        <v>0</v>
      </c>
      <c r="V1190" s="17">
        <v>0</v>
      </c>
      <c r="W1190" s="17">
        <f t="shared" si="163"/>
        <v>116402</v>
      </c>
      <c r="X1190" t="str">
        <f>VLOOKUP(J1190,'[12]Conver ASEJ VS Clave Nueva'!$A$4:$C$193,3,FALSE)</f>
        <v>4.3.3.4</v>
      </c>
      <c r="Y1190" t="str">
        <f>VLOOKUP(K1190,'[13]Conver ASEJ VS Clave Nueva'!$B$4:$D$193,3,FALSE)</f>
        <v>Licencias para reconstrucción, reestructuración o adaptación</v>
      </c>
    </row>
    <row r="1191" spans="1:25" x14ac:dyDescent="0.25">
      <c r="A1191" s="16">
        <v>86972</v>
      </c>
      <c r="B1191" s="16" t="s">
        <v>80</v>
      </c>
      <c r="C1191" s="16" t="str">
        <f t="shared" si="164"/>
        <v>2018</v>
      </c>
      <c r="D1191" s="16" t="str">
        <f t="shared" si="165"/>
        <v>040000</v>
      </c>
      <c r="E1191" s="16" t="str">
        <f>VLOOKUP(D1191:D4347,'[10]Catalogos CRI'!$A$10:$B$19,2,FALSE)</f>
        <v>DERECHOS</v>
      </c>
      <c r="F1191" s="16" t="str">
        <f t="shared" si="166"/>
        <v>043000</v>
      </c>
      <c r="G1191" s="16" t="str">
        <f>VLOOKUP(F1191:F4347,'[10]Catalogos CRI'!$A$24:$B$65,2,FALSE)</f>
        <v>DERECHOS POR PRESTACIÓN DE SERVICIOS</v>
      </c>
      <c r="H1191" s="16" t="str">
        <f t="shared" si="167"/>
        <v>043030</v>
      </c>
      <c r="I1191" s="16" t="str">
        <f>VLOOKUP(H1191:H4347,'[10]Catalogos CRI'!$A$70:$B$148,2,FALSE)</f>
        <v>Licencias de construcción, reconstrucción, reparación o demolición de obras</v>
      </c>
      <c r="J1191" s="16" t="str">
        <f t="shared" si="168"/>
        <v>043034</v>
      </c>
      <c r="K1191" s="16" t="str">
        <f>VLOOKUP(J1191:J4347,'[10]Catalogos CRI'!$A$153:$B$335,2,FALSE)</f>
        <v>Licencias para reconstrucción, reestructuración o adaptación</v>
      </c>
      <c r="L1191" s="16" t="str">
        <f t="shared" si="169"/>
        <v>400</v>
      </c>
      <c r="M1191" s="16" t="str">
        <f>VLOOKUP(L1191:L4347,[11]FF!$A$10:$B$16,2,FALSE)</f>
        <v>Ingresos Propios</v>
      </c>
      <c r="N1191" s="16" t="str">
        <f t="shared" si="170"/>
        <v>401</v>
      </c>
      <c r="O1191" s="16" t="str">
        <f>VLOOKUP(N1191:N4347,[11]FF!$A$22:$B$93,2,FALSE)</f>
        <v>Ingresos Propios</v>
      </c>
      <c r="P1191" s="16">
        <v>880063</v>
      </c>
      <c r="Q1191" s="16">
        <v>8</v>
      </c>
      <c r="R1191" s="17">
        <v>116402</v>
      </c>
      <c r="S1191" s="17">
        <v>0</v>
      </c>
      <c r="T1191" s="17">
        <f t="shared" si="162"/>
        <v>116402</v>
      </c>
      <c r="U1191" s="17">
        <v>0</v>
      </c>
      <c r="V1191" s="17">
        <v>0</v>
      </c>
      <c r="W1191" s="17">
        <f t="shared" si="163"/>
        <v>116402</v>
      </c>
      <c r="X1191" t="str">
        <f>VLOOKUP(J1191,'[12]Conver ASEJ VS Clave Nueva'!$A$4:$C$193,3,FALSE)</f>
        <v>4.3.3.4</v>
      </c>
      <c r="Y1191" t="str">
        <f>VLOOKUP(K1191,'[13]Conver ASEJ VS Clave Nueva'!$B$4:$D$193,3,FALSE)</f>
        <v>Licencias para reconstrucción, reestructuración o adaptación</v>
      </c>
    </row>
    <row r="1192" spans="1:25" x14ac:dyDescent="0.25">
      <c r="A1192" s="16">
        <v>86972</v>
      </c>
      <c r="B1192" s="16" t="s">
        <v>80</v>
      </c>
      <c r="C1192" s="16" t="str">
        <f t="shared" si="164"/>
        <v>2018</v>
      </c>
      <c r="D1192" s="16" t="str">
        <f t="shared" si="165"/>
        <v>040000</v>
      </c>
      <c r="E1192" s="16" t="str">
        <f>VLOOKUP(D1192:D4348,'[10]Catalogos CRI'!$A$10:$B$19,2,FALSE)</f>
        <v>DERECHOS</v>
      </c>
      <c r="F1192" s="16" t="str">
        <f t="shared" si="166"/>
        <v>043000</v>
      </c>
      <c r="G1192" s="16" t="str">
        <f>VLOOKUP(F1192:F4348,'[10]Catalogos CRI'!$A$24:$B$65,2,FALSE)</f>
        <v>DERECHOS POR PRESTACIÓN DE SERVICIOS</v>
      </c>
      <c r="H1192" s="16" t="str">
        <f t="shared" si="167"/>
        <v>043030</v>
      </c>
      <c r="I1192" s="16" t="str">
        <f>VLOOKUP(H1192:H4348,'[10]Catalogos CRI'!$A$70:$B$148,2,FALSE)</f>
        <v>Licencias de construcción, reconstrucción, reparación o demolición de obras</v>
      </c>
      <c r="J1192" s="16" t="str">
        <f t="shared" si="168"/>
        <v>043034</v>
      </c>
      <c r="K1192" s="16" t="str">
        <f>VLOOKUP(J1192:J4348,'[10]Catalogos CRI'!$A$153:$B$335,2,FALSE)</f>
        <v>Licencias para reconstrucción, reestructuración o adaptación</v>
      </c>
      <c r="L1192" s="16" t="str">
        <f t="shared" si="169"/>
        <v>400</v>
      </c>
      <c r="M1192" s="16" t="str">
        <f>VLOOKUP(L1192:L4348,[11]FF!$A$10:$B$16,2,FALSE)</f>
        <v>Ingresos Propios</v>
      </c>
      <c r="N1192" s="16" t="str">
        <f t="shared" si="170"/>
        <v>401</v>
      </c>
      <c r="O1192" s="16" t="str">
        <f>VLOOKUP(N1192:N4348,[11]FF!$A$22:$B$93,2,FALSE)</f>
        <v>Ingresos Propios</v>
      </c>
      <c r="P1192" s="16">
        <v>880064</v>
      </c>
      <c r="Q1192" s="16">
        <v>9</v>
      </c>
      <c r="R1192" s="17">
        <v>116402</v>
      </c>
      <c r="S1192" s="17">
        <v>0</v>
      </c>
      <c r="T1192" s="17">
        <f t="shared" si="162"/>
        <v>116402</v>
      </c>
      <c r="U1192" s="17">
        <v>0</v>
      </c>
      <c r="V1192" s="17">
        <v>0</v>
      </c>
      <c r="W1192" s="17">
        <f t="shared" si="163"/>
        <v>116402</v>
      </c>
      <c r="X1192" t="str">
        <f>VLOOKUP(J1192,'[12]Conver ASEJ VS Clave Nueva'!$A$4:$C$193,3,FALSE)</f>
        <v>4.3.3.4</v>
      </c>
      <c r="Y1192" t="str">
        <f>VLOOKUP(K1192,'[13]Conver ASEJ VS Clave Nueva'!$B$4:$D$193,3,FALSE)</f>
        <v>Licencias para reconstrucción, reestructuración o adaptación</v>
      </c>
    </row>
    <row r="1193" spans="1:25" x14ac:dyDescent="0.25">
      <c r="A1193" s="16">
        <v>86972</v>
      </c>
      <c r="B1193" s="16" t="s">
        <v>80</v>
      </c>
      <c r="C1193" s="16" t="str">
        <f t="shared" si="164"/>
        <v>2018</v>
      </c>
      <c r="D1193" s="16" t="str">
        <f t="shared" si="165"/>
        <v>040000</v>
      </c>
      <c r="E1193" s="16" t="str">
        <f>VLOOKUP(D1193:D4349,'[10]Catalogos CRI'!$A$10:$B$19,2,FALSE)</f>
        <v>DERECHOS</v>
      </c>
      <c r="F1193" s="16" t="str">
        <f t="shared" si="166"/>
        <v>043000</v>
      </c>
      <c r="G1193" s="16" t="str">
        <f>VLOOKUP(F1193:F4349,'[10]Catalogos CRI'!$A$24:$B$65,2,FALSE)</f>
        <v>DERECHOS POR PRESTACIÓN DE SERVICIOS</v>
      </c>
      <c r="H1193" s="16" t="str">
        <f t="shared" si="167"/>
        <v>043030</v>
      </c>
      <c r="I1193" s="16" t="str">
        <f>VLOOKUP(H1193:H4349,'[10]Catalogos CRI'!$A$70:$B$148,2,FALSE)</f>
        <v>Licencias de construcción, reconstrucción, reparación o demolición de obras</v>
      </c>
      <c r="J1193" s="16" t="str">
        <f t="shared" si="168"/>
        <v>043034</v>
      </c>
      <c r="K1193" s="16" t="str">
        <f>VLOOKUP(J1193:J4349,'[10]Catalogos CRI'!$A$153:$B$335,2,FALSE)</f>
        <v>Licencias para reconstrucción, reestructuración o adaptación</v>
      </c>
      <c r="L1193" s="16" t="str">
        <f t="shared" si="169"/>
        <v>400</v>
      </c>
      <c r="M1193" s="16" t="str">
        <f>VLOOKUP(L1193:L4349,[11]FF!$A$10:$B$16,2,FALSE)</f>
        <v>Ingresos Propios</v>
      </c>
      <c r="N1193" s="16" t="str">
        <f t="shared" si="170"/>
        <v>401</v>
      </c>
      <c r="O1193" s="16" t="str">
        <f>VLOOKUP(N1193:N4349,[11]FF!$A$22:$B$93,2,FALSE)</f>
        <v>Ingresos Propios</v>
      </c>
      <c r="P1193" s="16">
        <v>880065</v>
      </c>
      <c r="Q1193" s="16">
        <v>10</v>
      </c>
      <c r="R1193" s="17">
        <v>116402</v>
      </c>
      <c r="S1193" s="17">
        <v>0</v>
      </c>
      <c r="T1193" s="17">
        <f t="shared" si="162"/>
        <v>116402</v>
      </c>
      <c r="U1193" s="17">
        <v>0</v>
      </c>
      <c r="V1193" s="17">
        <v>0</v>
      </c>
      <c r="W1193" s="17">
        <f t="shared" si="163"/>
        <v>116402</v>
      </c>
      <c r="X1193" t="str">
        <f>VLOOKUP(J1193,'[12]Conver ASEJ VS Clave Nueva'!$A$4:$C$193,3,FALSE)</f>
        <v>4.3.3.4</v>
      </c>
      <c r="Y1193" t="str">
        <f>VLOOKUP(K1193,'[13]Conver ASEJ VS Clave Nueva'!$B$4:$D$193,3,FALSE)</f>
        <v>Licencias para reconstrucción, reestructuración o adaptación</v>
      </c>
    </row>
    <row r="1194" spans="1:25" x14ac:dyDescent="0.25">
      <c r="A1194" s="16">
        <v>86972</v>
      </c>
      <c r="B1194" s="16" t="s">
        <v>80</v>
      </c>
      <c r="C1194" s="16" t="str">
        <f t="shared" si="164"/>
        <v>2018</v>
      </c>
      <c r="D1194" s="16" t="str">
        <f t="shared" si="165"/>
        <v>040000</v>
      </c>
      <c r="E1194" s="16" t="str">
        <f>VLOOKUP(D1194:D4350,'[10]Catalogos CRI'!$A$10:$B$19,2,FALSE)</f>
        <v>DERECHOS</v>
      </c>
      <c r="F1194" s="16" t="str">
        <f t="shared" si="166"/>
        <v>043000</v>
      </c>
      <c r="G1194" s="16" t="str">
        <f>VLOOKUP(F1194:F4350,'[10]Catalogos CRI'!$A$24:$B$65,2,FALSE)</f>
        <v>DERECHOS POR PRESTACIÓN DE SERVICIOS</v>
      </c>
      <c r="H1194" s="16" t="str">
        <f t="shared" si="167"/>
        <v>043030</v>
      </c>
      <c r="I1194" s="16" t="str">
        <f>VLOOKUP(H1194:H4350,'[10]Catalogos CRI'!$A$70:$B$148,2,FALSE)</f>
        <v>Licencias de construcción, reconstrucción, reparación o demolición de obras</v>
      </c>
      <c r="J1194" s="16" t="str">
        <f t="shared" si="168"/>
        <v>043034</v>
      </c>
      <c r="K1194" s="16" t="str">
        <f>VLOOKUP(J1194:J4350,'[10]Catalogos CRI'!$A$153:$B$335,2,FALSE)</f>
        <v>Licencias para reconstrucción, reestructuración o adaptación</v>
      </c>
      <c r="L1194" s="16" t="str">
        <f t="shared" si="169"/>
        <v>400</v>
      </c>
      <c r="M1194" s="16" t="str">
        <f>VLOOKUP(L1194:L4350,[11]FF!$A$10:$B$16,2,FALSE)</f>
        <v>Ingresos Propios</v>
      </c>
      <c r="N1194" s="16" t="str">
        <f t="shared" si="170"/>
        <v>401</v>
      </c>
      <c r="O1194" s="16" t="str">
        <f>VLOOKUP(N1194:N4350,[11]FF!$A$22:$B$93,2,FALSE)</f>
        <v>Ingresos Propios</v>
      </c>
      <c r="P1194" s="16">
        <v>880066</v>
      </c>
      <c r="Q1194" s="16">
        <v>11</v>
      </c>
      <c r="R1194" s="17">
        <v>116402</v>
      </c>
      <c r="S1194" s="17">
        <v>0</v>
      </c>
      <c r="T1194" s="17">
        <f t="shared" si="162"/>
        <v>116402</v>
      </c>
      <c r="U1194" s="17">
        <v>0</v>
      </c>
      <c r="V1194" s="17">
        <v>0</v>
      </c>
      <c r="W1194" s="17">
        <f t="shared" si="163"/>
        <v>116402</v>
      </c>
      <c r="X1194" t="str">
        <f>VLOOKUP(J1194,'[12]Conver ASEJ VS Clave Nueva'!$A$4:$C$193,3,FALSE)</f>
        <v>4.3.3.4</v>
      </c>
      <c r="Y1194" t="str">
        <f>VLOOKUP(K1194,'[13]Conver ASEJ VS Clave Nueva'!$B$4:$D$193,3,FALSE)</f>
        <v>Licencias para reconstrucción, reestructuración o adaptación</v>
      </c>
    </row>
    <row r="1195" spans="1:25" x14ac:dyDescent="0.25">
      <c r="A1195" s="16">
        <v>86972</v>
      </c>
      <c r="B1195" s="16" t="s">
        <v>80</v>
      </c>
      <c r="C1195" s="16" t="str">
        <f t="shared" si="164"/>
        <v>2018</v>
      </c>
      <c r="D1195" s="16" t="str">
        <f t="shared" si="165"/>
        <v>040000</v>
      </c>
      <c r="E1195" s="16" t="str">
        <f>VLOOKUP(D1195:D4351,'[10]Catalogos CRI'!$A$10:$B$19,2,FALSE)</f>
        <v>DERECHOS</v>
      </c>
      <c r="F1195" s="16" t="str">
        <f t="shared" si="166"/>
        <v>043000</v>
      </c>
      <c r="G1195" s="16" t="str">
        <f>VLOOKUP(F1195:F4351,'[10]Catalogos CRI'!$A$24:$B$65,2,FALSE)</f>
        <v>DERECHOS POR PRESTACIÓN DE SERVICIOS</v>
      </c>
      <c r="H1195" s="16" t="str">
        <f t="shared" si="167"/>
        <v>043030</v>
      </c>
      <c r="I1195" s="16" t="str">
        <f>VLOOKUP(H1195:H4351,'[10]Catalogos CRI'!$A$70:$B$148,2,FALSE)</f>
        <v>Licencias de construcción, reconstrucción, reparación o demolición de obras</v>
      </c>
      <c r="J1195" s="16" t="str">
        <f t="shared" si="168"/>
        <v>043034</v>
      </c>
      <c r="K1195" s="16" t="str">
        <f>VLOOKUP(J1195:J4351,'[10]Catalogos CRI'!$A$153:$B$335,2,FALSE)</f>
        <v>Licencias para reconstrucción, reestructuración o adaptación</v>
      </c>
      <c r="L1195" s="16" t="str">
        <f t="shared" si="169"/>
        <v>400</v>
      </c>
      <c r="M1195" s="16" t="str">
        <f>VLOOKUP(L1195:L4351,[11]FF!$A$10:$B$16,2,FALSE)</f>
        <v>Ingresos Propios</v>
      </c>
      <c r="N1195" s="16" t="str">
        <f t="shared" si="170"/>
        <v>401</v>
      </c>
      <c r="O1195" s="16" t="str">
        <f>VLOOKUP(N1195:N4351,[11]FF!$A$22:$B$93,2,FALSE)</f>
        <v>Ingresos Propios</v>
      </c>
      <c r="P1195" s="16">
        <v>880067</v>
      </c>
      <c r="Q1195" s="16">
        <v>12</v>
      </c>
      <c r="R1195" s="17">
        <v>116402</v>
      </c>
      <c r="S1195" s="17">
        <v>0</v>
      </c>
      <c r="T1195" s="17">
        <f t="shared" si="162"/>
        <v>116402</v>
      </c>
      <c r="U1195" s="17">
        <v>0</v>
      </c>
      <c r="V1195" s="17">
        <v>0</v>
      </c>
      <c r="W1195" s="17">
        <f t="shared" si="163"/>
        <v>116402</v>
      </c>
      <c r="X1195" t="str">
        <f>VLOOKUP(J1195,'[12]Conver ASEJ VS Clave Nueva'!$A$4:$C$193,3,FALSE)</f>
        <v>4.3.3.4</v>
      </c>
      <c r="Y1195" t="str">
        <f>VLOOKUP(K1195,'[13]Conver ASEJ VS Clave Nueva'!$B$4:$D$193,3,FALSE)</f>
        <v>Licencias para reconstrucción, reestructuración o adaptación</v>
      </c>
    </row>
    <row r="1196" spans="1:25" x14ac:dyDescent="0.25">
      <c r="A1196" s="16">
        <v>86973</v>
      </c>
      <c r="B1196" s="16" t="s">
        <v>89</v>
      </c>
      <c r="C1196" s="16" t="str">
        <f t="shared" si="164"/>
        <v>2018</v>
      </c>
      <c r="D1196" s="16" t="str">
        <f t="shared" si="165"/>
        <v>040000</v>
      </c>
      <c r="E1196" s="16" t="str">
        <f>VLOOKUP(D1196:D4352,'[10]Catalogos CRI'!$A$10:$B$19,2,FALSE)</f>
        <v>DERECHOS</v>
      </c>
      <c r="F1196" s="16" t="str">
        <f t="shared" si="166"/>
        <v>043000</v>
      </c>
      <c r="G1196" s="16" t="str">
        <f>VLOOKUP(F1196:F4352,'[10]Catalogos CRI'!$A$24:$B$65,2,FALSE)</f>
        <v>DERECHOS POR PRESTACIÓN DE SERVICIOS</v>
      </c>
      <c r="H1196" s="16" t="str">
        <f t="shared" si="167"/>
        <v>043030</v>
      </c>
      <c r="I1196" s="16" t="str">
        <f>VLOOKUP(H1196:H4352,'[10]Catalogos CRI'!$A$70:$B$148,2,FALSE)</f>
        <v>Licencias de construcción, reconstrucción, reparación o demolición de obras</v>
      </c>
      <c r="J1196" s="16" t="str">
        <f t="shared" si="168"/>
        <v>043035</v>
      </c>
      <c r="K1196" s="16" t="str">
        <f>VLOOKUP(J1196:J4352,'[10]Catalogos CRI'!$A$153:$B$335,2,FALSE)</f>
        <v>Licencias para ocupación provisional en la vía pública</v>
      </c>
      <c r="L1196" s="16" t="str">
        <f t="shared" si="169"/>
        <v>400</v>
      </c>
      <c r="M1196" s="16" t="str">
        <f>VLOOKUP(L1196:L4352,[11]FF!$A$10:$B$16,2,FALSE)</f>
        <v>Ingresos Propios</v>
      </c>
      <c r="N1196" s="16" t="str">
        <f t="shared" si="170"/>
        <v>401</v>
      </c>
      <c r="O1196" s="16" t="str">
        <f>VLOOKUP(N1196:N4352,[11]FF!$A$22:$B$93,2,FALSE)</f>
        <v>Ingresos Propios</v>
      </c>
      <c r="P1196" s="16">
        <v>880068</v>
      </c>
      <c r="Q1196" s="16">
        <v>1</v>
      </c>
      <c r="R1196" s="17">
        <v>999.56</v>
      </c>
      <c r="S1196" s="17">
        <v>0</v>
      </c>
      <c r="T1196" s="17">
        <f t="shared" si="162"/>
        <v>999.56</v>
      </c>
      <c r="U1196" s="17">
        <v>0</v>
      </c>
      <c r="V1196" s="17">
        <v>0</v>
      </c>
      <c r="W1196" s="17">
        <f t="shared" si="163"/>
        <v>999.56</v>
      </c>
      <c r="X1196" t="str">
        <f>VLOOKUP(J1196,'[12]Conver ASEJ VS Clave Nueva'!$A$4:$C$193,3,FALSE)</f>
        <v>4.3.3.5</v>
      </c>
      <c r="Y1196" t="str">
        <f>VLOOKUP(K1196,'[13]Conver ASEJ VS Clave Nueva'!$B$4:$D$193,3,FALSE)</f>
        <v>Licencias para ocupación provisional en la vía pública</v>
      </c>
    </row>
    <row r="1197" spans="1:25" x14ac:dyDescent="0.25">
      <c r="A1197" s="16">
        <v>86973</v>
      </c>
      <c r="B1197" s="16" t="s">
        <v>89</v>
      </c>
      <c r="C1197" s="16" t="str">
        <f t="shared" si="164"/>
        <v>2018</v>
      </c>
      <c r="D1197" s="16" t="str">
        <f t="shared" si="165"/>
        <v>040000</v>
      </c>
      <c r="E1197" s="16" t="str">
        <f>VLOOKUP(D1197:D4353,'[10]Catalogos CRI'!$A$10:$B$19,2,FALSE)</f>
        <v>DERECHOS</v>
      </c>
      <c r="F1197" s="16" t="str">
        <f t="shared" si="166"/>
        <v>043000</v>
      </c>
      <c r="G1197" s="16" t="str">
        <f>VLOOKUP(F1197:F4353,'[10]Catalogos CRI'!$A$24:$B$65,2,FALSE)</f>
        <v>DERECHOS POR PRESTACIÓN DE SERVICIOS</v>
      </c>
      <c r="H1197" s="16" t="str">
        <f t="shared" si="167"/>
        <v>043030</v>
      </c>
      <c r="I1197" s="16" t="str">
        <f>VLOOKUP(H1197:H4353,'[10]Catalogos CRI'!$A$70:$B$148,2,FALSE)</f>
        <v>Licencias de construcción, reconstrucción, reparación o demolición de obras</v>
      </c>
      <c r="J1197" s="16" t="str">
        <f t="shared" si="168"/>
        <v>043035</v>
      </c>
      <c r="K1197" s="16" t="str">
        <f>VLOOKUP(J1197:J4353,'[10]Catalogos CRI'!$A$153:$B$335,2,FALSE)</f>
        <v>Licencias para ocupación provisional en la vía pública</v>
      </c>
      <c r="L1197" s="16" t="str">
        <f t="shared" si="169"/>
        <v>400</v>
      </c>
      <c r="M1197" s="16" t="str">
        <f>VLOOKUP(L1197:L4353,[11]FF!$A$10:$B$16,2,FALSE)</f>
        <v>Ingresos Propios</v>
      </c>
      <c r="N1197" s="16" t="str">
        <f t="shared" si="170"/>
        <v>401</v>
      </c>
      <c r="O1197" s="16" t="str">
        <f>VLOOKUP(N1197:N4353,[11]FF!$A$22:$B$93,2,FALSE)</f>
        <v>Ingresos Propios</v>
      </c>
      <c r="P1197" s="16">
        <v>880069</v>
      </c>
      <c r="Q1197" s="16">
        <v>2</v>
      </c>
      <c r="R1197" s="17">
        <v>1001</v>
      </c>
      <c r="S1197" s="17">
        <v>0</v>
      </c>
      <c r="T1197" s="17">
        <f t="shared" si="162"/>
        <v>1001</v>
      </c>
      <c r="U1197" s="17">
        <v>0</v>
      </c>
      <c r="V1197" s="17">
        <v>0</v>
      </c>
      <c r="W1197" s="17">
        <f t="shared" si="163"/>
        <v>1001</v>
      </c>
      <c r="X1197" t="str">
        <f>VLOOKUP(J1197,'[12]Conver ASEJ VS Clave Nueva'!$A$4:$C$193,3,FALSE)</f>
        <v>4.3.3.5</v>
      </c>
      <c r="Y1197" t="str">
        <f>VLOOKUP(K1197,'[13]Conver ASEJ VS Clave Nueva'!$B$4:$D$193,3,FALSE)</f>
        <v>Licencias para ocupación provisional en la vía pública</v>
      </c>
    </row>
    <row r="1198" spans="1:25" x14ac:dyDescent="0.25">
      <c r="A1198" s="16">
        <v>86973</v>
      </c>
      <c r="B1198" s="16" t="s">
        <v>89</v>
      </c>
      <c r="C1198" s="16" t="str">
        <f t="shared" si="164"/>
        <v>2018</v>
      </c>
      <c r="D1198" s="16" t="str">
        <f t="shared" si="165"/>
        <v>040000</v>
      </c>
      <c r="E1198" s="16" t="str">
        <f>VLOOKUP(D1198:D4354,'[10]Catalogos CRI'!$A$10:$B$19,2,FALSE)</f>
        <v>DERECHOS</v>
      </c>
      <c r="F1198" s="16" t="str">
        <f t="shared" si="166"/>
        <v>043000</v>
      </c>
      <c r="G1198" s="16" t="str">
        <f>VLOOKUP(F1198:F4354,'[10]Catalogos CRI'!$A$24:$B$65,2,FALSE)</f>
        <v>DERECHOS POR PRESTACIÓN DE SERVICIOS</v>
      </c>
      <c r="H1198" s="16" t="str">
        <f t="shared" si="167"/>
        <v>043030</v>
      </c>
      <c r="I1198" s="16" t="str">
        <f>VLOOKUP(H1198:H4354,'[10]Catalogos CRI'!$A$70:$B$148,2,FALSE)</f>
        <v>Licencias de construcción, reconstrucción, reparación o demolición de obras</v>
      </c>
      <c r="J1198" s="16" t="str">
        <f t="shared" si="168"/>
        <v>043035</v>
      </c>
      <c r="K1198" s="16" t="str">
        <f>VLOOKUP(J1198:J4354,'[10]Catalogos CRI'!$A$153:$B$335,2,FALSE)</f>
        <v>Licencias para ocupación provisional en la vía pública</v>
      </c>
      <c r="L1198" s="16" t="str">
        <f t="shared" si="169"/>
        <v>400</v>
      </c>
      <c r="M1198" s="16" t="str">
        <f>VLOOKUP(L1198:L4354,[11]FF!$A$10:$B$16,2,FALSE)</f>
        <v>Ingresos Propios</v>
      </c>
      <c r="N1198" s="16" t="str">
        <f t="shared" si="170"/>
        <v>401</v>
      </c>
      <c r="O1198" s="16" t="str">
        <f>VLOOKUP(N1198:N4354,[11]FF!$A$22:$B$93,2,FALSE)</f>
        <v>Ingresos Propios</v>
      </c>
      <c r="P1198" s="16">
        <v>880070</v>
      </c>
      <c r="Q1198" s="16">
        <v>3</v>
      </c>
      <c r="R1198" s="17">
        <v>1001</v>
      </c>
      <c r="S1198" s="17">
        <v>0</v>
      </c>
      <c r="T1198" s="17">
        <f t="shared" si="162"/>
        <v>1001</v>
      </c>
      <c r="U1198" s="17">
        <v>0</v>
      </c>
      <c r="V1198" s="17">
        <v>0</v>
      </c>
      <c r="W1198" s="17">
        <f t="shared" si="163"/>
        <v>1001</v>
      </c>
      <c r="X1198" t="str">
        <f>VLOOKUP(J1198,'[12]Conver ASEJ VS Clave Nueva'!$A$4:$C$193,3,FALSE)</f>
        <v>4.3.3.5</v>
      </c>
      <c r="Y1198" t="str">
        <f>VLOOKUP(K1198,'[13]Conver ASEJ VS Clave Nueva'!$B$4:$D$193,3,FALSE)</f>
        <v>Licencias para ocupación provisional en la vía pública</v>
      </c>
    </row>
    <row r="1199" spans="1:25" x14ac:dyDescent="0.25">
      <c r="A1199" s="16">
        <v>86973</v>
      </c>
      <c r="B1199" s="16" t="s">
        <v>89</v>
      </c>
      <c r="C1199" s="16" t="str">
        <f t="shared" si="164"/>
        <v>2018</v>
      </c>
      <c r="D1199" s="16" t="str">
        <f t="shared" si="165"/>
        <v>040000</v>
      </c>
      <c r="E1199" s="16" t="str">
        <f>VLOOKUP(D1199:D4355,'[10]Catalogos CRI'!$A$10:$B$19,2,FALSE)</f>
        <v>DERECHOS</v>
      </c>
      <c r="F1199" s="16" t="str">
        <f t="shared" si="166"/>
        <v>043000</v>
      </c>
      <c r="G1199" s="16" t="str">
        <f>VLOOKUP(F1199:F4355,'[10]Catalogos CRI'!$A$24:$B$65,2,FALSE)</f>
        <v>DERECHOS POR PRESTACIÓN DE SERVICIOS</v>
      </c>
      <c r="H1199" s="16" t="str">
        <f t="shared" si="167"/>
        <v>043030</v>
      </c>
      <c r="I1199" s="16" t="str">
        <f>VLOOKUP(H1199:H4355,'[10]Catalogos CRI'!$A$70:$B$148,2,FALSE)</f>
        <v>Licencias de construcción, reconstrucción, reparación o demolición de obras</v>
      </c>
      <c r="J1199" s="16" t="str">
        <f t="shared" si="168"/>
        <v>043035</v>
      </c>
      <c r="K1199" s="16" t="str">
        <f>VLOOKUP(J1199:J4355,'[10]Catalogos CRI'!$A$153:$B$335,2,FALSE)</f>
        <v>Licencias para ocupación provisional en la vía pública</v>
      </c>
      <c r="L1199" s="16" t="str">
        <f t="shared" si="169"/>
        <v>400</v>
      </c>
      <c r="M1199" s="16" t="str">
        <f>VLOOKUP(L1199:L4355,[11]FF!$A$10:$B$16,2,FALSE)</f>
        <v>Ingresos Propios</v>
      </c>
      <c r="N1199" s="16" t="str">
        <f t="shared" si="170"/>
        <v>401</v>
      </c>
      <c r="O1199" s="16" t="str">
        <f>VLOOKUP(N1199:N4355,[11]FF!$A$22:$B$93,2,FALSE)</f>
        <v>Ingresos Propios</v>
      </c>
      <c r="P1199" s="16">
        <v>880071</v>
      </c>
      <c r="Q1199" s="16">
        <v>4</v>
      </c>
      <c r="R1199" s="17">
        <v>1001</v>
      </c>
      <c r="S1199" s="17">
        <v>0</v>
      </c>
      <c r="T1199" s="17">
        <f t="shared" si="162"/>
        <v>1001</v>
      </c>
      <c r="U1199" s="17">
        <v>0</v>
      </c>
      <c r="V1199" s="17">
        <v>1512</v>
      </c>
      <c r="W1199" s="17">
        <f t="shared" si="163"/>
        <v>-511</v>
      </c>
      <c r="X1199" t="str">
        <f>VLOOKUP(J1199,'[12]Conver ASEJ VS Clave Nueva'!$A$4:$C$193,3,FALSE)</f>
        <v>4.3.3.5</v>
      </c>
      <c r="Y1199" t="str">
        <f>VLOOKUP(K1199,'[13]Conver ASEJ VS Clave Nueva'!$B$4:$D$193,3,FALSE)</f>
        <v>Licencias para ocupación provisional en la vía pública</v>
      </c>
    </row>
    <row r="1200" spans="1:25" x14ac:dyDescent="0.25">
      <c r="A1200" s="16">
        <v>86973</v>
      </c>
      <c r="B1200" s="16" t="s">
        <v>89</v>
      </c>
      <c r="C1200" s="16" t="str">
        <f t="shared" si="164"/>
        <v>2018</v>
      </c>
      <c r="D1200" s="16" t="str">
        <f t="shared" si="165"/>
        <v>040000</v>
      </c>
      <c r="E1200" s="16" t="str">
        <f>VLOOKUP(D1200:D4356,'[10]Catalogos CRI'!$A$10:$B$19,2,FALSE)</f>
        <v>DERECHOS</v>
      </c>
      <c r="F1200" s="16" t="str">
        <f t="shared" si="166"/>
        <v>043000</v>
      </c>
      <c r="G1200" s="16" t="str">
        <f>VLOOKUP(F1200:F4356,'[10]Catalogos CRI'!$A$24:$B$65,2,FALSE)</f>
        <v>DERECHOS POR PRESTACIÓN DE SERVICIOS</v>
      </c>
      <c r="H1200" s="16" t="str">
        <f t="shared" si="167"/>
        <v>043030</v>
      </c>
      <c r="I1200" s="16" t="str">
        <f>VLOOKUP(H1200:H4356,'[10]Catalogos CRI'!$A$70:$B$148,2,FALSE)</f>
        <v>Licencias de construcción, reconstrucción, reparación o demolición de obras</v>
      </c>
      <c r="J1200" s="16" t="str">
        <f t="shared" si="168"/>
        <v>043035</v>
      </c>
      <c r="K1200" s="16" t="str">
        <f>VLOOKUP(J1200:J4356,'[10]Catalogos CRI'!$A$153:$B$335,2,FALSE)</f>
        <v>Licencias para ocupación provisional en la vía pública</v>
      </c>
      <c r="L1200" s="16" t="str">
        <f t="shared" si="169"/>
        <v>400</v>
      </c>
      <c r="M1200" s="16" t="str">
        <f>VLOOKUP(L1200:L4356,[11]FF!$A$10:$B$16,2,FALSE)</f>
        <v>Ingresos Propios</v>
      </c>
      <c r="N1200" s="16" t="str">
        <f t="shared" si="170"/>
        <v>401</v>
      </c>
      <c r="O1200" s="16" t="str">
        <f>VLOOKUP(N1200:N4356,[11]FF!$A$22:$B$93,2,FALSE)</f>
        <v>Ingresos Propios</v>
      </c>
      <c r="P1200" s="16">
        <v>880072</v>
      </c>
      <c r="Q1200" s="16">
        <v>5</v>
      </c>
      <c r="R1200" s="17">
        <v>1001</v>
      </c>
      <c r="S1200" s="17">
        <v>0</v>
      </c>
      <c r="T1200" s="17">
        <f t="shared" si="162"/>
        <v>1001</v>
      </c>
      <c r="U1200" s="17">
        <v>0</v>
      </c>
      <c r="V1200" s="17">
        <v>2861.76</v>
      </c>
      <c r="W1200" s="17">
        <f t="shared" si="163"/>
        <v>-1860.7600000000002</v>
      </c>
      <c r="X1200" t="str">
        <f>VLOOKUP(J1200,'[12]Conver ASEJ VS Clave Nueva'!$A$4:$C$193,3,FALSE)</f>
        <v>4.3.3.5</v>
      </c>
      <c r="Y1200" t="str">
        <f>VLOOKUP(K1200,'[13]Conver ASEJ VS Clave Nueva'!$B$4:$D$193,3,FALSE)</f>
        <v>Licencias para ocupación provisional en la vía pública</v>
      </c>
    </row>
    <row r="1201" spans="1:25" x14ac:dyDescent="0.25">
      <c r="A1201" s="16">
        <v>86973</v>
      </c>
      <c r="B1201" s="16" t="s">
        <v>89</v>
      </c>
      <c r="C1201" s="16" t="str">
        <f t="shared" si="164"/>
        <v>2018</v>
      </c>
      <c r="D1201" s="16" t="str">
        <f t="shared" si="165"/>
        <v>040000</v>
      </c>
      <c r="E1201" s="16" t="str">
        <f>VLOOKUP(D1201:D4357,'[10]Catalogos CRI'!$A$10:$B$19,2,FALSE)</f>
        <v>DERECHOS</v>
      </c>
      <c r="F1201" s="16" t="str">
        <f t="shared" si="166"/>
        <v>043000</v>
      </c>
      <c r="G1201" s="16" t="str">
        <f>VLOOKUP(F1201:F4357,'[10]Catalogos CRI'!$A$24:$B$65,2,FALSE)</f>
        <v>DERECHOS POR PRESTACIÓN DE SERVICIOS</v>
      </c>
      <c r="H1201" s="16" t="str">
        <f t="shared" si="167"/>
        <v>043030</v>
      </c>
      <c r="I1201" s="16" t="str">
        <f>VLOOKUP(H1201:H4357,'[10]Catalogos CRI'!$A$70:$B$148,2,FALSE)</f>
        <v>Licencias de construcción, reconstrucción, reparación o demolición de obras</v>
      </c>
      <c r="J1201" s="16" t="str">
        <f t="shared" si="168"/>
        <v>043035</v>
      </c>
      <c r="K1201" s="16" t="str">
        <f>VLOOKUP(J1201:J4357,'[10]Catalogos CRI'!$A$153:$B$335,2,FALSE)</f>
        <v>Licencias para ocupación provisional en la vía pública</v>
      </c>
      <c r="L1201" s="16" t="str">
        <f t="shared" si="169"/>
        <v>400</v>
      </c>
      <c r="M1201" s="16" t="str">
        <f>VLOOKUP(L1201:L4357,[11]FF!$A$10:$B$16,2,FALSE)</f>
        <v>Ingresos Propios</v>
      </c>
      <c r="N1201" s="16" t="str">
        <f t="shared" si="170"/>
        <v>401</v>
      </c>
      <c r="O1201" s="16" t="str">
        <f>VLOOKUP(N1201:N4357,[11]FF!$A$22:$B$93,2,FALSE)</f>
        <v>Ingresos Propios</v>
      </c>
      <c r="P1201" s="16">
        <v>880073</v>
      </c>
      <c r="Q1201" s="16">
        <v>6</v>
      </c>
      <c r="R1201" s="17">
        <v>1001</v>
      </c>
      <c r="S1201" s="17">
        <v>0</v>
      </c>
      <c r="T1201" s="17">
        <f t="shared" si="162"/>
        <v>1001</v>
      </c>
      <c r="U1201" s="17">
        <v>0</v>
      </c>
      <c r="V1201" s="17">
        <v>0</v>
      </c>
      <c r="W1201" s="17">
        <f t="shared" si="163"/>
        <v>1001</v>
      </c>
      <c r="X1201" t="str">
        <f>VLOOKUP(J1201,'[12]Conver ASEJ VS Clave Nueva'!$A$4:$C$193,3,FALSE)</f>
        <v>4.3.3.5</v>
      </c>
      <c r="Y1201" t="str">
        <f>VLOOKUP(K1201,'[13]Conver ASEJ VS Clave Nueva'!$B$4:$D$193,3,FALSE)</f>
        <v>Licencias para ocupación provisional en la vía pública</v>
      </c>
    </row>
    <row r="1202" spans="1:25" x14ac:dyDescent="0.25">
      <c r="A1202" s="16">
        <v>86973</v>
      </c>
      <c r="B1202" s="16" t="s">
        <v>89</v>
      </c>
      <c r="C1202" s="16" t="str">
        <f t="shared" si="164"/>
        <v>2018</v>
      </c>
      <c r="D1202" s="16" t="str">
        <f t="shared" si="165"/>
        <v>040000</v>
      </c>
      <c r="E1202" s="16" t="str">
        <f>VLOOKUP(D1202:D4358,'[10]Catalogos CRI'!$A$10:$B$19,2,FALSE)</f>
        <v>DERECHOS</v>
      </c>
      <c r="F1202" s="16" t="str">
        <f t="shared" si="166"/>
        <v>043000</v>
      </c>
      <c r="G1202" s="16" t="str">
        <f>VLOOKUP(F1202:F4358,'[10]Catalogos CRI'!$A$24:$B$65,2,FALSE)</f>
        <v>DERECHOS POR PRESTACIÓN DE SERVICIOS</v>
      </c>
      <c r="H1202" s="16" t="str">
        <f t="shared" si="167"/>
        <v>043030</v>
      </c>
      <c r="I1202" s="16" t="str">
        <f>VLOOKUP(H1202:H4358,'[10]Catalogos CRI'!$A$70:$B$148,2,FALSE)</f>
        <v>Licencias de construcción, reconstrucción, reparación o demolición de obras</v>
      </c>
      <c r="J1202" s="16" t="str">
        <f t="shared" si="168"/>
        <v>043035</v>
      </c>
      <c r="K1202" s="16" t="str">
        <f>VLOOKUP(J1202:J4358,'[10]Catalogos CRI'!$A$153:$B$335,2,FALSE)</f>
        <v>Licencias para ocupación provisional en la vía pública</v>
      </c>
      <c r="L1202" s="16" t="str">
        <f t="shared" si="169"/>
        <v>400</v>
      </c>
      <c r="M1202" s="16" t="str">
        <f>VLOOKUP(L1202:L4358,[11]FF!$A$10:$B$16,2,FALSE)</f>
        <v>Ingresos Propios</v>
      </c>
      <c r="N1202" s="16" t="str">
        <f t="shared" si="170"/>
        <v>401</v>
      </c>
      <c r="O1202" s="16" t="str">
        <f>VLOOKUP(N1202:N4358,[11]FF!$A$22:$B$93,2,FALSE)</f>
        <v>Ingresos Propios</v>
      </c>
      <c r="P1202" s="16">
        <v>880074</v>
      </c>
      <c r="Q1202" s="16">
        <v>7</v>
      </c>
      <c r="R1202" s="17">
        <v>1001</v>
      </c>
      <c r="S1202" s="17">
        <v>0</v>
      </c>
      <c r="T1202" s="17">
        <f t="shared" si="162"/>
        <v>1001</v>
      </c>
      <c r="U1202" s="17">
        <v>0</v>
      </c>
      <c r="V1202" s="17">
        <v>1905.75</v>
      </c>
      <c r="W1202" s="17">
        <f t="shared" si="163"/>
        <v>-904.75</v>
      </c>
      <c r="X1202" t="str">
        <f>VLOOKUP(J1202,'[12]Conver ASEJ VS Clave Nueva'!$A$4:$C$193,3,FALSE)</f>
        <v>4.3.3.5</v>
      </c>
      <c r="Y1202" t="str">
        <f>VLOOKUP(K1202,'[13]Conver ASEJ VS Clave Nueva'!$B$4:$D$193,3,FALSE)</f>
        <v>Licencias para ocupación provisional en la vía pública</v>
      </c>
    </row>
    <row r="1203" spans="1:25" x14ac:dyDescent="0.25">
      <c r="A1203" s="16">
        <v>86973</v>
      </c>
      <c r="B1203" s="16" t="s">
        <v>89</v>
      </c>
      <c r="C1203" s="16" t="str">
        <f t="shared" si="164"/>
        <v>2018</v>
      </c>
      <c r="D1203" s="16" t="str">
        <f t="shared" si="165"/>
        <v>040000</v>
      </c>
      <c r="E1203" s="16" t="str">
        <f>VLOOKUP(D1203:D4359,'[10]Catalogos CRI'!$A$10:$B$19,2,FALSE)</f>
        <v>DERECHOS</v>
      </c>
      <c r="F1203" s="16" t="str">
        <f t="shared" si="166"/>
        <v>043000</v>
      </c>
      <c r="G1203" s="16" t="str">
        <f>VLOOKUP(F1203:F4359,'[10]Catalogos CRI'!$A$24:$B$65,2,FALSE)</f>
        <v>DERECHOS POR PRESTACIÓN DE SERVICIOS</v>
      </c>
      <c r="H1203" s="16" t="str">
        <f t="shared" si="167"/>
        <v>043030</v>
      </c>
      <c r="I1203" s="16" t="str">
        <f>VLOOKUP(H1203:H4359,'[10]Catalogos CRI'!$A$70:$B$148,2,FALSE)</f>
        <v>Licencias de construcción, reconstrucción, reparación o demolición de obras</v>
      </c>
      <c r="J1203" s="16" t="str">
        <f t="shared" si="168"/>
        <v>043035</v>
      </c>
      <c r="K1203" s="16" t="str">
        <f>VLOOKUP(J1203:J4359,'[10]Catalogos CRI'!$A$153:$B$335,2,FALSE)</f>
        <v>Licencias para ocupación provisional en la vía pública</v>
      </c>
      <c r="L1203" s="16" t="str">
        <f t="shared" si="169"/>
        <v>400</v>
      </c>
      <c r="M1203" s="16" t="str">
        <f>VLOOKUP(L1203:L4359,[11]FF!$A$10:$B$16,2,FALSE)</f>
        <v>Ingresos Propios</v>
      </c>
      <c r="N1203" s="16" t="str">
        <f t="shared" si="170"/>
        <v>401</v>
      </c>
      <c r="O1203" s="16" t="str">
        <f>VLOOKUP(N1203:N4359,[11]FF!$A$22:$B$93,2,FALSE)</f>
        <v>Ingresos Propios</v>
      </c>
      <c r="P1203" s="16">
        <v>880075</v>
      </c>
      <c r="Q1203" s="16">
        <v>8</v>
      </c>
      <c r="R1203" s="17">
        <v>1001</v>
      </c>
      <c r="S1203" s="17">
        <v>0</v>
      </c>
      <c r="T1203" s="17">
        <f t="shared" si="162"/>
        <v>1001</v>
      </c>
      <c r="U1203" s="17">
        <v>0</v>
      </c>
      <c r="V1203" s="17">
        <v>3000</v>
      </c>
      <c r="W1203" s="17">
        <f t="shared" si="163"/>
        <v>-1999</v>
      </c>
      <c r="X1203" t="str">
        <f>VLOOKUP(J1203,'[12]Conver ASEJ VS Clave Nueva'!$A$4:$C$193,3,FALSE)</f>
        <v>4.3.3.5</v>
      </c>
      <c r="Y1203" t="str">
        <f>VLOOKUP(K1203,'[13]Conver ASEJ VS Clave Nueva'!$B$4:$D$193,3,FALSE)</f>
        <v>Licencias para ocupación provisional en la vía pública</v>
      </c>
    </row>
    <row r="1204" spans="1:25" x14ac:dyDescent="0.25">
      <c r="A1204" s="16">
        <v>86973</v>
      </c>
      <c r="B1204" s="16" t="s">
        <v>89</v>
      </c>
      <c r="C1204" s="16" t="str">
        <f t="shared" si="164"/>
        <v>2018</v>
      </c>
      <c r="D1204" s="16" t="str">
        <f t="shared" si="165"/>
        <v>040000</v>
      </c>
      <c r="E1204" s="16" t="str">
        <f>VLOOKUP(D1204:D4360,'[10]Catalogos CRI'!$A$10:$B$19,2,FALSE)</f>
        <v>DERECHOS</v>
      </c>
      <c r="F1204" s="16" t="str">
        <f t="shared" si="166"/>
        <v>043000</v>
      </c>
      <c r="G1204" s="16" t="str">
        <f>VLOOKUP(F1204:F4360,'[10]Catalogos CRI'!$A$24:$B$65,2,FALSE)</f>
        <v>DERECHOS POR PRESTACIÓN DE SERVICIOS</v>
      </c>
      <c r="H1204" s="16" t="str">
        <f t="shared" si="167"/>
        <v>043030</v>
      </c>
      <c r="I1204" s="16" t="str">
        <f>VLOOKUP(H1204:H4360,'[10]Catalogos CRI'!$A$70:$B$148,2,FALSE)</f>
        <v>Licencias de construcción, reconstrucción, reparación o demolición de obras</v>
      </c>
      <c r="J1204" s="16" t="str">
        <f t="shared" si="168"/>
        <v>043035</v>
      </c>
      <c r="K1204" s="16" t="str">
        <f>VLOOKUP(J1204:J4360,'[10]Catalogos CRI'!$A$153:$B$335,2,FALSE)</f>
        <v>Licencias para ocupación provisional en la vía pública</v>
      </c>
      <c r="L1204" s="16" t="str">
        <f t="shared" si="169"/>
        <v>400</v>
      </c>
      <c r="M1204" s="16" t="str">
        <f>VLOOKUP(L1204:L4360,[11]FF!$A$10:$B$16,2,FALSE)</f>
        <v>Ingresos Propios</v>
      </c>
      <c r="N1204" s="16" t="str">
        <f t="shared" si="170"/>
        <v>401</v>
      </c>
      <c r="O1204" s="16" t="str">
        <f>VLOOKUP(N1204:N4360,[11]FF!$A$22:$B$93,2,FALSE)</f>
        <v>Ingresos Propios</v>
      </c>
      <c r="P1204" s="16">
        <v>880076</v>
      </c>
      <c r="Q1204" s="16">
        <v>9</v>
      </c>
      <c r="R1204" s="17">
        <v>1001</v>
      </c>
      <c r="S1204" s="17">
        <v>0</v>
      </c>
      <c r="T1204" s="17">
        <f t="shared" si="162"/>
        <v>1001</v>
      </c>
      <c r="U1204" s="17">
        <v>0</v>
      </c>
      <c r="V1204" s="17">
        <v>8262</v>
      </c>
      <c r="W1204" s="17">
        <f t="shared" si="163"/>
        <v>-7261</v>
      </c>
      <c r="X1204" t="str">
        <f>VLOOKUP(J1204,'[12]Conver ASEJ VS Clave Nueva'!$A$4:$C$193,3,FALSE)</f>
        <v>4.3.3.5</v>
      </c>
      <c r="Y1204" t="str">
        <f>VLOOKUP(K1204,'[13]Conver ASEJ VS Clave Nueva'!$B$4:$D$193,3,FALSE)</f>
        <v>Licencias para ocupación provisional en la vía pública</v>
      </c>
    </row>
    <row r="1205" spans="1:25" x14ac:dyDescent="0.25">
      <c r="A1205" s="16">
        <v>86973</v>
      </c>
      <c r="B1205" s="16" t="s">
        <v>89</v>
      </c>
      <c r="C1205" s="16" t="str">
        <f t="shared" si="164"/>
        <v>2018</v>
      </c>
      <c r="D1205" s="16" t="str">
        <f t="shared" si="165"/>
        <v>040000</v>
      </c>
      <c r="E1205" s="16" t="str">
        <f>VLOOKUP(D1205:D4361,'[10]Catalogos CRI'!$A$10:$B$19,2,FALSE)</f>
        <v>DERECHOS</v>
      </c>
      <c r="F1205" s="16" t="str">
        <f t="shared" si="166"/>
        <v>043000</v>
      </c>
      <c r="G1205" s="16" t="str">
        <f>VLOOKUP(F1205:F4361,'[10]Catalogos CRI'!$A$24:$B$65,2,FALSE)</f>
        <v>DERECHOS POR PRESTACIÓN DE SERVICIOS</v>
      </c>
      <c r="H1205" s="16" t="str">
        <f t="shared" si="167"/>
        <v>043030</v>
      </c>
      <c r="I1205" s="16" t="str">
        <f>VLOOKUP(H1205:H4361,'[10]Catalogos CRI'!$A$70:$B$148,2,FALSE)</f>
        <v>Licencias de construcción, reconstrucción, reparación o demolición de obras</v>
      </c>
      <c r="J1205" s="16" t="str">
        <f t="shared" si="168"/>
        <v>043035</v>
      </c>
      <c r="K1205" s="16" t="str">
        <f>VLOOKUP(J1205:J4361,'[10]Catalogos CRI'!$A$153:$B$335,2,FALSE)</f>
        <v>Licencias para ocupación provisional en la vía pública</v>
      </c>
      <c r="L1205" s="16" t="str">
        <f t="shared" si="169"/>
        <v>400</v>
      </c>
      <c r="M1205" s="16" t="str">
        <f>VLOOKUP(L1205:L4361,[11]FF!$A$10:$B$16,2,FALSE)</f>
        <v>Ingresos Propios</v>
      </c>
      <c r="N1205" s="16" t="str">
        <f t="shared" si="170"/>
        <v>401</v>
      </c>
      <c r="O1205" s="16" t="str">
        <f>VLOOKUP(N1205:N4361,[11]FF!$A$22:$B$93,2,FALSE)</f>
        <v>Ingresos Propios</v>
      </c>
      <c r="P1205" s="16">
        <v>880077</v>
      </c>
      <c r="Q1205" s="16">
        <v>10</v>
      </c>
      <c r="R1205" s="17">
        <v>1001</v>
      </c>
      <c r="S1205" s="17">
        <v>0</v>
      </c>
      <c r="T1205" s="17">
        <f t="shared" si="162"/>
        <v>1001</v>
      </c>
      <c r="U1205" s="17">
        <v>0</v>
      </c>
      <c r="V1205" s="17">
        <v>131764</v>
      </c>
      <c r="W1205" s="17">
        <f t="shared" si="163"/>
        <v>-130763</v>
      </c>
      <c r="X1205" t="str">
        <f>VLOOKUP(J1205,'[12]Conver ASEJ VS Clave Nueva'!$A$4:$C$193,3,FALSE)</f>
        <v>4.3.3.5</v>
      </c>
      <c r="Y1205" t="str">
        <f>VLOOKUP(K1205,'[13]Conver ASEJ VS Clave Nueva'!$B$4:$D$193,3,FALSE)</f>
        <v>Licencias para ocupación provisional en la vía pública</v>
      </c>
    </row>
    <row r="1206" spans="1:25" x14ac:dyDescent="0.25">
      <c r="A1206" s="16">
        <v>86973</v>
      </c>
      <c r="B1206" s="16" t="s">
        <v>89</v>
      </c>
      <c r="C1206" s="16" t="str">
        <f t="shared" si="164"/>
        <v>2018</v>
      </c>
      <c r="D1206" s="16" t="str">
        <f t="shared" si="165"/>
        <v>040000</v>
      </c>
      <c r="E1206" s="16" t="str">
        <f>VLOOKUP(D1206:D4362,'[10]Catalogos CRI'!$A$10:$B$19,2,FALSE)</f>
        <v>DERECHOS</v>
      </c>
      <c r="F1206" s="16" t="str">
        <f t="shared" si="166"/>
        <v>043000</v>
      </c>
      <c r="G1206" s="16" t="str">
        <f>VLOOKUP(F1206:F4362,'[10]Catalogos CRI'!$A$24:$B$65,2,FALSE)</f>
        <v>DERECHOS POR PRESTACIÓN DE SERVICIOS</v>
      </c>
      <c r="H1206" s="16" t="str">
        <f t="shared" si="167"/>
        <v>043030</v>
      </c>
      <c r="I1206" s="16" t="str">
        <f>VLOOKUP(H1206:H4362,'[10]Catalogos CRI'!$A$70:$B$148,2,FALSE)</f>
        <v>Licencias de construcción, reconstrucción, reparación o demolición de obras</v>
      </c>
      <c r="J1206" s="16" t="str">
        <f t="shared" si="168"/>
        <v>043035</v>
      </c>
      <c r="K1206" s="16" t="str">
        <f>VLOOKUP(J1206:J4362,'[10]Catalogos CRI'!$A$153:$B$335,2,FALSE)</f>
        <v>Licencias para ocupación provisional en la vía pública</v>
      </c>
      <c r="L1206" s="16" t="str">
        <f t="shared" si="169"/>
        <v>400</v>
      </c>
      <c r="M1206" s="16" t="str">
        <f>VLOOKUP(L1206:L4362,[11]FF!$A$10:$B$16,2,FALSE)</f>
        <v>Ingresos Propios</v>
      </c>
      <c r="N1206" s="16" t="str">
        <f t="shared" si="170"/>
        <v>401</v>
      </c>
      <c r="O1206" s="16" t="str">
        <f>VLOOKUP(N1206:N4362,[11]FF!$A$22:$B$93,2,FALSE)</f>
        <v>Ingresos Propios</v>
      </c>
      <c r="P1206" s="16">
        <v>880078</v>
      </c>
      <c r="Q1206" s="16">
        <v>11</v>
      </c>
      <c r="R1206" s="17">
        <v>1001</v>
      </c>
      <c r="S1206" s="17">
        <v>0</v>
      </c>
      <c r="T1206" s="17">
        <f t="shared" si="162"/>
        <v>1001</v>
      </c>
      <c r="U1206" s="17">
        <v>0</v>
      </c>
      <c r="V1206" s="17">
        <v>0</v>
      </c>
      <c r="W1206" s="17">
        <f t="shared" si="163"/>
        <v>1001</v>
      </c>
      <c r="X1206" t="str">
        <f>VLOOKUP(J1206,'[12]Conver ASEJ VS Clave Nueva'!$A$4:$C$193,3,FALSE)</f>
        <v>4.3.3.5</v>
      </c>
      <c r="Y1206" t="str">
        <f>VLOOKUP(K1206,'[13]Conver ASEJ VS Clave Nueva'!$B$4:$D$193,3,FALSE)</f>
        <v>Licencias para ocupación provisional en la vía pública</v>
      </c>
    </row>
    <row r="1207" spans="1:25" x14ac:dyDescent="0.25">
      <c r="A1207" s="16">
        <v>86973</v>
      </c>
      <c r="B1207" s="16" t="s">
        <v>89</v>
      </c>
      <c r="C1207" s="16" t="str">
        <f t="shared" si="164"/>
        <v>2018</v>
      </c>
      <c r="D1207" s="16" t="str">
        <f t="shared" si="165"/>
        <v>040000</v>
      </c>
      <c r="E1207" s="16" t="str">
        <f>VLOOKUP(D1207:D4363,'[10]Catalogos CRI'!$A$10:$B$19,2,FALSE)</f>
        <v>DERECHOS</v>
      </c>
      <c r="F1207" s="16" t="str">
        <f t="shared" si="166"/>
        <v>043000</v>
      </c>
      <c r="G1207" s="16" t="str">
        <f>VLOOKUP(F1207:F4363,'[10]Catalogos CRI'!$A$24:$B$65,2,FALSE)</f>
        <v>DERECHOS POR PRESTACIÓN DE SERVICIOS</v>
      </c>
      <c r="H1207" s="16" t="str">
        <f t="shared" si="167"/>
        <v>043030</v>
      </c>
      <c r="I1207" s="16" t="str">
        <f>VLOOKUP(H1207:H4363,'[10]Catalogos CRI'!$A$70:$B$148,2,FALSE)</f>
        <v>Licencias de construcción, reconstrucción, reparación o demolición de obras</v>
      </c>
      <c r="J1207" s="16" t="str">
        <f t="shared" si="168"/>
        <v>043035</v>
      </c>
      <c r="K1207" s="16" t="str">
        <f>VLOOKUP(J1207:J4363,'[10]Catalogos CRI'!$A$153:$B$335,2,FALSE)</f>
        <v>Licencias para ocupación provisional en la vía pública</v>
      </c>
      <c r="L1207" s="16" t="str">
        <f t="shared" si="169"/>
        <v>400</v>
      </c>
      <c r="M1207" s="16" t="str">
        <f>VLOOKUP(L1207:L4363,[11]FF!$A$10:$B$16,2,FALSE)</f>
        <v>Ingresos Propios</v>
      </c>
      <c r="N1207" s="16" t="str">
        <f t="shared" si="170"/>
        <v>401</v>
      </c>
      <c r="O1207" s="16" t="str">
        <f>VLOOKUP(N1207:N4363,[11]FF!$A$22:$B$93,2,FALSE)</f>
        <v>Ingresos Propios</v>
      </c>
      <c r="P1207" s="16">
        <v>880079</v>
      </c>
      <c r="Q1207" s="16">
        <v>12</v>
      </c>
      <c r="R1207" s="17">
        <v>1001</v>
      </c>
      <c r="S1207" s="17">
        <v>0</v>
      </c>
      <c r="T1207" s="17">
        <f t="shared" si="162"/>
        <v>1001</v>
      </c>
      <c r="U1207" s="17">
        <v>0</v>
      </c>
      <c r="V1207" s="17">
        <v>385689.5</v>
      </c>
      <c r="W1207" s="17">
        <f t="shared" si="163"/>
        <v>-384688.5</v>
      </c>
      <c r="X1207" t="str">
        <f>VLOOKUP(J1207,'[12]Conver ASEJ VS Clave Nueva'!$A$4:$C$193,3,FALSE)</f>
        <v>4.3.3.5</v>
      </c>
      <c r="Y1207" t="str">
        <f>VLOOKUP(K1207,'[13]Conver ASEJ VS Clave Nueva'!$B$4:$D$193,3,FALSE)</f>
        <v>Licencias para ocupación provisional en la vía pública</v>
      </c>
    </row>
    <row r="1208" spans="1:25" x14ac:dyDescent="0.25">
      <c r="A1208" s="16">
        <v>86974</v>
      </c>
      <c r="B1208" s="16" t="s">
        <v>144</v>
      </c>
      <c r="C1208" s="16" t="str">
        <f t="shared" si="164"/>
        <v>2018</v>
      </c>
      <c r="D1208" s="16" t="str">
        <f t="shared" si="165"/>
        <v>040000</v>
      </c>
      <c r="E1208" s="16" t="str">
        <f>VLOOKUP(D1208:D4364,'[10]Catalogos CRI'!$A$10:$B$19,2,FALSE)</f>
        <v>DERECHOS</v>
      </c>
      <c r="F1208" s="16" t="str">
        <f t="shared" si="166"/>
        <v>043000</v>
      </c>
      <c r="G1208" s="16" t="str">
        <f>VLOOKUP(F1208:F4364,'[10]Catalogos CRI'!$A$24:$B$65,2,FALSE)</f>
        <v>DERECHOS POR PRESTACIÓN DE SERVICIOS</v>
      </c>
      <c r="H1208" s="16" t="str">
        <f t="shared" si="167"/>
        <v>043030</v>
      </c>
      <c r="I1208" s="16" t="str">
        <f>VLOOKUP(H1208:H4364,'[10]Catalogos CRI'!$A$70:$B$148,2,FALSE)</f>
        <v>Licencias de construcción, reconstrucción, reparación o demolición de obras</v>
      </c>
      <c r="J1208" s="16" t="str">
        <f t="shared" si="168"/>
        <v>043036</v>
      </c>
      <c r="K1208" s="16" t="str">
        <f>VLOOKUP(J1208:J4364,'[10]Catalogos CRI'!$A$153:$B$335,2,FALSE)</f>
        <v>Licencias para movimientos de tierras</v>
      </c>
      <c r="L1208" s="16" t="str">
        <f t="shared" si="169"/>
        <v>400</v>
      </c>
      <c r="M1208" s="16" t="str">
        <f>VLOOKUP(L1208:L4364,[11]FF!$A$10:$B$16,2,FALSE)</f>
        <v>Ingresos Propios</v>
      </c>
      <c r="N1208" s="16" t="str">
        <f t="shared" si="170"/>
        <v>401</v>
      </c>
      <c r="O1208" s="16" t="str">
        <f>VLOOKUP(N1208:N4364,[11]FF!$A$22:$B$93,2,FALSE)</f>
        <v>Ingresos Propios</v>
      </c>
      <c r="P1208" s="16">
        <v>880080</v>
      </c>
      <c r="Q1208" s="16">
        <v>1</v>
      </c>
      <c r="R1208" s="17">
        <v>23433.88</v>
      </c>
      <c r="S1208" s="17">
        <v>0</v>
      </c>
      <c r="T1208" s="17">
        <f t="shared" si="162"/>
        <v>23433.88</v>
      </c>
      <c r="U1208" s="17">
        <v>0</v>
      </c>
      <c r="V1208" s="17">
        <v>0</v>
      </c>
      <c r="W1208" s="17">
        <f t="shared" si="163"/>
        <v>23433.88</v>
      </c>
      <c r="X1208" t="str">
        <f>VLOOKUP(J1208,'[12]Conver ASEJ VS Clave Nueva'!$A$4:$C$193,3,FALSE)</f>
        <v>4.3.3.6</v>
      </c>
      <c r="Y1208" t="str">
        <f>VLOOKUP(K1208,'[13]Conver ASEJ VS Clave Nueva'!$B$4:$D$193,3,FALSE)</f>
        <v>Licencias para movimientos de tierras</v>
      </c>
    </row>
    <row r="1209" spans="1:25" x14ac:dyDescent="0.25">
      <c r="A1209" s="16">
        <v>86974</v>
      </c>
      <c r="B1209" s="16" t="s">
        <v>144</v>
      </c>
      <c r="C1209" s="16" t="str">
        <f t="shared" si="164"/>
        <v>2018</v>
      </c>
      <c r="D1209" s="16" t="str">
        <f t="shared" si="165"/>
        <v>040000</v>
      </c>
      <c r="E1209" s="16" t="str">
        <f>VLOOKUP(D1209:D4365,'[10]Catalogos CRI'!$A$10:$B$19,2,FALSE)</f>
        <v>DERECHOS</v>
      </c>
      <c r="F1209" s="16" t="str">
        <f t="shared" si="166"/>
        <v>043000</v>
      </c>
      <c r="G1209" s="16" t="str">
        <f>VLOOKUP(F1209:F4365,'[10]Catalogos CRI'!$A$24:$B$65,2,FALSE)</f>
        <v>DERECHOS POR PRESTACIÓN DE SERVICIOS</v>
      </c>
      <c r="H1209" s="16" t="str">
        <f t="shared" si="167"/>
        <v>043030</v>
      </c>
      <c r="I1209" s="16" t="str">
        <f>VLOOKUP(H1209:H4365,'[10]Catalogos CRI'!$A$70:$B$148,2,FALSE)</f>
        <v>Licencias de construcción, reconstrucción, reparación o demolición de obras</v>
      </c>
      <c r="J1209" s="16" t="str">
        <f t="shared" si="168"/>
        <v>043036</v>
      </c>
      <c r="K1209" s="16" t="str">
        <f>VLOOKUP(J1209:J4365,'[10]Catalogos CRI'!$A$153:$B$335,2,FALSE)</f>
        <v>Licencias para movimientos de tierras</v>
      </c>
      <c r="L1209" s="16" t="str">
        <f t="shared" si="169"/>
        <v>400</v>
      </c>
      <c r="M1209" s="16" t="str">
        <f>VLOOKUP(L1209:L4365,[11]FF!$A$10:$B$16,2,FALSE)</f>
        <v>Ingresos Propios</v>
      </c>
      <c r="N1209" s="16" t="str">
        <f t="shared" si="170"/>
        <v>401</v>
      </c>
      <c r="O1209" s="16" t="str">
        <f>VLOOKUP(N1209:N4365,[11]FF!$A$22:$B$93,2,FALSE)</f>
        <v>Ingresos Propios</v>
      </c>
      <c r="P1209" s="16">
        <v>880081</v>
      </c>
      <c r="Q1209" s="16">
        <v>2</v>
      </c>
      <c r="R1209" s="17">
        <v>23433</v>
      </c>
      <c r="S1209" s="17">
        <v>0</v>
      </c>
      <c r="T1209" s="17">
        <f t="shared" si="162"/>
        <v>23433</v>
      </c>
      <c r="U1209" s="17">
        <v>0</v>
      </c>
      <c r="V1209" s="17">
        <v>0</v>
      </c>
      <c r="W1209" s="17">
        <f t="shared" si="163"/>
        <v>23433</v>
      </c>
      <c r="X1209" t="str">
        <f>VLOOKUP(J1209,'[12]Conver ASEJ VS Clave Nueva'!$A$4:$C$193,3,FALSE)</f>
        <v>4.3.3.6</v>
      </c>
      <c r="Y1209" t="str">
        <f>VLOOKUP(K1209,'[13]Conver ASEJ VS Clave Nueva'!$B$4:$D$193,3,FALSE)</f>
        <v>Licencias para movimientos de tierras</v>
      </c>
    </row>
    <row r="1210" spans="1:25" x14ac:dyDescent="0.25">
      <c r="A1210" s="16">
        <v>86974</v>
      </c>
      <c r="B1210" s="16" t="s">
        <v>144</v>
      </c>
      <c r="C1210" s="16" t="str">
        <f t="shared" si="164"/>
        <v>2018</v>
      </c>
      <c r="D1210" s="16" t="str">
        <f t="shared" si="165"/>
        <v>040000</v>
      </c>
      <c r="E1210" s="16" t="str">
        <f>VLOOKUP(D1210:D4366,'[10]Catalogos CRI'!$A$10:$B$19,2,FALSE)</f>
        <v>DERECHOS</v>
      </c>
      <c r="F1210" s="16" t="str">
        <f t="shared" si="166"/>
        <v>043000</v>
      </c>
      <c r="G1210" s="16" t="str">
        <f>VLOOKUP(F1210:F4366,'[10]Catalogos CRI'!$A$24:$B$65,2,FALSE)</f>
        <v>DERECHOS POR PRESTACIÓN DE SERVICIOS</v>
      </c>
      <c r="H1210" s="16" t="str">
        <f t="shared" si="167"/>
        <v>043030</v>
      </c>
      <c r="I1210" s="16" t="str">
        <f>VLOOKUP(H1210:H4366,'[10]Catalogos CRI'!$A$70:$B$148,2,FALSE)</f>
        <v>Licencias de construcción, reconstrucción, reparación o demolición de obras</v>
      </c>
      <c r="J1210" s="16" t="str">
        <f t="shared" si="168"/>
        <v>043036</v>
      </c>
      <c r="K1210" s="16" t="str">
        <f>VLOOKUP(J1210:J4366,'[10]Catalogos CRI'!$A$153:$B$335,2,FALSE)</f>
        <v>Licencias para movimientos de tierras</v>
      </c>
      <c r="L1210" s="16" t="str">
        <f t="shared" si="169"/>
        <v>400</v>
      </c>
      <c r="M1210" s="16" t="str">
        <f>VLOOKUP(L1210:L4366,[11]FF!$A$10:$B$16,2,FALSE)</f>
        <v>Ingresos Propios</v>
      </c>
      <c r="N1210" s="16" t="str">
        <f t="shared" si="170"/>
        <v>401</v>
      </c>
      <c r="O1210" s="16" t="str">
        <f>VLOOKUP(N1210:N4366,[11]FF!$A$22:$B$93,2,FALSE)</f>
        <v>Ingresos Propios</v>
      </c>
      <c r="P1210" s="16">
        <v>880082</v>
      </c>
      <c r="Q1210" s="16">
        <v>3</v>
      </c>
      <c r="R1210" s="17">
        <v>23433</v>
      </c>
      <c r="S1210" s="17">
        <v>0</v>
      </c>
      <c r="T1210" s="17">
        <f t="shared" si="162"/>
        <v>23433</v>
      </c>
      <c r="U1210" s="17">
        <v>0</v>
      </c>
      <c r="V1210" s="17">
        <v>0</v>
      </c>
      <c r="W1210" s="17">
        <f t="shared" si="163"/>
        <v>23433</v>
      </c>
      <c r="X1210" t="str">
        <f>VLOOKUP(J1210,'[12]Conver ASEJ VS Clave Nueva'!$A$4:$C$193,3,FALSE)</f>
        <v>4.3.3.6</v>
      </c>
      <c r="Y1210" t="str">
        <f>VLOOKUP(K1210,'[13]Conver ASEJ VS Clave Nueva'!$B$4:$D$193,3,FALSE)</f>
        <v>Licencias para movimientos de tierras</v>
      </c>
    </row>
    <row r="1211" spans="1:25" x14ac:dyDescent="0.25">
      <c r="A1211" s="16">
        <v>86974</v>
      </c>
      <c r="B1211" s="16" t="s">
        <v>144</v>
      </c>
      <c r="C1211" s="16" t="str">
        <f t="shared" si="164"/>
        <v>2018</v>
      </c>
      <c r="D1211" s="16" t="str">
        <f t="shared" si="165"/>
        <v>040000</v>
      </c>
      <c r="E1211" s="16" t="str">
        <f>VLOOKUP(D1211:D4367,'[10]Catalogos CRI'!$A$10:$B$19,2,FALSE)</f>
        <v>DERECHOS</v>
      </c>
      <c r="F1211" s="16" t="str">
        <f t="shared" si="166"/>
        <v>043000</v>
      </c>
      <c r="G1211" s="16" t="str">
        <f>VLOOKUP(F1211:F4367,'[10]Catalogos CRI'!$A$24:$B$65,2,FALSE)</f>
        <v>DERECHOS POR PRESTACIÓN DE SERVICIOS</v>
      </c>
      <c r="H1211" s="16" t="str">
        <f t="shared" si="167"/>
        <v>043030</v>
      </c>
      <c r="I1211" s="16" t="str">
        <f>VLOOKUP(H1211:H4367,'[10]Catalogos CRI'!$A$70:$B$148,2,FALSE)</f>
        <v>Licencias de construcción, reconstrucción, reparación o demolición de obras</v>
      </c>
      <c r="J1211" s="16" t="str">
        <f t="shared" si="168"/>
        <v>043036</v>
      </c>
      <c r="K1211" s="16" t="str">
        <f>VLOOKUP(J1211:J4367,'[10]Catalogos CRI'!$A$153:$B$335,2,FALSE)</f>
        <v>Licencias para movimientos de tierras</v>
      </c>
      <c r="L1211" s="16" t="str">
        <f t="shared" si="169"/>
        <v>400</v>
      </c>
      <c r="M1211" s="16" t="str">
        <f>VLOOKUP(L1211:L4367,[11]FF!$A$10:$B$16,2,FALSE)</f>
        <v>Ingresos Propios</v>
      </c>
      <c r="N1211" s="16" t="str">
        <f t="shared" si="170"/>
        <v>401</v>
      </c>
      <c r="O1211" s="16" t="str">
        <f>VLOOKUP(N1211:N4367,[11]FF!$A$22:$B$93,2,FALSE)</f>
        <v>Ingresos Propios</v>
      </c>
      <c r="P1211" s="16">
        <v>880083</v>
      </c>
      <c r="Q1211" s="16">
        <v>4</v>
      </c>
      <c r="R1211" s="17">
        <v>23433</v>
      </c>
      <c r="S1211" s="17">
        <v>0</v>
      </c>
      <c r="T1211" s="17">
        <f t="shared" si="162"/>
        <v>23433</v>
      </c>
      <c r="U1211" s="17">
        <v>0</v>
      </c>
      <c r="V1211" s="17">
        <v>0</v>
      </c>
      <c r="W1211" s="17">
        <f t="shared" si="163"/>
        <v>23433</v>
      </c>
      <c r="X1211" t="str">
        <f>VLOOKUP(J1211,'[12]Conver ASEJ VS Clave Nueva'!$A$4:$C$193,3,FALSE)</f>
        <v>4.3.3.6</v>
      </c>
      <c r="Y1211" t="str">
        <f>VLOOKUP(K1211,'[13]Conver ASEJ VS Clave Nueva'!$B$4:$D$193,3,FALSE)</f>
        <v>Licencias para movimientos de tierras</v>
      </c>
    </row>
    <row r="1212" spans="1:25" x14ac:dyDescent="0.25">
      <c r="A1212" s="16">
        <v>86974</v>
      </c>
      <c r="B1212" s="16" t="s">
        <v>144</v>
      </c>
      <c r="C1212" s="16" t="str">
        <f t="shared" si="164"/>
        <v>2018</v>
      </c>
      <c r="D1212" s="16" t="str">
        <f t="shared" si="165"/>
        <v>040000</v>
      </c>
      <c r="E1212" s="16" t="str">
        <f>VLOOKUP(D1212:D4368,'[10]Catalogos CRI'!$A$10:$B$19,2,FALSE)</f>
        <v>DERECHOS</v>
      </c>
      <c r="F1212" s="16" t="str">
        <f t="shared" si="166"/>
        <v>043000</v>
      </c>
      <c r="G1212" s="16" t="str">
        <f>VLOOKUP(F1212:F4368,'[10]Catalogos CRI'!$A$24:$B$65,2,FALSE)</f>
        <v>DERECHOS POR PRESTACIÓN DE SERVICIOS</v>
      </c>
      <c r="H1212" s="16" t="str">
        <f t="shared" si="167"/>
        <v>043030</v>
      </c>
      <c r="I1212" s="16" t="str">
        <f>VLOOKUP(H1212:H4368,'[10]Catalogos CRI'!$A$70:$B$148,2,FALSE)</f>
        <v>Licencias de construcción, reconstrucción, reparación o demolición de obras</v>
      </c>
      <c r="J1212" s="16" t="str">
        <f t="shared" si="168"/>
        <v>043036</v>
      </c>
      <c r="K1212" s="16" t="str">
        <f>VLOOKUP(J1212:J4368,'[10]Catalogos CRI'!$A$153:$B$335,2,FALSE)</f>
        <v>Licencias para movimientos de tierras</v>
      </c>
      <c r="L1212" s="16" t="str">
        <f t="shared" si="169"/>
        <v>400</v>
      </c>
      <c r="M1212" s="16" t="str">
        <f>VLOOKUP(L1212:L4368,[11]FF!$A$10:$B$16,2,FALSE)</f>
        <v>Ingresos Propios</v>
      </c>
      <c r="N1212" s="16" t="str">
        <f t="shared" si="170"/>
        <v>401</v>
      </c>
      <c r="O1212" s="16" t="str">
        <f>VLOOKUP(N1212:N4368,[11]FF!$A$22:$B$93,2,FALSE)</f>
        <v>Ingresos Propios</v>
      </c>
      <c r="P1212" s="16">
        <v>880084</v>
      </c>
      <c r="Q1212" s="16">
        <v>5</v>
      </c>
      <c r="R1212" s="17">
        <v>23433</v>
      </c>
      <c r="S1212" s="17">
        <v>0</v>
      </c>
      <c r="T1212" s="17">
        <f t="shared" si="162"/>
        <v>23433</v>
      </c>
      <c r="U1212" s="17">
        <v>0</v>
      </c>
      <c r="V1212" s="17">
        <v>0</v>
      </c>
      <c r="W1212" s="17">
        <f t="shared" si="163"/>
        <v>23433</v>
      </c>
      <c r="X1212" t="str">
        <f>VLOOKUP(J1212,'[12]Conver ASEJ VS Clave Nueva'!$A$4:$C$193,3,FALSE)</f>
        <v>4.3.3.6</v>
      </c>
      <c r="Y1212" t="str">
        <f>VLOOKUP(K1212,'[13]Conver ASEJ VS Clave Nueva'!$B$4:$D$193,3,FALSE)</f>
        <v>Licencias para movimientos de tierras</v>
      </c>
    </row>
    <row r="1213" spans="1:25" x14ac:dyDescent="0.25">
      <c r="A1213" s="16">
        <v>86974</v>
      </c>
      <c r="B1213" s="16" t="s">
        <v>144</v>
      </c>
      <c r="C1213" s="16" t="str">
        <f t="shared" si="164"/>
        <v>2018</v>
      </c>
      <c r="D1213" s="16" t="str">
        <f t="shared" si="165"/>
        <v>040000</v>
      </c>
      <c r="E1213" s="16" t="str">
        <f>VLOOKUP(D1213:D4369,'[10]Catalogos CRI'!$A$10:$B$19,2,FALSE)</f>
        <v>DERECHOS</v>
      </c>
      <c r="F1213" s="16" t="str">
        <f t="shared" si="166"/>
        <v>043000</v>
      </c>
      <c r="G1213" s="16" t="str">
        <f>VLOOKUP(F1213:F4369,'[10]Catalogos CRI'!$A$24:$B$65,2,FALSE)</f>
        <v>DERECHOS POR PRESTACIÓN DE SERVICIOS</v>
      </c>
      <c r="H1213" s="16" t="str">
        <f t="shared" si="167"/>
        <v>043030</v>
      </c>
      <c r="I1213" s="16" t="str">
        <f>VLOOKUP(H1213:H4369,'[10]Catalogos CRI'!$A$70:$B$148,2,FALSE)</f>
        <v>Licencias de construcción, reconstrucción, reparación o demolición de obras</v>
      </c>
      <c r="J1213" s="16" t="str">
        <f t="shared" si="168"/>
        <v>043036</v>
      </c>
      <c r="K1213" s="16" t="str">
        <f>VLOOKUP(J1213:J4369,'[10]Catalogos CRI'!$A$153:$B$335,2,FALSE)</f>
        <v>Licencias para movimientos de tierras</v>
      </c>
      <c r="L1213" s="16" t="str">
        <f t="shared" si="169"/>
        <v>400</v>
      </c>
      <c r="M1213" s="16" t="str">
        <f>VLOOKUP(L1213:L4369,[11]FF!$A$10:$B$16,2,FALSE)</f>
        <v>Ingresos Propios</v>
      </c>
      <c r="N1213" s="16" t="str">
        <f t="shared" si="170"/>
        <v>401</v>
      </c>
      <c r="O1213" s="16" t="str">
        <f>VLOOKUP(N1213:N4369,[11]FF!$A$22:$B$93,2,FALSE)</f>
        <v>Ingresos Propios</v>
      </c>
      <c r="P1213" s="16">
        <v>880085</v>
      </c>
      <c r="Q1213" s="16">
        <v>6</v>
      </c>
      <c r="R1213" s="17">
        <v>23433</v>
      </c>
      <c r="S1213" s="17">
        <v>0</v>
      </c>
      <c r="T1213" s="17">
        <f t="shared" si="162"/>
        <v>23433</v>
      </c>
      <c r="U1213" s="17">
        <v>0</v>
      </c>
      <c r="V1213" s="17">
        <v>0</v>
      </c>
      <c r="W1213" s="17">
        <f t="shared" si="163"/>
        <v>23433</v>
      </c>
      <c r="X1213" t="str">
        <f>VLOOKUP(J1213,'[12]Conver ASEJ VS Clave Nueva'!$A$4:$C$193,3,FALSE)</f>
        <v>4.3.3.6</v>
      </c>
      <c r="Y1213" t="str">
        <f>VLOOKUP(K1213,'[13]Conver ASEJ VS Clave Nueva'!$B$4:$D$193,3,FALSE)</f>
        <v>Licencias para movimientos de tierras</v>
      </c>
    </row>
    <row r="1214" spans="1:25" x14ac:dyDescent="0.25">
      <c r="A1214" s="16">
        <v>86974</v>
      </c>
      <c r="B1214" s="16" t="s">
        <v>144</v>
      </c>
      <c r="C1214" s="16" t="str">
        <f t="shared" si="164"/>
        <v>2018</v>
      </c>
      <c r="D1214" s="16" t="str">
        <f t="shared" si="165"/>
        <v>040000</v>
      </c>
      <c r="E1214" s="16" t="str">
        <f>VLOOKUP(D1214:D4370,'[10]Catalogos CRI'!$A$10:$B$19,2,FALSE)</f>
        <v>DERECHOS</v>
      </c>
      <c r="F1214" s="16" t="str">
        <f t="shared" si="166"/>
        <v>043000</v>
      </c>
      <c r="G1214" s="16" t="str">
        <f>VLOOKUP(F1214:F4370,'[10]Catalogos CRI'!$A$24:$B$65,2,FALSE)</f>
        <v>DERECHOS POR PRESTACIÓN DE SERVICIOS</v>
      </c>
      <c r="H1214" s="16" t="str">
        <f t="shared" si="167"/>
        <v>043030</v>
      </c>
      <c r="I1214" s="16" t="str">
        <f>VLOOKUP(H1214:H4370,'[10]Catalogos CRI'!$A$70:$B$148,2,FALSE)</f>
        <v>Licencias de construcción, reconstrucción, reparación o demolición de obras</v>
      </c>
      <c r="J1214" s="16" t="str">
        <f t="shared" si="168"/>
        <v>043036</v>
      </c>
      <c r="K1214" s="16" t="str">
        <f>VLOOKUP(J1214:J4370,'[10]Catalogos CRI'!$A$153:$B$335,2,FALSE)</f>
        <v>Licencias para movimientos de tierras</v>
      </c>
      <c r="L1214" s="16" t="str">
        <f t="shared" si="169"/>
        <v>400</v>
      </c>
      <c r="M1214" s="16" t="str">
        <f>VLOOKUP(L1214:L4370,[11]FF!$A$10:$B$16,2,FALSE)</f>
        <v>Ingresos Propios</v>
      </c>
      <c r="N1214" s="16" t="str">
        <f t="shared" si="170"/>
        <v>401</v>
      </c>
      <c r="O1214" s="16" t="str">
        <f>VLOOKUP(N1214:N4370,[11]FF!$A$22:$B$93,2,FALSE)</f>
        <v>Ingresos Propios</v>
      </c>
      <c r="P1214" s="16">
        <v>880086</v>
      </c>
      <c r="Q1214" s="16">
        <v>7</v>
      </c>
      <c r="R1214" s="17">
        <v>23433</v>
      </c>
      <c r="S1214" s="17">
        <v>0</v>
      </c>
      <c r="T1214" s="17">
        <f t="shared" si="162"/>
        <v>23433</v>
      </c>
      <c r="U1214" s="17">
        <v>0</v>
      </c>
      <c r="V1214" s="17">
        <v>0</v>
      </c>
      <c r="W1214" s="17">
        <f t="shared" si="163"/>
        <v>23433</v>
      </c>
      <c r="X1214" t="str">
        <f>VLOOKUP(J1214,'[12]Conver ASEJ VS Clave Nueva'!$A$4:$C$193,3,FALSE)</f>
        <v>4.3.3.6</v>
      </c>
      <c r="Y1214" t="str">
        <f>VLOOKUP(K1214,'[13]Conver ASEJ VS Clave Nueva'!$B$4:$D$193,3,FALSE)</f>
        <v>Licencias para movimientos de tierras</v>
      </c>
    </row>
    <row r="1215" spans="1:25" x14ac:dyDescent="0.25">
      <c r="A1215" s="16">
        <v>86974</v>
      </c>
      <c r="B1215" s="16" t="s">
        <v>144</v>
      </c>
      <c r="C1215" s="16" t="str">
        <f t="shared" si="164"/>
        <v>2018</v>
      </c>
      <c r="D1215" s="16" t="str">
        <f t="shared" si="165"/>
        <v>040000</v>
      </c>
      <c r="E1215" s="16" t="str">
        <f>VLOOKUP(D1215:D4371,'[10]Catalogos CRI'!$A$10:$B$19,2,FALSE)</f>
        <v>DERECHOS</v>
      </c>
      <c r="F1215" s="16" t="str">
        <f t="shared" si="166"/>
        <v>043000</v>
      </c>
      <c r="G1215" s="16" t="str">
        <f>VLOOKUP(F1215:F4371,'[10]Catalogos CRI'!$A$24:$B$65,2,FALSE)</f>
        <v>DERECHOS POR PRESTACIÓN DE SERVICIOS</v>
      </c>
      <c r="H1215" s="16" t="str">
        <f t="shared" si="167"/>
        <v>043030</v>
      </c>
      <c r="I1215" s="16" t="str">
        <f>VLOOKUP(H1215:H4371,'[10]Catalogos CRI'!$A$70:$B$148,2,FALSE)</f>
        <v>Licencias de construcción, reconstrucción, reparación o demolición de obras</v>
      </c>
      <c r="J1215" s="16" t="str">
        <f t="shared" si="168"/>
        <v>043036</v>
      </c>
      <c r="K1215" s="16" t="str">
        <f>VLOOKUP(J1215:J4371,'[10]Catalogos CRI'!$A$153:$B$335,2,FALSE)</f>
        <v>Licencias para movimientos de tierras</v>
      </c>
      <c r="L1215" s="16" t="str">
        <f t="shared" si="169"/>
        <v>400</v>
      </c>
      <c r="M1215" s="16" t="str">
        <f>VLOOKUP(L1215:L4371,[11]FF!$A$10:$B$16,2,FALSE)</f>
        <v>Ingresos Propios</v>
      </c>
      <c r="N1215" s="16" t="str">
        <f t="shared" si="170"/>
        <v>401</v>
      </c>
      <c r="O1215" s="16" t="str">
        <f>VLOOKUP(N1215:N4371,[11]FF!$A$22:$B$93,2,FALSE)</f>
        <v>Ingresos Propios</v>
      </c>
      <c r="P1215" s="16">
        <v>880087</v>
      </c>
      <c r="Q1215" s="16">
        <v>8</v>
      </c>
      <c r="R1215" s="17">
        <v>23433</v>
      </c>
      <c r="S1215" s="17">
        <v>0</v>
      </c>
      <c r="T1215" s="17">
        <f t="shared" si="162"/>
        <v>23433</v>
      </c>
      <c r="U1215" s="17">
        <v>0</v>
      </c>
      <c r="V1215" s="17">
        <v>0</v>
      </c>
      <c r="W1215" s="17">
        <f t="shared" si="163"/>
        <v>23433</v>
      </c>
      <c r="X1215" t="str">
        <f>VLOOKUP(J1215,'[12]Conver ASEJ VS Clave Nueva'!$A$4:$C$193,3,FALSE)</f>
        <v>4.3.3.6</v>
      </c>
      <c r="Y1215" t="str">
        <f>VLOOKUP(K1215,'[13]Conver ASEJ VS Clave Nueva'!$B$4:$D$193,3,FALSE)</f>
        <v>Licencias para movimientos de tierras</v>
      </c>
    </row>
    <row r="1216" spans="1:25" x14ac:dyDescent="0.25">
      <c r="A1216" s="16">
        <v>86974</v>
      </c>
      <c r="B1216" s="16" t="s">
        <v>144</v>
      </c>
      <c r="C1216" s="16" t="str">
        <f t="shared" si="164"/>
        <v>2018</v>
      </c>
      <c r="D1216" s="16" t="str">
        <f t="shared" si="165"/>
        <v>040000</v>
      </c>
      <c r="E1216" s="16" t="str">
        <f>VLOOKUP(D1216:D4372,'[10]Catalogos CRI'!$A$10:$B$19,2,FALSE)</f>
        <v>DERECHOS</v>
      </c>
      <c r="F1216" s="16" t="str">
        <f t="shared" si="166"/>
        <v>043000</v>
      </c>
      <c r="G1216" s="16" t="str">
        <f>VLOOKUP(F1216:F4372,'[10]Catalogos CRI'!$A$24:$B$65,2,FALSE)</f>
        <v>DERECHOS POR PRESTACIÓN DE SERVICIOS</v>
      </c>
      <c r="H1216" s="16" t="str">
        <f t="shared" si="167"/>
        <v>043030</v>
      </c>
      <c r="I1216" s="16" t="str">
        <f>VLOOKUP(H1216:H4372,'[10]Catalogos CRI'!$A$70:$B$148,2,FALSE)</f>
        <v>Licencias de construcción, reconstrucción, reparación o demolición de obras</v>
      </c>
      <c r="J1216" s="16" t="str">
        <f t="shared" si="168"/>
        <v>043036</v>
      </c>
      <c r="K1216" s="16" t="str">
        <f>VLOOKUP(J1216:J4372,'[10]Catalogos CRI'!$A$153:$B$335,2,FALSE)</f>
        <v>Licencias para movimientos de tierras</v>
      </c>
      <c r="L1216" s="16" t="str">
        <f t="shared" si="169"/>
        <v>400</v>
      </c>
      <c r="M1216" s="16" t="str">
        <f>VLOOKUP(L1216:L4372,[11]FF!$A$10:$B$16,2,FALSE)</f>
        <v>Ingresos Propios</v>
      </c>
      <c r="N1216" s="16" t="str">
        <f t="shared" si="170"/>
        <v>401</v>
      </c>
      <c r="O1216" s="16" t="str">
        <f>VLOOKUP(N1216:N4372,[11]FF!$A$22:$B$93,2,FALSE)</f>
        <v>Ingresos Propios</v>
      </c>
      <c r="P1216" s="16">
        <v>880088</v>
      </c>
      <c r="Q1216" s="16">
        <v>9</v>
      </c>
      <c r="R1216" s="17">
        <v>23433</v>
      </c>
      <c r="S1216" s="17">
        <v>0</v>
      </c>
      <c r="T1216" s="17">
        <f t="shared" si="162"/>
        <v>23433</v>
      </c>
      <c r="U1216" s="17">
        <v>0</v>
      </c>
      <c r="V1216" s="17">
        <v>0</v>
      </c>
      <c r="W1216" s="17">
        <f t="shared" si="163"/>
        <v>23433</v>
      </c>
      <c r="X1216" t="str">
        <f>VLOOKUP(J1216,'[12]Conver ASEJ VS Clave Nueva'!$A$4:$C$193,3,FALSE)</f>
        <v>4.3.3.6</v>
      </c>
      <c r="Y1216" t="str">
        <f>VLOOKUP(K1216,'[13]Conver ASEJ VS Clave Nueva'!$B$4:$D$193,3,FALSE)</f>
        <v>Licencias para movimientos de tierras</v>
      </c>
    </row>
    <row r="1217" spans="1:25" x14ac:dyDescent="0.25">
      <c r="A1217" s="16">
        <v>86974</v>
      </c>
      <c r="B1217" s="16" t="s">
        <v>144</v>
      </c>
      <c r="C1217" s="16" t="str">
        <f t="shared" si="164"/>
        <v>2018</v>
      </c>
      <c r="D1217" s="16" t="str">
        <f t="shared" si="165"/>
        <v>040000</v>
      </c>
      <c r="E1217" s="16" t="str">
        <f>VLOOKUP(D1217:D4373,'[10]Catalogos CRI'!$A$10:$B$19,2,FALSE)</f>
        <v>DERECHOS</v>
      </c>
      <c r="F1217" s="16" t="str">
        <f t="shared" si="166"/>
        <v>043000</v>
      </c>
      <c r="G1217" s="16" t="str">
        <f>VLOOKUP(F1217:F4373,'[10]Catalogos CRI'!$A$24:$B$65,2,FALSE)</f>
        <v>DERECHOS POR PRESTACIÓN DE SERVICIOS</v>
      </c>
      <c r="H1217" s="16" t="str">
        <f t="shared" si="167"/>
        <v>043030</v>
      </c>
      <c r="I1217" s="16" t="str">
        <f>VLOOKUP(H1217:H4373,'[10]Catalogos CRI'!$A$70:$B$148,2,FALSE)</f>
        <v>Licencias de construcción, reconstrucción, reparación o demolición de obras</v>
      </c>
      <c r="J1217" s="16" t="str">
        <f t="shared" si="168"/>
        <v>043036</v>
      </c>
      <c r="K1217" s="16" t="str">
        <f>VLOOKUP(J1217:J4373,'[10]Catalogos CRI'!$A$153:$B$335,2,FALSE)</f>
        <v>Licencias para movimientos de tierras</v>
      </c>
      <c r="L1217" s="16" t="str">
        <f t="shared" si="169"/>
        <v>400</v>
      </c>
      <c r="M1217" s="16" t="str">
        <f>VLOOKUP(L1217:L4373,[11]FF!$A$10:$B$16,2,FALSE)</f>
        <v>Ingresos Propios</v>
      </c>
      <c r="N1217" s="16" t="str">
        <f t="shared" si="170"/>
        <v>401</v>
      </c>
      <c r="O1217" s="16" t="str">
        <f>VLOOKUP(N1217:N4373,[11]FF!$A$22:$B$93,2,FALSE)</f>
        <v>Ingresos Propios</v>
      </c>
      <c r="P1217" s="16">
        <v>880089</v>
      </c>
      <c r="Q1217" s="16">
        <v>10</v>
      </c>
      <c r="R1217" s="17">
        <v>23433</v>
      </c>
      <c r="S1217" s="17">
        <v>0</v>
      </c>
      <c r="T1217" s="17">
        <f t="shared" si="162"/>
        <v>23433</v>
      </c>
      <c r="U1217" s="17">
        <v>0</v>
      </c>
      <c r="V1217" s="17">
        <v>0</v>
      </c>
      <c r="W1217" s="17">
        <f t="shared" si="163"/>
        <v>23433</v>
      </c>
      <c r="X1217" t="str">
        <f>VLOOKUP(J1217,'[12]Conver ASEJ VS Clave Nueva'!$A$4:$C$193,3,FALSE)</f>
        <v>4.3.3.6</v>
      </c>
      <c r="Y1217" t="str">
        <f>VLOOKUP(K1217,'[13]Conver ASEJ VS Clave Nueva'!$B$4:$D$193,3,FALSE)</f>
        <v>Licencias para movimientos de tierras</v>
      </c>
    </row>
    <row r="1218" spans="1:25" x14ac:dyDescent="0.25">
      <c r="A1218" s="16">
        <v>86974</v>
      </c>
      <c r="B1218" s="16" t="s">
        <v>144</v>
      </c>
      <c r="C1218" s="16" t="str">
        <f t="shared" si="164"/>
        <v>2018</v>
      </c>
      <c r="D1218" s="16" t="str">
        <f t="shared" si="165"/>
        <v>040000</v>
      </c>
      <c r="E1218" s="16" t="str">
        <f>VLOOKUP(D1218:D4374,'[10]Catalogos CRI'!$A$10:$B$19,2,FALSE)</f>
        <v>DERECHOS</v>
      </c>
      <c r="F1218" s="16" t="str">
        <f t="shared" si="166"/>
        <v>043000</v>
      </c>
      <c r="G1218" s="16" t="str">
        <f>VLOOKUP(F1218:F4374,'[10]Catalogos CRI'!$A$24:$B$65,2,FALSE)</f>
        <v>DERECHOS POR PRESTACIÓN DE SERVICIOS</v>
      </c>
      <c r="H1218" s="16" t="str">
        <f t="shared" si="167"/>
        <v>043030</v>
      </c>
      <c r="I1218" s="16" t="str">
        <f>VLOOKUP(H1218:H4374,'[10]Catalogos CRI'!$A$70:$B$148,2,FALSE)</f>
        <v>Licencias de construcción, reconstrucción, reparación o demolición de obras</v>
      </c>
      <c r="J1218" s="16" t="str">
        <f t="shared" si="168"/>
        <v>043036</v>
      </c>
      <c r="K1218" s="16" t="str">
        <f>VLOOKUP(J1218:J4374,'[10]Catalogos CRI'!$A$153:$B$335,2,FALSE)</f>
        <v>Licencias para movimientos de tierras</v>
      </c>
      <c r="L1218" s="16" t="str">
        <f t="shared" si="169"/>
        <v>400</v>
      </c>
      <c r="M1218" s="16" t="str">
        <f>VLOOKUP(L1218:L4374,[11]FF!$A$10:$B$16,2,FALSE)</f>
        <v>Ingresos Propios</v>
      </c>
      <c r="N1218" s="16" t="str">
        <f t="shared" si="170"/>
        <v>401</v>
      </c>
      <c r="O1218" s="16" t="str">
        <f>VLOOKUP(N1218:N4374,[11]FF!$A$22:$B$93,2,FALSE)</f>
        <v>Ingresos Propios</v>
      </c>
      <c r="P1218" s="16">
        <v>880090</v>
      </c>
      <c r="Q1218" s="16">
        <v>11</v>
      </c>
      <c r="R1218" s="17">
        <v>23433</v>
      </c>
      <c r="S1218" s="17">
        <v>0</v>
      </c>
      <c r="T1218" s="17">
        <f t="shared" si="162"/>
        <v>23433</v>
      </c>
      <c r="U1218" s="17">
        <v>0</v>
      </c>
      <c r="V1218" s="17">
        <v>0</v>
      </c>
      <c r="W1218" s="17">
        <f t="shared" si="163"/>
        <v>23433</v>
      </c>
      <c r="X1218" t="str">
        <f>VLOOKUP(J1218,'[12]Conver ASEJ VS Clave Nueva'!$A$4:$C$193,3,FALSE)</f>
        <v>4.3.3.6</v>
      </c>
      <c r="Y1218" t="str">
        <f>VLOOKUP(K1218,'[13]Conver ASEJ VS Clave Nueva'!$B$4:$D$193,3,FALSE)</f>
        <v>Licencias para movimientos de tierras</v>
      </c>
    </row>
    <row r="1219" spans="1:25" x14ac:dyDescent="0.25">
      <c r="A1219" s="16">
        <v>86974</v>
      </c>
      <c r="B1219" s="16" t="s">
        <v>144</v>
      </c>
      <c r="C1219" s="16" t="str">
        <f t="shared" si="164"/>
        <v>2018</v>
      </c>
      <c r="D1219" s="16" t="str">
        <f t="shared" si="165"/>
        <v>040000</v>
      </c>
      <c r="E1219" s="16" t="str">
        <f>VLOOKUP(D1219:D4375,'[10]Catalogos CRI'!$A$10:$B$19,2,FALSE)</f>
        <v>DERECHOS</v>
      </c>
      <c r="F1219" s="16" t="str">
        <f t="shared" si="166"/>
        <v>043000</v>
      </c>
      <c r="G1219" s="16" t="str">
        <f>VLOOKUP(F1219:F4375,'[10]Catalogos CRI'!$A$24:$B$65,2,FALSE)</f>
        <v>DERECHOS POR PRESTACIÓN DE SERVICIOS</v>
      </c>
      <c r="H1219" s="16" t="str">
        <f t="shared" si="167"/>
        <v>043030</v>
      </c>
      <c r="I1219" s="16" t="str">
        <f>VLOOKUP(H1219:H4375,'[10]Catalogos CRI'!$A$70:$B$148,2,FALSE)</f>
        <v>Licencias de construcción, reconstrucción, reparación o demolición de obras</v>
      </c>
      <c r="J1219" s="16" t="str">
        <f t="shared" si="168"/>
        <v>043036</v>
      </c>
      <c r="K1219" s="16" t="str">
        <f>VLOOKUP(J1219:J4375,'[10]Catalogos CRI'!$A$153:$B$335,2,FALSE)</f>
        <v>Licencias para movimientos de tierras</v>
      </c>
      <c r="L1219" s="16" t="str">
        <f t="shared" si="169"/>
        <v>400</v>
      </c>
      <c r="M1219" s="16" t="str">
        <f>VLOOKUP(L1219:L4375,[11]FF!$A$10:$B$16,2,FALSE)</f>
        <v>Ingresos Propios</v>
      </c>
      <c r="N1219" s="16" t="str">
        <f t="shared" si="170"/>
        <v>401</v>
      </c>
      <c r="O1219" s="16" t="str">
        <f>VLOOKUP(N1219:N4375,[11]FF!$A$22:$B$93,2,FALSE)</f>
        <v>Ingresos Propios</v>
      </c>
      <c r="P1219" s="16">
        <v>880091</v>
      </c>
      <c r="Q1219" s="16">
        <v>12</v>
      </c>
      <c r="R1219" s="17">
        <v>23433</v>
      </c>
      <c r="S1219" s="17">
        <v>0</v>
      </c>
      <c r="T1219" s="17">
        <f t="shared" si="162"/>
        <v>23433</v>
      </c>
      <c r="U1219" s="17">
        <v>0</v>
      </c>
      <c r="V1219" s="17">
        <v>0</v>
      </c>
      <c r="W1219" s="17">
        <f t="shared" si="163"/>
        <v>23433</v>
      </c>
      <c r="X1219" t="str">
        <f>VLOOKUP(J1219,'[12]Conver ASEJ VS Clave Nueva'!$A$4:$C$193,3,FALSE)</f>
        <v>4.3.3.6</v>
      </c>
      <c r="Y1219" t="str">
        <f>VLOOKUP(K1219,'[13]Conver ASEJ VS Clave Nueva'!$B$4:$D$193,3,FALSE)</f>
        <v>Licencias para movimientos de tierras</v>
      </c>
    </row>
    <row r="1220" spans="1:25" x14ac:dyDescent="0.25">
      <c r="A1220" s="16">
        <v>86975</v>
      </c>
      <c r="B1220" s="16" t="s">
        <v>44</v>
      </c>
      <c r="C1220" s="16" t="str">
        <f t="shared" si="164"/>
        <v>2018</v>
      </c>
      <c r="D1220" s="16" t="str">
        <f t="shared" si="165"/>
        <v>040000</v>
      </c>
      <c r="E1220" s="16" t="str">
        <f>VLOOKUP(D1220:D4376,'[10]Catalogos CRI'!$A$10:$B$19,2,FALSE)</f>
        <v>DERECHOS</v>
      </c>
      <c r="F1220" s="16" t="str">
        <f t="shared" si="166"/>
        <v>043000</v>
      </c>
      <c r="G1220" s="16" t="str">
        <f>VLOOKUP(F1220:F4376,'[10]Catalogos CRI'!$A$24:$B$65,2,FALSE)</f>
        <v>DERECHOS POR PRESTACIÓN DE SERVICIOS</v>
      </c>
      <c r="H1220" s="16" t="str">
        <f t="shared" si="167"/>
        <v>043030</v>
      </c>
      <c r="I1220" s="16" t="str">
        <f>VLOOKUP(H1220:H4376,'[10]Catalogos CRI'!$A$70:$B$148,2,FALSE)</f>
        <v>Licencias de construcción, reconstrucción, reparación o demolición de obras</v>
      </c>
      <c r="J1220" s="16" t="str">
        <f t="shared" si="168"/>
        <v>043037</v>
      </c>
      <c r="K1220" s="16" t="str">
        <f>VLOOKUP(J1220:J4376,'[10]Catalogos CRI'!$A$153:$B$335,2,FALSE)</f>
        <v>Licencias similares no previstas en las anteriores</v>
      </c>
      <c r="L1220" s="16" t="str">
        <f t="shared" si="169"/>
        <v>400</v>
      </c>
      <c r="M1220" s="16" t="str">
        <f>VLOOKUP(L1220:L4376,[11]FF!$A$10:$B$16,2,FALSE)</f>
        <v>Ingresos Propios</v>
      </c>
      <c r="N1220" s="16" t="str">
        <f t="shared" si="170"/>
        <v>401</v>
      </c>
      <c r="O1220" s="16" t="str">
        <f>VLOOKUP(N1220:N4376,[11]FF!$A$22:$B$93,2,FALSE)</f>
        <v>Ingresos Propios</v>
      </c>
      <c r="P1220" s="16">
        <v>880092</v>
      </c>
      <c r="Q1220" s="16">
        <v>1</v>
      </c>
      <c r="R1220" s="17">
        <v>48602.47</v>
      </c>
      <c r="S1220" s="17">
        <v>0</v>
      </c>
      <c r="T1220" s="17">
        <f t="shared" si="162"/>
        <v>48602.47</v>
      </c>
      <c r="U1220" s="17">
        <v>0</v>
      </c>
      <c r="V1220" s="17">
        <v>0</v>
      </c>
      <c r="W1220" s="17">
        <f t="shared" si="163"/>
        <v>48602.47</v>
      </c>
      <c r="X1220" t="str">
        <f>VLOOKUP(J1220,'[12]Conver ASEJ VS Clave Nueva'!$A$4:$C$193,3,FALSE)</f>
        <v>4.3.3.7</v>
      </c>
      <c r="Y1220" t="str">
        <f>VLOOKUP(K1220,'[13]Conver ASEJ VS Clave Nueva'!$B$4:$D$193,3,FALSE)</f>
        <v>Licencias similares no previstas en las anteriores</v>
      </c>
    </row>
    <row r="1221" spans="1:25" x14ac:dyDescent="0.25">
      <c r="A1221" s="16">
        <v>86975</v>
      </c>
      <c r="B1221" s="16" t="s">
        <v>44</v>
      </c>
      <c r="C1221" s="16" t="str">
        <f t="shared" si="164"/>
        <v>2018</v>
      </c>
      <c r="D1221" s="16" t="str">
        <f t="shared" si="165"/>
        <v>040000</v>
      </c>
      <c r="E1221" s="16" t="str">
        <f>VLOOKUP(D1221:D4377,'[10]Catalogos CRI'!$A$10:$B$19,2,FALSE)</f>
        <v>DERECHOS</v>
      </c>
      <c r="F1221" s="16" t="str">
        <f t="shared" si="166"/>
        <v>043000</v>
      </c>
      <c r="G1221" s="16" t="str">
        <f>VLOOKUP(F1221:F4377,'[10]Catalogos CRI'!$A$24:$B$65,2,FALSE)</f>
        <v>DERECHOS POR PRESTACIÓN DE SERVICIOS</v>
      </c>
      <c r="H1221" s="16" t="str">
        <f t="shared" si="167"/>
        <v>043030</v>
      </c>
      <c r="I1221" s="16" t="str">
        <f>VLOOKUP(H1221:H4377,'[10]Catalogos CRI'!$A$70:$B$148,2,FALSE)</f>
        <v>Licencias de construcción, reconstrucción, reparación o demolición de obras</v>
      </c>
      <c r="J1221" s="16" t="str">
        <f t="shared" si="168"/>
        <v>043037</v>
      </c>
      <c r="K1221" s="16" t="str">
        <f>VLOOKUP(J1221:J4377,'[10]Catalogos CRI'!$A$153:$B$335,2,FALSE)</f>
        <v>Licencias similares no previstas en las anteriores</v>
      </c>
      <c r="L1221" s="16" t="str">
        <f t="shared" si="169"/>
        <v>400</v>
      </c>
      <c r="M1221" s="16" t="str">
        <f>VLOOKUP(L1221:L4377,[11]FF!$A$10:$B$16,2,FALSE)</f>
        <v>Ingresos Propios</v>
      </c>
      <c r="N1221" s="16" t="str">
        <f t="shared" si="170"/>
        <v>401</v>
      </c>
      <c r="O1221" s="16" t="str">
        <f>VLOOKUP(N1221:N4377,[11]FF!$A$22:$B$93,2,FALSE)</f>
        <v>Ingresos Propios</v>
      </c>
      <c r="P1221" s="16">
        <v>880093</v>
      </c>
      <c r="Q1221" s="16">
        <v>2</v>
      </c>
      <c r="R1221" s="17">
        <v>48600</v>
      </c>
      <c r="S1221" s="17">
        <v>0</v>
      </c>
      <c r="T1221" s="17">
        <f t="shared" si="162"/>
        <v>48600</v>
      </c>
      <c r="U1221" s="17">
        <v>0</v>
      </c>
      <c r="V1221" s="17">
        <v>0</v>
      </c>
      <c r="W1221" s="17">
        <f t="shared" si="163"/>
        <v>48600</v>
      </c>
      <c r="X1221" t="str">
        <f>VLOOKUP(J1221,'[12]Conver ASEJ VS Clave Nueva'!$A$4:$C$193,3,FALSE)</f>
        <v>4.3.3.7</v>
      </c>
      <c r="Y1221" t="str">
        <f>VLOOKUP(K1221,'[13]Conver ASEJ VS Clave Nueva'!$B$4:$D$193,3,FALSE)</f>
        <v>Licencias similares no previstas en las anteriores</v>
      </c>
    </row>
    <row r="1222" spans="1:25" x14ac:dyDescent="0.25">
      <c r="A1222" s="16">
        <v>86975</v>
      </c>
      <c r="B1222" s="16" t="s">
        <v>44</v>
      </c>
      <c r="C1222" s="16" t="str">
        <f t="shared" si="164"/>
        <v>2018</v>
      </c>
      <c r="D1222" s="16" t="str">
        <f t="shared" si="165"/>
        <v>040000</v>
      </c>
      <c r="E1222" s="16" t="str">
        <f>VLOOKUP(D1222:D4378,'[10]Catalogos CRI'!$A$10:$B$19,2,FALSE)</f>
        <v>DERECHOS</v>
      </c>
      <c r="F1222" s="16" t="str">
        <f t="shared" si="166"/>
        <v>043000</v>
      </c>
      <c r="G1222" s="16" t="str">
        <f>VLOOKUP(F1222:F4378,'[10]Catalogos CRI'!$A$24:$B$65,2,FALSE)</f>
        <v>DERECHOS POR PRESTACIÓN DE SERVICIOS</v>
      </c>
      <c r="H1222" s="16" t="str">
        <f t="shared" si="167"/>
        <v>043030</v>
      </c>
      <c r="I1222" s="16" t="str">
        <f>VLOOKUP(H1222:H4378,'[10]Catalogos CRI'!$A$70:$B$148,2,FALSE)</f>
        <v>Licencias de construcción, reconstrucción, reparación o demolición de obras</v>
      </c>
      <c r="J1222" s="16" t="str">
        <f t="shared" si="168"/>
        <v>043037</v>
      </c>
      <c r="K1222" s="16" t="str">
        <f>VLOOKUP(J1222:J4378,'[10]Catalogos CRI'!$A$153:$B$335,2,FALSE)</f>
        <v>Licencias similares no previstas en las anteriores</v>
      </c>
      <c r="L1222" s="16" t="str">
        <f t="shared" si="169"/>
        <v>400</v>
      </c>
      <c r="M1222" s="16" t="str">
        <f>VLOOKUP(L1222:L4378,[11]FF!$A$10:$B$16,2,FALSE)</f>
        <v>Ingresos Propios</v>
      </c>
      <c r="N1222" s="16" t="str">
        <f t="shared" si="170"/>
        <v>401</v>
      </c>
      <c r="O1222" s="16" t="str">
        <f>VLOOKUP(N1222:N4378,[11]FF!$A$22:$B$93,2,FALSE)</f>
        <v>Ingresos Propios</v>
      </c>
      <c r="P1222" s="16">
        <v>880094</v>
      </c>
      <c r="Q1222" s="16">
        <v>3</v>
      </c>
      <c r="R1222" s="17">
        <v>48600</v>
      </c>
      <c r="S1222" s="17">
        <v>0</v>
      </c>
      <c r="T1222" s="17">
        <f t="shared" si="162"/>
        <v>48600</v>
      </c>
      <c r="U1222" s="17">
        <v>0</v>
      </c>
      <c r="V1222" s="17">
        <v>196.52</v>
      </c>
      <c r="W1222" s="17">
        <f t="shared" si="163"/>
        <v>48403.48</v>
      </c>
      <c r="X1222" t="str">
        <f>VLOOKUP(J1222,'[12]Conver ASEJ VS Clave Nueva'!$A$4:$C$193,3,FALSE)</f>
        <v>4.3.3.7</v>
      </c>
      <c r="Y1222" t="str">
        <f>VLOOKUP(K1222,'[13]Conver ASEJ VS Clave Nueva'!$B$4:$D$193,3,FALSE)</f>
        <v>Licencias similares no previstas en las anteriores</v>
      </c>
    </row>
    <row r="1223" spans="1:25" x14ac:dyDescent="0.25">
      <c r="A1223" s="16">
        <v>86975</v>
      </c>
      <c r="B1223" s="16" t="s">
        <v>44</v>
      </c>
      <c r="C1223" s="16" t="str">
        <f t="shared" si="164"/>
        <v>2018</v>
      </c>
      <c r="D1223" s="16" t="str">
        <f t="shared" si="165"/>
        <v>040000</v>
      </c>
      <c r="E1223" s="16" t="str">
        <f>VLOOKUP(D1223:D4379,'[10]Catalogos CRI'!$A$10:$B$19,2,FALSE)</f>
        <v>DERECHOS</v>
      </c>
      <c r="F1223" s="16" t="str">
        <f t="shared" si="166"/>
        <v>043000</v>
      </c>
      <c r="G1223" s="16" t="str">
        <f>VLOOKUP(F1223:F4379,'[10]Catalogos CRI'!$A$24:$B$65,2,FALSE)</f>
        <v>DERECHOS POR PRESTACIÓN DE SERVICIOS</v>
      </c>
      <c r="H1223" s="16" t="str">
        <f t="shared" si="167"/>
        <v>043030</v>
      </c>
      <c r="I1223" s="16" t="str">
        <f>VLOOKUP(H1223:H4379,'[10]Catalogos CRI'!$A$70:$B$148,2,FALSE)</f>
        <v>Licencias de construcción, reconstrucción, reparación o demolición de obras</v>
      </c>
      <c r="J1223" s="16" t="str">
        <f t="shared" si="168"/>
        <v>043037</v>
      </c>
      <c r="K1223" s="16" t="str">
        <f>VLOOKUP(J1223:J4379,'[10]Catalogos CRI'!$A$153:$B$335,2,FALSE)</f>
        <v>Licencias similares no previstas en las anteriores</v>
      </c>
      <c r="L1223" s="16" t="str">
        <f t="shared" si="169"/>
        <v>400</v>
      </c>
      <c r="M1223" s="16" t="str">
        <f>VLOOKUP(L1223:L4379,[11]FF!$A$10:$B$16,2,FALSE)</f>
        <v>Ingresos Propios</v>
      </c>
      <c r="N1223" s="16" t="str">
        <f t="shared" si="170"/>
        <v>401</v>
      </c>
      <c r="O1223" s="16" t="str">
        <f>VLOOKUP(N1223:N4379,[11]FF!$A$22:$B$93,2,FALSE)</f>
        <v>Ingresos Propios</v>
      </c>
      <c r="P1223" s="16">
        <v>880095</v>
      </c>
      <c r="Q1223" s="16">
        <v>4</v>
      </c>
      <c r="R1223" s="17">
        <v>48600</v>
      </c>
      <c r="S1223" s="17">
        <v>0</v>
      </c>
      <c r="T1223" s="17">
        <f t="shared" si="162"/>
        <v>48600</v>
      </c>
      <c r="U1223" s="17">
        <v>0</v>
      </c>
      <c r="V1223" s="17">
        <v>38343.519999999997</v>
      </c>
      <c r="W1223" s="17">
        <f t="shared" si="163"/>
        <v>10256.480000000003</v>
      </c>
      <c r="X1223" t="str">
        <f>VLOOKUP(J1223,'[12]Conver ASEJ VS Clave Nueva'!$A$4:$C$193,3,FALSE)</f>
        <v>4.3.3.7</v>
      </c>
      <c r="Y1223" t="str">
        <f>VLOOKUP(K1223,'[13]Conver ASEJ VS Clave Nueva'!$B$4:$D$193,3,FALSE)</f>
        <v>Licencias similares no previstas en las anteriores</v>
      </c>
    </row>
    <row r="1224" spans="1:25" x14ac:dyDescent="0.25">
      <c r="A1224" s="16">
        <v>86975</v>
      </c>
      <c r="B1224" s="16" t="s">
        <v>44</v>
      </c>
      <c r="C1224" s="16" t="str">
        <f t="shared" si="164"/>
        <v>2018</v>
      </c>
      <c r="D1224" s="16" t="str">
        <f t="shared" si="165"/>
        <v>040000</v>
      </c>
      <c r="E1224" s="16" t="str">
        <f>VLOOKUP(D1224:D4380,'[10]Catalogos CRI'!$A$10:$B$19,2,FALSE)</f>
        <v>DERECHOS</v>
      </c>
      <c r="F1224" s="16" t="str">
        <f t="shared" si="166"/>
        <v>043000</v>
      </c>
      <c r="G1224" s="16" t="str">
        <f>VLOOKUP(F1224:F4380,'[10]Catalogos CRI'!$A$24:$B$65,2,FALSE)</f>
        <v>DERECHOS POR PRESTACIÓN DE SERVICIOS</v>
      </c>
      <c r="H1224" s="16" t="str">
        <f t="shared" si="167"/>
        <v>043030</v>
      </c>
      <c r="I1224" s="16" t="str">
        <f>VLOOKUP(H1224:H4380,'[10]Catalogos CRI'!$A$70:$B$148,2,FALSE)</f>
        <v>Licencias de construcción, reconstrucción, reparación o demolición de obras</v>
      </c>
      <c r="J1224" s="16" t="str">
        <f t="shared" si="168"/>
        <v>043037</v>
      </c>
      <c r="K1224" s="16" t="str">
        <f>VLOOKUP(J1224:J4380,'[10]Catalogos CRI'!$A$153:$B$335,2,FALSE)</f>
        <v>Licencias similares no previstas en las anteriores</v>
      </c>
      <c r="L1224" s="16" t="str">
        <f t="shared" si="169"/>
        <v>400</v>
      </c>
      <c r="M1224" s="16" t="str">
        <f>VLOOKUP(L1224:L4380,[11]FF!$A$10:$B$16,2,FALSE)</f>
        <v>Ingresos Propios</v>
      </c>
      <c r="N1224" s="16" t="str">
        <f t="shared" si="170"/>
        <v>401</v>
      </c>
      <c r="O1224" s="16" t="str">
        <f>VLOOKUP(N1224:N4380,[11]FF!$A$22:$B$93,2,FALSE)</f>
        <v>Ingresos Propios</v>
      </c>
      <c r="P1224" s="16">
        <v>880096</v>
      </c>
      <c r="Q1224" s="16">
        <v>5</v>
      </c>
      <c r="R1224" s="17">
        <v>48600</v>
      </c>
      <c r="S1224" s="17">
        <v>0</v>
      </c>
      <c r="T1224" s="17">
        <f t="shared" si="162"/>
        <v>48600</v>
      </c>
      <c r="U1224" s="17">
        <v>0</v>
      </c>
      <c r="V1224" s="17">
        <v>42918.89</v>
      </c>
      <c r="W1224" s="17">
        <f t="shared" si="163"/>
        <v>5681.1100000000006</v>
      </c>
      <c r="X1224" t="str">
        <f>VLOOKUP(J1224,'[12]Conver ASEJ VS Clave Nueva'!$A$4:$C$193,3,FALSE)</f>
        <v>4.3.3.7</v>
      </c>
      <c r="Y1224" t="str">
        <f>VLOOKUP(K1224,'[13]Conver ASEJ VS Clave Nueva'!$B$4:$D$193,3,FALSE)</f>
        <v>Licencias similares no previstas en las anteriores</v>
      </c>
    </row>
    <row r="1225" spans="1:25" x14ac:dyDescent="0.25">
      <c r="A1225" s="16">
        <v>86975</v>
      </c>
      <c r="B1225" s="16" t="s">
        <v>44</v>
      </c>
      <c r="C1225" s="16" t="str">
        <f t="shared" si="164"/>
        <v>2018</v>
      </c>
      <c r="D1225" s="16" t="str">
        <f t="shared" si="165"/>
        <v>040000</v>
      </c>
      <c r="E1225" s="16" t="str">
        <f>VLOOKUP(D1225:D4381,'[10]Catalogos CRI'!$A$10:$B$19,2,FALSE)</f>
        <v>DERECHOS</v>
      </c>
      <c r="F1225" s="16" t="str">
        <f t="shared" si="166"/>
        <v>043000</v>
      </c>
      <c r="G1225" s="16" t="str">
        <f>VLOOKUP(F1225:F4381,'[10]Catalogos CRI'!$A$24:$B$65,2,FALSE)</f>
        <v>DERECHOS POR PRESTACIÓN DE SERVICIOS</v>
      </c>
      <c r="H1225" s="16" t="str">
        <f t="shared" si="167"/>
        <v>043030</v>
      </c>
      <c r="I1225" s="16" t="str">
        <f>VLOOKUP(H1225:H4381,'[10]Catalogos CRI'!$A$70:$B$148,2,FALSE)</f>
        <v>Licencias de construcción, reconstrucción, reparación o demolición de obras</v>
      </c>
      <c r="J1225" s="16" t="str">
        <f t="shared" si="168"/>
        <v>043037</v>
      </c>
      <c r="K1225" s="16" t="str">
        <f>VLOOKUP(J1225:J4381,'[10]Catalogos CRI'!$A$153:$B$335,2,FALSE)</f>
        <v>Licencias similares no previstas en las anteriores</v>
      </c>
      <c r="L1225" s="16" t="str">
        <f t="shared" si="169"/>
        <v>400</v>
      </c>
      <c r="M1225" s="16" t="str">
        <f>VLOOKUP(L1225:L4381,[11]FF!$A$10:$B$16,2,FALSE)</f>
        <v>Ingresos Propios</v>
      </c>
      <c r="N1225" s="16" t="str">
        <f t="shared" si="170"/>
        <v>401</v>
      </c>
      <c r="O1225" s="16" t="str">
        <f>VLOOKUP(N1225:N4381,[11]FF!$A$22:$B$93,2,FALSE)</f>
        <v>Ingresos Propios</v>
      </c>
      <c r="P1225" s="16">
        <v>880097</v>
      </c>
      <c r="Q1225" s="16">
        <v>6</v>
      </c>
      <c r="R1225" s="17">
        <v>48600</v>
      </c>
      <c r="S1225" s="17">
        <v>0</v>
      </c>
      <c r="T1225" s="17">
        <f t="shared" ref="T1225:T1288" si="171">R1225+S1225</f>
        <v>48600</v>
      </c>
      <c r="U1225" s="17">
        <v>0</v>
      </c>
      <c r="V1225" s="17">
        <v>52823.94</v>
      </c>
      <c r="W1225" s="17">
        <f t="shared" ref="W1225:W1288" si="172">T1225-V1225</f>
        <v>-4223.9400000000023</v>
      </c>
      <c r="X1225" t="str">
        <f>VLOOKUP(J1225,'[12]Conver ASEJ VS Clave Nueva'!$A$4:$C$193,3,FALSE)</f>
        <v>4.3.3.7</v>
      </c>
      <c r="Y1225" t="str">
        <f>VLOOKUP(K1225,'[13]Conver ASEJ VS Clave Nueva'!$B$4:$D$193,3,FALSE)</f>
        <v>Licencias similares no previstas en las anteriores</v>
      </c>
    </row>
    <row r="1226" spans="1:25" x14ac:dyDescent="0.25">
      <c r="A1226" s="16">
        <v>86975</v>
      </c>
      <c r="B1226" s="16" t="s">
        <v>44</v>
      </c>
      <c r="C1226" s="16" t="str">
        <f t="shared" ref="C1226:C1289" si="173">MID(B1226,1,4)</f>
        <v>2018</v>
      </c>
      <c r="D1226" s="16" t="str">
        <f t="shared" ref="D1226:D1289" si="174">MID(B1226,6,6)</f>
        <v>040000</v>
      </c>
      <c r="E1226" s="16" t="str">
        <f>VLOOKUP(D1226:D4382,'[10]Catalogos CRI'!$A$10:$B$19,2,FALSE)</f>
        <v>DERECHOS</v>
      </c>
      <c r="F1226" s="16" t="str">
        <f t="shared" ref="F1226:F1289" si="175">MID(B1226,13,6)</f>
        <v>043000</v>
      </c>
      <c r="G1226" s="16" t="str">
        <f>VLOOKUP(F1226:F4382,'[10]Catalogos CRI'!$A$24:$B$65,2,FALSE)</f>
        <v>DERECHOS POR PRESTACIÓN DE SERVICIOS</v>
      </c>
      <c r="H1226" s="16" t="str">
        <f t="shared" ref="H1226:H1289" si="176">MID(B1226,20,6)</f>
        <v>043030</v>
      </c>
      <c r="I1226" s="16" t="str">
        <f>VLOOKUP(H1226:H4382,'[10]Catalogos CRI'!$A$70:$B$148,2,FALSE)</f>
        <v>Licencias de construcción, reconstrucción, reparación o demolición de obras</v>
      </c>
      <c r="J1226" s="16" t="str">
        <f t="shared" ref="J1226:J1289" si="177">MID(B1226,27,6)</f>
        <v>043037</v>
      </c>
      <c r="K1226" s="16" t="str">
        <f>VLOOKUP(J1226:J4382,'[10]Catalogos CRI'!$A$153:$B$335,2,FALSE)</f>
        <v>Licencias similares no previstas en las anteriores</v>
      </c>
      <c r="L1226" s="16" t="str">
        <f t="shared" ref="L1226:L1289" si="178">MID(B1226,34,3)</f>
        <v>400</v>
      </c>
      <c r="M1226" s="16" t="str">
        <f>VLOOKUP(L1226:L4382,[11]FF!$A$10:$B$16,2,FALSE)</f>
        <v>Ingresos Propios</v>
      </c>
      <c r="N1226" s="16" t="str">
        <f t="shared" ref="N1226:N1289" si="179">MID(B1226,38,3)</f>
        <v>401</v>
      </c>
      <c r="O1226" s="16" t="str">
        <f>VLOOKUP(N1226:N4382,[11]FF!$A$22:$B$93,2,FALSE)</f>
        <v>Ingresos Propios</v>
      </c>
      <c r="P1226" s="16">
        <v>880098</v>
      </c>
      <c r="Q1226" s="16">
        <v>7</v>
      </c>
      <c r="R1226" s="17">
        <v>48600</v>
      </c>
      <c r="S1226" s="17">
        <v>0</v>
      </c>
      <c r="T1226" s="17">
        <f t="shared" si="171"/>
        <v>48600</v>
      </c>
      <c r="U1226" s="17">
        <v>0</v>
      </c>
      <c r="V1226" s="17">
        <v>2567.4899999999998</v>
      </c>
      <c r="W1226" s="17">
        <f t="shared" si="172"/>
        <v>46032.51</v>
      </c>
      <c r="X1226" t="str">
        <f>VLOOKUP(J1226,'[12]Conver ASEJ VS Clave Nueva'!$A$4:$C$193,3,FALSE)</f>
        <v>4.3.3.7</v>
      </c>
      <c r="Y1226" t="str">
        <f>VLOOKUP(K1226,'[13]Conver ASEJ VS Clave Nueva'!$B$4:$D$193,3,FALSE)</f>
        <v>Licencias similares no previstas en las anteriores</v>
      </c>
    </row>
    <row r="1227" spans="1:25" x14ac:dyDescent="0.25">
      <c r="A1227" s="16">
        <v>86975</v>
      </c>
      <c r="B1227" s="16" t="s">
        <v>44</v>
      </c>
      <c r="C1227" s="16" t="str">
        <f t="shared" si="173"/>
        <v>2018</v>
      </c>
      <c r="D1227" s="16" t="str">
        <f t="shared" si="174"/>
        <v>040000</v>
      </c>
      <c r="E1227" s="16" t="str">
        <f>VLOOKUP(D1227:D4383,'[10]Catalogos CRI'!$A$10:$B$19,2,FALSE)</f>
        <v>DERECHOS</v>
      </c>
      <c r="F1227" s="16" t="str">
        <f t="shared" si="175"/>
        <v>043000</v>
      </c>
      <c r="G1227" s="16" t="str">
        <f>VLOOKUP(F1227:F4383,'[10]Catalogos CRI'!$A$24:$B$65,2,FALSE)</f>
        <v>DERECHOS POR PRESTACIÓN DE SERVICIOS</v>
      </c>
      <c r="H1227" s="16" t="str">
        <f t="shared" si="176"/>
        <v>043030</v>
      </c>
      <c r="I1227" s="16" t="str">
        <f>VLOOKUP(H1227:H4383,'[10]Catalogos CRI'!$A$70:$B$148,2,FALSE)</f>
        <v>Licencias de construcción, reconstrucción, reparación o demolición de obras</v>
      </c>
      <c r="J1227" s="16" t="str">
        <f t="shared" si="177"/>
        <v>043037</v>
      </c>
      <c r="K1227" s="16" t="str">
        <f>VLOOKUP(J1227:J4383,'[10]Catalogos CRI'!$A$153:$B$335,2,FALSE)</f>
        <v>Licencias similares no previstas en las anteriores</v>
      </c>
      <c r="L1227" s="16" t="str">
        <f t="shared" si="178"/>
        <v>400</v>
      </c>
      <c r="M1227" s="16" t="str">
        <f>VLOOKUP(L1227:L4383,[11]FF!$A$10:$B$16,2,FALSE)</f>
        <v>Ingresos Propios</v>
      </c>
      <c r="N1227" s="16" t="str">
        <f t="shared" si="179"/>
        <v>401</v>
      </c>
      <c r="O1227" s="16" t="str">
        <f>VLOOKUP(N1227:N4383,[11]FF!$A$22:$B$93,2,FALSE)</f>
        <v>Ingresos Propios</v>
      </c>
      <c r="P1227" s="16">
        <v>880099</v>
      </c>
      <c r="Q1227" s="16">
        <v>8</v>
      </c>
      <c r="R1227" s="17">
        <v>48600</v>
      </c>
      <c r="S1227" s="17">
        <v>0</v>
      </c>
      <c r="T1227" s="17">
        <f t="shared" si="171"/>
        <v>48600</v>
      </c>
      <c r="U1227" s="17">
        <v>0</v>
      </c>
      <c r="V1227" s="17">
        <v>15532.98</v>
      </c>
      <c r="W1227" s="17">
        <f t="shared" si="172"/>
        <v>33067.020000000004</v>
      </c>
      <c r="X1227" t="str">
        <f>VLOOKUP(J1227,'[12]Conver ASEJ VS Clave Nueva'!$A$4:$C$193,3,FALSE)</f>
        <v>4.3.3.7</v>
      </c>
      <c r="Y1227" t="str">
        <f>VLOOKUP(K1227,'[13]Conver ASEJ VS Clave Nueva'!$B$4:$D$193,3,FALSE)</f>
        <v>Licencias similares no previstas en las anteriores</v>
      </c>
    </row>
    <row r="1228" spans="1:25" x14ac:dyDescent="0.25">
      <c r="A1228" s="16">
        <v>86975</v>
      </c>
      <c r="B1228" s="16" t="s">
        <v>44</v>
      </c>
      <c r="C1228" s="16" t="str">
        <f t="shared" si="173"/>
        <v>2018</v>
      </c>
      <c r="D1228" s="16" t="str">
        <f t="shared" si="174"/>
        <v>040000</v>
      </c>
      <c r="E1228" s="16" t="str">
        <f>VLOOKUP(D1228:D4384,'[10]Catalogos CRI'!$A$10:$B$19,2,FALSE)</f>
        <v>DERECHOS</v>
      </c>
      <c r="F1228" s="16" t="str">
        <f t="shared" si="175"/>
        <v>043000</v>
      </c>
      <c r="G1228" s="16" t="str">
        <f>VLOOKUP(F1228:F4384,'[10]Catalogos CRI'!$A$24:$B$65,2,FALSE)</f>
        <v>DERECHOS POR PRESTACIÓN DE SERVICIOS</v>
      </c>
      <c r="H1228" s="16" t="str">
        <f t="shared" si="176"/>
        <v>043030</v>
      </c>
      <c r="I1228" s="16" t="str">
        <f>VLOOKUP(H1228:H4384,'[10]Catalogos CRI'!$A$70:$B$148,2,FALSE)</f>
        <v>Licencias de construcción, reconstrucción, reparación o demolición de obras</v>
      </c>
      <c r="J1228" s="16" t="str">
        <f t="shared" si="177"/>
        <v>043037</v>
      </c>
      <c r="K1228" s="16" t="str">
        <f>VLOOKUP(J1228:J4384,'[10]Catalogos CRI'!$A$153:$B$335,2,FALSE)</f>
        <v>Licencias similares no previstas en las anteriores</v>
      </c>
      <c r="L1228" s="16" t="str">
        <f t="shared" si="178"/>
        <v>400</v>
      </c>
      <c r="M1228" s="16" t="str">
        <f>VLOOKUP(L1228:L4384,[11]FF!$A$10:$B$16,2,FALSE)</f>
        <v>Ingresos Propios</v>
      </c>
      <c r="N1228" s="16" t="str">
        <f t="shared" si="179"/>
        <v>401</v>
      </c>
      <c r="O1228" s="16" t="str">
        <f>VLOOKUP(N1228:N4384,[11]FF!$A$22:$B$93,2,FALSE)</f>
        <v>Ingresos Propios</v>
      </c>
      <c r="P1228" s="16">
        <v>880100</v>
      </c>
      <c r="Q1228" s="16">
        <v>9</v>
      </c>
      <c r="R1228" s="17">
        <v>48600</v>
      </c>
      <c r="S1228" s="17">
        <v>0</v>
      </c>
      <c r="T1228" s="17">
        <f t="shared" si="171"/>
        <v>48600</v>
      </c>
      <c r="U1228" s="17">
        <v>0</v>
      </c>
      <c r="V1228" s="17">
        <v>708.45</v>
      </c>
      <c r="W1228" s="17">
        <f t="shared" si="172"/>
        <v>47891.55</v>
      </c>
      <c r="X1228" t="str">
        <f>VLOOKUP(J1228,'[12]Conver ASEJ VS Clave Nueva'!$A$4:$C$193,3,FALSE)</f>
        <v>4.3.3.7</v>
      </c>
      <c r="Y1228" t="str">
        <f>VLOOKUP(K1228,'[13]Conver ASEJ VS Clave Nueva'!$B$4:$D$193,3,FALSE)</f>
        <v>Licencias similares no previstas en las anteriores</v>
      </c>
    </row>
    <row r="1229" spans="1:25" x14ac:dyDescent="0.25">
      <c r="A1229" s="16">
        <v>86975</v>
      </c>
      <c r="B1229" s="16" t="s">
        <v>44</v>
      </c>
      <c r="C1229" s="16" t="str">
        <f t="shared" si="173"/>
        <v>2018</v>
      </c>
      <c r="D1229" s="16" t="str">
        <f t="shared" si="174"/>
        <v>040000</v>
      </c>
      <c r="E1229" s="16" t="str">
        <f>VLOOKUP(D1229:D4385,'[10]Catalogos CRI'!$A$10:$B$19,2,FALSE)</f>
        <v>DERECHOS</v>
      </c>
      <c r="F1229" s="16" t="str">
        <f t="shared" si="175"/>
        <v>043000</v>
      </c>
      <c r="G1229" s="16" t="str">
        <f>VLOOKUP(F1229:F4385,'[10]Catalogos CRI'!$A$24:$B$65,2,FALSE)</f>
        <v>DERECHOS POR PRESTACIÓN DE SERVICIOS</v>
      </c>
      <c r="H1229" s="16" t="str">
        <f t="shared" si="176"/>
        <v>043030</v>
      </c>
      <c r="I1229" s="16" t="str">
        <f>VLOOKUP(H1229:H4385,'[10]Catalogos CRI'!$A$70:$B$148,2,FALSE)</f>
        <v>Licencias de construcción, reconstrucción, reparación o demolición de obras</v>
      </c>
      <c r="J1229" s="16" t="str">
        <f t="shared" si="177"/>
        <v>043037</v>
      </c>
      <c r="K1229" s="16" t="str">
        <f>VLOOKUP(J1229:J4385,'[10]Catalogos CRI'!$A$153:$B$335,2,FALSE)</f>
        <v>Licencias similares no previstas en las anteriores</v>
      </c>
      <c r="L1229" s="16" t="str">
        <f t="shared" si="178"/>
        <v>400</v>
      </c>
      <c r="M1229" s="16" t="str">
        <f>VLOOKUP(L1229:L4385,[11]FF!$A$10:$B$16,2,FALSE)</f>
        <v>Ingresos Propios</v>
      </c>
      <c r="N1229" s="16" t="str">
        <f t="shared" si="179"/>
        <v>401</v>
      </c>
      <c r="O1229" s="16" t="str">
        <f>VLOOKUP(N1229:N4385,[11]FF!$A$22:$B$93,2,FALSE)</f>
        <v>Ingresos Propios</v>
      </c>
      <c r="P1229" s="16">
        <v>880101</v>
      </c>
      <c r="Q1229" s="16">
        <v>10</v>
      </c>
      <c r="R1229" s="17">
        <v>48600</v>
      </c>
      <c r="S1229" s="17">
        <v>0</v>
      </c>
      <c r="T1229" s="17">
        <f t="shared" si="171"/>
        <v>48600</v>
      </c>
      <c r="U1229" s="17">
        <v>0</v>
      </c>
      <c r="V1229" s="17">
        <v>7544.97</v>
      </c>
      <c r="W1229" s="17">
        <f t="shared" si="172"/>
        <v>41055.03</v>
      </c>
      <c r="X1229" t="str">
        <f>VLOOKUP(J1229,'[12]Conver ASEJ VS Clave Nueva'!$A$4:$C$193,3,FALSE)</f>
        <v>4.3.3.7</v>
      </c>
      <c r="Y1229" t="str">
        <f>VLOOKUP(K1229,'[13]Conver ASEJ VS Clave Nueva'!$B$4:$D$193,3,FALSE)</f>
        <v>Licencias similares no previstas en las anteriores</v>
      </c>
    </row>
    <row r="1230" spans="1:25" x14ac:dyDescent="0.25">
      <c r="A1230" s="16">
        <v>86975</v>
      </c>
      <c r="B1230" s="16" t="s">
        <v>44</v>
      </c>
      <c r="C1230" s="16" t="str">
        <f t="shared" si="173"/>
        <v>2018</v>
      </c>
      <c r="D1230" s="16" t="str">
        <f t="shared" si="174"/>
        <v>040000</v>
      </c>
      <c r="E1230" s="16" t="str">
        <f>VLOOKUP(D1230:D4386,'[10]Catalogos CRI'!$A$10:$B$19,2,FALSE)</f>
        <v>DERECHOS</v>
      </c>
      <c r="F1230" s="16" t="str">
        <f t="shared" si="175"/>
        <v>043000</v>
      </c>
      <c r="G1230" s="16" t="str">
        <f>VLOOKUP(F1230:F4386,'[10]Catalogos CRI'!$A$24:$B$65,2,FALSE)</f>
        <v>DERECHOS POR PRESTACIÓN DE SERVICIOS</v>
      </c>
      <c r="H1230" s="16" t="str">
        <f t="shared" si="176"/>
        <v>043030</v>
      </c>
      <c r="I1230" s="16" t="str">
        <f>VLOOKUP(H1230:H4386,'[10]Catalogos CRI'!$A$70:$B$148,2,FALSE)</f>
        <v>Licencias de construcción, reconstrucción, reparación o demolición de obras</v>
      </c>
      <c r="J1230" s="16" t="str">
        <f t="shared" si="177"/>
        <v>043037</v>
      </c>
      <c r="K1230" s="16" t="str">
        <f>VLOOKUP(J1230:J4386,'[10]Catalogos CRI'!$A$153:$B$335,2,FALSE)</f>
        <v>Licencias similares no previstas en las anteriores</v>
      </c>
      <c r="L1230" s="16" t="str">
        <f t="shared" si="178"/>
        <v>400</v>
      </c>
      <c r="M1230" s="16" t="str">
        <f>VLOOKUP(L1230:L4386,[11]FF!$A$10:$B$16,2,FALSE)</f>
        <v>Ingresos Propios</v>
      </c>
      <c r="N1230" s="16" t="str">
        <f t="shared" si="179"/>
        <v>401</v>
      </c>
      <c r="O1230" s="16" t="str">
        <f>VLOOKUP(N1230:N4386,[11]FF!$A$22:$B$93,2,FALSE)</f>
        <v>Ingresos Propios</v>
      </c>
      <c r="P1230" s="16">
        <v>880102</v>
      </c>
      <c r="Q1230" s="16">
        <v>11</v>
      </c>
      <c r="R1230" s="17">
        <v>48600</v>
      </c>
      <c r="S1230" s="17">
        <v>0</v>
      </c>
      <c r="T1230" s="17">
        <f t="shared" si="171"/>
        <v>48600</v>
      </c>
      <c r="U1230" s="17">
        <v>0</v>
      </c>
      <c r="V1230" s="17">
        <v>226006.83</v>
      </c>
      <c r="W1230" s="17">
        <f t="shared" si="172"/>
        <v>-177406.83</v>
      </c>
      <c r="X1230" t="str">
        <f>VLOOKUP(J1230,'[12]Conver ASEJ VS Clave Nueva'!$A$4:$C$193,3,FALSE)</f>
        <v>4.3.3.7</v>
      </c>
      <c r="Y1230" t="str">
        <f>VLOOKUP(K1230,'[13]Conver ASEJ VS Clave Nueva'!$B$4:$D$193,3,FALSE)</f>
        <v>Licencias similares no previstas en las anteriores</v>
      </c>
    </row>
    <row r="1231" spans="1:25" x14ac:dyDescent="0.25">
      <c r="A1231" s="16">
        <v>86975</v>
      </c>
      <c r="B1231" s="16" t="s">
        <v>44</v>
      </c>
      <c r="C1231" s="16" t="str">
        <f t="shared" si="173"/>
        <v>2018</v>
      </c>
      <c r="D1231" s="16" t="str">
        <f t="shared" si="174"/>
        <v>040000</v>
      </c>
      <c r="E1231" s="16" t="str">
        <f>VLOOKUP(D1231:D4387,'[10]Catalogos CRI'!$A$10:$B$19,2,FALSE)</f>
        <v>DERECHOS</v>
      </c>
      <c r="F1231" s="16" t="str">
        <f t="shared" si="175"/>
        <v>043000</v>
      </c>
      <c r="G1231" s="16" t="str">
        <f>VLOOKUP(F1231:F4387,'[10]Catalogos CRI'!$A$24:$B$65,2,FALSE)</f>
        <v>DERECHOS POR PRESTACIÓN DE SERVICIOS</v>
      </c>
      <c r="H1231" s="16" t="str">
        <f t="shared" si="176"/>
        <v>043030</v>
      </c>
      <c r="I1231" s="16" t="str">
        <f>VLOOKUP(H1231:H4387,'[10]Catalogos CRI'!$A$70:$B$148,2,FALSE)</f>
        <v>Licencias de construcción, reconstrucción, reparación o demolición de obras</v>
      </c>
      <c r="J1231" s="16" t="str">
        <f t="shared" si="177"/>
        <v>043037</v>
      </c>
      <c r="K1231" s="16" t="str">
        <f>VLOOKUP(J1231:J4387,'[10]Catalogos CRI'!$A$153:$B$335,2,FALSE)</f>
        <v>Licencias similares no previstas en las anteriores</v>
      </c>
      <c r="L1231" s="16" t="str">
        <f t="shared" si="178"/>
        <v>400</v>
      </c>
      <c r="M1231" s="16" t="str">
        <f>VLOOKUP(L1231:L4387,[11]FF!$A$10:$B$16,2,FALSE)</f>
        <v>Ingresos Propios</v>
      </c>
      <c r="N1231" s="16" t="str">
        <f t="shared" si="179"/>
        <v>401</v>
      </c>
      <c r="O1231" s="16" t="str">
        <f>VLOOKUP(N1231:N4387,[11]FF!$A$22:$B$93,2,FALSE)</f>
        <v>Ingresos Propios</v>
      </c>
      <c r="P1231" s="16">
        <v>880103</v>
      </c>
      <c r="Q1231" s="16">
        <v>12</v>
      </c>
      <c r="R1231" s="17">
        <v>48600</v>
      </c>
      <c r="S1231" s="17">
        <v>0</v>
      </c>
      <c r="T1231" s="17">
        <f t="shared" si="171"/>
        <v>48600</v>
      </c>
      <c r="U1231" s="17">
        <v>0</v>
      </c>
      <c r="V1231" s="17">
        <v>4411.8900000000003</v>
      </c>
      <c r="W1231" s="17">
        <f t="shared" si="172"/>
        <v>44188.11</v>
      </c>
      <c r="X1231" t="str">
        <f>VLOOKUP(J1231,'[12]Conver ASEJ VS Clave Nueva'!$A$4:$C$193,3,FALSE)</f>
        <v>4.3.3.7</v>
      </c>
      <c r="Y1231" t="str">
        <f>VLOOKUP(K1231,'[13]Conver ASEJ VS Clave Nueva'!$B$4:$D$193,3,FALSE)</f>
        <v>Licencias similares no previstas en las anteriores</v>
      </c>
    </row>
    <row r="1232" spans="1:25" x14ac:dyDescent="0.25">
      <c r="A1232" s="16">
        <v>86976</v>
      </c>
      <c r="B1232" s="16" t="s">
        <v>94</v>
      </c>
      <c r="C1232" s="16" t="str">
        <f t="shared" si="173"/>
        <v>2018</v>
      </c>
      <c r="D1232" s="16" t="str">
        <f t="shared" si="174"/>
        <v>040000</v>
      </c>
      <c r="E1232" s="16" t="str">
        <f>VLOOKUP(D1232:D4388,'[10]Catalogos CRI'!$A$10:$B$19,2,FALSE)</f>
        <v>DERECHOS</v>
      </c>
      <c r="F1232" s="16" t="str">
        <f t="shared" si="175"/>
        <v>043000</v>
      </c>
      <c r="G1232" s="16" t="str">
        <f>VLOOKUP(F1232:F4388,'[10]Catalogos CRI'!$A$24:$B$65,2,FALSE)</f>
        <v>DERECHOS POR PRESTACIÓN DE SERVICIOS</v>
      </c>
      <c r="H1232" s="16" t="str">
        <f t="shared" si="176"/>
        <v>043050</v>
      </c>
      <c r="I1232" s="16" t="str">
        <f>VLOOKUP(H1232:H4388,'[10]Catalogos CRI'!$A$70:$B$148,2,FALSE)</f>
        <v>Licencias de cambio de régimen de propiedad y urbanización</v>
      </c>
      <c r="J1232" s="16" t="str">
        <f t="shared" si="177"/>
        <v>043051</v>
      </c>
      <c r="K1232" s="16" t="str">
        <f>VLOOKUP(J1232:J4388,'[10]Catalogos CRI'!$A$153:$B$335,2,FALSE)</f>
        <v>Licencia de cambio de régimen de propiedad</v>
      </c>
      <c r="L1232" s="16" t="str">
        <f t="shared" si="178"/>
        <v>400</v>
      </c>
      <c r="M1232" s="16" t="str">
        <f>VLOOKUP(L1232:L4388,[11]FF!$A$10:$B$16,2,FALSE)</f>
        <v>Ingresos Propios</v>
      </c>
      <c r="N1232" s="16" t="str">
        <f t="shared" si="179"/>
        <v>401</v>
      </c>
      <c r="O1232" s="16" t="str">
        <f>VLOOKUP(N1232:N4388,[11]FF!$A$22:$B$93,2,FALSE)</f>
        <v>Ingresos Propios</v>
      </c>
      <c r="P1232" s="16">
        <v>880104</v>
      </c>
      <c r="Q1232" s="16">
        <v>1</v>
      </c>
      <c r="R1232" s="17">
        <v>110078.35</v>
      </c>
      <c r="S1232" s="17">
        <v>0</v>
      </c>
      <c r="T1232" s="17">
        <f t="shared" si="171"/>
        <v>110078.35</v>
      </c>
      <c r="U1232" s="17">
        <v>0</v>
      </c>
      <c r="V1232" s="17">
        <v>0</v>
      </c>
      <c r="W1232" s="17">
        <f t="shared" si="172"/>
        <v>110078.35</v>
      </c>
      <c r="X1232" t="str">
        <f>VLOOKUP(J1232,'[12]Conver ASEJ VS Clave Nueva'!$A$4:$C$193,3,FALSE)</f>
        <v>4.3.5.1</v>
      </c>
      <c r="Y1232" t="str">
        <f>VLOOKUP(K1232,'[13]Conver ASEJ VS Clave Nueva'!$B$4:$D$193,3,FALSE)</f>
        <v>Licencia de cambio de régimen de propiedad</v>
      </c>
    </row>
    <row r="1233" spans="1:25" x14ac:dyDescent="0.25">
      <c r="A1233" s="16">
        <v>86976</v>
      </c>
      <c r="B1233" s="16" t="s">
        <v>94</v>
      </c>
      <c r="C1233" s="16" t="str">
        <f t="shared" si="173"/>
        <v>2018</v>
      </c>
      <c r="D1233" s="16" t="str">
        <f t="shared" si="174"/>
        <v>040000</v>
      </c>
      <c r="E1233" s="16" t="str">
        <f>VLOOKUP(D1233:D4389,'[10]Catalogos CRI'!$A$10:$B$19,2,FALSE)</f>
        <v>DERECHOS</v>
      </c>
      <c r="F1233" s="16" t="str">
        <f t="shared" si="175"/>
        <v>043000</v>
      </c>
      <c r="G1233" s="16" t="str">
        <f>VLOOKUP(F1233:F4389,'[10]Catalogos CRI'!$A$24:$B$65,2,FALSE)</f>
        <v>DERECHOS POR PRESTACIÓN DE SERVICIOS</v>
      </c>
      <c r="H1233" s="16" t="str">
        <f t="shared" si="176"/>
        <v>043050</v>
      </c>
      <c r="I1233" s="16" t="str">
        <f>VLOOKUP(H1233:H4389,'[10]Catalogos CRI'!$A$70:$B$148,2,FALSE)</f>
        <v>Licencias de cambio de régimen de propiedad y urbanización</v>
      </c>
      <c r="J1233" s="16" t="str">
        <f t="shared" si="177"/>
        <v>043051</v>
      </c>
      <c r="K1233" s="16" t="str">
        <f>VLOOKUP(J1233:J4389,'[10]Catalogos CRI'!$A$153:$B$335,2,FALSE)</f>
        <v>Licencia de cambio de régimen de propiedad</v>
      </c>
      <c r="L1233" s="16" t="str">
        <f t="shared" si="178"/>
        <v>400</v>
      </c>
      <c r="M1233" s="16" t="str">
        <f>VLOOKUP(L1233:L4389,[11]FF!$A$10:$B$16,2,FALSE)</f>
        <v>Ingresos Propios</v>
      </c>
      <c r="N1233" s="16" t="str">
        <f t="shared" si="179"/>
        <v>401</v>
      </c>
      <c r="O1233" s="16" t="str">
        <f>VLOOKUP(N1233:N4389,[11]FF!$A$22:$B$93,2,FALSE)</f>
        <v>Ingresos Propios</v>
      </c>
      <c r="P1233" s="16">
        <v>880105</v>
      </c>
      <c r="Q1233" s="16">
        <v>2</v>
      </c>
      <c r="R1233" s="17">
        <v>110074</v>
      </c>
      <c r="S1233" s="17">
        <v>0</v>
      </c>
      <c r="T1233" s="17">
        <f t="shared" si="171"/>
        <v>110074</v>
      </c>
      <c r="U1233" s="17">
        <v>0</v>
      </c>
      <c r="V1233" s="17">
        <v>0</v>
      </c>
      <c r="W1233" s="17">
        <f t="shared" si="172"/>
        <v>110074</v>
      </c>
      <c r="X1233" t="str">
        <f>VLOOKUP(J1233,'[12]Conver ASEJ VS Clave Nueva'!$A$4:$C$193,3,FALSE)</f>
        <v>4.3.5.1</v>
      </c>
      <c r="Y1233" t="str">
        <f>VLOOKUP(K1233,'[13]Conver ASEJ VS Clave Nueva'!$B$4:$D$193,3,FALSE)</f>
        <v>Licencia de cambio de régimen de propiedad</v>
      </c>
    </row>
    <row r="1234" spans="1:25" x14ac:dyDescent="0.25">
      <c r="A1234" s="16">
        <v>86976</v>
      </c>
      <c r="B1234" s="16" t="s">
        <v>94</v>
      </c>
      <c r="C1234" s="16" t="str">
        <f t="shared" si="173"/>
        <v>2018</v>
      </c>
      <c r="D1234" s="16" t="str">
        <f t="shared" si="174"/>
        <v>040000</v>
      </c>
      <c r="E1234" s="16" t="str">
        <f>VLOOKUP(D1234:D4390,'[10]Catalogos CRI'!$A$10:$B$19,2,FALSE)</f>
        <v>DERECHOS</v>
      </c>
      <c r="F1234" s="16" t="str">
        <f t="shared" si="175"/>
        <v>043000</v>
      </c>
      <c r="G1234" s="16" t="str">
        <f>VLOOKUP(F1234:F4390,'[10]Catalogos CRI'!$A$24:$B$65,2,FALSE)</f>
        <v>DERECHOS POR PRESTACIÓN DE SERVICIOS</v>
      </c>
      <c r="H1234" s="16" t="str">
        <f t="shared" si="176"/>
        <v>043050</v>
      </c>
      <c r="I1234" s="16" t="str">
        <f>VLOOKUP(H1234:H4390,'[10]Catalogos CRI'!$A$70:$B$148,2,FALSE)</f>
        <v>Licencias de cambio de régimen de propiedad y urbanización</v>
      </c>
      <c r="J1234" s="16" t="str">
        <f t="shared" si="177"/>
        <v>043051</v>
      </c>
      <c r="K1234" s="16" t="str">
        <f>VLOOKUP(J1234:J4390,'[10]Catalogos CRI'!$A$153:$B$335,2,FALSE)</f>
        <v>Licencia de cambio de régimen de propiedad</v>
      </c>
      <c r="L1234" s="16" t="str">
        <f t="shared" si="178"/>
        <v>400</v>
      </c>
      <c r="M1234" s="16" t="str">
        <f>VLOOKUP(L1234:L4390,[11]FF!$A$10:$B$16,2,FALSE)</f>
        <v>Ingresos Propios</v>
      </c>
      <c r="N1234" s="16" t="str">
        <f t="shared" si="179"/>
        <v>401</v>
      </c>
      <c r="O1234" s="16" t="str">
        <f>VLOOKUP(N1234:N4390,[11]FF!$A$22:$B$93,2,FALSE)</f>
        <v>Ingresos Propios</v>
      </c>
      <c r="P1234" s="16">
        <v>880106</v>
      </c>
      <c r="Q1234" s="16">
        <v>3</v>
      </c>
      <c r="R1234" s="17">
        <v>110074</v>
      </c>
      <c r="S1234" s="17">
        <v>0</v>
      </c>
      <c r="T1234" s="17">
        <f t="shared" si="171"/>
        <v>110074</v>
      </c>
      <c r="U1234" s="17">
        <v>0</v>
      </c>
      <c r="V1234" s="17">
        <v>0</v>
      </c>
      <c r="W1234" s="17">
        <f t="shared" si="172"/>
        <v>110074</v>
      </c>
      <c r="X1234" t="str">
        <f>VLOOKUP(J1234,'[12]Conver ASEJ VS Clave Nueva'!$A$4:$C$193,3,FALSE)</f>
        <v>4.3.5.1</v>
      </c>
      <c r="Y1234" t="str">
        <f>VLOOKUP(K1234,'[13]Conver ASEJ VS Clave Nueva'!$B$4:$D$193,3,FALSE)</f>
        <v>Licencia de cambio de régimen de propiedad</v>
      </c>
    </row>
    <row r="1235" spans="1:25" x14ac:dyDescent="0.25">
      <c r="A1235" s="16">
        <v>86976</v>
      </c>
      <c r="B1235" s="16" t="s">
        <v>94</v>
      </c>
      <c r="C1235" s="16" t="str">
        <f t="shared" si="173"/>
        <v>2018</v>
      </c>
      <c r="D1235" s="16" t="str">
        <f t="shared" si="174"/>
        <v>040000</v>
      </c>
      <c r="E1235" s="16" t="str">
        <f>VLOOKUP(D1235:D4391,'[10]Catalogos CRI'!$A$10:$B$19,2,FALSE)</f>
        <v>DERECHOS</v>
      </c>
      <c r="F1235" s="16" t="str">
        <f t="shared" si="175"/>
        <v>043000</v>
      </c>
      <c r="G1235" s="16" t="str">
        <f>VLOOKUP(F1235:F4391,'[10]Catalogos CRI'!$A$24:$B$65,2,FALSE)</f>
        <v>DERECHOS POR PRESTACIÓN DE SERVICIOS</v>
      </c>
      <c r="H1235" s="16" t="str">
        <f t="shared" si="176"/>
        <v>043050</v>
      </c>
      <c r="I1235" s="16" t="str">
        <f>VLOOKUP(H1235:H4391,'[10]Catalogos CRI'!$A$70:$B$148,2,FALSE)</f>
        <v>Licencias de cambio de régimen de propiedad y urbanización</v>
      </c>
      <c r="J1235" s="16" t="str">
        <f t="shared" si="177"/>
        <v>043051</v>
      </c>
      <c r="K1235" s="16" t="str">
        <f>VLOOKUP(J1235:J4391,'[10]Catalogos CRI'!$A$153:$B$335,2,FALSE)</f>
        <v>Licencia de cambio de régimen de propiedad</v>
      </c>
      <c r="L1235" s="16" t="str">
        <f t="shared" si="178"/>
        <v>400</v>
      </c>
      <c r="M1235" s="16" t="str">
        <f>VLOOKUP(L1235:L4391,[11]FF!$A$10:$B$16,2,FALSE)</f>
        <v>Ingresos Propios</v>
      </c>
      <c r="N1235" s="16" t="str">
        <f t="shared" si="179"/>
        <v>401</v>
      </c>
      <c r="O1235" s="16" t="str">
        <f>VLOOKUP(N1235:N4391,[11]FF!$A$22:$B$93,2,FALSE)</f>
        <v>Ingresos Propios</v>
      </c>
      <c r="P1235" s="16">
        <v>880107</v>
      </c>
      <c r="Q1235" s="16">
        <v>4</v>
      </c>
      <c r="R1235" s="17">
        <v>110074</v>
      </c>
      <c r="S1235" s="17">
        <v>0</v>
      </c>
      <c r="T1235" s="17">
        <f t="shared" si="171"/>
        <v>110074</v>
      </c>
      <c r="U1235" s="17">
        <v>0</v>
      </c>
      <c r="V1235" s="17">
        <v>0</v>
      </c>
      <c r="W1235" s="17">
        <f t="shared" si="172"/>
        <v>110074</v>
      </c>
      <c r="X1235" t="str">
        <f>VLOOKUP(J1235,'[12]Conver ASEJ VS Clave Nueva'!$A$4:$C$193,3,FALSE)</f>
        <v>4.3.5.1</v>
      </c>
      <c r="Y1235" t="str">
        <f>VLOOKUP(K1235,'[13]Conver ASEJ VS Clave Nueva'!$B$4:$D$193,3,FALSE)</f>
        <v>Licencia de cambio de régimen de propiedad</v>
      </c>
    </row>
    <row r="1236" spans="1:25" x14ac:dyDescent="0.25">
      <c r="A1236" s="16">
        <v>86976</v>
      </c>
      <c r="B1236" s="16" t="s">
        <v>94</v>
      </c>
      <c r="C1236" s="16" t="str">
        <f t="shared" si="173"/>
        <v>2018</v>
      </c>
      <c r="D1236" s="16" t="str">
        <f t="shared" si="174"/>
        <v>040000</v>
      </c>
      <c r="E1236" s="16" t="str">
        <f>VLOOKUP(D1236:D4392,'[10]Catalogos CRI'!$A$10:$B$19,2,FALSE)</f>
        <v>DERECHOS</v>
      </c>
      <c r="F1236" s="16" t="str">
        <f t="shared" si="175"/>
        <v>043000</v>
      </c>
      <c r="G1236" s="16" t="str">
        <f>VLOOKUP(F1236:F4392,'[10]Catalogos CRI'!$A$24:$B$65,2,FALSE)</f>
        <v>DERECHOS POR PRESTACIÓN DE SERVICIOS</v>
      </c>
      <c r="H1236" s="16" t="str">
        <f t="shared" si="176"/>
        <v>043050</v>
      </c>
      <c r="I1236" s="16" t="str">
        <f>VLOOKUP(H1236:H4392,'[10]Catalogos CRI'!$A$70:$B$148,2,FALSE)</f>
        <v>Licencias de cambio de régimen de propiedad y urbanización</v>
      </c>
      <c r="J1236" s="16" t="str">
        <f t="shared" si="177"/>
        <v>043051</v>
      </c>
      <c r="K1236" s="16" t="str">
        <f>VLOOKUP(J1236:J4392,'[10]Catalogos CRI'!$A$153:$B$335,2,FALSE)</f>
        <v>Licencia de cambio de régimen de propiedad</v>
      </c>
      <c r="L1236" s="16" t="str">
        <f t="shared" si="178"/>
        <v>400</v>
      </c>
      <c r="M1236" s="16" t="str">
        <f>VLOOKUP(L1236:L4392,[11]FF!$A$10:$B$16,2,FALSE)</f>
        <v>Ingresos Propios</v>
      </c>
      <c r="N1236" s="16" t="str">
        <f t="shared" si="179"/>
        <v>401</v>
      </c>
      <c r="O1236" s="16" t="str">
        <f>VLOOKUP(N1236:N4392,[11]FF!$A$22:$B$93,2,FALSE)</f>
        <v>Ingresos Propios</v>
      </c>
      <c r="P1236" s="16">
        <v>880108</v>
      </c>
      <c r="Q1236" s="16">
        <v>5</v>
      </c>
      <c r="R1236" s="17">
        <v>110074</v>
      </c>
      <c r="S1236" s="17">
        <v>0</v>
      </c>
      <c r="T1236" s="17">
        <f t="shared" si="171"/>
        <v>110074</v>
      </c>
      <c r="U1236" s="17">
        <v>0</v>
      </c>
      <c r="V1236" s="17">
        <v>140821.34</v>
      </c>
      <c r="W1236" s="17">
        <f t="shared" si="172"/>
        <v>-30747.339999999997</v>
      </c>
      <c r="X1236" t="str">
        <f>VLOOKUP(J1236,'[12]Conver ASEJ VS Clave Nueva'!$A$4:$C$193,3,FALSE)</f>
        <v>4.3.5.1</v>
      </c>
      <c r="Y1236" t="str">
        <f>VLOOKUP(K1236,'[13]Conver ASEJ VS Clave Nueva'!$B$4:$D$193,3,FALSE)</f>
        <v>Licencia de cambio de régimen de propiedad</v>
      </c>
    </row>
    <row r="1237" spans="1:25" x14ac:dyDescent="0.25">
      <c r="A1237" s="16">
        <v>86976</v>
      </c>
      <c r="B1237" s="16" t="s">
        <v>94</v>
      </c>
      <c r="C1237" s="16" t="str">
        <f t="shared" si="173"/>
        <v>2018</v>
      </c>
      <c r="D1237" s="16" t="str">
        <f t="shared" si="174"/>
        <v>040000</v>
      </c>
      <c r="E1237" s="16" t="str">
        <f>VLOOKUP(D1237:D4393,'[10]Catalogos CRI'!$A$10:$B$19,2,FALSE)</f>
        <v>DERECHOS</v>
      </c>
      <c r="F1237" s="16" t="str">
        <f t="shared" si="175"/>
        <v>043000</v>
      </c>
      <c r="G1237" s="16" t="str">
        <f>VLOOKUP(F1237:F4393,'[10]Catalogos CRI'!$A$24:$B$65,2,FALSE)</f>
        <v>DERECHOS POR PRESTACIÓN DE SERVICIOS</v>
      </c>
      <c r="H1237" s="16" t="str">
        <f t="shared" si="176"/>
        <v>043050</v>
      </c>
      <c r="I1237" s="16" t="str">
        <f>VLOOKUP(H1237:H4393,'[10]Catalogos CRI'!$A$70:$B$148,2,FALSE)</f>
        <v>Licencias de cambio de régimen de propiedad y urbanización</v>
      </c>
      <c r="J1237" s="16" t="str">
        <f t="shared" si="177"/>
        <v>043051</v>
      </c>
      <c r="K1237" s="16" t="str">
        <f>VLOOKUP(J1237:J4393,'[10]Catalogos CRI'!$A$153:$B$335,2,FALSE)</f>
        <v>Licencia de cambio de régimen de propiedad</v>
      </c>
      <c r="L1237" s="16" t="str">
        <f t="shared" si="178"/>
        <v>400</v>
      </c>
      <c r="M1237" s="16" t="str">
        <f>VLOOKUP(L1237:L4393,[11]FF!$A$10:$B$16,2,FALSE)</f>
        <v>Ingresos Propios</v>
      </c>
      <c r="N1237" s="16" t="str">
        <f t="shared" si="179"/>
        <v>401</v>
      </c>
      <c r="O1237" s="16" t="str">
        <f>VLOOKUP(N1237:N4393,[11]FF!$A$22:$B$93,2,FALSE)</f>
        <v>Ingresos Propios</v>
      </c>
      <c r="P1237" s="16">
        <v>880109</v>
      </c>
      <c r="Q1237" s="16">
        <v>6</v>
      </c>
      <c r="R1237" s="17">
        <v>110074</v>
      </c>
      <c r="S1237" s="17">
        <v>0</v>
      </c>
      <c r="T1237" s="17">
        <f t="shared" si="171"/>
        <v>110074</v>
      </c>
      <c r="U1237" s="17">
        <v>0</v>
      </c>
      <c r="V1237" s="17">
        <v>9755</v>
      </c>
      <c r="W1237" s="17">
        <f t="shared" si="172"/>
        <v>100319</v>
      </c>
      <c r="X1237" t="str">
        <f>VLOOKUP(J1237,'[12]Conver ASEJ VS Clave Nueva'!$A$4:$C$193,3,FALSE)</f>
        <v>4.3.5.1</v>
      </c>
      <c r="Y1237" t="str">
        <f>VLOOKUP(K1237,'[13]Conver ASEJ VS Clave Nueva'!$B$4:$D$193,3,FALSE)</f>
        <v>Licencia de cambio de régimen de propiedad</v>
      </c>
    </row>
    <row r="1238" spans="1:25" x14ac:dyDescent="0.25">
      <c r="A1238" s="16">
        <v>86976</v>
      </c>
      <c r="B1238" s="16" t="s">
        <v>94</v>
      </c>
      <c r="C1238" s="16" t="str">
        <f t="shared" si="173"/>
        <v>2018</v>
      </c>
      <c r="D1238" s="16" t="str">
        <f t="shared" si="174"/>
        <v>040000</v>
      </c>
      <c r="E1238" s="16" t="str">
        <f>VLOOKUP(D1238:D4394,'[10]Catalogos CRI'!$A$10:$B$19,2,FALSE)</f>
        <v>DERECHOS</v>
      </c>
      <c r="F1238" s="16" t="str">
        <f t="shared" si="175"/>
        <v>043000</v>
      </c>
      <c r="G1238" s="16" t="str">
        <f>VLOOKUP(F1238:F4394,'[10]Catalogos CRI'!$A$24:$B$65,2,FALSE)</f>
        <v>DERECHOS POR PRESTACIÓN DE SERVICIOS</v>
      </c>
      <c r="H1238" s="16" t="str">
        <f t="shared" si="176"/>
        <v>043050</v>
      </c>
      <c r="I1238" s="16" t="str">
        <f>VLOOKUP(H1238:H4394,'[10]Catalogos CRI'!$A$70:$B$148,2,FALSE)</f>
        <v>Licencias de cambio de régimen de propiedad y urbanización</v>
      </c>
      <c r="J1238" s="16" t="str">
        <f t="shared" si="177"/>
        <v>043051</v>
      </c>
      <c r="K1238" s="16" t="str">
        <f>VLOOKUP(J1238:J4394,'[10]Catalogos CRI'!$A$153:$B$335,2,FALSE)</f>
        <v>Licencia de cambio de régimen de propiedad</v>
      </c>
      <c r="L1238" s="16" t="str">
        <f t="shared" si="178"/>
        <v>400</v>
      </c>
      <c r="M1238" s="16" t="str">
        <f>VLOOKUP(L1238:L4394,[11]FF!$A$10:$B$16,2,FALSE)</f>
        <v>Ingresos Propios</v>
      </c>
      <c r="N1238" s="16" t="str">
        <f t="shared" si="179"/>
        <v>401</v>
      </c>
      <c r="O1238" s="16" t="str">
        <f>VLOOKUP(N1238:N4394,[11]FF!$A$22:$B$93,2,FALSE)</f>
        <v>Ingresos Propios</v>
      </c>
      <c r="P1238" s="16">
        <v>880110</v>
      </c>
      <c r="Q1238" s="16">
        <v>7</v>
      </c>
      <c r="R1238" s="17">
        <v>110074</v>
      </c>
      <c r="S1238" s="17">
        <v>0</v>
      </c>
      <c r="T1238" s="17">
        <f t="shared" si="171"/>
        <v>110074</v>
      </c>
      <c r="U1238" s="17">
        <v>0</v>
      </c>
      <c r="V1238" s="17">
        <v>79565.56</v>
      </c>
      <c r="W1238" s="17">
        <f t="shared" si="172"/>
        <v>30508.440000000002</v>
      </c>
      <c r="X1238" t="str">
        <f>VLOOKUP(J1238,'[12]Conver ASEJ VS Clave Nueva'!$A$4:$C$193,3,FALSE)</f>
        <v>4.3.5.1</v>
      </c>
      <c r="Y1238" t="str">
        <f>VLOOKUP(K1238,'[13]Conver ASEJ VS Clave Nueva'!$B$4:$D$193,3,FALSE)</f>
        <v>Licencia de cambio de régimen de propiedad</v>
      </c>
    </row>
    <row r="1239" spans="1:25" x14ac:dyDescent="0.25">
      <c r="A1239" s="16">
        <v>86976</v>
      </c>
      <c r="B1239" s="16" t="s">
        <v>94</v>
      </c>
      <c r="C1239" s="16" t="str">
        <f t="shared" si="173"/>
        <v>2018</v>
      </c>
      <c r="D1239" s="16" t="str">
        <f t="shared" si="174"/>
        <v>040000</v>
      </c>
      <c r="E1239" s="16" t="str">
        <f>VLOOKUP(D1239:D4395,'[10]Catalogos CRI'!$A$10:$B$19,2,FALSE)</f>
        <v>DERECHOS</v>
      </c>
      <c r="F1239" s="16" t="str">
        <f t="shared" si="175"/>
        <v>043000</v>
      </c>
      <c r="G1239" s="16" t="str">
        <f>VLOOKUP(F1239:F4395,'[10]Catalogos CRI'!$A$24:$B$65,2,FALSE)</f>
        <v>DERECHOS POR PRESTACIÓN DE SERVICIOS</v>
      </c>
      <c r="H1239" s="16" t="str">
        <f t="shared" si="176"/>
        <v>043050</v>
      </c>
      <c r="I1239" s="16" t="str">
        <f>VLOOKUP(H1239:H4395,'[10]Catalogos CRI'!$A$70:$B$148,2,FALSE)</f>
        <v>Licencias de cambio de régimen de propiedad y urbanización</v>
      </c>
      <c r="J1239" s="16" t="str">
        <f t="shared" si="177"/>
        <v>043051</v>
      </c>
      <c r="K1239" s="16" t="str">
        <f>VLOOKUP(J1239:J4395,'[10]Catalogos CRI'!$A$153:$B$335,2,FALSE)</f>
        <v>Licencia de cambio de régimen de propiedad</v>
      </c>
      <c r="L1239" s="16" t="str">
        <f t="shared" si="178"/>
        <v>400</v>
      </c>
      <c r="M1239" s="16" t="str">
        <f>VLOOKUP(L1239:L4395,[11]FF!$A$10:$B$16,2,FALSE)</f>
        <v>Ingresos Propios</v>
      </c>
      <c r="N1239" s="16" t="str">
        <f t="shared" si="179"/>
        <v>401</v>
      </c>
      <c r="O1239" s="16" t="str">
        <f>VLOOKUP(N1239:N4395,[11]FF!$A$22:$B$93,2,FALSE)</f>
        <v>Ingresos Propios</v>
      </c>
      <c r="P1239" s="16">
        <v>880111</v>
      </c>
      <c r="Q1239" s="16">
        <v>8</v>
      </c>
      <c r="R1239" s="17">
        <v>110074</v>
      </c>
      <c r="S1239" s="17">
        <v>0</v>
      </c>
      <c r="T1239" s="17">
        <f t="shared" si="171"/>
        <v>110074</v>
      </c>
      <c r="U1239" s="17">
        <v>0</v>
      </c>
      <c r="V1239" s="17">
        <v>106817.95</v>
      </c>
      <c r="W1239" s="17">
        <f t="shared" si="172"/>
        <v>3256.0500000000029</v>
      </c>
      <c r="X1239" t="str">
        <f>VLOOKUP(J1239,'[12]Conver ASEJ VS Clave Nueva'!$A$4:$C$193,3,FALSE)</f>
        <v>4.3.5.1</v>
      </c>
      <c r="Y1239" t="str">
        <f>VLOOKUP(K1239,'[13]Conver ASEJ VS Clave Nueva'!$B$4:$D$193,3,FALSE)</f>
        <v>Licencia de cambio de régimen de propiedad</v>
      </c>
    </row>
    <row r="1240" spans="1:25" x14ac:dyDescent="0.25">
      <c r="A1240" s="16">
        <v>86976</v>
      </c>
      <c r="B1240" s="16" t="s">
        <v>94</v>
      </c>
      <c r="C1240" s="16" t="str">
        <f t="shared" si="173"/>
        <v>2018</v>
      </c>
      <c r="D1240" s="16" t="str">
        <f t="shared" si="174"/>
        <v>040000</v>
      </c>
      <c r="E1240" s="16" t="str">
        <f>VLOOKUP(D1240:D4396,'[10]Catalogos CRI'!$A$10:$B$19,2,FALSE)</f>
        <v>DERECHOS</v>
      </c>
      <c r="F1240" s="16" t="str">
        <f t="shared" si="175"/>
        <v>043000</v>
      </c>
      <c r="G1240" s="16" t="str">
        <f>VLOOKUP(F1240:F4396,'[10]Catalogos CRI'!$A$24:$B$65,2,FALSE)</f>
        <v>DERECHOS POR PRESTACIÓN DE SERVICIOS</v>
      </c>
      <c r="H1240" s="16" t="str">
        <f t="shared" si="176"/>
        <v>043050</v>
      </c>
      <c r="I1240" s="16" t="str">
        <f>VLOOKUP(H1240:H4396,'[10]Catalogos CRI'!$A$70:$B$148,2,FALSE)</f>
        <v>Licencias de cambio de régimen de propiedad y urbanización</v>
      </c>
      <c r="J1240" s="16" t="str">
        <f t="shared" si="177"/>
        <v>043051</v>
      </c>
      <c r="K1240" s="16" t="str">
        <f>VLOOKUP(J1240:J4396,'[10]Catalogos CRI'!$A$153:$B$335,2,FALSE)</f>
        <v>Licencia de cambio de régimen de propiedad</v>
      </c>
      <c r="L1240" s="16" t="str">
        <f t="shared" si="178"/>
        <v>400</v>
      </c>
      <c r="M1240" s="16" t="str">
        <f>VLOOKUP(L1240:L4396,[11]FF!$A$10:$B$16,2,FALSE)</f>
        <v>Ingresos Propios</v>
      </c>
      <c r="N1240" s="16" t="str">
        <f t="shared" si="179"/>
        <v>401</v>
      </c>
      <c r="O1240" s="16" t="str">
        <f>VLOOKUP(N1240:N4396,[11]FF!$A$22:$B$93,2,FALSE)</f>
        <v>Ingresos Propios</v>
      </c>
      <c r="P1240" s="16">
        <v>880112</v>
      </c>
      <c r="Q1240" s="16">
        <v>9</v>
      </c>
      <c r="R1240" s="17">
        <v>110074</v>
      </c>
      <c r="S1240" s="17">
        <v>0</v>
      </c>
      <c r="T1240" s="17">
        <f t="shared" si="171"/>
        <v>110074</v>
      </c>
      <c r="U1240" s="17">
        <v>0</v>
      </c>
      <c r="V1240" s="17">
        <v>3742.5</v>
      </c>
      <c r="W1240" s="17">
        <f t="shared" si="172"/>
        <v>106331.5</v>
      </c>
      <c r="X1240" t="str">
        <f>VLOOKUP(J1240,'[12]Conver ASEJ VS Clave Nueva'!$A$4:$C$193,3,FALSE)</f>
        <v>4.3.5.1</v>
      </c>
      <c r="Y1240" t="str">
        <f>VLOOKUP(K1240,'[13]Conver ASEJ VS Clave Nueva'!$B$4:$D$193,3,FALSE)</f>
        <v>Licencia de cambio de régimen de propiedad</v>
      </c>
    </row>
    <row r="1241" spans="1:25" x14ac:dyDescent="0.25">
      <c r="A1241" s="16">
        <v>86976</v>
      </c>
      <c r="B1241" s="16" t="s">
        <v>94</v>
      </c>
      <c r="C1241" s="16" t="str">
        <f t="shared" si="173"/>
        <v>2018</v>
      </c>
      <c r="D1241" s="16" t="str">
        <f t="shared" si="174"/>
        <v>040000</v>
      </c>
      <c r="E1241" s="16" t="str">
        <f>VLOOKUP(D1241:D4397,'[10]Catalogos CRI'!$A$10:$B$19,2,FALSE)</f>
        <v>DERECHOS</v>
      </c>
      <c r="F1241" s="16" t="str">
        <f t="shared" si="175"/>
        <v>043000</v>
      </c>
      <c r="G1241" s="16" t="str">
        <f>VLOOKUP(F1241:F4397,'[10]Catalogos CRI'!$A$24:$B$65,2,FALSE)</f>
        <v>DERECHOS POR PRESTACIÓN DE SERVICIOS</v>
      </c>
      <c r="H1241" s="16" t="str">
        <f t="shared" si="176"/>
        <v>043050</v>
      </c>
      <c r="I1241" s="16" t="str">
        <f>VLOOKUP(H1241:H4397,'[10]Catalogos CRI'!$A$70:$B$148,2,FALSE)</f>
        <v>Licencias de cambio de régimen de propiedad y urbanización</v>
      </c>
      <c r="J1241" s="16" t="str">
        <f t="shared" si="177"/>
        <v>043051</v>
      </c>
      <c r="K1241" s="16" t="str">
        <f>VLOOKUP(J1241:J4397,'[10]Catalogos CRI'!$A$153:$B$335,2,FALSE)</f>
        <v>Licencia de cambio de régimen de propiedad</v>
      </c>
      <c r="L1241" s="16" t="str">
        <f t="shared" si="178"/>
        <v>400</v>
      </c>
      <c r="M1241" s="16" t="str">
        <f>VLOOKUP(L1241:L4397,[11]FF!$A$10:$B$16,2,FALSE)</f>
        <v>Ingresos Propios</v>
      </c>
      <c r="N1241" s="16" t="str">
        <f t="shared" si="179"/>
        <v>401</v>
      </c>
      <c r="O1241" s="16" t="str">
        <f>VLOOKUP(N1241:N4397,[11]FF!$A$22:$B$93,2,FALSE)</f>
        <v>Ingresos Propios</v>
      </c>
      <c r="P1241" s="16">
        <v>880113</v>
      </c>
      <c r="Q1241" s="16">
        <v>10</v>
      </c>
      <c r="R1241" s="17">
        <v>110074</v>
      </c>
      <c r="S1241" s="17">
        <v>0</v>
      </c>
      <c r="T1241" s="17">
        <f t="shared" si="171"/>
        <v>110074</v>
      </c>
      <c r="U1241" s="17">
        <v>0</v>
      </c>
      <c r="V1241" s="17">
        <v>3742.5</v>
      </c>
      <c r="W1241" s="17">
        <f t="shared" si="172"/>
        <v>106331.5</v>
      </c>
      <c r="X1241" t="str">
        <f>VLOOKUP(J1241,'[12]Conver ASEJ VS Clave Nueva'!$A$4:$C$193,3,FALSE)</f>
        <v>4.3.5.1</v>
      </c>
      <c r="Y1241" t="str">
        <f>VLOOKUP(K1241,'[13]Conver ASEJ VS Clave Nueva'!$B$4:$D$193,3,FALSE)</f>
        <v>Licencia de cambio de régimen de propiedad</v>
      </c>
    </row>
    <row r="1242" spans="1:25" x14ac:dyDescent="0.25">
      <c r="A1242" s="16">
        <v>86976</v>
      </c>
      <c r="B1242" s="16" t="s">
        <v>94</v>
      </c>
      <c r="C1242" s="16" t="str">
        <f t="shared" si="173"/>
        <v>2018</v>
      </c>
      <c r="D1242" s="16" t="str">
        <f t="shared" si="174"/>
        <v>040000</v>
      </c>
      <c r="E1242" s="16" t="str">
        <f>VLOOKUP(D1242:D4398,'[10]Catalogos CRI'!$A$10:$B$19,2,FALSE)</f>
        <v>DERECHOS</v>
      </c>
      <c r="F1242" s="16" t="str">
        <f t="shared" si="175"/>
        <v>043000</v>
      </c>
      <c r="G1242" s="16" t="str">
        <f>VLOOKUP(F1242:F4398,'[10]Catalogos CRI'!$A$24:$B$65,2,FALSE)</f>
        <v>DERECHOS POR PRESTACIÓN DE SERVICIOS</v>
      </c>
      <c r="H1242" s="16" t="str">
        <f t="shared" si="176"/>
        <v>043050</v>
      </c>
      <c r="I1242" s="16" t="str">
        <f>VLOOKUP(H1242:H4398,'[10]Catalogos CRI'!$A$70:$B$148,2,FALSE)</f>
        <v>Licencias de cambio de régimen de propiedad y urbanización</v>
      </c>
      <c r="J1242" s="16" t="str">
        <f t="shared" si="177"/>
        <v>043051</v>
      </c>
      <c r="K1242" s="16" t="str">
        <f>VLOOKUP(J1242:J4398,'[10]Catalogos CRI'!$A$153:$B$335,2,FALSE)</f>
        <v>Licencia de cambio de régimen de propiedad</v>
      </c>
      <c r="L1242" s="16" t="str">
        <f t="shared" si="178"/>
        <v>400</v>
      </c>
      <c r="M1242" s="16" t="str">
        <f>VLOOKUP(L1242:L4398,[11]FF!$A$10:$B$16,2,FALSE)</f>
        <v>Ingresos Propios</v>
      </c>
      <c r="N1242" s="16" t="str">
        <f t="shared" si="179"/>
        <v>401</v>
      </c>
      <c r="O1242" s="16" t="str">
        <f>VLOOKUP(N1242:N4398,[11]FF!$A$22:$B$93,2,FALSE)</f>
        <v>Ingresos Propios</v>
      </c>
      <c r="P1242" s="16">
        <v>880114</v>
      </c>
      <c r="Q1242" s="16">
        <v>11</v>
      </c>
      <c r="R1242" s="17">
        <v>110074</v>
      </c>
      <c r="S1242" s="17">
        <v>0</v>
      </c>
      <c r="T1242" s="17">
        <f t="shared" si="171"/>
        <v>110074</v>
      </c>
      <c r="U1242" s="17">
        <v>0</v>
      </c>
      <c r="V1242" s="17">
        <v>815144.22</v>
      </c>
      <c r="W1242" s="17">
        <f t="shared" si="172"/>
        <v>-705070.22</v>
      </c>
      <c r="X1242" t="str">
        <f>VLOOKUP(J1242,'[12]Conver ASEJ VS Clave Nueva'!$A$4:$C$193,3,FALSE)</f>
        <v>4.3.5.1</v>
      </c>
      <c r="Y1242" t="str">
        <f>VLOOKUP(K1242,'[13]Conver ASEJ VS Clave Nueva'!$B$4:$D$193,3,FALSE)</f>
        <v>Licencia de cambio de régimen de propiedad</v>
      </c>
    </row>
    <row r="1243" spans="1:25" x14ac:dyDescent="0.25">
      <c r="A1243" s="16">
        <v>86976</v>
      </c>
      <c r="B1243" s="16" t="s">
        <v>94</v>
      </c>
      <c r="C1243" s="16" t="str">
        <f t="shared" si="173"/>
        <v>2018</v>
      </c>
      <c r="D1243" s="16" t="str">
        <f t="shared" si="174"/>
        <v>040000</v>
      </c>
      <c r="E1243" s="16" t="str">
        <f>VLOOKUP(D1243:D4399,'[10]Catalogos CRI'!$A$10:$B$19,2,FALSE)</f>
        <v>DERECHOS</v>
      </c>
      <c r="F1243" s="16" t="str">
        <f t="shared" si="175"/>
        <v>043000</v>
      </c>
      <c r="G1243" s="16" t="str">
        <f>VLOOKUP(F1243:F4399,'[10]Catalogos CRI'!$A$24:$B$65,2,FALSE)</f>
        <v>DERECHOS POR PRESTACIÓN DE SERVICIOS</v>
      </c>
      <c r="H1243" s="16" t="str">
        <f t="shared" si="176"/>
        <v>043050</v>
      </c>
      <c r="I1243" s="16" t="str">
        <f>VLOOKUP(H1243:H4399,'[10]Catalogos CRI'!$A$70:$B$148,2,FALSE)</f>
        <v>Licencias de cambio de régimen de propiedad y urbanización</v>
      </c>
      <c r="J1243" s="16" t="str">
        <f t="shared" si="177"/>
        <v>043051</v>
      </c>
      <c r="K1243" s="16" t="str">
        <f>VLOOKUP(J1243:J4399,'[10]Catalogos CRI'!$A$153:$B$335,2,FALSE)</f>
        <v>Licencia de cambio de régimen de propiedad</v>
      </c>
      <c r="L1243" s="16" t="str">
        <f t="shared" si="178"/>
        <v>400</v>
      </c>
      <c r="M1243" s="16" t="str">
        <f>VLOOKUP(L1243:L4399,[11]FF!$A$10:$B$16,2,FALSE)</f>
        <v>Ingresos Propios</v>
      </c>
      <c r="N1243" s="16" t="str">
        <f t="shared" si="179"/>
        <v>401</v>
      </c>
      <c r="O1243" s="16" t="str">
        <f>VLOOKUP(N1243:N4399,[11]FF!$A$22:$B$93,2,FALSE)</f>
        <v>Ingresos Propios</v>
      </c>
      <c r="P1243" s="16">
        <v>880115</v>
      </c>
      <c r="Q1243" s="16">
        <v>12</v>
      </c>
      <c r="R1243" s="17">
        <v>110074</v>
      </c>
      <c r="S1243" s="17">
        <v>0</v>
      </c>
      <c r="T1243" s="17">
        <f t="shared" si="171"/>
        <v>110074</v>
      </c>
      <c r="U1243" s="17">
        <v>0</v>
      </c>
      <c r="V1243" s="17">
        <v>566999.43000000005</v>
      </c>
      <c r="W1243" s="17">
        <f t="shared" si="172"/>
        <v>-456925.43000000005</v>
      </c>
      <c r="X1243" t="str">
        <f>VLOOKUP(J1243,'[12]Conver ASEJ VS Clave Nueva'!$A$4:$C$193,3,FALSE)</f>
        <v>4.3.5.1</v>
      </c>
      <c r="Y1243" t="str">
        <f>VLOOKUP(K1243,'[13]Conver ASEJ VS Clave Nueva'!$B$4:$D$193,3,FALSE)</f>
        <v>Licencia de cambio de régimen de propiedad</v>
      </c>
    </row>
    <row r="1244" spans="1:25" x14ac:dyDescent="0.25">
      <c r="A1244" s="16">
        <v>86977</v>
      </c>
      <c r="B1244" s="16" t="s">
        <v>90</v>
      </c>
      <c r="C1244" s="16" t="str">
        <f t="shared" si="173"/>
        <v>2018</v>
      </c>
      <c r="D1244" s="16" t="str">
        <f t="shared" si="174"/>
        <v>040000</v>
      </c>
      <c r="E1244" s="16" t="str">
        <f>VLOOKUP(D1244:D4400,'[10]Catalogos CRI'!$A$10:$B$19,2,FALSE)</f>
        <v>DERECHOS</v>
      </c>
      <c r="F1244" s="16" t="str">
        <f t="shared" si="175"/>
        <v>043000</v>
      </c>
      <c r="G1244" s="16" t="str">
        <f>VLOOKUP(F1244:F4400,'[10]Catalogos CRI'!$A$24:$B$65,2,FALSE)</f>
        <v>DERECHOS POR PRESTACIÓN DE SERVICIOS</v>
      </c>
      <c r="H1244" s="16" t="str">
        <f t="shared" si="176"/>
        <v>043050</v>
      </c>
      <c r="I1244" s="16" t="str">
        <f>VLOOKUP(H1244:H4400,'[10]Catalogos CRI'!$A$70:$B$148,2,FALSE)</f>
        <v>Licencias de cambio de régimen de propiedad y urbanización</v>
      </c>
      <c r="J1244" s="16" t="str">
        <f t="shared" si="177"/>
        <v>043052</v>
      </c>
      <c r="K1244" s="16" t="str">
        <f>VLOOKUP(J1244:J4400,'[10]Catalogos CRI'!$A$153:$B$335,2,FALSE)</f>
        <v>Licencia de urbanización</v>
      </c>
      <c r="L1244" s="16" t="str">
        <f t="shared" si="178"/>
        <v>400</v>
      </c>
      <c r="M1244" s="16" t="str">
        <f>VLOOKUP(L1244:L4400,[11]FF!$A$10:$B$16,2,FALSE)</f>
        <v>Ingresos Propios</v>
      </c>
      <c r="N1244" s="16" t="str">
        <f t="shared" si="179"/>
        <v>401</v>
      </c>
      <c r="O1244" s="16" t="str">
        <f>VLOOKUP(N1244:N4400,[11]FF!$A$22:$B$93,2,FALSE)</f>
        <v>Ingresos Propios</v>
      </c>
      <c r="P1244" s="16">
        <v>880116</v>
      </c>
      <c r="Q1244" s="16">
        <v>1</v>
      </c>
      <c r="R1244" s="17">
        <v>459757.78</v>
      </c>
      <c r="S1244" s="17">
        <v>0</v>
      </c>
      <c r="T1244" s="17">
        <f t="shared" si="171"/>
        <v>459757.78</v>
      </c>
      <c r="U1244" s="17">
        <v>0</v>
      </c>
      <c r="V1244" s="17">
        <v>0</v>
      </c>
      <c r="W1244" s="17">
        <f t="shared" si="172"/>
        <v>459757.78</v>
      </c>
      <c r="X1244" t="str">
        <f>VLOOKUP(J1244,'[12]Conver ASEJ VS Clave Nueva'!$A$4:$C$193,3,FALSE)</f>
        <v>4.3.5.2</v>
      </c>
      <c r="Y1244" t="str">
        <f>VLOOKUP(K1244,'[13]Conver ASEJ VS Clave Nueva'!$B$4:$D$193,3,FALSE)</f>
        <v>Licencia de urbanización</v>
      </c>
    </row>
    <row r="1245" spans="1:25" x14ac:dyDescent="0.25">
      <c r="A1245" s="16">
        <v>86977</v>
      </c>
      <c r="B1245" s="16" t="s">
        <v>90</v>
      </c>
      <c r="C1245" s="16" t="str">
        <f t="shared" si="173"/>
        <v>2018</v>
      </c>
      <c r="D1245" s="16" t="str">
        <f t="shared" si="174"/>
        <v>040000</v>
      </c>
      <c r="E1245" s="16" t="str">
        <f>VLOOKUP(D1245:D4401,'[10]Catalogos CRI'!$A$10:$B$19,2,FALSE)</f>
        <v>DERECHOS</v>
      </c>
      <c r="F1245" s="16" t="str">
        <f t="shared" si="175"/>
        <v>043000</v>
      </c>
      <c r="G1245" s="16" t="str">
        <f>VLOOKUP(F1245:F4401,'[10]Catalogos CRI'!$A$24:$B$65,2,FALSE)</f>
        <v>DERECHOS POR PRESTACIÓN DE SERVICIOS</v>
      </c>
      <c r="H1245" s="16" t="str">
        <f t="shared" si="176"/>
        <v>043050</v>
      </c>
      <c r="I1245" s="16" t="str">
        <f>VLOOKUP(H1245:H4401,'[10]Catalogos CRI'!$A$70:$B$148,2,FALSE)</f>
        <v>Licencias de cambio de régimen de propiedad y urbanización</v>
      </c>
      <c r="J1245" s="16" t="str">
        <f t="shared" si="177"/>
        <v>043052</v>
      </c>
      <c r="K1245" s="16" t="str">
        <f>VLOOKUP(J1245:J4401,'[10]Catalogos CRI'!$A$153:$B$335,2,FALSE)</f>
        <v>Licencia de urbanización</v>
      </c>
      <c r="L1245" s="16" t="str">
        <f t="shared" si="178"/>
        <v>400</v>
      </c>
      <c r="M1245" s="16" t="str">
        <f>VLOOKUP(L1245:L4401,[11]FF!$A$10:$B$16,2,FALSE)</f>
        <v>Ingresos Propios</v>
      </c>
      <c r="N1245" s="16" t="str">
        <f t="shared" si="179"/>
        <v>401</v>
      </c>
      <c r="O1245" s="16" t="str">
        <f>VLOOKUP(N1245:N4401,[11]FF!$A$22:$B$93,2,FALSE)</f>
        <v>Ingresos Propios</v>
      </c>
      <c r="P1245" s="16">
        <v>880117</v>
      </c>
      <c r="Q1245" s="16">
        <v>2</v>
      </c>
      <c r="R1245" s="17">
        <v>459761</v>
      </c>
      <c r="S1245" s="17">
        <v>0</v>
      </c>
      <c r="T1245" s="17">
        <f t="shared" si="171"/>
        <v>459761</v>
      </c>
      <c r="U1245" s="17">
        <v>0</v>
      </c>
      <c r="V1245" s="17">
        <v>0</v>
      </c>
      <c r="W1245" s="17">
        <f t="shared" si="172"/>
        <v>459761</v>
      </c>
      <c r="X1245" t="str">
        <f>VLOOKUP(J1245,'[12]Conver ASEJ VS Clave Nueva'!$A$4:$C$193,3,FALSE)</f>
        <v>4.3.5.2</v>
      </c>
      <c r="Y1245" t="str">
        <f>VLOOKUP(K1245,'[13]Conver ASEJ VS Clave Nueva'!$B$4:$D$193,3,FALSE)</f>
        <v>Licencia de urbanización</v>
      </c>
    </row>
    <row r="1246" spans="1:25" x14ac:dyDescent="0.25">
      <c r="A1246" s="16">
        <v>86977</v>
      </c>
      <c r="B1246" s="16" t="s">
        <v>90</v>
      </c>
      <c r="C1246" s="16" t="str">
        <f t="shared" si="173"/>
        <v>2018</v>
      </c>
      <c r="D1246" s="16" t="str">
        <f t="shared" si="174"/>
        <v>040000</v>
      </c>
      <c r="E1246" s="16" t="str">
        <f>VLOOKUP(D1246:D4402,'[10]Catalogos CRI'!$A$10:$B$19,2,FALSE)</f>
        <v>DERECHOS</v>
      </c>
      <c r="F1246" s="16" t="str">
        <f t="shared" si="175"/>
        <v>043000</v>
      </c>
      <c r="G1246" s="16" t="str">
        <f>VLOOKUP(F1246:F4402,'[10]Catalogos CRI'!$A$24:$B$65,2,FALSE)</f>
        <v>DERECHOS POR PRESTACIÓN DE SERVICIOS</v>
      </c>
      <c r="H1246" s="16" t="str">
        <f t="shared" si="176"/>
        <v>043050</v>
      </c>
      <c r="I1246" s="16" t="str">
        <f>VLOOKUP(H1246:H4402,'[10]Catalogos CRI'!$A$70:$B$148,2,FALSE)</f>
        <v>Licencias de cambio de régimen de propiedad y urbanización</v>
      </c>
      <c r="J1246" s="16" t="str">
        <f t="shared" si="177"/>
        <v>043052</v>
      </c>
      <c r="K1246" s="16" t="str">
        <f>VLOOKUP(J1246:J4402,'[10]Catalogos CRI'!$A$153:$B$335,2,FALSE)</f>
        <v>Licencia de urbanización</v>
      </c>
      <c r="L1246" s="16" t="str">
        <f t="shared" si="178"/>
        <v>400</v>
      </c>
      <c r="M1246" s="16" t="str">
        <f>VLOOKUP(L1246:L4402,[11]FF!$A$10:$B$16,2,FALSE)</f>
        <v>Ingresos Propios</v>
      </c>
      <c r="N1246" s="16" t="str">
        <f t="shared" si="179"/>
        <v>401</v>
      </c>
      <c r="O1246" s="16" t="str">
        <f>VLOOKUP(N1246:N4402,[11]FF!$A$22:$B$93,2,FALSE)</f>
        <v>Ingresos Propios</v>
      </c>
      <c r="P1246" s="16">
        <v>880118</v>
      </c>
      <c r="Q1246" s="16">
        <v>3</v>
      </c>
      <c r="R1246" s="17">
        <v>459761</v>
      </c>
      <c r="S1246" s="17">
        <v>0</v>
      </c>
      <c r="T1246" s="17">
        <f t="shared" si="171"/>
        <v>459761</v>
      </c>
      <c r="U1246" s="17">
        <v>0</v>
      </c>
      <c r="V1246" s="17">
        <v>0</v>
      </c>
      <c r="W1246" s="17">
        <f t="shared" si="172"/>
        <v>459761</v>
      </c>
      <c r="X1246" t="str">
        <f>VLOOKUP(J1246,'[12]Conver ASEJ VS Clave Nueva'!$A$4:$C$193,3,FALSE)</f>
        <v>4.3.5.2</v>
      </c>
      <c r="Y1246" t="str">
        <f>VLOOKUP(K1246,'[13]Conver ASEJ VS Clave Nueva'!$B$4:$D$193,3,FALSE)</f>
        <v>Licencia de urbanización</v>
      </c>
    </row>
    <row r="1247" spans="1:25" x14ac:dyDescent="0.25">
      <c r="A1247" s="16">
        <v>86977</v>
      </c>
      <c r="B1247" s="16" t="s">
        <v>90</v>
      </c>
      <c r="C1247" s="16" t="str">
        <f t="shared" si="173"/>
        <v>2018</v>
      </c>
      <c r="D1247" s="16" t="str">
        <f t="shared" si="174"/>
        <v>040000</v>
      </c>
      <c r="E1247" s="16" t="str">
        <f>VLOOKUP(D1247:D4403,'[10]Catalogos CRI'!$A$10:$B$19,2,FALSE)</f>
        <v>DERECHOS</v>
      </c>
      <c r="F1247" s="16" t="str">
        <f t="shared" si="175"/>
        <v>043000</v>
      </c>
      <c r="G1247" s="16" t="str">
        <f>VLOOKUP(F1247:F4403,'[10]Catalogos CRI'!$A$24:$B$65,2,FALSE)</f>
        <v>DERECHOS POR PRESTACIÓN DE SERVICIOS</v>
      </c>
      <c r="H1247" s="16" t="str">
        <f t="shared" si="176"/>
        <v>043050</v>
      </c>
      <c r="I1247" s="16" t="str">
        <f>VLOOKUP(H1247:H4403,'[10]Catalogos CRI'!$A$70:$B$148,2,FALSE)</f>
        <v>Licencias de cambio de régimen de propiedad y urbanización</v>
      </c>
      <c r="J1247" s="16" t="str">
        <f t="shared" si="177"/>
        <v>043052</v>
      </c>
      <c r="K1247" s="16" t="str">
        <f>VLOOKUP(J1247:J4403,'[10]Catalogos CRI'!$A$153:$B$335,2,FALSE)</f>
        <v>Licencia de urbanización</v>
      </c>
      <c r="L1247" s="16" t="str">
        <f t="shared" si="178"/>
        <v>400</v>
      </c>
      <c r="M1247" s="16" t="str">
        <f>VLOOKUP(L1247:L4403,[11]FF!$A$10:$B$16,2,FALSE)</f>
        <v>Ingresos Propios</v>
      </c>
      <c r="N1247" s="16" t="str">
        <f t="shared" si="179"/>
        <v>401</v>
      </c>
      <c r="O1247" s="16" t="str">
        <f>VLOOKUP(N1247:N4403,[11]FF!$A$22:$B$93,2,FALSE)</f>
        <v>Ingresos Propios</v>
      </c>
      <c r="P1247" s="16">
        <v>880119</v>
      </c>
      <c r="Q1247" s="16">
        <v>4</v>
      </c>
      <c r="R1247" s="17">
        <v>459761</v>
      </c>
      <c r="S1247" s="17">
        <v>0</v>
      </c>
      <c r="T1247" s="17">
        <f t="shared" si="171"/>
        <v>459761</v>
      </c>
      <c r="U1247" s="17">
        <v>0</v>
      </c>
      <c r="V1247" s="17">
        <v>0</v>
      </c>
      <c r="W1247" s="17">
        <f t="shared" si="172"/>
        <v>459761</v>
      </c>
      <c r="X1247" t="str">
        <f>VLOOKUP(J1247,'[12]Conver ASEJ VS Clave Nueva'!$A$4:$C$193,3,FALSE)</f>
        <v>4.3.5.2</v>
      </c>
      <c r="Y1247" t="str">
        <f>VLOOKUP(K1247,'[13]Conver ASEJ VS Clave Nueva'!$B$4:$D$193,3,FALSE)</f>
        <v>Licencia de urbanización</v>
      </c>
    </row>
    <row r="1248" spans="1:25" x14ac:dyDescent="0.25">
      <c r="A1248" s="16">
        <v>86977</v>
      </c>
      <c r="B1248" s="16" t="s">
        <v>90</v>
      </c>
      <c r="C1248" s="16" t="str">
        <f t="shared" si="173"/>
        <v>2018</v>
      </c>
      <c r="D1248" s="16" t="str">
        <f t="shared" si="174"/>
        <v>040000</v>
      </c>
      <c r="E1248" s="16" t="str">
        <f>VLOOKUP(D1248:D4404,'[10]Catalogos CRI'!$A$10:$B$19,2,FALSE)</f>
        <v>DERECHOS</v>
      </c>
      <c r="F1248" s="16" t="str">
        <f t="shared" si="175"/>
        <v>043000</v>
      </c>
      <c r="G1248" s="16" t="str">
        <f>VLOOKUP(F1248:F4404,'[10]Catalogos CRI'!$A$24:$B$65,2,FALSE)</f>
        <v>DERECHOS POR PRESTACIÓN DE SERVICIOS</v>
      </c>
      <c r="H1248" s="16" t="str">
        <f t="shared" si="176"/>
        <v>043050</v>
      </c>
      <c r="I1248" s="16" t="str">
        <f>VLOOKUP(H1248:H4404,'[10]Catalogos CRI'!$A$70:$B$148,2,FALSE)</f>
        <v>Licencias de cambio de régimen de propiedad y urbanización</v>
      </c>
      <c r="J1248" s="16" t="str">
        <f t="shared" si="177"/>
        <v>043052</v>
      </c>
      <c r="K1248" s="16" t="str">
        <f>VLOOKUP(J1248:J4404,'[10]Catalogos CRI'!$A$153:$B$335,2,FALSE)</f>
        <v>Licencia de urbanización</v>
      </c>
      <c r="L1248" s="16" t="str">
        <f t="shared" si="178"/>
        <v>400</v>
      </c>
      <c r="M1248" s="16" t="str">
        <f>VLOOKUP(L1248:L4404,[11]FF!$A$10:$B$16,2,FALSE)</f>
        <v>Ingresos Propios</v>
      </c>
      <c r="N1248" s="16" t="str">
        <f t="shared" si="179"/>
        <v>401</v>
      </c>
      <c r="O1248" s="16" t="str">
        <f>VLOOKUP(N1248:N4404,[11]FF!$A$22:$B$93,2,FALSE)</f>
        <v>Ingresos Propios</v>
      </c>
      <c r="P1248" s="16">
        <v>880120</v>
      </c>
      <c r="Q1248" s="16">
        <v>5</v>
      </c>
      <c r="R1248" s="17">
        <v>459761</v>
      </c>
      <c r="S1248" s="17">
        <v>0</v>
      </c>
      <c r="T1248" s="17">
        <f t="shared" si="171"/>
        <v>459761</v>
      </c>
      <c r="U1248" s="17">
        <v>0</v>
      </c>
      <c r="V1248" s="17">
        <v>0</v>
      </c>
      <c r="W1248" s="17">
        <f t="shared" si="172"/>
        <v>459761</v>
      </c>
      <c r="X1248" t="str">
        <f>VLOOKUP(J1248,'[12]Conver ASEJ VS Clave Nueva'!$A$4:$C$193,3,FALSE)</f>
        <v>4.3.5.2</v>
      </c>
      <c r="Y1248" t="str">
        <f>VLOOKUP(K1248,'[13]Conver ASEJ VS Clave Nueva'!$B$4:$D$193,3,FALSE)</f>
        <v>Licencia de urbanización</v>
      </c>
    </row>
    <row r="1249" spans="1:25" x14ac:dyDescent="0.25">
      <c r="A1249" s="16">
        <v>86977</v>
      </c>
      <c r="B1249" s="16" t="s">
        <v>90</v>
      </c>
      <c r="C1249" s="16" t="str">
        <f t="shared" si="173"/>
        <v>2018</v>
      </c>
      <c r="D1249" s="16" t="str">
        <f t="shared" si="174"/>
        <v>040000</v>
      </c>
      <c r="E1249" s="16" t="str">
        <f>VLOOKUP(D1249:D4405,'[10]Catalogos CRI'!$A$10:$B$19,2,FALSE)</f>
        <v>DERECHOS</v>
      </c>
      <c r="F1249" s="16" t="str">
        <f t="shared" si="175"/>
        <v>043000</v>
      </c>
      <c r="G1249" s="16" t="str">
        <f>VLOOKUP(F1249:F4405,'[10]Catalogos CRI'!$A$24:$B$65,2,FALSE)</f>
        <v>DERECHOS POR PRESTACIÓN DE SERVICIOS</v>
      </c>
      <c r="H1249" s="16" t="str">
        <f t="shared" si="176"/>
        <v>043050</v>
      </c>
      <c r="I1249" s="16" t="str">
        <f>VLOOKUP(H1249:H4405,'[10]Catalogos CRI'!$A$70:$B$148,2,FALSE)</f>
        <v>Licencias de cambio de régimen de propiedad y urbanización</v>
      </c>
      <c r="J1249" s="16" t="str">
        <f t="shared" si="177"/>
        <v>043052</v>
      </c>
      <c r="K1249" s="16" t="str">
        <f>VLOOKUP(J1249:J4405,'[10]Catalogos CRI'!$A$153:$B$335,2,FALSE)</f>
        <v>Licencia de urbanización</v>
      </c>
      <c r="L1249" s="16" t="str">
        <f t="shared" si="178"/>
        <v>400</v>
      </c>
      <c r="M1249" s="16" t="str">
        <f>VLOOKUP(L1249:L4405,[11]FF!$A$10:$B$16,2,FALSE)</f>
        <v>Ingresos Propios</v>
      </c>
      <c r="N1249" s="16" t="str">
        <f t="shared" si="179"/>
        <v>401</v>
      </c>
      <c r="O1249" s="16" t="str">
        <f>VLOOKUP(N1249:N4405,[11]FF!$A$22:$B$93,2,FALSE)</f>
        <v>Ingresos Propios</v>
      </c>
      <c r="P1249" s="16">
        <v>880121</v>
      </c>
      <c r="Q1249" s="16">
        <v>6</v>
      </c>
      <c r="R1249" s="17">
        <v>459761</v>
      </c>
      <c r="S1249" s="17">
        <v>0</v>
      </c>
      <c r="T1249" s="17">
        <f t="shared" si="171"/>
        <v>459761</v>
      </c>
      <c r="U1249" s="17">
        <v>0</v>
      </c>
      <c r="V1249" s="17">
        <v>0</v>
      </c>
      <c r="W1249" s="17">
        <f t="shared" si="172"/>
        <v>459761</v>
      </c>
      <c r="X1249" t="str">
        <f>VLOOKUP(J1249,'[12]Conver ASEJ VS Clave Nueva'!$A$4:$C$193,3,FALSE)</f>
        <v>4.3.5.2</v>
      </c>
      <c r="Y1249" t="str">
        <f>VLOOKUP(K1249,'[13]Conver ASEJ VS Clave Nueva'!$B$4:$D$193,3,FALSE)</f>
        <v>Licencia de urbanización</v>
      </c>
    </row>
    <row r="1250" spans="1:25" x14ac:dyDescent="0.25">
      <c r="A1250" s="16">
        <v>86977</v>
      </c>
      <c r="B1250" s="16" t="s">
        <v>90</v>
      </c>
      <c r="C1250" s="16" t="str">
        <f t="shared" si="173"/>
        <v>2018</v>
      </c>
      <c r="D1250" s="16" t="str">
        <f t="shared" si="174"/>
        <v>040000</v>
      </c>
      <c r="E1250" s="16" t="str">
        <f>VLOOKUP(D1250:D4406,'[10]Catalogos CRI'!$A$10:$B$19,2,FALSE)</f>
        <v>DERECHOS</v>
      </c>
      <c r="F1250" s="16" t="str">
        <f t="shared" si="175"/>
        <v>043000</v>
      </c>
      <c r="G1250" s="16" t="str">
        <f>VLOOKUP(F1250:F4406,'[10]Catalogos CRI'!$A$24:$B$65,2,FALSE)</f>
        <v>DERECHOS POR PRESTACIÓN DE SERVICIOS</v>
      </c>
      <c r="H1250" s="16" t="str">
        <f t="shared" si="176"/>
        <v>043050</v>
      </c>
      <c r="I1250" s="16" t="str">
        <f>VLOOKUP(H1250:H4406,'[10]Catalogos CRI'!$A$70:$B$148,2,FALSE)</f>
        <v>Licencias de cambio de régimen de propiedad y urbanización</v>
      </c>
      <c r="J1250" s="16" t="str">
        <f t="shared" si="177"/>
        <v>043052</v>
      </c>
      <c r="K1250" s="16" t="str">
        <f>VLOOKUP(J1250:J4406,'[10]Catalogos CRI'!$A$153:$B$335,2,FALSE)</f>
        <v>Licencia de urbanización</v>
      </c>
      <c r="L1250" s="16" t="str">
        <f t="shared" si="178"/>
        <v>400</v>
      </c>
      <c r="M1250" s="16" t="str">
        <f>VLOOKUP(L1250:L4406,[11]FF!$A$10:$B$16,2,FALSE)</f>
        <v>Ingresos Propios</v>
      </c>
      <c r="N1250" s="16" t="str">
        <f t="shared" si="179"/>
        <v>401</v>
      </c>
      <c r="O1250" s="16" t="str">
        <f>VLOOKUP(N1250:N4406,[11]FF!$A$22:$B$93,2,FALSE)</f>
        <v>Ingresos Propios</v>
      </c>
      <c r="P1250" s="16">
        <v>880122</v>
      </c>
      <c r="Q1250" s="16">
        <v>7</v>
      </c>
      <c r="R1250" s="17">
        <v>459761</v>
      </c>
      <c r="S1250" s="17">
        <v>0</v>
      </c>
      <c r="T1250" s="17">
        <f t="shared" si="171"/>
        <v>459761</v>
      </c>
      <c r="U1250" s="17">
        <v>0</v>
      </c>
      <c r="V1250" s="17">
        <v>0</v>
      </c>
      <c r="W1250" s="17">
        <f t="shared" si="172"/>
        <v>459761</v>
      </c>
      <c r="X1250" t="str">
        <f>VLOOKUP(J1250,'[12]Conver ASEJ VS Clave Nueva'!$A$4:$C$193,3,FALSE)</f>
        <v>4.3.5.2</v>
      </c>
      <c r="Y1250" t="str">
        <f>VLOOKUP(K1250,'[13]Conver ASEJ VS Clave Nueva'!$B$4:$D$193,3,FALSE)</f>
        <v>Licencia de urbanización</v>
      </c>
    </row>
    <row r="1251" spans="1:25" x14ac:dyDescent="0.25">
      <c r="A1251" s="16">
        <v>86977</v>
      </c>
      <c r="B1251" s="16" t="s">
        <v>90</v>
      </c>
      <c r="C1251" s="16" t="str">
        <f t="shared" si="173"/>
        <v>2018</v>
      </c>
      <c r="D1251" s="16" t="str">
        <f t="shared" si="174"/>
        <v>040000</v>
      </c>
      <c r="E1251" s="16" t="str">
        <f>VLOOKUP(D1251:D4407,'[10]Catalogos CRI'!$A$10:$B$19,2,FALSE)</f>
        <v>DERECHOS</v>
      </c>
      <c r="F1251" s="16" t="str">
        <f t="shared" si="175"/>
        <v>043000</v>
      </c>
      <c r="G1251" s="16" t="str">
        <f>VLOOKUP(F1251:F4407,'[10]Catalogos CRI'!$A$24:$B$65,2,FALSE)</f>
        <v>DERECHOS POR PRESTACIÓN DE SERVICIOS</v>
      </c>
      <c r="H1251" s="16" t="str">
        <f t="shared" si="176"/>
        <v>043050</v>
      </c>
      <c r="I1251" s="16" t="str">
        <f>VLOOKUP(H1251:H4407,'[10]Catalogos CRI'!$A$70:$B$148,2,FALSE)</f>
        <v>Licencias de cambio de régimen de propiedad y urbanización</v>
      </c>
      <c r="J1251" s="16" t="str">
        <f t="shared" si="177"/>
        <v>043052</v>
      </c>
      <c r="K1251" s="16" t="str">
        <f>VLOOKUP(J1251:J4407,'[10]Catalogos CRI'!$A$153:$B$335,2,FALSE)</f>
        <v>Licencia de urbanización</v>
      </c>
      <c r="L1251" s="16" t="str">
        <f t="shared" si="178"/>
        <v>400</v>
      </c>
      <c r="M1251" s="16" t="str">
        <f>VLOOKUP(L1251:L4407,[11]FF!$A$10:$B$16,2,FALSE)</f>
        <v>Ingresos Propios</v>
      </c>
      <c r="N1251" s="16" t="str">
        <f t="shared" si="179"/>
        <v>401</v>
      </c>
      <c r="O1251" s="16" t="str">
        <f>VLOOKUP(N1251:N4407,[11]FF!$A$22:$B$93,2,FALSE)</f>
        <v>Ingresos Propios</v>
      </c>
      <c r="P1251" s="16">
        <v>880123</v>
      </c>
      <c r="Q1251" s="16">
        <v>8</v>
      </c>
      <c r="R1251" s="17">
        <v>459761</v>
      </c>
      <c r="S1251" s="17">
        <v>0</v>
      </c>
      <c r="T1251" s="17">
        <f t="shared" si="171"/>
        <v>459761</v>
      </c>
      <c r="U1251" s="17">
        <v>0</v>
      </c>
      <c r="V1251" s="17">
        <v>0</v>
      </c>
      <c r="W1251" s="17">
        <f t="shared" si="172"/>
        <v>459761</v>
      </c>
      <c r="X1251" t="str">
        <f>VLOOKUP(J1251,'[12]Conver ASEJ VS Clave Nueva'!$A$4:$C$193,3,FALSE)</f>
        <v>4.3.5.2</v>
      </c>
      <c r="Y1251" t="str">
        <f>VLOOKUP(K1251,'[13]Conver ASEJ VS Clave Nueva'!$B$4:$D$193,3,FALSE)</f>
        <v>Licencia de urbanización</v>
      </c>
    </row>
    <row r="1252" spans="1:25" x14ac:dyDescent="0.25">
      <c r="A1252" s="16">
        <v>86977</v>
      </c>
      <c r="B1252" s="16" t="s">
        <v>90</v>
      </c>
      <c r="C1252" s="16" t="str">
        <f t="shared" si="173"/>
        <v>2018</v>
      </c>
      <c r="D1252" s="16" t="str">
        <f t="shared" si="174"/>
        <v>040000</v>
      </c>
      <c r="E1252" s="16" t="str">
        <f>VLOOKUP(D1252:D4408,'[10]Catalogos CRI'!$A$10:$B$19,2,FALSE)</f>
        <v>DERECHOS</v>
      </c>
      <c r="F1252" s="16" t="str">
        <f t="shared" si="175"/>
        <v>043000</v>
      </c>
      <c r="G1252" s="16" t="str">
        <f>VLOOKUP(F1252:F4408,'[10]Catalogos CRI'!$A$24:$B$65,2,FALSE)</f>
        <v>DERECHOS POR PRESTACIÓN DE SERVICIOS</v>
      </c>
      <c r="H1252" s="16" t="str">
        <f t="shared" si="176"/>
        <v>043050</v>
      </c>
      <c r="I1252" s="16" t="str">
        <f>VLOOKUP(H1252:H4408,'[10]Catalogos CRI'!$A$70:$B$148,2,FALSE)</f>
        <v>Licencias de cambio de régimen de propiedad y urbanización</v>
      </c>
      <c r="J1252" s="16" t="str">
        <f t="shared" si="177"/>
        <v>043052</v>
      </c>
      <c r="K1252" s="16" t="str">
        <f>VLOOKUP(J1252:J4408,'[10]Catalogos CRI'!$A$153:$B$335,2,FALSE)</f>
        <v>Licencia de urbanización</v>
      </c>
      <c r="L1252" s="16" t="str">
        <f t="shared" si="178"/>
        <v>400</v>
      </c>
      <c r="M1252" s="16" t="str">
        <f>VLOOKUP(L1252:L4408,[11]FF!$A$10:$B$16,2,FALSE)</f>
        <v>Ingresos Propios</v>
      </c>
      <c r="N1252" s="16" t="str">
        <f t="shared" si="179"/>
        <v>401</v>
      </c>
      <c r="O1252" s="16" t="str">
        <f>VLOOKUP(N1252:N4408,[11]FF!$A$22:$B$93,2,FALSE)</f>
        <v>Ingresos Propios</v>
      </c>
      <c r="P1252" s="16">
        <v>880124</v>
      </c>
      <c r="Q1252" s="16">
        <v>9</v>
      </c>
      <c r="R1252" s="17">
        <v>459761</v>
      </c>
      <c r="S1252" s="17">
        <v>0</v>
      </c>
      <c r="T1252" s="17">
        <f t="shared" si="171"/>
        <v>459761</v>
      </c>
      <c r="U1252" s="17">
        <v>0</v>
      </c>
      <c r="V1252" s="17">
        <v>0</v>
      </c>
      <c r="W1252" s="17">
        <f t="shared" si="172"/>
        <v>459761</v>
      </c>
      <c r="X1252" t="str">
        <f>VLOOKUP(J1252,'[12]Conver ASEJ VS Clave Nueva'!$A$4:$C$193,3,FALSE)</f>
        <v>4.3.5.2</v>
      </c>
      <c r="Y1252" t="str">
        <f>VLOOKUP(K1252,'[13]Conver ASEJ VS Clave Nueva'!$B$4:$D$193,3,FALSE)</f>
        <v>Licencia de urbanización</v>
      </c>
    </row>
    <row r="1253" spans="1:25" x14ac:dyDescent="0.25">
      <c r="A1253" s="16">
        <v>86977</v>
      </c>
      <c r="B1253" s="16" t="s">
        <v>90</v>
      </c>
      <c r="C1253" s="16" t="str">
        <f t="shared" si="173"/>
        <v>2018</v>
      </c>
      <c r="D1253" s="16" t="str">
        <f t="shared" si="174"/>
        <v>040000</v>
      </c>
      <c r="E1253" s="16" t="str">
        <f>VLOOKUP(D1253:D4409,'[10]Catalogos CRI'!$A$10:$B$19,2,FALSE)</f>
        <v>DERECHOS</v>
      </c>
      <c r="F1253" s="16" t="str">
        <f t="shared" si="175"/>
        <v>043000</v>
      </c>
      <c r="G1253" s="16" t="str">
        <f>VLOOKUP(F1253:F4409,'[10]Catalogos CRI'!$A$24:$B$65,2,FALSE)</f>
        <v>DERECHOS POR PRESTACIÓN DE SERVICIOS</v>
      </c>
      <c r="H1253" s="16" t="str">
        <f t="shared" si="176"/>
        <v>043050</v>
      </c>
      <c r="I1253" s="16" t="str">
        <f>VLOOKUP(H1253:H4409,'[10]Catalogos CRI'!$A$70:$B$148,2,FALSE)</f>
        <v>Licencias de cambio de régimen de propiedad y urbanización</v>
      </c>
      <c r="J1253" s="16" t="str">
        <f t="shared" si="177"/>
        <v>043052</v>
      </c>
      <c r="K1253" s="16" t="str">
        <f>VLOOKUP(J1253:J4409,'[10]Catalogos CRI'!$A$153:$B$335,2,FALSE)</f>
        <v>Licencia de urbanización</v>
      </c>
      <c r="L1253" s="16" t="str">
        <f t="shared" si="178"/>
        <v>400</v>
      </c>
      <c r="M1253" s="16" t="str">
        <f>VLOOKUP(L1253:L4409,[11]FF!$A$10:$B$16,2,FALSE)</f>
        <v>Ingresos Propios</v>
      </c>
      <c r="N1253" s="16" t="str">
        <f t="shared" si="179"/>
        <v>401</v>
      </c>
      <c r="O1253" s="16" t="str">
        <f>VLOOKUP(N1253:N4409,[11]FF!$A$22:$B$93,2,FALSE)</f>
        <v>Ingresos Propios</v>
      </c>
      <c r="P1253" s="16">
        <v>880125</v>
      </c>
      <c r="Q1253" s="16">
        <v>10</v>
      </c>
      <c r="R1253" s="17">
        <v>459761</v>
      </c>
      <c r="S1253" s="17">
        <v>0</v>
      </c>
      <c r="T1253" s="17">
        <f t="shared" si="171"/>
        <v>459761</v>
      </c>
      <c r="U1253" s="17">
        <v>0</v>
      </c>
      <c r="V1253" s="17">
        <v>0</v>
      </c>
      <c r="W1253" s="17">
        <f t="shared" si="172"/>
        <v>459761</v>
      </c>
      <c r="X1253" t="str">
        <f>VLOOKUP(J1253,'[12]Conver ASEJ VS Clave Nueva'!$A$4:$C$193,3,FALSE)</f>
        <v>4.3.5.2</v>
      </c>
      <c r="Y1253" t="str">
        <f>VLOOKUP(K1253,'[13]Conver ASEJ VS Clave Nueva'!$B$4:$D$193,3,FALSE)</f>
        <v>Licencia de urbanización</v>
      </c>
    </row>
    <row r="1254" spans="1:25" x14ac:dyDescent="0.25">
      <c r="A1254" s="16">
        <v>86977</v>
      </c>
      <c r="B1254" s="16" t="s">
        <v>90</v>
      </c>
      <c r="C1254" s="16" t="str">
        <f t="shared" si="173"/>
        <v>2018</v>
      </c>
      <c r="D1254" s="16" t="str">
        <f t="shared" si="174"/>
        <v>040000</v>
      </c>
      <c r="E1254" s="16" t="str">
        <f>VLOOKUP(D1254:D4410,'[10]Catalogos CRI'!$A$10:$B$19,2,FALSE)</f>
        <v>DERECHOS</v>
      </c>
      <c r="F1254" s="16" t="str">
        <f t="shared" si="175"/>
        <v>043000</v>
      </c>
      <c r="G1254" s="16" t="str">
        <f>VLOOKUP(F1254:F4410,'[10]Catalogos CRI'!$A$24:$B$65,2,FALSE)</f>
        <v>DERECHOS POR PRESTACIÓN DE SERVICIOS</v>
      </c>
      <c r="H1254" s="16" t="str">
        <f t="shared" si="176"/>
        <v>043050</v>
      </c>
      <c r="I1254" s="16" t="str">
        <f>VLOOKUP(H1254:H4410,'[10]Catalogos CRI'!$A$70:$B$148,2,FALSE)</f>
        <v>Licencias de cambio de régimen de propiedad y urbanización</v>
      </c>
      <c r="J1254" s="16" t="str">
        <f t="shared" si="177"/>
        <v>043052</v>
      </c>
      <c r="K1254" s="16" t="str">
        <f>VLOOKUP(J1254:J4410,'[10]Catalogos CRI'!$A$153:$B$335,2,FALSE)</f>
        <v>Licencia de urbanización</v>
      </c>
      <c r="L1254" s="16" t="str">
        <f t="shared" si="178"/>
        <v>400</v>
      </c>
      <c r="M1254" s="16" t="str">
        <f>VLOOKUP(L1254:L4410,[11]FF!$A$10:$B$16,2,FALSE)</f>
        <v>Ingresos Propios</v>
      </c>
      <c r="N1254" s="16" t="str">
        <f t="shared" si="179"/>
        <v>401</v>
      </c>
      <c r="O1254" s="16" t="str">
        <f>VLOOKUP(N1254:N4410,[11]FF!$A$22:$B$93,2,FALSE)</f>
        <v>Ingresos Propios</v>
      </c>
      <c r="P1254" s="16">
        <v>880126</v>
      </c>
      <c r="Q1254" s="16">
        <v>11</v>
      </c>
      <c r="R1254" s="17">
        <v>459761</v>
      </c>
      <c r="S1254" s="17">
        <v>0</v>
      </c>
      <c r="T1254" s="17">
        <f t="shared" si="171"/>
        <v>459761</v>
      </c>
      <c r="U1254" s="17">
        <v>0</v>
      </c>
      <c r="V1254" s="17">
        <v>0</v>
      </c>
      <c r="W1254" s="17">
        <f t="shared" si="172"/>
        <v>459761</v>
      </c>
      <c r="X1254" t="str">
        <f>VLOOKUP(J1254,'[12]Conver ASEJ VS Clave Nueva'!$A$4:$C$193,3,FALSE)</f>
        <v>4.3.5.2</v>
      </c>
      <c r="Y1254" t="str">
        <f>VLOOKUP(K1254,'[13]Conver ASEJ VS Clave Nueva'!$B$4:$D$193,3,FALSE)</f>
        <v>Licencia de urbanización</v>
      </c>
    </row>
    <row r="1255" spans="1:25" x14ac:dyDescent="0.25">
      <c r="A1255" s="16">
        <v>86977</v>
      </c>
      <c r="B1255" s="16" t="s">
        <v>90</v>
      </c>
      <c r="C1255" s="16" t="str">
        <f t="shared" si="173"/>
        <v>2018</v>
      </c>
      <c r="D1255" s="16" t="str">
        <f t="shared" si="174"/>
        <v>040000</v>
      </c>
      <c r="E1255" s="16" t="str">
        <f>VLOOKUP(D1255:D4411,'[10]Catalogos CRI'!$A$10:$B$19,2,FALSE)</f>
        <v>DERECHOS</v>
      </c>
      <c r="F1255" s="16" t="str">
        <f t="shared" si="175"/>
        <v>043000</v>
      </c>
      <c r="G1255" s="16" t="str">
        <f>VLOOKUP(F1255:F4411,'[10]Catalogos CRI'!$A$24:$B$65,2,FALSE)</f>
        <v>DERECHOS POR PRESTACIÓN DE SERVICIOS</v>
      </c>
      <c r="H1255" s="16" t="str">
        <f t="shared" si="176"/>
        <v>043050</v>
      </c>
      <c r="I1255" s="16" t="str">
        <f>VLOOKUP(H1255:H4411,'[10]Catalogos CRI'!$A$70:$B$148,2,FALSE)</f>
        <v>Licencias de cambio de régimen de propiedad y urbanización</v>
      </c>
      <c r="J1255" s="16" t="str">
        <f t="shared" si="177"/>
        <v>043052</v>
      </c>
      <c r="K1255" s="16" t="str">
        <f>VLOOKUP(J1255:J4411,'[10]Catalogos CRI'!$A$153:$B$335,2,FALSE)</f>
        <v>Licencia de urbanización</v>
      </c>
      <c r="L1255" s="16" t="str">
        <f t="shared" si="178"/>
        <v>400</v>
      </c>
      <c r="M1255" s="16" t="str">
        <f>VLOOKUP(L1255:L4411,[11]FF!$A$10:$B$16,2,FALSE)</f>
        <v>Ingresos Propios</v>
      </c>
      <c r="N1255" s="16" t="str">
        <f t="shared" si="179"/>
        <v>401</v>
      </c>
      <c r="O1255" s="16" t="str">
        <f>VLOOKUP(N1255:N4411,[11]FF!$A$22:$B$93,2,FALSE)</f>
        <v>Ingresos Propios</v>
      </c>
      <c r="P1255" s="16">
        <v>880127</v>
      </c>
      <c r="Q1255" s="16">
        <v>12</v>
      </c>
      <c r="R1255" s="17">
        <v>459761</v>
      </c>
      <c r="S1255" s="17">
        <v>0</v>
      </c>
      <c r="T1255" s="17">
        <f t="shared" si="171"/>
        <v>459761</v>
      </c>
      <c r="U1255" s="17">
        <v>0</v>
      </c>
      <c r="V1255" s="17">
        <v>0</v>
      </c>
      <c r="W1255" s="17">
        <f t="shared" si="172"/>
        <v>459761</v>
      </c>
      <c r="X1255" t="str">
        <f>VLOOKUP(J1255,'[12]Conver ASEJ VS Clave Nueva'!$A$4:$C$193,3,FALSE)</f>
        <v>4.3.5.2</v>
      </c>
      <c r="Y1255" t="str">
        <f>VLOOKUP(K1255,'[13]Conver ASEJ VS Clave Nueva'!$B$4:$D$193,3,FALSE)</f>
        <v>Licencia de urbanización</v>
      </c>
    </row>
    <row r="1256" spans="1:25" x14ac:dyDescent="0.25">
      <c r="A1256" s="16">
        <v>86978</v>
      </c>
      <c r="B1256" s="16" t="s">
        <v>157</v>
      </c>
      <c r="C1256" s="16" t="str">
        <f t="shared" si="173"/>
        <v>2018</v>
      </c>
      <c r="D1256" s="16" t="str">
        <f t="shared" si="174"/>
        <v>040000</v>
      </c>
      <c r="E1256" s="16" t="str">
        <f>VLOOKUP(D1256:D4412,'[10]Catalogos CRI'!$A$10:$B$19,2,FALSE)</f>
        <v>DERECHOS</v>
      </c>
      <c r="F1256" s="16" t="str">
        <f t="shared" si="175"/>
        <v>043000</v>
      </c>
      <c r="G1256" s="16" t="str">
        <f>VLOOKUP(F1256:F4412,'[10]Catalogos CRI'!$A$24:$B$65,2,FALSE)</f>
        <v>DERECHOS POR PRESTACIÓN DE SERVICIOS</v>
      </c>
      <c r="H1256" s="16" t="str">
        <f t="shared" si="176"/>
        <v>043050</v>
      </c>
      <c r="I1256" s="16" t="str">
        <f>VLOOKUP(H1256:H4412,'[10]Catalogos CRI'!$A$70:$B$148,2,FALSE)</f>
        <v>Licencias de cambio de régimen de propiedad y urbanización</v>
      </c>
      <c r="J1256" s="16" t="str">
        <f t="shared" si="177"/>
        <v>043053</v>
      </c>
      <c r="K1256" s="16" t="str">
        <f>VLOOKUP(J1256:J4412,'[10]Catalogos CRI'!$A$153:$B$335,2,FALSE)</f>
        <v>Peritaje, dictamen e inspección de carácter extraordinario</v>
      </c>
      <c r="L1256" s="16" t="str">
        <f t="shared" si="178"/>
        <v>400</v>
      </c>
      <c r="M1256" s="16" t="str">
        <f>VLOOKUP(L1256:L4412,[11]FF!$A$10:$B$16,2,FALSE)</f>
        <v>Ingresos Propios</v>
      </c>
      <c r="N1256" s="16" t="str">
        <f t="shared" si="179"/>
        <v>401</v>
      </c>
      <c r="O1256" s="16" t="str">
        <f>VLOOKUP(N1256:N4412,[11]FF!$A$22:$B$93,2,FALSE)</f>
        <v>Ingresos Propios</v>
      </c>
      <c r="P1256" s="16">
        <v>880128</v>
      </c>
      <c r="Q1256" s="16">
        <v>1</v>
      </c>
      <c r="R1256" s="17">
        <v>639929.25</v>
      </c>
      <c r="S1256" s="17">
        <v>0</v>
      </c>
      <c r="T1256" s="17">
        <f t="shared" si="171"/>
        <v>639929.25</v>
      </c>
      <c r="U1256" s="17">
        <v>0</v>
      </c>
      <c r="V1256" s="17">
        <v>0</v>
      </c>
      <c r="W1256" s="17">
        <f t="shared" si="172"/>
        <v>639929.25</v>
      </c>
      <c r="X1256" t="str">
        <f>VLOOKUP(J1256,'[12]Conver ASEJ VS Clave Nueva'!$A$4:$C$193,3,FALSE)</f>
        <v>4.3.5.3</v>
      </c>
      <c r="Y1256" t="str">
        <f>VLOOKUP(K1256,'[13]Conver ASEJ VS Clave Nueva'!$B$4:$D$193,3,FALSE)</f>
        <v>Peritaje, dictamen e inspección de carácter extraordinario</v>
      </c>
    </row>
    <row r="1257" spans="1:25" x14ac:dyDescent="0.25">
      <c r="A1257" s="16">
        <v>86978</v>
      </c>
      <c r="B1257" s="16" t="s">
        <v>157</v>
      </c>
      <c r="C1257" s="16" t="str">
        <f t="shared" si="173"/>
        <v>2018</v>
      </c>
      <c r="D1257" s="16" t="str">
        <f t="shared" si="174"/>
        <v>040000</v>
      </c>
      <c r="E1257" s="16" t="str">
        <f>VLOOKUP(D1257:D4413,'[10]Catalogos CRI'!$A$10:$B$19,2,FALSE)</f>
        <v>DERECHOS</v>
      </c>
      <c r="F1257" s="16" t="str">
        <f t="shared" si="175"/>
        <v>043000</v>
      </c>
      <c r="G1257" s="16" t="str">
        <f>VLOOKUP(F1257:F4413,'[10]Catalogos CRI'!$A$24:$B$65,2,FALSE)</f>
        <v>DERECHOS POR PRESTACIÓN DE SERVICIOS</v>
      </c>
      <c r="H1257" s="16" t="str">
        <f t="shared" si="176"/>
        <v>043050</v>
      </c>
      <c r="I1257" s="16" t="str">
        <f>VLOOKUP(H1257:H4413,'[10]Catalogos CRI'!$A$70:$B$148,2,FALSE)</f>
        <v>Licencias de cambio de régimen de propiedad y urbanización</v>
      </c>
      <c r="J1257" s="16" t="str">
        <f t="shared" si="177"/>
        <v>043053</v>
      </c>
      <c r="K1257" s="16" t="str">
        <f>VLOOKUP(J1257:J4413,'[10]Catalogos CRI'!$A$153:$B$335,2,FALSE)</f>
        <v>Peritaje, dictamen e inspección de carácter extraordinario</v>
      </c>
      <c r="L1257" s="16" t="str">
        <f t="shared" si="178"/>
        <v>400</v>
      </c>
      <c r="M1257" s="16" t="str">
        <f>VLOOKUP(L1257:L4413,[11]FF!$A$10:$B$16,2,FALSE)</f>
        <v>Ingresos Propios</v>
      </c>
      <c r="N1257" s="16" t="str">
        <f t="shared" si="179"/>
        <v>401</v>
      </c>
      <c r="O1257" s="16" t="str">
        <f>VLOOKUP(N1257:N4413,[11]FF!$A$22:$B$93,2,FALSE)</f>
        <v>Ingresos Propios</v>
      </c>
      <c r="P1257" s="16">
        <v>880129</v>
      </c>
      <c r="Q1257" s="16">
        <v>2</v>
      </c>
      <c r="R1257" s="17">
        <v>639927</v>
      </c>
      <c r="S1257" s="17">
        <v>0</v>
      </c>
      <c r="T1257" s="17">
        <f t="shared" si="171"/>
        <v>639927</v>
      </c>
      <c r="U1257" s="17">
        <v>0</v>
      </c>
      <c r="V1257" s="17">
        <v>0</v>
      </c>
      <c r="W1257" s="17">
        <f t="shared" si="172"/>
        <v>639927</v>
      </c>
      <c r="X1257" t="str">
        <f>VLOOKUP(J1257,'[12]Conver ASEJ VS Clave Nueva'!$A$4:$C$193,3,FALSE)</f>
        <v>4.3.5.3</v>
      </c>
      <c r="Y1257" t="str">
        <f>VLOOKUP(K1257,'[13]Conver ASEJ VS Clave Nueva'!$B$4:$D$193,3,FALSE)</f>
        <v>Peritaje, dictamen e inspección de carácter extraordinario</v>
      </c>
    </row>
    <row r="1258" spans="1:25" x14ac:dyDescent="0.25">
      <c r="A1258" s="16">
        <v>86978</v>
      </c>
      <c r="B1258" s="16" t="s">
        <v>157</v>
      </c>
      <c r="C1258" s="16" t="str">
        <f t="shared" si="173"/>
        <v>2018</v>
      </c>
      <c r="D1258" s="16" t="str">
        <f t="shared" si="174"/>
        <v>040000</v>
      </c>
      <c r="E1258" s="16" t="str">
        <f>VLOOKUP(D1258:D4414,'[10]Catalogos CRI'!$A$10:$B$19,2,FALSE)</f>
        <v>DERECHOS</v>
      </c>
      <c r="F1258" s="16" t="str">
        <f t="shared" si="175"/>
        <v>043000</v>
      </c>
      <c r="G1258" s="16" t="str">
        <f>VLOOKUP(F1258:F4414,'[10]Catalogos CRI'!$A$24:$B$65,2,FALSE)</f>
        <v>DERECHOS POR PRESTACIÓN DE SERVICIOS</v>
      </c>
      <c r="H1258" s="16" t="str">
        <f t="shared" si="176"/>
        <v>043050</v>
      </c>
      <c r="I1258" s="16" t="str">
        <f>VLOOKUP(H1258:H4414,'[10]Catalogos CRI'!$A$70:$B$148,2,FALSE)</f>
        <v>Licencias de cambio de régimen de propiedad y urbanización</v>
      </c>
      <c r="J1258" s="16" t="str">
        <f t="shared" si="177"/>
        <v>043053</v>
      </c>
      <c r="K1258" s="16" t="str">
        <f>VLOOKUP(J1258:J4414,'[10]Catalogos CRI'!$A$153:$B$335,2,FALSE)</f>
        <v>Peritaje, dictamen e inspección de carácter extraordinario</v>
      </c>
      <c r="L1258" s="16" t="str">
        <f t="shared" si="178"/>
        <v>400</v>
      </c>
      <c r="M1258" s="16" t="str">
        <f>VLOOKUP(L1258:L4414,[11]FF!$A$10:$B$16,2,FALSE)</f>
        <v>Ingresos Propios</v>
      </c>
      <c r="N1258" s="16" t="str">
        <f t="shared" si="179"/>
        <v>401</v>
      </c>
      <c r="O1258" s="16" t="str">
        <f>VLOOKUP(N1258:N4414,[11]FF!$A$22:$B$93,2,FALSE)</f>
        <v>Ingresos Propios</v>
      </c>
      <c r="P1258" s="16">
        <v>880130</v>
      </c>
      <c r="Q1258" s="16">
        <v>3</v>
      </c>
      <c r="R1258" s="17">
        <v>639927</v>
      </c>
      <c r="S1258" s="17">
        <v>0</v>
      </c>
      <c r="T1258" s="17">
        <f t="shared" si="171"/>
        <v>639927</v>
      </c>
      <c r="U1258" s="17">
        <v>0</v>
      </c>
      <c r="V1258" s="17">
        <v>0</v>
      </c>
      <c r="W1258" s="17">
        <f t="shared" si="172"/>
        <v>639927</v>
      </c>
      <c r="X1258" t="str">
        <f>VLOOKUP(J1258,'[12]Conver ASEJ VS Clave Nueva'!$A$4:$C$193,3,FALSE)</f>
        <v>4.3.5.3</v>
      </c>
      <c r="Y1258" t="str">
        <f>VLOOKUP(K1258,'[13]Conver ASEJ VS Clave Nueva'!$B$4:$D$193,3,FALSE)</f>
        <v>Peritaje, dictamen e inspección de carácter extraordinario</v>
      </c>
    </row>
    <row r="1259" spans="1:25" x14ac:dyDescent="0.25">
      <c r="A1259" s="16">
        <v>86978</v>
      </c>
      <c r="B1259" s="16" t="s">
        <v>157</v>
      </c>
      <c r="C1259" s="16" t="str">
        <f t="shared" si="173"/>
        <v>2018</v>
      </c>
      <c r="D1259" s="16" t="str">
        <f t="shared" si="174"/>
        <v>040000</v>
      </c>
      <c r="E1259" s="16" t="str">
        <f>VLOOKUP(D1259:D4415,'[10]Catalogos CRI'!$A$10:$B$19,2,FALSE)</f>
        <v>DERECHOS</v>
      </c>
      <c r="F1259" s="16" t="str">
        <f t="shared" si="175"/>
        <v>043000</v>
      </c>
      <c r="G1259" s="16" t="str">
        <f>VLOOKUP(F1259:F4415,'[10]Catalogos CRI'!$A$24:$B$65,2,FALSE)</f>
        <v>DERECHOS POR PRESTACIÓN DE SERVICIOS</v>
      </c>
      <c r="H1259" s="16" t="str">
        <f t="shared" si="176"/>
        <v>043050</v>
      </c>
      <c r="I1259" s="16" t="str">
        <f>VLOOKUP(H1259:H4415,'[10]Catalogos CRI'!$A$70:$B$148,2,FALSE)</f>
        <v>Licencias de cambio de régimen de propiedad y urbanización</v>
      </c>
      <c r="J1259" s="16" t="str">
        <f t="shared" si="177"/>
        <v>043053</v>
      </c>
      <c r="K1259" s="16" t="str">
        <f>VLOOKUP(J1259:J4415,'[10]Catalogos CRI'!$A$153:$B$335,2,FALSE)</f>
        <v>Peritaje, dictamen e inspección de carácter extraordinario</v>
      </c>
      <c r="L1259" s="16" t="str">
        <f t="shared" si="178"/>
        <v>400</v>
      </c>
      <c r="M1259" s="16" t="str">
        <f>VLOOKUP(L1259:L4415,[11]FF!$A$10:$B$16,2,FALSE)</f>
        <v>Ingresos Propios</v>
      </c>
      <c r="N1259" s="16" t="str">
        <f t="shared" si="179"/>
        <v>401</v>
      </c>
      <c r="O1259" s="16" t="str">
        <f>VLOOKUP(N1259:N4415,[11]FF!$A$22:$B$93,2,FALSE)</f>
        <v>Ingresos Propios</v>
      </c>
      <c r="P1259" s="16">
        <v>880131</v>
      </c>
      <c r="Q1259" s="16">
        <v>4</v>
      </c>
      <c r="R1259" s="17">
        <v>639927</v>
      </c>
      <c r="S1259" s="17">
        <v>0</v>
      </c>
      <c r="T1259" s="17">
        <f t="shared" si="171"/>
        <v>639927</v>
      </c>
      <c r="U1259" s="17">
        <v>0</v>
      </c>
      <c r="V1259" s="17">
        <v>0</v>
      </c>
      <c r="W1259" s="17">
        <f t="shared" si="172"/>
        <v>639927</v>
      </c>
      <c r="X1259" t="str">
        <f>VLOOKUP(J1259,'[12]Conver ASEJ VS Clave Nueva'!$A$4:$C$193,3,FALSE)</f>
        <v>4.3.5.3</v>
      </c>
      <c r="Y1259" t="str">
        <f>VLOOKUP(K1259,'[13]Conver ASEJ VS Clave Nueva'!$B$4:$D$193,3,FALSE)</f>
        <v>Peritaje, dictamen e inspección de carácter extraordinario</v>
      </c>
    </row>
    <row r="1260" spans="1:25" x14ac:dyDescent="0.25">
      <c r="A1260" s="16">
        <v>86978</v>
      </c>
      <c r="B1260" s="16" t="s">
        <v>157</v>
      </c>
      <c r="C1260" s="16" t="str">
        <f t="shared" si="173"/>
        <v>2018</v>
      </c>
      <c r="D1260" s="16" t="str">
        <f t="shared" si="174"/>
        <v>040000</v>
      </c>
      <c r="E1260" s="16" t="str">
        <f>VLOOKUP(D1260:D4416,'[10]Catalogos CRI'!$A$10:$B$19,2,FALSE)</f>
        <v>DERECHOS</v>
      </c>
      <c r="F1260" s="16" t="str">
        <f t="shared" si="175"/>
        <v>043000</v>
      </c>
      <c r="G1260" s="16" t="str">
        <f>VLOOKUP(F1260:F4416,'[10]Catalogos CRI'!$A$24:$B$65,2,FALSE)</f>
        <v>DERECHOS POR PRESTACIÓN DE SERVICIOS</v>
      </c>
      <c r="H1260" s="16" t="str">
        <f t="shared" si="176"/>
        <v>043050</v>
      </c>
      <c r="I1260" s="16" t="str">
        <f>VLOOKUP(H1260:H4416,'[10]Catalogos CRI'!$A$70:$B$148,2,FALSE)</f>
        <v>Licencias de cambio de régimen de propiedad y urbanización</v>
      </c>
      <c r="J1260" s="16" t="str">
        <f t="shared" si="177"/>
        <v>043053</v>
      </c>
      <c r="K1260" s="16" t="str">
        <f>VLOOKUP(J1260:J4416,'[10]Catalogos CRI'!$A$153:$B$335,2,FALSE)</f>
        <v>Peritaje, dictamen e inspección de carácter extraordinario</v>
      </c>
      <c r="L1260" s="16" t="str">
        <f t="shared" si="178"/>
        <v>400</v>
      </c>
      <c r="M1260" s="16" t="str">
        <f>VLOOKUP(L1260:L4416,[11]FF!$A$10:$B$16,2,FALSE)</f>
        <v>Ingresos Propios</v>
      </c>
      <c r="N1260" s="16" t="str">
        <f t="shared" si="179"/>
        <v>401</v>
      </c>
      <c r="O1260" s="16" t="str">
        <f>VLOOKUP(N1260:N4416,[11]FF!$A$22:$B$93,2,FALSE)</f>
        <v>Ingresos Propios</v>
      </c>
      <c r="P1260" s="16">
        <v>880132</v>
      </c>
      <c r="Q1260" s="16">
        <v>5</v>
      </c>
      <c r="R1260" s="17">
        <v>639927</v>
      </c>
      <c r="S1260" s="17">
        <v>0</v>
      </c>
      <c r="T1260" s="17">
        <f t="shared" si="171"/>
        <v>639927</v>
      </c>
      <c r="U1260" s="17">
        <v>0</v>
      </c>
      <c r="V1260" s="17">
        <v>0</v>
      </c>
      <c r="W1260" s="17">
        <f t="shared" si="172"/>
        <v>639927</v>
      </c>
      <c r="X1260" t="str">
        <f>VLOOKUP(J1260,'[12]Conver ASEJ VS Clave Nueva'!$A$4:$C$193,3,FALSE)</f>
        <v>4.3.5.3</v>
      </c>
      <c r="Y1260" t="str">
        <f>VLOOKUP(K1260,'[13]Conver ASEJ VS Clave Nueva'!$B$4:$D$193,3,FALSE)</f>
        <v>Peritaje, dictamen e inspección de carácter extraordinario</v>
      </c>
    </row>
    <row r="1261" spans="1:25" x14ac:dyDescent="0.25">
      <c r="A1261" s="16">
        <v>86978</v>
      </c>
      <c r="B1261" s="16" t="s">
        <v>157</v>
      </c>
      <c r="C1261" s="16" t="str">
        <f t="shared" si="173"/>
        <v>2018</v>
      </c>
      <c r="D1261" s="16" t="str">
        <f t="shared" si="174"/>
        <v>040000</v>
      </c>
      <c r="E1261" s="16" t="str">
        <f>VLOOKUP(D1261:D4417,'[10]Catalogos CRI'!$A$10:$B$19,2,FALSE)</f>
        <v>DERECHOS</v>
      </c>
      <c r="F1261" s="16" t="str">
        <f t="shared" si="175"/>
        <v>043000</v>
      </c>
      <c r="G1261" s="16" t="str">
        <f>VLOOKUP(F1261:F4417,'[10]Catalogos CRI'!$A$24:$B$65,2,FALSE)</f>
        <v>DERECHOS POR PRESTACIÓN DE SERVICIOS</v>
      </c>
      <c r="H1261" s="16" t="str">
        <f t="shared" si="176"/>
        <v>043050</v>
      </c>
      <c r="I1261" s="16" t="str">
        <f>VLOOKUP(H1261:H4417,'[10]Catalogos CRI'!$A$70:$B$148,2,FALSE)</f>
        <v>Licencias de cambio de régimen de propiedad y urbanización</v>
      </c>
      <c r="J1261" s="16" t="str">
        <f t="shared" si="177"/>
        <v>043053</v>
      </c>
      <c r="K1261" s="16" t="str">
        <f>VLOOKUP(J1261:J4417,'[10]Catalogos CRI'!$A$153:$B$335,2,FALSE)</f>
        <v>Peritaje, dictamen e inspección de carácter extraordinario</v>
      </c>
      <c r="L1261" s="16" t="str">
        <f t="shared" si="178"/>
        <v>400</v>
      </c>
      <c r="M1261" s="16" t="str">
        <f>VLOOKUP(L1261:L4417,[11]FF!$A$10:$B$16,2,FALSE)</f>
        <v>Ingresos Propios</v>
      </c>
      <c r="N1261" s="16" t="str">
        <f t="shared" si="179"/>
        <v>401</v>
      </c>
      <c r="O1261" s="16" t="str">
        <f>VLOOKUP(N1261:N4417,[11]FF!$A$22:$B$93,2,FALSE)</f>
        <v>Ingresos Propios</v>
      </c>
      <c r="P1261" s="16">
        <v>880133</v>
      </c>
      <c r="Q1261" s="16">
        <v>6</v>
      </c>
      <c r="R1261" s="17">
        <v>639927</v>
      </c>
      <c r="S1261" s="17">
        <v>0</v>
      </c>
      <c r="T1261" s="17">
        <f t="shared" si="171"/>
        <v>639927</v>
      </c>
      <c r="U1261" s="17">
        <v>0</v>
      </c>
      <c r="V1261" s="17">
        <v>521531.33</v>
      </c>
      <c r="W1261" s="17">
        <f t="shared" si="172"/>
        <v>118395.66999999998</v>
      </c>
      <c r="X1261" t="str">
        <f>VLOOKUP(J1261,'[12]Conver ASEJ VS Clave Nueva'!$A$4:$C$193,3,FALSE)</f>
        <v>4.3.5.3</v>
      </c>
      <c r="Y1261" t="str">
        <f>VLOOKUP(K1261,'[13]Conver ASEJ VS Clave Nueva'!$B$4:$D$193,3,FALSE)</f>
        <v>Peritaje, dictamen e inspección de carácter extraordinario</v>
      </c>
    </row>
    <row r="1262" spans="1:25" x14ac:dyDescent="0.25">
      <c r="A1262" s="16">
        <v>86978</v>
      </c>
      <c r="B1262" s="16" t="s">
        <v>157</v>
      </c>
      <c r="C1262" s="16" t="str">
        <f t="shared" si="173"/>
        <v>2018</v>
      </c>
      <c r="D1262" s="16" t="str">
        <f t="shared" si="174"/>
        <v>040000</v>
      </c>
      <c r="E1262" s="16" t="str">
        <f>VLOOKUP(D1262:D4418,'[10]Catalogos CRI'!$A$10:$B$19,2,FALSE)</f>
        <v>DERECHOS</v>
      </c>
      <c r="F1262" s="16" t="str">
        <f t="shared" si="175"/>
        <v>043000</v>
      </c>
      <c r="G1262" s="16" t="str">
        <f>VLOOKUP(F1262:F4418,'[10]Catalogos CRI'!$A$24:$B$65,2,FALSE)</f>
        <v>DERECHOS POR PRESTACIÓN DE SERVICIOS</v>
      </c>
      <c r="H1262" s="16" t="str">
        <f t="shared" si="176"/>
        <v>043050</v>
      </c>
      <c r="I1262" s="16" t="str">
        <f>VLOOKUP(H1262:H4418,'[10]Catalogos CRI'!$A$70:$B$148,2,FALSE)</f>
        <v>Licencias de cambio de régimen de propiedad y urbanización</v>
      </c>
      <c r="J1262" s="16" t="str">
        <f t="shared" si="177"/>
        <v>043053</v>
      </c>
      <c r="K1262" s="16" t="str">
        <f>VLOOKUP(J1262:J4418,'[10]Catalogos CRI'!$A$153:$B$335,2,FALSE)</f>
        <v>Peritaje, dictamen e inspección de carácter extraordinario</v>
      </c>
      <c r="L1262" s="16" t="str">
        <f t="shared" si="178"/>
        <v>400</v>
      </c>
      <c r="M1262" s="16" t="str">
        <f>VLOOKUP(L1262:L4418,[11]FF!$A$10:$B$16,2,FALSE)</f>
        <v>Ingresos Propios</v>
      </c>
      <c r="N1262" s="16" t="str">
        <f t="shared" si="179"/>
        <v>401</v>
      </c>
      <c r="O1262" s="16" t="str">
        <f>VLOOKUP(N1262:N4418,[11]FF!$A$22:$B$93,2,FALSE)</f>
        <v>Ingresos Propios</v>
      </c>
      <c r="P1262" s="16">
        <v>880134</v>
      </c>
      <c r="Q1262" s="16">
        <v>7</v>
      </c>
      <c r="R1262" s="17">
        <v>639927</v>
      </c>
      <c r="S1262" s="17">
        <v>0</v>
      </c>
      <c r="T1262" s="17">
        <f t="shared" si="171"/>
        <v>639927</v>
      </c>
      <c r="U1262" s="17">
        <v>0</v>
      </c>
      <c r="V1262" s="17">
        <v>473632.11</v>
      </c>
      <c r="W1262" s="17">
        <f t="shared" si="172"/>
        <v>166294.89000000001</v>
      </c>
      <c r="X1262" t="str">
        <f>VLOOKUP(J1262,'[12]Conver ASEJ VS Clave Nueva'!$A$4:$C$193,3,FALSE)</f>
        <v>4.3.5.3</v>
      </c>
      <c r="Y1262" t="str">
        <f>VLOOKUP(K1262,'[13]Conver ASEJ VS Clave Nueva'!$B$4:$D$193,3,FALSE)</f>
        <v>Peritaje, dictamen e inspección de carácter extraordinario</v>
      </c>
    </row>
    <row r="1263" spans="1:25" x14ac:dyDescent="0.25">
      <c r="A1263" s="16">
        <v>86978</v>
      </c>
      <c r="B1263" s="16" t="s">
        <v>157</v>
      </c>
      <c r="C1263" s="16" t="str">
        <f t="shared" si="173"/>
        <v>2018</v>
      </c>
      <c r="D1263" s="16" t="str">
        <f t="shared" si="174"/>
        <v>040000</v>
      </c>
      <c r="E1263" s="16" t="str">
        <f>VLOOKUP(D1263:D4419,'[10]Catalogos CRI'!$A$10:$B$19,2,FALSE)</f>
        <v>DERECHOS</v>
      </c>
      <c r="F1263" s="16" t="str">
        <f t="shared" si="175"/>
        <v>043000</v>
      </c>
      <c r="G1263" s="16" t="str">
        <f>VLOOKUP(F1263:F4419,'[10]Catalogos CRI'!$A$24:$B$65,2,FALSE)</f>
        <v>DERECHOS POR PRESTACIÓN DE SERVICIOS</v>
      </c>
      <c r="H1263" s="16" t="str">
        <f t="shared" si="176"/>
        <v>043050</v>
      </c>
      <c r="I1263" s="16" t="str">
        <f>VLOOKUP(H1263:H4419,'[10]Catalogos CRI'!$A$70:$B$148,2,FALSE)</f>
        <v>Licencias de cambio de régimen de propiedad y urbanización</v>
      </c>
      <c r="J1263" s="16" t="str">
        <f t="shared" si="177"/>
        <v>043053</v>
      </c>
      <c r="K1263" s="16" t="str">
        <f>VLOOKUP(J1263:J4419,'[10]Catalogos CRI'!$A$153:$B$335,2,FALSE)</f>
        <v>Peritaje, dictamen e inspección de carácter extraordinario</v>
      </c>
      <c r="L1263" s="16" t="str">
        <f t="shared" si="178"/>
        <v>400</v>
      </c>
      <c r="M1263" s="16" t="str">
        <f>VLOOKUP(L1263:L4419,[11]FF!$A$10:$B$16,2,FALSE)</f>
        <v>Ingresos Propios</v>
      </c>
      <c r="N1263" s="16" t="str">
        <f t="shared" si="179"/>
        <v>401</v>
      </c>
      <c r="O1263" s="16" t="str">
        <f>VLOOKUP(N1263:N4419,[11]FF!$A$22:$B$93,2,FALSE)</f>
        <v>Ingresos Propios</v>
      </c>
      <c r="P1263" s="16">
        <v>880135</v>
      </c>
      <c r="Q1263" s="16">
        <v>8</v>
      </c>
      <c r="R1263" s="17">
        <v>639927</v>
      </c>
      <c r="S1263" s="17">
        <v>0</v>
      </c>
      <c r="T1263" s="17">
        <f t="shared" si="171"/>
        <v>639927</v>
      </c>
      <c r="U1263" s="17">
        <v>0</v>
      </c>
      <c r="V1263" s="17">
        <v>273860.78000000003</v>
      </c>
      <c r="W1263" s="17">
        <f t="shared" si="172"/>
        <v>366066.22</v>
      </c>
      <c r="X1263" t="str">
        <f>VLOOKUP(J1263,'[12]Conver ASEJ VS Clave Nueva'!$A$4:$C$193,3,FALSE)</f>
        <v>4.3.5.3</v>
      </c>
      <c r="Y1263" t="str">
        <f>VLOOKUP(K1263,'[13]Conver ASEJ VS Clave Nueva'!$B$4:$D$193,3,FALSE)</f>
        <v>Peritaje, dictamen e inspección de carácter extraordinario</v>
      </c>
    </row>
    <row r="1264" spans="1:25" x14ac:dyDescent="0.25">
      <c r="A1264" s="16">
        <v>86978</v>
      </c>
      <c r="B1264" s="16" t="s">
        <v>157</v>
      </c>
      <c r="C1264" s="16" t="str">
        <f t="shared" si="173"/>
        <v>2018</v>
      </c>
      <c r="D1264" s="16" t="str">
        <f t="shared" si="174"/>
        <v>040000</v>
      </c>
      <c r="E1264" s="16" t="str">
        <f>VLOOKUP(D1264:D4420,'[10]Catalogos CRI'!$A$10:$B$19,2,FALSE)</f>
        <v>DERECHOS</v>
      </c>
      <c r="F1264" s="16" t="str">
        <f t="shared" si="175"/>
        <v>043000</v>
      </c>
      <c r="G1264" s="16" t="str">
        <f>VLOOKUP(F1264:F4420,'[10]Catalogos CRI'!$A$24:$B$65,2,FALSE)</f>
        <v>DERECHOS POR PRESTACIÓN DE SERVICIOS</v>
      </c>
      <c r="H1264" s="16" t="str">
        <f t="shared" si="176"/>
        <v>043050</v>
      </c>
      <c r="I1264" s="16" t="str">
        <f>VLOOKUP(H1264:H4420,'[10]Catalogos CRI'!$A$70:$B$148,2,FALSE)</f>
        <v>Licencias de cambio de régimen de propiedad y urbanización</v>
      </c>
      <c r="J1264" s="16" t="str">
        <f t="shared" si="177"/>
        <v>043053</v>
      </c>
      <c r="K1264" s="16" t="str">
        <f>VLOOKUP(J1264:J4420,'[10]Catalogos CRI'!$A$153:$B$335,2,FALSE)</f>
        <v>Peritaje, dictamen e inspección de carácter extraordinario</v>
      </c>
      <c r="L1264" s="16" t="str">
        <f t="shared" si="178"/>
        <v>400</v>
      </c>
      <c r="M1264" s="16" t="str">
        <f>VLOOKUP(L1264:L4420,[11]FF!$A$10:$B$16,2,FALSE)</f>
        <v>Ingresos Propios</v>
      </c>
      <c r="N1264" s="16" t="str">
        <f t="shared" si="179"/>
        <v>401</v>
      </c>
      <c r="O1264" s="16" t="str">
        <f>VLOOKUP(N1264:N4420,[11]FF!$A$22:$B$93,2,FALSE)</f>
        <v>Ingresos Propios</v>
      </c>
      <c r="P1264" s="16">
        <v>880136</v>
      </c>
      <c r="Q1264" s="16">
        <v>9</v>
      </c>
      <c r="R1264" s="17">
        <v>639927</v>
      </c>
      <c r="S1264" s="17">
        <v>0</v>
      </c>
      <c r="T1264" s="17">
        <f t="shared" si="171"/>
        <v>639927</v>
      </c>
      <c r="U1264" s="17">
        <v>0</v>
      </c>
      <c r="V1264" s="17">
        <v>0</v>
      </c>
      <c r="W1264" s="17">
        <f t="shared" si="172"/>
        <v>639927</v>
      </c>
      <c r="X1264" t="str">
        <f>VLOOKUP(J1264,'[12]Conver ASEJ VS Clave Nueva'!$A$4:$C$193,3,FALSE)</f>
        <v>4.3.5.3</v>
      </c>
      <c r="Y1264" t="str">
        <f>VLOOKUP(K1264,'[13]Conver ASEJ VS Clave Nueva'!$B$4:$D$193,3,FALSE)</f>
        <v>Peritaje, dictamen e inspección de carácter extraordinario</v>
      </c>
    </row>
    <row r="1265" spans="1:25" x14ac:dyDescent="0.25">
      <c r="A1265" s="16">
        <v>86978</v>
      </c>
      <c r="B1265" s="16" t="s">
        <v>157</v>
      </c>
      <c r="C1265" s="16" t="str">
        <f t="shared" si="173"/>
        <v>2018</v>
      </c>
      <c r="D1265" s="16" t="str">
        <f t="shared" si="174"/>
        <v>040000</v>
      </c>
      <c r="E1265" s="16" t="str">
        <f>VLOOKUP(D1265:D4421,'[10]Catalogos CRI'!$A$10:$B$19,2,FALSE)</f>
        <v>DERECHOS</v>
      </c>
      <c r="F1265" s="16" t="str">
        <f t="shared" si="175"/>
        <v>043000</v>
      </c>
      <c r="G1265" s="16" t="str">
        <f>VLOOKUP(F1265:F4421,'[10]Catalogos CRI'!$A$24:$B$65,2,FALSE)</f>
        <v>DERECHOS POR PRESTACIÓN DE SERVICIOS</v>
      </c>
      <c r="H1265" s="16" t="str">
        <f t="shared" si="176"/>
        <v>043050</v>
      </c>
      <c r="I1265" s="16" t="str">
        <f>VLOOKUP(H1265:H4421,'[10]Catalogos CRI'!$A$70:$B$148,2,FALSE)</f>
        <v>Licencias de cambio de régimen de propiedad y urbanización</v>
      </c>
      <c r="J1265" s="16" t="str">
        <f t="shared" si="177"/>
        <v>043053</v>
      </c>
      <c r="K1265" s="16" t="str">
        <f>VLOOKUP(J1265:J4421,'[10]Catalogos CRI'!$A$153:$B$335,2,FALSE)</f>
        <v>Peritaje, dictamen e inspección de carácter extraordinario</v>
      </c>
      <c r="L1265" s="16" t="str">
        <f t="shared" si="178"/>
        <v>400</v>
      </c>
      <c r="M1265" s="16" t="str">
        <f>VLOOKUP(L1265:L4421,[11]FF!$A$10:$B$16,2,FALSE)</f>
        <v>Ingresos Propios</v>
      </c>
      <c r="N1265" s="16" t="str">
        <f t="shared" si="179"/>
        <v>401</v>
      </c>
      <c r="O1265" s="16" t="str">
        <f>VLOOKUP(N1265:N4421,[11]FF!$A$22:$B$93,2,FALSE)</f>
        <v>Ingresos Propios</v>
      </c>
      <c r="P1265" s="16">
        <v>880137</v>
      </c>
      <c r="Q1265" s="16">
        <v>10</v>
      </c>
      <c r="R1265" s="17">
        <v>639927</v>
      </c>
      <c r="S1265" s="17">
        <v>0</v>
      </c>
      <c r="T1265" s="17">
        <f t="shared" si="171"/>
        <v>639927</v>
      </c>
      <c r="U1265" s="17">
        <v>0</v>
      </c>
      <c r="V1265" s="17">
        <v>0</v>
      </c>
      <c r="W1265" s="17">
        <f t="shared" si="172"/>
        <v>639927</v>
      </c>
      <c r="X1265" t="str">
        <f>VLOOKUP(J1265,'[12]Conver ASEJ VS Clave Nueva'!$A$4:$C$193,3,FALSE)</f>
        <v>4.3.5.3</v>
      </c>
      <c r="Y1265" t="str">
        <f>VLOOKUP(K1265,'[13]Conver ASEJ VS Clave Nueva'!$B$4:$D$193,3,FALSE)</f>
        <v>Peritaje, dictamen e inspección de carácter extraordinario</v>
      </c>
    </row>
    <row r="1266" spans="1:25" x14ac:dyDescent="0.25">
      <c r="A1266" s="16">
        <v>86978</v>
      </c>
      <c r="B1266" s="16" t="s">
        <v>157</v>
      </c>
      <c r="C1266" s="16" t="str">
        <f t="shared" si="173"/>
        <v>2018</v>
      </c>
      <c r="D1266" s="16" t="str">
        <f t="shared" si="174"/>
        <v>040000</v>
      </c>
      <c r="E1266" s="16" t="str">
        <f>VLOOKUP(D1266:D4422,'[10]Catalogos CRI'!$A$10:$B$19,2,FALSE)</f>
        <v>DERECHOS</v>
      </c>
      <c r="F1266" s="16" t="str">
        <f t="shared" si="175"/>
        <v>043000</v>
      </c>
      <c r="G1266" s="16" t="str">
        <f>VLOOKUP(F1266:F4422,'[10]Catalogos CRI'!$A$24:$B$65,2,FALSE)</f>
        <v>DERECHOS POR PRESTACIÓN DE SERVICIOS</v>
      </c>
      <c r="H1266" s="16" t="str">
        <f t="shared" si="176"/>
        <v>043050</v>
      </c>
      <c r="I1266" s="16" t="str">
        <f>VLOOKUP(H1266:H4422,'[10]Catalogos CRI'!$A$70:$B$148,2,FALSE)</f>
        <v>Licencias de cambio de régimen de propiedad y urbanización</v>
      </c>
      <c r="J1266" s="16" t="str">
        <f t="shared" si="177"/>
        <v>043053</v>
      </c>
      <c r="K1266" s="16" t="str">
        <f>VLOOKUP(J1266:J4422,'[10]Catalogos CRI'!$A$153:$B$335,2,FALSE)</f>
        <v>Peritaje, dictamen e inspección de carácter extraordinario</v>
      </c>
      <c r="L1266" s="16" t="str">
        <f t="shared" si="178"/>
        <v>400</v>
      </c>
      <c r="M1266" s="16" t="str">
        <f>VLOOKUP(L1266:L4422,[11]FF!$A$10:$B$16,2,FALSE)</f>
        <v>Ingresos Propios</v>
      </c>
      <c r="N1266" s="16" t="str">
        <f t="shared" si="179"/>
        <v>401</v>
      </c>
      <c r="O1266" s="16" t="str">
        <f>VLOOKUP(N1266:N4422,[11]FF!$A$22:$B$93,2,FALSE)</f>
        <v>Ingresos Propios</v>
      </c>
      <c r="P1266" s="16">
        <v>880138</v>
      </c>
      <c r="Q1266" s="16">
        <v>11</v>
      </c>
      <c r="R1266" s="17">
        <v>639927</v>
      </c>
      <c r="S1266" s="17">
        <v>0</v>
      </c>
      <c r="T1266" s="17">
        <f t="shared" si="171"/>
        <v>639927</v>
      </c>
      <c r="U1266" s="17">
        <v>0</v>
      </c>
      <c r="V1266" s="17">
        <v>1229753.52</v>
      </c>
      <c r="W1266" s="17">
        <f t="shared" si="172"/>
        <v>-589826.52</v>
      </c>
      <c r="X1266" t="str">
        <f>VLOOKUP(J1266,'[12]Conver ASEJ VS Clave Nueva'!$A$4:$C$193,3,FALSE)</f>
        <v>4.3.5.3</v>
      </c>
      <c r="Y1266" t="str">
        <f>VLOOKUP(K1266,'[13]Conver ASEJ VS Clave Nueva'!$B$4:$D$193,3,FALSE)</f>
        <v>Peritaje, dictamen e inspección de carácter extraordinario</v>
      </c>
    </row>
    <row r="1267" spans="1:25" x14ac:dyDescent="0.25">
      <c r="A1267" s="16">
        <v>86978</v>
      </c>
      <c r="B1267" s="16" t="s">
        <v>157</v>
      </c>
      <c r="C1267" s="16" t="str">
        <f t="shared" si="173"/>
        <v>2018</v>
      </c>
      <c r="D1267" s="16" t="str">
        <f t="shared" si="174"/>
        <v>040000</v>
      </c>
      <c r="E1267" s="16" t="str">
        <f>VLOOKUP(D1267:D4423,'[10]Catalogos CRI'!$A$10:$B$19,2,FALSE)</f>
        <v>DERECHOS</v>
      </c>
      <c r="F1267" s="16" t="str">
        <f t="shared" si="175"/>
        <v>043000</v>
      </c>
      <c r="G1267" s="16" t="str">
        <f>VLOOKUP(F1267:F4423,'[10]Catalogos CRI'!$A$24:$B$65,2,FALSE)</f>
        <v>DERECHOS POR PRESTACIÓN DE SERVICIOS</v>
      </c>
      <c r="H1267" s="16" t="str">
        <f t="shared" si="176"/>
        <v>043050</v>
      </c>
      <c r="I1267" s="16" t="str">
        <f>VLOOKUP(H1267:H4423,'[10]Catalogos CRI'!$A$70:$B$148,2,FALSE)</f>
        <v>Licencias de cambio de régimen de propiedad y urbanización</v>
      </c>
      <c r="J1267" s="16" t="str">
        <f t="shared" si="177"/>
        <v>043053</v>
      </c>
      <c r="K1267" s="16" t="str">
        <f>VLOOKUP(J1267:J4423,'[10]Catalogos CRI'!$A$153:$B$335,2,FALSE)</f>
        <v>Peritaje, dictamen e inspección de carácter extraordinario</v>
      </c>
      <c r="L1267" s="16" t="str">
        <f t="shared" si="178"/>
        <v>400</v>
      </c>
      <c r="M1267" s="16" t="str">
        <f>VLOOKUP(L1267:L4423,[11]FF!$A$10:$B$16,2,FALSE)</f>
        <v>Ingresos Propios</v>
      </c>
      <c r="N1267" s="16" t="str">
        <f t="shared" si="179"/>
        <v>401</v>
      </c>
      <c r="O1267" s="16" t="str">
        <f>VLOOKUP(N1267:N4423,[11]FF!$A$22:$B$93,2,FALSE)</f>
        <v>Ingresos Propios</v>
      </c>
      <c r="P1267" s="16">
        <v>880139</v>
      </c>
      <c r="Q1267" s="16">
        <v>12</v>
      </c>
      <c r="R1267" s="17">
        <v>639927</v>
      </c>
      <c r="S1267" s="17">
        <v>0</v>
      </c>
      <c r="T1267" s="17">
        <f t="shared" si="171"/>
        <v>639927</v>
      </c>
      <c r="U1267" s="17">
        <v>0</v>
      </c>
      <c r="V1267" s="17">
        <v>1084137.5900000001</v>
      </c>
      <c r="W1267" s="17">
        <f t="shared" si="172"/>
        <v>-444210.59000000008</v>
      </c>
      <c r="X1267" t="str">
        <f>VLOOKUP(J1267,'[12]Conver ASEJ VS Clave Nueva'!$A$4:$C$193,3,FALSE)</f>
        <v>4.3.5.3</v>
      </c>
      <c r="Y1267" t="str">
        <f>VLOOKUP(K1267,'[13]Conver ASEJ VS Clave Nueva'!$B$4:$D$193,3,FALSE)</f>
        <v>Peritaje, dictamen e inspección de carácter extraordinario</v>
      </c>
    </row>
    <row r="1268" spans="1:25" x14ac:dyDescent="0.25">
      <c r="A1268" s="16">
        <v>86979</v>
      </c>
      <c r="B1268" s="16" t="s">
        <v>81</v>
      </c>
      <c r="C1268" s="16" t="str">
        <f t="shared" si="173"/>
        <v>2018</v>
      </c>
      <c r="D1268" s="16" t="str">
        <f t="shared" si="174"/>
        <v>040000</v>
      </c>
      <c r="E1268" s="16" t="str">
        <f>VLOOKUP(D1268:D4424,'[10]Catalogos CRI'!$A$10:$B$19,2,FALSE)</f>
        <v>DERECHOS</v>
      </c>
      <c r="F1268" s="16" t="str">
        <f t="shared" si="175"/>
        <v>043000</v>
      </c>
      <c r="G1268" s="16" t="str">
        <f>VLOOKUP(F1268:F4424,'[10]Catalogos CRI'!$A$24:$B$65,2,FALSE)</f>
        <v>DERECHOS POR PRESTACIÓN DE SERVICIOS</v>
      </c>
      <c r="H1268" s="16" t="str">
        <f t="shared" si="176"/>
        <v>043060</v>
      </c>
      <c r="I1268" s="16" t="str">
        <f>VLOOKUP(H1268:H4424,'[10]Catalogos CRI'!$A$70:$B$148,2,FALSE)</f>
        <v>Servicios por obras</v>
      </c>
      <c r="J1268" s="16" t="str">
        <f t="shared" si="177"/>
        <v>043062</v>
      </c>
      <c r="K1268" s="16" t="str">
        <f>VLOOKUP(J1268:J4424,'[10]Catalogos CRI'!$A$153:$B$335,2,FALSE)</f>
        <v>Autorización para romper pavimento, banquetas o machuelos</v>
      </c>
      <c r="L1268" s="16" t="str">
        <f t="shared" si="178"/>
        <v>400</v>
      </c>
      <c r="M1268" s="16" t="str">
        <f>VLOOKUP(L1268:L4424,[11]FF!$A$10:$B$16,2,FALSE)</f>
        <v>Ingresos Propios</v>
      </c>
      <c r="N1268" s="16" t="str">
        <f t="shared" si="179"/>
        <v>401</v>
      </c>
      <c r="O1268" s="16" t="str">
        <f>VLOOKUP(N1268:N4424,[11]FF!$A$22:$B$93,2,FALSE)</f>
        <v>Ingresos Propios</v>
      </c>
      <c r="P1268" s="16">
        <v>880140</v>
      </c>
      <c r="Q1268" s="16">
        <v>1</v>
      </c>
      <c r="R1268" s="17">
        <v>7347.73</v>
      </c>
      <c r="S1268" s="17">
        <v>0</v>
      </c>
      <c r="T1268" s="17">
        <f t="shared" si="171"/>
        <v>7347.73</v>
      </c>
      <c r="U1268" s="17">
        <v>0</v>
      </c>
      <c r="V1268" s="17">
        <v>0</v>
      </c>
      <c r="W1268" s="17">
        <f t="shared" si="172"/>
        <v>7347.73</v>
      </c>
      <c r="X1268" t="str">
        <f>VLOOKUP(J1268,'[12]Conver ASEJ VS Clave Nueva'!$A$4:$C$193,3,FALSE)</f>
        <v>4.3.6.2</v>
      </c>
      <c r="Y1268" t="str">
        <f>VLOOKUP(K1268,'[13]Conver ASEJ VS Clave Nueva'!$B$4:$D$193,3,FALSE)</f>
        <v>Autorización para romper pavimento, banquetas o machuelos</v>
      </c>
    </row>
    <row r="1269" spans="1:25" x14ac:dyDescent="0.25">
      <c r="A1269" s="16">
        <v>86979</v>
      </c>
      <c r="B1269" s="16" t="s">
        <v>81</v>
      </c>
      <c r="C1269" s="16" t="str">
        <f t="shared" si="173"/>
        <v>2018</v>
      </c>
      <c r="D1269" s="16" t="str">
        <f t="shared" si="174"/>
        <v>040000</v>
      </c>
      <c r="E1269" s="16" t="str">
        <f>VLOOKUP(D1269:D4425,'[10]Catalogos CRI'!$A$10:$B$19,2,FALSE)</f>
        <v>DERECHOS</v>
      </c>
      <c r="F1269" s="16" t="str">
        <f t="shared" si="175"/>
        <v>043000</v>
      </c>
      <c r="G1269" s="16" t="str">
        <f>VLOOKUP(F1269:F4425,'[10]Catalogos CRI'!$A$24:$B$65,2,FALSE)</f>
        <v>DERECHOS POR PRESTACIÓN DE SERVICIOS</v>
      </c>
      <c r="H1269" s="16" t="str">
        <f t="shared" si="176"/>
        <v>043060</v>
      </c>
      <c r="I1269" s="16" t="str">
        <f>VLOOKUP(H1269:H4425,'[10]Catalogos CRI'!$A$70:$B$148,2,FALSE)</f>
        <v>Servicios por obras</v>
      </c>
      <c r="J1269" s="16" t="str">
        <f t="shared" si="177"/>
        <v>043062</v>
      </c>
      <c r="K1269" s="16" t="str">
        <f>VLOOKUP(J1269:J4425,'[10]Catalogos CRI'!$A$153:$B$335,2,FALSE)</f>
        <v>Autorización para romper pavimento, banquetas o machuelos</v>
      </c>
      <c r="L1269" s="16" t="str">
        <f t="shared" si="178"/>
        <v>400</v>
      </c>
      <c r="M1269" s="16" t="str">
        <f>VLOOKUP(L1269:L4425,[11]FF!$A$10:$B$16,2,FALSE)</f>
        <v>Ingresos Propios</v>
      </c>
      <c r="N1269" s="16" t="str">
        <f t="shared" si="179"/>
        <v>401</v>
      </c>
      <c r="O1269" s="16" t="str">
        <f>VLOOKUP(N1269:N4425,[11]FF!$A$22:$B$93,2,FALSE)</f>
        <v>Ingresos Propios</v>
      </c>
      <c r="P1269" s="16">
        <v>880141</v>
      </c>
      <c r="Q1269" s="16">
        <v>2</v>
      </c>
      <c r="R1269" s="17">
        <v>7349</v>
      </c>
      <c r="S1269" s="17">
        <v>0</v>
      </c>
      <c r="T1269" s="17">
        <f t="shared" si="171"/>
        <v>7349</v>
      </c>
      <c r="U1269" s="17">
        <v>0</v>
      </c>
      <c r="V1269" s="17">
        <v>0</v>
      </c>
      <c r="W1269" s="17">
        <f t="shared" si="172"/>
        <v>7349</v>
      </c>
      <c r="X1269" t="str">
        <f>VLOOKUP(J1269,'[12]Conver ASEJ VS Clave Nueva'!$A$4:$C$193,3,FALSE)</f>
        <v>4.3.6.2</v>
      </c>
      <c r="Y1269" t="str">
        <f>VLOOKUP(K1269,'[13]Conver ASEJ VS Clave Nueva'!$B$4:$D$193,3,FALSE)</f>
        <v>Autorización para romper pavimento, banquetas o machuelos</v>
      </c>
    </row>
    <row r="1270" spans="1:25" x14ac:dyDescent="0.25">
      <c r="A1270" s="16">
        <v>86979</v>
      </c>
      <c r="B1270" s="16" t="s">
        <v>81</v>
      </c>
      <c r="C1270" s="16" t="str">
        <f t="shared" si="173"/>
        <v>2018</v>
      </c>
      <c r="D1270" s="16" t="str">
        <f t="shared" si="174"/>
        <v>040000</v>
      </c>
      <c r="E1270" s="16" t="str">
        <f>VLOOKUP(D1270:D4426,'[10]Catalogos CRI'!$A$10:$B$19,2,FALSE)</f>
        <v>DERECHOS</v>
      </c>
      <c r="F1270" s="16" t="str">
        <f t="shared" si="175"/>
        <v>043000</v>
      </c>
      <c r="G1270" s="16" t="str">
        <f>VLOOKUP(F1270:F4426,'[10]Catalogos CRI'!$A$24:$B$65,2,FALSE)</f>
        <v>DERECHOS POR PRESTACIÓN DE SERVICIOS</v>
      </c>
      <c r="H1270" s="16" t="str">
        <f t="shared" si="176"/>
        <v>043060</v>
      </c>
      <c r="I1270" s="16" t="str">
        <f>VLOOKUP(H1270:H4426,'[10]Catalogos CRI'!$A$70:$B$148,2,FALSE)</f>
        <v>Servicios por obras</v>
      </c>
      <c r="J1270" s="16" t="str">
        <f t="shared" si="177"/>
        <v>043062</v>
      </c>
      <c r="K1270" s="16" t="str">
        <f>VLOOKUP(J1270:J4426,'[10]Catalogos CRI'!$A$153:$B$335,2,FALSE)</f>
        <v>Autorización para romper pavimento, banquetas o machuelos</v>
      </c>
      <c r="L1270" s="16" t="str">
        <f t="shared" si="178"/>
        <v>400</v>
      </c>
      <c r="M1270" s="16" t="str">
        <f>VLOOKUP(L1270:L4426,[11]FF!$A$10:$B$16,2,FALSE)</f>
        <v>Ingresos Propios</v>
      </c>
      <c r="N1270" s="16" t="str">
        <f t="shared" si="179"/>
        <v>401</v>
      </c>
      <c r="O1270" s="16" t="str">
        <f>VLOOKUP(N1270:N4426,[11]FF!$A$22:$B$93,2,FALSE)</f>
        <v>Ingresos Propios</v>
      </c>
      <c r="P1270" s="16">
        <v>880142</v>
      </c>
      <c r="Q1270" s="16">
        <v>3</v>
      </c>
      <c r="R1270" s="17">
        <v>7349</v>
      </c>
      <c r="S1270" s="17">
        <v>0</v>
      </c>
      <c r="T1270" s="17">
        <f t="shared" si="171"/>
        <v>7349</v>
      </c>
      <c r="U1270" s="17">
        <v>0</v>
      </c>
      <c r="V1270" s="17">
        <v>0</v>
      </c>
      <c r="W1270" s="17">
        <f t="shared" si="172"/>
        <v>7349</v>
      </c>
      <c r="X1270" t="str">
        <f>VLOOKUP(J1270,'[12]Conver ASEJ VS Clave Nueva'!$A$4:$C$193,3,FALSE)</f>
        <v>4.3.6.2</v>
      </c>
      <c r="Y1270" t="str">
        <f>VLOOKUP(K1270,'[13]Conver ASEJ VS Clave Nueva'!$B$4:$D$193,3,FALSE)</f>
        <v>Autorización para romper pavimento, banquetas o machuelos</v>
      </c>
    </row>
    <row r="1271" spans="1:25" x14ac:dyDescent="0.25">
      <c r="A1271" s="16">
        <v>86979</v>
      </c>
      <c r="B1271" s="16" t="s">
        <v>81</v>
      </c>
      <c r="C1271" s="16" t="str">
        <f t="shared" si="173"/>
        <v>2018</v>
      </c>
      <c r="D1271" s="16" t="str">
        <f t="shared" si="174"/>
        <v>040000</v>
      </c>
      <c r="E1271" s="16" t="str">
        <f>VLOOKUP(D1271:D4427,'[10]Catalogos CRI'!$A$10:$B$19,2,FALSE)</f>
        <v>DERECHOS</v>
      </c>
      <c r="F1271" s="16" t="str">
        <f t="shared" si="175"/>
        <v>043000</v>
      </c>
      <c r="G1271" s="16" t="str">
        <f>VLOOKUP(F1271:F4427,'[10]Catalogos CRI'!$A$24:$B$65,2,FALSE)</f>
        <v>DERECHOS POR PRESTACIÓN DE SERVICIOS</v>
      </c>
      <c r="H1271" s="16" t="str">
        <f t="shared" si="176"/>
        <v>043060</v>
      </c>
      <c r="I1271" s="16" t="str">
        <f>VLOOKUP(H1271:H4427,'[10]Catalogos CRI'!$A$70:$B$148,2,FALSE)</f>
        <v>Servicios por obras</v>
      </c>
      <c r="J1271" s="16" t="str">
        <f t="shared" si="177"/>
        <v>043062</v>
      </c>
      <c r="K1271" s="16" t="str">
        <f>VLOOKUP(J1271:J4427,'[10]Catalogos CRI'!$A$153:$B$335,2,FALSE)</f>
        <v>Autorización para romper pavimento, banquetas o machuelos</v>
      </c>
      <c r="L1271" s="16" t="str">
        <f t="shared" si="178"/>
        <v>400</v>
      </c>
      <c r="M1271" s="16" t="str">
        <f>VLOOKUP(L1271:L4427,[11]FF!$A$10:$B$16,2,FALSE)</f>
        <v>Ingresos Propios</v>
      </c>
      <c r="N1271" s="16" t="str">
        <f t="shared" si="179"/>
        <v>401</v>
      </c>
      <c r="O1271" s="16" t="str">
        <f>VLOOKUP(N1271:N4427,[11]FF!$A$22:$B$93,2,FALSE)</f>
        <v>Ingresos Propios</v>
      </c>
      <c r="P1271" s="16">
        <v>880143</v>
      </c>
      <c r="Q1271" s="16">
        <v>4</v>
      </c>
      <c r="R1271" s="17">
        <v>7349</v>
      </c>
      <c r="S1271" s="17">
        <v>0</v>
      </c>
      <c r="T1271" s="17">
        <f t="shared" si="171"/>
        <v>7349</v>
      </c>
      <c r="U1271" s="17">
        <v>0</v>
      </c>
      <c r="V1271" s="17">
        <v>0</v>
      </c>
      <c r="W1271" s="17">
        <f t="shared" si="172"/>
        <v>7349</v>
      </c>
      <c r="X1271" t="str">
        <f>VLOOKUP(J1271,'[12]Conver ASEJ VS Clave Nueva'!$A$4:$C$193,3,FALSE)</f>
        <v>4.3.6.2</v>
      </c>
      <c r="Y1271" t="str">
        <f>VLOOKUP(K1271,'[13]Conver ASEJ VS Clave Nueva'!$B$4:$D$193,3,FALSE)</f>
        <v>Autorización para romper pavimento, banquetas o machuelos</v>
      </c>
    </row>
    <row r="1272" spans="1:25" x14ac:dyDescent="0.25">
      <c r="A1272" s="16">
        <v>86979</v>
      </c>
      <c r="B1272" s="16" t="s">
        <v>81</v>
      </c>
      <c r="C1272" s="16" t="str">
        <f t="shared" si="173"/>
        <v>2018</v>
      </c>
      <c r="D1272" s="16" t="str">
        <f t="shared" si="174"/>
        <v>040000</v>
      </c>
      <c r="E1272" s="16" t="str">
        <f>VLOOKUP(D1272:D4428,'[10]Catalogos CRI'!$A$10:$B$19,2,FALSE)</f>
        <v>DERECHOS</v>
      </c>
      <c r="F1272" s="16" t="str">
        <f t="shared" si="175"/>
        <v>043000</v>
      </c>
      <c r="G1272" s="16" t="str">
        <f>VLOOKUP(F1272:F4428,'[10]Catalogos CRI'!$A$24:$B$65,2,FALSE)</f>
        <v>DERECHOS POR PRESTACIÓN DE SERVICIOS</v>
      </c>
      <c r="H1272" s="16" t="str">
        <f t="shared" si="176"/>
        <v>043060</v>
      </c>
      <c r="I1272" s="16" t="str">
        <f>VLOOKUP(H1272:H4428,'[10]Catalogos CRI'!$A$70:$B$148,2,FALSE)</f>
        <v>Servicios por obras</v>
      </c>
      <c r="J1272" s="16" t="str">
        <f t="shared" si="177"/>
        <v>043062</v>
      </c>
      <c r="K1272" s="16" t="str">
        <f>VLOOKUP(J1272:J4428,'[10]Catalogos CRI'!$A$153:$B$335,2,FALSE)</f>
        <v>Autorización para romper pavimento, banquetas o machuelos</v>
      </c>
      <c r="L1272" s="16" t="str">
        <f t="shared" si="178"/>
        <v>400</v>
      </c>
      <c r="M1272" s="16" t="str">
        <f>VLOOKUP(L1272:L4428,[11]FF!$A$10:$B$16,2,FALSE)</f>
        <v>Ingresos Propios</v>
      </c>
      <c r="N1272" s="16" t="str">
        <f t="shared" si="179"/>
        <v>401</v>
      </c>
      <c r="O1272" s="16" t="str">
        <f>VLOOKUP(N1272:N4428,[11]FF!$A$22:$B$93,2,FALSE)</f>
        <v>Ingresos Propios</v>
      </c>
      <c r="P1272" s="16">
        <v>880144</v>
      </c>
      <c r="Q1272" s="16">
        <v>5</v>
      </c>
      <c r="R1272" s="17">
        <v>7349</v>
      </c>
      <c r="S1272" s="17">
        <v>0</v>
      </c>
      <c r="T1272" s="17">
        <f t="shared" si="171"/>
        <v>7349</v>
      </c>
      <c r="U1272" s="17">
        <v>0</v>
      </c>
      <c r="V1272" s="17">
        <v>0</v>
      </c>
      <c r="W1272" s="17">
        <f t="shared" si="172"/>
        <v>7349</v>
      </c>
      <c r="X1272" t="str">
        <f>VLOOKUP(J1272,'[12]Conver ASEJ VS Clave Nueva'!$A$4:$C$193,3,FALSE)</f>
        <v>4.3.6.2</v>
      </c>
      <c r="Y1272" t="str">
        <f>VLOOKUP(K1272,'[13]Conver ASEJ VS Clave Nueva'!$B$4:$D$193,3,FALSE)</f>
        <v>Autorización para romper pavimento, banquetas o machuelos</v>
      </c>
    </row>
    <row r="1273" spans="1:25" x14ac:dyDescent="0.25">
      <c r="A1273" s="16">
        <v>86979</v>
      </c>
      <c r="B1273" s="16" t="s">
        <v>81</v>
      </c>
      <c r="C1273" s="16" t="str">
        <f t="shared" si="173"/>
        <v>2018</v>
      </c>
      <c r="D1273" s="16" t="str">
        <f t="shared" si="174"/>
        <v>040000</v>
      </c>
      <c r="E1273" s="16" t="str">
        <f>VLOOKUP(D1273:D4429,'[10]Catalogos CRI'!$A$10:$B$19,2,FALSE)</f>
        <v>DERECHOS</v>
      </c>
      <c r="F1273" s="16" t="str">
        <f t="shared" si="175"/>
        <v>043000</v>
      </c>
      <c r="G1273" s="16" t="str">
        <f>VLOOKUP(F1273:F4429,'[10]Catalogos CRI'!$A$24:$B$65,2,FALSE)</f>
        <v>DERECHOS POR PRESTACIÓN DE SERVICIOS</v>
      </c>
      <c r="H1273" s="16" t="str">
        <f t="shared" si="176"/>
        <v>043060</v>
      </c>
      <c r="I1273" s="16" t="str">
        <f>VLOOKUP(H1273:H4429,'[10]Catalogos CRI'!$A$70:$B$148,2,FALSE)</f>
        <v>Servicios por obras</v>
      </c>
      <c r="J1273" s="16" t="str">
        <f t="shared" si="177"/>
        <v>043062</v>
      </c>
      <c r="K1273" s="16" t="str">
        <f>VLOOKUP(J1273:J4429,'[10]Catalogos CRI'!$A$153:$B$335,2,FALSE)</f>
        <v>Autorización para romper pavimento, banquetas o machuelos</v>
      </c>
      <c r="L1273" s="16" t="str">
        <f t="shared" si="178"/>
        <v>400</v>
      </c>
      <c r="M1273" s="16" t="str">
        <f>VLOOKUP(L1273:L4429,[11]FF!$A$10:$B$16,2,FALSE)</f>
        <v>Ingresos Propios</v>
      </c>
      <c r="N1273" s="16" t="str">
        <f t="shared" si="179"/>
        <v>401</v>
      </c>
      <c r="O1273" s="16" t="str">
        <f>VLOOKUP(N1273:N4429,[11]FF!$A$22:$B$93,2,FALSE)</f>
        <v>Ingresos Propios</v>
      </c>
      <c r="P1273" s="16">
        <v>880145</v>
      </c>
      <c r="Q1273" s="16">
        <v>6</v>
      </c>
      <c r="R1273" s="17">
        <v>7349</v>
      </c>
      <c r="S1273" s="17">
        <v>0</v>
      </c>
      <c r="T1273" s="17">
        <f t="shared" si="171"/>
        <v>7349</v>
      </c>
      <c r="U1273" s="17">
        <v>0</v>
      </c>
      <c r="V1273" s="17">
        <v>0</v>
      </c>
      <c r="W1273" s="17">
        <f t="shared" si="172"/>
        <v>7349</v>
      </c>
      <c r="X1273" t="str">
        <f>VLOOKUP(J1273,'[12]Conver ASEJ VS Clave Nueva'!$A$4:$C$193,3,FALSE)</f>
        <v>4.3.6.2</v>
      </c>
      <c r="Y1273" t="str">
        <f>VLOOKUP(K1273,'[13]Conver ASEJ VS Clave Nueva'!$B$4:$D$193,3,FALSE)</f>
        <v>Autorización para romper pavimento, banquetas o machuelos</v>
      </c>
    </row>
    <row r="1274" spans="1:25" x14ac:dyDescent="0.25">
      <c r="A1274" s="16">
        <v>86979</v>
      </c>
      <c r="B1274" s="16" t="s">
        <v>81</v>
      </c>
      <c r="C1274" s="16" t="str">
        <f t="shared" si="173"/>
        <v>2018</v>
      </c>
      <c r="D1274" s="16" t="str">
        <f t="shared" si="174"/>
        <v>040000</v>
      </c>
      <c r="E1274" s="16" t="str">
        <f>VLOOKUP(D1274:D4430,'[10]Catalogos CRI'!$A$10:$B$19,2,FALSE)</f>
        <v>DERECHOS</v>
      </c>
      <c r="F1274" s="16" t="str">
        <f t="shared" si="175"/>
        <v>043000</v>
      </c>
      <c r="G1274" s="16" t="str">
        <f>VLOOKUP(F1274:F4430,'[10]Catalogos CRI'!$A$24:$B$65,2,FALSE)</f>
        <v>DERECHOS POR PRESTACIÓN DE SERVICIOS</v>
      </c>
      <c r="H1274" s="16" t="str">
        <f t="shared" si="176"/>
        <v>043060</v>
      </c>
      <c r="I1274" s="16" t="str">
        <f>VLOOKUP(H1274:H4430,'[10]Catalogos CRI'!$A$70:$B$148,2,FALSE)</f>
        <v>Servicios por obras</v>
      </c>
      <c r="J1274" s="16" t="str">
        <f t="shared" si="177"/>
        <v>043062</v>
      </c>
      <c r="K1274" s="16" t="str">
        <f>VLOOKUP(J1274:J4430,'[10]Catalogos CRI'!$A$153:$B$335,2,FALSE)</f>
        <v>Autorización para romper pavimento, banquetas o machuelos</v>
      </c>
      <c r="L1274" s="16" t="str">
        <f t="shared" si="178"/>
        <v>400</v>
      </c>
      <c r="M1274" s="16" t="str">
        <f>VLOOKUP(L1274:L4430,[11]FF!$A$10:$B$16,2,FALSE)</f>
        <v>Ingresos Propios</v>
      </c>
      <c r="N1274" s="16" t="str">
        <f t="shared" si="179"/>
        <v>401</v>
      </c>
      <c r="O1274" s="16" t="str">
        <f>VLOOKUP(N1274:N4430,[11]FF!$A$22:$B$93,2,FALSE)</f>
        <v>Ingresos Propios</v>
      </c>
      <c r="P1274" s="16">
        <v>880146</v>
      </c>
      <c r="Q1274" s="16">
        <v>7</v>
      </c>
      <c r="R1274" s="17">
        <v>7349</v>
      </c>
      <c r="S1274" s="17">
        <v>0</v>
      </c>
      <c r="T1274" s="17">
        <f t="shared" si="171"/>
        <v>7349</v>
      </c>
      <c r="U1274" s="17">
        <v>0</v>
      </c>
      <c r="V1274" s="17">
        <v>0</v>
      </c>
      <c r="W1274" s="17">
        <f t="shared" si="172"/>
        <v>7349</v>
      </c>
      <c r="X1274" t="str">
        <f>VLOOKUP(J1274,'[12]Conver ASEJ VS Clave Nueva'!$A$4:$C$193,3,FALSE)</f>
        <v>4.3.6.2</v>
      </c>
      <c r="Y1274" t="str">
        <f>VLOOKUP(K1274,'[13]Conver ASEJ VS Clave Nueva'!$B$4:$D$193,3,FALSE)</f>
        <v>Autorización para romper pavimento, banquetas o machuelos</v>
      </c>
    </row>
    <row r="1275" spans="1:25" x14ac:dyDescent="0.25">
      <c r="A1275" s="16">
        <v>86979</v>
      </c>
      <c r="B1275" s="16" t="s">
        <v>81</v>
      </c>
      <c r="C1275" s="16" t="str">
        <f t="shared" si="173"/>
        <v>2018</v>
      </c>
      <c r="D1275" s="16" t="str">
        <f t="shared" si="174"/>
        <v>040000</v>
      </c>
      <c r="E1275" s="16" t="str">
        <f>VLOOKUP(D1275:D4431,'[10]Catalogos CRI'!$A$10:$B$19,2,FALSE)</f>
        <v>DERECHOS</v>
      </c>
      <c r="F1275" s="16" t="str">
        <f t="shared" si="175"/>
        <v>043000</v>
      </c>
      <c r="G1275" s="16" t="str">
        <f>VLOOKUP(F1275:F4431,'[10]Catalogos CRI'!$A$24:$B$65,2,FALSE)</f>
        <v>DERECHOS POR PRESTACIÓN DE SERVICIOS</v>
      </c>
      <c r="H1275" s="16" t="str">
        <f t="shared" si="176"/>
        <v>043060</v>
      </c>
      <c r="I1275" s="16" t="str">
        <f>VLOOKUP(H1275:H4431,'[10]Catalogos CRI'!$A$70:$B$148,2,FALSE)</f>
        <v>Servicios por obras</v>
      </c>
      <c r="J1275" s="16" t="str">
        <f t="shared" si="177"/>
        <v>043062</v>
      </c>
      <c r="K1275" s="16" t="str">
        <f>VLOOKUP(J1275:J4431,'[10]Catalogos CRI'!$A$153:$B$335,2,FALSE)</f>
        <v>Autorización para romper pavimento, banquetas o machuelos</v>
      </c>
      <c r="L1275" s="16" t="str">
        <f t="shared" si="178"/>
        <v>400</v>
      </c>
      <c r="M1275" s="16" t="str">
        <f>VLOOKUP(L1275:L4431,[11]FF!$A$10:$B$16,2,FALSE)</f>
        <v>Ingresos Propios</v>
      </c>
      <c r="N1275" s="16" t="str">
        <f t="shared" si="179"/>
        <v>401</v>
      </c>
      <c r="O1275" s="16" t="str">
        <f>VLOOKUP(N1275:N4431,[11]FF!$A$22:$B$93,2,FALSE)</f>
        <v>Ingresos Propios</v>
      </c>
      <c r="P1275" s="16">
        <v>880147</v>
      </c>
      <c r="Q1275" s="16">
        <v>8</v>
      </c>
      <c r="R1275" s="17">
        <v>7349</v>
      </c>
      <c r="S1275" s="17">
        <v>0</v>
      </c>
      <c r="T1275" s="17">
        <f t="shared" si="171"/>
        <v>7349</v>
      </c>
      <c r="U1275" s="17">
        <v>0</v>
      </c>
      <c r="V1275" s="17">
        <v>0</v>
      </c>
      <c r="W1275" s="17">
        <f t="shared" si="172"/>
        <v>7349</v>
      </c>
      <c r="X1275" t="str">
        <f>VLOOKUP(J1275,'[12]Conver ASEJ VS Clave Nueva'!$A$4:$C$193,3,FALSE)</f>
        <v>4.3.6.2</v>
      </c>
      <c r="Y1275" t="str">
        <f>VLOOKUP(K1275,'[13]Conver ASEJ VS Clave Nueva'!$B$4:$D$193,3,FALSE)</f>
        <v>Autorización para romper pavimento, banquetas o machuelos</v>
      </c>
    </row>
    <row r="1276" spans="1:25" x14ac:dyDescent="0.25">
      <c r="A1276" s="16">
        <v>86979</v>
      </c>
      <c r="B1276" s="16" t="s">
        <v>81</v>
      </c>
      <c r="C1276" s="16" t="str">
        <f t="shared" si="173"/>
        <v>2018</v>
      </c>
      <c r="D1276" s="16" t="str">
        <f t="shared" si="174"/>
        <v>040000</v>
      </c>
      <c r="E1276" s="16" t="str">
        <f>VLOOKUP(D1276:D4432,'[10]Catalogos CRI'!$A$10:$B$19,2,FALSE)</f>
        <v>DERECHOS</v>
      </c>
      <c r="F1276" s="16" t="str">
        <f t="shared" si="175"/>
        <v>043000</v>
      </c>
      <c r="G1276" s="16" t="str">
        <f>VLOOKUP(F1276:F4432,'[10]Catalogos CRI'!$A$24:$B$65,2,FALSE)</f>
        <v>DERECHOS POR PRESTACIÓN DE SERVICIOS</v>
      </c>
      <c r="H1276" s="16" t="str">
        <f t="shared" si="176"/>
        <v>043060</v>
      </c>
      <c r="I1276" s="16" t="str">
        <f>VLOOKUP(H1276:H4432,'[10]Catalogos CRI'!$A$70:$B$148,2,FALSE)</f>
        <v>Servicios por obras</v>
      </c>
      <c r="J1276" s="16" t="str">
        <f t="shared" si="177"/>
        <v>043062</v>
      </c>
      <c r="K1276" s="16" t="str">
        <f>VLOOKUP(J1276:J4432,'[10]Catalogos CRI'!$A$153:$B$335,2,FALSE)</f>
        <v>Autorización para romper pavimento, banquetas o machuelos</v>
      </c>
      <c r="L1276" s="16" t="str">
        <f t="shared" si="178"/>
        <v>400</v>
      </c>
      <c r="M1276" s="16" t="str">
        <f>VLOOKUP(L1276:L4432,[11]FF!$A$10:$B$16,2,FALSE)</f>
        <v>Ingresos Propios</v>
      </c>
      <c r="N1276" s="16" t="str">
        <f t="shared" si="179"/>
        <v>401</v>
      </c>
      <c r="O1276" s="16" t="str">
        <f>VLOOKUP(N1276:N4432,[11]FF!$A$22:$B$93,2,FALSE)</f>
        <v>Ingresos Propios</v>
      </c>
      <c r="P1276" s="16">
        <v>880148</v>
      </c>
      <c r="Q1276" s="16">
        <v>9</v>
      </c>
      <c r="R1276" s="17">
        <v>7349</v>
      </c>
      <c r="S1276" s="17">
        <v>0</v>
      </c>
      <c r="T1276" s="17">
        <f t="shared" si="171"/>
        <v>7349</v>
      </c>
      <c r="U1276" s="17">
        <v>0</v>
      </c>
      <c r="V1276" s="17">
        <v>0</v>
      </c>
      <c r="W1276" s="17">
        <f t="shared" si="172"/>
        <v>7349</v>
      </c>
      <c r="X1276" t="str">
        <f>VLOOKUP(J1276,'[12]Conver ASEJ VS Clave Nueva'!$A$4:$C$193,3,FALSE)</f>
        <v>4.3.6.2</v>
      </c>
      <c r="Y1276" t="str">
        <f>VLOOKUP(K1276,'[13]Conver ASEJ VS Clave Nueva'!$B$4:$D$193,3,FALSE)</f>
        <v>Autorización para romper pavimento, banquetas o machuelos</v>
      </c>
    </row>
    <row r="1277" spans="1:25" x14ac:dyDescent="0.25">
      <c r="A1277" s="16">
        <v>86979</v>
      </c>
      <c r="B1277" s="16" t="s">
        <v>81</v>
      </c>
      <c r="C1277" s="16" t="str">
        <f t="shared" si="173"/>
        <v>2018</v>
      </c>
      <c r="D1277" s="16" t="str">
        <f t="shared" si="174"/>
        <v>040000</v>
      </c>
      <c r="E1277" s="16" t="str">
        <f>VLOOKUP(D1277:D4433,'[10]Catalogos CRI'!$A$10:$B$19,2,FALSE)</f>
        <v>DERECHOS</v>
      </c>
      <c r="F1277" s="16" t="str">
        <f t="shared" si="175"/>
        <v>043000</v>
      </c>
      <c r="G1277" s="16" t="str">
        <f>VLOOKUP(F1277:F4433,'[10]Catalogos CRI'!$A$24:$B$65,2,FALSE)</f>
        <v>DERECHOS POR PRESTACIÓN DE SERVICIOS</v>
      </c>
      <c r="H1277" s="16" t="str">
        <f t="shared" si="176"/>
        <v>043060</v>
      </c>
      <c r="I1277" s="16" t="str">
        <f>VLOOKUP(H1277:H4433,'[10]Catalogos CRI'!$A$70:$B$148,2,FALSE)</f>
        <v>Servicios por obras</v>
      </c>
      <c r="J1277" s="16" t="str">
        <f t="shared" si="177"/>
        <v>043062</v>
      </c>
      <c r="K1277" s="16" t="str">
        <f>VLOOKUP(J1277:J4433,'[10]Catalogos CRI'!$A$153:$B$335,2,FALSE)</f>
        <v>Autorización para romper pavimento, banquetas o machuelos</v>
      </c>
      <c r="L1277" s="16" t="str">
        <f t="shared" si="178"/>
        <v>400</v>
      </c>
      <c r="M1277" s="16" t="str">
        <f>VLOOKUP(L1277:L4433,[11]FF!$A$10:$B$16,2,FALSE)</f>
        <v>Ingresos Propios</v>
      </c>
      <c r="N1277" s="16" t="str">
        <f t="shared" si="179"/>
        <v>401</v>
      </c>
      <c r="O1277" s="16" t="str">
        <f>VLOOKUP(N1277:N4433,[11]FF!$A$22:$B$93,2,FALSE)</f>
        <v>Ingresos Propios</v>
      </c>
      <c r="P1277" s="16">
        <v>880149</v>
      </c>
      <c r="Q1277" s="16">
        <v>10</v>
      </c>
      <c r="R1277" s="17">
        <v>7349</v>
      </c>
      <c r="S1277" s="17">
        <v>0</v>
      </c>
      <c r="T1277" s="17">
        <f t="shared" si="171"/>
        <v>7349</v>
      </c>
      <c r="U1277" s="17">
        <v>0</v>
      </c>
      <c r="V1277" s="17">
        <v>0</v>
      </c>
      <c r="W1277" s="17">
        <f t="shared" si="172"/>
        <v>7349</v>
      </c>
      <c r="X1277" t="str">
        <f>VLOOKUP(J1277,'[12]Conver ASEJ VS Clave Nueva'!$A$4:$C$193,3,FALSE)</f>
        <v>4.3.6.2</v>
      </c>
      <c r="Y1277" t="str">
        <f>VLOOKUP(K1277,'[13]Conver ASEJ VS Clave Nueva'!$B$4:$D$193,3,FALSE)</f>
        <v>Autorización para romper pavimento, banquetas o machuelos</v>
      </c>
    </row>
    <row r="1278" spans="1:25" x14ac:dyDescent="0.25">
      <c r="A1278" s="16">
        <v>86979</v>
      </c>
      <c r="B1278" s="16" t="s">
        <v>81</v>
      </c>
      <c r="C1278" s="16" t="str">
        <f t="shared" si="173"/>
        <v>2018</v>
      </c>
      <c r="D1278" s="16" t="str">
        <f t="shared" si="174"/>
        <v>040000</v>
      </c>
      <c r="E1278" s="16" t="str">
        <f>VLOOKUP(D1278:D4434,'[10]Catalogos CRI'!$A$10:$B$19,2,FALSE)</f>
        <v>DERECHOS</v>
      </c>
      <c r="F1278" s="16" t="str">
        <f t="shared" si="175"/>
        <v>043000</v>
      </c>
      <c r="G1278" s="16" t="str">
        <f>VLOOKUP(F1278:F4434,'[10]Catalogos CRI'!$A$24:$B$65,2,FALSE)</f>
        <v>DERECHOS POR PRESTACIÓN DE SERVICIOS</v>
      </c>
      <c r="H1278" s="16" t="str">
        <f t="shared" si="176"/>
        <v>043060</v>
      </c>
      <c r="I1278" s="16" t="str">
        <f>VLOOKUP(H1278:H4434,'[10]Catalogos CRI'!$A$70:$B$148,2,FALSE)</f>
        <v>Servicios por obras</v>
      </c>
      <c r="J1278" s="16" t="str">
        <f t="shared" si="177"/>
        <v>043062</v>
      </c>
      <c r="K1278" s="16" t="str">
        <f>VLOOKUP(J1278:J4434,'[10]Catalogos CRI'!$A$153:$B$335,2,FALSE)</f>
        <v>Autorización para romper pavimento, banquetas o machuelos</v>
      </c>
      <c r="L1278" s="16" t="str">
        <f t="shared" si="178"/>
        <v>400</v>
      </c>
      <c r="M1278" s="16" t="str">
        <f>VLOOKUP(L1278:L4434,[11]FF!$A$10:$B$16,2,FALSE)</f>
        <v>Ingresos Propios</v>
      </c>
      <c r="N1278" s="16" t="str">
        <f t="shared" si="179"/>
        <v>401</v>
      </c>
      <c r="O1278" s="16" t="str">
        <f>VLOOKUP(N1278:N4434,[11]FF!$A$22:$B$93,2,FALSE)</f>
        <v>Ingresos Propios</v>
      </c>
      <c r="P1278" s="16">
        <v>880150</v>
      </c>
      <c r="Q1278" s="16">
        <v>11</v>
      </c>
      <c r="R1278" s="17">
        <v>7349</v>
      </c>
      <c r="S1278" s="17">
        <v>0</v>
      </c>
      <c r="T1278" s="17">
        <f t="shared" si="171"/>
        <v>7349</v>
      </c>
      <c r="U1278" s="17">
        <v>0</v>
      </c>
      <c r="V1278" s="17">
        <v>0</v>
      </c>
      <c r="W1278" s="17">
        <f t="shared" si="172"/>
        <v>7349</v>
      </c>
      <c r="X1278" t="str">
        <f>VLOOKUP(J1278,'[12]Conver ASEJ VS Clave Nueva'!$A$4:$C$193,3,FALSE)</f>
        <v>4.3.6.2</v>
      </c>
      <c r="Y1278" t="str">
        <f>VLOOKUP(K1278,'[13]Conver ASEJ VS Clave Nueva'!$B$4:$D$193,3,FALSE)</f>
        <v>Autorización para romper pavimento, banquetas o machuelos</v>
      </c>
    </row>
    <row r="1279" spans="1:25" x14ac:dyDescent="0.25">
      <c r="A1279" s="16">
        <v>86979</v>
      </c>
      <c r="B1279" s="16" t="s">
        <v>81</v>
      </c>
      <c r="C1279" s="16" t="str">
        <f t="shared" si="173"/>
        <v>2018</v>
      </c>
      <c r="D1279" s="16" t="str">
        <f t="shared" si="174"/>
        <v>040000</v>
      </c>
      <c r="E1279" s="16" t="str">
        <f>VLOOKUP(D1279:D4435,'[10]Catalogos CRI'!$A$10:$B$19,2,FALSE)</f>
        <v>DERECHOS</v>
      </c>
      <c r="F1279" s="16" t="str">
        <f t="shared" si="175"/>
        <v>043000</v>
      </c>
      <c r="G1279" s="16" t="str">
        <f>VLOOKUP(F1279:F4435,'[10]Catalogos CRI'!$A$24:$B$65,2,FALSE)</f>
        <v>DERECHOS POR PRESTACIÓN DE SERVICIOS</v>
      </c>
      <c r="H1279" s="16" t="str">
        <f t="shared" si="176"/>
        <v>043060</v>
      </c>
      <c r="I1279" s="16" t="str">
        <f>VLOOKUP(H1279:H4435,'[10]Catalogos CRI'!$A$70:$B$148,2,FALSE)</f>
        <v>Servicios por obras</v>
      </c>
      <c r="J1279" s="16" t="str">
        <f t="shared" si="177"/>
        <v>043062</v>
      </c>
      <c r="K1279" s="16" t="str">
        <f>VLOOKUP(J1279:J4435,'[10]Catalogos CRI'!$A$153:$B$335,2,FALSE)</f>
        <v>Autorización para romper pavimento, banquetas o machuelos</v>
      </c>
      <c r="L1279" s="16" t="str">
        <f t="shared" si="178"/>
        <v>400</v>
      </c>
      <c r="M1279" s="16" t="str">
        <f>VLOOKUP(L1279:L4435,[11]FF!$A$10:$B$16,2,FALSE)</f>
        <v>Ingresos Propios</v>
      </c>
      <c r="N1279" s="16" t="str">
        <f t="shared" si="179"/>
        <v>401</v>
      </c>
      <c r="O1279" s="16" t="str">
        <f>VLOOKUP(N1279:N4435,[11]FF!$A$22:$B$93,2,FALSE)</f>
        <v>Ingresos Propios</v>
      </c>
      <c r="P1279" s="16">
        <v>880151</v>
      </c>
      <c r="Q1279" s="16">
        <v>12</v>
      </c>
      <c r="R1279" s="17">
        <v>7349</v>
      </c>
      <c r="S1279" s="17">
        <v>0</v>
      </c>
      <c r="T1279" s="17">
        <f t="shared" si="171"/>
        <v>7349</v>
      </c>
      <c r="U1279" s="17">
        <v>0</v>
      </c>
      <c r="V1279" s="17">
        <v>0</v>
      </c>
      <c r="W1279" s="17">
        <f t="shared" si="172"/>
        <v>7349</v>
      </c>
      <c r="X1279" t="str">
        <f>VLOOKUP(J1279,'[12]Conver ASEJ VS Clave Nueva'!$A$4:$C$193,3,FALSE)</f>
        <v>4.3.6.2</v>
      </c>
      <c r="Y1279" t="str">
        <f>VLOOKUP(K1279,'[13]Conver ASEJ VS Clave Nueva'!$B$4:$D$193,3,FALSE)</f>
        <v>Autorización para romper pavimento, banquetas o machuelos</v>
      </c>
    </row>
    <row r="1280" spans="1:25" x14ac:dyDescent="0.25">
      <c r="A1280" s="16">
        <v>86980</v>
      </c>
      <c r="B1280" s="16" t="s">
        <v>45</v>
      </c>
      <c r="C1280" s="16" t="str">
        <f t="shared" si="173"/>
        <v>2018</v>
      </c>
      <c r="D1280" s="16" t="str">
        <f t="shared" si="174"/>
        <v>040000</v>
      </c>
      <c r="E1280" s="16" t="str">
        <f>VLOOKUP(D1280:D4436,'[10]Catalogos CRI'!$A$10:$B$19,2,FALSE)</f>
        <v>DERECHOS</v>
      </c>
      <c r="F1280" s="16" t="str">
        <f t="shared" si="175"/>
        <v>043000</v>
      </c>
      <c r="G1280" s="16" t="str">
        <f>VLOOKUP(F1280:F4436,'[10]Catalogos CRI'!$A$24:$B$65,2,FALSE)</f>
        <v>DERECHOS POR PRESTACIÓN DE SERVICIOS</v>
      </c>
      <c r="H1280" s="16" t="str">
        <f t="shared" si="176"/>
        <v>043070</v>
      </c>
      <c r="I1280" s="16" t="str">
        <f>VLOOKUP(H1280:H4436,'[10]Catalogos CRI'!$A$70:$B$148,2,FALSE)</f>
        <v>Servicios de sanidad</v>
      </c>
      <c r="J1280" s="16" t="str">
        <f t="shared" si="177"/>
        <v>043071</v>
      </c>
      <c r="K1280" s="16" t="str">
        <f>VLOOKUP(J1280:J4436,'[10]Catalogos CRI'!$A$153:$B$335,2,FALSE)</f>
        <v>Inhumaciones y reinhumaciones</v>
      </c>
      <c r="L1280" s="16" t="str">
        <f t="shared" si="178"/>
        <v>400</v>
      </c>
      <c r="M1280" s="16" t="str">
        <f>VLOOKUP(L1280:L4436,[11]FF!$A$10:$B$16,2,FALSE)</f>
        <v>Ingresos Propios</v>
      </c>
      <c r="N1280" s="16" t="str">
        <f t="shared" si="179"/>
        <v>401</v>
      </c>
      <c r="O1280" s="16" t="str">
        <f>VLOOKUP(N1280:N4436,[11]FF!$A$22:$B$93,2,FALSE)</f>
        <v>Ingresos Propios</v>
      </c>
      <c r="P1280" s="16">
        <v>880152</v>
      </c>
      <c r="Q1280" s="16">
        <v>1</v>
      </c>
      <c r="R1280" s="17">
        <v>41096.660000000003</v>
      </c>
      <c r="S1280" s="17">
        <v>0</v>
      </c>
      <c r="T1280" s="17">
        <f t="shared" si="171"/>
        <v>41096.660000000003</v>
      </c>
      <c r="U1280" s="17">
        <v>0</v>
      </c>
      <c r="V1280" s="17">
        <v>0</v>
      </c>
      <c r="W1280" s="17">
        <f t="shared" si="172"/>
        <v>41096.660000000003</v>
      </c>
      <c r="X1280" t="str">
        <f>VLOOKUP(J1280,'[12]Conver ASEJ VS Clave Nueva'!$A$4:$C$193,3,FALSE)</f>
        <v>4.3.8.1</v>
      </c>
      <c r="Y1280" t="str">
        <f>VLOOKUP(K1280,'[13]Conver ASEJ VS Clave Nueva'!$B$4:$D$193,3,FALSE)</f>
        <v>Inhumaciones y reinhumaciones</v>
      </c>
    </row>
    <row r="1281" spans="1:25" x14ac:dyDescent="0.25">
      <c r="A1281" s="16">
        <v>86980</v>
      </c>
      <c r="B1281" s="16" t="s">
        <v>45</v>
      </c>
      <c r="C1281" s="16" t="str">
        <f t="shared" si="173"/>
        <v>2018</v>
      </c>
      <c r="D1281" s="16" t="str">
        <f t="shared" si="174"/>
        <v>040000</v>
      </c>
      <c r="E1281" s="16" t="str">
        <f>VLOOKUP(D1281:D4437,'[10]Catalogos CRI'!$A$10:$B$19,2,FALSE)</f>
        <v>DERECHOS</v>
      </c>
      <c r="F1281" s="16" t="str">
        <f t="shared" si="175"/>
        <v>043000</v>
      </c>
      <c r="G1281" s="16" t="str">
        <f>VLOOKUP(F1281:F4437,'[10]Catalogos CRI'!$A$24:$B$65,2,FALSE)</f>
        <v>DERECHOS POR PRESTACIÓN DE SERVICIOS</v>
      </c>
      <c r="H1281" s="16" t="str">
        <f t="shared" si="176"/>
        <v>043070</v>
      </c>
      <c r="I1281" s="16" t="str">
        <f>VLOOKUP(H1281:H4437,'[10]Catalogos CRI'!$A$70:$B$148,2,FALSE)</f>
        <v>Servicios de sanidad</v>
      </c>
      <c r="J1281" s="16" t="str">
        <f t="shared" si="177"/>
        <v>043071</v>
      </c>
      <c r="K1281" s="16" t="str">
        <f>VLOOKUP(J1281:J4437,'[10]Catalogos CRI'!$A$153:$B$335,2,FALSE)</f>
        <v>Inhumaciones y reinhumaciones</v>
      </c>
      <c r="L1281" s="16" t="str">
        <f t="shared" si="178"/>
        <v>400</v>
      </c>
      <c r="M1281" s="16" t="str">
        <f>VLOOKUP(L1281:L4437,[11]FF!$A$10:$B$16,2,FALSE)</f>
        <v>Ingresos Propios</v>
      </c>
      <c r="N1281" s="16" t="str">
        <f t="shared" si="179"/>
        <v>401</v>
      </c>
      <c r="O1281" s="16" t="str">
        <f>VLOOKUP(N1281:N4437,[11]FF!$A$22:$B$93,2,FALSE)</f>
        <v>Ingresos Propios</v>
      </c>
      <c r="P1281" s="16">
        <v>880153</v>
      </c>
      <c r="Q1281" s="16">
        <v>2</v>
      </c>
      <c r="R1281" s="17">
        <v>41102</v>
      </c>
      <c r="S1281" s="17">
        <v>0</v>
      </c>
      <c r="T1281" s="17">
        <f t="shared" si="171"/>
        <v>41102</v>
      </c>
      <c r="U1281" s="17">
        <v>0</v>
      </c>
      <c r="V1281" s="17">
        <v>1822.5</v>
      </c>
      <c r="W1281" s="17">
        <f t="shared" si="172"/>
        <v>39279.5</v>
      </c>
      <c r="X1281" t="str">
        <f>VLOOKUP(J1281,'[12]Conver ASEJ VS Clave Nueva'!$A$4:$C$193,3,FALSE)</f>
        <v>4.3.8.1</v>
      </c>
      <c r="Y1281" t="str">
        <f>VLOOKUP(K1281,'[13]Conver ASEJ VS Clave Nueva'!$B$4:$D$193,3,FALSE)</f>
        <v>Inhumaciones y reinhumaciones</v>
      </c>
    </row>
    <row r="1282" spans="1:25" x14ac:dyDescent="0.25">
      <c r="A1282" s="16">
        <v>86980</v>
      </c>
      <c r="B1282" s="16" t="s">
        <v>45</v>
      </c>
      <c r="C1282" s="16" t="str">
        <f t="shared" si="173"/>
        <v>2018</v>
      </c>
      <c r="D1282" s="16" t="str">
        <f t="shared" si="174"/>
        <v>040000</v>
      </c>
      <c r="E1282" s="16" t="str">
        <f>VLOOKUP(D1282:D4438,'[10]Catalogos CRI'!$A$10:$B$19,2,FALSE)</f>
        <v>DERECHOS</v>
      </c>
      <c r="F1282" s="16" t="str">
        <f t="shared" si="175"/>
        <v>043000</v>
      </c>
      <c r="G1282" s="16" t="str">
        <f>VLOOKUP(F1282:F4438,'[10]Catalogos CRI'!$A$24:$B$65,2,FALSE)</f>
        <v>DERECHOS POR PRESTACIÓN DE SERVICIOS</v>
      </c>
      <c r="H1282" s="16" t="str">
        <f t="shared" si="176"/>
        <v>043070</v>
      </c>
      <c r="I1282" s="16" t="str">
        <f>VLOOKUP(H1282:H4438,'[10]Catalogos CRI'!$A$70:$B$148,2,FALSE)</f>
        <v>Servicios de sanidad</v>
      </c>
      <c r="J1282" s="16" t="str">
        <f t="shared" si="177"/>
        <v>043071</v>
      </c>
      <c r="K1282" s="16" t="str">
        <f>VLOOKUP(J1282:J4438,'[10]Catalogos CRI'!$A$153:$B$335,2,FALSE)</f>
        <v>Inhumaciones y reinhumaciones</v>
      </c>
      <c r="L1282" s="16" t="str">
        <f t="shared" si="178"/>
        <v>400</v>
      </c>
      <c r="M1282" s="16" t="str">
        <f>VLOOKUP(L1282:L4438,[11]FF!$A$10:$B$16,2,FALSE)</f>
        <v>Ingresos Propios</v>
      </c>
      <c r="N1282" s="16" t="str">
        <f t="shared" si="179"/>
        <v>401</v>
      </c>
      <c r="O1282" s="16" t="str">
        <f>VLOOKUP(N1282:N4438,[11]FF!$A$22:$B$93,2,FALSE)</f>
        <v>Ingresos Propios</v>
      </c>
      <c r="P1282" s="16">
        <v>880154</v>
      </c>
      <c r="Q1282" s="16">
        <v>3</v>
      </c>
      <c r="R1282" s="17">
        <v>41102</v>
      </c>
      <c r="S1282" s="17">
        <v>0</v>
      </c>
      <c r="T1282" s="17">
        <f t="shared" si="171"/>
        <v>41102</v>
      </c>
      <c r="U1282" s="17">
        <v>0</v>
      </c>
      <c r="V1282" s="17">
        <v>1822.5</v>
      </c>
      <c r="W1282" s="17">
        <f t="shared" si="172"/>
        <v>39279.5</v>
      </c>
      <c r="X1282" t="str">
        <f>VLOOKUP(J1282,'[12]Conver ASEJ VS Clave Nueva'!$A$4:$C$193,3,FALSE)</f>
        <v>4.3.8.1</v>
      </c>
      <c r="Y1282" t="str">
        <f>VLOOKUP(K1282,'[13]Conver ASEJ VS Clave Nueva'!$B$4:$D$193,3,FALSE)</f>
        <v>Inhumaciones y reinhumaciones</v>
      </c>
    </row>
    <row r="1283" spans="1:25" x14ac:dyDescent="0.25">
      <c r="A1283" s="16">
        <v>86980</v>
      </c>
      <c r="B1283" s="16" t="s">
        <v>45</v>
      </c>
      <c r="C1283" s="16" t="str">
        <f t="shared" si="173"/>
        <v>2018</v>
      </c>
      <c r="D1283" s="16" t="str">
        <f t="shared" si="174"/>
        <v>040000</v>
      </c>
      <c r="E1283" s="16" t="str">
        <f>VLOOKUP(D1283:D4439,'[10]Catalogos CRI'!$A$10:$B$19,2,FALSE)</f>
        <v>DERECHOS</v>
      </c>
      <c r="F1283" s="16" t="str">
        <f t="shared" si="175"/>
        <v>043000</v>
      </c>
      <c r="G1283" s="16" t="str">
        <f>VLOOKUP(F1283:F4439,'[10]Catalogos CRI'!$A$24:$B$65,2,FALSE)</f>
        <v>DERECHOS POR PRESTACIÓN DE SERVICIOS</v>
      </c>
      <c r="H1283" s="16" t="str">
        <f t="shared" si="176"/>
        <v>043070</v>
      </c>
      <c r="I1283" s="16" t="str">
        <f>VLOOKUP(H1283:H4439,'[10]Catalogos CRI'!$A$70:$B$148,2,FALSE)</f>
        <v>Servicios de sanidad</v>
      </c>
      <c r="J1283" s="16" t="str">
        <f t="shared" si="177"/>
        <v>043071</v>
      </c>
      <c r="K1283" s="16" t="str">
        <f>VLOOKUP(J1283:J4439,'[10]Catalogos CRI'!$A$153:$B$335,2,FALSE)</f>
        <v>Inhumaciones y reinhumaciones</v>
      </c>
      <c r="L1283" s="16" t="str">
        <f t="shared" si="178"/>
        <v>400</v>
      </c>
      <c r="M1283" s="16" t="str">
        <f>VLOOKUP(L1283:L4439,[11]FF!$A$10:$B$16,2,FALSE)</f>
        <v>Ingresos Propios</v>
      </c>
      <c r="N1283" s="16" t="str">
        <f t="shared" si="179"/>
        <v>401</v>
      </c>
      <c r="O1283" s="16" t="str">
        <f>VLOOKUP(N1283:N4439,[11]FF!$A$22:$B$93,2,FALSE)</f>
        <v>Ingresos Propios</v>
      </c>
      <c r="P1283" s="16">
        <v>880155</v>
      </c>
      <c r="Q1283" s="16">
        <v>4</v>
      </c>
      <c r="R1283" s="17">
        <v>41102</v>
      </c>
      <c r="S1283" s="17">
        <v>0</v>
      </c>
      <c r="T1283" s="17">
        <f t="shared" si="171"/>
        <v>41102</v>
      </c>
      <c r="U1283" s="17">
        <v>0</v>
      </c>
      <c r="V1283" s="17">
        <v>18954</v>
      </c>
      <c r="W1283" s="17">
        <f t="shared" si="172"/>
        <v>22148</v>
      </c>
      <c r="X1283" t="str">
        <f>VLOOKUP(J1283,'[12]Conver ASEJ VS Clave Nueva'!$A$4:$C$193,3,FALSE)</f>
        <v>4.3.8.1</v>
      </c>
      <c r="Y1283" t="str">
        <f>VLOOKUP(K1283,'[13]Conver ASEJ VS Clave Nueva'!$B$4:$D$193,3,FALSE)</f>
        <v>Inhumaciones y reinhumaciones</v>
      </c>
    </row>
    <row r="1284" spans="1:25" x14ac:dyDescent="0.25">
      <c r="A1284" s="16">
        <v>86980</v>
      </c>
      <c r="B1284" s="16" t="s">
        <v>45</v>
      </c>
      <c r="C1284" s="16" t="str">
        <f t="shared" si="173"/>
        <v>2018</v>
      </c>
      <c r="D1284" s="16" t="str">
        <f t="shared" si="174"/>
        <v>040000</v>
      </c>
      <c r="E1284" s="16" t="str">
        <f>VLOOKUP(D1284:D4440,'[10]Catalogos CRI'!$A$10:$B$19,2,FALSE)</f>
        <v>DERECHOS</v>
      </c>
      <c r="F1284" s="16" t="str">
        <f t="shared" si="175"/>
        <v>043000</v>
      </c>
      <c r="G1284" s="16" t="str">
        <f>VLOOKUP(F1284:F4440,'[10]Catalogos CRI'!$A$24:$B$65,2,FALSE)</f>
        <v>DERECHOS POR PRESTACIÓN DE SERVICIOS</v>
      </c>
      <c r="H1284" s="16" t="str">
        <f t="shared" si="176"/>
        <v>043070</v>
      </c>
      <c r="I1284" s="16" t="str">
        <f>VLOOKUP(H1284:H4440,'[10]Catalogos CRI'!$A$70:$B$148,2,FALSE)</f>
        <v>Servicios de sanidad</v>
      </c>
      <c r="J1284" s="16" t="str">
        <f t="shared" si="177"/>
        <v>043071</v>
      </c>
      <c r="K1284" s="16" t="str">
        <f>VLOOKUP(J1284:J4440,'[10]Catalogos CRI'!$A$153:$B$335,2,FALSE)</f>
        <v>Inhumaciones y reinhumaciones</v>
      </c>
      <c r="L1284" s="16" t="str">
        <f t="shared" si="178"/>
        <v>400</v>
      </c>
      <c r="M1284" s="16" t="str">
        <f>VLOOKUP(L1284:L4440,[11]FF!$A$10:$B$16,2,FALSE)</f>
        <v>Ingresos Propios</v>
      </c>
      <c r="N1284" s="16" t="str">
        <f t="shared" si="179"/>
        <v>401</v>
      </c>
      <c r="O1284" s="16" t="str">
        <f>VLOOKUP(N1284:N4440,[11]FF!$A$22:$B$93,2,FALSE)</f>
        <v>Ingresos Propios</v>
      </c>
      <c r="P1284" s="16">
        <v>880156</v>
      </c>
      <c r="Q1284" s="16">
        <v>5</v>
      </c>
      <c r="R1284" s="17">
        <v>41102</v>
      </c>
      <c r="S1284" s="17">
        <v>0</v>
      </c>
      <c r="T1284" s="17">
        <f t="shared" si="171"/>
        <v>41102</v>
      </c>
      <c r="U1284" s="17">
        <v>0</v>
      </c>
      <c r="V1284" s="17">
        <v>34780.99</v>
      </c>
      <c r="W1284" s="17">
        <f t="shared" si="172"/>
        <v>6321.010000000002</v>
      </c>
      <c r="X1284" t="str">
        <f>VLOOKUP(J1284,'[12]Conver ASEJ VS Clave Nueva'!$A$4:$C$193,3,FALSE)</f>
        <v>4.3.8.1</v>
      </c>
      <c r="Y1284" t="str">
        <f>VLOOKUP(K1284,'[13]Conver ASEJ VS Clave Nueva'!$B$4:$D$193,3,FALSE)</f>
        <v>Inhumaciones y reinhumaciones</v>
      </c>
    </row>
    <row r="1285" spans="1:25" x14ac:dyDescent="0.25">
      <c r="A1285" s="16">
        <v>86980</v>
      </c>
      <c r="B1285" s="16" t="s">
        <v>45</v>
      </c>
      <c r="C1285" s="16" t="str">
        <f t="shared" si="173"/>
        <v>2018</v>
      </c>
      <c r="D1285" s="16" t="str">
        <f t="shared" si="174"/>
        <v>040000</v>
      </c>
      <c r="E1285" s="16" t="str">
        <f>VLOOKUP(D1285:D4441,'[10]Catalogos CRI'!$A$10:$B$19,2,FALSE)</f>
        <v>DERECHOS</v>
      </c>
      <c r="F1285" s="16" t="str">
        <f t="shared" si="175"/>
        <v>043000</v>
      </c>
      <c r="G1285" s="16" t="str">
        <f>VLOOKUP(F1285:F4441,'[10]Catalogos CRI'!$A$24:$B$65,2,FALSE)</f>
        <v>DERECHOS POR PRESTACIÓN DE SERVICIOS</v>
      </c>
      <c r="H1285" s="16" t="str">
        <f t="shared" si="176"/>
        <v>043070</v>
      </c>
      <c r="I1285" s="16" t="str">
        <f>VLOOKUP(H1285:H4441,'[10]Catalogos CRI'!$A$70:$B$148,2,FALSE)</f>
        <v>Servicios de sanidad</v>
      </c>
      <c r="J1285" s="16" t="str">
        <f t="shared" si="177"/>
        <v>043071</v>
      </c>
      <c r="K1285" s="16" t="str">
        <f>VLOOKUP(J1285:J4441,'[10]Catalogos CRI'!$A$153:$B$335,2,FALSE)</f>
        <v>Inhumaciones y reinhumaciones</v>
      </c>
      <c r="L1285" s="16" t="str">
        <f t="shared" si="178"/>
        <v>400</v>
      </c>
      <c r="M1285" s="16" t="str">
        <f>VLOOKUP(L1285:L4441,[11]FF!$A$10:$B$16,2,FALSE)</f>
        <v>Ingresos Propios</v>
      </c>
      <c r="N1285" s="16" t="str">
        <f t="shared" si="179"/>
        <v>401</v>
      </c>
      <c r="O1285" s="16" t="str">
        <f>VLOOKUP(N1285:N4441,[11]FF!$A$22:$B$93,2,FALSE)</f>
        <v>Ingresos Propios</v>
      </c>
      <c r="P1285" s="16">
        <v>880157</v>
      </c>
      <c r="Q1285" s="16">
        <v>6</v>
      </c>
      <c r="R1285" s="17">
        <v>41102</v>
      </c>
      <c r="S1285" s="17">
        <v>0</v>
      </c>
      <c r="T1285" s="17">
        <f t="shared" si="171"/>
        <v>41102</v>
      </c>
      <c r="U1285" s="17">
        <v>0</v>
      </c>
      <c r="V1285" s="17">
        <v>32440.5</v>
      </c>
      <c r="W1285" s="17">
        <f t="shared" si="172"/>
        <v>8661.5</v>
      </c>
      <c r="X1285" t="str">
        <f>VLOOKUP(J1285,'[12]Conver ASEJ VS Clave Nueva'!$A$4:$C$193,3,FALSE)</f>
        <v>4.3.8.1</v>
      </c>
      <c r="Y1285" t="str">
        <f>VLOOKUP(K1285,'[13]Conver ASEJ VS Clave Nueva'!$B$4:$D$193,3,FALSE)</f>
        <v>Inhumaciones y reinhumaciones</v>
      </c>
    </row>
    <row r="1286" spans="1:25" x14ac:dyDescent="0.25">
      <c r="A1286" s="16">
        <v>86980</v>
      </c>
      <c r="B1286" s="16" t="s">
        <v>45</v>
      </c>
      <c r="C1286" s="16" t="str">
        <f t="shared" si="173"/>
        <v>2018</v>
      </c>
      <c r="D1286" s="16" t="str">
        <f t="shared" si="174"/>
        <v>040000</v>
      </c>
      <c r="E1286" s="16" t="str">
        <f>VLOOKUP(D1286:D4442,'[10]Catalogos CRI'!$A$10:$B$19,2,FALSE)</f>
        <v>DERECHOS</v>
      </c>
      <c r="F1286" s="16" t="str">
        <f t="shared" si="175"/>
        <v>043000</v>
      </c>
      <c r="G1286" s="16" t="str">
        <f>VLOOKUP(F1286:F4442,'[10]Catalogos CRI'!$A$24:$B$65,2,FALSE)</f>
        <v>DERECHOS POR PRESTACIÓN DE SERVICIOS</v>
      </c>
      <c r="H1286" s="16" t="str">
        <f t="shared" si="176"/>
        <v>043070</v>
      </c>
      <c r="I1286" s="16" t="str">
        <f>VLOOKUP(H1286:H4442,'[10]Catalogos CRI'!$A$70:$B$148,2,FALSE)</f>
        <v>Servicios de sanidad</v>
      </c>
      <c r="J1286" s="16" t="str">
        <f t="shared" si="177"/>
        <v>043071</v>
      </c>
      <c r="K1286" s="16" t="str">
        <f>VLOOKUP(J1286:J4442,'[10]Catalogos CRI'!$A$153:$B$335,2,FALSE)</f>
        <v>Inhumaciones y reinhumaciones</v>
      </c>
      <c r="L1286" s="16" t="str">
        <f t="shared" si="178"/>
        <v>400</v>
      </c>
      <c r="M1286" s="16" t="str">
        <f>VLOOKUP(L1286:L4442,[11]FF!$A$10:$B$16,2,FALSE)</f>
        <v>Ingresos Propios</v>
      </c>
      <c r="N1286" s="16" t="str">
        <f t="shared" si="179"/>
        <v>401</v>
      </c>
      <c r="O1286" s="16" t="str">
        <f>VLOOKUP(N1286:N4442,[11]FF!$A$22:$B$93,2,FALSE)</f>
        <v>Ingresos Propios</v>
      </c>
      <c r="P1286" s="16">
        <v>880158</v>
      </c>
      <c r="Q1286" s="16">
        <v>7</v>
      </c>
      <c r="R1286" s="17">
        <v>41102</v>
      </c>
      <c r="S1286" s="17">
        <v>0</v>
      </c>
      <c r="T1286" s="17">
        <f t="shared" si="171"/>
        <v>41102</v>
      </c>
      <c r="U1286" s="17">
        <v>0</v>
      </c>
      <c r="V1286" s="17">
        <v>44051</v>
      </c>
      <c r="W1286" s="17">
        <f t="shared" si="172"/>
        <v>-2949</v>
      </c>
      <c r="X1286" t="str">
        <f>VLOOKUP(J1286,'[12]Conver ASEJ VS Clave Nueva'!$A$4:$C$193,3,FALSE)</f>
        <v>4.3.8.1</v>
      </c>
      <c r="Y1286" t="str">
        <f>VLOOKUP(K1286,'[13]Conver ASEJ VS Clave Nueva'!$B$4:$D$193,3,FALSE)</f>
        <v>Inhumaciones y reinhumaciones</v>
      </c>
    </row>
    <row r="1287" spans="1:25" x14ac:dyDescent="0.25">
      <c r="A1287" s="16">
        <v>86980</v>
      </c>
      <c r="B1287" s="16" t="s">
        <v>45</v>
      </c>
      <c r="C1287" s="16" t="str">
        <f t="shared" si="173"/>
        <v>2018</v>
      </c>
      <c r="D1287" s="16" t="str">
        <f t="shared" si="174"/>
        <v>040000</v>
      </c>
      <c r="E1287" s="16" t="str">
        <f>VLOOKUP(D1287:D4443,'[10]Catalogos CRI'!$A$10:$B$19,2,FALSE)</f>
        <v>DERECHOS</v>
      </c>
      <c r="F1287" s="16" t="str">
        <f t="shared" si="175"/>
        <v>043000</v>
      </c>
      <c r="G1287" s="16" t="str">
        <f>VLOOKUP(F1287:F4443,'[10]Catalogos CRI'!$A$24:$B$65,2,FALSE)</f>
        <v>DERECHOS POR PRESTACIÓN DE SERVICIOS</v>
      </c>
      <c r="H1287" s="16" t="str">
        <f t="shared" si="176"/>
        <v>043070</v>
      </c>
      <c r="I1287" s="16" t="str">
        <f>VLOOKUP(H1287:H4443,'[10]Catalogos CRI'!$A$70:$B$148,2,FALSE)</f>
        <v>Servicios de sanidad</v>
      </c>
      <c r="J1287" s="16" t="str">
        <f t="shared" si="177"/>
        <v>043071</v>
      </c>
      <c r="K1287" s="16" t="str">
        <f>VLOOKUP(J1287:J4443,'[10]Catalogos CRI'!$A$153:$B$335,2,FALSE)</f>
        <v>Inhumaciones y reinhumaciones</v>
      </c>
      <c r="L1287" s="16" t="str">
        <f t="shared" si="178"/>
        <v>400</v>
      </c>
      <c r="M1287" s="16" t="str">
        <f>VLOOKUP(L1287:L4443,[11]FF!$A$10:$B$16,2,FALSE)</f>
        <v>Ingresos Propios</v>
      </c>
      <c r="N1287" s="16" t="str">
        <f t="shared" si="179"/>
        <v>401</v>
      </c>
      <c r="O1287" s="16" t="str">
        <f>VLOOKUP(N1287:N4443,[11]FF!$A$22:$B$93,2,FALSE)</f>
        <v>Ingresos Propios</v>
      </c>
      <c r="P1287" s="16">
        <v>880159</v>
      </c>
      <c r="Q1287" s="16">
        <v>8</v>
      </c>
      <c r="R1287" s="17">
        <v>41102</v>
      </c>
      <c r="S1287" s="17">
        <v>0</v>
      </c>
      <c r="T1287" s="17">
        <f t="shared" si="171"/>
        <v>41102</v>
      </c>
      <c r="U1287" s="17">
        <v>0</v>
      </c>
      <c r="V1287" s="17">
        <v>46029.5</v>
      </c>
      <c r="W1287" s="17">
        <f t="shared" si="172"/>
        <v>-4927.5</v>
      </c>
      <c r="X1287" t="str">
        <f>VLOOKUP(J1287,'[12]Conver ASEJ VS Clave Nueva'!$A$4:$C$193,3,FALSE)</f>
        <v>4.3.8.1</v>
      </c>
      <c r="Y1287" t="str">
        <f>VLOOKUP(K1287,'[13]Conver ASEJ VS Clave Nueva'!$B$4:$D$193,3,FALSE)</f>
        <v>Inhumaciones y reinhumaciones</v>
      </c>
    </row>
    <row r="1288" spans="1:25" x14ac:dyDescent="0.25">
      <c r="A1288" s="16">
        <v>86980</v>
      </c>
      <c r="B1288" s="16" t="s">
        <v>45</v>
      </c>
      <c r="C1288" s="16" t="str">
        <f t="shared" si="173"/>
        <v>2018</v>
      </c>
      <c r="D1288" s="16" t="str">
        <f t="shared" si="174"/>
        <v>040000</v>
      </c>
      <c r="E1288" s="16" t="str">
        <f>VLOOKUP(D1288:D4444,'[10]Catalogos CRI'!$A$10:$B$19,2,FALSE)</f>
        <v>DERECHOS</v>
      </c>
      <c r="F1288" s="16" t="str">
        <f t="shared" si="175"/>
        <v>043000</v>
      </c>
      <c r="G1288" s="16" t="str">
        <f>VLOOKUP(F1288:F4444,'[10]Catalogos CRI'!$A$24:$B$65,2,FALSE)</f>
        <v>DERECHOS POR PRESTACIÓN DE SERVICIOS</v>
      </c>
      <c r="H1288" s="16" t="str">
        <f t="shared" si="176"/>
        <v>043070</v>
      </c>
      <c r="I1288" s="16" t="str">
        <f>VLOOKUP(H1288:H4444,'[10]Catalogos CRI'!$A$70:$B$148,2,FALSE)</f>
        <v>Servicios de sanidad</v>
      </c>
      <c r="J1288" s="16" t="str">
        <f t="shared" si="177"/>
        <v>043071</v>
      </c>
      <c r="K1288" s="16" t="str">
        <f>VLOOKUP(J1288:J4444,'[10]Catalogos CRI'!$A$153:$B$335,2,FALSE)</f>
        <v>Inhumaciones y reinhumaciones</v>
      </c>
      <c r="L1288" s="16" t="str">
        <f t="shared" si="178"/>
        <v>400</v>
      </c>
      <c r="M1288" s="16" t="str">
        <f>VLOOKUP(L1288:L4444,[11]FF!$A$10:$B$16,2,FALSE)</f>
        <v>Ingresos Propios</v>
      </c>
      <c r="N1288" s="16" t="str">
        <f t="shared" si="179"/>
        <v>401</v>
      </c>
      <c r="O1288" s="16" t="str">
        <f>VLOOKUP(N1288:N4444,[11]FF!$A$22:$B$93,2,FALSE)</f>
        <v>Ingresos Propios</v>
      </c>
      <c r="P1288" s="16">
        <v>880160</v>
      </c>
      <c r="Q1288" s="16">
        <v>9</v>
      </c>
      <c r="R1288" s="17">
        <v>41102</v>
      </c>
      <c r="S1288" s="17">
        <v>0</v>
      </c>
      <c r="T1288" s="17">
        <f t="shared" si="171"/>
        <v>41102</v>
      </c>
      <c r="U1288" s="17">
        <v>0</v>
      </c>
      <c r="V1288" s="17">
        <v>47160.68</v>
      </c>
      <c r="W1288" s="17">
        <f t="shared" si="172"/>
        <v>-6058.68</v>
      </c>
      <c r="X1288" t="str">
        <f>VLOOKUP(J1288,'[12]Conver ASEJ VS Clave Nueva'!$A$4:$C$193,3,FALSE)</f>
        <v>4.3.8.1</v>
      </c>
      <c r="Y1288" t="str">
        <f>VLOOKUP(K1288,'[13]Conver ASEJ VS Clave Nueva'!$B$4:$D$193,3,FALSE)</f>
        <v>Inhumaciones y reinhumaciones</v>
      </c>
    </row>
    <row r="1289" spans="1:25" x14ac:dyDescent="0.25">
      <c r="A1289" s="16">
        <v>86980</v>
      </c>
      <c r="B1289" s="16" t="s">
        <v>45</v>
      </c>
      <c r="C1289" s="16" t="str">
        <f t="shared" si="173"/>
        <v>2018</v>
      </c>
      <c r="D1289" s="16" t="str">
        <f t="shared" si="174"/>
        <v>040000</v>
      </c>
      <c r="E1289" s="16" t="str">
        <f>VLOOKUP(D1289:D4445,'[10]Catalogos CRI'!$A$10:$B$19,2,FALSE)</f>
        <v>DERECHOS</v>
      </c>
      <c r="F1289" s="16" t="str">
        <f t="shared" si="175"/>
        <v>043000</v>
      </c>
      <c r="G1289" s="16" t="str">
        <f>VLOOKUP(F1289:F4445,'[10]Catalogos CRI'!$A$24:$B$65,2,FALSE)</f>
        <v>DERECHOS POR PRESTACIÓN DE SERVICIOS</v>
      </c>
      <c r="H1289" s="16" t="str">
        <f t="shared" si="176"/>
        <v>043070</v>
      </c>
      <c r="I1289" s="16" t="str">
        <f>VLOOKUP(H1289:H4445,'[10]Catalogos CRI'!$A$70:$B$148,2,FALSE)</f>
        <v>Servicios de sanidad</v>
      </c>
      <c r="J1289" s="16" t="str">
        <f t="shared" si="177"/>
        <v>043071</v>
      </c>
      <c r="K1289" s="16" t="str">
        <f>VLOOKUP(J1289:J4445,'[10]Catalogos CRI'!$A$153:$B$335,2,FALSE)</f>
        <v>Inhumaciones y reinhumaciones</v>
      </c>
      <c r="L1289" s="16" t="str">
        <f t="shared" si="178"/>
        <v>400</v>
      </c>
      <c r="M1289" s="16" t="str">
        <f>VLOOKUP(L1289:L4445,[11]FF!$A$10:$B$16,2,FALSE)</f>
        <v>Ingresos Propios</v>
      </c>
      <c r="N1289" s="16" t="str">
        <f t="shared" si="179"/>
        <v>401</v>
      </c>
      <c r="O1289" s="16" t="str">
        <f>VLOOKUP(N1289:N4445,[11]FF!$A$22:$B$93,2,FALSE)</f>
        <v>Ingresos Propios</v>
      </c>
      <c r="P1289" s="16">
        <v>880161</v>
      </c>
      <c r="Q1289" s="16">
        <v>10</v>
      </c>
      <c r="R1289" s="17">
        <v>41102</v>
      </c>
      <c r="S1289" s="17">
        <v>0</v>
      </c>
      <c r="T1289" s="17">
        <f t="shared" ref="T1289:T1352" si="180">R1289+S1289</f>
        <v>41102</v>
      </c>
      <c r="U1289" s="17">
        <v>0</v>
      </c>
      <c r="V1289" s="17">
        <v>45198</v>
      </c>
      <c r="W1289" s="17">
        <f t="shared" ref="W1289:W1352" si="181">T1289-V1289</f>
        <v>-4096</v>
      </c>
      <c r="X1289" t="str">
        <f>VLOOKUP(J1289,'[12]Conver ASEJ VS Clave Nueva'!$A$4:$C$193,3,FALSE)</f>
        <v>4.3.8.1</v>
      </c>
      <c r="Y1289" t="str">
        <f>VLOOKUP(K1289,'[13]Conver ASEJ VS Clave Nueva'!$B$4:$D$193,3,FALSE)</f>
        <v>Inhumaciones y reinhumaciones</v>
      </c>
    </row>
    <row r="1290" spans="1:25" x14ac:dyDescent="0.25">
      <c r="A1290" s="16">
        <v>86980</v>
      </c>
      <c r="B1290" s="16" t="s">
        <v>45</v>
      </c>
      <c r="C1290" s="16" t="str">
        <f t="shared" ref="C1290:C1353" si="182">MID(B1290,1,4)</f>
        <v>2018</v>
      </c>
      <c r="D1290" s="16" t="str">
        <f t="shared" ref="D1290:D1353" si="183">MID(B1290,6,6)</f>
        <v>040000</v>
      </c>
      <c r="E1290" s="16" t="str">
        <f>VLOOKUP(D1290:D4446,'[10]Catalogos CRI'!$A$10:$B$19,2,FALSE)</f>
        <v>DERECHOS</v>
      </c>
      <c r="F1290" s="16" t="str">
        <f t="shared" ref="F1290:F1353" si="184">MID(B1290,13,6)</f>
        <v>043000</v>
      </c>
      <c r="G1290" s="16" t="str">
        <f>VLOOKUP(F1290:F4446,'[10]Catalogos CRI'!$A$24:$B$65,2,FALSE)</f>
        <v>DERECHOS POR PRESTACIÓN DE SERVICIOS</v>
      </c>
      <c r="H1290" s="16" t="str">
        <f t="shared" ref="H1290:H1353" si="185">MID(B1290,20,6)</f>
        <v>043070</v>
      </c>
      <c r="I1290" s="16" t="str">
        <f>VLOOKUP(H1290:H4446,'[10]Catalogos CRI'!$A$70:$B$148,2,FALSE)</f>
        <v>Servicios de sanidad</v>
      </c>
      <c r="J1290" s="16" t="str">
        <f t="shared" ref="J1290:J1353" si="186">MID(B1290,27,6)</f>
        <v>043071</v>
      </c>
      <c r="K1290" s="16" t="str">
        <f>VLOOKUP(J1290:J4446,'[10]Catalogos CRI'!$A$153:$B$335,2,FALSE)</f>
        <v>Inhumaciones y reinhumaciones</v>
      </c>
      <c r="L1290" s="16" t="str">
        <f t="shared" ref="L1290:L1353" si="187">MID(B1290,34,3)</f>
        <v>400</v>
      </c>
      <c r="M1290" s="16" t="str">
        <f>VLOOKUP(L1290:L4446,[11]FF!$A$10:$B$16,2,FALSE)</f>
        <v>Ingresos Propios</v>
      </c>
      <c r="N1290" s="16" t="str">
        <f t="shared" ref="N1290:N1353" si="188">MID(B1290,38,3)</f>
        <v>401</v>
      </c>
      <c r="O1290" s="16" t="str">
        <f>VLOOKUP(N1290:N4446,[11]FF!$A$22:$B$93,2,FALSE)</f>
        <v>Ingresos Propios</v>
      </c>
      <c r="P1290" s="16">
        <v>880162</v>
      </c>
      <c r="Q1290" s="16">
        <v>11</v>
      </c>
      <c r="R1290" s="17">
        <v>41102</v>
      </c>
      <c r="S1290" s="17">
        <v>0</v>
      </c>
      <c r="T1290" s="17">
        <f t="shared" si="180"/>
        <v>41102</v>
      </c>
      <c r="U1290" s="17">
        <v>0</v>
      </c>
      <c r="V1290" s="17">
        <v>44469</v>
      </c>
      <c r="W1290" s="17">
        <f t="shared" si="181"/>
        <v>-3367</v>
      </c>
      <c r="X1290" t="str">
        <f>VLOOKUP(J1290,'[12]Conver ASEJ VS Clave Nueva'!$A$4:$C$193,3,FALSE)</f>
        <v>4.3.8.1</v>
      </c>
      <c r="Y1290" t="str">
        <f>VLOOKUP(K1290,'[13]Conver ASEJ VS Clave Nueva'!$B$4:$D$193,3,FALSE)</f>
        <v>Inhumaciones y reinhumaciones</v>
      </c>
    </row>
    <row r="1291" spans="1:25" x14ac:dyDescent="0.25">
      <c r="A1291" s="16">
        <v>86980</v>
      </c>
      <c r="B1291" s="16" t="s">
        <v>45</v>
      </c>
      <c r="C1291" s="16" t="str">
        <f t="shared" si="182"/>
        <v>2018</v>
      </c>
      <c r="D1291" s="16" t="str">
        <f t="shared" si="183"/>
        <v>040000</v>
      </c>
      <c r="E1291" s="16" t="str">
        <f>VLOOKUP(D1291:D4447,'[10]Catalogos CRI'!$A$10:$B$19,2,FALSE)</f>
        <v>DERECHOS</v>
      </c>
      <c r="F1291" s="16" t="str">
        <f t="shared" si="184"/>
        <v>043000</v>
      </c>
      <c r="G1291" s="16" t="str">
        <f>VLOOKUP(F1291:F4447,'[10]Catalogos CRI'!$A$24:$B$65,2,FALSE)</f>
        <v>DERECHOS POR PRESTACIÓN DE SERVICIOS</v>
      </c>
      <c r="H1291" s="16" t="str">
        <f t="shared" si="185"/>
        <v>043070</v>
      </c>
      <c r="I1291" s="16" t="str">
        <f>VLOOKUP(H1291:H4447,'[10]Catalogos CRI'!$A$70:$B$148,2,FALSE)</f>
        <v>Servicios de sanidad</v>
      </c>
      <c r="J1291" s="16" t="str">
        <f t="shared" si="186"/>
        <v>043071</v>
      </c>
      <c r="K1291" s="16" t="str">
        <f>VLOOKUP(J1291:J4447,'[10]Catalogos CRI'!$A$153:$B$335,2,FALSE)</f>
        <v>Inhumaciones y reinhumaciones</v>
      </c>
      <c r="L1291" s="16" t="str">
        <f t="shared" si="187"/>
        <v>400</v>
      </c>
      <c r="M1291" s="16" t="str">
        <f>VLOOKUP(L1291:L4447,[11]FF!$A$10:$B$16,2,FALSE)</f>
        <v>Ingresos Propios</v>
      </c>
      <c r="N1291" s="16" t="str">
        <f t="shared" si="188"/>
        <v>401</v>
      </c>
      <c r="O1291" s="16" t="str">
        <f>VLOOKUP(N1291:N4447,[11]FF!$A$22:$B$93,2,FALSE)</f>
        <v>Ingresos Propios</v>
      </c>
      <c r="P1291" s="16">
        <v>880163</v>
      </c>
      <c r="Q1291" s="16">
        <v>12</v>
      </c>
      <c r="R1291" s="17">
        <v>41102</v>
      </c>
      <c r="S1291" s="17">
        <v>0</v>
      </c>
      <c r="T1291" s="17">
        <f t="shared" si="180"/>
        <v>41102</v>
      </c>
      <c r="U1291" s="17">
        <v>0</v>
      </c>
      <c r="V1291" s="17">
        <v>49208</v>
      </c>
      <c r="W1291" s="17">
        <f t="shared" si="181"/>
        <v>-8106</v>
      </c>
      <c r="X1291" t="str">
        <f>VLOOKUP(J1291,'[12]Conver ASEJ VS Clave Nueva'!$A$4:$C$193,3,FALSE)</f>
        <v>4.3.8.1</v>
      </c>
      <c r="Y1291" t="str">
        <f>VLOOKUP(K1291,'[13]Conver ASEJ VS Clave Nueva'!$B$4:$D$193,3,FALSE)</f>
        <v>Inhumaciones y reinhumaciones</v>
      </c>
    </row>
    <row r="1292" spans="1:25" x14ac:dyDescent="0.25">
      <c r="A1292" s="16">
        <v>86981</v>
      </c>
      <c r="B1292" s="16" t="s">
        <v>46</v>
      </c>
      <c r="C1292" s="16" t="str">
        <f t="shared" si="182"/>
        <v>2018</v>
      </c>
      <c r="D1292" s="16" t="str">
        <f t="shared" si="183"/>
        <v>040000</v>
      </c>
      <c r="E1292" s="16" t="str">
        <f>VLOOKUP(D1292:D4448,'[10]Catalogos CRI'!$A$10:$B$19,2,FALSE)</f>
        <v>DERECHOS</v>
      </c>
      <c r="F1292" s="16" t="str">
        <f t="shared" si="184"/>
        <v>043000</v>
      </c>
      <c r="G1292" s="16" t="str">
        <f>VLOOKUP(F1292:F4448,'[10]Catalogos CRI'!$A$24:$B$65,2,FALSE)</f>
        <v>DERECHOS POR PRESTACIÓN DE SERVICIOS</v>
      </c>
      <c r="H1292" s="16" t="str">
        <f t="shared" si="185"/>
        <v>043070</v>
      </c>
      <c r="I1292" s="16" t="str">
        <f>VLOOKUP(H1292:H4448,'[10]Catalogos CRI'!$A$70:$B$148,2,FALSE)</f>
        <v>Servicios de sanidad</v>
      </c>
      <c r="J1292" s="16" t="str">
        <f t="shared" si="186"/>
        <v>043072</v>
      </c>
      <c r="K1292" s="16" t="str">
        <f>VLOOKUP(J1292:J4448,'[10]Catalogos CRI'!$A$153:$B$335,2,FALSE)</f>
        <v>Exhumaciones</v>
      </c>
      <c r="L1292" s="16" t="str">
        <f t="shared" si="187"/>
        <v>400</v>
      </c>
      <c r="M1292" s="16" t="str">
        <f>VLOOKUP(L1292:L4448,[11]FF!$A$10:$B$16,2,FALSE)</f>
        <v>Ingresos Propios</v>
      </c>
      <c r="N1292" s="16" t="str">
        <f t="shared" si="188"/>
        <v>401</v>
      </c>
      <c r="O1292" s="16" t="str">
        <f>VLOOKUP(N1292:N4448,[11]FF!$A$22:$B$93,2,FALSE)</f>
        <v>Ingresos Propios</v>
      </c>
      <c r="P1292" s="16">
        <v>880164</v>
      </c>
      <c r="Q1292" s="16">
        <v>1</v>
      </c>
      <c r="R1292" s="17">
        <v>8864.3799999999992</v>
      </c>
      <c r="S1292" s="17">
        <v>0</v>
      </c>
      <c r="T1292" s="17">
        <f t="shared" si="180"/>
        <v>8864.3799999999992</v>
      </c>
      <c r="U1292" s="17">
        <v>0</v>
      </c>
      <c r="V1292" s="17">
        <v>0</v>
      </c>
      <c r="W1292" s="17">
        <f t="shared" si="181"/>
        <v>8864.3799999999992</v>
      </c>
      <c r="X1292" t="str">
        <f>VLOOKUP(J1292,'[12]Conver ASEJ VS Clave Nueva'!$A$4:$C$193,3,FALSE)</f>
        <v>4.3.8.2</v>
      </c>
      <c r="Y1292" t="str">
        <f>VLOOKUP(K1292,'[13]Conver ASEJ VS Clave Nueva'!$B$4:$D$193,3,FALSE)</f>
        <v>Exhumaciones</v>
      </c>
    </row>
    <row r="1293" spans="1:25" x14ac:dyDescent="0.25">
      <c r="A1293" s="16">
        <v>86981</v>
      </c>
      <c r="B1293" s="16" t="s">
        <v>46</v>
      </c>
      <c r="C1293" s="16" t="str">
        <f t="shared" si="182"/>
        <v>2018</v>
      </c>
      <c r="D1293" s="16" t="str">
        <f t="shared" si="183"/>
        <v>040000</v>
      </c>
      <c r="E1293" s="16" t="str">
        <f>VLOOKUP(D1293:D4449,'[10]Catalogos CRI'!$A$10:$B$19,2,FALSE)</f>
        <v>DERECHOS</v>
      </c>
      <c r="F1293" s="16" t="str">
        <f t="shared" si="184"/>
        <v>043000</v>
      </c>
      <c r="G1293" s="16" t="str">
        <f>VLOOKUP(F1293:F4449,'[10]Catalogos CRI'!$A$24:$B$65,2,FALSE)</f>
        <v>DERECHOS POR PRESTACIÓN DE SERVICIOS</v>
      </c>
      <c r="H1293" s="16" t="str">
        <f t="shared" si="185"/>
        <v>043070</v>
      </c>
      <c r="I1293" s="16" t="str">
        <f>VLOOKUP(H1293:H4449,'[10]Catalogos CRI'!$A$70:$B$148,2,FALSE)</f>
        <v>Servicios de sanidad</v>
      </c>
      <c r="J1293" s="16" t="str">
        <f t="shared" si="186"/>
        <v>043072</v>
      </c>
      <c r="K1293" s="16" t="str">
        <f>VLOOKUP(J1293:J4449,'[10]Catalogos CRI'!$A$153:$B$335,2,FALSE)</f>
        <v>Exhumaciones</v>
      </c>
      <c r="L1293" s="16" t="str">
        <f t="shared" si="187"/>
        <v>400</v>
      </c>
      <c r="M1293" s="16" t="str">
        <f>VLOOKUP(L1293:L4449,[11]FF!$A$10:$B$16,2,FALSE)</f>
        <v>Ingresos Propios</v>
      </c>
      <c r="N1293" s="16" t="str">
        <f t="shared" si="188"/>
        <v>401</v>
      </c>
      <c r="O1293" s="16" t="str">
        <f>VLOOKUP(N1293:N4449,[11]FF!$A$22:$B$93,2,FALSE)</f>
        <v>Ingresos Propios</v>
      </c>
      <c r="P1293" s="16">
        <v>880165</v>
      </c>
      <c r="Q1293" s="16">
        <v>2</v>
      </c>
      <c r="R1293" s="17">
        <v>8869</v>
      </c>
      <c r="S1293" s="17">
        <v>0</v>
      </c>
      <c r="T1293" s="17">
        <f t="shared" si="180"/>
        <v>8869</v>
      </c>
      <c r="U1293" s="17">
        <v>0</v>
      </c>
      <c r="V1293" s="17">
        <v>0</v>
      </c>
      <c r="W1293" s="17">
        <f t="shared" si="181"/>
        <v>8869</v>
      </c>
      <c r="X1293" t="str">
        <f>VLOOKUP(J1293,'[12]Conver ASEJ VS Clave Nueva'!$A$4:$C$193,3,FALSE)</f>
        <v>4.3.8.2</v>
      </c>
      <c r="Y1293" t="str">
        <f>VLOOKUP(K1293,'[13]Conver ASEJ VS Clave Nueva'!$B$4:$D$193,3,FALSE)</f>
        <v>Exhumaciones</v>
      </c>
    </row>
    <row r="1294" spans="1:25" x14ac:dyDescent="0.25">
      <c r="A1294" s="16">
        <v>86981</v>
      </c>
      <c r="B1294" s="16" t="s">
        <v>46</v>
      </c>
      <c r="C1294" s="16" t="str">
        <f t="shared" si="182"/>
        <v>2018</v>
      </c>
      <c r="D1294" s="16" t="str">
        <f t="shared" si="183"/>
        <v>040000</v>
      </c>
      <c r="E1294" s="16" t="str">
        <f>VLOOKUP(D1294:D4450,'[10]Catalogos CRI'!$A$10:$B$19,2,FALSE)</f>
        <v>DERECHOS</v>
      </c>
      <c r="F1294" s="16" t="str">
        <f t="shared" si="184"/>
        <v>043000</v>
      </c>
      <c r="G1294" s="16" t="str">
        <f>VLOOKUP(F1294:F4450,'[10]Catalogos CRI'!$A$24:$B$65,2,FALSE)</f>
        <v>DERECHOS POR PRESTACIÓN DE SERVICIOS</v>
      </c>
      <c r="H1294" s="16" t="str">
        <f t="shared" si="185"/>
        <v>043070</v>
      </c>
      <c r="I1294" s="16" t="str">
        <f>VLOOKUP(H1294:H4450,'[10]Catalogos CRI'!$A$70:$B$148,2,FALSE)</f>
        <v>Servicios de sanidad</v>
      </c>
      <c r="J1294" s="16" t="str">
        <f t="shared" si="186"/>
        <v>043072</v>
      </c>
      <c r="K1294" s="16" t="str">
        <f>VLOOKUP(J1294:J4450,'[10]Catalogos CRI'!$A$153:$B$335,2,FALSE)</f>
        <v>Exhumaciones</v>
      </c>
      <c r="L1294" s="16" t="str">
        <f t="shared" si="187"/>
        <v>400</v>
      </c>
      <c r="M1294" s="16" t="str">
        <f>VLOOKUP(L1294:L4450,[11]FF!$A$10:$B$16,2,FALSE)</f>
        <v>Ingresos Propios</v>
      </c>
      <c r="N1294" s="16" t="str">
        <f t="shared" si="188"/>
        <v>401</v>
      </c>
      <c r="O1294" s="16" t="str">
        <f>VLOOKUP(N1294:N4450,[11]FF!$A$22:$B$93,2,FALSE)</f>
        <v>Ingresos Propios</v>
      </c>
      <c r="P1294" s="16">
        <v>880166</v>
      </c>
      <c r="Q1294" s="16">
        <v>3</v>
      </c>
      <c r="R1294" s="17">
        <v>8869</v>
      </c>
      <c r="S1294" s="17">
        <v>0</v>
      </c>
      <c r="T1294" s="17">
        <f t="shared" si="180"/>
        <v>8869</v>
      </c>
      <c r="U1294" s="17">
        <v>0</v>
      </c>
      <c r="V1294" s="17">
        <v>364.5</v>
      </c>
      <c r="W1294" s="17">
        <f t="shared" si="181"/>
        <v>8504.5</v>
      </c>
      <c r="X1294" t="str">
        <f>VLOOKUP(J1294,'[12]Conver ASEJ VS Clave Nueva'!$A$4:$C$193,3,FALSE)</f>
        <v>4.3.8.2</v>
      </c>
      <c r="Y1294" t="str">
        <f>VLOOKUP(K1294,'[13]Conver ASEJ VS Clave Nueva'!$B$4:$D$193,3,FALSE)</f>
        <v>Exhumaciones</v>
      </c>
    </row>
    <row r="1295" spans="1:25" x14ac:dyDescent="0.25">
      <c r="A1295" s="16">
        <v>86981</v>
      </c>
      <c r="B1295" s="16" t="s">
        <v>46</v>
      </c>
      <c r="C1295" s="16" t="str">
        <f t="shared" si="182"/>
        <v>2018</v>
      </c>
      <c r="D1295" s="16" t="str">
        <f t="shared" si="183"/>
        <v>040000</v>
      </c>
      <c r="E1295" s="16" t="str">
        <f>VLOOKUP(D1295:D4451,'[10]Catalogos CRI'!$A$10:$B$19,2,FALSE)</f>
        <v>DERECHOS</v>
      </c>
      <c r="F1295" s="16" t="str">
        <f t="shared" si="184"/>
        <v>043000</v>
      </c>
      <c r="G1295" s="16" t="str">
        <f>VLOOKUP(F1295:F4451,'[10]Catalogos CRI'!$A$24:$B$65,2,FALSE)</f>
        <v>DERECHOS POR PRESTACIÓN DE SERVICIOS</v>
      </c>
      <c r="H1295" s="16" t="str">
        <f t="shared" si="185"/>
        <v>043070</v>
      </c>
      <c r="I1295" s="16" t="str">
        <f>VLOOKUP(H1295:H4451,'[10]Catalogos CRI'!$A$70:$B$148,2,FALSE)</f>
        <v>Servicios de sanidad</v>
      </c>
      <c r="J1295" s="16" t="str">
        <f t="shared" si="186"/>
        <v>043072</v>
      </c>
      <c r="K1295" s="16" t="str">
        <f>VLOOKUP(J1295:J4451,'[10]Catalogos CRI'!$A$153:$B$335,2,FALSE)</f>
        <v>Exhumaciones</v>
      </c>
      <c r="L1295" s="16" t="str">
        <f t="shared" si="187"/>
        <v>400</v>
      </c>
      <c r="M1295" s="16" t="str">
        <f>VLOOKUP(L1295:L4451,[11]FF!$A$10:$B$16,2,FALSE)</f>
        <v>Ingresos Propios</v>
      </c>
      <c r="N1295" s="16" t="str">
        <f t="shared" si="188"/>
        <v>401</v>
      </c>
      <c r="O1295" s="16" t="str">
        <f>VLOOKUP(N1295:N4451,[11]FF!$A$22:$B$93,2,FALSE)</f>
        <v>Ingresos Propios</v>
      </c>
      <c r="P1295" s="16">
        <v>880167</v>
      </c>
      <c r="Q1295" s="16">
        <v>4</v>
      </c>
      <c r="R1295" s="17">
        <v>8869</v>
      </c>
      <c r="S1295" s="17">
        <v>0</v>
      </c>
      <c r="T1295" s="17">
        <f t="shared" si="180"/>
        <v>8869</v>
      </c>
      <c r="U1295" s="17">
        <v>0</v>
      </c>
      <c r="V1295" s="17">
        <v>1822.5</v>
      </c>
      <c r="W1295" s="17">
        <f t="shared" si="181"/>
        <v>7046.5</v>
      </c>
      <c r="X1295" t="str">
        <f>VLOOKUP(J1295,'[12]Conver ASEJ VS Clave Nueva'!$A$4:$C$193,3,FALSE)</f>
        <v>4.3.8.2</v>
      </c>
      <c r="Y1295" t="str">
        <f>VLOOKUP(K1295,'[13]Conver ASEJ VS Clave Nueva'!$B$4:$D$193,3,FALSE)</f>
        <v>Exhumaciones</v>
      </c>
    </row>
    <row r="1296" spans="1:25" x14ac:dyDescent="0.25">
      <c r="A1296" s="16">
        <v>86981</v>
      </c>
      <c r="B1296" s="16" t="s">
        <v>46</v>
      </c>
      <c r="C1296" s="16" t="str">
        <f t="shared" si="182"/>
        <v>2018</v>
      </c>
      <c r="D1296" s="16" t="str">
        <f t="shared" si="183"/>
        <v>040000</v>
      </c>
      <c r="E1296" s="16" t="str">
        <f>VLOOKUP(D1296:D4452,'[10]Catalogos CRI'!$A$10:$B$19,2,FALSE)</f>
        <v>DERECHOS</v>
      </c>
      <c r="F1296" s="16" t="str">
        <f t="shared" si="184"/>
        <v>043000</v>
      </c>
      <c r="G1296" s="16" t="str">
        <f>VLOOKUP(F1296:F4452,'[10]Catalogos CRI'!$A$24:$B$65,2,FALSE)</f>
        <v>DERECHOS POR PRESTACIÓN DE SERVICIOS</v>
      </c>
      <c r="H1296" s="16" t="str">
        <f t="shared" si="185"/>
        <v>043070</v>
      </c>
      <c r="I1296" s="16" t="str">
        <f>VLOOKUP(H1296:H4452,'[10]Catalogos CRI'!$A$70:$B$148,2,FALSE)</f>
        <v>Servicios de sanidad</v>
      </c>
      <c r="J1296" s="16" t="str">
        <f t="shared" si="186"/>
        <v>043072</v>
      </c>
      <c r="K1296" s="16" t="str">
        <f>VLOOKUP(J1296:J4452,'[10]Catalogos CRI'!$A$153:$B$335,2,FALSE)</f>
        <v>Exhumaciones</v>
      </c>
      <c r="L1296" s="16" t="str">
        <f t="shared" si="187"/>
        <v>400</v>
      </c>
      <c r="M1296" s="16" t="str">
        <f>VLOOKUP(L1296:L4452,[11]FF!$A$10:$B$16,2,FALSE)</f>
        <v>Ingresos Propios</v>
      </c>
      <c r="N1296" s="16" t="str">
        <f t="shared" si="188"/>
        <v>401</v>
      </c>
      <c r="O1296" s="16" t="str">
        <f>VLOOKUP(N1296:N4452,[11]FF!$A$22:$B$93,2,FALSE)</f>
        <v>Ingresos Propios</v>
      </c>
      <c r="P1296" s="16">
        <v>880168</v>
      </c>
      <c r="Q1296" s="16">
        <v>5</v>
      </c>
      <c r="R1296" s="17">
        <v>8869</v>
      </c>
      <c r="S1296" s="17">
        <v>0</v>
      </c>
      <c r="T1296" s="17">
        <f t="shared" si="180"/>
        <v>8869</v>
      </c>
      <c r="U1296" s="17">
        <v>0</v>
      </c>
      <c r="V1296" s="17">
        <v>10570.5</v>
      </c>
      <c r="W1296" s="17">
        <f t="shared" si="181"/>
        <v>-1701.5</v>
      </c>
      <c r="X1296" t="str">
        <f>VLOOKUP(J1296,'[12]Conver ASEJ VS Clave Nueva'!$A$4:$C$193,3,FALSE)</f>
        <v>4.3.8.2</v>
      </c>
      <c r="Y1296" t="str">
        <f>VLOOKUP(K1296,'[13]Conver ASEJ VS Clave Nueva'!$B$4:$D$193,3,FALSE)</f>
        <v>Exhumaciones</v>
      </c>
    </row>
    <row r="1297" spans="1:25" x14ac:dyDescent="0.25">
      <c r="A1297" s="16">
        <v>86981</v>
      </c>
      <c r="B1297" s="16" t="s">
        <v>46</v>
      </c>
      <c r="C1297" s="16" t="str">
        <f t="shared" si="182"/>
        <v>2018</v>
      </c>
      <c r="D1297" s="16" t="str">
        <f t="shared" si="183"/>
        <v>040000</v>
      </c>
      <c r="E1297" s="16" t="str">
        <f>VLOOKUP(D1297:D4453,'[10]Catalogos CRI'!$A$10:$B$19,2,FALSE)</f>
        <v>DERECHOS</v>
      </c>
      <c r="F1297" s="16" t="str">
        <f t="shared" si="184"/>
        <v>043000</v>
      </c>
      <c r="G1297" s="16" t="str">
        <f>VLOOKUP(F1297:F4453,'[10]Catalogos CRI'!$A$24:$B$65,2,FALSE)</f>
        <v>DERECHOS POR PRESTACIÓN DE SERVICIOS</v>
      </c>
      <c r="H1297" s="16" t="str">
        <f t="shared" si="185"/>
        <v>043070</v>
      </c>
      <c r="I1297" s="16" t="str">
        <f>VLOOKUP(H1297:H4453,'[10]Catalogos CRI'!$A$70:$B$148,2,FALSE)</f>
        <v>Servicios de sanidad</v>
      </c>
      <c r="J1297" s="16" t="str">
        <f t="shared" si="186"/>
        <v>043072</v>
      </c>
      <c r="K1297" s="16" t="str">
        <f>VLOOKUP(J1297:J4453,'[10]Catalogos CRI'!$A$153:$B$335,2,FALSE)</f>
        <v>Exhumaciones</v>
      </c>
      <c r="L1297" s="16" t="str">
        <f t="shared" si="187"/>
        <v>400</v>
      </c>
      <c r="M1297" s="16" t="str">
        <f>VLOOKUP(L1297:L4453,[11]FF!$A$10:$B$16,2,FALSE)</f>
        <v>Ingresos Propios</v>
      </c>
      <c r="N1297" s="16" t="str">
        <f t="shared" si="188"/>
        <v>401</v>
      </c>
      <c r="O1297" s="16" t="str">
        <f>VLOOKUP(N1297:N4453,[11]FF!$A$22:$B$93,2,FALSE)</f>
        <v>Ingresos Propios</v>
      </c>
      <c r="P1297" s="16">
        <v>880169</v>
      </c>
      <c r="Q1297" s="16">
        <v>6</v>
      </c>
      <c r="R1297" s="17">
        <v>8869</v>
      </c>
      <c r="S1297" s="17">
        <v>0</v>
      </c>
      <c r="T1297" s="17">
        <f t="shared" si="180"/>
        <v>8869</v>
      </c>
      <c r="U1297" s="17">
        <v>0</v>
      </c>
      <c r="V1297" s="17">
        <v>8748</v>
      </c>
      <c r="W1297" s="17">
        <f t="shared" si="181"/>
        <v>121</v>
      </c>
      <c r="X1297" t="str">
        <f>VLOOKUP(J1297,'[12]Conver ASEJ VS Clave Nueva'!$A$4:$C$193,3,FALSE)</f>
        <v>4.3.8.2</v>
      </c>
      <c r="Y1297" t="str">
        <f>VLOOKUP(K1297,'[13]Conver ASEJ VS Clave Nueva'!$B$4:$D$193,3,FALSE)</f>
        <v>Exhumaciones</v>
      </c>
    </row>
    <row r="1298" spans="1:25" x14ac:dyDescent="0.25">
      <c r="A1298" s="16">
        <v>86981</v>
      </c>
      <c r="B1298" s="16" t="s">
        <v>46</v>
      </c>
      <c r="C1298" s="16" t="str">
        <f t="shared" si="182"/>
        <v>2018</v>
      </c>
      <c r="D1298" s="16" t="str">
        <f t="shared" si="183"/>
        <v>040000</v>
      </c>
      <c r="E1298" s="16" t="str">
        <f>VLOOKUP(D1298:D4454,'[10]Catalogos CRI'!$A$10:$B$19,2,FALSE)</f>
        <v>DERECHOS</v>
      </c>
      <c r="F1298" s="16" t="str">
        <f t="shared" si="184"/>
        <v>043000</v>
      </c>
      <c r="G1298" s="16" t="str">
        <f>VLOOKUP(F1298:F4454,'[10]Catalogos CRI'!$A$24:$B$65,2,FALSE)</f>
        <v>DERECHOS POR PRESTACIÓN DE SERVICIOS</v>
      </c>
      <c r="H1298" s="16" t="str">
        <f t="shared" si="185"/>
        <v>043070</v>
      </c>
      <c r="I1298" s="16" t="str">
        <f>VLOOKUP(H1298:H4454,'[10]Catalogos CRI'!$A$70:$B$148,2,FALSE)</f>
        <v>Servicios de sanidad</v>
      </c>
      <c r="J1298" s="16" t="str">
        <f t="shared" si="186"/>
        <v>043072</v>
      </c>
      <c r="K1298" s="16" t="str">
        <f>VLOOKUP(J1298:J4454,'[10]Catalogos CRI'!$A$153:$B$335,2,FALSE)</f>
        <v>Exhumaciones</v>
      </c>
      <c r="L1298" s="16" t="str">
        <f t="shared" si="187"/>
        <v>400</v>
      </c>
      <c r="M1298" s="16" t="str">
        <f>VLOOKUP(L1298:L4454,[11]FF!$A$10:$B$16,2,FALSE)</f>
        <v>Ingresos Propios</v>
      </c>
      <c r="N1298" s="16" t="str">
        <f t="shared" si="188"/>
        <v>401</v>
      </c>
      <c r="O1298" s="16" t="str">
        <f>VLOOKUP(N1298:N4454,[11]FF!$A$22:$B$93,2,FALSE)</f>
        <v>Ingresos Propios</v>
      </c>
      <c r="P1298" s="16">
        <v>880170</v>
      </c>
      <c r="Q1298" s="16">
        <v>7</v>
      </c>
      <c r="R1298" s="17">
        <v>8869</v>
      </c>
      <c r="S1298" s="17">
        <v>0</v>
      </c>
      <c r="T1298" s="17">
        <f t="shared" si="180"/>
        <v>8869</v>
      </c>
      <c r="U1298" s="17">
        <v>0</v>
      </c>
      <c r="V1298" s="17">
        <v>14944.5</v>
      </c>
      <c r="W1298" s="17">
        <f t="shared" si="181"/>
        <v>-6075.5</v>
      </c>
      <c r="X1298" t="str">
        <f>VLOOKUP(J1298,'[12]Conver ASEJ VS Clave Nueva'!$A$4:$C$193,3,FALSE)</f>
        <v>4.3.8.2</v>
      </c>
      <c r="Y1298" t="str">
        <f>VLOOKUP(K1298,'[13]Conver ASEJ VS Clave Nueva'!$B$4:$D$193,3,FALSE)</f>
        <v>Exhumaciones</v>
      </c>
    </row>
    <row r="1299" spans="1:25" x14ac:dyDescent="0.25">
      <c r="A1299" s="16">
        <v>86981</v>
      </c>
      <c r="B1299" s="16" t="s">
        <v>46</v>
      </c>
      <c r="C1299" s="16" t="str">
        <f t="shared" si="182"/>
        <v>2018</v>
      </c>
      <c r="D1299" s="16" t="str">
        <f t="shared" si="183"/>
        <v>040000</v>
      </c>
      <c r="E1299" s="16" t="str">
        <f>VLOOKUP(D1299:D4455,'[10]Catalogos CRI'!$A$10:$B$19,2,FALSE)</f>
        <v>DERECHOS</v>
      </c>
      <c r="F1299" s="16" t="str">
        <f t="shared" si="184"/>
        <v>043000</v>
      </c>
      <c r="G1299" s="16" t="str">
        <f>VLOOKUP(F1299:F4455,'[10]Catalogos CRI'!$A$24:$B$65,2,FALSE)</f>
        <v>DERECHOS POR PRESTACIÓN DE SERVICIOS</v>
      </c>
      <c r="H1299" s="16" t="str">
        <f t="shared" si="185"/>
        <v>043070</v>
      </c>
      <c r="I1299" s="16" t="str">
        <f>VLOOKUP(H1299:H4455,'[10]Catalogos CRI'!$A$70:$B$148,2,FALSE)</f>
        <v>Servicios de sanidad</v>
      </c>
      <c r="J1299" s="16" t="str">
        <f t="shared" si="186"/>
        <v>043072</v>
      </c>
      <c r="K1299" s="16" t="str">
        <f>VLOOKUP(J1299:J4455,'[10]Catalogos CRI'!$A$153:$B$335,2,FALSE)</f>
        <v>Exhumaciones</v>
      </c>
      <c r="L1299" s="16" t="str">
        <f t="shared" si="187"/>
        <v>400</v>
      </c>
      <c r="M1299" s="16" t="str">
        <f>VLOOKUP(L1299:L4455,[11]FF!$A$10:$B$16,2,FALSE)</f>
        <v>Ingresos Propios</v>
      </c>
      <c r="N1299" s="16" t="str">
        <f t="shared" si="188"/>
        <v>401</v>
      </c>
      <c r="O1299" s="16" t="str">
        <f>VLOOKUP(N1299:N4455,[11]FF!$A$22:$B$93,2,FALSE)</f>
        <v>Ingresos Propios</v>
      </c>
      <c r="P1299" s="16">
        <v>880171</v>
      </c>
      <c r="Q1299" s="16">
        <v>8</v>
      </c>
      <c r="R1299" s="17">
        <v>8869</v>
      </c>
      <c r="S1299" s="17">
        <v>0</v>
      </c>
      <c r="T1299" s="17">
        <f t="shared" si="180"/>
        <v>8869</v>
      </c>
      <c r="U1299" s="17">
        <v>0</v>
      </c>
      <c r="V1299" s="17">
        <v>12757.5</v>
      </c>
      <c r="W1299" s="17">
        <f t="shared" si="181"/>
        <v>-3888.5</v>
      </c>
      <c r="X1299" t="str">
        <f>VLOOKUP(J1299,'[12]Conver ASEJ VS Clave Nueva'!$A$4:$C$193,3,FALSE)</f>
        <v>4.3.8.2</v>
      </c>
      <c r="Y1299" t="str">
        <f>VLOOKUP(K1299,'[13]Conver ASEJ VS Clave Nueva'!$B$4:$D$193,3,FALSE)</f>
        <v>Exhumaciones</v>
      </c>
    </row>
    <row r="1300" spans="1:25" x14ac:dyDescent="0.25">
      <c r="A1300" s="16">
        <v>86981</v>
      </c>
      <c r="B1300" s="16" t="s">
        <v>46</v>
      </c>
      <c r="C1300" s="16" t="str">
        <f t="shared" si="182"/>
        <v>2018</v>
      </c>
      <c r="D1300" s="16" t="str">
        <f t="shared" si="183"/>
        <v>040000</v>
      </c>
      <c r="E1300" s="16" t="str">
        <f>VLOOKUP(D1300:D4456,'[10]Catalogos CRI'!$A$10:$B$19,2,FALSE)</f>
        <v>DERECHOS</v>
      </c>
      <c r="F1300" s="16" t="str">
        <f t="shared" si="184"/>
        <v>043000</v>
      </c>
      <c r="G1300" s="16" t="str">
        <f>VLOOKUP(F1300:F4456,'[10]Catalogos CRI'!$A$24:$B$65,2,FALSE)</f>
        <v>DERECHOS POR PRESTACIÓN DE SERVICIOS</v>
      </c>
      <c r="H1300" s="16" t="str">
        <f t="shared" si="185"/>
        <v>043070</v>
      </c>
      <c r="I1300" s="16" t="str">
        <f>VLOOKUP(H1300:H4456,'[10]Catalogos CRI'!$A$70:$B$148,2,FALSE)</f>
        <v>Servicios de sanidad</v>
      </c>
      <c r="J1300" s="16" t="str">
        <f t="shared" si="186"/>
        <v>043072</v>
      </c>
      <c r="K1300" s="16" t="str">
        <f>VLOOKUP(J1300:J4456,'[10]Catalogos CRI'!$A$153:$B$335,2,FALSE)</f>
        <v>Exhumaciones</v>
      </c>
      <c r="L1300" s="16" t="str">
        <f t="shared" si="187"/>
        <v>400</v>
      </c>
      <c r="M1300" s="16" t="str">
        <f>VLOOKUP(L1300:L4456,[11]FF!$A$10:$B$16,2,FALSE)</f>
        <v>Ingresos Propios</v>
      </c>
      <c r="N1300" s="16" t="str">
        <f t="shared" si="188"/>
        <v>401</v>
      </c>
      <c r="O1300" s="16" t="str">
        <f>VLOOKUP(N1300:N4456,[11]FF!$A$22:$B$93,2,FALSE)</f>
        <v>Ingresos Propios</v>
      </c>
      <c r="P1300" s="16">
        <v>880172</v>
      </c>
      <c r="Q1300" s="16">
        <v>9</v>
      </c>
      <c r="R1300" s="17">
        <v>8869</v>
      </c>
      <c r="S1300" s="17">
        <v>0</v>
      </c>
      <c r="T1300" s="17">
        <f t="shared" si="180"/>
        <v>8869</v>
      </c>
      <c r="U1300" s="17">
        <v>0</v>
      </c>
      <c r="V1300" s="17">
        <v>13361.88</v>
      </c>
      <c r="W1300" s="17">
        <f t="shared" si="181"/>
        <v>-4492.8799999999992</v>
      </c>
      <c r="X1300" t="str">
        <f>VLOOKUP(J1300,'[12]Conver ASEJ VS Clave Nueva'!$A$4:$C$193,3,FALSE)</f>
        <v>4.3.8.2</v>
      </c>
      <c r="Y1300" t="str">
        <f>VLOOKUP(K1300,'[13]Conver ASEJ VS Clave Nueva'!$B$4:$D$193,3,FALSE)</f>
        <v>Exhumaciones</v>
      </c>
    </row>
    <row r="1301" spans="1:25" x14ac:dyDescent="0.25">
      <c r="A1301" s="16">
        <v>86981</v>
      </c>
      <c r="B1301" s="16" t="s">
        <v>46</v>
      </c>
      <c r="C1301" s="16" t="str">
        <f t="shared" si="182"/>
        <v>2018</v>
      </c>
      <c r="D1301" s="16" t="str">
        <f t="shared" si="183"/>
        <v>040000</v>
      </c>
      <c r="E1301" s="16" t="str">
        <f>VLOOKUP(D1301:D4457,'[10]Catalogos CRI'!$A$10:$B$19,2,FALSE)</f>
        <v>DERECHOS</v>
      </c>
      <c r="F1301" s="16" t="str">
        <f t="shared" si="184"/>
        <v>043000</v>
      </c>
      <c r="G1301" s="16" t="str">
        <f>VLOOKUP(F1301:F4457,'[10]Catalogos CRI'!$A$24:$B$65,2,FALSE)</f>
        <v>DERECHOS POR PRESTACIÓN DE SERVICIOS</v>
      </c>
      <c r="H1301" s="16" t="str">
        <f t="shared" si="185"/>
        <v>043070</v>
      </c>
      <c r="I1301" s="16" t="str">
        <f>VLOOKUP(H1301:H4457,'[10]Catalogos CRI'!$A$70:$B$148,2,FALSE)</f>
        <v>Servicios de sanidad</v>
      </c>
      <c r="J1301" s="16" t="str">
        <f t="shared" si="186"/>
        <v>043072</v>
      </c>
      <c r="K1301" s="16" t="str">
        <f>VLOOKUP(J1301:J4457,'[10]Catalogos CRI'!$A$153:$B$335,2,FALSE)</f>
        <v>Exhumaciones</v>
      </c>
      <c r="L1301" s="16" t="str">
        <f t="shared" si="187"/>
        <v>400</v>
      </c>
      <c r="M1301" s="16" t="str">
        <f>VLOOKUP(L1301:L4457,[11]FF!$A$10:$B$16,2,FALSE)</f>
        <v>Ingresos Propios</v>
      </c>
      <c r="N1301" s="16" t="str">
        <f t="shared" si="188"/>
        <v>401</v>
      </c>
      <c r="O1301" s="16" t="str">
        <f>VLOOKUP(N1301:N4457,[11]FF!$A$22:$B$93,2,FALSE)</f>
        <v>Ingresos Propios</v>
      </c>
      <c r="P1301" s="16">
        <v>880173</v>
      </c>
      <c r="Q1301" s="16">
        <v>10</v>
      </c>
      <c r="R1301" s="17">
        <v>8869</v>
      </c>
      <c r="S1301" s="17">
        <v>0</v>
      </c>
      <c r="T1301" s="17">
        <f t="shared" si="180"/>
        <v>8869</v>
      </c>
      <c r="U1301" s="17">
        <v>0</v>
      </c>
      <c r="V1301" s="17">
        <v>8383.5</v>
      </c>
      <c r="W1301" s="17">
        <f t="shared" si="181"/>
        <v>485.5</v>
      </c>
      <c r="X1301" t="str">
        <f>VLOOKUP(J1301,'[12]Conver ASEJ VS Clave Nueva'!$A$4:$C$193,3,FALSE)</f>
        <v>4.3.8.2</v>
      </c>
      <c r="Y1301" t="str">
        <f>VLOOKUP(K1301,'[13]Conver ASEJ VS Clave Nueva'!$B$4:$D$193,3,FALSE)</f>
        <v>Exhumaciones</v>
      </c>
    </row>
    <row r="1302" spans="1:25" x14ac:dyDescent="0.25">
      <c r="A1302" s="16">
        <v>86981</v>
      </c>
      <c r="B1302" s="16" t="s">
        <v>46</v>
      </c>
      <c r="C1302" s="16" t="str">
        <f t="shared" si="182"/>
        <v>2018</v>
      </c>
      <c r="D1302" s="16" t="str">
        <f t="shared" si="183"/>
        <v>040000</v>
      </c>
      <c r="E1302" s="16" t="str">
        <f>VLOOKUP(D1302:D4458,'[10]Catalogos CRI'!$A$10:$B$19,2,FALSE)</f>
        <v>DERECHOS</v>
      </c>
      <c r="F1302" s="16" t="str">
        <f t="shared" si="184"/>
        <v>043000</v>
      </c>
      <c r="G1302" s="16" t="str">
        <f>VLOOKUP(F1302:F4458,'[10]Catalogos CRI'!$A$24:$B$65,2,FALSE)</f>
        <v>DERECHOS POR PRESTACIÓN DE SERVICIOS</v>
      </c>
      <c r="H1302" s="16" t="str">
        <f t="shared" si="185"/>
        <v>043070</v>
      </c>
      <c r="I1302" s="16" t="str">
        <f>VLOOKUP(H1302:H4458,'[10]Catalogos CRI'!$A$70:$B$148,2,FALSE)</f>
        <v>Servicios de sanidad</v>
      </c>
      <c r="J1302" s="16" t="str">
        <f t="shared" si="186"/>
        <v>043072</v>
      </c>
      <c r="K1302" s="16" t="str">
        <f>VLOOKUP(J1302:J4458,'[10]Catalogos CRI'!$A$153:$B$335,2,FALSE)</f>
        <v>Exhumaciones</v>
      </c>
      <c r="L1302" s="16" t="str">
        <f t="shared" si="187"/>
        <v>400</v>
      </c>
      <c r="M1302" s="16" t="str">
        <f>VLOOKUP(L1302:L4458,[11]FF!$A$10:$B$16,2,FALSE)</f>
        <v>Ingresos Propios</v>
      </c>
      <c r="N1302" s="16" t="str">
        <f t="shared" si="188"/>
        <v>401</v>
      </c>
      <c r="O1302" s="16" t="str">
        <f>VLOOKUP(N1302:N4458,[11]FF!$A$22:$B$93,2,FALSE)</f>
        <v>Ingresos Propios</v>
      </c>
      <c r="P1302" s="16">
        <v>880174</v>
      </c>
      <c r="Q1302" s="16">
        <v>11</v>
      </c>
      <c r="R1302" s="17">
        <v>8869</v>
      </c>
      <c r="S1302" s="17">
        <v>0</v>
      </c>
      <c r="T1302" s="17">
        <f t="shared" si="180"/>
        <v>8869</v>
      </c>
      <c r="U1302" s="17">
        <v>0</v>
      </c>
      <c r="V1302" s="17">
        <v>6925.5</v>
      </c>
      <c r="W1302" s="17">
        <f t="shared" si="181"/>
        <v>1943.5</v>
      </c>
      <c r="X1302" t="str">
        <f>VLOOKUP(J1302,'[12]Conver ASEJ VS Clave Nueva'!$A$4:$C$193,3,FALSE)</f>
        <v>4.3.8.2</v>
      </c>
      <c r="Y1302" t="str">
        <f>VLOOKUP(K1302,'[13]Conver ASEJ VS Clave Nueva'!$B$4:$D$193,3,FALSE)</f>
        <v>Exhumaciones</v>
      </c>
    </row>
    <row r="1303" spans="1:25" x14ac:dyDescent="0.25">
      <c r="A1303" s="16">
        <v>86981</v>
      </c>
      <c r="B1303" s="16" t="s">
        <v>46</v>
      </c>
      <c r="C1303" s="16" t="str">
        <f t="shared" si="182"/>
        <v>2018</v>
      </c>
      <c r="D1303" s="16" t="str">
        <f t="shared" si="183"/>
        <v>040000</v>
      </c>
      <c r="E1303" s="16" t="str">
        <f>VLOOKUP(D1303:D4459,'[10]Catalogos CRI'!$A$10:$B$19,2,FALSE)</f>
        <v>DERECHOS</v>
      </c>
      <c r="F1303" s="16" t="str">
        <f t="shared" si="184"/>
        <v>043000</v>
      </c>
      <c r="G1303" s="16" t="str">
        <f>VLOOKUP(F1303:F4459,'[10]Catalogos CRI'!$A$24:$B$65,2,FALSE)</f>
        <v>DERECHOS POR PRESTACIÓN DE SERVICIOS</v>
      </c>
      <c r="H1303" s="16" t="str">
        <f t="shared" si="185"/>
        <v>043070</v>
      </c>
      <c r="I1303" s="16" t="str">
        <f>VLOOKUP(H1303:H4459,'[10]Catalogos CRI'!$A$70:$B$148,2,FALSE)</f>
        <v>Servicios de sanidad</v>
      </c>
      <c r="J1303" s="16" t="str">
        <f t="shared" si="186"/>
        <v>043072</v>
      </c>
      <c r="K1303" s="16" t="str">
        <f>VLOOKUP(J1303:J4459,'[10]Catalogos CRI'!$A$153:$B$335,2,FALSE)</f>
        <v>Exhumaciones</v>
      </c>
      <c r="L1303" s="16" t="str">
        <f t="shared" si="187"/>
        <v>400</v>
      </c>
      <c r="M1303" s="16" t="str">
        <f>VLOOKUP(L1303:L4459,[11]FF!$A$10:$B$16,2,FALSE)</f>
        <v>Ingresos Propios</v>
      </c>
      <c r="N1303" s="16" t="str">
        <f t="shared" si="188"/>
        <v>401</v>
      </c>
      <c r="O1303" s="16" t="str">
        <f>VLOOKUP(N1303:N4459,[11]FF!$A$22:$B$93,2,FALSE)</f>
        <v>Ingresos Propios</v>
      </c>
      <c r="P1303" s="16">
        <v>880175</v>
      </c>
      <c r="Q1303" s="16">
        <v>12</v>
      </c>
      <c r="R1303" s="17">
        <v>8869</v>
      </c>
      <c r="S1303" s="17">
        <v>0</v>
      </c>
      <c r="T1303" s="17">
        <f t="shared" si="180"/>
        <v>8869</v>
      </c>
      <c r="U1303" s="17">
        <v>0</v>
      </c>
      <c r="V1303" s="17">
        <v>18225</v>
      </c>
      <c r="W1303" s="17">
        <f t="shared" si="181"/>
        <v>-9356</v>
      </c>
      <c r="X1303" t="str">
        <f>VLOOKUP(J1303,'[12]Conver ASEJ VS Clave Nueva'!$A$4:$C$193,3,FALSE)</f>
        <v>4.3.8.2</v>
      </c>
      <c r="Y1303" t="str">
        <f>VLOOKUP(K1303,'[13]Conver ASEJ VS Clave Nueva'!$B$4:$D$193,3,FALSE)</f>
        <v>Exhumaciones</v>
      </c>
    </row>
    <row r="1304" spans="1:25" x14ac:dyDescent="0.25">
      <c r="A1304" s="16">
        <v>86982</v>
      </c>
      <c r="B1304" s="16" t="s">
        <v>47</v>
      </c>
      <c r="C1304" s="16" t="str">
        <f t="shared" si="182"/>
        <v>2018</v>
      </c>
      <c r="D1304" s="16" t="str">
        <f t="shared" si="183"/>
        <v>040000</v>
      </c>
      <c r="E1304" s="16" t="str">
        <f>VLOOKUP(D1304:D4460,'[10]Catalogos CRI'!$A$10:$B$19,2,FALSE)</f>
        <v>DERECHOS</v>
      </c>
      <c r="F1304" s="16" t="str">
        <f t="shared" si="184"/>
        <v>043000</v>
      </c>
      <c r="G1304" s="16" t="str">
        <f>VLOOKUP(F1304:F4460,'[10]Catalogos CRI'!$A$24:$B$65,2,FALSE)</f>
        <v>DERECHOS POR PRESTACIÓN DE SERVICIOS</v>
      </c>
      <c r="H1304" s="16" t="str">
        <f t="shared" si="185"/>
        <v>043070</v>
      </c>
      <c r="I1304" s="16" t="str">
        <f>VLOOKUP(H1304:H4460,'[10]Catalogos CRI'!$A$70:$B$148,2,FALSE)</f>
        <v>Servicios de sanidad</v>
      </c>
      <c r="J1304" s="16" t="str">
        <f t="shared" si="186"/>
        <v>043073</v>
      </c>
      <c r="K1304" s="16" t="str">
        <f>VLOOKUP(J1304:J4460,'[10]Catalogos CRI'!$A$153:$B$335,2,FALSE)</f>
        <v>Servicio de cremación</v>
      </c>
      <c r="L1304" s="16" t="str">
        <f t="shared" si="187"/>
        <v>400</v>
      </c>
      <c r="M1304" s="16" t="str">
        <f>VLOOKUP(L1304:L4460,[11]FF!$A$10:$B$16,2,FALSE)</f>
        <v>Ingresos Propios</v>
      </c>
      <c r="N1304" s="16" t="str">
        <f t="shared" si="188"/>
        <v>401</v>
      </c>
      <c r="O1304" s="16" t="str">
        <f>VLOOKUP(N1304:N4460,[11]FF!$A$22:$B$93,2,FALSE)</f>
        <v>Ingresos Propios</v>
      </c>
      <c r="P1304" s="16">
        <v>880176</v>
      </c>
      <c r="Q1304" s="16">
        <v>1</v>
      </c>
      <c r="R1304" s="17">
        <v>3736.69</v>
      </c>
      <c r="S1304" s="17">
        <v>0</v>
      </c>
      <c r="T1304" s="17">
        <f t="shared" si="180"/>
        <v>3736.69</v>
      </c>
      <c r="U1304" s="17">
        <v>0</v>
      </c>
      <c r="V1304" s="17">
        <v>0</v>
      </c>
      <c r="W1304" s="17">
        <f t="shared" si="181"/>
        <v>3736.69</v>
      </c>
      <c r="X1304" t="str">
        <f>VLOOKUP(J1304,'[12]Conver ASEJ VS Clave Nueva'!$A$4:$C$193,3,FALSE)</f>
        <v>4.3.8.3</v>
      </c>
      <c r="Y1304" t="str">
        <f>VLOOKUP(K1304,'[13]Conver ASEJ VS Clave Nueva'!$B$4:$D$193,3,FALSE)</f>
        <v>Servicio de cremación</v>
      </c>
    </row>
    <row r="1305" spans="1:25" x14ac:dyDescent="0.25">
      <c r="A1305" s="16">
        <v>86982</v>
      </c>
      <c r="B1305" s="16" t="s">
        <v>47</v>
      </c>
      <c r="C1305" s="16" t="str">
        <f t="shared" si="182"/>
        <v>2018</v>
      </c>
      <c r="D1305" s="16" t="str">
        <f t="shared" si="183"/>
        <v>040000</v>
      </c>
      <c r="E1305" s="16" t="str">
        <f>VLOOKUP(D1305:D4461,'[10]Catalogos CRI'!$A$10:$B$19,2,FALSE)</f>
        <v>DERECHOS</v>
      </c>
      <c r="F1305" s="16" t="str">
        <f t="shared" si="184"/>
        <v>043000</v>
      </c>
      <c r="G1305" s="16" t="str">
        <f>VLOOKUP(F1305:F4461,'[10]Catalogos CRI'!$A$24:$B$65,2,FALSE)</f>
        <v>DERECHOS POR PRESTACIÓN DE SERVICIOS</v>
      </c>
      <c r="H1305" s="16" t="str">
        <f t="shared" si="185"/>
        <v>043070</v>
      </c>
      <c r="I1305" s="16" t="str">
        <f>VLOOKUP(H1305:H4461,'[10]Catalogos CRI'!$A$70:$B$148,2,FALSE)</f>
        <v>Servicios de sanidad</v>
      </c>
      <c r="J1305" s="16" t="str">
        <f t="shared" si="186"/>
        <v>043073</v>
      </c>
      <c r="K1305" s="16" t="str">
        <f>VLOOKUP(J1305:J4461,'[10]Catalogos CRI'!$A$153:$B$335,2,FALSE)</f>
        <v>Servicio de cremación</v>
      </c>
      <c r="L1305" s="16" t="str">
        <f t="shared" si="187"/>
        <v>400</v>
      </c>
      <c r="M1305" s="16" t="str">
        <f>VLOOKUP(L1305:L4461,[11]FF!$A$10:$B$16,2,FALSE)</f>
        <v>Ingresos Propios</v>
      </c>
      <c r="N1305" s="16" t="str">
        <f t="shared" si="188"/>
        <v>401</v>
      </c>
      <c r="O1305" s="16" t="str">
        <f>VLOOKUP(N1305:N4461,[11]FF!$A$22:$B$93,2,FALSE)</f>
        <v>Ingresos Propios</v>
      </c>
      <c r="P1305" s="16">
        <v>880177</v>
      </c>
      <c r="Q1305" s="16">
        <v>2</v>
      </c>
      <c r="R1305" s="17">
        <v>3741</v>
      </c>
      <c r="S1305" s="17">
        <v>0</v>
      </c>
      <c r="T1305" s="17">
        <f t="shared" si="180"/>
        <v>3741</v>
      </c>
      <c r="U1305" s="17">
        <v>0</v>
      </c>
      <c r="V1305" s="17">
        <v>0</v>
      </c>
      <c r="W1305" s="17">
        <f t="shared" si="181"/>
        <v>3741</v>
      </c>
      <c r="X1305" t="str">
        <f>VLOOKUP(J1305,'[12]Conver ASEJ VS Clave Nueva'!$A$4:$C$193,3,FALSE)</f>
        <v>4.3.8.3</v>
      </c>
      <c r="Y1305" t="str">
        <f>VLOOKUP(K1305,'[13]Conver ASEJ VS Clave Nueva'!$B$4:$D$193,3,FALSE)</f>
        <v>Servicio de cremación</v>
      </c>
    </row>
    <row r="1306" spans="1:25" x14ac:dyDescent="0.25">
      <c r="A1306" s="16">
        <v>86982</v>
      </c>
      <c r="B1306" s="16" t="s">
        <v>47</v>
      </c>
      <c r="C1306" s="16" t="str">
        <f t="shared" si="182"/>
        <v>2018</v>
      </c>
      <c r="D1306" s="16" t="str">
        <f t="shared" si="183"/>
        <v>040000</v>
      </c>
      <c r="E1306" s="16" t="str">
        <f>VLOOKUP(D1306:D4462,'[10]Catalogos CRI'!$A$10:$B$19,2,FALSE)</f>
        <v>DERECHOS</v>
      </c>
      <c r="F1306" s="16" t="str">
        <f t="shared" si="184"/>
        <v>043000</v>
      </c>
      <c r="G1306" s="16" t="str">
        <f>VLOOKUP(F1306:F4462,'[10]Catalogos CRI'!$A$24:$B$65,2,FALSE)</f>
        <v>DERECHOS POR PRESTACIÓN DE SERVICIOS</v>
      </c>
      <c r="H1306" s="16" t="str">
        <f t="shared" si="185"/>
        <v>043070</v>
      </c>
      <c r="I1306" s="16" t="str">
        <f>VLOOKUP(H1306:H4462,'[10]Catalogos CRI'!$A$70:$B$148,2,FALSE)</f>
        <v>Servicios de sanidad</v>
      </c>
      <c r="J1306" s="16" t="str">
        <f t="shared" si="186"/>
        <v>043073</v>
      </c>
      <c r="K1306" s="16" t="str">
        <f>VLOOKUP(J1306:J4462,'[10]Catalogos CRI'!$A$153:$B$335,2,FALSE)</f>
        <v>Servicio de cremación</v>
      </c>
      <c r="L1306" s="16" t="str">
        <f t="shared" si="187"/>
        <v>400</v>
      </c>
      <c r="M1306" s="16" t="str">
        <f>VLOOKUP(L1306:L4462,[11]FF!$A$10:$B$16,2,FALSE)</f>
        <v>Ingresos Propios</v>
      </c>
      <c r="N1306" s="16" t="str">
        <f t="shared" si="188"/>
        <v>401</v>
      </c>
      <c r="O1306" s="16" t="str">
        <f>VLOOKUP(N1306:N4462,[11]FF!$A$22:$B$93,2,FALSE)</f>
        <v>Ingresos Propios</v>
      </c>
      <c r="P1306" s="16">
        <v>880178</v>
      </c>
      <c r="Q1306" s="16">
        <v>3</v>
      </c>
      <c r="R1306" s="17">
        <v>3741</v>
      </c>
      <c r="S1306" s="17">
        <v>0</v>
      </c>
      <c r="T1306" s="17">
        <f t="shared" si="180"/>
        <v>3741</v>
      </c>
      <c r="U1306" s="17">
        <v>0</v>
      </c>
      <c r="V1306" s="17">
        <v>0</v>
      </c>
      <c r="W1306" s="17">
        <f t="shared" si="181"/>
        <v>3741</v>
      </c>
      <c r="X1306" t="str">
        <f>VLOOKUP(J1306,'[12]Conver ASEJ VS Clave Nueva'!$A$4:$C$193,3,FALSE)</f>
        <v>4.3.8.3</v>
      </c>
      <c r="Y1306" t="str">
        <f>VLOOKUP(K1306,'[13]Conver ASEJ VS Clave Nueva'!$B$4:$D$193,3,FALSE)</f>
        <v>Servicio de cremación</v>
      </c>
    </row>
    <row r="1307" spans="1:25" x14ac:dyDescent="0.25">
      <c r="A1307" s="16">
        <v>86982</v>
      </c>
      <c r="B1307" s="16" t="s">
        <v>47</v>
      </c>
      <c r="C1307" s="16" t="str">
        <f t="shared" si="182"/>
        <v>2018</v>
      </c>
      <c r="D1307" s="16" t="str">
        <f t="shared" si="183"/>
        <v>040000</v>
      </c>
      <c r="E1307" s="16" t="str">
        <f>VLOOKUP(D1307:D4463,'[10]Catalogos CRI'!$A$10:$B$19,2,FALSE)</f>
        <v>DERECHOS</v>
      </c>
      <c r="F1307" s="16" t="str">
        <f t="shared" si="184"/>
        <v>043000</v>
      </c>
      <c r="G1307" s="16" t="str">
        <f>VLOOKUP(F1307:F4463,'[10]Catalogos CRI'!$A$24:$B$65,2,FALSE)</f>
        <v>DERECHOS POR PRESTACIÓN DE SERVICIOS</v>
      </c>
      <c r="H1307" s="16" t="str">
        <f t="shared" si="185"/>
        <v>043070</v>
      </c>
      <c r="I1307" s="16" t="str">
        <f>VLOOKUP(H1307:H4463,'[10]Catalogos CRI'!$A$70:$B$148,2,FALSE)</f>
        <v>Servicios de sanidad</v>
      </c>
      <c r="J1307" s="16" t="str">
        <f t="shared" si="186"/>
        <v>043073</v>
      </c>
      <c r="K1307" s="16" t="str">
        <f>VLOOKUP(J1307:J4463,'[10]Catalogos CRI'!$A$153:$B$335,2,FALSE)</f>
        <v>Servicio de cremación</v>
      </c>
      <c r="L1307" s="16" t="str">
        <f t="shared" si="187"/>
        <v>400</v>
      </c>
      <c r="M1307" s="16" t="str">
        <f>VLOOKUP(L1307:L4463,[11]FF!$A$10:$B$16,2,FALSE)</f>
        <v>Ingresos Propios</v>
      </c>
      <c r="N1307" s="16" t="str">
        <f t="shared" si="188"/>
        <v>401</v>
      </c>
      <c r="O1307" s="16" t="str">
        <f>VLOOKUP(N1307:N4463,[11]FF!$A$22:$B$93,2,FALSE)</f>
        <v>Ingresos Propios</v>
      </c>
      <c r="P1307" s="16">
        <v>880179</v>
      </c>
      <c r="Q1307" s="16">
        <v>4</v>
      </c>
      <c r="R1307" s="17">
        <v>3741</v>
      </c>
      <c r="S1307" s="17">
        <v>0</v>
      </c>
      <c r="T1307" s="17">
        <f t="shared" si="180"/>
        <v>3741</v>
      </c>
      <c r="U1307" s="17">
        <v>0</v>
      </c>
      <c r="V1307" s="17">
        <v>0</v>
      </c>
      <c r="W1307" s="17">
        <f t="shared" si="181"/>
        <v>3741</v>
      </c>
      <c r="X1307" t="str">
        <f>VLOOKUP(J1307,'[12]Conver ASEJ VS Clave Nueva'!$A$4:$C$193,3,FALSE)</f>
        <v>4.3.8.3</v>
      </c>
      <c r="Y1307" t="str">
        <f>VLOOKUP(K1307,'[13]Conver ASEJ VS Clave Nueva'!$B$4:$D$193,3,FALSE)</f>
        <v>Servicio de cremación</v>
      </c>
    </row>
    <row r="1308" spans="1:25" x14ac:dyDescent="0.25">
      <c r="A1308" s="16">
        <v>86982</v>
      </c>
      <c r="B1308" s="16" t="s">
        <v>47</v>
      </c>
      <c r="C1308" s="16" t="str">
        <f t="shared" si="182"/>
        <v>2018</v>
      </c>
      <c r="D1308" s="16" t="str">
        <f t="shared" si="183"/>
        <v>040000</v>
      </c>
      <c r="E1308" s="16" t="str">
        <f>VLOOKUP(D1308:D4464,'[10]Catalogos CRI'!$A$10:$B$19,2,FALSE)</f>
        <v>DERECHOS</v>
      </c>
      <c r="F1308" s="16" t="str">
        <f t="shared" si="184"/>
        <v>043000</v>
      </c>
      <c r="G1308" s="16" t="str">
        <f>VLOOKUP(F1308:F4464,'[10]Catalogos CRI'!$A$24:$B$65,2,FALSE)</f>
        <v>DERECHOS POR PRESTACIÓN DE SERVICIOS</v>
      </c>
      <c r="H1308" s="16" t="str">
        <f t="shared" si="185"/>
        <v>043070</v>
      </c>
      <c r="I1308" s="16" t="str">
        <f>VLOOKUP(H1308:H4464,'[10]Catalogos CRI'!$A$70:$B$148,2,FALSE)</f>
        <v>Servicios de sanidad</v>
      </c>
      <c r="J1308" s="16" t="str">
        <f t="shared" si="186"/>
        <v>043073</v>
      </c>
      <c r="K1308" s="16" t="str">
        <f>VLOOKUP(J1308:J4464,'[10]Catalogos CRI'!$A$153:$B$335,2,FALSE)</f>
        <v>Servicio de cremación</v>
      </c>
      <c r="L1308" s="16" t="str">
        <f t="shared" si="187"/>
        <v>400</v>
      </c>
      <c r="M1308" s="16" t="str">
        <f>VLOOKUP(L1308:L4464,[11]FF!$A$10:$B$16,2,FALSE)</f>
        <v>Ingresos Propios</v>
      </c>
      <c r="N1308" s="16" t="str">
        <f t="shared" si="188"/>
        <v>401</v>
      </c>
      <c r="O1308" s="16" t="str">
        <f>VLOOKUP(N1308:N4464,[11]FF!$A$22:$B$93,2,FALSE)</f>
        <v>Ingresos Propios</v>
      </c>
      <c r="P1308" s="16">
        <v>880180</v>
      </c>
      <c r="Q1308" s="16">
        <v>5</v>
      </c>
      <c r="R1308" s="17">
        <v>3741</v>
      </c>
      <c r="S1308" s="17">
        <v>0</v>
      </c>
      <c r="T1308" s="17">
        <f t="shared" si="180"/>
        <v>3741</v>
      </c>
      <c r="U1308" s="17">
        <v>0</v>
      </c>
      <c r="V1308" s="17">
        <v>0</v>
      </c>
      <c r="W1308" s="17">
        <f t="shared" si="181"/>
        <v>3741</v>
      </c>
      <c r="X1308" t="str">
        <f>VLOOKUP(J1308,'[12]Conver ASEJ VS Clave Nueva'!$A$4:$C$193,3,FALSE)</f>
        <v>4.3.8.3</v>
      </c>
      <c r="Y1308" t="str">
        <f>VLOOKUP(K1308,'[13]Conver ASEJ VS Clave Nueva'!$B$4:$D$193,3,FALSE)</f>
        <v>Servicio de cremación</v>
      </c>
    </row>
    <row r="1309" spans="1:25" x14ac:dyDescent="0.25">
      <c r="A1309" s="16">
        <v>86982</v>
      </c>
      <c r="B1309" s="16" t="s">
        <v>47</v>
      </c>
      <c r="C1309" s="16" t="str">
        <f t="shared" si="182"/>
        <v>2018</v>
      </c>
      <c r="D1309" s="16" t="str">
        <f t="shared" si="183"/>
        <v>040000</v>
      </c>
      <c r="E1309" s="16" t="str">
        <f>VLOOKUP(D1309:D4465,'[10]Catalogos CRI'!$A$10:$B$19,2,FALSE)</f>
        <v>DERECHOS</v>
      </c>
      <c r="F1309" s="16" t="str">
        <f t="shared" si="184"/>
        <v>043000</v>
      </c>
      <c r="G1309" s="16" t="str">
        <f>VLOOKUP(F1309:F4465,'[10]Catalogos CRI'!$A$24:$B$65,2,FALSE)</f>
        <v>DERECHOS POR PRESTACIÓN DE SERVICIOS</v>
      </c>
      <c r="H1309" s="16" t="str">
        <f t="shared" si="185"/>
        <v>043070</v>
      </c>
      <c r="I1309" s="16" t="str">
        <f>VLOOKUP(H1309:H4465,'[10]Catalogos CRI'!$A$70:$B$148,2,FALSE)</f>
        <v>Servicios de sanidad</v>
      </c>
      <c r="J1309" s="16" t="str">
        <f t="shared" si="186"/>
        <v>043073</v>
      </c>
      <c r="K1309" s="16" t="str">
        <f>VLOOKUP(J1309:J4465,'[10]Catalogos CRI'!$A$153:$B$335,2,FALSE)</f>
        <v>Servicio de cremación</v>
      </c>
      <c r="L1309" s="16" t="str">
        <f t="shared" si="187"/>
        <v>400</v>
      </c>
      <c r="M1309" s="16" t="str">
        <f>VLOOKUP(L1309:L4465,[11]FF!$A$10:$B$16,2,FALSE)</f>
        <v>Ingresos Propios</v>
      </c>
      <c r="N1309" s="16" t="str">
        <f t="shared" si="188"/>
        <v>401</v>
      </c>
      <c r="O1309" s="16" t="str">
        <f>VLOOKUP(N1309:N4465,[11]FF!$A$22:$B$93,2,FALSE)</f>
        <v>Ingresos Propios</v>
      </c>
      <c r="P1309" s="16">
        <v>880181</v>
      </c>
      <c r="Q1309" s="16">
        <v>6</v>
      </c>
      <c r="R1309" s="17">
        <v>3741</v>
      </c>
      <c r="S1309" s="17">
        <v>0</v>
      </c>
      <c r="T1309" s="17">
        <f t="shared" si="180"/>
        <v>3741</v>
      </c>
      <c r="U1309" s="17">
        <v>0</v>
      </c>
      <c r="V1309" s="17">
        <v>0</v>
      </c>
      <c r="W1309" s="17">
        <f t="shared" si="181"/>
        <v>3741</v>
      </c>
      <c r="X1309" t="str">
        <f>VLOOKUP(J1309,'[12]Conver ASEJ VS Clave Nueva'!$A$4:$C$193,3,FALSE)</f>
        <v>4.3.8.3</v>
      </c>
      <c r="Y1309" t="str">
        <f>VLOOKUP(K1309,'[13]Conver ASEJ VS Clave Nueva'!$B$4:$D$193,3,FALSE)</f>
        <v>Servicio de cremación</v>
      </c>
    </row>
    <row r="1310" spans="1:25" x14ac:dyDescent="0.25">
      <c r="A1310" s="16">
        <v>86982</v>
      </c>
      <c r="B1310" s="16" t="s">
        <v>47</v>
      </c>
      <c r="C1310" s="16" t="str">
        <f t="shared" si="182"/>
        <v>2018</v>
      </c>
      <c r="D1310" s="16" t="str">
        <f t="shared" si="183"/>
        <v>040000</v>
      </c>
      <c r="E1310" s="16" t="str">
        <f>VLOOKUP(D1310:D4466,'[10]Catalogos CRI'!$A$10:$B$19,2,FALSE)</f>
        <v>DERECHOS</v>
      </c>
      <c r="F1310" s="16" t="str">
        <f t="shared" si="184"/>
        <v>043000</v>
      </c>
      <c r="G1310" s="16" t="str">
        <f>VLOOKUP(F1310:F4466,'[10]Catalogos CRI'!$A$24:$B$65,2,FALSE)</f>
        <v>DERECHOS POR PRESTACIÓN DE SERVICIOS</v>
      </c>
      <c r="H1310" s="16" t="str">
        <f t="shared" si="185"/>
        <v>043070</v>
      </c>
      <c r="I1310" s="16" t="str">
        <f>VLOOKUP(H1310:H4466,'[10]Catalogos CRI'!$A$70:$B$148,2,FALSE)</f>
        <v>Servicios de sanidad</v>
      </c>
      <c r="J1310" s="16" t="str">
        <f t="shared" si="186"/>
        <v>043073</v>
      </c>
      <c r="K1310" s="16" t="str">
        <f>VLOOKUP(J1310:J4466,'[10]Catalogos CRI'!$A$153:$B$335,2,FALSE)</f>
        <v>Servicio de cremación</v>
      </c>
      <c r="L1310" s="16" t="str">
        <f t="shared" si="187"/>
        <v>400</v>
      </c>
      <c r="M1310" s="16" t="str">
        <f>VLOOKUP(L1310:L4466,[11]FF!$A$10:$B$16,2,FALSE)</f>
        <v>Ingresos Propios</v>
      </c>
      <c r="N1310" s="16" t="str">
        <f t="shared" si="188"/>
        <v>401</v>
      </c>
      <c r="O1310" s="16" t="str">
        <f>VLOOKUP(N1310:N4466,[11]FF!$A$22:$B$93,2,FALSE)</f>
        <v>Ingresos Propios</v>
      </c>
      <c r="P1310" s="16">
        <v>880182</v>
      </c>
      <c r="Q1310" s="16">
        <v>7</v>
      </c>
      <c r="R1310" s="17">
        <v>3741</v>
      </c>
      <c r="S1310" s="17">
        <v>0</v>
      </c>
      <c r="T1310" s="17">
        <f t="shared" si="180"/>
        <v>3741</v>
      </c>
      <c r="U1310" s="17">
        <v>0</v>
      </c>
      <c r="V1310" s="17">
        <v>0</v>
      </c>
      <c r="W1310" s="17">
        <f t="shared" si="181"/>
        <v>3741</v>
      </c>
      <c r="X1310" t="str">
        <f>VLOOKUP(J1310,'[12]Conver ASEJ VS Clave Nueva'!$A$4:$C$193,3,FALSE)</f>
        <v>4.3.8.3</v>
      </c>
      <c r="Y1310" t="str">
        <f>VLOOKUP(K1310,'[13]Conver ASEJ VS Clave Nueva'!$B$4:$D$193,3,FALSE)</f>
        <v>Servicio de cremación</v>
      </c>
    </row>
    <row r="1311" spans="1:25" x14ac:dyDescent="0.25">
      <c r="A1311" s="16">
        <v>86982</v>
      </c>
      <c r="B1311" s="16" t="s">
        <v>47</v>
      </c>
      <c r="C1311" s="16" t="str">
        <f t="shared" si="182"/>
        <v>2018</v>
      </c>
      <c r="D1311" s="16" t="str">
        <f t="shared" si="183"/>
        <v>040000</v>
      </c>
      <c r="E1311" s="16" t="str">
        <f>VLOOKUP(D1311:D4467,'[10]Catalogos CRI'!$A$10:$B$19,2,FALSE)</f>
        <v>DERECHOS</v>
      </c>
      <c r="F1311" s="16" t="str">
        <f t="shared" si="184"/>
        <v>043000</v>
      </c>
      <c r="G1311" s="16" t="str">
        <f>VLOOKUP(F1311:F4467,'[10]Catalogos CRI'!$A$24:$B$65,2,FALSE)</f>
        <v>DERECHOS POR PRESTACIÓN DE SERVICIOS</v>
      </c>
      <c r="H1311" s="16" t="str">
        <f t="shared" si="185"/>
        <v>043070</v>
      </c>
      <c r="I1311" s="16" t="str">
        <f>VLOOKUP(H1311:H4467,'[10]Catalogos CRI'!$A$70:$B$148,2,FALSE)</f>
        <v>Servicios de sanidad</v>
      </c>
      <c r="J1311" s="16" t="str">
        <f t="shared" si="186"/>
        <v>043073</v>
      </c>
      <c r="K1311" s="16" t="str">
        <f>VLOOKUP(J1311:J4467,'[10]Catalogos CRI'!$A$153:$B$335,2,FALSE)</f>
        <v>Servicio de cremación</v>
      </c>
      <c r="L1311" s="16" t="str">
        <f t="shared" si="187"/>
        <v>400</v>
      </c>
      <c r="M1311" s="16" t="str">
        <f>VLOOKUP(L1311:L4467,[11]FF!$A$10:$B$16,2,FALSE)</f>
        <v>Ingresos Propios</v>
      </c>
      <c r="N1311" s="16" t="str">
        <f t="shared" si="188"/>
        <v>401</v>
      </c>
      <c r="O1311" s="16" t="str">
        <f>VLOOKUP(N1311:N4467,[11]FF!$A$22:$B$93,2,FALSE)</f>
        <v>Ingresos Propios</v>
      </c>
      <c r="P1311" s="16">
        <v>880183</v>
      </c>
      <c r="Q1311" s="16">
        <v>8</v>
      </c>
      <c r="R1311" s="17">
        <v>3741</v>
      </c>
      <c r="S1311" s="17">
        <v>0</v>
      </c>
      <c r="T1311" s="17">
        <f t="shared" si="180"/>
        <v>3741</v>
      </c>
      <c r="U1311" s="17">
        <v>0</v>
      </c>
      <c r="V1311" s="17">
        <v>0</v>
      </c>
      <c r="W1311" s="17">
        <f t="shared" si="181"/>
        <v>3741</v>
      </c>
      <c r="X1311" t="str">
        <f>VLOOKUP(J1311,'[12]Conver ASEJ VS Clave Nueva'!$A$4:$C$193,3,FALSE)</f>
        <v>4.3.8.3</v>
      </c>
      <c r="Y1311" t="str">
        <f>VLOOKUP(K1311,'[13]Conver ASEJ VS Clave Nueva'!$B$4:$D$193,3,FALSE)</f>
        <v>Servicio de cremación</v>
      </c>
    </row>
    <row r="1312" spans="1:25" x14ac:dyDescent="0.25">
      <c r="A1312" s="16">
        <v>86982</v>
      </c>
      <c r="B1312" s="16" t="s">
        <v>47</v>
      </c>
      <c r="C1312" s="16" t="str">
        <f t="shared" si="182"/>
        <v>2018</v>
      </c>
      <c r="D1312" s="16" t="str">
        <f t="shared" si="183"/>
        <v>040000</v>
      </c>
      <c r="E1312" s="16" t="str">
        <f>VLOOKUP(D1312:D4468,'[10]Catalogos CRI'!$A$10:$B$19,2,FALSE)</f>
        <v>DERECHOS</v>
      </c>
      <c r="F1312" s="16" t="str">
        <f t="shared" si="184"/>
        <v>043000</v>
      </c>
      <c r="G1312" s="16" t="str">
        <f>VLOOKUP(F1312:F4468,'[10]Catalogos CRI'!$A$24:$B$65,2,FALSE)</f>
        <v>DERECHOS POR PRESTACIÓN DE SERVICIOS</v>
      </c>
      <c r="H1312" s="16" t="str">
        <f t="shared" si="185"/>
        <v>043070</v>
      </c>
      <c r="I1312" s="16" t="str">
        <f>VLOOKUP(H1312:H4468,'[10]Catalogos CRI'!$A$70:$B$148,2,FALSE)</f>
        <v>Servicios de sanidad</v>
      </c>
      <c r="J1312" s="16" t="str">
        <f t="shared" si="186"/>
        <v>043073</v>
      </c>
      <c r="K1312" s="16" t="str">
        <f>VLOOKUP(J1312:J4468,'[10]Catalogos CRI'!$A$153:$B$335,2,FALSE)</f>
        <v>Servicio de cremación</v>
      </c>
      <c r="L1312" s="16" t="str">
        <f t="shared" si="187"/>
        <v>400</v>
      </c>
      <c r="M1312" s="16" t="str">
        <f>VLOOKUP(L1312:L4468,[11]FF!$A$10:$B$16,2,FALSE)</f>
        <v>Ingresos Propios</v>
      </c>
      <c r="N1312" s="16" t="str">
        <f t="shared" si="188"/>
        <v>401</v>
      </c>
      <c r="O1312" s="16" t="str">
        <f>VLOOKUP(N1312:N4468,[11]FF!$A$22:$B$93,2,FALSE)</f>
        <v>Ingresos Propios</v>
      </c>
      <c r="P1312" s="16">
        <v>880184</v>
      </c>
      <c r="Q1312" s="16">
        <v>9</v>
      </c>
      <c r="R1312" s="17">
        <v>3741</v>
      </c>
      <c r="S1312" s="17">
        <v>0</v>
      </c>
      <c r="T1312" s="17">
        <f t="shared" si="180"/>
        <v>3741</v>
      </c>
      <c r="U1312" s="17">
        <v>0</v>
      </c>
      <c r="V1312" s="17">
        <v>0</v>
      </c>
      <c r="W1312" s="17">
        <f t="shared" si="181"/>
        <v>3741</v>
      </c>
      <c r="X1312" t="str">
        <f>VLOOKUP(J1312,'[12]Conver ASEJ VS Clave Nueva'!$A$4:$C$193,3,FALSE)</f>
        <v>4.3.8.3</v>
      </c>
      <c r="Y1312" t="str">
        <f>VLOOKUP(K1312,'[13]Conver ASEJ VS Clave Nueva'!$B$4:$D$193,3,FALSE)</f>
        <v>Servicio de cremación</v>
      </c>
    </row>
    <row r="1313" spans="1:25" x14ac:dyDescent="0.25">
      <c r="A1313" s="16">
        <v>86982</v>
      </c>
      <c r="B1313" s="16" t="s">
        <v>47</v>
      </c>
      <c r="C1313" s="16" t="str">
        <f t="shared" si="182"/>
        <v>2018</v>
      </c>
      <c r="D1313" s="16" t="str">
        <f t="shared" si="183"/>
        <v>040000</v>
      </c>
      <c r="E1313" s="16" t="str">
        <f>VLOOKUP(D1313:D4469,'[10]Catalogos CRI'!$A$10:$B$19,2,FALSE)</f>
        <v>DERECHOS</v>
      </c>
      <c r="F1313" s="16" t="str">
        <f t="shared" si="184"/>
        <v>043000</v>
      </c>
      <c r="G1313" s="16" t="str">
        <f>VLOOKUP(F1313:F4469,'[10]Catalogos CRI'!$A$24:$B$65,2,FALSE)</f>
        <v>DERECHOS POR PRESTACIÓN DE SERVICIOS</v>
      </c>
      <c r="H1313" s="16" t="str">
        <f t="shared" si="185"/>
        <v>043070</v>
      </c>
      <c r="I1313" s="16" t="str">
        <f>VLOOKUP(H1313:H4469,'[10]Catalogos CRI'!$A$70:$B$148,2,FALSE)</f>
        <v>Servicios de sanidad</v>
      </c>
      <c r="J1313" s="16" t="str">
        <f t="shared" si="186"/>
        <v>043073</v>
      </c>
      <c r="K1313" s="16" t="str">
        <f>VLOOKUP(J1313:J4469,'[10]Catalogos CRI'!$A$153:$B$335,2,FALSE)</f>
        <v>Servicio de cremación</v>
      </c>
      <c r="L1313" s="16" t="str">
        <f t="shared" si="187"/>
        <v>400</v>
      </c>
      <c r="M1313" s="16" t="str">
        <f>VLOOKUP(L1313:L4469,[11]FF!$A$10:$B$16,2,FALSE)</f>
        <v>Ingresos Propios</v>
      </c>
      <c r="N1313" s="16" t="str">
        <f t="shared" si="188"/>
        <v>401</v>
      </c>
      <c r="O1313" s="16" t="str">
        <f>VLOOKUP(N1313:N4469,[11]FF!$A$22:$B$93,2,FALSE)</f>
        <v>Ingresos Propios</v>
      </c>
      <c r="P1313" s="16">
        <v>880185</v>
      </c>
      <c r="Q1313" s="16">
        <v>10</v>
      </c>
      <c r="R1313" s="17">
        <v>3741</v>
      </c>
      <c r="S1313" s="17">
        <v>0</v>
      </c>
      <c r="T1313" s="17">
        <f t="shared" si="180"/>
        <v>3741</v>
      </c>
      <c r="U1313" s="17">
        <v>0</v>
      </c>
      <c r="V1313" s="17">
        <v>0</v>
      </c>
      <c r="W1313" s="17">
        <f t="shared" si="181"/>
        <v>3741</v>
      </c>
      <c r="X1313" t="str">
        <f>VLOOKUP(J1313,'[12]Conver ASEJ VS Clave Nueva'!$A$4:$C$193,3,FALSE)</f>
        <v>4.3.8.3</v>
      </c>
      <c r="Y1313" t="str">
        <f>VLOOKUP(K1313,'[13]Conver ASEJ VS Clave Nueva'!$B$4:$D$193,3,FALSE)</f>
        <v>Servicio de cremación</v>
      </c>
    </row>
    <row r="1314" spans="1:25" x14ac:dyDescent="0.25">
      <c r="A1314" s="16">
        <v>86982</v>
      </c>
      <c r="B1314" s="16" t="s">
        <v>47</v>
      </c>
      <c r="C1314" s="16" t="str">
        <f t="shared" si="182"/>
        <v>2018</v>
      </c>
      <c r="D1314" s="16" t="str">
        <f t="shared" si="183"/>
        <v>040000</v>
      </c>
      <c r="E1314" s="16" t="str">
        <f>VLOOKUP(D1314:D4470,'[10]Catalogos CRI'!$A$10:$B$19,2,FALSE)</f>
        <v>DERECHOS</v>
      </c>
      <c r="F1314" s="16" t="str">
        <f t="shared" si="184"/>
        <v>043000</v>
      </c>
      <c r="G1314" s="16" t="str">
        <f>VLOOKUP(F1314:F4470,'[10]Catalogos CRI'!$A$24:$B$65,2,FALSE)</f>
        <v>DERECHOS POR PRESTACIÓN DE SERVICIOS</v>
      </c>
      <c r="H1314" s="16" t="str">
        <f t="shared" si="185"/>
        <v>043070</v>
      </c>
      <c r="I1314" s="16" t="str">
        <f>VLOOKUP(H1314:H4470,'[10]Catalogos CRI'!$A$70:$B$148,2,FALSE)</f>
        <v>Servicios de sanidad</v>
      </c>
      <c r="J1314" s="16" t="str">
        <f t="shared" si="186"/>
        <v>043073</v>
      </c>
      <c r="K1314" s="16" t="str">
        <f>VLOOKUP(J1314:J4470,'[10]Catalogos CRI'!$A$153:$B$335,2,FALSE)</f>
        <v>Servicio de cremación</v>
      </c>
      <c r="L1314" s="16" t="str">
        <f t="shared" si="187"/>
        <v>400</v>
      </c>
      <c r="M1314" s="16" t="str">
        <f>VLOOKUP(L1314:L4470,[11]FF!$A$10:$B$16,2,FALSE)</f>
        <v>Ingresos Propios</v>
      </c>
      <c r="N1314" s="16" t="str">
        <f t="shared" si="188"/>
        <v>401</v>
      </c>
      <c r="O1314" s="16" t="str">
        <f>VLOOKUP(N1314:N4470,[11]FF!$A$22:$B$93,2,FALSE)</f>
        <v>Ingresos Propios</v>
      </c>
      <c r="P1314" s="16">
        <v>880186</v>
      </c>
      <c r="Q1314" s="16">
        <v>11</v>
      </c>
      <c r="R1314" s="17">
        <v>3741</v>
      </c>
      <c r="S1314" s="17">
        <v>0</v>
      </c>
      <c r="T1314" s="17">
        <f t="shared" si="180"/>
        <v>3741</v>
      </c>
      <c r="U1314" s="17">
        <v>0</v>
      </c>
      <c r="V1314" s="17">
        <v>0</v>
      </c>
      <c r="W1314" s="17">
        <f t="shared" si="181"/>
        <v>3741</v>
      </c>
      <c r="X1314" t="str">
        <f>VLOOKUP(J1314,'[12]Conver ASEJ VS Clave Nueva'!$A$4:$C$193,3,FALSE)</f>
        <v>4.3.8.3</v>
      </c>
      <c r="Y1314" t="str">
        <f>VLOOKUP(K1314,'[13]Conver ASEJ VS Clave Nueva'!$B$4:$D$193,3,FALSE)</f>
        <v>Servicio de cremación</v>
      </c>
    </row>
    <row r="1315" spans="1:25" x14ac:dyDescent="0.25">
      <c r="A1315" s="16">
        <v>86982</v>
      </c>
      <c r="B1315" s="16" t="s">
        <v>47</v>
      </c>
      <c r="C1315" s="16" t="str">
        <f t="shared" si="182"/>
        <v>2018</v>
      </c>
      <c r="D1315" s="16" t="str">
        <f t="shared" si="183"/>
        <v>040000</v>
      </c>
      <c r="E1315" s="16" t="str">
        <f>VLOOKUP(D1315:D4471,'[10]Catalogos CRI'!$A$10:$B$19,2,FALSE)</f>
        <v>DERECHOS</v>
      </c>
      <c r="F1315" s="16" t="str">
        <f t="shared" si="184"/>
        <v>043000</v>
      </c>
      <c r="G1315" s="16" t="str">
        <f>VLOOKUP(F1315:F4471,'[10]Catalogos CRI'!$A$24:$B$65,2,FALSE)</f>
        <v>DERECHOS POR PRESTACIÓN DE SERVICIOS</v>
      </c>
      <c r="H1315" s="16" t="str">
        <f t="shared" si="185"/>
        <v>043070</v>
      </c>
      <c r="I1315" s="16" t="str">
        <f>VLOOKUP(H1315:H4471,'[10]Catalogos CRI'!$A$70:$B$148,2,FALSE)</f>
        <v>Servicios de sanidad</v>
      </c>
      <c r="J1315" s="16" t="str">
        <f t="shared" si="186"/>
        <v>043073</v>
      </c>
      <c r="K1315" s="16" t="str">
        <f>VLOOKUP(J1315:J4471,'[10]Catalogos CRI'!$A$153:$B$335,2,FALSE)</f>
        <v>Servicio de cremación</v>
      </c>
      <c r="L1315" s="16" t="str">
        <f t="shared" si="187"/>
        <v>400</v>
      </c>
      <c r="M1315" s="16" t="str">
        <f>VLOOKUP(L1315:L4471,[11]FF!$A$10:$B$16,2,FALSE)</f>
        <v>Ingresos Propios</v>
      </c>
      <c r="N1315" s="16" t="str">
        <f t="shared" si="188"/>
        <v>401</v>
      </c>
      <c r="O1315" s="16" t="str">
        <f>VLOOKUP(N1315:N4471,[11]FF!$A$22:$B$93,2,FALSE)</f>
        <v>Ingresos Propios</v>
      </c>
      <c r="P1315" s="16">
        <v>880187</v>
      </c>
      <c r="Q1315" s="16">
        <v>12</v>
      </c>
      <c r="R1315" s="17">
        <v>3741</v>
      </c>
      <c r="S1315" s="17">
        <v>0</v>
      </c>
      <c r="T1315" s="17">
        <f t="shared" si="180"/>
        <v>3741</v>
      </c>
      <c r="U1315" s="17">
        <v>0</v>
      </c>
      <c r="V1315" s="17">
        <v>0</v>
      </c>
      <c r="W1315" s="17">
        <f t="shared" si="181"/>
        <v>3741</v>
      </c>
      <c r="X1315" t="str">
        <f>VLOOKUP(J1315,'[12]Conver ASEJ VS Clave Nueva'!$A$4:$C$193,3,FALSE)</f>
        <v>4.3.8.3</v>
      </c>
      <c r="Y1315" t="str">
        <f>VLOOKUP(K1315,'[13]Conver ASEJ VS Clave Nueva'!$B$4:$D$193,3,FALSE)</f>
        <v>Servicio de cremación</v>
      </c>
    </row>
    <row r="1316" spans="1:25" x14ac:dyDescent="0.25">
      <c r="A1316" s="16">
        <v>86983</v>
      </c>
      <c r="B1316" s="16" t="s">
        <v>48</v>
      </c>
      <c r="C1316" s="16" t="str">
        <f t="shared" si="182"/>
        <v>2018</v>
      </c>
      <c r="D1316" s="16" t="str">
        <f t="shared" si="183"/>
        <v>040000</v>
      </c>
      <c r="E1316" s="16" t="str">
        <f>VLOOKUP(D1316:D4472,'[10]Catalogos CRI'!$A$10:$B$19,2,FALSE)</f>
        <v>DERECHOS</v>
      </c>
      <c r="F1316" s="16" t="str">
        <f t="shared" si="184"/>
        <v>043000</v>
      </c>
      <c r="G1316" s="16" t="str">
        <f>VLOOKUP(F1316:F4472,'[10]Catalogos CRI'!$A$24:$B$65,2,FALSE)</f>
        <v>DERECHOS POR PRESTACIÓN DE SERVICIOS</v>
      </c>
      <c r="H1316" s="16" t="str">
        <f t="shared" si="185"/>
        <v>043070</v>
      </c>
      <c r="I1316" s="16" t="str">
        <f>VLOOKUP(H1316:H4472,'[10]Catalogos CRI'!$A$70:$B$148,2,FALSE)</f>
        <v>Servicios de sanidad</v>
      </c>
      <c r="J1316" s="16" t="str">
        <f t="shared" si="186"/>
        <v>043074</v>
      </c>
      <c r="K1316" s="16" t="str">
        <f>VLOOKUP(J1316:J4472,'[10]Catalogos CRI'!$A$153:$B$335,2,FALSE)</f>
        <v>Traslado de cadáveres fuera del municipio</v>
      </c>
      <c r="L1316" s="16" t="str">
        <f t="shared" si="187"/>
        <v>400</v>
      </c>
      <c r="M1316" s="16" t="str">
        <f>VLOOKUP(L1316:L4472,[11]FF!$A$10:$B$16,2,FALSE)</f>
        <v>Ingresos Propios</v>
      </c>
      <c r="N1316" s="16" t="str">
        <f t="shared" si="188"/>
        <v>401</v>
      </c>
      <c r="O1316" s="16" t="str">
        <f>VLOOKUP(N1316:N4472,[11]FF!$A$22:$B$93,2,FALSE)</f>
        <v>Ingresos Propios</v>
      </c>
      <c r="P1316" s="16">
        <v>880188</v>
      </c>
      <c r="Q1316" s="16">
        <v>1</v>
      </c>
      <c r="R1316" s="17">
        <v>27296.63</v>
      </c>
      <c r="S1316" s="17">
        <v>0</v>
      </c>
      <c r="T1316" s="17">
        <f t="shared" si="180"/>
        <v>27296.63</v>
      </c>
      <c r="U1316" s="17">
        <v>0</v>
      </c>
      <c r="V1316" s="17">
        <v>0</v>
      </c>
      <c r="W1316" s="17">
        <f t="shared" si="181"/>
        <v>27296.63</v>
      </c>
      <c r="X1316" t="str">
        <f>VLOOKUP(J1316,'[12]Conver ASEJ VS Clave Nueva'!$A$4:$C$193,3,FALSE)</f>
        <v>4.3.8.4</v>
      </c>
      <c r="Y1316" t="str">
        <f>VLOOKUP(K1316,'[13]Conver ASEJ VS Clave Nueva'!$B$4:$D$193,3,FALSE)</f>
        <v>Traslado de cadáveres fuera del municipio</v>
      </c>
    </row>
    <row r="1317" spans="1:25" x14ac:dyDescent="0.25">
      <c r="A1317" s="16">
        <v>86983</v>
      </c>
      <c r="B1317" s="16" t="s">
        <v>48</v>
      </c>
      <c r="C1317" s="16" t="str">
        <f t="shared" si="182"/>
        <v>2018</v>
      </c>
      <c r="D1317" s="16" t="str">
        <f t="shared" si="183"/>
        <v>040000</v>
      </c>
      <c r="E1317" s="16" t="str">
        <f>VLOOKUP(D1317:D4473,'[10]Catalogos CRI'!$A$10:$B$19,2,FALSE)</f>
        <v>DERECHOS</v>
      </c>
      <c r="F1317" s="16" t="str">
        <f t="shared" si="184"/>
        <v>043000</v>
      </c>
      <c r="G1317" s="16" t="str">
        <f>VLOOKUP(F1317:F4473,'[10]Catalogos CRI'!$A$24:$B$65,2,FALSE)</f>
        <v>DERECHOS POR PRESTACIÓN DE SERVICIOS</v>
      </c>
      <c r="H1317" s="16" t="str">
        <f t="shared" si="185"/>
        <v>043070</v>
      </c>
      <c r="I1317" s="16" t="str">
        <f>VLOOKUP(H1317:H4473,'[10]Catalogos CRI'!$A$70:$B$148,2,FALSE)</f>
        <v>Servicios de sanidad</v>
      </c>
      <c r="J1317" s="16" t="str">
        <f t="shared" si="186"/>
        <v>043074</v>
      </c>
      <c r="K1317" s="16" t="str">
        <f>VLOOKUP(J1317:J4473,'[10]Catalogos CRI'!$A$153:$B$335,2,FALSE)</f>
        <v>Traslado de cadáveres fuera del municipio</v>
      </c>
      <c r="L1317" s="16" t="str">
        <f t="shared" si="187"/>
        <v>400</v>
      </c>
      <c r="M1317" s="16" t="str">
        <f>VLOOKUP(L1317:L4473,[11]FF!$A$10:$B$16,2,FALSE)</f>
        <v>Ingresos Propios</v>
      </c>
      <c r="N1317" s="16" t="str">
        <f t="shared" si="188"/>
        <v>401</v>
      </c>
      <c r="O1317" s="16" t="str">
        <f>VLOOKUP(N1317:N4473,[11]FF!$A$22:$B$93,2,FALSE)</f>
        <v>Ingresos Propios</v>
      </c>
      <c r="P1317" s="16">
        <v>880189</v>
      </c>
      <c r="Q1317" s="16">
        <v>2</v>
      </c>
      <c r="R1317" s="17">
        <v>27301</v>
      </c>
      <c r="S1317" s="17">
        <v>0</v>
      </c>
      <c r="T1317" s="17">
        <f t="shared" si="180"/>
        <v>27301</v>
      </c>
      <c r="U1317" s="17">
        <v>0</v>
      </c>
      <c r="V1317" s="17">
        <v>0</v>
      </c>
      <c r="W1317" s="17">
        <f t="shared" si="181"/>
        <v>27301</v>
      </c>
      <c r="X1317" t="str">
        <f>VLOOKUP(J1317,'[12]Conver ASEJ VS Clave Nueva'!$A$4:$C$193,3,FALSE)</f>
        <v>4.3.8.4</v>
      </c>
      <c r="Y1317" t="str">
        <f>VLOOKUP(K1317,'[13]Conver ASEJ VS Clave Nueva'!$B$4:$D$193,3,FALSE)</f>
        <v>Traslado de cadáveres fuera del municipio</v>
      </c>
    </row>
    <row r="1318" spans="1:25" x14ac:dyDescent="0.25">
      <c r="A1318" s="16">
        <v>86983</v>
      </c>
      <c r="B1318" s="16" t="s">
        <v>48</v>
      </c>
      <c r="C1318" s="16" t="str">
        <f t="shared" si="182"/>
        <v>2018</v>
      </c>
      <c r="D1318" s="16" t="str">
        <f t="shared" si="183"/>
        <v>040000</v>
      </c>
      <c r="E1318" s="16" t="str">
        <f>VLOOKUP(D1318:D4474,'[10]Catalogos CRI'!$A$10:$B$19,2,FALSE)</f>
        <v>DERECHOS</v>
      </c>
      <c r="F1318" s="16" t="str">
        <f t="shared" si="184"/>
        <v>043000</v>
      </c>
      <c r="G1318" s="16" t="str">
        <f>VLOOKUP(F1318:F4474,'[10]Catalogos CRI'!$A$24:$B$65,2,FALSE)</f>
        <v>DERECHOS POR PRESTACIÓN DE SERVICIOS</v>
      </c>
      <c r="H1318" s="16" t="str">
        <f t="shared" si="185"/>
        <v>043070</v>
      </c>
      <c r="I1318" s="16" t="str">
        <f>VLOOKUP(H1318:H4474,'[10]Catalogos CRI'!$A$70:$B$148,2,FALSE)</f>
        <v>Servicios de sanidad</v>
      </c>
      <c r="J1318" s="16" t="str">
        <f t="shared" si="186"/>
        <v>043074</v>
      </c>
      <c r="K1318" s="16" t="str">
        <f>VLOOKUP(J1318:J4474,'[10]Catalogos CRI'!$A$153:$B$335,2,FALSE)</f>
        <v>Traslado de cadáveres fuera del municipio</v>
      </c>
      <c r="L1318" s="16" t="str">
        <f t="shared" si="187"/>
        <v>400</v>
      </c>
      <c r="M1318" s="16" t="str">
        <f>VLOOKUP(L1318:L4474,[11]FF!$A$10:$B$16,2,FALSE)</f>
        <v>Ingresos Propios</v>
      </c>
      <c r="N1318" s="16" t="str">
        <f t="shared" si="188"/>
        <v>401</v>
      </c>
      <c r="O1318" s="16" t="str">
        <f>VLOOKUP(N1318:N4474,[11]FF!$A$22:$B$93,2,FALSE)</f>
        <v>Ingresos Propios</v>
      </c>
      <c r="P1318" s="16">
        <v>880190</v>
      </c>
      <c r="Q1318" s="16">
        <v>3</v>
      </c>
      <c r="R1318" s="17">
        <v>27301</v>
      </c>
      <c r="S1318" s="17">
        <v>0</v>
      </c>
      <c r="T1318" s="17">
        <f t="shared" si="180"/>
        <v>27301</v>
      </c>
      <c r="U1318" s="17">
        <v>0</v>
      </c>
      <c r="V1318" s="17">
        <v>0</v>
      </c>
      <c r="W1318" s="17">
        <f t="shared" si="181"/>
        <v>27301</v>
      </c>
      <c r="X1318" t="str">
        <f>VLOOKUP(J1318,'[12]Conver ASEJ VS Clave Nueva'!$A$4:$C$193,3,FALSE)</f>
        <v>4.3.8.4</v>
      </c>
      <c r="Y1318" t="str">
        <f>VLOOKUP(K1318,'[13]Conver ASEJ VS Clave Nueva'!$B$4:$D$193,3,FALSE)</f>
        <v>Traslado de cadáveres fuera del municipio</v>
      </c>
    </row>
    <row r="1319" spans="1:25" x14ac:dyDescent="0.25">
      <c r="A1319" s="16">
        <v>86983</v>
      </c>
      <c r="B1319" s="16" t="s">
        <v>48</v>
      </c>
      <c r="C1319" s="16" t="str">
        <f t="shared" si="182"/>
        <v>2018</v>
      </c>
      <c r="D1319" s="16" t="str">
        <f t="shared" si="183"/>
        <v>040000</v>
      </c>
      <c r="E1319" s="16" t="str">
        <f>VLOOKUP(D1319:D4475,'[10]Catalogos CRI'!$A$10:$B$19,2,FALSE)</f>
        <v>DERECHOS</v>
      </c>
      <c r="F1319" s="16" t="str">
        <f t="shared" si="184"/>
        <v>043000</v>
      </c>
      <c r="G1319" s="16" t="str">
        <f>VLOOKUP(F1319:F4475,'[10]Catalogos CRI'!$A$24:$B$65,2,FALSE)</f>
        <v>DERECHOS POR PRESTACIÓN DE SERVICIOS</v>
      </c>
      <c r="H1319" s="16" t="str">
        <f t="shared" si="185"/>
        <v>043070</v>
      </c>
      <c r="I1319" s="16" t="str">
        <f>VLOOKUP(H1319:H4475,'[10]Catalogos CRI'!$A$70:$B$148,2,FALSE)</f>
        <v>Servicios de sanidad</v>
      </c>
      <c r="J1319" s="16" t="str">
        <f t="shared" si="186"/>
        <v>043074</v>
      </c>
      <c r="K1319" s="16" t="str">
        <f>VLOOKUP(J1319:J4475,'[10]Catalogos CRI'!$A$153:$B$335,2,FALSE)</f>
        <v>Traslado de cadáveres fuera del municipio</v>
      </c>
      <c r="L1319" s="16" t="str">
        <f t="shared" si="187"/>
        <v>400</v>
      </c>
      <c r="M1319" s="16" t="str">
        <f>VLOOKUP(L1319:L4475,[11]FF!$A$10:$B$16,2,FALSE)</f>
        <v>Ingresos Propios</v>
      </c>
      <c r="N1319" s="16" t="str">
        <f t="shared" si="188"/>
        <v>401</v>
      </c>
      <c r="O1319" s="16" t="str">
        <f>VLOOKUP(N1319:N4475,[11]FF!$A$22:$B$93,2,FALSE)</f>
        <v>Ingresos Propios</v>
      </c>
      <c r="P1319" s="16">
        <v>880191</v>
      </c>
      <c r="Q1319" s="16">
        <v>4</v>
      </c>
      <c r="R1319" s="17">
        <v>27301</v>
      </c>
      <c r="S1319" s="17">
        <v>0</v>
      </c>
      <c r="T1319" s="17">
        <f t="shared" si="180"/>
        <v>27301</v>
      </c>
      <c r="U1319" s="17">
        <v>0</v>
      </c>
      <c r="V1319" s="17">
        <v>0</v>
      </c>
      <c r="W1319" s="17">
        <f t="shared" si="181"/>
        <v>27301</v>
      </c>
      <c r="X1319" t="str">
        <f>VLOOKUP(J1319,'[12]Conver ASEJ VS Clave Nueva'!$A$4:$C$193,3,FALSE)</f>
        <v>4.3.8.4</v>
      </c>
      <c r="Y1319" t="str">
        <f>VLOOKUP(K1319,'[13]Conver ASEJ VS Clave Nueva'!$B$4:$D$193,3,FALSE)</f>
        <v>Traslado de cadáveres fuera del municipio</v>
      </c>
    </row>
    <row r="1320" spans="1:25" x14ac:dyDescent="0.25">
      <c r="A1320" s="16">
        <v>86983</v>
      </c>
      <c r="B1320" s="16" t="s">
        <v>48</v>
      </c>
      <c r="C1320" s="16" t="str">
        <f t="shared" si="182"/>
        <v>2018</v>
      </c>
      <c r="D1320" s="16" t="str">
        <f t="shared" si="183"/>
        <v>040000</v>
      </c>
      <c r="E1320" s="16" t="str">
        <f>VLOOKUP(D1320:D4476,'[10]Catalogos CRI'!$A$10:$B$19,2,FALSE)</f>
        <v>DERECHOS</v>
      </c>
      <c r="F1320" s="16" t="str">
        <f t="shared" si="184"/>
        <v>043000</v>
      </c>
      <c r="G1320" s="16" t="str">
        <f>VLOOKUP(F1320:F4476,'[10]Catalogos CRI'!$A$24:$B$65,2,FALSE)</f>
        <v>DERECHOS POR PRESTACIÓN DE SERVICIOS</v>
      </c>
      <c r="H1320" s="16" t="str">
        <f t="shared" si="185"/>
        <v>043070</v>
      </c>
      <c r="I1320" s="16" t="str">
        <f>VLOOKUP(H1320:H4476,'[10]Catalogos CRI'!$A$70:$B$148,2,FALSE)</f>
        <v>Servicios de sanidad</v>
      </c>
      <c r="J1320" s="16" t="str">
        <f t="shared" si="186"/>
        <v>043074</v>
      </c>
      <c r="K1320" s="16" t="str">
        <f>VLOOKUP(J1320:J4476,'[10]Catalogos CRI'!$A$153:$B$335,2,FALSE)</f>
        <v>Traslado de cadáveres fuera del municipio</v>
      </c>
      <c r="L1320" s="16" t="str">
        <f t="shared" si="187"/>
        <v>400</v>
      </c>
      <c r="M1320" s="16" t="str">
        <f>VLOOKUP(L1320:L4476,[11]FF!$A$10:$B$16,2,FALSE)</f>
        <v>Ingresos Propios</v>
      </c>
      <c r="N1320" s="16" t="str">
        <f t="shared" si="188"/>
        <v>401</v>
      </c>
      <c r="O1320" s="16" t="str">
        <f>VLOOKUP(N1320:N4476,[11]FF!$A$22:$B$93,2,FALSE)</f>
        <v>Ingresos Propios</v>
      </c>
      <c r="P1320" s="16">
        <v>880192</v>
      </c>
      <c r="Q1320" s="16">
        <v>5</v>
      </c>
      <c r="R1320" s="17">
        <v>27301</v>
      </c>
      <c r="S1320" s="17">
        <v>0</v>
      </c>
      <c r="T1320" s="17">
        <f t="shared" si="180"/>
        <v>27301</v>
      </c>
      <c r="U1320" s="17">
        <v>0</v>
      </c>
      <c r="V1320" s="17">
        <v>0</v>
      </c>
      <c r="W1320" s="17">
        <f t="shared" si="181"/>
        <v>27301</v>
      </c>
      <c r="X1320" t="str">
        <f>VLOOKUP(J1320,'[12]Conver ASEJ VS Clave Nueva'!$A$4:$C$193,3,FALSE)</f>
        <v>4.3.8.4</v>
      </c>
      <c r="Y1320" t="str">
        <f>VLOOKUP(K1320,'[13]Conver ASEJ VS Clave Nueva'!$B$4:$D$193,3,FALSE)</f>
        <v>Traslado de cadáveres fuera del municipio</v>
      </c>
    </row>
    <row r="1321" spans="1:25" x14ac:dyDescent="0.25">
      <c r="A1321" s="16">
        <v>86983</v>
      </c>
      <c r="B1321" s="16" t="s">
        <v>48</v>
      </c>
      <c r="C1321" s="16" t="str">
        <f t="shared" si="182"/>
        <v>2018</v>
      </c>
      <c r="D1321" s="16" t="str">
        <f t="shared" si="183"/>
        <v>040000</v>
      </c>
      <c r="E1321" s="16" t="str">
        <f>VLOOKUP(D1321:D4477,'[10]Catalogos CRI'!$A$10:$B$19,2,FALSE)</f>
        <v>DERECHOS</v>
      </c>
      <c r="F1321" s="16" t="str">
        <f t="shared" si="184"/>
        <v>043000</v>
      </c>
      <c r="G1321" s="16" t="str">
        <f>VLOOKUP(F1321:F4477,'[10]Catalogos CRI'!$A$24:$B$65,2,FALSE)</f>
        <v>DERECHOS POR PRESTACIÓN DE SERVICIOS</v>
      </c>
      <c r="H1321" s="16" t="str">
        <f t="shared" si="185"/>
        <v>043070</v>
      </c>
      <c r="I1321" s="16" t="str">
        <f>VLOOKUP(H1321:H4477,'[10]Catalogos CRI'!$A$70:$B$148,2,FALSE)</f>
        <v>Servicios de sanidad</v>
      </c>
      <c r="J1321" s="16" t="str">
        <f t="shared" si="186"/>
        <v>043074</v>
      </c>
      <c r="K1321" s="16" t="str">
        <f>VLOOKUP(J1321:J4477,'[10]Catalogos CRI'!$A$153:$B$335,2,FALSE)</f>
        <v>Traslado de cadáveres fuera del municipio</v>
      </c>
      <c r="L1321" s="16" t="str">
        <f t="shared" si="187"/>
        <v>400</v>
      </c>
      <c r="M1321" s="16" t="str">
        <f>VLOOKUP(L1321:L4477,[11]FF!$A$10:$B$16,2,FALSE)</f>
        <v>Ingresos Propios</v>
      </c>
      <c r="N1321" s="16" t="str">
        <f t="shared" si="188"/>
        <v>401</v>
      </c>
      <c r="O1321" s="16" t="str">
        <f>VLOOKUP(N1321:N4477,[11]FF!$A$22:$B$93,2,FALSE)</f>
        <v>Ingresos Propios</v>
      </c>
      <c r="P1321" s="16">
        <v>880193</v>
      </c>
      <c r="Q1321" s="16">
        <v>6</v>
      </c>
      <c r="R1321" s="17">
        <v>27301</v>
      </c>
      <c r="S1321" s="17">
        <v>0</v>
      </c>
      <c r="T1321" s="17">
        <f t="shared" si="180"/>
        <v>27301</v>
      </c>
      <c r="U1321" s="17">
        <v>0</v>
      </c>
      <c r="V1321" s="17">
        <v>0</v>
      </c>
      <c r="W1321" s="17">
        <f t="shared" si="181"/>
        <v>27301</v>
      </c>
      <c r="X1321" t="str">
        <f>VLOOKUP(J1321,'[12]Conver ASEJ VS Clave Nueva'!$A$4:$C$193,3,FALSE)</f>
        <v>4.3.8.4</v>
      </c>
      <c r="Y1321" t="str">
        <f>VLOOKUP(K1321,'[13]Conver ASEJ VS Clave Nueva'!$B$4:$D$193,3,FALSE)</f>
        <v>Traslado de cadáveres fuera del municipio</v>
      </c>
    </row>
    <row r="1322" spans="1:25" x14ac:dyDescent="0.25">
      <c r="A1322" s="16">
        <v>86983</v>
      </c>
      <c r="B1322" s="16" t="s">
        <v>48</v>
      </c>
      <c r="C1322" s="16" t="str">
        <f t="shared" si="182"/>
        <v>2018</v>
      </c>
      <c r="D1322" s="16" t="str">
        <f t="shared" si="183"/>
        <v>040000</v>
      </c>
      <c r="E1322" s="16" t="str">
        <f>VLOOKUP(D1322:D4478,'[10]Catalogos CRI'!$A$10:$B$19,2,FALSE)</f>
        <v>DERECHOS</v>
      </c>
      <c r="F1322" s="16" t="str">
        <f t="shared" si="184"/>
        <v>043000</v>
      </c>
      <c r="G1322" s="16" t="str">
        <f>VLOOKUP(F1322:F4478,'[10]Catalogos CRI'!$A$24:$B$65,2,FALSE)</f>
        <v>DERECHOS POR PRESTACIÓN DE SERVICIOS</v>
      </c>
      <c r="H1322" s="16" t="str">
        <f t="shared" si="185"/>
        <v>043070</v>
      </c>
      <c r="I1322" s="16" t="str">
        <f>VLOOKUP(H1322:H4478,'[10]Catalogos CRI'!$A$70:$B$148,2,FALSE)</f>
        <v>Servicios de sanidad</v>
      </c>
      <c r="J1322" s="16" t="str">
        <f t="shared" si="186"/>
        <v>043074</v>
      </c>
      <c r="K1322" s="16" t="str">
        <f>VLOOKUP(J1322:J4478,'[10]Catalogos CRI'!$A$153:$B$335,2,FALSE)</f>
        <v>Traslado de cadáveres fuera del municipio</v>
      </c>
      <c r="L1322" s="16" t="str">
        <f t="shared" si="187"/>
        <v>400</v>
      </c>
      <c r="M1322" s="16" t="str">
        <f>VLOOKUP(L1322:L4478,[11]FF!$A$10:$B$16,2,FALSE)</f>
        <v>Ingresos Propios</v>
      </c>
      <c r="N1322" s="16" t="str">
        <f t="shared" si="188"/>
        <v>401</v>
      </c>
      <c r="O1322" s="16" t="str">
        <f>VLOOKUP(N1322:N4478,[11]FF!$A$22:$B$93,2,FALSE)</f>
        <v>Ingresos Propios</v>
      </c>
      <c r="P1322" s="16">
        <v>880194</v>
      </c>
      <c r="Q1322" s="16">
        <v>7</v>
      </c>
      <c r="R1322" s="17">
        <v>27301</v>
      </c>
      <c r="S1322" s="17">
        <v>0</v>
      </c>
      <c r="T1322" s="17">
        <f t="shared" si="180"/>
        <v>27301</v>
      </c>
      <c r="U1322" s="17">
        <v>0</v>
      </c>
      <c r="V1322" s="17">
        <v>0</v>
      </c>
      <c r="W1322" s="17">
        <f t="shared" si="181"/>
        <v>27301</v>
      </c>
      <c r="X1322" t="str">
        <f>VLOOKUP(J1322,'[12]Conver ASEJ VS Clave Nueva'!$A$4:$C$193,3,FALSE)</f>
        <v>4.3.8.4</v>
      </c>
      <c r="Y1322" t="str">
        <f>VLOOKUP(K1322,'[13]Conver ASEJ VS Clave Nueva'!$B$4:$D$193,3,FALSE)</f>
        <v>Traslado de cadáveres fuera del municipio</v>
      </c>
    </row>
    <row r="1323" spans="1:25" x14ac:dyDescent="0.25">
      <c r="A1323" s="16">
        <v>86983</v>
      </c>
      <c r="B1323" s="16" t="s">
        <v>48</v>
      </c>
      <c r="C1323" s="16" t="str">
        <f t="shared" si="182"/>
        <v>2018</v>
      </c>
      <c r="D1323" s="16" t="str">
        <f t="shared" si="183"/>
        <v>040000</v>
      </c>
      <c r="E1323" s="16" t="str">
        <f>VLOOKUP(D1323:D4479,'[10]Catalogos CRI'!$A$10:$B$19,2,FALSE)</f>
        <v>DERECHOS</v>
      </c>
      <c r="F1323" s="16" t="str">
        <f t="shared" si="184"/>
        <v>043000</v>
      </c>
      <c r="G1323" s="16" t="str">
        <f>VLOOKUP(F1323:F4479,'[10]Catalogos CRI'!$A$24:$B$65,2,FALSE)</f>
        <v>DERECHOS POR PRESTACIÓN DE SERVICIOS</v>
      </c>
      <c r="H1323" s="16" t="str">
        <f t="shared" si="185"/>
        <v>043070</v>
      </c>
      <c r="I1323" s="16" t="str">
        <f>VLOOKUP(H1323:H4479,'[10]Catalogos CRI'!$A$70:$B$148,2,FALSE)</f>
        <v>Servicios de sanidad</v>
      </c>
      <c r="J1323" s="16" t="str">
        <f t="shared" si="186"/>
        <v>043074</v>
      </c>
      <c r="K1323" s="16" t="str">
        <f>VLOOKUP(J1323:J4479,'[10]Catalogos CRI'!$A$153:$B$335,2,FALSE)</f>
        <v>Traslado de cadáveres fuera del municipio</v>
      </c>
      <c r="L1323" s="16" t="str">
        <f t="shared" si="187"/>
        <v>400</v>
      </c>
      <c r="M1323" s="16" t="str">
        <f>VLOOKUP(L1323:L4479,[11]FF!$A$10:$B$16,2,FALSE)</f>
        <v>Ingresos Propios</v>
      </c>
      <c r="N1323" s="16" t="str">
        <f t="shared" si="188"/>
        <v>401</v>
      </c>
      <c r="O1323" s="16" t="str">
        <f>VLOOKUP(N1323:N4479,[11]FF!$A$22:$B$93,2,FALSE)</f>
        <v>Ingresos Propios</v>
      </c>
      <c r="P1323" s="16">
        <v>880195</v>
      </c>
      <c r="Q1323" s="16">
        <v>8</v>
      </c>
      <c r="R1323" s="17">
        <v>27301</v>
      </c>
      <c r="S1323" s="17">
        <v>0</v>
      </c>
      <c r="T1323" s="17">
        <f t="shared" si="180"/>
        <v>27301</v>
      </c>
      <c r="U1323" s="17">
        <v>0</v>
      </c>
      <c r="V1323" s="17">
        <v>0</v>
      </c>
      <c r="W1323" s="17">
        <f t="shared" si="181"/>
        <v>27301</v>
      </c>
      <c r="X1323" t="str">
        <f>VLOOKUP(J1323,'[12]Conver ASEJ VS Clave Nueva'!$A$4:$C$193,3,FALSE)</f>
        <v>4.3.8.4</v>
      </c>
      <c r="Y1323" t="str">
        <f>VLOOKUP(K1323,'[13]Conver ASEJ VS Clave Nueva'!$B$4:$D$193,3,FALSE)</f>
        <v>Traslado de cadáveres fuera del municipio</v>
      </c>
    </row>
    <row r="1324" spans="1:25" x14ac:dyDescent="0.25">
      <c r="A1324" s="16">
        <v>86983</v>
      </c>
      <c r="B1324" s="16" t="s">
        <v>48</v>
      </c>
      <c r="C1324" s="16" t="str">
        <f t="shared" si="182"/>
        <v>2018</v>
      </c>
      <c r="D1324" s="16" t="str">
        <f t="shared" si="183"/>
        <v>040000</v>
      </c>
      <c r="E1324" s="16" t="str">
        <f>VLOOKUP(D1324:D4480,'[10]Catalogos CRI'!$A$10:$B$19,2,FALSE)</f>
        <v>DERECHOS</v>
      </c>
      <c r="F1324" s="16" t="str">
        <f t="shared" si="184"/>
        <v>043000</v>
      </c>
      <c r="G1324" s="16" t="str">
        <f>VLOOKUP(F1324:F4480,'[10]Catalogos CRI'!$A$24:$B$65,2,FALSE)</f>
        <v>DERECHOS POR PRESTACIÓN DE SERVICIOS</v>
      </c>
      <c r="H1324" s="16" t="str">
        <f t="shared" si="185"/>
        <v>043070</v>
      </c>
      <c r="I1324" s="16" t="str">
        <f>VLOOKUP(H1324:H4480,'[10]Catalogos CRI'!$A$70:$B$148,2,FALSE)</f>
        <v>Servicios de sanidad</v>
      </c>
      <c r="J1324" s="16" t="str">
        <f t="shared" si="186"/>
        <v>043074</v>
      </c>
      <c r="K1324" s="16" t="str">
        <f>VLOOKUP(J1324:J4480,'[10]Catalogos CRI'!$A$153:$B$335,2,FALSE)</f>
        <v>Traslado de cadáveres fuera del municipio</v>
      </c>
      <c r="L1324" s="16" t="str">
        <f t="shared" si="187"/>
        <v>400</v>
      </c>
      <c r="M1324" s="16" t="str">
        <f>VLOOKUP(L1324:L4480,[11]FF!$A$10:$B$16,2,FALSE)</f>
        <v>Ingresos Propios</v>
      </c>
      <c r="N1324" s="16" t="str">
        <f t="shared" si="188"/>
        <v>401</v>
      </c>
      <c r="O1324" s="16" t="str">
        <f>VLOOKUP(N1324:N4480,[11]FF!$A$22:$B$93,2,FALSE)</f>
        <v>Ingresos Propios</v>
      </c>
      <c r="P1324" s="16">
        <v>880196</v>
      </c>
      <c r="Q1324" s="16">
        <v>9</v>
      </c>
      <c r="R1324" s="17">
        <v>27301</v>
      </c>
      <c r="S1324" s="17">
        <v>0</v>
      </c>
      <c r="T1324" s="17">
        <f t="shared" si="180"/>
        <v>27301</v>
      </c>
      <c r="U1324" s="17">
        <v>0</v>
      </c>
      <c r="V1324" s="17">
        <v>0</v>
      </c>
      <c r="W1324" s="17">
        <f t="shared" si="181"/>
        <v>27301</v>
      </c>
      <c r="X1324" t="str">
        <f>VLOOKUP(J1324,'[12]Conver ASEJ VS Clave Nueva'!$A$4:$C$193,3,FALSE)</f>
        <v>4.3.8.4</v>
      </c>
      <c r="Y1324" t="str">
        <f>VLOOKUP(K1324,'[13]Conver ASEJ VS Clave Nueva'!$B$4:$D$193,3,FALSE)</f>
        <v>Traslado de cadáveres fuera del municipio</v>
      </c>
    </row>
    <row r="1325" spans="1:25" x14ac:dyDescent="0.25">
      <c r="A1325" s="16">
        <v>86983</v>
      </c>
      <c r="B1325" s="16" t="s">
        <v>48</v>
      </c>
      <c r="C1325" s="16" t="str">
        <f t="shared" si="182"/>
        <v>2018</v>
      </c>
      <c r="D1325" s="16" t="str">
        <f t="shared" si="183"/>
        <v>040000</v>
      </c>
      <c r="E1325" s="16" t="str">
        <f>VLOOKUP(D1325:D4481,'[10]Catalogos CRI'!$A$10:$B$19,2,FALSE)</f>
        <v>DERECHOS</v>
      </c>
      <c r="F1325" s="16" t="str">
        <f t="shared" si="184"/>
        <v>043000</v>
      </c>
      <c r="G1325" s="16" t="str">
        <f>VLOOKUP(F1325:F4481,'[10]Catalogos CRI'!$A$24:$B$65,2,FALSE)</f>
        <v>DERECHOS POR PRESTACIÓN DE SERVICIOS</v>
      </c>
      <c r="H1325" s="16" t="str">
        <f t="shared" si="185"/>
        <v>043070</v>
      </c>
      <c r="I1325" s="16" t="str">
        <f>VLOOKUP(H1325:H4481,'[10]Catalogos CRI'!$A$70:$B$148,2,FALSE)</f>
        <v>Servicios de sanidad</v>
      </c>
      <c r="J1325" s="16" t="str">
        <f t="shared" si="186"/>
        <v>043074</v>
      </c>
      <c r="K1325" s="16" t="str">
        <f>VLOOKUP(J1325:J4481,'[10]Catalogos CRI'!$A$153:$B$335,2,FALSE)</f>
        <v>Traslado de cadáveres fuera del municipio</v>
      </c>
      <c r="L1325" s="16" t="str">
        <f t="shared" si="187"/>
        <v>400</v>
      </c>
      <c r="M1325" s="16" t="str">
        <f>VLOOKUP(L1325:L4481,[11]FF!$A$10:$B$16,2,FALSE)</f>
        <v>Ingresos Propios</v>
      </c>
      <c r="N1325" s="16" t="str">
        <f t="shared" si="188"/>
        <v>401</v>
      </c>
      <c r="O1325" s="16" t="str">
        <f>VLOOKUP(N1325:N4481,[11]FF!$A$22:$B$93,2,FALSE)</f>
        <v>Ingresos Propios</v>
      </c>
      <c r="P1325" s="16">
        <v>880197</v>
      </c>
      <c r="Q1325" s="16">
        <v>10</v>
      </c>
      <c r="R1325" s="17">
        <v>27301</v>
      </c>
      <c r="S1325" s="17">
        <v>0</v>
      </c>
      <c r="T1325" s="17">
        <f t="shared" si="180"/>
        <v>27301</v>
      </c>
      <c r="U1325" s="17">
        <v>0</v>
      </c>
      <c r="V1325" s="17">
        <v>0</v>
      </c>
      <c r="W1325" s="17">
        <f t="shared" si="181"/>
        <v>27301</v>
      </c>
      <c r="X1325" t="str">
        <f>VLOOKUP(J1325,'[12]Conver ASEJ VS Clave Nueva'!$A$4:$C$193,3,FALSE)</f>
        <v>4.3.8.4</v>
      </c>
      <c r="Y1325" t="str">
        <f>VLOOKUP(K1325,'[13]Conver ASEJ VS Clave Nueva'!$B$4:$D$193,3,FALSE)</f>
        <v>Traslado de cadáveres fuera del municipio</v>
      </c>
    </row>
    <row r="1326" spans="1:25" x14ac:dyDescent="0.25">
      <c r="A1326" s="16">
        <v>86983</v>
      </c>
      <c r="B1326" s="16" t="s">
        <v>48</v>
      </c>
      <c r="C1326" s="16" t="str">
        <f t="shared" si="182"/>
        <v>2018</v>
      </c>
      <c r="D1326" s="16" t="str">
        <f t="shared" si="183"/>
        <v>040000</v>
      </c>
      <c r="E1326" s="16" t="str">
        <f>VLOOKUP(D1326:D4482,'[10]Catalogos CRI'!$A$10:$B$19,2,FALSE)</f>
        <v>DERECHOS</v>
      </c>
      <c r="F1326" s="16" t="str">
        <f t="shared" si="184"/>
        <v>043000</v>
      </c>
      <c r="G1326" s="16" t="str">
        <f>VLOOKUP(F1326:F4482,'[10]Catalogos CRI'!$A$24:$B$65,2,FALSE)</f>
        <v>DERECHOS POR PRESTACIÓN DE SERVICIOS</v>
      </c>
      <c r="H1326" s="16" t="str">
        <f t="shared" si="185"/>
        <v>043070</v>
      </c>
      <c r="I1326" s="16" t="str">
        <f>VLOOKUP(H1326:H4482,'[10]Catalogos CRI'!$A$70:$B$148,2,FALSE)</f>
        <v>Servicios de sanidad</v>
      </c>
      <c r="J1326" s="16" t="str">
        <f t="shared" si="186"/>
        <v>043074</v>
      </c>
      <c r="K1326" s="16" t="str">
        <f>VLOOKUP(J1326:J4482,'[10]Catalogos CRI'!$A$153:$B$335,2,FALSE)</f>
        <v>Traslado de cadáveres fuera del municipio</v>
      </c>
      <c r="L1326" s="16" t="str">
        <f t="shared" si="187"/>
        <v>400</v>
      </c>
      <c r="M1326" s="16" t="str">
        <f>VLOOKUP(L1326:L4482,[11]FF!$A$10:$B$16,2,FALSE)</f>
        <v>Ingresos Propios</v>
      </c>
      <c r="N1326" s="16" t="str">
        <f t="shared" si="188"/>
        <v>401</v>
      </c>
      <c r="O1326" s="16" t="str">
        <f>VLOOKUP(N1326:N4482,[11]FF!$A$22:$B$93,2,FALSE)</f>
        <v>Ingresos Propios</v>
      </c>
      <c r="P1326" s="16">
        <v>880198</v>
      </c>
      <c r="Q1326" s="16">
        <v>11</v>
      </c>
      <c r="R1326" s="17">
        <v>27301</v>
      </c>
      <c r="S1326" s="17">
        <v>0</v>
      </c>
      <c r="T1326" s="17">
        <f t="shared" si="180"/>
        <v>27301</v>
      </c>
      <c r="U1326" s="17">
        <v>0</v>
      </c>
      <c r="V1326" s="17">
        <v>0</v>
      </c>
      <c r="W1326" s="17">
        <f t="shared" si="181"/>
        <v>27301</v>
      </c>
      <c r="X1326" t="str">
        <f>VLOOKUP(J1326,'[12]Conver ASEJ VS Clave Nueva'!$A$4:$C$193,3,FALSE)</f>
        <v>4.3.8.4</v>
      </c>
      <c r="Y1326" t="str">
        <f>VLOOKUP(K1326,'[13]Conver ASEJ VS Clave Nueva'!$B$4:$D$193,3,FALSE)</f>
        <v>Traslado de cadáveres fuera del municipio</v>
      </c>
    </row>
    <row r="1327" spans="1:25" x14ac:dyDescent="0.25">
      <c r="A1327" s="16">
        <v>86983</v>
      </c>
      <c r="B1327" s="16" t="s">
        <v>48</v>
      </c>
      <c r="C1327" s="16" t="str">
        <f t="shared" si="182"/>
        <v>2018</v>
      </c>
      <c r="D1327" s="16" t="str">
        <f t="shared" si="183"/>
        <v>040000</v>
      </c>
      <c r="E1327" s="16" t="str">
        <f>VLOOKUP(D1327:D4483,'[10]Catalogos CRI'!$A$10:$B$19,2,FALSE)</f>
        <v>DERECHOS</v>
      </c>
      <c r="F1327" s="16" t="str">
        <f t="shared" si="184"/>
        <v>043000</v>
      </c>
      <c r="G1327" s="16" t="str">
        <f>VLOOKUP(F1327:F4483,'[10]Catalogos CRI'!$A$24:$B$65,2,FALSE)</f>
        <v>DERECHOS POR PRESTACIÓN DE SERVICIOS</v>
      </c>
      <c r="H1327" s="16" t="str">
        <f t="shared" si="185"/>
        <v>043070</v>
      </c>
      <c r="I1327" s="16" t="str">
        <f>VLOOKUP(H1327:H4483,'[10]Catalogos CRI'!$A$70:$B$148,2,FALSE)</f>
        <v>Servicios de sanidad</v>
      </c>
      <c r="J1327" s="16" t="str">
        <f t="shared" si="186"/>
        <v>043074</v>
      </c>
      <c r="K1327" s="16" t="str">
        <f>VLOOKUP(J1327:J4483,'[10]Catalogos CRI'!$A$153:$B$335,2,FALSE)</f>
        <v>Traslado de cadáveres fuera del municipio</v>
      </c>
      <c r="L1327" s="16" t="str">
        <f t="shared" si="187"/>
        <v>400</v>
      </c>
      <c r="M1327" s="16" t="str">
        <f>VLOOKUP(L1327:L4483,[11]FF!$A$10:$B$16,2,FALSE)</f>
        <v>Ingresos Propios</v>
      </c>
      <c r="N1327" s="16" t="str">
        <f t="shared" si="188"/>
        <v>401</v>
      </c>
      <c r="O1327" s="16" t="str">
        <f>VLOOKUP(N1327:N4483,[11]FF!$A$22:$B$93,2,FALSE)</f>
        <v>Ingresos Propios</v>
      </c>
      <c r="P1327" s="16">
        <v>880199</v>
      </c>
      <c r="Q1327" s="16">
        <v>12</v>
      </c>
      <c r="R1327" s="17">
        <v>27301</v>
      </c>
      <c r="S1327" s="17">
        <v>0</v>
      </c>
      <c r="T1327" s="17">
        <f t="shared" si="180"/>
        <v>27301</v>
      </c>
      <c r="U1327" s="17">
        <v>0</v>
      </c>
      <c r="V1327" s="17">
        <v>0</v>
      </c>
      <c r="W1327" s="17">
        <f t="shared" si="181"/>
        <v>27301</v>
      </c>
      <c r="X1327" t="str">
        <f>VLOOKUP(J1327,'[12]Conver ASEJ VS Clave Nueva'!$A$4:$C$193,3,FALSE)</f>
        <v>4.3.8.4</v>
      </c>
      <c r="Y1327" t="str">
        <f>VLOOKUP(K1327,'[13]Conver ASEJ VS Clave Nueva'!$B$4:$D$193,3,FALSE)</f>
        <v>Traslado de cadáveres fuera del municipio</v>
      </c>
    </row>
    <row r="1328" spans="1:25" x14ac:dyDescent="0.25">
      <c r="A1328" s="16">
        <v>86984</v>
      </c>
      <c r="B1328" s="16" t="s">
        <v>49</v>
      </c>
      <c r="C1328" s="16" t="str">
        <f t="shared" si="182"/>
        <v>2018</v>
      </c>
      <c r="D1328" s="16" t="str">
        <f t="shared" si="183"/>
        <v>040000</v>
      </c>
      <c r="E1328" s="16" t="str">
        <f>VLOOKUP(D1328:D4484,'[10]Catalogos CRI'!$A$10:$B$19,2,FALSE)</f>
        <v>DERECHOS</v>
      </c>
      <c r="F1328" s="16" t="str">
        <f t="shared" si="184"/>
        <v>043000</v>
      </c>
      <c r="G1328" s="16" t="str">
        <f>VLOOKUP(F1328:F4484,'[10]Catalogos CRI'!$A$24:$B$65,2,FALSE)</f>
        <v>DERECHOS POR PRESTACIÓN DE SERVICIOS</v>
      </c>
      <c r="H1328" s="16" t="str">
        <f t="shared" si="185"/>
        <v>043080</v>
      </c>
      <c r="I1328" s="16" t="str">
        <f>VLOOKUP(H1328:H4484,'[10]Catalogos CRI'!$A$70:$B$148,2,FALSE)</f>
        <v>Servicio de limpieza, recolección, traslado, tratamiento y disposición final de residuos</v>
      </c>
      <c r="J1328" s="16" t="str">
        <f t="shared" si="186"/>
        <v>043086</v>
      </c>
      <c r="K1328" s="16" t="str">
        <f>VLOOKUP(J1328:J4484,'[10]Catalogos CRI'!$A$153:$B$335,2,FALSE)</f>
        <v>Otros servicios similares</v>
      </c>
      <c r="L1328" s="16" t="str">
        <f t="shared" si="187"/>
        <v>400</v>
      </c>
      <c r="M1328" s="16" t="str">
        <f>VLOOKUP(L1328:L4484,[11]FF!$A$10:$B$16,2,FALSE)</f>
        <v>Ingresos Propios</v>
      </c>
      <c r="N1328" s="16" t="str">
        <f t="shared" si="188"/>
        <v>401</v>
      </c>
      <c r="O1328" s="16" t="str">
        <f>VLOOKUP(N1328:N4484,[11]FF!$A$22:$B$93,2,FALSE)</f>
        <v>Ingresos Propios</v>
      </c>
      <c r="P1328" s="16">
        <v>880200</v>
      </c>
      <c r="Q1328" s="16">
        <v>1</v>
      </c>
      <c r="R1328" s="17">
        <v>30249.360000000001</v>
      </c>
      <c r="S1328" s="17">
        <v>0</v>
      </c>
      <c r="T1328" s="17">
        <f t="shared" si="180"/>
        <v>30249.360000000001</v>
      </c>
      <c r="U1328" s="17">
        <v>0</v>
      </c>
      <c r="V1328" s="17">
        <v>0</v>
      </c>
      <c r="W1328" s="17">
        <f t="shared" si="181"/>
        <v>30249.360000000001</v>
      </c>
      <c r="X1328" t="str">
        <f>VLOOKUP(J1328,'[12]Conver ASEJ VS Clave Nueva'!$A$4:$C$193,3,FALSE)</f>
        <v>4.3.9.9</v>
      </c>
      <c r="Y1328" t="str">
        <f>VLOOKUP(K1328,'[13]Conver ASEJ VS Clave Nueva'!$B$4:$D$193,3,FALSE)</f>
        <v>Otros servicios similares</v>
      </c>
    </row>
    <row r="1329" spans="1:25" x14ac:dyDescent="0.25">
      <c r="A1329" s="16">
        <v>86984</v>
      </c>
      <c r="B1329" s="16" t="s">
        <v>49</v>
      </c>
      <c r="C1329" s="16" t="str">
        <f t="shared" si="182"/>
        <v>2018</v>
      </c>
      <c r="D1329" s="16" t="str">
        <f t="shared" si="183"/>
        <v>040000</v>
      </c>
      <c r="E1329" s="16" t="str">
        <f>VLOOKUP(D1329:D4485,'[10]Catalogos CRI'!$A$10:$B$19,2,FALSE)</f>
        <v>DERECHOS</v>
      </c>
      <c r="F1329" s="16" t="str">
        <f t="shared" si="184"/>
        <v>043000</v>
      </c>
      <c r="G1329" s="16" t="str">
        <f>VLOOKUP(F1329:F4485,'[10]Catalogos CRI'!$A$24:$B$65,2,FALSE)</f>
        <v>DERECHOS POR PRESTACIÓN DE SERVICIOS</v>
      </c>
      <c r="H1329" s="16" t="str">
        <f t="shared" si="185"/>
        <v>043080</v>
      </c>
      <c r="I1329" s="16" t="str">
        <f>VLOOKUP(H1329:H4485,'[10]Catalogos CRI'!$A$70:$B$148,2,FALSE)</f>
        <v>Servicio de limpieza, recolección, traslado, tratamiento y disposición final de residuos</v>
      </c>
      <c r="J1329" s="16" t="str">
        <f t="shared" si="186"/>
        <v>043086</v>
      </c>
      <c r="K1329" s="16" t="str">
        <f>VLOOKUP(J1329:J4485,'[10]Catalogos CRI'!$A$153:$B$335,2,FALSE)</f>
        <v>Otros servicios similares</v>
      </c>
      <c r="L1329" s="16" t="str">
        <f t="shared" si="187"/>
        <v>400</v>
      </c>
      <c r="M1329" s="16" t="str">
        <f>VLOOKUP(L1329:L4485,[11]FF!$A$10:$B$16,2,FALSE)</f>
        <v>Ingresos Propios</v>
      </c>
      <c r="N1329" s="16" t="str">
        <f t="shared" si="188"/>
        <v>401</v>
      </c>
      <c r="O1329" s="16" t="str">
        <f>VLOOKUP(N1329:N4485,[11]FF!$A$22:$B$93,2,FALSE)</f>
        <v>Ingresos Propios</v>
      </c>
      <c r="P1329" s="16">
        <v>880201</v>
      </c>
      <c r="Q1329" s="16">
        <v>2</v>
      </c>
      <c r="R1329" s="17">
        <v>30246</v>
      </c>
      <c r="S1329" s="17">
        <v>0</v>
      </c>
      <c r="T1329" s="17">
        <f t="shared" si="180"/>
        <v>30246</v>
      </c>
      <c r="U1329" s="17">
        <v>0</v>
      </c>
      <c r="V1329" s="17">
        <v>0</v>
      </c>
      <c r="W1329" s="17">
        <f t="shared" si="181"/>
        <v>30246</v>
      </c>
      <c r="X1329" t="str">
        <f>VLOOKUP(J1329,'[12]Conver ASEJ VS Clave Nueva'!$A$4:$C$193,3,FALSE)</f>
        <v>4.3.9.9</v>
      </c>
      <c r="Y1329" t="str">
        <f>VLOOKUP(K1329,'[13]Conver ASEJ VS Clave Nueva'!$B$4:$D$193,3,FALSE)</f>
        <v>Otros servicios similares</v>
      </c>
    </row>
    <row r="1330" spans="1:25" x14ac:dyDescent="0.25">
      <c r="A1330" s="16">
        <v>86984</v>
      </c>
      <c r="B1330" s="16" t="s">
        <v>49</v>
      </c>
      <c r="C1330" s="16" t="str">
        <f t="shared" si="182"/>
        <v>2018</v>
      </c>
      <c r="D1330" s="16" t="str">
        <f t="shared" si="183"/>
        <v>040000</v>
      </c>
      <c r="E1330" s="16" t="str">
        <f>VLOOKUP(D1330:D4486,'[10]Catalogos CRI'!$A$10:$B$19,2,FALSE)</f>
        <v>DERECHOS</v>
      </c>
      <c r="F1330" s="16" t="str">
        <f t="shared" si="184"/>
        <v>043000</v>
      </c>
      <c r="G1330" s="16" t="str">
        <f>VLOOKUP(F1330:F4486,'[10]Catalogos CRI'!$A$24:$B$65,2,FALSE)</f>
        <v>DERECHOS POR PRESTACIÓN DE SERVICIOS</v>
      </c>
      <c r="H1330" s="16" t="str">
        <f t="shared" si="185"/>
        <v>043080</v>
      </c>
      <c r="I1330" s="16" t="str">
        <f>VLOOKUP(H1330:H4486,'[10]Catalogos CRI'!$A$70:$B$148,2,FALSE)</f>
        <v>Servicio de limpieza, recolección, traslado, tratamiento y disposición final de residuos</v>
      </c>
      <c r="J1330" s="16" t="str">
        <f t="shared" si="186"/>
        <v>043086</v>
      </c>
      <c r="K1330" s="16" t="str">
        <f>VLOOKUP(J1330:J4486,'[10]Catalogos CRI'!$A$153:$B$335,2,FALSE)</f>
        <v>Otros servicios similares</v>
      </c>
      <c r="L1330" s="16" t="str">
        <f t="shared" si="187"/>
        <v>400</v>
      </c>
      <c r="M1330" s="16" t="str">
        <f>VLOOKUP(L1330:L4486,[11]FF!$A$10:$B$16,2,FALSE)</f>
        <v>Ingresos Propios</v>
      </c>
      <c r="N1330" s="16" t="str">
        <f t="shared" si="188"/>
        <v>401</v>
      </c>
      <c r="O1330" s="16" t="str">
        <f>VLOOKUP(N1330:N4486,[11]FF!$A$22:$B$93,2,FALSE)</f>
        <v>Ingresos Propios</v>
      </c>
      <c r="P1330" s="16">
        <v>880202</v>
      </c>
      <c r="Q1330" s="16">
        <v>3</v>
      </c>
      <c r="R1330" s="17">
        <v>30246</v>
      </c>
      <c r="S1330" s="17">
        <v>0</v>
      </c>
      <c r="T1330" s="17">
        <f t="shared" si="180"/>
        <v>30246</v>
      </c>
      <c r="U1330" s="17">
        <v>0</v>
      </c>
      <c r="V1330" s="17">
        <v>0</v>
      </c>
      <c r="W1330" s="17">
        <f t="shared" si="181"/>
        <v>30246</v>
      </c>
      <c r="X1330" t="str">
        <f>VLOOKUP(J1330,'[12]Conver ASEJ VS Clave Nueva'!$A$4:$C$193,3,FALSE)</f>
        <v>4.3.9.9</v>
      </c>
      <c r="Y1330" t="str">
        <f>VLOOKUP(K1330,'[13]Conver ASEJ VS Clave Nueva'!$B$4:$D$193,3,FALSE)</f>
        <v>Otros servicios similares</v>
      </c>
    </row>
    <row r="1331" spans="1:25" x14ac:dyDescent="0.25">
      <c r="A1331" s="16">
        <v>86984</v>
      </c>
      <c r="B1331" s="16" t="s">
        <v>49</v>
      </c>
      <c r="C1331" s="16" t="str">
        <f t="shared" si="182"/>
        <v>2018</v>
      </c>
      <c r="D1331" s="16" t="str">
        <f t="shared" si="183"/>
        <v>040000</v>
      </c>
      <c r="E1331" s="16" t="str">
        <f>VLOOKUP(D1331:D4487,'[10]Catalogos CRI'!$A$10:$B$19,2,FALSE)</f>
        <v>DERECHOS</v>
      </c>
      <c r="F1331" s="16" t="str">
        <f t="shared" si="184"/>
        <v>043000</v>
      </c>
      <c r="G1331" s="16" t="str">
        <f>VLOOKUP(F1331:F4487,'[10]Catalogos CRI'!$A$24:$B$65,2,FALSE)</f>
        <v>DERECHOS POR PRESTACIÓN DE SERVICIOS</v>
      </c>
      <c r="H1331" s="16" t="str">
        <f t="shared" si="185"/>
        <v>043080</v>
      </c>
      <c r="I1331" s="16" t="str">
        <f>VLOOKUP(H1331:H4487,'[10]Catalogos CRI'!$A$70:$B$148,2,FALSE)</f>
        <v>Servicio de limpieza, recolección, traslado, tratamiento y disposición final de residuos</v>
      </c>
      <c r="J1331" s="16" t="str">
        <f t="shared" si="186"/>
        <v>043086</v>
      </c>
      <c r="K1331" s="16" t="str">
        <f>VLOOKUP(J1331:J4487,'[10]Catalogos CRI'!$A$153:$B$335,2,FALSE)</f>
        <v>Otros servicios similares</v>
      </c>
      <c r="L1331" s="16" t="str">
        <f t="shared" si="187"/>
        <v>400</v>
      </c>
      <c r="M1331" s="16" t="str">
        <f>VLOOKUP(L1331:L4487,[11]FF!$A$10:$B$16,2,FALSE)</f>
        <v>Ingresos Propios</v>
      </c>
      <c r="N1331" s="16" t="str">
        <f t="shared" si="188"/>
        <v>401</v>
      </c>
      <c r="O1331" s="16" t="str">
        <f>VLOOKUP(N1331:N4487,[11]FF!$A$22:$B$93,2,FALSE)</f>
        <v>Ingresos Propios</v>
      </c>
      <c r="P1331" s="16">
        <v>880203</v>
      </c>
      <c r="Q1331" s="16">
        <v>4</v>
      </c>
      <c r="R1331" s="17">
        <v>30246</v>
      </c>
      <c r="S1331" s="17">
        <v>0</v>
      </c>
      <c r="T1331" s="17">
        <f t="shared" si="180"/>
        <v>30246</v>
      </c>
      <c r="U1331" s="17">
        <v>0</v>
      </c>
      <c r="V1331" s="17">
        <v>32052.5</v>
      </c>
      <c r="W1331" s="17">
        <f t="shared" si="181"/>
        <v>-1806.5</v>
      </c>
      <c r="X1331" t="str">
        <f>VLOOKUP(J1331,'[12]Conver ASEJ VS Clave Nueva'!$A$4:$C$193,3,FALSE)</f>
        <v>4.3.9.9</v>
      </c>
      <c r="Y1331" t="str">
        <f>VLOOKUP(K1331,'[13]Conver ASEJ VS Clave Nueva'!$B$4:$D$193,3,FALSE)</f>
        <v>Otros servicios similares</v>
      </c>
    </row>
    <row r="1332" spans="1:25" x14ac:dyDescent="0.25">
      <c r="A1332" s="16">
        <v>86984</v>
      </c>
      <c r="B1332" s="16" t="s">
        <v>49</v>
      </c>
      <c r="C1332" s="16" t="str">
        <f t="shared" si="182"/>
        <v>2018</v>
      </c>
      <c r="D1332" s="16" t="str">
        <f t="shared" si="183"/>
        <v>040000</v>
      </c>
      <c r="E1332" s="16" t="str">
        <f>VLOOKUP(D1332:D4488,'[10]Catalogos CRI'!$A$10:$B$19,2,FALSE)</f>
        <v>DERECHOS</v>
      </c>
      <c r="F1332" s="16" t="str">
        <f t="shared" si="184"/>
        <v>043000</v>
      </c>
      <c r="G1332" s="16" t="str">
        <f>VLOOKUP(F1332:F4488,'[10]Catalogos CRI'!$A$24:$B$65,2,FALSE)</f>
        <v>DERECHOS POR PRESTACIÓN DE SERVICIOS</v>
      </c>
      <c r="H1332" s="16" t="str">
        <f t="shared" si="185"/>
        <v>043080</v>
      </c>
      <c r="I1332" s="16" t="str">
        <f>VLOOKUP(H1332:H4488,'[10]Catalogos CRI'!$A$70:$B$148,2,FALSE)</f>
        <v>Servicio de limpieza, recolección, traslado, tratamiento y disposición final de residuos</v>
      </c>
      <c r="J1332" s="16" t="str">
        <f t="shared" si="186"/>
        <v>043086</v>
      </c>
      <c r="K1332" s="16" t="str">
        <f>VLOOKUP(J1332:J4488,'[10]Catalogos CRI'!$A$153:$B$335,2,FALSE)</f>
        <v>Otros servicios similares</v>
      </c>
      <c r="L1332" s="16" t="str">
        <f t="shared" si="187"/>
        <v>400</v>
      </c>
      <c r="M1332" s="16" t="str">
        <f>VLOOKUP(L1332:L4488,[11]FF!$A$10:$B$16,2,FALSE)</f>
        <v>Ingresos Propios</v>
      </c>
      <c r="N1332" s="16" t="str">
        <f t="shared" si="188"/>
        <v>401</v>
      </c>
      <c r="O1332" s="16" t="str">
        <f>VLOOKUP(N1332:N4488,[11]FF!$A$22:$B$93,2,FALSE)</f>
        <v>Ingresos Propios</v>
      </c>
      <c r="P1332" s="16">
        <v>880204</v>
      </c>
      <c r="Q1332" s="16">
        <v>5</v>
      </c>
      <c r="R1332" s="17">
        <v>30246</v>
      </c>
      <c r="S1332" s="17">
        <v>0</v>
      </c>
      <c r="T1332" s="17">
        <f t="shared" si="180"/>
        <v>30246</v>
      </c>
      <c r="U1332" s="17">
        <v>0</v>
      </c>
      <c r="V1332" s="17">
        <v>22631</v>
      </c>
      <c r="W1332" s="17">
        <f t="shared" si="181"/>
        <v>7615</v>
      </c>
      <c r="X1332" t="str">
        <f>VLOOKUP(J1332,'[12]Conver ASEJ VS Clave Nueva'!$A$4:$C$193,3,FALSE)</f>
        <v>4.3.9.9</v>
      </c>
      <c r="Y1332" t="str">
        <f>VLOOKUP(K1332,'[13]Conver ASEJ VS Clave Nueva'!$B$4:$D$193,3,FALSE)</f>
        <v>Otros servicios similares</v>
      </c>
    </row>
    <row r="1333" spans="1:25" x14ac:dyDescent="0.25">
      <c r="A1333" s="16">
        <v>86984</v>
      </c>
      <c r="B1333" s="16" t="s">
        <v>49</v>
      </c>
      <c r="C1333" s="16" t="str">
        <f t="shared" si="182"/>
        <v>2018</v>
      </c>
      <c r="D1333" s="16" t="str">
        <f t="shared" si="183"/>
        <v>040000</v>
      </c>
      <c r="E1333" s="16" t="str">
        <f>VLOOKUP(D1333:D4489,'[10]Catalogos CRI'!$A$10:$B$19,2,FALSE)</f>
        <v>DERECHOS</v>
      </c>
      <c r="F1333" s="16" t="str">
        <f t="shared" si="184"/>
        <v>043000</v>
      </c>
      <c r="G1333" s="16" t="str">
        <f>VLOOKUP(F1333:F4489,'[10]Catalogos CRI'!$A$24:$B$65,2,FALSE)</f>
        <v>DERECHOS POR PRESTACIÓN DE SERVICIOS</v>
      </c>
      <c r="H1333" s="16" t="str">
        <f t="shared" si="185"/>
        <v>043080</v>
      </c>
      <c r="I1333" s="16" t="str">
        <f>VLOOKUP(H1333:H4489,'[10]Catalogos CRI'!$A$70:$B$148,2,FALSE)</f>
        <v>Servicio de limpieza, recolección, traslado, tratamiento y disposición final de residuos</v>
      </c>
      <c r="J1333" s="16" t="str">
        <f t="shared" si="186"/>
        <v>043086</v>
      </c>
      <c r="K1333" s="16" t="str">
        <f>VLOOKUP(J1333:J4489,'[10]Catalogos CRI'!$A$153:$B$335,2,FALSE)</f>
        <v>Otros servicios similares</v>
      </c>
      <c r="L1333" s="16" t="str">
        <f t="shared" si="187"/>
        <v>400</v>
      </c>
      <c r="M1333" s="16" t="str">
        <f>VLOOKUP(L1333:L4489,[11]FF!$A$10:$B$16,2,FALSE)</f>
        <v>Ingresos Propios</v>
      </c>
      <c r="N1333" s="16" t="str">
        <f t="shared" si="188"/>
        <v>401</v>
      </c>
      <c r="O1333" s="16" t="str">
        <f>VLOOKUP(N1333:N4489,[11]FF!$A$22:$B$93,2,FALSE)</f>
        <v>Ingresos Propios</v>
      </c>
      <c r="P1333" s="16">
        <v>880205</v>
      </c>
      <c r="Q1333" s="16">
        <v>6</v>
      </c>
      <c r="R1333" s="17">
        <v>30246</v>
      </c>
      <c r="S1333" s="17">
        <v>0</v>
      </c>
      <c r="T1333" s="17">
        <f t="shared" si="180"/>
        <v>30246</v>
      </c>
      <c r="U1333" s="17">
        <v>0</v>
      </c>
      <c r="V1333" s="17">
        <v>28156.5</v>
      </c>
      <c r="W1333" s="17">
        <f t="shared" si="181"/>
        <v>2089.5</v>
      </c>
      <c r="X1333" t="str">
        <f>VLOOKUP(J1333,'[12]Conver ASEJ VS Clave Nueva'!$A$4:$C$193,3,FALSE)</f>
        <v>4.3.9.9</v>
      </c>
      <c r="Y1333" t="str">
        <f>VLOOKUP(K1333,'[13]Conver ASEJ VS Clave Nueva'!$B$4:$D$193,3,FALSE)</f>
        <v>Otros servicios similares</v>
      </c>
    </row>
    <row r="1334" spans="1:25" x14ac:dyDescent="0.25">
      <c r="A1334" s="16">
        <v>86984</v>
      </c>
      <c r="B1334" s="16" t="s">
        <v>49</v>
      </c>
      <c r="C1334" s="16" t="str">
        <f t="shared" si="182"/>
        <v>2018</v>
      </c>
      <c r="D1334" s="16" t="str">
        <f t="shared" si="183"/>
        <v>040000</v>
      </c>
      <c r="E1334" s="16" t="str">
        <f>VLOOKUP(D1334:D4490,'[10]Catalogos CRI'!$A$10:$B$19,2,FALSE)</f>
        <v>DERECHOS</v>
      </c>
      <c r="F1334" s="16" t="str">
        <f t="shared" si="184"/>
        <v>043000</v>
      </c>
      <c r="G1334" s="16" t="str">
        <f>VLOOKUP(F1334:F4490,'[10]Catalogos CRI'!$A$24:$B$65,2,FALSE)</f>
        <v>DERECHOS POR PRESTACIÓN DE SERVICIOS</v>
      </c>
      <c r="H1334" s="16" t="str">
        <f t="shared" si="185"/>
        <v>043080</v>
      </c>
      <c r="I1334" s="16" t="str">
        <f>VLOOKUP(H1334:H4490,'[10]Catalogos CRI'!$A$70:$B$148,2,FALSE)</f>
        <v>Servicio de limpieza, recolección, traslado, tratamiento y disposición final de residuos</v>
      </c>
      <c r="J1334" s="16" t="str">
        <f t="shared" si="186"/>
        <v>043086</v>
      </c>
      <c r="K1334" s="16" t="str">
        <f>VLOOKUP(J1334:J4490,'[10]Catalogos CRI'!$A$153:$B$335,2,FALSE)</f>
        <v>Otros servicios similares</v>
      </c>
      <c r="L1334" s="16" t="str">
        <f t="shared" si="187"/>
        <v>400</v>
      </c>
      <c r="M1334" s="16" t="str">
        <f>VLOOKUP(L1334:L4490,[11]FF!$A$10:$B$16,2,FALSE)</f>
        <v>Ingresos Propios</v>
      </c>
      <c r="N1334" s="16" t="str">
        <f t="shared" si="188"/>
        <v>401</v>
      </c>
      <c r="O1334" s="16" t="str">
        <f>VLOOKUP(N1334:N4490,[11]FF!$A$22:$B$93,2,FALSE)</f>
        <v>Ingresos Propios</v>
      </c>
      <c r="P1334" s="16">
        <v>880206</v>
      </c>
      <c r="Q1334" s="16">
        <v>7</v>
      </c>
      <c r="R1334" s="17">
        <v>30246</v>
      </c>
      <c r="S1334" s="17">
        <v>0</v>
      </c>
      <c r="T1334" s="17">
        <f t="shared" si="180"/>
        <v>30246</v>
      </c>
      <c r="U1334" s="17">
        <v>0</v>
      </c>
      <c r="V1334" s="17">
        <v>43696</v>
      </c>
      <c r="W1334" s="17">
        <f t="shared" si="181"/>
        <v>-13450</v>
      </c>
      <c r="X1334" t="str">
        <f>VLOOKUP(J1334,'[12]Conver ASEJ VS Clave Nueva'!$A$4:$C$193,3,FALSE)</f>
        <v>4.3.9.9</v>
      </c>
      <c r="Y1334" t="str">
        <f>VLOOKUP(K1334,'[13]Conver ASEJ VS Clave Nueva'!$B$4:$D$193,3,FALSE)</f>
        <v>Otros servicios similares</v>
      </c>
    </row>
    <row r="1335" spans="1:25" x14ac:dyDescent="0.25">
      <c r="A1335" s="16">
        <v>86984</v>
      </c>
      <c r="B1335" s="16" t="s">
        <v>49</v>
      </c>
      <c r="C1335" s="16" t="str">
        <f t="shared" si="182"/>
        <v>2018</v>
      </c>
      <c r="D1335" s="16" t="str">
        <f t="shared" si="183"/>
        <v>040000</v>
      </c>
      <c r="E1335" s="16" t="str">
        <f>VLOOKUP(D1335:D4491,'[10]Catalogos CRI'!$A$10:$B$19,2,FALSE)</f>
        <v>DERECHOS</v>
      </c>
      <c r="F1335" s="16" t="str">
        <f t="shared" si="184"/>
        <v>043000</v>
      </c>
      <c r="G1335" s="16" t="str">
        <f>VLOOKUP(F1335:F4491,'[10]Catalogos CRI'!$A$24:$B$65,2,FALSE)</f>
        <v>DERECHOS POR PRESTACIÓN DE SERVICIOS</v>
      </c>
      <c r="H1335" s="16" t="str">
        <f t="shared" si="185"/>
        <v>043080</v>
      </c>
      <c r="I1335" s="16" t="str">
        <f>VLOOKUP(H1335:H4491,'[10]Catalogos CRI'!$A$70:$B$148,2,FALSE)</f>
        <v>Servicio de limpieza, recolección, traslado, tratamiento y disposición final de residuos</v>
      </c>
      <c r="J1335" s="16" t="str">
        <f t="shared" si="186"/>
        <v>043086</v>
      </c>
      <c r="K1335" s="16" t="str">
        <f>VLOOKUP(J1335:J4491,'[10]Catalogos CRI'!$A$153:$B$335,2,FALSE)</f>
        <v>Otros servicios similares</v>
      </c>
      <c r="L1335" s="16" t="str">
        <f t="shared" si="187"/>
        <v>400</v>
      </c>
      <c r="M1335" s="16" t="str">
        <f>VLOOKUP(L1335:L4491,[11]FF!$A$10:$B$16,2,FALSE)</f>
        <v>Ingresos Propios</v>
      </c>
      <c r="N1335" s="16" t="str">
        <f t="shared" si="188"/>
        <v>401</v>
      </c>
      <c r="O1335" s="16" t="str">
        <f>VLOOKUP(N1335:N4491,[11]FF!$A$22:$B$93,2,FALSE)</f>
        <v>Ingresos Propios</v>
      </c>
      <c r="P1335" s="16">
        <v>880207</v>
      </c>
      <c r="Q1335" s="16">
        <v>8</v>
      </c>
      <c r="R1335" s="17">
        <v>30246</v>
      </c>
      <c r="S1335" s="17">
        <v>0</v>
      </c>
      <c r="T1335" s="17">
        <f t="shared" si="180"/>
        <v>30246</v>
      </c>
      <c r="U1335" s="17">
        <v>0</v>
      </c>
      <c r="V1335" s="17">
        <v>48886.04</v>
      </c>
      <c r="W1335" s="17">
        <f t="shared" si="181"/>
        <v>-18640.04</v>
      </c>
      <c r="X1335" t="str">
        <f>VLOOKUP(J1335,'[12]Conver ASEJ VS Clave Nueva'!$A$4:$C$193,3,FALSE)</f>
        <v>4.3.9.9</v>
      </c>
      <c r="Y1335" t="str">
        <f>VLOOKUP(K1335,'[13]Conver ASEJ VS Clave Nueva'!$B$4:$D$193,3,FALSE)</f>
        <v>Otros servicios similares</v>
      </c>
    </row>
    <row r="1336" spans="1:25" x14ac:dyDescent="0.25">
      <c r="A1336" s="16">
        <v>86984</v>
      </c>
      <c r="B1336" s="16" t="s">
        <v>49</v>
      </c>
      <c r="C1336" s="16" t="str">
        <f t="shared" si="182"/>
        <v>2018</v>
      </c>
      <c r="D1336" s="16" t="str">
        <f t="shared" si="183"/>
        <v>040000</v>
      </c>
      <c r="E1336" s="16" t="str">
        <f>VLOOKUP(D1336:D4492,'[10]Catalogos CRI'!$A$10:$B$19,2,FALSE)</f>
        <v>DERECHOS</v>
      </c>
      <c r="F1336" s="16" t="str">
        <f t="shared" si="184"/>
        <v>043000</v>
      </c>
      <c r="G1336" s="16" t="str">
        <f>VLOOKUP(F1336:F4492,'[10]Catalogos CRI'!$A$24:$B$65,2,FALSE)</f>
        <v>DERECHOS POR PRESTACIÓN DE SERVICIOS</v>
      </c>
      <c r="H1336" s="16" t="str">
        <f t="shared" si="185"/>
        <v>043080</v>
      </c>
      <c r="I1336" s="16" t="str">
        <f>VLOOKUP(H1336:H4492,'[10]Catalogos CRI'!$A$70:$B$148,2,FALSE)</f>
        <v>Servicio de limpieza, recolección, traslado, tratamiento y disposición final de residuos</v>
      </c>
      <c r="J1336" s="16" t="str">
        <f t="shared" si="186"/>
        <v>043086</v>
      </c>
      <c r="K1336" s="16" t="str">
        <f>VLOOKUP(J1336:J4492,'[10]Catalogos CRI'!$A$153:$B$335,2,FALSE)</f>
        <v>Otros servicios similares</v>
      </c>
      <c r="L1336" s="16" t="str">
        <f t="shared" si="187"/>
        <v>400</v>
      </c>
      <c r="M1336" s="16" t="str">
        <f>VLOOKUP(L1336:L4492,[11]FF!$A$10:$B$16,2,FALSE)</f>
        <v>Ingresos Propios</v>
      </c>
      <c r="N1336" s="16" t="str">
        <f t="shared" si="188"/>
        <v>401</v>
      </c>
      <c r="O1336" s="16" t="str">
        <f>VLOOKUP(N1336:N4492,[11]FF!$A$22:$B$93,2,FALSE)</f>
        <v>Ingresos Propios</v>
      </c>
      <c r="P1336" s="16">
        <v>880208</v>
      </c>
      <c r="Q1336" s="16">
        <v>9</v>
      </c>
      <c r="R1336" s="17">
        <v>30246</v>
      </c>
      <c r="S1336" s="17">
        <v>0</v>
      </c>
      <c r="T1336" s="17">
        <f t="shared" si="180"/>
        <v>30246</v>
      </c>
      <c r="U1336" s="17">
        <v>0</v>
      </c>
      <c r="V1336" s="17">
        <v>35887.25</v>
      </c>
      <c r="W1336" s="17">
        <f t="shared" si="181"/>
        <v>-5641.25</v>
      </c>
      <c r="X1336" t="str">
        <f>VLOOKUP(J1336,'[12]Conver ASEJ VS Clave Nueva'!$A$4:$C$193,3,FALSE)</f>
        <v>4.3.9.9</v>
      </c>
      <c r="Y1336" t="str">
        <f>VLOOKUP(K1336,'[13]Conver ASEJ VS Clave Nueva'!$B$4:$D$193,3,FALSE)</f>
        <v>Otros servicios similares</v>
      </c>
    </row>
    <row r="1337" spans="1:25" x14ac:dyDescent="0.25">
      <c r="A1337" s="16">
        <v>86984</v>
      </c>
      <c r="B1337" s="16" t="s">
        <v>49</v>
      </c>
      <c r="C1337" s="16" t="str">
        <f t="shared" si="182"/>
        <v>2018</v>
      </c>
      <c r="D1337" s="16" t="str">
        <f t="shared" si="183"/>
        <v>040000</v>
      </c>
      <c r="E1337" s="16" t="str">
        <f>VLOOKUP(D1337:D4493,'[10]Catalogos CRI'!$A$10:$B$19,2,FALSE)</f>
        <v>DERECHOS</v>
      </c>
      <c r="F1337" s="16" t="str">
        <f t="shared" si="184"/>
        <v>043000</v>
      </c>
      <c r="G1337" s="16" t="str">
        <f>VLOOKUP(F1337:F4493,'[10]Catalogos CRI'!$A$24:$B$65,2,FALSE)</f>
        <v>DERECHOS POR PRESTACIÓN DE SERVICIOS</v>
      </c>
      <c r="H1337" s="16" t="str">
        <f t="shared" si="185"/>
        <v>043080</v>
      </c>
      <c r="I1337" s="16" t="str">
        <f>VLOOKUP(H1337:H4493,'[10]Catalogos CRI'!$A$70:$B$148,2,FALSE)</f>
        <v>Servicio de limpieza, recolección, traslado, tratamiento y disposición final de residuos</v>
      </c>
      <c r="J1337" s="16" t="str">
        <f t="shared" si="186"/>
        <v>043086</v>
      </c>
      <c r="K1337" s="16" t="str">
        <f>VLOOKUP(J1337:J4493,'[10]Catalogos CRI'!$A$153:$B$335,2,FALSE)</f>
        <v>Otros servicios similares</v>
      </c>
      <c r="L1337" s="16" t="str">
        <f t="shared" si="187"/>
        <v>400</v>
      </c>
      <c r="M1337" s="16" t="str">
        <f>VLOOKUP(L1337:L4493,[11]FF!$A$10:$B$16,2,FALSE)</f>
        <v>Ingresos Propios</v>
      </c>
      <c r="N1337" s="16" t="str">
        <f t="shared" si="188"/>
        <v>401</v>
      </c>
      <c r="O1337" s="16" t="str">
        <f>VLOOKUP(N1337:N4493,[11]FF!$A$22:$B$93,2,FALSE)</f>
        <v>Ingresos Propios</v>
      </c>
      <c r="P1337" s="16">
        <v>880209</v>
      </c>
      <c r="Q1337" s="16">
        <v>10</v>
      </c>
      <c r="R1337" s="17">
        <v>30246</v>
      </c>
      <c r="S1337" s="17">
        <v>0</v>
      </c>
      <c r="T1337" s="17">
        <f t="shared" si="180"/>
        <v>30246</v>
      </c>
      <c r="U1337" s="17">
        <v>0</v>
      </c>
      <c r="V1337" s="17">
        <v>49268.25</v>
      </c>
      <c r="W1337" s="17">
        <f t="shared" si="181"/>
        <v>-19022.25</v>
      </c>
      <c r="X1337" t="str">
        <f>VLOOKUP(J1337,'[12]Conver ASEJ VS Clave Nueva'!$A$4:$C$193,3,FALSE)</f>
        <v>4.3.9.9</v>
      </c>
      <c r="Y1337" t="str">
        <f>VLOOKUP(K1337,'[13]Conver ASEJ VS Clave Nueva'!$B$4:$D$193,3,FALSE)</f>
        <v>Otros servicios similares</v>
      </c>
    </row>
    <row r="1338" spans="1:25" x14ac:dyDescent="0.25">
      <c r="A1338" s="16">
        <v>86984</v>
      </c>
      <c r="B1338" s="16" t="s">
        <v>49</v>
      </c>
      <c r="C1338" s="16" t="str">
        <f t="shared" si="182"/>
        <v>2018</v>
      </c>
      <c r="D1338" s="16" t="str">
        <f t="shared" si="183"/>
        <v>040000</v>
      </c>
      <c r="E1338" s="16" t="str">
        <f>VLOOKUP(D1338:D4494,'[10]Catalogos CRI'!$A$10:$B$19,2,FALSE)</f>
        <v>DERECHOS</v>
      </c>
      <c r="F1338" s="16" t="str">
        <f t="shared" si="184"/>
        <v>043000</v>
      </c>
      <c r="G1338" s="16" t="str">
        <f>VLOOKUP(F1338:F4494,'[10]Catalogos CRI'!$A$24:$B$65,2,FALSE)</f>
        <v>DERECHOS POR PRESTACIÓN DE SERVICIOS</v>
      </c>
      <c r="H1338" s="16" t="str">
        <f t="shared" si="185"/>
        <v>043080</v>
      </c>
      <c r="I1338" s="16" t="str">
        <f>VLOOKUP(H1338:H4494,'[10]Catalogos CRI'!$A$70:$B$148,2,FALSE)</f>
        <v>Servicio de limpieza, recolección, traslado, tratamiento y disposición final de residuos</v>
      </c>
      <c r="J1338" s="16" t="str">
        <f t="shared" si="186"/>
        <v>043086</v>
      </c>
      <c r="K1338" s="16" t="str">
        <f>VLOOKUP(J1338:J4494,'[10]Catalogos CRI'!$A$153:$B$335,2,FALSE)</f>
        <v>Otros servicios similares</v>
      </c>
      <c r="L1338" s="16" t="str">
        <f t="shared" si="187"/>
        <v>400</v>
      </c>
      <c r="M1338" s="16" t="str">
        <f>VLOOKUP(L1338:L4494,[11]FF!$A$10:$B$16,2,FALSE)</f>
        <v>Ingresos Propios</v>
      </c>
      <c r="N1338" s="16" t="str">
        <f t="shared" si="188"/>
        <v>401</v>
      </c>
      <c r="O1338" s="16" t="str">
        <f>VLOOKUP(N1338:N4494,[11]FF!$A$22:$B$93,2,FALSE)</f>
        <v>Ingresos Propios</v>
      </c>
      <c r="P1338" s="16">
        <v>880210</v>
      </c>
      <c r="Q1338" s="16">
        <v>11</v>
      </c>
      <c r="R1338" s="17">
        <v>30246</v>
      </c>
      <c r="S1338" s="17">
        <v>0</v>
      </c>
      <c r="T1338" s="17">
        <f t="shared" si="180"/>
        <v>30246</v>
      </c>
      <c r="U1338" s="17">
        <v>0</v>
      </c>
      <c r="V1338" s="17">
        <v>46712.44</v>
      </c>
      <c r="W1338" s="17">
        <f t="shared" si="181"/>
        <v>-16466.440000000002</v>
      </c>
      <c r="X1338" t="str">
        <f>VLOOKUP(J1338,'[12]Conver ASEJ VS Clave Nueva'!$A$4:$C$193,3,FALSE)</f>
        <v>4.3.9.9</v>
      </c>
      <c r="Y1338" t="str">
        <f>VLOOKUP(K1338,'[13]Conver ASEJ VS Clave Nueva'!$B$4:$D$193,3,FALSE)</f>
        <v>Otros servicios similares</v>
      </c>
    </row>
    <row r="1339" spans="1:25" x14ac:dyDescent="0.25">
      <c r="A1339" s="16">
        <v>86984</v>
      </c>
      <c r="B1339" s="16" t="s">
        <v>49</v>
      </c>
      <c r="C1339" s="16" t="str">
        <f t="shared" si="182"/>
        <v>2018</v>
      </c>
      <c r="D1339" s="16" t="str">
        <f t="shared" si="183"/>
        <v>040000</v>
      </c>
      <c r="E1339" s="16" t="str">
        <f>VLOOKUP(D1339:D4495,'[10]Catalogos CRI'!$A$10:$B$19,2,FALSE)</f>
        <v>DERECHOS</v>
      </c>
      <c r="F1339" s="16" t="str">
        <f t="shared" si="184"/>
        <v>043000</v>
      </c>
      <c r="G1339" s="16" t="str">
        <f>VLOOKUP(F1339:F4495,'[10]Catalogos CRI'!$A$24:$B$65,2,FALSE)</f>
        <v>DERECHOS POR PRESTACIÓN DE SERVICIOS</v>
      </c>
      <c r="H1339" s="16" t="str">
        <f t="shared" si="185"/>
        <v>043080</v>
      </c>
      <c r="I1339" s="16" t="str">
        <f>VLOOKUP(H1339:H4495,'[10]Catalogos CRI'!$A$70:$B$148,2,FALSE)</f>
        <v>Servicio de limpieza, recolección, traslado, tratamiento y disposición final de residuos</v>
      </c>
      <c r="J1339" s="16" t="str">
        <f t="shared" si="186"/>
        <v>043086</v>
      </c>
      <c r="K1339" s="16" t="str">
        <f>VLOOKUP(J1339:J4495,'[10]Catalogos CRI'!$A$153:$B$335,2,FALSE)</f>
        <v>Otros servicios similares</v>
      </c>
      <c r="L1339" s="16" t="str">
        <f t="shared" si="187"/>
        <v>400</v>
      </c>
      <c r="M1339" s="16" t="str">
        <f>VLOOKUP(L1339:L4495,[11]FF!$A$10:$B$16,2,FALSE)</f>
        <v>Ingresos Propios</v>
      </c>
      <c r="N1339" s="16" t="str">
        <f t="shared" si="188"/>
        <v>401</v>
      </c>
      <c r="O1339" s="16" t="str">
        <f>VLOOKUP(N1339:N4495,[11]FF!$A$22:$B$93,2,FALSE)</f>
        <v>Ingresos Propios</v>
      </c>
      <c r="P1339" s="16">
        <v>880211</v>
      </c>
      <c r="Q1339" s="16">
        <v>12</v>
      </c>
      <c r="R1339" s="17">
        <v>30246</v>
      </c>
      <c r="S1339" s="17">
        <v>0</v>
      </c>
      <c r="T1339" s="17">
        <f t="shared" si="180"/>
        <v>30246</v>
      </c>
      <c r="U1339" s="17">
        <v>0</v>
      </c>
      <c r="V1339" s="17">
        <v>23472.85</v>
      </c>
      <c r="W1339" s="17">
        <f t="shared" si="181"/>
        <v>6773.1500000000015</v>
      </c>
      <c r="X1339" t="str">
        <f>VLOOKUP(J1339,'[12]Conver ASEJ VS Clave Nueva'!$A$4:$C$193,3,FALSE)</f>
        <v>4.3.9.9</v>
      </c>
      <c r="Y1339" t="str">
        <f>VLOOKUP(K1339,'[13]Conver ASEJ VS Clave Nueva'!$B$4:$D$193,3,FALSE)</f>
        <v>Otros servicios similares</v>
      </c>
    </row>
    <row r="1340" spans="1:25" x14ac:dyDescent="0.25">
      <c r="A1340" s="16">
        <v>86985</v>
      </c>
      <c r="B1340" s="16" t="s">
        <v>50</v>
      </c>
      <c r="C1340" s="16" t="str">
        <f t="shared" si="182"/>
        <v>2018</v>
      </c>
      <c r="D1340" s="16" t="str">
        <f t="shared" si="183"/>
        <v>040000</v>
      </c>
      <c r="E1340" s="16" t="str">
        <f>VLOOKUP(D1340:D4496,'[10]Catalogos CRI'!$A$10:$B$19,2,FALSE)</f>
        <v>DERECHOS</v>
      </c>
      <c r="F1340" s="16" t="str">
        <f t="shared" si="184"/>
        <v>043000</v>
      </c>
      <c r="G1340" s="16" t="str">
        <f>VLOOKUP(F1340:F4496,'[10]Catalogos CRI'!$A$24:$B$65,2,FALSE)</f>
        <v>DERECHOS POR PRESTACIÓN DE SERVICIOS</v>
      </c>
      <c r="H1340" s="16" t="str">
        <f t="shared" si="185"/>
        <v>043090</v>
      </c>
      <c r="I1340" s="16" t="str">
        <f>VLOOKUP(H1340:H4496,'[10]Catalogos CRI'!$A$70:$B$148,2,FALSE)</f>
        <v>Agua potable y alcantarillado</v>
      </c>
      <c r="J1340" s="16" t="str">
        <f t="shared" si="186"/>
        <v>043091</v>
      </c>
      <c r="K1340" s="16" t="str">
        <f>VLOOKUP(J1340:J4496,'[10]Catalogos CRI'!$A$153:$B$335,2,FALSE)</f>
        <v>Servicio doméstico</v>
      </c>
      <c r="L1340" s="16" t="str">
        <f t="shared" si="187"/>
        <v>400</v>
      </c>
      <c r="M1340" s="16" t="str">
        <f>VLOOKUP(L1340:L4496,[11]FF!$A$10:$B$16,2,FALSE)</f>
        <v>Ingresos Propios</v>
      </c>
      <c r="N1340" s="16" t="str">
        <f t="shared" si="188"/>
        <v>401</v>
      </c>
      <c r="O1340" s="16" t="str">
        <f>VLOOKUP(N1340:N4496,[11]FF!$A$22:$B$93,2,FALSE)</f>
        <v>Ingresos Propios</v>
      </c>
      <c r="P1340" s="16">
        <v>880212</v>
      </c>
      <c r="Q1340" s="16">
        <v>1</v>
      </c>
      <c r="R1340" s="17">
        <v>774626.78</v>
      </c>
      <c r="S1340" s="17">
        <v>0</v>
      </c>
      <c r="T1340" s="17">
        <f t="shared" si="180"/>
        <v>774626.78</v>
      </c>
      <c r="U1340" s="17">
        <v>0</v>
      </c>
      <c r="V1340" s="17">
        <v>0</v>
      </c>
      <c r="W1340" s="17">
        <f t="shared" si="181"/>
        <v>774626.78</v>
      </c>
      <c r="X1340" t="str">
        <f>VLOOKUP(J1340,'[12]Conver ASEJ VS Clave Nueva'!$A$4:$C$193,3,FALSE)</f>
        <v>4.3.10.1</v>
      </c>
      <c r="Y1340" t="str">
        <f>VLOOKUP(K1340,'[13]Conver ASEJ VS Clave Nueva'!$B$4:$D$193,3,FALSE)</f>
        <v>Servicio doméstico</v>
      </c>
    </row>
    <row r="1341" spans="1:25" x14ac:dyDescent="0.25">
      <c r="A1341" s="16">
        <v>86985</v>
      </c>
      <c r="B1341" s="16" t="s">
        <v>50</v>
      </c>
      <c r="C1341" s="16" t="str">
        <f t="shared" si="182"/>
        <v>2018</v>
      </c>
      <c r="D1341" s="16" t="str">
        <f t="shared" si="183"/>
        <v>040000</v>
      </c>
      <c r="E1341" s="16" t="str">
        <f>VLOOKUP(D1341:D4497,'[10]Catalogos CRI'!$A$10:$B$19,2,FALSE)</f>
        <v>DERECHOS</v>
      </c>
      <c r="F1341" s="16" t="str">
        <f t="shared" si="184"/>
        <v>043000</v>
      </c>
      <c r="G1341" s="16" t="str">
        <f>VLOOKUP(F1341:F4497,'[10]Catalogos CRI'!$A$24:$B$65,2,FALSE)</f>
        <v>DERECHOS POR PRESTACIÓN DE SERVICIOS</v>
      </c>
      <c r="H1341" s="16" t="str">
        <f t="shared" si="185"/>
        <v>043090</v>
      </c>
      <c r="I1341" s="16" t="str">
        <f>VLOOKUP(H1341:H4497,'[10]Catalogos CRI'!$A$70:$B$148,2,FALSE)</f>
        <v>Agua potable y alcantarillado</v>
      </c>
      <c r="J1341" s="16" t="str">
        <f t="shared" si="186"/>
        <v>043091</v>
      </c>
      <c r="K1341" s="16" t="str">
        <f>VLOOKUP(J1341:J4497,'[10]Catalogos CRI'!$A$153:$B$335,2,FALSE)</f>
        <v>Servicio doméstico</v>
      </c>
      <c r="L1341" s="16" t="str">
        <f t="shared" si="187"/>
        <v>400</v>
      </c>
      <c r="M1341" s="16" t="str">
        <f>VLOOKUP(L1341:L4497,[11]FF!$A$10:$B$16,2,FALSE)</f>
        <v>Ingresos Propios</v>
      </c>
      <c r="N1341" s="16" t="str">
        <f t="shared" si="188"/>
        <v>401</v>
      </c>
      <c r="O1341" s="16" t="str">
        <f>VLOOKUP(N1341:N4497,[11]FF!$A$22:$B$93,2,FALSE)</f>
        <v>Ingresos Propios</v>
      </c>
      <c r="P1341" s="16">
        <v>880213</v>
      </c>
      <c r="Q1341" s="16">
        <v>2</v>
      </c>
      <c r="R1341" s="17">
        <v>774626</v>
      </c>
      <c r="S1341" s="17">
        <v>0</v>
      </c>
      <c r="T1341" s="17">
        <f t="shared" si="180"/>
        <v>774626</v>
      </c>
      <c r="U1341" s="17">
        <v>0</v>
      </c>
      <c r="V1341" s="17">
        <v>0</v>
      </c>
      <c r="W1341" s="17">
        <f t="shared" si="181"/>
        <v>774626</v>
      </c>
      <c r="X1341" t="str">
        <f>VLOOKUP(J1341,'[12]Conver ASEJ VS Clave Nueva'!$A$4:$C$193,3,FALSE)</f>
        <v>4.3.10.1</v>
      </c>
      <c r="Y1341" t="str">
        <f>VLOOKUP(K1341,'[13]Conver ASEJ VS Clave Nueva'!$B$4:$D$193,3,FALSE)</f>
        <v>Servicio doméstico</v>
      </c>
    </row>
    <row r="1342" spans="1:25" x14ac:dyDescent="0.25">
      <c r="A1342" s="16">
        <v>86985</v>
      </c>
      <c r="B1342" s="16" t="s">
        <v>50</v>
      </c>
      <c r="C1342" s="16" t="str">
        <f t="shared" si="182"/>
        <v>2018</v>
      </c>
      <c r="D1342" s="16" t="str">
        <f t="shared" si="183"/>
        <v>040000</v>
      </c>
      <c r="E1342" s="16" t="str">
        <f>VLOOKUP(D1342:D4498,'[10]Catalogos CRI'!$A$10:$B$19,2,FALSE)</f>
        <v>DERECHOS</v>
      </c>
      <c r="F1342" s="16" t="str">
        <f t="shared" si="184"/>
        <v>043000</v>
      </c>
      <c r="G1342" s="16" t="str">
        <f>VLOOKUP(F1342:F4498,'[10]Catalogos CRI'!$A$24:$B$65,2,FALSE)</f>
        <v>DERECHOS POR PRESTACIÓN DE SERVICIOS</v>
      </c>
      <c r="H1342" s="16" t="str">
        <f t="shared" si="185"/>
        <v>043090</v>
      </c>
      <c r="I1342" s="16" t="str">
        <f>VLOOKUP(H1342:H4498,'[10]Catalogos CRI'!$A$70:$B$148,2,FALSE)</f>
        <v>Agua potable y alcantarillado</v>
      </c>
      <c r="J1342" s="16" t="str">
        <f t="shared" si="186"/>
        <v>043091</v>
      </c>
      <c r="K1342" s="16" t="str">
        <f>VLOOKUP(J1342:J4498,'[10]Catalogos CRI'!$A$153:$B$335,2,FALSE)</f>
        <v>Servicio doméstico</v>
      </c>
      <c r="L1342" s="16" t="str">
        <f t="shared" si="187"/>
        <v>400</v>
      </c>
      <c r="M1342" s="16" t="str">
        <f>VLOOKUP(L1342:L4498,[11]FF!$A$10:$B$16,2,FALSE)</f>
        <v>Ingresos Propios</v>
      </c>
      <c r="N1342" s="16" t="str">
        <f t="shared" si="188"/>
        <v>401</v>
      </c>
      <c r="O1342" s="16" t="str">
        <f>VLOOKUP(N1342:N4498,[11]FF!$A$22:$B$93,2,FALSE)</f>
        <v>Ingresos Propios</v>
      </c>
      <c r="P1342" s="16">
        <v>880214</v>
      </c>
      <c r="Q1342" s="16">
        <v>3</v>
      </c>
      <c r="R1342" s="17">
        <v>774626</v>
      </c>
      <c r="S1342" s="17">
        <v>0</v>
      </c>
      <c r="T1342" s="17">
        <f t="shared" si="180"/>
        <v>774626</v>
      </c>
      <c r="U1342" s="17">
        <v>0</v>
      </c>
      <c r="V1342" s="17">
        <v>0</v>
      </c>
      <c r="W1342" s="17">
        <f t="shared" si="181"/>
        <v>774626</v>
      </c>
      <c r="X1342" t="str">
        <f>VLOOKUP(J1342,'[12]Conver ASEJ VS Clave Nueva'!$A$4:$C$193,3,FALSE)</f>
        <v>4.3.10.1</v>
      </c>
      <c r="Y1342" t="str">
        <f>VLOOKUP(K1342,'[13]Conver ASEJ VS Clave Nueva'!$B$4:$D$193,3,FALSE)</f>
        <v>Servicio doméstico</v>
      </c>
    </row>
    <row r="1343" spans="1:25" x14ac:dyDescent="0.25">
      <c r="A1343" s="16">
        <v>86985</v>
      </c>
      <c r="B1343" s="16" t="s">
        <v>50</v>
      </c>
      <c r="C1343" s="16" t="str">
        <f t="shared" si="182"/>
        <v>2018</v>
      </c>
      <c r="D1343" s="16" t="str">
        <f t="shared" si="183"/>
        <v>040000</v>
      </c>
      <c r="E1343" s="16" t="str">
        <f>VLOOKUP(D1343:D4499,'[10]Catalogos CRI'!$A$10:$B$19,2,FALSE)</f>
        <v>DERECHOS</v>
      </c>
      <c r="F1343" s="16" t="str">
        <f t="shared" si="184"/>
        <v>043000</v>
      </c>
      <c r="G1343" s="16" t="str">
        <f>VLOOKUP(F1343:F4499,'[10]Catalogos CRI'!$A$24:$B$65,2,FALSE)</f>
        <v>DERECHOS POR PRESTACIÓN DE SERVICIOS</v>
      </c>
      <c r="H1343" s="16" t="str">
        <f t="shared" si="185"/>
        <v>043090</v>
      </c>
      <c r="I1343" s="16" t="str">
        <f>VLOOKUP(H1343:H4499,'[10]Catalogos CRI'!$A$70:$B$148,2,FALSE)</f>
        <v>Agua potable y alcantarillado</v>
      </c>
      <c r="J1343" s="16" t="str">
        <f t="shared" si="186"/>
        <v>043091</v>
      </c>
      <c r="K1343" s="16" t="str">
        <f>VLOOKUP(J1343:J4499,'[10]Catalogos CRI'!$A$153:$B$335,2,FALSE)</f>
        <v>Servicio doméstico</v>
      </c>
      <c r="L1343" s="16" t="str">
        <f t="shared" si="187"/>
        <v>400</v>
      </c>
      <c r="M1343" s="16" t="str">
        <f>VLOOKUP(L1343:L4499,[11]FF!$A$10:$B$16,2,FALSE)</f>
        <v>Ingresos Propios</v>
      </c>
      <c r="N1343" s="16" t="str">
        <f t="shared" si="188"/>
        <v>401</v>
      </c>
      <c r="O1343" s="16" t="str">
        <f>VLOOKUP(N1343:N4499,[11]FF!$A$22:$B$93,2,FALSE)</f>
        <v>Ingresos Propios</v>
      </c>
      <c r="P1343" s="16">
        <v>880215</v>
      </c>
      <c r="Q1343" s="16">
        <v>4</v>
      </c>
      <c r="R1343" s="17">
        <v>774626</v>
      </c>
      <c r="S1343" s="17">
        <v>0</v>
      </c>
      <c r="T1343" s="17">
        <f t="shared" si="180"/>
        <v>774626</v>
      </c>
      <c r="U1343" s="17">
        <v>0</v>
      </c>
      <c r="V1343" s="17">
        <v>0</v>
      </c>
      <c r="W1343" s="17">
        <f t="shared" si="181"/>
        <v>774626</v>
      </c>
      <c r="X1343" t="str">
        <f>VLOOKUP(J1343,'[12]Conver ASEJ VS Clave Nueva'!$A$4:$C$193,3,FALSE)</f>
        <v>4.3.10.1</v>
      </c>
      <c r="Y1343" t="str">
        <f>VLOOKUP(K1343,'[13]Conver ASEJ VS Clave Nueva'!$B$4:$D$193,3,FALSE)</f>
        <v>Servicio doméstico</v>
      </c>
    </row>
    <row r="1344" spans="1:25" x14ac:dyDescent="0.25">
      <c r="A1344" s="16">
        <v>86985</v>
      </c>
      <c r="B1344" s="16" t="s">
        <v>50</v>
      </c>
      <c r="C1344" s="16" t="str">
        <f t="shared" si="182"/>
        <v>2018</v>
      </c>
      <c r="D1344" s="16" t="str">
        <f t="shared" si="183"/>
        <v>040000</v>
      </c>
      <c r="E1344" s="16" t="str">
        <f>VLOOKUP(D1344:D4500,'[10]Catalogos CRI'!$A$10:$B$19,2,FALSE)</f>
        <v>DERECHOS</v>
      </c>
      <c r="F1344" s="16" t="str">
        <f t="shared" si="184"/>
        <v>043000</v>
      </c>
      <c r="G1344" s="16" t="str">
        <f>VLOOKUP(F1344:F4500,'[10]Catalogos CRI'!$A$24:$B$65,2,FALSE)</f>
        <v>DERECHOS POR PRESTACIÓN DE SERVICIOS</v>
      </c>
      <c r="H1344" s="16" t="str">
        <f t="shared" si="185"/>
        <v>043090</v>
      </c>
      <c r="I1344" s="16" t="str">
        <f>VLOOKUP(H1344:H4500,'[10]Catalogos CRI'!$A$70:$B$148,2,FALSE)</f>
        <v>Agua potable y alcantarillado</v>
      </c>
      <c r="J1344" s="16" t="str">
        <f t="shared" si="186"/>
        <v>043091</v>
      </c>
      <c r="K1344" s="16" t="str">
        <f>VLOOKUP(J1344:J4500,'[10]Catalogos CRI'!$A$153:$B$335,2,FALSE)</f>
        <v>Servicio doméstico</v>
      </c>
      <c r="L1344" s="16" t="str">
        <f t="shared" si="187"/>
        <v>400</v>
      </c>
      <c r="M1344" s="16" t="str">
        <f>VLOOKUP(L1344:L4500,[11]FF!$A$10:$B$16,2,FALSE)</f>
        <v>Ingresos Propios</v>
      </c>
      <c r="N1344" s="16" t="str">
        <f t="shared" si="188"/>
        <v>401</v>
      </c>
      <c r="O1344" s="16" t="str">
        <f>VLOOKUP(N1344:N4500,[11]FF!$A$22:$B$93,2,FALSE)</f>
        <v>Ingresos Propios</v>
      </c>
      <c r="P1344" s="16">
        <v>880216</v>
      </c>
      <c r="Q1344" s="16">
        <v>5</v>
      </c>
      <c r="R1344" s="17">
        <v>774626</v>
      </c>
      <c r="S1344" s="17">
        <v>0</v>
      </c>
      <c r="T1344" s="17">
        <f t="shared" si="180"/>
        <v>774626</v>
      </c>
      <c r="U1344" s="17">
        <v>0</v>
      </c>
      <c r="V1344" s="17">
        <v>0</v>
      </c>
      <c r="W1344" s="17">
        <f t="shared" si="181"/>
        <v>774626</v>
      </c>
      <c r="X1344" t="str">
        <f>VLOOKUP(J1344,'[12]Conver ASEJ VS Clave Nueva'!$A$4:$C$193,3,FALSE)</f>
        <v>4.3.10.1</v>
      </c>
      <c r="Y1344" t="str">
        <f>VLOOKUP(K1344,'[13]Conver ASEJ VS Clave Nueva'!$B$4:$D$193,3,FALSE)</f>
        <v>Servicio doméstico</v>
      </c>
    </row>
    <row r="1345" spans="1:25" x14ac:dyDescent="0.25">
      <c r="A1345" s="16">
        <v>86985</v>
      </c>
      <c r="B1345" s="16" t="s">
        <v>50</v>
      </c>
      <c r="C1345" s="16" t="str">
        <f t="shared" si="182"/>
        <v>2018</v>
      </c>
      <c r="D1345" s="16" t="str">
        <f t="shared" si="183"/>
        <v>040000</v>
      </c>
      <c r="E1345" s="16" t="str">
        <f>VLOOKUP(D1345:D4501,'[10]Catalogos CRI'!$A$10:$B$19,2,FALSE)</f>
        <v>DERECHOS</v>
      </c>
      <c r="F1345" s="16" t="str">
        <f t="shared" si="184"/>
        <v>043000</v>
      </c>
      <c r="G1345" s="16" t="str">
        <f>VLOOKUP(F1345:F4501,'[10]Catalogos CRI'!$A$24:$B$65,2,FALSE)</f>
        <v>DERECHOS POR PRESTACIÓN DE SERVICIOS</v>
      </c>
      <c r="H1345" s="16" t="str">
        <f t="shared" si="185"/>
        <v>043090</v>
      </c>
      <c r="I1345" s="16" t="str">
        <f>VLOOKUP(H1345:H4501,'[10]Catalogos CRI'!$A$70:$B$148,2,FALSE)</f>
        <v>Agua potable y alcantarillado</v>
      </c>
      <c r="J1345" s="16" t="str">
        <f t="shared" si="186"/>
        <v>043091</v>
      </c>
      <c r="K1345" s="16" t="str">
        <f>VLOOKUP(J1345:J4501,'[10]Catalogos CRI'!$A$153:$B$335,2,FALSE)</f>
        <v>Servicio doméstico</v>
      </c>
      <c r="L1345" s="16" t="str">
        <f t="shared" si="187"/>
        <v>400</v>
      </c>
      <c r="M1345" s="16" t="str">
        <f>VLOOKUP(L1345:L4501,[11]FF!$A$10:$B$16,2,FALSE)</f>
        <v>Ingresos Propios</v>
      </c>
      <c r="N1345" s="16" t="str">
        <f t="shared" si="188"/>
        <v>401</v>
      </c>
      <c r="O1345" s="16" t="str">
        <f>VLOOKUP(N1345:N4501,[11]FF!$A$22:$B$93,2,FALSE)</f>
        <v>Ingresos Propios</v>
      </c>
      <c r="P1345" s="16">
        <v>880217</v>
      </c>
      <c r="Q1345" s="16">
        <v>6</v>
      </c>
      <c r="R1345" s="17">
        <v>774626</v>
      </c>
      <c r="S1345" s="17">
        <v>0</v>
      </c>
      <c r="T1345" s="17">
        <f t="shared" si="180"/>
        <v>774626</v>
      </c>
      <c r="U1345" s="17">
        <v>0</v>
      </c>
      <c r="V1345" s="17">
        <v>0</v>
      </c>
      <c r="W1345" s="17">
        <f t="shared" si="181"/>
        <v>774626</v>
      </c>
      <c r="X1345" t="str">
        <f>VLOOKUP(J1345,'[12]Conver ASEJ VS Clave Nueva'!$A$4:$C$193,3,FALSE)</f>
        <v>4.3.10.1</v>
      </c>
      <c r="Y1345" t="str">
        <f>VLOOKUP(K1345,'[13]Conver ASEJ VS Clave Nueva'!$B$4:$D$193,3,FALSE)</f>
        <v>Servicio doméstico</v>
      </c>
    </row>
    <row r="1346" spans="1:25" x14ac:dyDescent="0.25">
      <c r="A1346" s="16">
        <v>86985</v>
      </c>
      <c r="B1346" s="16" t="s">
        <v>50</v>
      </c>
      <c r="C1346" s="16" t="str">
        <f t="shared" si="182"/>
        <v>2018</v>
      </c>
      <c r="D1346" s="16" t="str">
        <f t="shared" si="183"/>
        <v>040000</v>
      </c>
      <c r="E1346" s="16" t="str">
        <f>VLOOKUP(D1346:D4502,'[10]Catalogos CRI'!$A$10:$B$19,2,FALSE)</f>
        <v>DERECHOS</v>
      </c>
      <c r="F1346" s="16" t="str">
        <f t="shared" si="184"/>
        <v>043000</v>
      </c>
      <c r="G1346" s="16" t="str">
        <f>VLOOKUP(F1346:F4502,'[10]Catalogos CRI'!$A$24:$B$65,2,FALSE)</f>
        <v>DERECHOS POR PRESTACIÓN DE SERVICIOS</v>
      </c>
      <c r="H1346" s="16" t="str">
        <f t="shared" si="185"/>
        <v>043090</v>
      </c>
      <c r="I1346" s="16" t="str">
        <f>VLOOKUP(H1346:H4502,'[10]Catalogos CRI'!$A$70:$B$148,2,FALSE)</f>
        <v>Agua potable y alcantarillado</v>
      </c>
      <c r="J1346" s="16" t="str">
        <f t="shared" si="186"/>
        <v>043091</v>
      </c>
      <c r="K1346" s="16" t="str">
        <f>VLOOKUP(J1346:J4502,'[10]Catalogos CRI'!$A$153:$B$335,2,FALSE)</f>
        <v>Servicio doméstico</v>
      </c>
      <c r="L1346" s="16" t="str">
        <f t="shared" si="187"/>
        <v>400</v>
      </c>
      <c r="M1346" s="16" t="str">
        <f>VLOOKUP(L1346:L4502,[11]FF!$A$10:$B$16,2,FALSE)</f>
        <v>Ingresos Propios</v>
      </c>
      <c r="N1346" s="16" t="str">
        <f t="shared" si="188"/>
        <v>401</v>
      </c>
      <c r="O1346" s="16" t="str">
        <f>VLOOKUP(N1346:N4502,[11]FF!$A$22:$B$93,2,FALSE)</f>
        <v>Ingresos Propios</v>
      </c>
      <c r="P1346" s="16">
        <v>880218</v>
      </c>
      <c r="Q1346" s="16">
        <v>7</v>
      </c>
      <c r="R1346" s="17">
        <v>774626</v>
      </c>
      <c r="S1346" s="17">
        <v>0</v>
      </c>
      <c r="T1346" s="17">
        <f t="shared" si="180"/>
        <v>774626</v>
      </c>
      <c r="U1346" s="17">
        <v>0</v>
      </c>
      <c r="V1346" s="17">
        <v>0</v>
      </c>
      <c r="W1346" s="17">
        <f t="shared" si="181"/>
        <v>774626</v>
      </c>
      <c r="X1346" t="str">
        <f>VLOOKUP(J1346,'[12]Conver ASEJ VS Clave Nueva'!$A$4:$C$193,3,FALSE)</f>
        <v>4.3.10.1</v>
      </c>
      <c r="Y1346" t="str">
        <f>VLOOKUP(K1346,'[13]Conver ASEJ VS Clave Nueva'!$B$4:$D$193,3,FALSE)</f>
        <v>Servicio doméstico</v>
      </c>
    </row>
    <row r="1347" spans="1:25" x14ac:dyDescent="0.25">
      <c r="A1347" s="16">
        <v>86985</v>
      </c>
      <c r="B1347" s="16" t="s">
        <v>50</v>
      </c>
      <c r="C1347" s="16" t="str">
        <f t="shared" si="182"/>
        <v>2018</v>
      </c>
      <c r="D1347" s="16" t="str">
        <f t="shared" si="183"/>
        <v>040000</v>
      </c>
      <c r="E1347" s="16" t="str">
        <f>VLOOKUP(D1347:D4503,'[10]Catalogos CRI'!$A$10:$B$19,2,FALSE)</f>
        <v>DERECHOS</v>
      </c>
      <c r="F1347" s="16" t="str">
        <f t="shared" si="184"/>
        <v>043000</v>
      </c>
      <c r="G1347" s="16" t="str">
        <f>VLOOKUP(F1347:F4503,'[10]Catalogos CRI'!$A$24:$B$65,2,FALSE)</f>
        <v>DERECHOS POR PRESTACIÓN DE SERVICIOS</v>
      </c>
      <c r="H1347" s="16" t="str">
        <f t="shared" si="185"/>
        <v>043090</v>
      </c>
      <c r="I1347" s="16" t="str">
        <f>VLOOKUP(H1347:H4503,'[10]Catalogos CRI'!$A$70:$B$148,2,FALSE)</f>
        <v>Agua potable y alcantarillado</v>
      </c>
      <c r="J1347" s="16" t="str">
        <f t="shared" si="186"/>
        <v>043091</v>
      </c>
      <c r="K1347" s="16" t="str">
        <f>VLOOKUP(J1347:J4503,'[10]Catalogos CRI'!$A$153:$B$335,2,FALSE)</f>
        <v>Servicio doméstico</v>
      </c>
      <c r="L1347" s="16" t="str">
        <f t="shared" si="187"/>
        <v>400</v>
      </c>
      <c r="M1347" s="16" t="str">
        <f>VLOOKUP(L1347:L4503,[11]FF!$A$10:$B$16,2,FALSE)</f>
        <v>Ingresos Propios</v>
      </c>
      <c r="N1347" s="16" t="str">
        <f t="shared" si="188"/>
        <v>401</v>
      </c>
      <c r="O1347" s="16" t="str">
        <f>VLOOKUP(N1347:N4503,[11]FF!$A$22:$B$93,2,FALSE)</f>
        <v>Ingresos Propios</v>
      </c>
      <c r="P1347" s="16">
        <v>880219</v>
      </c>
      <c r="Q1347" s="16">
        <v>8</v>
      </c>
      <c r="R1347" s="17">
        <v>774626</v>
      </c>
      <c r="S1347" s="17">
        <v>0</v>
      </c>
      <c r="T1347" s="17">
        <f t="shared" si="180"/>
        <v>774626</v>
      </c>
      <c r="U1347" s="17">
        <v>0</v>
      </c>
      <c r="V1347" s="17">
        <v>0</v>
      </c>
      <c r="W1347" s="17">
        <f t="shared" si="181"/>
        <v>774626</v>
      </c>
      <c r="X1347" t="str">
        <f>VLOOKUP(J1347,'[12]Conver ASEJ VS Clave Nueva'!$A$4:$C$193,3,FALSE)</f>
        <v>4.3.10.1</v>
      </c>
      <c r="Y1347" t="str">
        <f>VLOOKUP(K1347,'[13]Conver ASEJ VS Clave Nueva'!$B$4:$D$193,3,FALSE)</f>
        <v>Servicio doméstico</v>
      </c>
    </row>
    <row r="1348" spans="1:25" x14ac:dyDescent="0.25">
      <c r="A1348" s="16">
        <v>86985</v>
      </c>
      <c r="B1348" s="16" t="s">
        <v>50</v>
      </c>
      <c r="C1348" s="16" t="str">
        <f t="shared" si="182"/>
        <v>2018</v>
      </c>
      <c r="D1348" s="16" t="str">
        <f t="shared" si="183"/>
        <v>040000</v>
      </c>
      <c r="E1348" s="16" t="str">
        <f>VLOOKUP(D1348:D4504,'[10]Catalogos CRI'!$A$10:$B$19,2,FALSE)</f>
        <v>DERECHOS</v>
      </c>
      <c r="F1348" s="16" t="str">
        <f t="shared" si="184"/>
        <v>043000</v>
      </c>
      <c r="G1348" s="16" t="str">
        <f>VLOOKUP(F1348:F4504,'[10]Catalogos CRI'!$A$24:$B$65,2,FALSE)</f>
        <v>DERECHOS POR PRESTACIÓN DE SERVICIOS</v>
      </c>
      <c r="H1348" s="16" t="str">
        <f t="shared" si="185"/>
        <v>043090</v>
      </c>
      <c r="I1348" s="16" t="str">
        <f>VLOOKUP(H1348:H4504,'[10]Catalogos CRI'!$A$70:$B$148,2,FALSE)</f>
        <v>Agua potable y alcantarillado</v>
      </c>
      <c r="J1348" s="16" t="str">
        <f t="shared" si="186"/>
        <v>043091</v>
      </c>
      <c r="K1348" s="16" t="str">
        <f>VLOOKUP(J1348:J4504,'[10]Catalogos CRI'!$A$153:$B$335,2,FALSE)</f>
        <v>Servicio doméstico</v>
      </c>
      <c r="L1348" s="16" t="str">
        <f t="shared" si="187"/>
        <v>400</v>
      </c>
      <c r="M1348" s="16" t="str">
        <f>VLOOKUP(L1348:L4504,[11]FF!$A$10:$B$16,2,FALSE)</f>
        <v>Ingresos Propios</v>
      </c>
      <c r="N1348" s="16" t="str">
        <f t="shared" si="188"/>
        <v>401</v>
      </c>
      <c r="O1348" s="16" t="str">
        <f>VLOOKUP(N1348:N4504,[11]FF!$A$22:$B$93,2,FALSE)</f>
        <v>Ingresos Propios</v>
      </c>
      <c r="P1348" s="16">
        <v>880220</v>
      </c>
      <c r="Q1348" s="16">
        <v>9</v>
      </c>
      <c r="R1348" s="17">
        <v>774626</v>
      </c>
      <c r="S1348" s="17">
        <v>0</v>
      </c>
      <c r="T1348" s="17">
        <f t="shared" si="180"/>
        <v>774626</v>
      </c>
      <c r="U1348" s="17">
        <v>0</v>
      </c>
      <c r="V1348" s="17">
        <v>0</v>
      </c>
      <c r="W1348" s="17">
        <f t="shared" si="181"/>
        <v>774626</v>
      </c>
      <c r="X1348" t="str">
        <f>VLOOKUP(J1348,'[12]Conver ASEJ VS Clave Nueva'!$A$4:$C$193,3,FALSE)</f>
        <v>4.3.10.1</v>
      </c>
      <c r="Y1348" t="str">
        <f>VLOOKUP(K1348,'[13]Conver ASEJ VS Clave Nueva'!$B$4:$D$193,3,FALSE)</f>
        <v>Servicio doméstico</v>
      </c>
    </row>
    <row r="1349" spans="1:25" x14ac:dyDescent="0.25">
      <c r="A1349" s="16">
        <v>86985</v>
      </c>
      <c r="B1349" s="16" t="s">
        <v>50</v>
      </c>
      <c r="C1349" s="16" t="str">
        <f t="shared" si="182"/>
        <v>2018</v>
      </c>
      <c r="D1349" s="16" t="str">
        <f t="shared" si="183"/>
        <v>040000</v>
      </c>
      <c r="E1349" s="16" t="str">
        <f>VLOOKUP(D1349:D4505,'[10]Catalogos CRI'!$A$10:$B$19,2,FALSE)</f>
        <v>DERECHOS</v>
      </c>
      <c r="F1349" s="16" t="str">
        <f t="shared" si="184"/>
        <v>043000</v>
      </c>
      <c r="G1349" s="16" t="str">
        <f>VLOOKUP(F1349:F4505,'[10]Catalogos CRI'!$A$24:$B$65,2,FALSE)</f>
        <v>DERECHOS POR PRESTACIÓN DE SERVICIOS</v>
      </c>
      <c r="H1349" s="16" t="str">
        <f t="shared" si="185"/>
        <v>043090</v>
      </c>
      <c r="I1349" s="16" t="str">
        <f>VLOOKUP(H1349:H4505,'[10]Catalogos CRI'!$A$70:$B$148,2,FALSE)</f>
        <v>Agua potable y alcantarillado</v>
      </c>
      <c r="J1349" s="16" t="str">
        <f t="shared" si="186"/>
        <v>043091</v>
      </c>
      <c r="K1349" s="16" t="str">
        <f>VLOOKUP(J1349:J4505,'[10]Catalogos CRI'!$A$153:$B$335,2,FALSE)</f>
        <v>Servicio doméstico</v>
      </c>
      <c r="L1349" s="16" t="str">
        <f t="shared" si="187"/>
        <v>400</v>
      </c>
      <c r="M1349" s="16" t="str">
        <f>VLOOKUP(L1349:L4505,[11]FF!$A$10:$B$16,2,FALSE)</f>
        <v>Ingresos Propios</v>
      </c>
      <c r="N1349" s="16" t="str">
        <f t="shared" si="188"/>
        <v>401</v>
      </c>
      <c r="O1349" s="16" t="str">
        <f>VLOOKUP(N1349:N4505,[11]FF!$A$22:$B$93,2,FALSE)</f>
        <v>Ingresos Propios</v>
      </c>
      <c r="P1349" s="16">
        <v>880221</v>
      </c>
      <c r="Q1349" s="16">
        <v>10</v>
      </c>
      <c r="R1349" s="17">
        <v>774626</v>
      </c>
      <c r="S1349" s="17">
        <v>0</v>
      </c>
      <c r="T1349" s="17">
        <f t="shared" si="180"/>
        <v>774626</v>
      </c>
      <c r="U1349" s="17">
        <v>0</v>
      </c>
      <c r="V1349" s="17">
        <v>0</v>
      </c>
      <c r="W1349" s="17">
        <f t="shared" si="181"/>
        <v>774626</v>
      </c>
      <c r="X1349" t="str">
        <f>VLOOKUP(J1349,'[12]Conver ASEJ VS Clave Nueva'!$A$4:$C$193,3,FALSE)</f>
        <v>4.3.10.1</v>
      </c>
      <c r="Y1349" t="str">
        <f>VLOOKUP(K1349,'[13]Conver ASEJ VS Clave Nueva'!$B$4:$D$193,3,FALSE)</f>
        <v>Servicio doméstico</v>
      </c>
    </row>
    <row r="1350" spans="1:25" x14ac:dyDescent="0.25">
      <c r="A1350" s="16">
        <v>86985</v>
      </c>
      <c r="B1350" s="16" t="s">
        <v>50</v>
      </c>
      <c r="C1350" s="16" t="str">
        <f t="shared" si="182"/>
        <v>2018</v>
      </c>
      <c r="D1350" s="16" t="str">
        <f t="shared" si="183"/>
        <v>040000</v>
      </c>
      <c r="E1350" s="16" t="str">
        <f>VLOOKUP(D1350:D4506,'[10]Catalogos CRI'!$A$10:$B$19,2,FALSE)</f>
        <v>DERECHOS</v>
      </c>
      <c r="F1350" s="16" t="str">
        <f t="shared" si="184"/>
        <v>043000</v>
      </c>
      <c r="G1350" s="16" t="str">
        <f>VLOOKUP(F1350:F4506,'[10]Catalogos CRI'!$A$24:$B$65,2,FALSE)</f>
        <v>DERECHOS POR PRESTACIÓN DE SERVICIOS</v>
      </c>
      <c r="H1350" s="16" t="str">
        <f t="shared" si="185"/>
        <v>043090</v>
      </c>
      <c r="I1350" s="16" t="str">
        <f>VLOOKUP(H1350:H4506,'[10]Catalogos CRI'!$A$70:$B$148,2,FALSE)</f>
        <v>Agua potable y alcantarillado</v>
      </c>
      <c r="J1350" s="16" t="str">
        <f t="shared" si="186"/>
        <v>043091</v>
      </c>
      <c r="K1350" s="16" t="str">
        <f>VLOOKUP(J1350:J4506,'[10]Catalogos CRI'!$A$153:$B$335,2,FALSE)</f>
        <v>Servicio doméstico</v>
      </c>
      <c r="L1350" s="16" t="str">
        <f t="shared" si="187"/>
        <v>400</v>
      </c>
      <c r="M1350" s="16" t="str">
        <f>VLOOKUP(L1350:L4506,[11]FF!$A$10:$B$16,2,FALSE)</f>
        <v>Ingresos Propios</v>
      </c>
      <c r="N1350" s="16" t="str">
        <f t="shared" si="188"/>
        <v>401</v>
      </c>
      <c r="O1350" s="16" t="str">
        <f>VLOOKUP(N1350:N4506,[11]FF!$A$22:$B$93,2,FALSE)</f>
        <v>Ingresos Propios</v>
      </c>
      <c r="P1350" s="16">
        <v>880222</v>
      </c>
      <c r="Q1350" s="16">
        <v>11</v>
      </c>
      <c r="R1350" s="17">
        <v>774626</v>
      </c>
      <c r="S1350" s="17">
        <v>0</v>
      </c>
      <c r="T1350" s="17">
        <f t="shared" si="180"/>
        <v>774626</v>
      </c>
      <c r="U1350" s="17">
        <v>0</v>
      </c>
      <c r="V1350" s="17">
        <v>0</v>
      </c>
      <c r="W1350" s="17">
        <f t="shared" si="181"/>
        <v>774626</v>
      </c>
      <c r="X1350" t="str">
        <f>VLOOKUP(J1350,'[12]Conver ASEJ VS Clave Nueva'!$A$4:$C$193,3,FALSE)</f>
        <v>4.3.10.1</v>
      </c>
      <c r="Y1350" t="str">
        <f>VLOOKUP(K1350,'[13]Conver ASEJ VS Clave Nueva'!$B$4:$D$193,3,FALSE)</f>
        <v>Servicio doméstico</v>
      </c>
    </row>
    <row r="1351" spans="1:25" x14ac:dyDescent="0.25">
      <c r="A1351" s="16">
        <v>86985</v>
      </c>
      <c r="B1351" s="16" t="s">
        <v>50</v>
      </c>
      <c r="C1351" s="16" t="str">
        <f t="shared" si="182"/>
        <v>2018</v>
      </c>
      <c r="D1351" s="16" t="str">
        <f t="shared" si="183"/>
        <v>040000</v>
      </c>
      <c r="E1351" s="16" t="str">
        <f>VLOOKUP(D1351:D4507,'[10]Catalogos CRI'!$A$10:$B$19,2,FALSE)</f>
        <v>DERECHOS</v>
      </c>
      <c r="F1351" s="16" t="str">
        <f t="shared" si="184"/>
        <v>043000</v>
      </c>
      <c r="G1351" s="16" t="str">
        <f>VLOOKUP(F1351:F4507,'[10]Catalogos CRI'!$A$24:$B$65,2,FALSE)</f>
        <v>DERECHOS POR PRESTACIÓN DE SERVICIOS</v>
      </c>
      <c r="H1351" s="16" t="str">
        <f t="shared" si="185"/>
        <v>043090</v>
      </c>
      <c r="I1351" s="16" t="str">
        <f>VLOOKUP(H1351:H4507,'[10]Catalogos CRI'!$A$70:$B$148,2,FALSE)</f>
        <v>Agua potable y alcantarillado</v>
      </c>
      <c r="J1351" s="16" t="str">
        <f t="shared" si="186"/>
        <v>043091</v>
      </c>
      <c r="K1351" s="16" t="str">
        <f>VLOOKUP(J1351:J4507,'[10]Catalogos CRI'!$A$153:$B$335,2,FALSE)</f>
        <v>Servicio doméstico</v>
      </c>
      <c r="L1351" s="16" t="str">
        <f t="shared" si="187"/>
        <v>400</v>
      </c>
      <c r="M1351" s="16" t="str">
        <f>VLOOKUP(L1351:L4507,[11]FF!$A$10:$B$16,2,FALSE)</f>
        <v>Ingresos Propios</v>
      </c>
      <c r="N1351" s="16" t="str">
        <f t="shared" si="188"/>
        <v>401</v>
      </c>
      <c r="O1351" s="16" t="str">
        <f>VLOOKUP(N1351:N4507,[11]FF!$A$22:$B$93,2,FALSE)</f>
        <v>Ingresos Propios</v>
      </c>
      <c r="P1351" s="16">
        <v>880223</v>
      </c>
      <c r="Q1351" s="16">
        <v>12</v>
      </c>
      <c r="R1351" s="17">
        <v>774626</v>
      </c>
      <c r="S1351" s="17">
        <v>0</v>
      </c>
      <c r="T1351" s="17">
        <f t="shared" si="180"/>
        <v>774626</v>
      </c>
      <c r="U1351" s="17">
        <v>0</v>
      </c>
      <c r="V1351" s="17">
        <v>0</v>
      </c>
      <c r="W1351" s="17">
        <f t="shared" si="181"/>
        <v>774626</v>
      </c>
      <c r="X1351" t="str">
        <f>VLOOKUP(J1351,'[12]Conver ASEJ VS Clave Nueva'!$A$4:$C$193,3,FALSE)</f>
        <v>4.3.10.1</v>
      </c>
      <c r="Y1351" t="str">
        <f>VLOOKUP(K1351,'[13]Conver ASEJ VS Clave Nueva'!$B$4:$D$193,3,FALSE)</f>
        <v>Servicio doméstico</v>
      </c>
    </row>
    <row r="1352" spans="1:25" x14ac:dyDescent="0.25">
      <c r="A1352" s="16">
        <v>86986</v>
      </c>
      <c r="B1352" s="16" t="s">
        <v>51</v>
      </c>
      <c r="C1352" s="16" t="str">
        <f t="shared" si="182"/>
        <v>2018</v>
      </c>
      <c r="D1352" s="16" t="str">
        <f t="shared" si="183"/>
        <v>040000</v>
      </c>
      <c r="E1352" s="16" t="str">
        <f>VLOOKUP(D1352:D4508,'[10]Catalogos CRI'!$A$10:$B$19,2,FALSE)</f>
        <v>DERECHOS</v>
      </c>
      <c r="F1352" s="16" t="str">
        <f t="shared" si="184"/>
        <v>043000</v>
      </c>
      <c r="G1352" s="16" t="str">
        <f>VLOOKUP(F1352:F4508,'[10]Catalogos CRI'!$A$24:$B$65,2,FALSE)</f>
        <v>DERECHOS POR PRESTACIÓN DE SERVICIOS</v>
      </c>
      <c r="H1352" s="16" t="str">
        <f t="shared" si="185"/>
        <v>043090</v>
      </c>
      <c r="I1352" s="16" t="str">
        <f>VLOOKUP(H1352:H4508,'[10]Catalogos CRI'!$A$70:$B$148,2,FALSE)</f>
        <v>Agua potable y alcantarillado</v>
      </c>
      <c r="J1352" s="16" t="str">
        <f t="shared" si="186"/>
        <v>043095</v>
      </c>
      <c r="K1352" s="16" t="str">
        <f>VLOOKUP(J1352:J4508,'[10]Catalogos CRI'!$A$153:$B$335,2,FALSE)</f>
        <v>20% para el saneamiento de las aguas residuales</v>
      </c>
      <c r="L1352" s="16" t="str">
        <f t="shared" si="187"/>
        <v>400</v>
      </c>
      <c r="M1352" s="16" t="str">
        <f>VLOOKUP(L1352:L4508,[11]FF!$A$10:$B$16,2,FALSE)</f>
        <v>Ingresos Propios</v>
      </c>
      <c r="N1352" s="16" t="str">
        <f t="shared" si="188"/>
        <v>401</v>
      </c>
      <c r="O1352" s="16" t="str">
        <f>VLOOKUP(N1352:N4508,[11]FF!$A$22:$B$93,2,FALSE)</f>
        <v>Ingresos Propios</v>
      </c>
      <c r="P1352" s="16">
        <v>880224</v>
      </c>
      <c r="Q1352" s="16">
        <v>1</v>
      </c>
      <c r="R1352" s="17">
        <v>231051.5</v>
      </c>
      <c r="S1352" s="17">
        <v>0</v>
      </c>
      <c r="T1352" s="17">
        <f t="shared" si="180"/>
        <v>231051.5</v>
      </c>
      <c r="U1352" s="17">
        <v>0</v>
      </c>
      <c r="V1352" s="17">
        <v>0</v>
      </c>
      <c r="W1352" s="17">
        <f t="shared" si="181"/>
        <v>231051.5</v>
      </c>
      <c r="X1352" t="str">
        <f>VLOOKUP(J1352,'[12]Conver ASEJ VS Clave Nueva'!$A$4:$C$193,3,FALSE)</f>
        <v>4.3.10.5</v>
      </c>
      <c r="Y1352" t="str">
        <f>VLOOKUP(K1352,'[13]Conver ASEJ VS Clave Nueva'!$B$4:$D$193,3,FALSE)</f>
        <v>20% para el saneamiento de las aguas residuales</v>
      </c>
    </row>
    <row r="1353" spans="1:25" x14ac:dyDescent="0.25">
      <c r="A1353" s="16">
        <v>86986</v>
      </c>
      <c r="B1353" s="16" t="s">
        <v>51</v>
      </c>
      <c r="C1353" s="16" t="str">
        <f t="shared" si="182"/>
        <v>2018</v>
      </c>
      <c r="D1353" s="16" t="str">
        <f t="shared" si="183"/>
        <v>040000</v>
      </c>
      <c r="E1353" s="16" t="str">
        <f>VLOOKUP(D1353:D4509,'[10]Catalogos CRI'!$A$10:$B$19,2,FALSE)</f>
        <v>DERECHOS</v>
      </c>
      <c r="F1353" s="16" t="str">
        <f t="shared" si="184"/>
        <v>043000</v>
      </c>
      <c r="G1353" s="16" t="str">
        <f>VLOOKUP(F1353:F4509,'[10]Catalogos CRI'!$A$24:$B$65,2,FALSE)</f>
        <v>DERECHOS POR PRESTACIÓN DE SERVICIOS</v>
      </c>
      <c r="H1353" s="16" t="str">
        <f t="shared" si="185"/>
        <v>043090</v>
      </c>
      <c r="I1353" s="16" t="str">
        <f>VLOOKUP(H1353:H4509,'[10]Catalogos CRI'!$A$70:$B$148,2,FALSE)</f>
        <v>Agua potable y alcantarillado</v>
      </c>
      <c r="J1353" s="16" t="str">
        <f t="shared" si="186"/>
        <v>043095</v>
      </c>
      <c r="K1353" s="16" t="str">
        <f>VLOOKUP(J1353:J4509,'[10]Catalogos CRI'!$A$153:$B$335,2,FALSE)</f>
        <v>20% para el saneamiento de las aguas residuales</v>
      </c>
      <c r="L1353" s="16" t="str">
        <f t="shared" si="187"/>
        <v>400</v>
      </c>
      <c r="M1353" s="16" t="str">
        <f>VLOOKUP(L1353:L4509,[11]FF!$A$10:$B$16,2,FALSE)</f>
        <v>Ingresos Propios</v>
      </c>
      <c r="N1353" s="16" t="str">
        <f t="shared" si="188"/>
        <v>401</v>
      </c>
      <c r="O1353" s="16" t="str">
        <f>VLOOKUP(N1353:N4509,[11]FF!$A$22:$B$93,2,FALSE)</f>
        <v>Ingresos Propios</v>
      </c>
      <c r="P1353" s="16">
        <v>880225</v>
      </c>
      <c r="Q1353" s="16">
        <v>2</v>
      </c>
      <c r="R1353" s="17">
        <v>231052</v>
      </c>
      <c r="S1353" s="17">
        <v>0</v>
      </c>
      <c r="T1353" s="17">
        <f t="shared" ref="T1353:T1416" si="189">R1353+S1353</f>
        <v>231052</v>
      </c>
      <c r="U1353" s="17">
        <v>0</v>
      </c>
      <c r="V1353" s="17">
        <v>0</v>
      </c>
      <c r="W1353" s="17">
        <f t="shared" ref="W1353:W1416" si="190">T1353-V1353</f>
        <v>231052</v>
      </c>
      <c r="X1353" t="str">
        <f>VLOOKUP(J1353,'[12]Conver ASEJ VS Clave Nueva'!$A$4:$C$193,3,FALSE)</f>
        <v>4.3.10.5</v>
      </c>
      <c r="Y1353" t="str">
        <f>VLOOKUP(K1353,'[13]Conver ASEJ VS Clave Nueva'!$B$4:$D$193,3,FALSE)</f>
        <v>20% para el saneamiento de las aguas residuales</v>
      </c>
    </row>
    <row r="1354" spans="1:25" x14ac:dyDescent="0.25">
      <c r="A1354" s="16">
        <v>86986</v>
      </c>
      <c r="B1354" s="16" t="s">
        <v>51</v>
      </c>
      <c r="C1354" s="16" t="str">
        <f t="shared" ref="C1354:C1417" si="191">MID(B1354,1,4)</f>
        <v>2018</v>
      </c>
      <c r="D1354" s="16" t="str">
        <f t="shared" ref="D1354:D1417" si="192">MID(B1354,6,6)</f>
        <v>040000</v>
      </c>
      <c r="E1354" s="16" t="str">
        <f>VLOOKUP(D1354:D4510,'[10]Catalogos CRI'!$A$10:$B$19,2,FALSE)</f>
        <v>DERECHOS</v>
      </c>
      <c r="F1354" s="16" t="str">
        <f t="shared" ref="F1354:F1417" si="193">MID(B1354,13,6)</f>
        <v>043000</v>
      </c>
      <c r="G1354" s="16" t="str">
        <f>VLOOKUP(F1354:F4510,'[10]Catalogos CRI'!$A$24:$B$65,2,FALSE)</f>
        <v>DERECHOS POR PRESTACIÓN DE SERVICIOS</v>
      </c>
      <c r="H1354" s="16" t="str">
        <f t="shared" ref="H1354:H1417" si="194">MID(B1354,20,6)</f>
        <v>043090</v>
      </c>
      <c r="I1354" s="16" t="str">
        <f>VLOOKUP(H1354:H4510,'[10]Catalogos CRI'!$A$70:$B$148,2,FALSE)</f>
        <v>Agua potable y alcantarillado</v>
      </c>
      <c r="J1354" s="16" t="str">
        <f t="shared" ref="J1354:J1417" si="195">MID(B1354,27,6)</f>
        <v>043095</v>
      </c>
      <c r="K1354" s="16" t="str">
        <f>VLOOKUP(J1354:J4510,'[10]Catalogos CRI'!$A$153:$B$335,2,FALSE)</f>
        <v>20% para el saneamiento de las aguas residuales</v>
      </c>
      <c r="L1354" s="16" t="str">
        <f t="shared" ref="L1354:L1417" si="196">MID(B1354,34,3)</f>
        <v>400</v>
      </c>
      <c r="M1354" s="16" t="str">
        <f>VLOOKUP(L1354:L4510,[11]FF!$A$10:$B$16,2,FALSE)</f>
        <v>Ingresos Propios</v>
      </c>
      <c r="N1354" s="16" t="str">
        <f t="shared" ref="N1354:N1417" si="197">MID(B1354,38,3)</f>
        <v>401</v>
      </c>
      <c r="O1354" s="16" t="str">
        <f>VLOOKUP(N1354:N4510,[11]FF!$A$22:$B$93,2,FALSE)</f>
        <v>Ingresos Propios</v>
      </c>
      <c r="P1354" s="16">
        <v>880226</v>
      </c>
      <c r="Q1354" s="16">
        <v>3</v>
      </c>
      <c r="R1354" s="17">
        <v>231052</v>
      </c>
      <c r="S1354" s="17">
        <v>0</v>
      </c>
      <c r="T1354" s="17">
        <f t="shared" si="189"/>
        <v>231052</v>
      </c>
      <c r="U1354" s="17">
        <v>0</v>
      </c>
      <c r="V1354" s="17">
        <v>0</v>
      </c>
      <c r="W1354" s="17">
        <f t="shared" si="190"/>
        <v>231052</v>
      </c>
      <c r="X1354" t="str">
        <f>VLOOKUP(J1354,'[12]Conver ASEJ VS Clave Nueva'!$A$4:$C$193,3,FALSE)</f>
        <v>4.3.10.5</v>
      </c>
      <c r="Y1354" t="str">
        <f>VLOOKUP(K1354,'[13]Conver ASEJ VS Clave Nueva'!$B$4:$D$193,3,FALSE)</f>
        <v>20% para el saneamiento de las aguas residuales</v>
      </c>
    </row>
    <row r="1355" spans="1:25" x14ac:dyDescent="0.25">
      <c r="A1355" s="16">
        <v>86986</v>
      </c>
      <c r="B1355" s="16" t="s">
        <v>51</v>
      </c>
      <c r="C1355" s="16" t="str">
        <f t="shared" si="191"/>
        <v>2018</v>
      </c>
      <c r="D1355" s="16" t="str">
        <f t="shared" si="192"/>
        <v>040000</v>
      </c>
      <c r="E1355" s="16" t="str">
        <f>VLOOKUP(D1355:D4511,'[10]Catalogos CRI'!$A$10:$B$19,2,FALSE)</f>
        <v>DERECHOS</v>
      </c>
      <c r="F1355" s="16" t="str">
        <f t="shared" si="193"/>
        <v>043000</v>
      </c>
      <c r="G1355" s="16" t="str">
        <f>VLOOKUP(F1355:F4511,'[10]Catalogos CRI'!$A$24:$B$65,2,FALSE)</f>
        <v>DERECHOS POR PRESTACIÓN DE SERVICIOS</v>
      </c>
      <c r="H1355" s="16" t="str">
        <f t="shared" si="194"/>
        <v>043090</v>
      </c>
      <c r="I1355" s="16" t="str">
        <f>VLOOKUP(H1355:H4511,'[10]Catalogos CRI'!$A$70:$B$148,2,FALSE)</f>
        <v>Agua potable y alcantarillado</v>
      </c>
      <c r="J1355" s="16" t="str">
        <f t="shared" si="195"/>
        <v>043095</v>
      </c>
      <c r="K1355" s="16" t="str">
        <f>VLOOKUP(J1355:J4511,'[10]Catalogos CRI'!$A$153:$B$335,2,FALSE)</f>
        <v>20% para el saneamiento de las aguas residuales</v>
      </c>
      <c r="L1355" s="16" t="str">
        <f t="shared" si="196"/>
        <v>400</v>
      </c>
      <c r="M1355" s="16" t="str">
        <f>VLOOKUP(L1355:L4511,[11]FF!$A$10:$B$16,2,FALSE)</f>
        <v>Ingresos Propios</v>
      </c>
      <c r="N1355" s="16" t="str">
        <f t="shared" si="197"/>
        <v>401</v>
      </c>
      <c r="O1355" s="16" t="str">
        <f>VLOOKUP(N1355:N4511,[11]FF!$A$22:$B$93,2,FALSE)</f>
        <v>Ingresos Propios</v>
      </c>
      <c r="P1355" s="16">
        <v>880227</v>
      </c>
      <c r="Q1355" s="16">
        <v>4</v>
      </c>
      <c r="R1355" s="17">
        <v>231052</v>
      </c>
      <c r="S1355" s="17">
        <v>0</v>
      </c>
      <c r="T1355" s="17">
        <f t="shared" si="189"/>
        <v>231052</v>
      </c>
      <c r="U1355" s="17">
        <v>0</v>
      </c>
      <c r="V1355" s="17">
        <v>0</v>
      </c>
      <c r="W1355" s="17">
        <f t="shared" si="190"/>
        <v>231052</v>
      </c>
      <c r="X1355" t="str">
        <f>VLOOKUP(J1355,'[12]Conver ASEJ VS Clave Nueva'!$A$4:$C$193,3,FALSE)</f>
        <v>4.3.10.5</v>
      </c>
      <c r="Y1355" t="str">
        <f>VLOOKUP(K1355,'[13]Conver ASEJ VS Clave Nueva'!$B$4:$D$193,3,FALSE)</f>
        <v>20% para el saneamiento de las aguas residuales</v>
      </c>
    </row>
    <row r="1356" spans="1:25" x14ac:dyDescent="0.25">
      <c r="A1356" s="16">
        <v>86986</v>
      </c>
      <c r="B1356" s="16" t="s">
        <v>51</v>
      </c>
      <c r="C1356" s="16" t="str">
        <f t="shared" si="191"/>
        <v>2018</v>
      </c>
      <c r="D1356" s="16" t="str">
        <f t="shared" si="192"/>
        <v>040000</v>
      </c>
      <c r="E1356" s="16" t="str">
        <f>VLOOKUP(D1356:D4512,'[10]Catalogos CRI'!$A$10:$B$19,2,FALSE)</f>
        <v>DERECHOS</v>
      </c>
      <c r="F1356" s="16" t="str">
        <f t="shared" si="193"/>
        <v>043000</v>
      </c>
      <c r="G1356" s="16" t="str">
        <f>VLOOKUP(F1356:F4512,'[10]Catalogos CRI'!$A$24:$B$65,2,FALSE)</f>
        <v>DERECHOS POR PRESTACIÓN DE SERVICIOS</v>
      </c>
      <c r="H1356" s="16" t="str">
        <f t="shared" si="194"/>
        <v>043090</v>
      </c>
      <c r="I1356" s="16" t="str">
        <f>VLOOKUP(H1356:H4512,'[10]Catalogos CRI'!$A$70:$B$148,2,FALSE)</f>
        <v>Agua potable y alcantarillado</v>
      </c>
      <c r="J1356" s="16" t="str">
        <f t="shared" si="195"/>
        <v>043095</v>
      </c>
      <c r="K1356" s="16" t="str">
        <f>VLOOKUP(J1356:J4512,'[10]Catalogos CRI'!$A$153:$B$335,2,FALSE)</f>
        <v>20% para el saneamiento de las aguas residuales</v>
      </c>
      <c r="L1356" s="16" t="str">
        <f t="shared" si="196"/>
        <v>400</v>
      </c>
      <c r="M1356" s="16" t="str">
        <f>VLOOKUP(L1356:L4512,[11]FF!$A$10:$B$16,2,FALSE)</f>
        <v>Ingresos Propios</v>
      </c>
      <c r="N1356" s="16" t="str">
        <f t="shared" si="197"/>
        <v>401</v>
      </c>
      <c r="O1356" s="16" t="str">
        <f>VLOOKUP(N1356:N4512,[11]FF!$A$22:$B$93,2,FALSE)</f>
        <v>Ingresos Propios</v>
      </c>
      <c r="P1356" s="16">
        <v>880228</v>
      </c>
      <c r="Q1356" s="16">
        <v>5</v>
      </c>
      <c r="R1356" s="17">
        <v>231052</v>
      </c>
      <c r="S1356" s="17">
        <v>0</v>
      </c>
      <c r="T1356" s="17">
        <f t="shared" si="189"/>
        <v>231052</v>
      </c>
      <c r="U1356" s="17">
        <v>0</v>
      </c>
      <c r="V1356" s="17">
        <v>0</v>
      </c>
      <c r="W1356" s="17">
        <f t="shared" si="190"/>
        <v>231052</v>
      </c>
      <c r="X1356" t="str">
        <f>VLOOKUP(J1356,'[12]Conver ASEJ VS Clave Nueva'!$A$4:$C$193,3,FALSE)</f>
        <v>4.3.10.5</v>
      </c>
      <c r="Y1356" t="str">
        <f>VLOOKUP(K1356,'[13]Conver ASEJ VS Clave Nueva'!$B$4:$D$193,3,FALSE)</f>
        <v>20% para el saneamiento de las aguas residuales</v>
      </c>
    </row>
    <row r="1357" spans="1:25" x14ac:dyDescent="0.25">
      <c r="A1357" s="16">
        <v>86986</v>
      </c>
      <c r="B1357" s="16" t="s">
        <v>51</v>
      </c>
      <c r="C1357" s="16" t="str">
        <f t="shared" si="191"/>
        <v>2018</v>
      </c>
      <c r="D1357" s="16" t="str">
        <f t="shared" si="192"/>
        <v>040000</v>
      </c>
      <c r="E1357" s="16" t="str">
        <f>VLOOKUP(D1357:D4513,'[10]Catalogos CRI'!$A$10:$B$19,2,FALSE)</f>
        <v>DERECHOS</v>
      </c>
      <c r="F1357" s="16" t="str">
        <f t="shared" si="193"/>
        <v>043000</v>
      </c>
      <c r="G1357" s="16" t="str">
        <f>VLOOKUP(F1357:F4513,'[10]Catalogos CRI'!$A$24:$B$65,2,FALSE)</f>
        <v>DERECHOS POR PRESTACIÓN DE SERVICIOS</v>
      </c>
      <c r="H1357" s="16" t="str">
        <f t="shared" si="194"/>
        <v>043090</v>
      </c>
      <c r="I1357" s="16" t="str">
        <f>VLOOKUP(H1357:H4513,'[10]Catalogos CRI'!$A$70:$B$148,2,FALSE)</f>
        <v>Agua potable y alcantarillado</v>
      </c>
      <c r="J1357" s="16" t="str">
        <f t="shared" si="195"/>
        <v>043095</v>
      </c>
      <c r="K1357" s="16" t="str">
        <f>VLOOKUP(J1357:J4513,'[10]Catalogos CRI'!$A$153:$B$335,2,FALSE)</f>
        <v>20% para el saneamiento de las aguas residuales</v>
      </c>
      <c r="L1357" s="16" t="str">
        <f t="shared" si="196"/>
        <v>400</v>
      </c>
      <c r="M1357" s="16" t="str">
        <f>VLOOKUP(L1357:L4513,[11]FF!$A$10:$B$16,2,FALSE)</f>
        <v>Ingresos Propios</v>
      </c>
      <c r="N1357" s="16" t="str">
        <f t="shared" si="197"/>
        <v>401</v>
      </c>
      <c r="O1357" s="16" t="str">
        <f>VLOOKUP(N1357:N4513,[11]FF!$A$22:$B$93,2,FALSE)</f>
        <v>Ingresos Propios</v>
      </c>
      <c r="P1357" s="16">
        <v>880229</v>
      </c>
      <c r="Q1357" s="16">
        <v>6</v>
      </c>
      <c r="R1357" s="17">
        <v>231052</v>
      </c>
      <c r="S1357" s="17">
        <v>0</v>
      </c>
      <c r="T1357" s="17">
        <f t="shared" si="189"/>
        <v>231052</v>
      </c>
      <c r="U1357" s="17">
        <v>0</v>
      </c>
      <c r="V1357" s="17">
        <v>0</v>
      </c>
      <c r="W1357" s="17">
        <f t="shared" si="190"/>
        <v>231052</v>
      </c>
      <c r="X1357" t="str">
        <f>VLOOKUP(J1357,'[12]Conver ASEJ VS Clave Nueva'!$A$4:$C$193,3,FALSE)</f>
        <v>4.3.10.5</v>
      </c>
      <c r="Y1357" t="str">
        <f>VLOOKUP(K1357,'[13]Conver ASEJ VS Clave Nueva'!$B$4:$D$193,3,FALSE)</f>
        <v>20% para el saneamiento de las aguas residuales</v>
      </c>
    </row>
    <row r="1358" spans="1:25" x14ac:dyDescent="0.25">
      <c r="A1358" s="16">
        <v>86986</v>
      </c>
      <c r="B1358" s="16" t="s">
        <v>51</v>
      </c>
      <c r="C1358" s="16" t="str">
        <f t="shared" si="191"/>
        <v>2018</v>
      </c>
      <c r="D1358" s="16" t="str">
        <f t="shared" si="192"/>
        <v>040000</v>
      </c>
      <c r="E1358" s="16" t="str">
        <f>VLOOKUP(D1358:D4514,'[10]Catalogos CRI'!$A$10:$B$19,2,FALSE)</f>
        <v>DERECHOS</v>
      </c>
      <c r="F1358" s="16" t="str">
        <f t="shared" si="193"/>
        <v>043000</v>
      </c>
      <c r="G1358" s="16" t="str">
        <f>VLOOKUP(F1358:F4514,'[10]Catalogos CRI'!$A$24:$B$65,2,FALSE)</f>
        <v>DERECHOS POR PRESTACIÓN DE SERVICIOS</v>
      </c>
      <c r="H1358" s="16" t="str">
        <f t="shared" si="194"/>
        <v>043090</v>
      </c>
      <c r="I1358" s="16" t="str">
        <f>VLOOKUP(H1358:H4514,'[10]Catalogos CRI'!$A$70:$B$148,2,FALSE)</f>
        <v>Agua potable y alcantarillado</v>
      </c>
      <c r="J1358" s="16" t="str">
        <f t="shared" si="195"/>
        <v>043095</v>
      </c>
      <c r="K1358" s="16" t="str">
        <f>VLOOKUP(J1358:J4514,'[10]Catalogos CRI'!$A$153:$B$335,2,FALSE)</f>
        <v>20% para el saneamiento de las aguas residuales</v>
      </c>
      <c r="L1358" s="16" t="str">
        <f t="shared" si="196"/>
        <v>400</v>
      </c>
      <c r="M1358" s="16" t="str">
        <f>VLOOKUP(L1358:L4514,[11]FF!$A$10:$B$16,2,FALSE)</f>
        <v>Ingresos Propios</v>
      </c>
      <c r="N1358" s="16" t="str">
        <f t="shared" si="197"/>
        <v>401</v>
      </c>
      <c r="O1358" s="16" t="str">
        <f>VLOOKUP(N1358:N4514,[11]FF!$A$22:$B$93,2,FALSE)</f>
        <v>Ingresos Propios</v>
      </c>
      <c r="P1358" s="16">
        <v>880230</v>
      </c>
      <c r="Q1358" s="16">
        <v>7</v>
      </c>
      <c r="R1358" s="17">
        <v>231052</v>
      </c>
      <c r="S1358" s="17">
        <v>0</v>
      </c>
      <c r="T1358" s="17">
        <f t="shared" si="189"/>
        <v>231052</v>
      </c>
      <c r="U1358" s="17">
        <v>0</v>
      </c>
      <c r="V1358" s="17">
        <v>0</v>
      </c>
      <c r="W1358" s="17">
        <f t="shared" si="190"/>
        <v>231052</v>
      </c>
      <c r="X1358" t="str">
        <f>VLOOKUP(J1358,'[12]Conver ASEJ VS Clave Nueva'!$A$4:$C$193,3,FALSE)</f>
        <v>4.3.10.5</v>
      </c>
      <c r="Y1358" t="str">
        <f>VLOOKUP(K1358,'[13]Conver ASEJ VS Clave Nueva'!$B$4:$D$193,3,FALSE)</f>
        <v>20% para el saneamiento de las aguas residuales</v>
      </c>
    </row>
    <row r="1359" spans="1:25" x14ac:dyDescent="0.25">
      <c r="A1359" s="16">
        <v>86986</v>
      </c>
      <c r="B1359" s="16" t="s">
        <v>51</v>
      </c>
      <c r="C1359" s="16" t="str">
        <f t="shared" si="191"/>
        <v>2018</v>
      </c>
      <c r="D1359" s="16" t="str">
        <f t="shared" si="192"/>
        <v>040000</v>
      </c>
      <c r="E1359" s="16" t="str">
        <f>VLOOKUP(D1359:D4515,'[10]Catalogos CRI'!$A$10:$B$19,2,FALSE)</f>
        <v>DERECHOS</v>
      </c>
      <c r="F1359" s="16" t="str">
        <f t="shared" si="193"/>
        <v>043000</v>
      </c>
      <c r="G1359" s="16" t="str">
        <f>VLOOKUP(F1359:F4515,'[10]Catalogos CRI'!$A$24:$B$65,2,FALSE)</f>
        <v>DERECHOS POR PRESTACIÓN DE SERVICIOS</v>
      </c>
      <c r="H1359" s="16" t="str">
        <f t="shared" si="194"/>
        <v>043090</v>
      </c>
      <c r="I1359" s="16" t="str">
        <f>VLOOKUP(H1359:H4515,'[10]Catalogos CRI'!$A$70:$B$148,2,FALSE)</f>
        <v>Agua potable y alcantarillado</v>
      </c>
      <c r="J1359" s="16" t="str">
        <f t="shared" si="195"/>
        <v>043095</v>
      </c>
      <c r="K1359" s="16" t="str">
        <f>VLOOKUP(J1359:J4515,'[10]Catalogos CRI'!$A$153:$B$335,2,FALSE)</f>
        <v>20% para el saneamiento de las aguas residuales</v>
      </c>
      <c r="L1359" s="16" t="str">
        <f t="shared" si="196"/>
        <v>400</v>
      </c>
      <c r="M1359" s="16" t="str">
        <f>VLOOKUP(L1359:L4515,[11]FF!$A$10:$B$16,2,FALSE)</f>
        <v>Ingresos Propios</v>
      </c>
      <c r="N1359" s="16" t="str">
        <f t="shared" si="197"/>
        <v>401</v>
      </c>
      <c r="O1359" s="16" t="str">
        <f>VLOOKUP(N1359:N4515,[11]FF!$A$22:$B$93,2,FALSE)</f>
        <v>Ingresos Propios</v>
      </c>
      <c r="P1359" s="16">
        <v>880231</v>
      </c>
      <c r="Q1359" s="16">
        <v>8</v>
      </c>
      <c r="R1359" s="17">
        <v>231052</v>
      </c>
      <c r="S1359" s="17">
        <v>0</v>
      </c>
      <c r="T1359" s="17">
        <f t="shared" si="189"/>
        <v>231052</v>
      </c>
      <c r="U1359" s="17">
        <v>0</v>
      </c>
      <c r="V1359" s="17">
        <v>0</v>
      </c>
      <c r="W1359" s="17">
        <f t="shared" si="190"/>
        <v>231052</v>
      </c>
      <c r="X1359" t="str">
        <f>VLOOKUP(J1359,'[12]Conver ASEJ VS Clave Nueva'!$A$4:$C$193,3,FALSE)</f>
        <v>4.3.10.5</v>
      </c>
      <c r="Y1359" t="str">
        <f>VLOOKUP(K1359,'[13]Conver ASEJ VS Clave Nueva'!$B$4:$D$193,3,FALSE)</f>
        <v>20% para el saneamiento de las aguas residuales</v>
      </c>
    </row>
    <row r="1360" spans="1:25" x14ac:dyDescent="0.25">
      <c r="A1360" s="16">
        <v>86986</v>
      </c>
      <c r="B1360" s="16" t="s">
        <v>51</v>
      </c>
      <c r="C1360" s="16" t="str">
        <f t="shared" si="191"/>
        <v>2018</v>
      </c>
      <c r="D1360" s="16" t="str">
        <f t="shared" si="192"/>
        <v>040000</v>
      </c>
      <c r="E1360" s="16" t="str">
        <f>VLOOKUP(D1360:D4516,'[10]Catalogos CRI'!$A$10:$B$19,2,FALSE)</f>
        <v>DERECHOS</v>
      </c>
      <c r="F1360" s="16" t="str">
        <f t="shared" si="193"/>
        <v>043000</v>
      </c>
      <c r="G1360" s="16" t="str">
        <f>VLOOKUP(F1360:F4516,'[10]Catalogos CRI'!$A$24:$B$65,2,FALSE)</f>
        <v>DERECHOS POR PRESTACIÓN DE SERVICIOS</v>
      </c>
      <c r="H1360" s="16" t="str">
        <f t="shared" si="194"/>
        <v>043090</v>
      </c>
      <c r="I1360" s="16" t="str">
        <f>VLOOKUP(H1360:H4516,'[10]Catalogos CRI'!$A$70:$B$148,2,FALSE)</f>
        <v>Agua potable y alcantarillado</v>
      </c>
      <c r="J1360" s="16" t="str">
        <f t="shared" si="195"/>
        <v>043095</v>
      </c>
      <c r="K1360" s="16" t="str">
        <f>VLOOKUP(J1360:J4516,'[10]Catalogos CRI'!$A$153:$B$335,2,FALSE)</f>
        <v>20% para el saneamiento de las aguas residuales</v>
      </c>
      <c r="L1360" s="16" t="str">
        <f t="shared" si="196"/>
        <v>400</v>
      </c>
      <c r="M1360" s="16" t="str">
        <f>VLOOKUP(L1360:L4516,[11]FF!$A$10:$B$16,2,FALSE)</f>
        <v>Ingresos Propios</v>
      </c>
      <c r="N1360" s="16" t="str">
        <f t="shared" si="197"/>
        <v>401</v>
      </c>
      <c r="O1360" s="16" t="str">
        <f>VLOOKUP(N1360:N4516,[11]FF!$A$22:$B$93,2,FALSE)</f>
        <v>Ingresos Propios</v>
      </c>
      <c r="P1360" s="16">
        <v>880232</v>
      </c>
      <c r="Q1360" s="16">
        <v>9</v>
      </c>
      <c r="R1360" s="17">
        <v>231052</v>
      </c>
      <c r="S1360" s="17">
        <v>0</v>
      </c>
      <c r="T1360" s="17">
        <f t="shared" si="189"/>
        <v>231052</v>
      </c>
      <c r="U1360" s="17">
        <v>0</v>
      </c>
      <c r="V1360" s="17">
        <v>0</v>
      </c>
      <c r="W1360" s="17">
        <f t="shared" si="190"/>
        <v>231052</v>
      </c>
      <c r="X1360" t="str">
        <f>VLOOKUP(J1360,'[12]Conver ASEJ VS Clave Nueva'!$A$4:$C$193,3,FALSE)</f>
        <v>4.3.10.5</v>
      </c>
      <c r="Y1360" t="str">
        <f>VLOOKUP(K1360,'[13]Conver ASEJ VS Clave Nueva'!$B$4:$D$193,3,FALSE)</f>
        <v>20% para el saneamiento de las aguas residuales</v>
      </c>
    </row>
    <row r="1361" spans="1:25" x14ac:dyDescent="0.25">
      <c r="A1361" s="16">
        <v>86986</v>
      </c>
      <c r="B1361" s="16" t="s">
        <v>51</v>
      </c>
      <c r="C1361" s="16" t="str">
        <f t="shared" si="191"/>
        <v>2018</v>
      </c>
      <c r="D1361" s="16" t="str">
        <f t="shared" si="192"/>
        <v>040000</v>
      </c>
      <c r="E1361" s="16" t="str">
        <f>VLOOKUP(D1361:D4517,'[10]Catalogos CRI'!$A$10:$B$19,2,FALSE)</f>
        <v>DERECHOS</v>
      </c>
      <c r="F1361" s="16" t="str">
        <f t="shared" si="193"/>
        <v>043000</v>
      </c>
      <c r="G1361" s="16" t="str">
        <f>VLOOKUP(F1361:F4517,'[10]Catalogos CRI'!$A$24:$B$65,2,FALSE)</f>
        <v>DERECHOS POR PRESTACIÓN DE SERVICIOS</v>
      </c>
      <c r="H1361" s="16" t="str">
        <f t="shared" si="194"/>
        <v>043090</v>
      </c>
      <c r="I1361" s="16" t="str">
        <f>VLOOKUP(H1361:H4517,'[10]Catalogos CRI'!$A$70:$B$148,2,FALSE)</f>
        <v>Agua potable y alcantarillado</v>
      </c>
      <c r="J1361" s="16" t="str">
        <f t="shared" si="195"/>
        <v>043095</v>
      </c>
      <c r="K1361" s="16" t="str">
        <f>VLOOKUP(J1361:J4517,'[10]Catalogos CRI'!$A$153:$B$335,2,FALSE)</f>
        <v>20% para el saneamiento de las aguas residuales</v>
      </c>
      <c r="L1361" s="16" t="str">
        <f t="shared" si="196"/>
        <v>400</v>
      </c>
      <c r="M1361" s="16" t="str">
        <f>VLOOKUP(L1361:L4517,[11]FF!$A$10:$B$16,2,FALSE)</f>
        <v>Ingresos Propios</v>
      </c>
      <c r="N1361" s="16" t="str">
        <f t="shared" si="197"/>
        <v>401</v>
      </c>
      <c r="O1361" s="16" t="str">
        <f>VLOOKUP(N1361:N4517,[11]FF!$A$22:$B$93,2,FALSE)</f>
        <v>Ingresos Propios</v>
      </c>
      <c r="P1361" s="16">
        <v>880233</v>
      </c>
      <c r="Q1361" s="16">
        <v>10</v>
      </c>
      <c r="R1361" s="17">
        <v>231052</v>
      </c>
      <c r="S1361" s="17">
        <v>0</v>
      </c>
      <c r="T1361" s="17">
        <f t="shared" si="189"/>
        <v>231052</v>
      </c>
      <c r="U1361" s="17">
        <v>0</v>
      </c>
      <c r="V1361" s="17">
        <v>0</v>
      </c>
      <c r="W1361" s="17">
        <f t="shared" si="190"/>
        <v>231052</v>
      </c>
      <c r="X1361" t="str">
        <f>VLOOKUP(J1361,'[12]Conver ASEJ VS Clave Nueva'!$A$4:$C$193,3,FALSE)</f>
        <v>4.3.10.5</v>
      </c>
      <c r="Y1361" t="str">
        <f>VLOOKUP(K1361,'[13]Conver ASEJ VS Clave Nueva'!$B$4:$D$193,3,FALSE)</f>
        <v>20% para el saneamiento de las aguas residuales</v>
      </c>
    </row>
    <row r="1362" spans="1:25" x14ac:dyDescent="0.25">
      <c r="A1362" s="16">
        <v>86986</v>
      </c>
      <c r="B1362" s="16" t="s">
        <v>51</v>
      </c>
      <c r="C1362" s="16" t="str">
        <f t="shared" si="191"/>
        <v>2018</v>
      </c>
      <c r="D1362" s="16" t="str">
        <f t="shared" si="192"/>
        <v>040000</v>
      </c>
      <c r="E1362" s="16" t="str">
        <f>VLOOKUP(D1362:D4518,'[10]Catalogos CRI'!$A$10:$B$19,2,FALSE)</f>
        <v>DERECHOS</v>
      </c>
      <c r="F1362" s="16" t="str">
        <f t="shared" si="193"/>
        <v>043000</v>
      </c>
      <c r="G1362" s="16" t="str">
        <f>VLOOKUP(F1362:F4518,'[10]Catalogos CRI'!$A$24:$B$65,2,FALSE)</f>
        <v>DERECHOS POR PRESTACIÓN DE SERVICIOS</v>
      </c>
      <c r="H1362" s="16" t="str">
        <f t="shared" si="194"/>
        <v>043090</v>
      </c>
      <c r="I1362" s="16" t="str">
        <f>VLOOKUP(H1362:H4518,'[10]Catalogos CRI'!$A$70:$B$148,2,FALSE)</f>
        <v>Agua potable y alcantarillado</v>
      </c>
      <c r="J1362" s="16" t="str">
        <f t="shared" si="195"/>
        <v>043095</v>
      </c>
      <c r="K1362" s="16" t="str">
        <f>VLOOKUP(J1362:J4518,'[10]Catalogos CRI'!$A$153:$B$335,2,FALSE)</f>
        <v>20% para el saneamiento de las aguas residuales</v>
      </c>
      <c r="L1362" s="16" t="str">
        <f t="shared" si="196"/>
        <v>400</v>
      </c>
      <c r="M1362" s="16" t="str">
        <f>VLOOKUP(L1362:L4518,[11]FF!$A$10:$B$16,2,FALSE)</f>
        <v>Ingresos Propios</v>
      </c>
      <c r="N1362" s="16" t="str">
        <f t="shared" si="197"/>
        <v>401</v>
      </c>
      <c r="O1362" s="16" t="str">
        <f>VLOOKUP(N1362:N4518,[11]FF!$A$22:$B$93,2,FALSE)</f>
        <v>Ingresos Propios</v>
      </c>
      <c r="P1362" s="16">
        <v>880234</v>
      </c>
      <c r="Q1362" s="16">
        <v>11</v>
      </c>
      <c r="R1362" s="17">
        <v>231052</v>
      </c>
      <c r="S1362" s="17">
        <v>0</v>
      </c>
      <c r="T1362" s="17">
        <f t="shared" si="189"/>
        <v>231052</v>
      </c>
      <c r="U1362" s="17">
        <v>0</v>
      </c>
      <c r="V1362" s="17">
        <v>0</v>
      </c>
      <c r="W1362" s="17">
        <f t="shared" si="190"/>
        <v>231052</v>
      </c>
      <c r="X1362" t="str">
        <f>VLOOKUP(J1362,'[12]Conver ASEJ VS Clave Nueva'!$A$4:$C$193,3,FALSE)</f>
        <v>4.3.10.5</v>
      </c>
      <c r="Y1362" t="str">
        <f>VLOOKUP(K1362,'[13]Conver ASEJ VS Clave Nueva'!$B$4:$D$193,3,FALSE)</f>
        <v>20% para el saneamiento de las aguas residuales</v>
      </c>
    </row>
    <row r="1363" spans="1:25" x14ac:dyDescent="0.25">
      <c r="A1363" s="16">
        <v>86986</v>
      </c>
      <c r="B1363" s="16" t="s">
        <v>51</v>
      </c>
      <c r="C1363" s="16" t="str">
        <f t="shared" si="191"/>
        <v>2018</v>
      </c>
      <c r="D1363" s="16" t="str">
        <f t="shared" si="192"/>
        <v>040000</v>
      </c>
      <c r="E1363" s="16" t="str">
        <f>VLOOKUP(D1363:D4519,'[10]Catalogos CRI'!$A$10:$B$19,2,FALSE)</f>
        <v>DERECHOS</v>
      </c>
      <c r="F1363" s="16" t="str">
        <f t="shared" si="193"/>
        <v>043000</v>
      </c>
      <c r="G1363" s="16" t="str">
        <f>VLOOKUP(F1363:F4519,'[10]Catalogos CRI'!$A$24:$B$65,2,FALSE)</f>
        <v>DERECHOS POR PRESTACIÓN DE SERVICIOS</v>
      </c>
      <c r="H1363" s="16" t="str">
        <f t="shared" si="194"/>
        <v>043090</v>
      </c>
      <c r="I1363" s="16" t="str">
        <f>VLOOKUP(H1363:H4519,'[10]Catalogos CRI'!$A$70:$B$148,2,FALSE)</f>
        <v>Agua potable y alcantarillado</v>
      </c>
      <c r="J1363" s="16" t="str">
        <f t="shared" si="195"/>
        <v>043095</v>
      </c>
      <c r="K1363" s="16" t="str">
        <f>VLOOKUP(J1363:J4519,'[10]Catalogos CRI'!$A$153:$B$335,2,FALSE)</f>
        <v>20% para el saneamiento de las aguas residuales</v>
      </c>
      <c r="L1363" s="16" t="str">
        <f t="shared" si="196"/>
        <v>400</v>
      </c>
      <c r="M1363" s="16" t="str">
        <f>VLOOKUP(L1363:L4519,[11]FF!$A$10:$B$16,2,FALSE)</f>
        <v>Ingresos Propios</v>
      </c>
      <c r="N1363" s="16" t="str">
        <f t="shared" si="197"/>
        <v>401</v>
      </c>
      <c r="O1363" s="16" t="str">
        <f>VLOOKUP(N1363:N4519,[11]FF!$A$22:$B$93,2,FALSE)</f>
        <v>Ingresos Propios</v>
      </c>
      <c r="P1363" s="16">
        <v>880235</v>
      </c>
      <c r="Q1363" s="16">
        <v>12</v>
      </c>
      <c r="R1363" s="17">
        <v>231052</v>
      </c>
      <c r="S1363" s="17">
        <v>0</v>
      </c>
      <c r="T1363" s="17">
        <f t="shared" si="189"/>
        <v>231052</v>
      </c>
      <c r="U1363" s="17">
        <v>0</v>
      </c>
      <c r="V1363" s="17">
        <v>0</v>
      </c>
      <c r="W1363" s="17">
        <f t="shared" si="190"/>
        <v>231052</v>
      </c>
      <c r="X1363" t="str">
        <f>VLOOKUP(J1363,'[12]Conver ASEJ VS Clave Nueva'!$A$4:$C$193,3,FALSE)</f>
        <v>4.3.10.5</v>
      </c>
      <c r="Y1363" t="str">
        <f>VLOOKUP(K1363,'[13]Conver ASEJ VS Clave Nueva'!$B$4:$D$193,3,FALSE)</f>
        <v>20% para el saneamiento de las aguas residuales</v>
      </c>
    </row>
    <row r="1364" spans="1:25" x14ac:dyDescent="0.25">
      <c r="A1364" s="16">
        <v>86987</v>
      </c>
      <c r="B1364" s="16" t="s">
        <v>52</v>
      </c>
      <c r="C1364" s="16" t="str">
        <f t="shared" si="191"/>
        <v>2018</v>
      </c>
      <c r="D1364" s="16" t="str">
        <f t="shared" si="192"/>
        <v>040000</v>
      </c>
      <c r="E1364" s="16" t="str">
        <f>VLOOKUP(D1364:D4520,'[10]Catalogos CRI'!$A$10:$B$19,2,FALSE)</f>
        <v>DERECHOS</v>
      </c>
      <c r="F1364" s="16" t="str">
        <f t="shared" si="193"/>
        <v>043000</v>
      </c>
      <c r="G1364" s="16" t="str">
        <f>VLOOKUP(F1364:F4520,'[10]Catalogos CRI'!$A$24:$B$65,2,FALSE)</f>
        <v>DERECHOS POR PRESTACIÓN DE SERVICIOS</v>
      </c>
      <c r="H1364" s="16" t="str">
        <f t="shared" si="194"/>
        <v>043090</v>
      </c>
      <c r="I1364" s="16" t="str">
        <f>VLOOKUP(H1364:H4520,'[10]Catalogos CRI'!$A$70:$B$148,2,FALSE)</f>
        <v>Agua potable y alcantarillado</v>
      </c>
      <c r="J1364" s="16" t="str">
        <f t="shared" si="195"/>
        <v>043096</v>
      </c>
      <c r="K1364" s="16" t="str">
        <f>VLOOKUP(J1364:J4520,'[10]Catalogos CRI'!$A$153:$B$335,2,FALSE)</f>
        <v>2% o 3% para la infraestructura básica existente</v>
      </c>
      <c r="L1364" s="16" t="str">
        <f t="shared" si="196"/>
        <v>400</v>
      </c>
      <c r="M1364" s="16" t="str">
        <f>VLOOKUP(L1364:L4520,[11]FF!$A$10:$B$16,2,FALSE)</f>
        <v>Ingresos Propios</v>
      </c>
      <c r="N1364" s="16" t="str">
        <f t="shared" si="197"/>
        <v>401</v>
      </c>
      <c r="O1364" s="16" t="str">
        <f>VLOOKUP(N1364:N4520,[11]FF!$A$22:$B$93,2,FALSE)</f>
        <v>Ingresos Propios</v>
      </c>
      <c r="P1364" s="16">
        <v>880236</v>
      </c>
      <c r="Q1364" s="16">
        <v>1</v>
      </c>
      <c r="R1364" s="17">
        <v>31985.48</v>
      </c>
      <c r="S1364" s="17">
        <v>0</v>
      </c>
      <c r="T1364" s="17">
        <f t="shared" si="189"/>
        <v>31985.48</v>
      </c>
      <c r="U1364" s="17">
        <v>0</v>
      </c>
      <c r="V1364" s="17">
        <v>0</v>
      </c>
      <c r="W1364" s="17">
        <f t="shared" si="190"/>
        <v>31985.48</v>
      </c>
      <c r="X1364" t="str">
        <f>VLOOKUP(J1364,'[12]Conver ASEJ VS Clave Nueva'!$A$4:$C$193,3,FALSE)</f>
        <v>4.3.10.6</v>
      </c>
      <c r="Y1364" t="str">
        <f>VLOOKUP(K1364,'[13]Conver ASEJ VS Clave Nueva'!$B$4:$D$193,3,FALSE)</f>
        <v>2% o 3% para la infraestructura básica existente</v>
      </c>
    </row>
    <row r="1365" spans="1:25" x14ac:dyDescent="0.25">
      <c r="A1365" s="16">
        <v>86987</v>
      </c>
      <c r="B1365" s="16" t="s">
        <v>52</v>
      </c>
      <c r="C1365" s="16" t="str">
        <f t="shared" si="191"/>
        <v>2018</v>
      </c>
      <c r="D1365" s="16" t="str">
        <f t="shared" si="192"/>
        <v>040000</v>
      </c>
      <c r="E1365" s="16" t="str">
        <f>VLOOKUP(D1365:D4521,'[10]Catalogos CRI'!$A$10:$B$19,2,FALSE)</f>
        <v>DERECHOS</v>
      </c>
      <c r="F1365" s="16" t="str">
        <f t="shared" si="193"/>
        <v>043000</v>
      </c>
      <c r="G1365" s="16" t="str">
        <f>VLOOKUP(F1365:F4521,'[10]Catalogos CRI'!$A$24:$B$65,2,FALSE)</f>
        <v>DERECHOS POR PRESTACIÓN DE SERVICIOS</v>
      </c>
      <c r="H1365" s="16" t="str">
        <f t="shared" si="194"/>
        <v>043090</v>
      </c>
      <c r="I1365" s="16" t="str">
        <f>VLOOKUP(H1365:H4521,'[10]Catalogos CRI'!$A$70:$B$148,2,FALSE)</f>
        <v>Agua potable y alcantarillado</v>
      </c>
      <c r="J1365" s="16" t="str">
        <f t="shared" si="195"/>
        <v>043096</v>
      </c>
      <c r="K1365" s="16" t="str">
        <f>VLOOKUP(J1365:J4521,'[10]Catalogos CRI'!$A$153:$B$335,2,FALSE)</f>
        <v>2% o 3% para la infraestructura básica existente</v>
      </c>
      <c r="L1365" s="16" t="str">
        <f t="shared" si="196"/>
        <v>400</v>
      </c>
      <c r="M1365" s="16" t="str">
        <f>VLOOKUP(L1365:L4521,[11]FF!$A$10:$B$16,2,FALSE)</f>
        <v>Ingresos Propios</v>
      </c>
      <c r="N1365" s="16" t="str">
        <f t="shared" si="197"/>
        <v>401</v>
      </c>
      <c r="O1365" s="16" t="str">
        <f>VLOOKUP(N1365:N4521,[11]FF!$A$22:$B$93,2,FALSE)</f>
        <v>Ingresos Propios</v>
      </c>
      <c r="P1365" s="16">
        <v>880237</v>
      </c>
      <c r="Q1365" s="16">
        <v>2</v>
      </c>
      <c r="R1365" s="17">
        <v>31985</v>
      </c>
      <c r="S1365" s="17">
        <v>0</v>
      </c>
      <c r="T1365" s="17">
        <f t="shared" si="189"/>
        <v>31985</v>
      </c>
      <c r="U1365" s="17">
        <v>0</v>
      </c>
      <c r="V1365" s="17">
        <v>0</v>
      </c>
      <c r="W1365" s="17">
        <f t="shared" si="190"/>
        <v>31985</v>
      </c>
      <c r="X1365" t="str">
        <f>VLOOKUP(J1365,'[12]Conver ASEJ VS Clave Nueva'!$A$4:$C$193,3,FALSE)</f>
        <v>4.3.10.6</v>
      </c>
      <c r="Y1365" t="str">
        <f>VLOOKUP(K1365,'[13]Conver ASEJ VS Clave Nueva'!$B$4:$D$193,3,FALSE)</f>
        <v>2% o 3% para la infraestructura básica existente</v>
      </c>
    </row>
    <row r="1366" spans="1:25" x14ac:dyDescent="0.25">
      <c r="A1366" s="16">
        <v>86987</v>
      </c>
      <c r="B1366" s="16" t="s">
        <v>52</v>
      </c>
      <c r="C1366" s="16" t="str">
        <f t="shared" si="191"/>
        <v>2018</v>
      </c>
      <c r="D1366" s="16" t="str">
        <f t="shared" si="192"/>
        <v>040000</v>
      </c>
      <c r="E1366" s="16" t="str">
        <f>VLOOKUP(D1366:D4522,'[10]Catalogos CRI'!$A$10:$B$19,2,FALSE)</f>
        <v>DERECHOS</v>
      </c>
      <c r="F1366" s="16" t="str">
        <f t="shared" si="193"/>
        <v>043000</v>
      </c>
      <c r="G1366" s="16" t="str">
        <f>VLOOKUP(F1366:F4522,'[10]Catalogos CRI'!$A$24:$B$65,2,FALSE)</f>
        <v>DERECHOS POR PRESTACIÓN DE SERVICIOS</v>
      </c>
      <c r="H1366" s="16" t="str">
        <f t="shared" si="194"/>
        <v>043090</v>
      </c>
      <c r="I1366" s="16" t="str">
        <f>VLOOKUP(H1366:H4522,'[10]Catalogos CRI'!$A$70:$B$148,2,FALSE)</f>
        <v>Agua potable y alcantarillado</v>
      </c>
      <c r="J1366" s="16" t="str">
        <f t="shared" si="195"/>
        <v>043096</v>
      </c>
      <c r="K1366" s="16" t="str">
        <f>VLOOKUP(J1366:J4522,'[10]Catalogos CRI'!$A$153:$B$335,2,FALSE)</f>
        <v>2% o 3% para la infraestructura básica existente</v>
      </c>
      <c r="L1366" s="16" t="str">
        <f t="shared" si="196"/>
        <v>400</v>
      </c>
      <c r="M1366" s="16" t="str">
        <f>VLOOKUP(L1366:L4522,[11]FF!$A$10:$B$16,2,FALSE)</f>
        <v>Ingresos Propios</v>
      </c>
      <c r="N1366" s="16" t="str">
        <f t="shared" si="197"/>
        <v>401</v>
      </c>
      <c r="O1366" s="16" t="str">
        <f>VLOOKUP(N1366:N4522,[11]FF!$A$22:$B$93,2,FALSE)</f>
        <v>Ingresos Propios</v>
      </c>
      <c r="P1366" s="16">
        <v>880238</v>
      </c>
      <c r="Q1366" s="16">
        <v>3</v>
      </c>
      <c r="R1366" s="17">
        <v>31985</v>
      </c>
      <c r="S1366" s="17">
        <v>0</v>
      </c>
      <c r="T1366" s="17">
        <f t="shared" si="189"/>
        <v>31985</v>
      </c>
      <c r="U1366" s="17">
        <v>0</v>
      </c>
      <c r="V1366" s="17">
        <v>0</v>
      </c>
      <c r="W1366" s="17">
        <f t="shared" si="190"/>
        <v>31985</v>
      </c>
      <c r="X1366" t="str">
        <f>VLOOKUP(J1366,'[12]Conver ASEJ VS Clave Nueva'!$A$4:$C$193,3,FALSE)</f>
        <v>4.3.10.6</v>
      </c>
      <c r="Y1366" t="str">
        <f>VLOOKUP(K1366,'[13]Conver ASEJ VS Clave Nueva'!$B$4:$D$193,3,FALSE)</f>
        <v>2% o 3% para la infraestructura básica existente</v>
      </c>
    </row>
    <row r="1367" spans="1:25" x14ac:dyDescent="0.25">
      <c r="A1367" s="16">
        <v>86987</v>
      </c>
      <c r="B1367" s="16" t="s">
        <v>52</v>
      </c>
      <c r="C1367" s="16" t="str">
        <f t="shared" si="191"/>
        <v>2018</v>
      </c>
      <c r="D1367" s="16" t="str">
        <f t="shared" si="192"/>
        <v>040000</v>
      </c>
      <c r="E1367" s="16" t="str">
        <f>VLOOKUP(D1367:D4523,'[10]Catalogos CRI'!$A$10:$B$19,2,FALSE)</f>
        <v>DERECHOS</v>
      </c>
      <c r="F1367" s="16" t="str">
        <f t="shared" si="193"/>
        <v>043000</v>
      </c>
      <c r="G1367" s="16" t="str">
        <f>VLOOKUP(F1367:F4523,'[10]Catalogos CRI'!$A$24:$B$65,2,FALSE)</f>
        <v>DERECHOS POR PRESTACIÓN DE SERVICIOS</v>
      </c>
      <c r="H1367" s="16" t="str">
        <f t="shared" si="194"/>
        <v>043090</v>
      </c>
      <c r="I1367" s="16" t="str">
        <f>VLOOKUP(H1367:H4523,'[10]Catalogos CRI'!$A$70:$B$148,2,FALSE)</f>
        <v>Agua potable y alcantarillado</v>
      </c>
      <c r="J1367" s="16" t="str">
        <f t="shared" si="195"/>
        <v>043096</v>
      </c>
      <c r="K1367" s="16" t="str">
        <f>VLOOKUP(J1367:J4523,'[10]Catalogos CRI'!$A$153:$B$335,2,FALSE)</f>
        <v>2% o 3% para la infraestructura básica existente</v>
      </c>
      <c r="L1367" s="16" t="str">
        <f t="shared" si="196"/>
        <v>400</v>
      </c>
      <c r="M1367" s="16" t="str">
        <f>VLOOKUP(L1367:L4523,[11]FF!$A$10:$B$16,2,FALSE)</f>
        <v>Ingresos Propios</v>
      </c>
      <c r="N1367" s="16" t="str">
        <f t="shared" si="197"/>
        <v>401</v>
      </c>
      <c r="O1367" s="16" t="str">
        <f>VLOOKUP(N1367:N4523,[11]FF!$A$22:$B$93,2,FALSE)</f>
        <v>Ingresos Propios</v>
      </c>
      <c r="P1367" s="16">
        <v>880239</v>
      </c>
      <c r="Q1367" s="16">
        <v>4</v>
      </c>
      <c r="R1367" s="17">
        <v>31985</v>
      </c>
      <c r="S1367" s="17">
        <v>0</v>
      </c>
      <c r="T1367" s="17">
        <f t="shared" si="189"/>
        <v>31985</v>
      </c>
      <c r="U1367" s="17">
        <v>0</v>
      </c>
      <c r="V1367" s="17">
        <v>0</v>
      </c>
      <c r="W1367" s="17">
        <f t="shared" si="190"/>
        <v>31985</v>
      </c>
      <c r="X1367" t="str">
        <f>VLOOKUP(J1367,'[12]Conver ASEJ VS Clave Nueva'!$A$4:$C$193,3,FALSE)</f>
        <v>4.3.10.6</v>
      </c>
      <c r="Y1367" t="str">
        <f>VLOOKUP(K1367,'[13]Conver ASEJ VS Clave Nueva'!$B$4:$D$193,3,FALSE)</f>
        <v>2% o 3% para la infraestructura básica existente</v>
      </c>
    </row>
    <row r="1368" spans="1:25" x14ac:dyDescent="0.25">
      <c r="A1368" s="16">
        <v>86987</v>
      </c>
      <c r="B1368" s="16" t="s">
        <v>52</v>
      </c>
      <c r="C1368" s="16" t="str">
        <f t="shared" si="191"/>
        <v>2018</v>
      </c>
      <c r="D1368" s="16" t="str">
        <f t="shared" si="192"/>
        <v>040000</v>
      </c>
      <c r="E1368" s="16" t="str">
        <f>VLOOKUP(D1368:D4524,'[10]Catalogos CRI'!$A$10:$B$19,2,FALSE)</f>
        <v>DERECHOS</v>
      </c>
      <c r="F1368" s="16" t="str">
        <f t="shared" si="193"/>
        <v>043000</v>
      </c>
      <c r="G1368" s="16" t="str">
        <f>VLOOKUP(F1368:F4524,'[10]Catalogos CRI'!$A$24:$B$65,2,FALSE)</f>
        <v>DERECHOS POR PRESTACIÓN DE SERVICIOS</v>
      </c>
      <c r="H1368" s="16" t="str">
        <f t="shared" si="194"/>
        <v>043090</v>
      </c>
      <c r="I1368" s="16" t="str">
        <f>VLOOKUP(H1368:H4524,'[10]Catalogos CRI'!$A$70:$B$148,2,FALSE)</f>
        <v>Agua potable y alcantarillado</v>
      </c>
      <c r="J1368" s="16" t="str">
        <f t="shared" si="195"/>
        <v>043096</v>
      </c>
      <c r="K1368" s="16" t="str">
        <f>VLOOKUP(J1368:J4524,'[10]Catalogos CRI'!$A$153:$B$335,2,FALSE)</f>
        <v>2% o 3% para la infraestructura básica existente</v>
      </c>
      <c r="L1368" s="16" t="str">
        <f t="shared" si="196"/>
        <v>400</v>
      </c>
      <c r="M1368" s="16" t="str">
        <f>VLOOKUP(L1368:L4524,[11]FF!$A$10:$B$16,2,FALSE)</f>
        <v>Ingresos Propios</v>
      </c>
      <c r="N1368" s="16" t="str">
        <f t="shared" si="197"/>
        <v>401</v>
      </c>
      <c r="O1368" s="16" t="str">
        <f>VLOOKUP(N1368:N4524,[11]FF!$A$22:$B$93,2,FALSE)</f>
        <v>Ingresos Propios</v>
      </c>
      <c r="P1368" s="16">
        <v>880240</v>
      </c>
      <c r="Q1368" s="16">
        <v>5</v>
      </c>
      <c r="R1368" s="17">
        <v>31985</v>
      </c>
      <c r="S1368" s="17">
        <v>0</v>
      </c>
      <c r="T1368" s="17">
        <f t="shared" si="189"/>
        <v>31985</v>
      </c>
      <c r="U1368" s="17">
        <v>0</v>
      </c>
      <c r="V1368" s="17">
        <v>0</v>
      </c>
      <c r="W1368" s="17">
        <f t="shared" si="190"/>
        <v>31985</v>
      </c>
      <c r="X1368" t="str">
        <f>VLOOKUP(J1368,'[12]Conver ASEJ VS Clave Nueva'!$A$4:$C$193,3,FALSE)</f>
        <v>4.3.10.6</v>
      </c>
      <c r="Y1368" t="str">
        <f>VLOOKUP(K1368,'[13]Conver ASEJ VS Clave Nueva'!$B$4:$D$193,3,FALSE)</f>
        <v>2% o 3% para la infraestructura básica existente</v>
      </c>
    </row>
    <row r="1369" spans="1:25" x14ac:dyDescent="0.25">
      <c r="A1369" s="16">
        <v>86987</v>
      </c>
      <c r="B1369" s="16" t="s">
        <v>52</v>
      </c>
      <c r="C1369" s="16" t="str">
        <f t="shared" si="191"/>
        <v>2018</v>
      </c>
      <c r="D1369" s="16" t="str">
        <f t="shared" si="192"/>
        <v>040000</v>
      </c>
      <c r="E1369" s="16" t="str">
        <f>VLOOKUP(D1369:D4525,'[10]Catalogos CRI'!$A$10:$B$19,2,FALSE)</f>
        <v>DERECHOS</v>
      </c>
      <c r="F1369" s="16" t="str">
        <f t="shared" si="193"/>
        <v>043000</v>
      </c>
      <c r="G1369" s="16" t="str">
        <f>VLOOKUP(F1369:F4525,'[10]Catalogos CRI'!$A$24:$B$65,2,FALSE)</f>
        <v>DERECHOS POR PRESTACIÓN DE SERVICIOS</v>
      </c>
      <c r="H1369" s="16" t="str">
        <f t="shared" si="194"/>
        <v>043090</v>
      </c>
      <c r="I1369" s="16" t="str">
        <f>VLOOKUP(H1369:H4525,'[10]Catalogos CRI'!$A$70:$B$148,2,FALSE)</f>
        <v>Agua potable y alcantarillado</v>
      </c>
      <c r="J1369" s="16" t="str">
        <f t="shared" si="195"/>
        <v>043096</v>
      </c>
      <c r="K1369" s="16" t="str">
        <f>VLOOKUP(J1369:J4525,'[10]Catalogos CRI'!$A$153:$B$335,2,FALSE)</f>
        <v>2% o 3% para la infraestructura básica existente</v>
      </c>
      <c r="L1369" s="16" t="str">
        <f t="shared" si="196"/>
        <v>400</v>
      </c>
      <c r="M1369" s="16" t="str">
        <f>VLOOKUP(L1369:L4525,[11]FF!$A$10:$B$16,2,FALSE)</f>
        <v>Ingresos Propios</v>
      </c>
      <c r="N1369" s="16" t="str">
        <f t="shared" si="197"/>
        <v>401</v>
      </c>
      <c r="O1369" s="16" t="str">
        <f>VLOOKUP(N1369:N4525,[11]FF!$A$22:$B$93,2,FALSE)</f>
        <v>Ingresos Propios</v>
      </c>
      <c r="P1369" s="16">
        <v>880241</v>
      </c>
      <c r="Q1369" s="16">
        <v>6</v>
      </c>
      <c r="R1369" s="17">
        <v>31985</v>
      </c>
      <c r="S1369" s="17">
        <v>0</v>
      </c>
      <c r="T1369" s="17">
        <f t="shared" si="189"/>
        <v>31985</v>
      </c>
      <c r="U1369" s="17">
        <v>0</v>
      </c>
      <c r="V1369" s="17">
        <v>0</v>
      </c>
      <c r="W1369" s="17">
        <f t="shared" si="190"/>
        <v>31985</v>
      </c>
      <c r="X1369" t="str">
        <f>VLOOKUP(J1369,'[12]Conver ASEJ VS Clave Nueva'!$A$4:$C$193,3,FALSE)</f>
        <v>4.3.10.6</v>
      </c>
      <c r="Y1369" t="str">
        <f>VLOOKUP(K1369,'[13]Conver ASEJ VS Clave Nueva'!$B$4:$D$193,3,FALSE)</f>
        <v>2% o 3% para la infraestructura básica existente</v>
      </c>
    </row>
    <row r="1370" spans="1:25" x14ac:dyDescent="0.25">
      <c r="A1370" s="16">
        <v>86987</v>
      </c>
      <c r="B1370" s="16" t="s">
        <v>52</v>
      </c>
      <c r="C1370" s="16" t="str">
        <f t="shared" si="191"/>
        <v>2018</v>
      </c>
      <c r="D1370" s="16" t="str">
        <f t="shared" si="192"/>
        <v>040000</v>
      </c>
      <c r="E1370" s="16" t="str">
        <f>VLOOKUP(D1370:D4526,'[10]Catalogos CRI'!$A$10:$B$19,2,FALSE)</f>
        <v>DERECHOS</v>
      </c>
      <c r="F1370" s="16" t="str">
        <f t="shared" si="193"/>
        <v>043000</v>
      </c>
      <c r="G1370" s="16" t="str">
        <f>VLOOKUP(F1370:F4526,'[10]Catalogos CRI'!$A$24:$B$65,2,FALSE)</f>
        <v>DERECHOS POR PRESTACIÓN DE SERVICIOS</v>
      </c>
      <c r="H1370" s="16" t="str">
        <f t="shared" si="194"/>
        <v>043090</v>
      </c>
      <c r="I1370" s="16" t="str">
        <f>VLOOKUP(H1370:H4526,'[10]Catalogos CRI'!$A$70:$B$148,2,FALSE)</f>
        <v>Agua potable y alcantarillado</v>
      </c>
      <c r="J1370" s="16" t="str">
        <f t="shared" si="195"/>
        <v>043096</v>
      </c>
      <c r="K1370" s="16" t="str">
        <f>VLOOKUP(J1370:J4526,'[10]Catalogos CRI'!$A$153:$B$335,2,FALSE)</f>
        <v>2% o 3% para la infraestructura básica existente</v>
      </c>
      <c r="L1370" s="16" t="str">
        <f t="shared" si="196"/>
        <v>400</v>
      </c>
      <c r="M1370" s="16" t="str">
        <f>VLOOKUP(L1370:L4526,[11]FF!$A$10:$B$16,2,FALSE)</f>
        <v>Ingresos Propios</v>
      </c>
      <c r="N1370" s="16" t="str">
        <f t="shared" si="197"/>
        <v>401</v>
      </c>
      <c r="O1370" s="16" t="str">
        <f>VLOOKUP(N1370:N4526,[11]FF!$A$22:$B$93,2,FALSE)</f>
        <v>Ingresos Propios</v>
      </c>
      <c r="P1370" s="16">
        <v>880242</v>
      </c>
      <c r="Q1370" s="16">
        <v>7</v>
      </c>
      <c r="R1370" s="17">
        <v>31985</v>
      </c>
      <c r="S1370" s="17">
        <v>0</v>
      </c>
      <c r="T1370" s="17">
        <f t="shared" si="189"/>
        <v>31985</v>
      </c>
      <c r="U1370" s="17">
        <v>0</v>
      </c>
      <c r="V1370" s="17">
        <v>0</v>
      </c>
      <c r="W1370" s="17">
        <f t="shared" si="190"/>
        <v>31985</v>
      </c>
      <c r="X1370" t="str">
        <f>VLOOKUP(J1370,'[12]Conver ASEJ VS Clave Nueva'!$A$4:$C$193,3,FALSE)</f>
        <v>4.3.10.6</v>
      </c>
      <c r="Y1370" t="str">
        <f>VLOOKUP(K1370,'[13]Conver ASEJ VS Clave Nueva'!$B$4:$D$193,3,FALSE)</f>
        <v>2% o 3% para la infraestructura básica existente</v>
      </c>
    </row>
    <row r="1371" spans="1:25" x14ac:dyDescent="0.25">
      <c r="A1371" s="16">
        <v>86987</v>
      </c>
      <c r="B1371" s="16" t="s">
        <v>52</v>
      </c>
      <c r="C1371" s="16" t="str">
        <f t="shared" si="191"/>
        <v>2018</v>
      </c>
      <c r="D1371" s="16" t="str">
        <f t="shared" si="192"/>
        <v>040000</v>
      </c>
      <c r="E1371" s="16" t="str">
        <f>VLOOKUP(D1371:D4527,'[10]Catalogos CRI'!$A$10:$B$19,2,FALSE)</f>
        <v>DERECHOS</v>
      </c>
      <c r="F1371" s="16" t="str">
        <f t="shared" si="193"/>
        <v>043000</v>
      </c>
      <c r="G1371" s="16" t="str">
        <f>VLOOKUP(F1371:F4527,'[10]Catalogos CRI'!$A$24:$B$65,2,FALSE)</f>
        <v>DERECHOS POR PRESTACIÓN DE SERVICIOS</v>
      </c>
      <c r="H1371" s="16" t="str">
        <f t="shared" si="194"/>
        <v>043090</v>
      </c>
      <c r="I1371" s="16" t="str">
        <f>VLOOKUP(H1371:H4527,'[10]Catalogos CRI'!$A$70:$B$148,2,FALSE)</f>
        <v>Agua potable y alcantarillado</v>
      </c>
      <c r="J1371" s="16" t="str">
        <f t="shared" si="195"/>
        <v>043096</v>
      </c>
      <c r="K1371" s="16" t="str">
        <f>VLOOKUP(J1371:J4527,'[10]Catalogos CRI'!$A$153:$B$335,2,FALSE)</f>
        <v>2% o 3% para la infraestructura básica existente</v>
      </c>
      <c r="L1371" s="16" t="str">
        <f t="shared" si="196"/>
        <v>400</v>
      </c>
      <c r="M1371" s="16" t="str">
        <f>VLOOKUP(L1371:L4527,[11]FF!$A$10:$B$16,2,FALSE)</f>
        <v>Ingresos Propios</v>
      </c>
      <c r="N1371" s="16" t="str">
        <f t="shared" si="197"/>
        <v>401</v>
      </c>
      <c r="O1371" s="16" t="str">
        <f>VLOOKUP(N1371:N4527,[11]FF!$A$22:$B$93,2,FALSE)</f>
        <v>Ingresos Propios</v>
      </c>
      <c r="P1371" s="16">
        <v>880243</v>
      </c>
      <c r="Q1371" s="16">
        <v>8</v>
      </c>
      <c r="R1371" s="17">
        <v>31985</v>
      </c>
      <c r="S1371" s="17">
        <v>0</v>
      </c>
      <c r="T1371" s="17">
        <f t="shared" si="189"/>
        <v>31985</v>
      </c>
      <c r="U1371" s="17">
        <v>0</v>
      </c>
      <c r="V1371" s="17">
        <v>0</v>
      </c>
      <c r="W1371" s="17">
        <f t="shared" si="190"/>
        <v>31985</v>
      </c>
      <c r="X1371" t="str">
        <f>VLOOKUP(J1371,'[12]Conver ASEJ VS Clave Nueva'!$A$4:$C$193,3,FALSE)</f>
        <v>4.3.10.6</v>
      </c>
      <c r="Y1371" t="str">
        <f>VLOOKUP(K1371,'[13]Conver ASEJ VS Clave Nueva'!$B$4:$D$193,3,FALSE)</f>
        <v>2% o 3% para la infraestructura básica existente</v>
      </c>
    </row>
    <row r="1372" spans="1:25" x14ac:dyDescent="0.25">
      <c r="A1372" s="16">
        <v>86987</v>
      </c>
      <c r="B1372" s="16" t="s">
        <v>52</v>
      </c>
      <c r="C1372" s="16" t="str">
        <f t="shared" si="191"/>
        <v>2018</v>
      </c>
      <c r="D1372" s="16" t="str">
        <f t="shared" si="192"/>
        <v>040000</v>
      </c>
      <c r="E1372" s="16" t="str">
        <f>VLOOKUP(D1372:D4528,'[10]Catalogos CRI'!$A$10:$B$19,2,FALSE)</f>
        <v>DERECHOS</v>
      </c>
      <c r="F1372" s="16" t="str">
        <f t="shared" si="193"/>
        <v>043000</v>
      </c>
      <c r="G1372" s="16" t="str">
        <f>VLOOKUP(F1372:F4528,'[10]Catalogos CRI'!$A$24:$B$65,2,FALSE)</f>
        <v>DERECHOS POR PRESTACIÓN DE SERVICIOS</v>
      </c>
      <c r="H1372" s="16" t="str">
        <f t="shared" si="194"/>
        <v>043090</v>
      </c>
      <c r="I1372" s="16" t="str">
        <f>VLOOKUP(H1372:H4528,'[10]Catalogos CRI'!$A$70:$B$148,2,FALSE)</f>
        <v>Agua potable y alcantarillado</v>
      </c>
      <c r="J1372" s="16" t="str">
        <f t="shared" si="195"/>
        <v>043096</v>
      </c>
      <c r="K1372" s="16" t="str">
        <f>VLOOKUP(J1372:J4528,'[10]Catalogos CRI'!$A$153:$B$335,2,FALSE)</f>
        <v>2% o 3% para la infraestructura básica existente</v>
      </c>
      <c r="L1372" s="16" t="str">
        <f t="shared" si="196"/>
        <v>400</v>
      </c>
      <c r="M1372" s="16" t="str">
        <f>VLOOKUP(L1372:L4528,[11]FF!$A$10:$B$16,2,FALSE)</f>
        <v>Ingresos Propios</v>
      </c>
      <c r="N1372" s="16" t="str">
        <f t="shared" si="197"/>
        <v>401</v>
      </c>
      <c r="O1372" s="16" t="str">
        <f>VLOOKUP(N1372:N4528,[11]FF!$A$22:$B$93,2,FALSE)</f>
        <v>Ingresos Propios</v>
      </c>
      <c r="P1372" s="16">
        <v>880244</v>
      </c>
      <c r="Q1372" s="16">
        <v>9</v>
      </c>
      <c r="R1372" s="17">
        <v>31985</v>
      </c>
      <c r="S1372" s="17">
        <v>0</v>
      </c>
      <c r="T1372" s="17">
        <f t="shared" si="189"/>
        <v>31985</v>
      </c>
      <c r="U1372" s="17">
        <v>0</v>
      </c>
      <c r="V1372" s="17">
        <v>0</v>
      </c>
      <c r="W1372" s="17">
        <f t="shared" si="190"/>
        <v>31985</v>
      </c>
      <c r="X1372" t="str">
        <f>VLOOKUP(J1372,'[12]Conver ASEJ VS Clave Nueva'!$A$4:$C$193,3,FALSE)</f>
        <v>4.3.10.6</v>
      </c>
      <c r="Y1372" t="str">
        <f>VLOOKUP(K1372,'[13]Conver ASEJ VS Clave Nueva'!$B$4:$D$193,3,FALSE)</f>
        <v>2% o 3% para la infraestructura básica existente</v>
      </c>
    </row>
    <row r="1373" spans="1:25" x14ac:dyDescent="0.25">
      <c r="A1373" s="16">
        <v>86987</v>
      </c>
      <c r="B1373" s="16" t="s">
        <v>52</v>
      </c>
      <c r="C1373" s="16" t="str">
        <f t="shared" si="191"/>
        <v>2018</v>
      </c>
      <c r="D1373" s="16" t="str">
        <f t="shared" si="192"/>
        <v>040000</v>
      </c>
      <c r="E1373" s="16" t="str">
        <f>VLOOKUP(D1373:D4529,'[10]Catalogos CRI'!$A$10:$B$19,2,FALSE)</f>
        <v>DERECHOS</v>
      </c>
      <c r="F1373" s="16" t="str">
        <f t="shared" si="193"/>
        <v>043000</v>
      </c>
      <c r="G1373" s="16" t="str">
        <f>VLOOKUP(F1373:F4529,'[10]Catalogos CRI'!$A$24:$B$65,2,FALSE)</f>
        <v>DERECHOS POR PRESTACIÓN DE SERVICIOS</v>
      </c>
      <c r="H1373" s="16" t="str">
        <f t="shared" si="194"/>
        <v>043090</v>
      </c>
      <c r="I1373" s="16" t="str">
        <f>VLOOKUP(H1373:H4529,'[10]Catalogos CRI'!$A$70:$B$148,2,FALSE)</f>
        <v>Agua potable y alcantarillado</v>
      </c>
      <c r="J1373" s="16" t="str">
        <f t="shared" si="195"/>
        <v>043096</v>
      </c>
      <c r="K1373" s="16" t="str">
        <f>VLOOKUP(J1373:J4529,'[10]Catalogos CRI'!$A$153:$B$335,2,FALSE)</f>
        <v>2% o 3% para la infraestructura básica existente</v>
      </c>
      <c r="L1373" s="16" t="str">
        <f t="shared" si="196"/>
        <v>400</v>
      </c>
      <c r="M1373" s="16" t="str">
        <f>VLOOKUP(L1373:L4529,[11]FF!$A$10:$B$16,2,FALSE)</f>
        <v>Ingresos Propios</v>
      </c>
      <c r="N1373" s="16" t="str">
        <f t="shared" si="197"/>
        <v>401</v>
      </c>
      <c r="O1373" s="16" t="str">
        <f>VLOOKUP(N1373:N4529,[11]FF!$A$22:$B$93,2,FALSE)</f>
        <v>Ingresos Propios</v>
      </c>
      <c r="P1373" s="16">
        <v>880245</v>
      </c>
      <c r="Q1373" s="16">
        <v>10</v>
      </c>
      <c r="R1373" s="17">
        <v>31985</v>
      </c>
      <c r="S1373" s="17">
        <v>0</v>
      </c>
      <c r="T1373" s="17">
        <f t="shared" si="189"/>
        <v>31985</v>
      </c>
      <c r="U1373" s="17">
        <v>0</v>
      </c>
      <c r="V1373" s="17">
        <v>0</v>
      </c>
      <c r="W1373" s="17">
        <f t="shared" si="190"/>
        <v>31985</v>
      </c>
      <c r="X1373" t="str">
        <f>VLOOKUP(J1373,'[12]Conver ASEJ VS Clave Nueva'!$A$4:$C$193,3,FALSE)</f>
        <v>4.3.10.6</v>
      </c>
      <c r="Y1373" t="str">
        <f>VLOOKUP(K1373,'[13]Conver ASEJ VS Clave Nueva'!$B$4:$D$193,3,FALSE)</f>
        <v>2% o 3% para la infraestructura básica existente</v>
      </c>
    </row>
    <row r="1374" spans="1:25" x14ac:dyDescent="0.25">
      <c r="A1374" s="16">
        <v>86987</v>
      </c>
      <c r="B1374" s="16" t="s">
        <v>52</v>
      </c>
      <c r="C1374" s="16" t="str">
        <f t="shared" si="191"/>
        <v>2018</v>
      </c>
      <c r="D1374" s="16" t="str">
        <f t="shared" si="192"/>
        <v>040000</v>
      </c>
      <c r="E1374" s="16" t="str">
        <f>VLOOKUP(D1374:D4530,'[10]Catalogos CRI'!$A$10:$B$19,2,FALSE)</f>
        <v>DERECHOS</v>
      </c>
      <c r="F1374" s="16" t="str">
        <f t="shared" si="193"/>
        <v>043000</v>
      </c>
      <c r="G1374" s="16" t="str">
        <f>VLOOKUP(F1374:F4530,'[10]Catalogos CRI'!$A$24:$B$65,2,FALSE)</f>
        <v>DERECHOS POR PRESTACIÓN DE SERVICIOS</v>
      </c>
      <c r="H1374" s="16" t="str">
        <f t="shared" si="194"/>
        <v>043090</v>
      </c>
      <c r="I1374" s="16" t="str">
        <f>VLOOKUP(H1374:H4530,'[10]Catalogos CRI'!$A$70:$B$148,2,FALSE)</f>
        <v>Agua potable y alcantarillado</v>
      </c>
      <c r="J1374" s="16" t="str">
        <f t="shared" si="195"/>
        <v>043096</v>
      </c>
      <c r="K1374" s="16" t="str">
        <f>VLOOKUP(J1374:J4530,'[10]Catalogos CRI'!$A$153:$B$335,2,FALSE)</f>
        <v>2% o 3% para la infraestructura básica existente</v>
      </c>
      <c r="L1374" s="16" t="str">
        <f t="shared" si="196"/>
        <v>400</v>
      </c>
      <c r="M1374" s="16" t="str">
        <f>VLOOKUP(L1374:L4530,[11]FF!$A$10:$B$16,2,FALSE)</f>
        <v>Ingresos Propios</v>
      </c>
      <c r="N1374" s="16" t="str">
        <f t="shared" si="197"/>
        <v>401</v>
      </c>
      <c r="O1374" s="16" t="str">
        <f>VLOOKUP(N1374:N4530,[11]FF!$A$22:$B$93,2,FALSE)</f>
        <v>Ingresos Propios</v>
      </c>
      <c r="P1374" s="16">
        <v>880246</v>
      </c>
      <c r="Q1374" s="16">
        <v>11</v>
      </c>
      <c r="R1374" s="17">
        <v>31985</v>
      </c>
      <c r="S1374" s="17">
        <v>0</v>
      </c>
      <c r="T1374" s="17">
        <f t="shared" si="189"/>
        <v>31985</v>
      </c>
      <c r="U1374" s="17">
        <v>0</v>
      </c>
      <c r="V1374" s="17">
        <v>0</v>
      </c>
      <c r="W1374" s="17">
        <f t="shared" si="190"/>
        <v>31985</v>
      </c>
      <c r="X1374" t="str">
        <f>VLOOKUP(J1374,'[12]Conver ASEJ VS Clave Nueva'!$A$4:$C$193,3,FALSE)</f>
        <v>4.3.10.6</v>
      </c>
      <c r="Y1374" t="str">
        <f>VLOOKUP(K1374,'[13]Conver ASEJ VS Clave Nueva'!$B$4:$D$193,3,FALSE)</f>
        <v>2% o 3% para la infraestructura básica existente</v>
      </c>
    </row>
    <row r="1375" spans="1:25" x14ac:dyDescent="0.25">
      <c r="A1375" s="16">
        <v>86987</v>
      </c>
      <c r="B1375" s="16" t="s">
        <v>52</v>
      </c>
      <c r="C1375" s="16" t="str">
        <f t="shared" si="191"/>
        <v>2018</v>
      </c>
      <c r="D1375" s="16" t="str">
        <f t="shared" si="192"/>
        <v>040000</v>
      </c>
      <c r="E1375" s="16" t="str">
        <f>VLOOKUP(D1375:D4531,'[10]Catalogos CRI'!$A$10:$B$19,2,FALSE)</f>
        <v>DERECHOS</v>
      </c>
      <c r="F1375" s="16" t="str">
        <f t="shared" si="193"/>
        <v>043000</v>
      </c>
      <c r="G1375" s="16" t="str">
        <f>VLOOKUP(F1375:F4531,'[10]Catalogos CRI'!$A$24:$B$65,2,FALSE)</f>
        <v>DERECHOS POR PRESTACIÓN DE SERVICIOS</v>
      </c>
      <c r="H1375" s="16" t="str">
        <f t="shared" si="194"/>
        <v>043090</v>
      </c>
      <c r="I1375" s="16" t="str">
        <f>VLOOKUP(H1375:H4531,'[10]Catalogos CRI'!$A$70:$B$148,2,FALSE)</f>
        <v>Agua potable y alcantarillado</v>
      </c>
      <c r="J1375" s="16" t="str">
        <f t="shared" si="195"/>
        <v>043096</v>
      </c>
      <c r="K1375" s="16" t="str">
        <f>VLOOKUP(J1375:J4531,'[10]Catalogos CRI'!$A$153:$B$335,2,FALSE)</f>
        <v>2% o 3% para la infraestructura básica existente</v>
      </c>
      <c r="L1375" s="16" t="str">
        <f t="shared" si="196"/>
        <v>400</v>
      </c>
      <c r="M1375" s="16" t="str">
        <f>VLOOKUP(L1375:L4531,[11]FF!$A$10:$B$16,2,FALSE)</f>
        <v>Ingresos Propios</v>
      </c>
      <c r="N1375" s="16" t="str">
        <f t="shared" si="197"/>
        <v>401</v>
      </c>
      <c r="O1375" s="16" t="str">
        <f>VLOOKUP(N1375:N4531,[11]FF!$A$22:$B$93,2,FALSE)</f>
        <v>Ingresos Propios</v>
      </c>
      <c r="P1375" s="16">
        <v>880247</v>
      </c>
      <c r="Q1375" s="16">
        <v>12</v>
      </c>
      <c r="R1375" s="17">
        <v>31985</v>
      </c>
      <c r="S1375" s="17">
        <v>0</v>
      </c>
      <c r="T1375" s="17">
        <f t="shared" si="189"/>
        <v>31985</v>
      </c>
      <c r="U1375" s="17">
        <v>0</v>
      </c>
      <c r="V1375" s="17">
        <v>0</v>
      </c>
      <c r="W1375" s="17">
        <f t="shared" si="190"/>
        <v>31985</v>
      </c>
      <c r="X1375" t="str">
        <f>VLOOKUP(J1375,'[12]Conver ASEJ VS Clave Nueva'!$A$4:$C$193,3,FALSE)</f>
        <v>4.3.10.6</v>
      </c>
      <c r="Y1375" t="str">
        <f>VLOOKUP(K1375,'[13]Conver ASEJ VS Clave Nueva'!$B$4:$D$193,3,FALSE)</f>
        <v>2% o 3% para la infraestructura básica existente</v>
      </c>
    </row>
    <row r="1376" spans="1:25" x14ac:dyDescent="0.25">
      <c r="A1376" s="16">
        <v>86988</v>
      </c>
      <c r="B1376" s="16" t="s">
        <v>92</v>
      </c>
      <c r="C1376" s="16" t="str">
        <f t="shared" si="191"/>
        <v>2018</v>
      </c>
      <c r="D1376" s="16" t="str">
        <f t="shared" si="192"/>
        <v>040000</v>
      </c>
      <c r="E1376" s="16" t="str">
        <f>VLOOKUP(D1376:D4532,'[10]Catalogos CRI'!$A$10:$B$19,2,FALSE)</f>
        <v>DERECHOS</v>
      </c>
      <c r="F1376" s="16" t="str">
        <f t="shared" si="193"/>
        <v>043000</v>
      </c>
      <c r="G1376" s="16" t="str">
        <f>VLOOKUP(F1376:F4532,'[10]Catalogos CRI'!$A$24:$B$65,2,FALSE)</f>
        <v>DERECHOS POR PRESTACIÓN DE SERVICIOS</v>
      </c>
      <c r="H1376" s="16" t="str">
        <f t="shared" si="194"/>
        <v>043090</v>
      </c>
      <c r="I1376" s="16" t="str">
        <f>VLOOKUP(H1376:H4532,'[10]Catalogos CRI'!$A$70:$B$148,2,FALSE)</f>
        <v>Agua potable y alcantarillado</v>
      </c>
      <c r="J1376" s="16" t="str">
        <f t="shared" si="195"/>
        <v>043097</v>
      </c>
      <c r="K1376" s="16" t="str">
        <f>VLOOKUP(J1376:J4532,'[10]Catalogos CRI'!$A$153:$B$335,2,FALSE)</f>
        <v>Aprovechamiento de la infraestructura básica existente</v>
      </c>
      <c r="L1376" s="16" t="str">
        <f t="shared" si="196"/>
        <v>400</v>
      </c>
      <c r="M1376" s="16" t="str">
        <f>VLOOKUP(L1376:L4532,[11]FF!$A$10:$B$16,2,FALSE)</f>
        <v>Ingresos Propios</v>
      </c>
      <c r="N1376" s="16" t="str">
        <f t="shared" si="197"/>
        <v>401</v>
      </c>
      <c r="O1376" s="16" t="str">
        <f>VLOOKUP(N1376:N4532,[11]FF!$A$22:$B$93,2,FALSE)</f>
        <v>Ingresos Propios</v>
      </c>
      <c r="P1376" s="16">
        <v>880248</v>
      </c>
      <c r="Q1376" s="16">
        <v>1</v>
      </c>
      <c r="R1376" s="17">
        <v>333337.40999999997</v>
      </c>
      <c r="S1376" s="17">
        <v>0</v>
      </c>
      <c r="T1376" s="17">
        <f t="shared" si="189"/>
        <v>333337.40999999997</v>
      </c>
      <c r="U1376" s="17">
        <v>0</v>
      </c>
      <c r="V1376" s="17">
        <v>0</v>
      </c>
      <c r="W1376" s="17">
        <f t="shared" si="190"/>
        <v>333337.40999999997</v>
      </c>
      <c r="X1376" t="str">
        <f>VLOOKUP(J1376,'[12]Conver ASEJ VS Clave Nueva'!$A$4:$C$193,3,FALSE)</f>
        <v>4.3.10.7</v>
      </c>
      <c r="Y1376" t="str">
        <f>VLOOKUP(K1376,'[13]Conver ASEJ VS Clave Nueva'!$B$4:$D$193,3,FALSE)</f>
        <v>Aprovechamiento de la infraestructura básica existente</v>
      </c>
    </row>
    <row r="1377" spans="1:25" x14ac:dyDescent="0.25">
      <c r="A1377" s="16">
        <v>86988</v>
      </c>
      <c r="B1377" s="16" t="s">
        <v>92</v>
      </c>
      <c r="C1377" s="16" t="str">
        <f t="shared" si="191"/>
        <v>2018</v>
      </c>
      <c r="D1377" s="16" t="str">
        <f t="shared" si="192"/>
        <v>040000</v>
      </c>
      <c r="E1377" s="16" t="str">
        <f>VLOOKUP(D1377:D4533,'[10]Catalogos CRI'!$A$10:$B$19,2,FALSE)</f>
        <v>DERECHOS</v>
      </c>
      <c r="F1377" s="16" t="str">
        <f t="shared" si="193"/>
        <v>043000</v>
      </c>
      <c r="G1377" s="16" t="str">
        <f>VLOOKUP(F1377:F4533,'[10]Catalogos CRI'!$A$24:$B$65,2,FALSE)</f>
        <v>DERECHOS POR PRESTACIÓN DE SERVICIOS</v>
      </c>
      <c r="H1377" s="16" t="str">
        <f t="shared" si="194"/>
        <v>043090</v>
      </c>
      <c r="I1377" s="16" t="str">
        <f>VLOOKUP(H1377:H4533,'[10]Catalogos CRI'!$A$70:$B$148,2,FALSE)</f>
        <v>Agua potable y alcantarillado</v>
      </c>
      <c r="J1377" s="16" t="str">
        <f t="shared" si="195"/>
        <v>043097</v>
      </c>
      <c r="K1377" s="16" t="str">
        <f>VLOOKUP(J1377:J4533,'[10]Catalogos CRI'!$A$153:$B$335,2,FALSE)</f>
        <v>Aprovechamiento de la infraestructura básica existente</v>
      </c>
      <c r="L1377" s="16" t="str">
        <f t="shared" si="196"/>
        <v>400</v>
      </c>
      <c r="M1377" s="16" t="str">
        <f>VLOOKUP(L1377:L4533,[11]FF!$A$10:$B$16,2,FALSE)</f>
        <v>Ingresos Propios</v>
      </c>
      <c r="N1377" s="16" t="str">
        <f t="shared" si="197"/>
        <v>401</v>
      </c>
      <c r="O1377" s="16" t="str">
        <f>VLOOKUP(N1377:N4533,[11]FF!$A$22:$B$93,2,FALSE)</f>
        <v>Ingresos Propios</v>
      </c>
      <c r="P1377" s="16">
        <v>880249</v>
      </c>
      <c r="Q1377" s="16">
        <v>2</v>
      </c>
      <c r="R1377" s="17">
        <v>333333</v>
      </c>
      <c r="S1377" s="17">
        <v>0</v>
      </c>
      <c r="T1377" s="17">
        <f t="shared" si="189"/>
        <v>333333</v>
      </c>
      <c r="U1377" s="17">
        <v>0</v>
      </c>
      <c r="V1377" s="17">
        <v>0</v>
      </c>
      <c r="W1377" s="17">
        <f t="shared" si="190"/>
        <v>333333</v>
      </c>
      <c r="X1377" t="str">
        <f>VLOOKUP(J1377,'[12]Conver ASEJ VS Clave Nueva'!$A$4:$C$193,3,FALSE)</f>
        <v>4.3.10.7</v>
      </c>
      <c r="Y1377" t="str">
        <f>VLOOKUP(K1377,'[13]Conver ASEJ VS Clave Nueva'!$B$4:$D$193,3,FALSE)</f>
        <v>Aprovechamiento de la infraestructura básica existente</v>
      </c>
    </row>
    <row r="1378" spans="1:25" x14ac:dyDescent="0.25">
      <c r="A1378" s="16">
        <v>86988</v>
      </c>
      <c r="B1378" s="16" t="s">
        <v>92</v>
      </c>
      <c r="C1378" s="16" t="str">
        <f t="shared" si="191"/>
        <v>2018</v>
      </c>
      <c r="D1378" s="16" t="str">
        <f t="shared" si="192"/>
        <v>040000</v>
      </c>
      <c r="E1378" s="16" t="str">
        <f>VLOOKUP(D1378:D4534,'[10]Catalogos CRI'!$A$10:$B$19,2,FALSE)</f>
        <v>DERECHOS</v>
      </c>
      <c r="F1378" s="16" t="str">
        <f t="shared" si="193"/>
        <v>043000</v>
      </c>
      <c r="G1378" s="16" t="str">
        <f>VLOOKUP(F1378:F4534,'[10]Catalogos CRI'!$A$24:$B$65,2,FALSE)</f>
        <v>DERECHOS POR PRESTACIÓN DE SERVICIOS</v>
      </c>
      <c r="H1378" s="16" t="str">
        <f t="shared" si="194"/>
        <v>043090</v>
      </c>
      <c r="I1378" s="16" t="str">
        <f>VLOOKUP(H1378:H4534,'[10]Catalogos CRI'!$A$70:$B$148,2,FALSE)</f>
        <v>Agua potable y alcantarillado</v>
      </c>
      <c r="J1378" s="16" t="str">
        <f t="shared" si="195"/>
        <v>043097</v>
      </c>
      <c r="K1378" s="16" t="str">
        <f>VLOOKUP(J1378:J4534,'[10]Catalogos CRI'!$A$153:$B$335,2,FALSE)</f>
        <v>Aprovechamiento de la infraestructura básica existente</v>
      </c>
      <c r="L1378" s="16" t="str">
        <f t="shared" si="196"/>
        <v>400</v>
      </c>
      <c r="M1378" s="16" t="str">
        <f>VLOOKUP(L1378:L4534,[11]FF!$A$10:$B$16,2,FALSE)</f>
        <v>Ingresos Propios</v>
      </c>
      <c r="N1378" s="16" t="str">
        <f t="shared" si="197"/>
        <v>401</v>
      </c>
      <c r="O1378" s="16" t="str">
        <f>VLOOKUP(N1378:N4534,[11]FF!$A$22:$B$93,2,FALSE)</f>
        <v>Ingresos Propios</v>
      </c>
      <c r="P1378" s="16">
        <v>880250</v>
      </c>
      <c r="Q1378" s="16">
        <v>3</v>
      </c>
      <c r="R1378" s="17">
        <v>333333</v>
      </c>
      <c r="S1378" s="17">
        <v>0</v>
      </c>
      <c r="T1378" s="17">
        <f t="shared" si="189"/>
        <v>333333</v>
      </c>
      <c r="U1378" s="17">
        <v>0</v>
      </c>
      <c r="V1378" s="17">
        <v>0</v>
      </c>
      <c r="W1378" s="17">
        <f t="shared" si="190"/>
        <v>333333</v>
      </c>
      <c r="X1378" t="str">
        <f>VLOOKUP(J1378,'[12]Conver ASEJ VS Clave Nueva'!$A$4:$C$193,3,FALSE)</f>
        <v>4.3.10.7</v>
      </c>
      <c r="Y1378" t="str">
        <f>VLOOKUP(K1378,'[13]Conver ASEJ VS Clave Nueva'!$B$4:$D$193,3,FALSE)</f>
        <v>Aprovechamiento de la infraestructura básica existente</v>
      </c>
    </row>
    <row r="1379" spans="1:25" x14ac:dyDescent="0.25">
      <c r="A1379" s="16">
        <v>86988</v>
      </c>
      <c r="B1379" s="16" t="s">
        <v>92</v>
      </c>
      <c r="C1379" s="16" t="str">
        <f t="shared" si="191"/>
        <v>2018</v>
      </c>
      <c r="D1379" s="16" t="str">
        <f t="shared" si="192"/>
        <v>040000</v>
      </c>
      <c r="E1379" s="16" t="str">
        <f>VLOOKUP(D1379:D4535,'[10]Catalogos CRI'!$A$10:$B$19,2,FALSE)</f>
        <v>DERECHOS</v>
      </c>
      <c r="F1379" s="16" t="str">
        <f t="shared" si="193"/>
        <v>043000</v>
      </c>
      <c r="G1379" s="16" t="str">
        <f>VLOOKUP(F1379:F4535,'[10]Catalogos CRI'!$A$24:$B$65,2,FALSE)</f>
        <v>DERECHOS POR PRESTACIÓN DE SERVICIOS</v>
      </c>
      <c r="H1379" s="16" t="str">
        <f t="shared" si="194"/>
        <v>043090</v>
      </c>
      <c r="I1379" s="16" t="str">
        <f>VLOOKUP(H1379:H4535,'[10]Catalogos CRI'!$A$70:$B$148,2,FALSE)</f>
        <v>Agua potable y alcantarillado</v>
      </c>
      <c r="J1379" s="16" t="str">
        <f t="shared" si="195"/>
        <v>043097</v>
      </c>
      <c r="K1379" s="16" t="str">
        <f>VLOOKUP(J1379:J4535,'[10]Catalogos CRI'!$A$153:$B$335,2,FALSE)</f>
        <v>Aprovechamiento de la infraestructura básica existente</v>
      </c>
      <c r="L1379" s="16" t="str">
        <f t="shared" si="196"/>
        <v>400</v>
      </c>
      <c r="M1379" s="16" t="str">
        <f>VLOOKUP(L1379:L4535,[11]FF!$A$10:$B$16,2,FALSE)</f>
        <v>Ingresos Propios</v>
      </c>
      <c r="N1379" s="16" t="str">
        <f t="shared" si="197"/>
        <v>401</v>
      </c>
      <c r="O1379" s="16" t="str">
        <f>VLOOKUP(N1379:N4535,[11]FF!$A$22:$B$93,2,FALSE)</f>
        <v>Ingresos Propios</v>
      </c>
      <c r="P1379" s="16">
        <v>880251</v>
      </c>
      <c r="Q1379" s="16">
        <v>4</v>
      </c>
      <c r="R1379" s="17">
        <v>333333</v>
      </c>
      <c r="S1379" s="17">
        <v>0</v>
      </c>
      <c r="T1379" s="17">
        <f t="shared" si="189"/>
        <v>333333</v>
      </c>
      <c r="U1379" s="17">
        <v>0</v>
      </c>
      <c r="V1379" s="17">
        <v>0</v>
      </c>
      <c r="W1379" s="17">
        <f t="shared" si="190"/>
        <v>333333</v>
      </c>
      <c r="X1379" t="str">
        <f>VLOOKUP(J1379,'[12]Conver ASEJ VS Clave Nueva'!$A$4:$C$193,3,FALSE)</f>
        <v>4.3.10.7</v>
      </c>
      <c r="Y1379" t="str">
        <f>VLOOKUP(K1379,'[13]Conver ASEJ VS Clave Nueva'!$B$4:$D$193,3,FALSE)</f>
        <v>Aprovechamiento de la infraestructura básica existente</v>
      </c>
    </row>
    <row r="1380" spans="1:25" x14ac:dyDescent="0.25">
      <c r="A1380" s="16">
        <v>86988</v>
      </c>
      <c r="B1380" s="16" t="s">
        <v>92</v>
      </c>
      <c r="C1380" s="16" t="str">
        <f t="shared" si="191"/>
        <v>2018</v>
      </c>
      <c r="D1380" s="16" t="str">
        <f t="shared" si="192"/>
        <v>040000</v>
      </c>
      <c r="E1380" s="16" t="str">
        <f>VLOOKUP(D1380:D4536,'[10]Catalogos CRI'!$A$10:$B$19,2,FALSE)</f>
        <v>DERECHOS</v>
      </c>
      <c r="F1380" s="16" t="str">
        <f t="shared" si="193"/>
        <v>043000</v>
      </c>
      <c r="G1380" s="16" t="str">
        <f>VLOOKUP(F1380:F4536,'[10]Catalogos CRI'!$A$24:$B$65,2,FALSE)</f>
        <v>DERECHOS POR PRESTACIÓN DE SERVICIOS</v>
      </c>
      <c r="H1380" s="16" t="str">
        <f t="shared" si="194"/>
        <v>043090</v>
      </c>
      <c r="I1380" s="16" t="str">
        <f>VLOOKUP(H1380:H4536,'[10]Catalogos CRI'!$A$70:$B$148,2,FALSE)</f>
        <v>Agua potable y alcantarillado</v>
      </c>
      <c r="J1380" s="16" t="str">
        <f t="shared" si="195"/>
        <v>043097</v>
      </c>
      <c r="K1380" s="16" t="str">
        <f>VLOOKUP(J1380:J4536,'[10]Catalogos CRI'!$A$153:$B$335,2,FALSE)</f>
        <v>Aprovechamiento de la infraestructura básica existente</v>
      </c>
      <c r="L1380" s="16" t="str">
        <f t="shared" si="196"/>
        <v>400</v>
      </c>
      <c r="M1380" s="16" t="str">
        <f>VLOOKUP(L1380:L4536,[11]FF!$A$10:$B$16,2,FALSE)</f>
        <v>Ingresos Propios</v>
      </c>
      <c r="N1380" s="16" t="str">
        <f t="shared" si="197"/>
        <v>401</v>
      </c>
      <c r="O1380" s="16" t="str">
        <f>VLOOKUP(N1380:N4536,[11]FF!$A$22:$B$93,2,FALSE)</f>
        <v>Ingresos Propios</v>
      </c>
      <c r="P1380" s="16">
        <v>880252</v>
      </c>
      <c r="Q1380" s="16">
        <v>5</v>
      </c>
      <c r="R1380" s="17">
        <v>333333</v>
      </c>
      <c r="S1380" s="17">
        <v>0</v>
      </c>
      <c r="T1380" s="17">
        <f t="shared" si="189"/>
        <v>333333</v>
      </c>
      <c r="U1380" s="17">
        <v>0</v>
      </c>
      <c r="V1380" s="17">
        <v>0</v>
      </c>
      <c r="W1380" s="17">
        <f t="shared" si="190"/>
        <v>333333</v>
      </c>
      <c r="X1380" t="str">
        <f>VLOOKUP(J1380,'[12]Conver ASEJ VS Clave Nueva'!$A$4:$C$193,3,FALSE)</f>
        <v>4.3.10.7</v>
      </c>
      <c r="Y1380" t="str">
        <f>VLOOKUP(K1380,'[13]Conver ASEJ VS Clave Nueva'!$B$4:$D$193,3,FALSE)</f>
        <v>Aprovechamiento de la infraestructura básica existente</v>
      </c>
    </row>
    <row r="1381" spans="1:25" x14ac:dyDescent="0.25">
      <c r="A1381" s="16">
        <v>86988</v>
      </c>
      <c r="B1381" s="16" t="s">
        <v>92</v>
      </c>
      <c r="C1381" s="16" t="str">
        <f t="shared" si="191"/>
        <v>2018</v>
      </c>
      <c r="D1381" s="16" t="str">
        <f t="shared" si="192"/>
        <v>040000</v>
      </c>
      <c r="E1381" s="16" t="str">
        <f>VLOOKUP(D1381:D4537,'[10]Catalogos CRI'!$A$10:$B$19,2,FALSE)</f>
        <v>DERECHOS</v>
      </c>
      <c r="F1381" s="16" t="str">
        <f t="shared" si="193"/>
        <v>043000</v>
      </c>
      <c r="G1381" s="16" t="str">
        <f>VLOOKUP(F1381:F4537,'[10]Catalogos CRI'!$A$24:$B$65,2,FALSE)</f>
        <v>DERECHOS POR PRESTACIÓN DE SERVICIOS</v>
      </c>
      <c r="H1381" s="16" t="str">
        <f t="shared" si="194"/>
        <v>043090</v>
      </c>
      <c r="I1381" s="16" t="str">
        <f>VLOOKUP(H1381:H4537,'[10]Catalogos CRI'!$A$70:$B$148,2,FALSE)</f>
        <v>Agua potable y alcantarillado</v>
      </c>
      <c r="J1381" s="16" t="str">
        <f t="shared" si="195"/>
        <v>043097</v>
      </c>
      <c r="K1381" s="16" t="str">
        <f>VLOOKUP(J1381:J4537,'[10]Catalogos CRI'!$A$153:$B$335,2,FALSE)</f>
        <v>Aprovechamiento de la infraestructura básica existente</v>
      </c>
      <c r="L1381" s="16" t="str">
        <f t="shared" si="196"/>
        <v>400</v>
      </c>
      <c r="M1381" s="16" t="str">
        <f>VLOOKUP(L1381:L4537,[11]FF!$A$10:$B$16,2,FALSE)</f>
        <v>Ingresos Propios</v>
      </c>
      <c r="N1381" s="16" t="str">
        <f t="shared" si="197"/>
        <v>401</v>
      </c>
      <c r="O1381" s="16" t="str">
        <f>VLOOKUP(N1381:N4537,[11]FF!$A$22:$B$93,2,FALSE)</f>
        <v>Ingresos Propios</v>
      </c>
      <c r="P1381" s="16">
        <v>880253</v>
      </c>
      <c r="Q1381" s="16">
        <v>6</v>
      </c>
      <c r="R1381" s="17">
        <v>333333</v>
      </c>
      <c r="S1381" s="17">
        <v>0</v>
      </c>
      <c r="T1381" s="17">
        <f t="shared" si="189"/>
        <v>333333</v>
      </c>
      <c r="U1381" s="17">
        <v>0</v>
      </c>
      <c r="V1381" s="17">
        <v>0</v>
      </c>
      <c r="W1381" s="17">
        <f t="shared" si="190"/>
        <v>333333</v>
      </c>
      <c r="X1381" t="str">
        <f>VLOOKUP(J1381,'[12]Conver ASEJ VS Clave Nueva'!$A$4:$C$193,3,FALSE)</f>
        <v>4.3.10.7</v>
      </c>
      <c r="Y1381" t="str">
        <f>VLOOKUP(K1381,'[13]Conver ASEJ VS Clave Nueva'!$B$4:$D$193,3,FALSE)</f>
        <v>Aprovechamiento de la infraestructura básica existente</v>
      </c>
    </row>
    <row r="1382" spans="1:25" x14ac:dyDescent="0.25">
      <c r="A1382" s="16">
        <v>86988</v>
      </c>
      <c r="B1382" s="16" t="s">
        <v>92</v>
      </c>
      <c r="C1382" s="16" t="str">
        <f t="shared" si="191"/>
        <v>2018</v>
      </c>
      <c r="D1382" s="16" t="str">
        <f t="shared" si="192"/>
        <v>040000</v>
      </c>
      <c r="E1382" s="16" t="str">
        <f>VLOOKUP(D1382:D4538,'[10]Catalogos CRI'!$A$10:$B$19,2,FALSE)</f>
        <v>DERECHOS</v>
      </c>
      <c r="F1382" s="16" t="str">
        <f t="shared" si="193"/>
        <v>043000</v>
      </c>
      <c r="G1382" s="16" t="str">
        <f>VLOOKUP(F1382:F4538,'[10]Catalogos CRI'!$A$24:$B$65,2,FALSE)</f>
        <v>DERECHOS POR PRESTACIÓN DE SERVICIOS</v>
      </c>
      <c r="H1382" s="16" t="str">
        <f t="shared" si="194"/>
        <v>043090</v>
      </c>
      <c r="I1382" s="16" t="str">
        <f>VLOOKUP(H1382:H4538,'[10]Catalogos CRI'!$A$70:$B$148,2,FALSE)</f>
        <v>Agua potable y alcantarillado</v>
      </c>
      <c r="J1382" s="16" t="str">
        <f t="shared" si="195"/>
        <v>043097</v>
      </c>
      <c r="K1382" s="16" t="str">
        <f>VLOOKUP(J1382:J4538,'[10]Catalogos CRI'!$A$153:$B$335,2,FALSE)</f>
        <v>Aprovechamiento de la infraestructura básica existente</v>
      </c>
      <c r="L1382" s="16" t="str">
        <f t="shared" si="196"/>
        <v>400</v>
      </c>
      <c r="M1382" s="16" t="str">
        <f>VLOOKUP(L1382:L4538,[11]FF!$A$10:$B$16,2,FALSE)</f>
        <v>Ingresos Propios</v>
      </c>
      <c r="N1382" s="16" t="str">
        <f t="shared" si="197"/>
        <v>401</v>
      </c>
      <c r="O1382" s="16" t="str">
        <f>VLOOKUP(N1382:N4538,[11]FF!$A$22:$B$93,2,FALSE)</f>
        <v>Ingresos Propios</v>
      </c>
      <c r="P1382" s="16">
        <v>880254</v>
      </c>
      <c r="Q1382" s="16">
        <v>7</v>
      </c>
      <c r="R1382" s="17">
        <v>333333</v>
      </c>
      <c r="S1382" s="17">
        <v>0</v>
      </c>
      <c r="T1382" s="17">
        <f t="shared" si="189"/>
        <v>333333</v>
      </c>
      <c r="U1382" s="17">
        <v>0</v>
      </c>
      <c r="V1382" s="17">
        <v>0</v>
      </c>
      <c r="W1382" s="17">
        <f t="shared" si="190"/>
        <v>333333</v>
      </c>
      <c r="X1382" t="str">
        <f>VLOOKUP(J1382,'[12]Conver ASEJ VS Clave Nueva'!$A$4:$C$193,3,FALSE)</f>
        <v>4.3.10.7</v>
      </c>
      <c r="Y1382" t="str">
        <f>VLOOKUP(K1382,'[13]Conver ASEJ VS Clave Nueva'!$B$4:$D$193,3,FALSE)</f>
        <v>Aprovechamiento de la infraestructura básica existente</v>
      </c>
    </row>
    <row r="1383" spans="1:25" x14ac:dyDescent="0.25">
      <c r="A1383" s="16">
        <v>86988</v>
      </c>
      <c r="B1383" s="16" t="s">
        <v>92</v>
      </c>
      <c r="C1383" s="16" t="str">
        <f t="shared" si="191"/>
        <v>2018</v>
      </c>
      <c r="D1383" s="16" t="str">
        <f t="shared" si="192"/>
        <v>040000</v>
      </c>
      <c r="E1383" s="16" t="str">
        <f>VLOOKUP(D1383:D4539,'[10]Catalogos CRI'!$A$10:$B$19,2,FALSE)</f>
        <v>DERECHOS</v>
      </c>
      <c r="F1383" s="16" t="str">
        <f t="shared" si="193"/>
        <v>043000</v>
      </c>
      <c r="G1383" s="16" t="str">
        <f>VLOOKUP(F1383:F4539,'[10]Catalogos CRI'!$A$24:$B$65,2,FALSE)</f>
        <v>DERECHOS POR PRESTACIÓN DE SERVICIOS</v>
      </c>
      <c r="H1383" s="16" t="str">
        <f t="shared" si="194"/>
        <v>043090</v>
      </c>
      <c r="I1383" s="16" t="str">
        <f>VLOOKUP(H1383:H4539,'[10]Catalogos CRI'!$A$70:$B$148,2,FALSE)</f>
        <v>Agua potable y alcantarillado</v>
      </c>
      <c r="J1383" s="16" t="str">
        <f t="shared" si="195"/>
        <v>043097</v>
      </c>
      <c r="K1383" s="16" t="str">
        <f>VLOOKUP(J1383:J4539,'[10]Catalogos CRI'!$A$153:$B$335,2,FALSE)</f>
        <v>Aprovechamiento de la infraestructura básica existente</v>
      </c>
      <c r="L1383" s="16" t="str">
        <f t="shared" si="196"/>
        <v>400</v>
      </c>
      <c r="M1383" s="16" t="str">
        <f>VLOOKUP(L1383:L4539,[11]FF!$A$10:$B$16,2,FALSE)</f>
        <v>Ingresos Propios</v>
      </c>
      <c r="N1383" s="16" t="str">
        <f t="shared" si="197"/>
        <v>401</v>
      </c>
      <c r="O1383" s="16" t="str">
        <f>VLOOKUP(N1383:N4539,[11]FF!$A$22:$B$93,2,FALSE)</f>
        <v>Ingresos Propios</v>
      </c>
      <c r="P1383" s="16">
        <v>880255</v>
      </c>
      <c r="Q1383" s="16">
        <v>8</v>
      </c>
      <c r="R1383" s="17">
        <v>333333</v>
      </c>
      <c r="S1383" s="17">
        <v>0</v>
      </c>
      <c r="T1383" s="17">
        <f t="shared" si="189"/>
        <v>333333</v>
      </c>
      <c r="U1383" s="17">
        <v>0</v>
      </c>
      <c r="V1383" s="17">
        <v>0</v>
      </c>
      <c r="W1383" s="17">
        <f t="shared" si="190"/>
        <v>333333</v>
      </c>
      <c r="X1383" t="str">
        <f>VLOOKUP(J1383,'[12]Conver ASEJ VS Clave Nueva'!$A$4:$C$193,3,FALSE)</f>
        <v>4.3.10.7</v>
      </c>
      <c r="Y1383" t="str">
        <f>VLOOKUP(K1383,'[13]Conver ASEJ VS Clave Nueva'!$B$4:$D$193,3,FALSE)</f>
        <v>Aprovechamiento de la infraestructura básica existente</v>
      </c>
    </row>
    <row r="1384" spans="1:25" x14ac:dyDescent="0.25">
      <c r="A1384" s="16">
        <v>86988</v>
      </c>
      <c r="B1384" s="16" t="s">
        <v>92</v>
      </c>
      <c r="C1384" s="16" t="str">
        <f t="shared" si="191"/>
        <v>2018</v>
      </c>
      <c r="D1384" s="16" t="str">
        <f t="shared" si="192"/>
        <v>040000</v>
      </c>
      <c r="E1384" s="16" t="str">
        <f>VLOOKUP(D1384:D4540,'[10]Catalogos CRI'!$A$10:$B$19,2,FALSE)</f>
        <v>DERECHOS</v>
      </c>
      <c r="F1384" s="16" t="str">
        <f t="shared" si="193"/>
        <v>043000</v>
      </c>
      <c r="G1384" s="16" t="str">
        <f>VLOOKUP(F1384:F4540,'[10]Catalogos CRI'!$A$24:$B$65,2,FALSE)</f>
        <v>DERECHOS POR PRESTACIÓN DE SERVICIOS</v>
      </c>
      <c r="H1384" s="16" t="str">
        <f t="shared" si="194"/>
        <v>043090</v>
      </c>
      <c r="I1384" s="16" t="str">
        <f>VLOOKUP(H1384:H4540,'[10]Catalogos CRI'!$A$70:$B$148,2,FALSE)</f>
        <v>Agua potable y alcantarillado</v>
      </c>
      <c r="J1384" s="16" t="str">
        <f t="shared" si="195"/>
        <v>043097</v>
      </c>
      <c r="K1384" s="16" t="str">
        <f>VLOOKUP(J1384:J4540,'[10]Catalogos CRI'!$A$153:$B$335,2,FALSE)</f>
        <v>Aprovechamiento de la infraestructura básica existente</v>
      </c>
      <c r="L1384" s="16" t="str">
        <f t="shared" si="196"/>
        <v>400</v>
      </c>
      <c r="M1384" s="16" t="str">
        <f>VLOOKUP(L1384:L4540,[11]FF!$A$10:$B$16,2,FALSE)</f>
        <v>Ingresos Propios</v>
      </c>
      <c r="N1384" s="16" t="str">
        <f t="shared" si="197"/>
        <v>401</v>
      </c>
      <c r="O1384" s="16" t="str">
        <f>VLOOKUP(N1384:N4540,[11]FF!$A$22:$B$93,2,FALSE)</f>
        <v>Ingresos Propios</v>
      </c>
      <c r="P1384" s="16">
        <v>880256</v>
      </c>
      <c r="Q1384" s="16">
        <v>9</v>
      </c>
      <c r="R1384" s="17">
        <v>333333</v>
      </c>
      <c r="S1384" s="17">
        <v>0</v>
      </c>
      <c r="T1384" s="17">
        <f t="shared" si="189"/>
        <v>333333</v>
      </c>
      <c r="U1384" s="17">
        <v>0</v>
      </c>
      <c r="V1384" s="17">
        <v>0</v>
      </c>
      <c r="W1384" s="17">
        <f t="shared" si="190"/>
        <v>333333</v>
      </c>
      <c r="X1384" t="str">
        <f>VLOOKUP(J1384,'[12]Conver ASEJ VS Clave Nueva'!$A$4:$C$193,3,FALSE)</f>
        <v>4.3.10.7</v>
      </c>
      <c r="Y1384" t="str">
        <f>VLOOKUP(K1384,'[13]Conver ASEJ VS Clave Nueva'!$B$4:$D$193,3,FALSE)</f>
        <v>Aprovechamiento de la infraestructura básica existente</v>
      </c>
    </row>
    <row r="1385" spans="1:25" x14ac:dyDescent="0.25">
      <c r="A1385" s="16">
        <v>86988</v>
      </c>
      <c r="B1385" s="16" t="s">
        <v>92</v>
      </c>
      <c r="C1385" s="16" t="str">
        <f t="shared" si="191"/>
        <v>2018</v>
      </c>
      <c r="D1385" s="16" t="str">
        <f t="shared" si="192"/>
        <v>040000</v>
      </c>
      <c r="E1385" s="16" t="str">
        <f>VLOOKUP(D1385:D4541,'[10]Catalogos CRI'!$A$10:$B$19,2,FALSE)</f>
        <v>DERECHOS</v>
      </c>
      <c r="F1385" s="16" t="str">
        <f t="shared" si="193"/>
        <v>043000</v>
      </c>
      <c r="G1385" s="16" t="str">
        <f>VLOOKUP(F1385:F4541,'[10]Catalogos CRI'!$A$24:$B$65,2,FALSE)</f>
        <v>DERECHOS POR PRESTACIÓN DE SERVICIOS</v>
      </c>
      <c r="H1385" s="16" t="str">
        <f t="shared" si="194"/>
        <v>043090</v>
      </c>
      <c r="I1385" s="16" t="str">
        <f>VLOOKUP(H1385:H4541,'[10]Catalogos CRI'!$A$70:$B$148,2,FALSE)</f>
        <v>Agua potable y alcantarillado</v>
      </c>
      <c r="J1385" s="16" t="str">
        <f t="shared" si="195"/>
        <v>043097</v>
      </c>
      <c r="K1385" s="16" t="str">
        <f>VLOOKUP(J1385:J4541,'[10]Catalogos CRI'!$A$153:$B$335,2,FALSE)</f>
        <v>Aprovechamiento de la infraestructura básica existente</v>
      </c>
      <c r="L1385" s="16" t="str">
        <f t="shared" si="196"/>
        <v>400</v>
      </c>
      <c r="M1385" s="16" t="str">
        <f>VLOOKUP(L1385:L4541,[11]FF!$A$10:$B$16,2,FALSE)</f>
        <v>Ingresos Propios</v>
      </c>
      <c r="N1385" s="16" t="str">
        <f t="shared" si="197"/>
        <v>401</v>
      </c>
      <c r="O1385" s="16" t="str">
        <f>VLOOKUP(N1385:N4541,[11]FF!$A$22:$B$93,2,FALSE)</f>
        <v>Ingresos Propios</v>
      </c>
      <c r="P1385" s="16">
        <v>880257</v>
      </c>
      <c r="Q1385" s="16">
        <v>10</v>
      </c>
      <c r="R1385" s="17">
        <v>333333</v>
      </c>
      <c r="S1385" s="17">
        <v>0</v>
      </c>
      <c r="T1385" s="17">
        <f t="shared" si="189"/>
        <v>333333</v>
      </c>
      <c r="U1385" s="17">
        <v>0</v>
      </c>
      <c r="V1385" s="17">
        <v>0</v>
      </c>
      <c r="W1385" s="17">
        <f t="shared" si="190"/>
        <v>333333</v>
      </c>
      <c r="X1385" t="str">
        <f>VLOOKUP(J1385,'[12]Conver ASEJ VS Clave Nueva'!$A$4:$C$193,3,FALSE)</f>
        <v>4.3.10.7</v>
      </c>
      <c r="Y1385" t="str">
        <f>VLOOKUP(K1385,'[13]Conver ASEJ VS Clave Nueva'!$B$4:$D$193,3,FALSE)</f>
        <v>Aprovechamiento de la infraestructura básica existente</v>
      </c>
    </row>
    <row r="1386" spans="1:25" x14ac:dyDescent="0.25">
      <c r="A1386" s="16">
        <v>86988</v>
      </c>
      <c r="B1386" s="16" t="s">
        <v>92</v>
      </c>
      <c r="C1386" s="16" t="str">
        <f t="shared" si="191"/>
        <v>2018</v>
      </c>
      <c r="D1386" s="16" t="str">
        <f t="shared" si="192"/>
        <v>040000</v>
      </c>
      <c r="E1386" s="16" t="str">
        <f>VLOOKUP(D1386:D4542,'[10]Catalogos CRI'!$A$10:$B$19,2,FALSE)</f>
        <v>DERECHOS</v>
      </c>
      <c r="F1386" s="16" t="str">
        <f t="shared" si="193"/>
        <v>043000</v>
      </c>
      <c r="G1386" s="16" t="str">
        <f>VLOOKUP(F1386:F4542,'[10]Catalogos CRI'!$A$24:$B$65,2,FALSE)</f>
        <v>DERECHOS POR PRESTACIÓN DE SERVICIOS</v>
      </c>
      <c r="H1386" s="16" t="str">
        <f t="shared" si="194"/>
        <v>043090</v>
      </c>
      <c r="I1386" s="16" t="str">
        <f>VLOOKUP(H1386:H4542,'[10]Catalogos CRI'!$A$70:$B$148,2,FALSE)</f>
        <v>Agua potable y alcantarillado</v>
      </c>
      <c r="J1386" s="16" t="str">
        <f t="shared" si="195"/>
        <v>043097</v>
      </c>
      <c r="K1386" s="16" t="str">
        <f>VLOOKUP(J1386:J4542,'[10]Catalogos CRI'!$A$153:$B$335,2,FALSE)</f>
        <v>Aprovechamiento de la infraestructura básica existente</v>
      </c>
      <c r="L1386" s="16" t="str">
        <f t="shared" si="196"/>
        <v>400</v>
      </c>
      <c r="M1386" s="16" t="str">
        <f>VLOOKUP(L1386:L4542,[11]FF!$A$10:$B$16,2,FALSE)</f>
        <v>Ingresos Propios</v>
      </c>
      <c r="N1386" s="16" t="str">
        <f t="shared" si="197"/>
        <v>401</v>
      </c>
      <c r="O1386" s="16" t="str">
        <f>VLOOKUP(N1386:N4542,[11]FF!$A$22:$B$93,2,FALSE)</f>
        <v>Ingresos Propios</v>
      </c>
      <c r="P1386" s="16">
        <v>880258</v>
      </c>
      <c r="Q1386" s="16">
        <v>11</v>
      </c>
      <c r="R1386" s="17">
        <v>333333</v>
      </c>
      <c r="S1386" s="17">
        <v>0</v>
      </c>
      <c r="T1386" s="17">
        <f t="shared" si="189"/>
        <v>333333</v>
      </c>
      <c r="U1386" s="17">
        <v>0</v>
      </c>
      <c r="V1386" s="17">
        <v>0</v>
      </c>
      <c r="W1386" s="17">
        <f t="shared" si="190"/>
        <v>333333</v>
      </c>
      <c r="X1386" t="str">
        <f>VLOOKUP(J1386,'[12]Conver ASEJ VS Clave Nueva'!$A$4:$C$193,3,FALSE)</f>
        <v>4.3.10.7</v>
      </c>
      <c r="Y1386" t="str">
        <f>VLOOKUP(K1386,'[13]Conver ASEJ VS Clave Nueva'!$B$4:$D$193,3,FALSE)</f>
        <v>Aprovechamiento de la infraestructura básica existente</v>
      </c>
    </row>
    <row r="1387" spans="1:25" x14ac:dyDescent="0.25">
      <c r="A1387" s="16">
        <v>86988</v>
      </c>
      <c r="B1387" s="16" t="s">
        <v>92</v>
      </c>
      <c r="C1387" s="16" t="str">
        <f t="shared" si="191"/>
        <v>2018</v>
      </c>
      <c r="D1387" s="16" t="str">
        <f t="shared" si="192"/>
        <v>040000</v>
      </c>
      <c r="E1387" s="16" t="str">
        <f>VLOOKUP(D1387:D4543,'[10]Catalogos CRI'!$A$10:$B$19,2,FALSE)</f>
        <v>DERECHOS</v>
      </c>
      <c r="F1387" s="16" t="str">
        <f t="shared" si="193"/>
        <v>043000</v>
      </c>
      <c r="G1387" s="16" t="str">
        <f>VLOOKUP(F1387:F4543,'[10]Catalogos CRI'!$A$24:$B$65,2,FALSE)</f>
        <v>DERECHOS POR PRESTACIÓN DE SERVICIOS</v>
      </c>
      <c r="H1387" s="16" t="str">
        <f t="shared" si="194"/>
        <v>043090</v>
      </c>
      <c r="I1387" s="16" t="str">
        <f>VLOOKUP(H1387:H4543,'[10]Catalogos CRI'!$A$70:$B$148,2,FALSE)</f>
        <v>Agua potable y alcantarillado</v>
      </c>
      <c r="J1387" s="16" t="str">
        <f t="shared" si="195"/>
        <v>043097</v>
      </c>
      <c r="K1387" s="16" t="str">
        <f>VLOOKUP(J1387:J4543,'[10]Catalogos CRI'!$A$153:$B$335,2,FALSE)</f>
        <v>Aprovechamiento de la infraestructura básica existente</v>
      </c>
      <c r="L1387" s="16" t="str">
        <f t="shared" si="196"/>
        <v>400</v>
      </c>
      <c r="M1387" s="16" t="str">
        <f>VLOOKUP(L1387:L4543,[11]FF!$A$10:$B$16,2,FALSE)</f>
        <v>Ingresos Propios</v>
      </c>
      <c r="N1387" s="16" t="str">
        <f t="shared" si="197"/>
        <v>401</v>
      </c>
      <c r="O1387" s="16" t="str">
        <f>VLOOKUP(N1387:N4543,[11]FF!$A$22:$B$93,2,FALSE)</f>
        <v>Ingresos Propios</v>
      </c>
      <c r="P1387" s="16">
        <v>880259</v>
      </c>
      <c r="Q1387" s="16">
        <v>12</v>
      </c>
      <c r="R1387" s="17">
        <v>333333</v>
      </c>
      <c r="S1387" s="17">
        <v>0</v>
      </c>
      <c r="T1387" s="17">
        <f t="shared" si="189"/>
        <v>333333</v>
      </c>
      <c r="U1387" s="17">
        <v>0</v>
      </c>
      <c r="V1387" s="17">
        <v>0</v>
      </c>
      <c r="W1387" s="17">
        <f t="shared" si="190"/>
        <v>333333</v>
      </c>
      <c r="X1387" t="str">
        <f>VLOOKUP(J1387,'[12]Conver ASEJ VS Clave Nueva'!$A$4:$C$193,3,FALSE)</f>
        <v>4.3.10.7</v>
      </c>
      <c r="Y1387" t="str">
        <f>VLOOKUP(K1387,'[13]Conver ASEJ VS Clave Nueva'!$B$4:$D$193,3,FALSE)</f>
        <v>Aprovechamiento de la infraestructura básica existente</v>
      </c>
    </row>
    <row r="1388" spans="1:25" x14ac:dyDescent="0.25">
      <c r="A1388" s="16">
        <v>86989</v>
      </c>
      <c r="B1388" s="16" t="s">
        <v>53</v>
      </c>
      <c r="C1388" s="16" t="str">
        <f t="shared" si="191"/>
        <v>2018</v>
      </c>
      <c r="D1388" s="16" t="str">
        <f t="shared" si="192"/>
        <v>040000</v>
      </c>
      <c r="E1388" s="16" t="str">
        <f>VLOOKUP(D1388:D4544,'[10]Catalogos CRI'!$A$10:$B$19,2,FALSE)</f>
        <v>DERECHOS</v>
      </c>
      <c r="F1388" s="16" t="str">
        <f t="shared" si="193"/>
        <v>043000</v>
      </c>
      <c r="G1388" s="16" t="str">
        <f>VLOOKUP(F1388:F4544,'[10]Catalogos CRI'!$A$24:$B$65,2,FALSE)</f>
        <v>DERECHOS POR PRESTACIÓN DE SERVICIOS</v>
      </c>
      <c r="H1388" s="16" t="str">
        <f t="shared" si="194"/>
        <v>043090</v>
      </c>
      <c r="I1388" s="16" t="str">
        <f>VLOOKUP(H1388:H4544,'[10]Catalogos CRI'!$A$70:$B$148,2,FALSE)</f>
        <v>Agua potable y alcantarillado</v>
      </c>
      <c r="J1388" s="16" t="str">
        <f t="shared" si="195"/>
        <v>043098</v>
      </c>
      <c r="K1388" s="16" t="str">
        <f>VLOOKUP(J1388:J4544,'[10]Catalogos CRI'!$A$153:$B$335,2,FALSE)</f>
        <v>Conexión o reconexión al servicio</v>
      </c>
      <c r="L1388" s="16" t="str">
        <f t="shared" si="196"/>
        <v>400</v>
      </c>
      <c r="M1388" s="16" t="str">
        <f>VLOOKUP(L1388:L4544,[11]FF!$A$10:$B$16,2,FALSE)</f>
        <v>Ingresos Propios</v>
      </c>
      <c r="N1388" s="16" t="str">
        <f t="shared" si="197"/>
        <v>401</v>
      </c>
      <c r="O1388" s="16" t="str">
        <f>VLOOKUP(N1388:N4544,[11]FF!$A$22:$B$93,2,FALSE)</f>
        <v>Ingresos Propios</v>
      </c>
      <c r="P1388" s="16">
        <v>880260</v>
      </c>
      <c r="Q1388" s="16">
        <v>1</v>
      </c>
      <c r="R1388" s="17">
        <v>42856.160000000003</v>
      </c>
      <c r="S1388" s="17">
        <v>0</v>
      </c>
      <c r="T1388" s="17">
        <f t="shared" si="189"/>
        <v>42856.160000000003</v>
      </c>
      <c r="U1388" s="17">
        <v>0</v>
      </c>
      <c r="V1388" s="17">
        <v>0</v>
      </c>
      <c r="W1388" s="17">
        <f t="shared" si="190"/>
        <v>42856.160000000003</v>
      </c>
      <c r="X1388" t="str">
        <f>VLOOKUP(J1388,'[12]Conver ASEJ VS Clave Nueva'!$A$4:$C$193,3,FALSE)</f>
        <v>4.3.10.8</v>
      </c>
      <c r="Y1388" t="str">
        <f>VLOOKUP(K1388,'[13]Conver ASEJ VS Clave Nueva'!$B$4:$D$193,3,FALSE)</f>
        <v>Conexión o reconexión al servicio</v>
      </c>
    </row>
    <row r="1389" spans="1:25" x14ac:dyDescent="0.25">
      <c r="A1389" s="16">
        <v>86989</v>
      </c>
      <c r="B1389" s="16" t="s">
        <v>53</v>
      </c>
      <c r="C1389" s="16" t="str">
        <f t="shared" si="191"/>
        <v>2018</v>
      </c>
      <c r="D1389" s="16" t="str">
        <f t="shared" si="192"/>
        <v>040000</v>
      </c>
      <c r="E1389" s="16" t="str">
        <f>VLOOKUP(D1389:D4545,'[10]Catalogos CRI'!$A$10:$B$19,2,FALSE)</f>
        <v>DERECHOS</v>
      </c>
      <c r="F1389" s="16" t="str">
        <f t="shared" si="193"/>
        <v>043000</v>
      </c>
      <c r="G1389" s="16" t="str">
        <f>VLOOKUP(F1389:F4545,'[10]Catalogos CRI'!$A$24:$B$65,2,FALSE)</f>
        <v>DERECHOS POR PRESTACIÓN DE SERVICIOS</v>
      </c>
      <c r="H1389" s="16" t="str">
        <f t="shared" si="194"/>
        <v>043090</v>
      </c>
      <c r="I1389" s="16" t="str">
        <f>VLOOKUP(H1389:H4545,'[10]Catalogos CRI'!$A$70:$B$148,2,FALSE)</f>
        <v>Agua potable y alcantarillado</v>
      </c>
      <c r="J1389" s="16" t="str">
        <f t="shared" si="195"/>
        <v>043098</v>
      </c>
      <c r="K1389" s="16" t="str">
        <f>VLOOKUP(J1389:J4545,'[10]Catalogos CRI'!$A$153:$B$335,2,FALSE)</f>
        <v>Conexión o reconexión al servicio</v>
      </c>
      <c r="L1389" s="16" t="str">
        <f t="shared" si="196"/>
        <v>400</v>
      </c>
      <c r="M1389" s="16" t="str">
        <f>VLOOKUP(L1389:L4545,[11]FF!$A$10:$B$16,2,FALSE)</f>
        <v>Ingresos Propios</v>
      </c>
      <c r="N1389" s="16" t="str">
        <f t="shared" si="197"/>
        <v>401</v>
      </c>
      <c r="O1389" s="16" t="str">
        <f>VLOOKUP(N1389:N4545,[11]FF!$A$22:$B$93,2,FALSE)</f>
        <v>Ingresos Propios</v>
      </c>
      <c r="P1389" s="16">
        <v>880261</v>
      </c>
      <c r="Q1389" s="16">
        <v>2</v>
      </c>
      <c r="R1389" s="17">
        <v>42860</v>
      </c>
      <c r="S1389" s="17">
        <v>0</v>
      </c>
      <c r="T1389" s="17">
        <f t="shared" si="189"/>
        <v>42860</v>
      </c>
      <c r="U1389" s="17">
        <v>0</v>
      </c>
      <c r="V1389" s="17">
        <v>0</v>
      </c>
      <c r="W1389" s="17">
        <f t="shared" si="190"/>
        <v>42860</v>
      </c>
      <c r="X1389" t="str">
        <f>VLOOKUP(J1389,'[12]Conver ASEJ VS Clave Nueva'!$A$4:$C$193,3,FALSE)</f>
        <v>4.3.10.8</v>
      </c>
      <c r="Y1389" t="str">
        <f>VLOOKUP(K1389,'[13]Conver ASEJ VS Clave Nueva'!$B$4:$D$193,3,FALSE)</f>
        <v>Conexión o reconexión al servicio</v>
      </c>
    </row>
    <row r="1390" spans="1:25" x14ac:dyDescent="0.25">
      <c r="A1390" s="16">
        <v>86989</v>
      </c>
      <c r="B1390" s="16" t="s">
        <v>53</v>
      </c>
      <c r="C1390" s="16" t="str">
        <f t="shared" si="191"/>
        <v>2018</v>
      </c>
      <c r="D1390" s="16" t="str">
        <f t="shared" si="192"/>
        <v>040000</v>
      </c>
      <c r="E1390" s="16" t="str">
        <f>VLOOKUP(D1390:D4546,'[10]Catalogos CRI'!$A$10:$B$19,2,FALSE)</f>
        <v>DERECHOS</v>
      </c>
      <c r="F1390" s="16" t="str">
        <f t="shared" si="193"/>
        <v>043000</v>
      </c>
      <c r="G1390" s="16" t="str">
        <f>VLOOKUP(F1390:F4546,'[10]Catalogos CRI'!$A$24:$B$65,2,FALSE)</f>
        <v>DERECHOS POR PRESTACIÓN DE SERVICIOS</v>
      </c>
      <c r="H1390" s="16" t="str">
        <f t="shared" si="194"/>
        <v>043090</v>
      </c>
      <c r="I1390" s="16" t="str">
        <f>VLOOKUP(H1390:H4546,'[10]Catalogos CRI'!$A$70:$B$148,2,FALSE)</f>
        <v>Agua potable y alcantarillado</v>
      </c>
      <c r="J1390" s="16" t="str">
        <f t="shared" si="195"/>
        <v>043098</v>
      </c>
      <c r="K1390" s="16" t="str">
        <f>VLOOKUP(J1390:J4546,'[10]Catalogos CRI'!$A$153:$B$335,2,FALSE)</f>
        <v>Conexión o reconexión al servicio</v>
      </c>
      <c r="L1390" s="16" t="str">
        <f t="shared" si="196"/>
        <v>400</v>
      </c>
      <c r="M1390" s="16" t="str">
        <f>VLOOKUP(L1390:L4546,[11]FF!$A$10:$B$16,2,FALSE)</f>
        <v>Ingresos Propios</v>
      </c>
      <c r="N1390" s="16" t="str">
        <f t="shared" si="197"/>
        <v>401</v>
      </c>
      <c r="O1390" s="16" t="str">
        <f>VLOOKUP(N1390:N4546,[11]FF!$A$22:$B$93,2,FALSE)</f>
        <v>Ingresos Propios</v>
      </c>
      <c r="P1390" s="16">
        <v>880262</v>
      </c>
      <c r="Q1390" s="16">
        <v>3</v>
      </c>
      <c r="R1390" s="17">
        <v>42860</v>
      </c>
      <c r="S1390" s="17">
        <v>0</v>
      </c>
      <c r="T1390" s="17">
        <f t="shared" si="189"/>
        <v>42860</v>
      </c>
      <c r="U1390" s="17">
        <v>0</v>
      </c>
      <c r="V1390" s="17">
        <v>0</v>
      </c>
      <c r="W1390" s="17">
        <f t="shared" si="190"/>
        <v>42860</v>
      </c>
      <c r="X1390" t="str">
        <f>VLOOKUP(J1390,'[12]Conver ASEJ VS Clave Nueva'!$A$4:$C$193,3,FALSE)</f>
        <v>4.3.10.8</v>
      </c>
      <c r="Y1390" t="str">
        <f>VLOOKUP(K1390,'[13]Conver ASEJ VS Clave Nueva'!$B$4:$D$193,3,FALSE)</f>
        <v>Conexión o reconexión al servicio</v>
      </c>
    </row>
    <row r="1391" spans="1:25" x14ac:dyDescent="0.25">
      <c r="A1391" s="16">
        <v>86989</v>
      </c>
      <c r="B1391" s="16" t="s">
        <v>53</v>
      </c>
      <c r="C1391" s="16" t="str">
        <f t="shared" si="191"/>
        <v>2018</v>
      </c>
      <c r="D1391" s="16" t="str">
        <f t="shared" si="192"/>
        <v>040000</v>
      </c>
      <c r="E1391" s="16" t="str">
        <f>VLOOKUP(D1391:D4547,'[10]Catalogos CRI'!$A$10:$B$19,2,FALSE)</f>
        <v>DERECHOS</v>
      </c>
      <c r="F1391" s="16" t="str">
        <f t="shared" si="193"/>
        <v>043000</v>
      </c>
      <c r="G1391" s="16" t="str">
        <f>VLOOKUP(F1391:F4547,'[10]Catalogos CRI'!$A$24:$B$65,2,FALSE)</f>
        <v>DERECHOS POR PRESTACIÓN DE SERVICIOS</v>
      </c>
      <c r="H1391" s="16" t="str">
        <f t="shared" si="194"/>
        <v>043090</v>
      </c>
      <c r="I1391" s="16" t="str">
        <f>VLOOKUP(H1391:H4547,'[10]Catalogos CRI'!$A$70:$B$148,2,FALSE)</f>
        <v>Agua potable y alcantarillado</v>
      </c>
      <c r="J1391" s="16" t="str">
        <f t="shared" si="195"/>
        <v>043098</v>
      </c>
      <c r="K1391" s="16" t="str">
        <f>VLOOKUP(J1391:J4547,'[10]Catalogos CRI'!$A$153:$B$335,2,FALSE)</f>
        <v>Conexión o reconexión al servicio</v>
      </c>
      <c r="L1391" s="16" t="str">
        <f t="shared" si="196"/>
        <v>400</v>
      </c>
      <c r="M1391" s="16" t="str">
        <f>VLOOKUP(L1391:L4547,[11]FF!$A$10:$B$16,2,FALSE)</f>
        <v>Ingresos Propios</v>
      </c>
      <c r="N1391" s="16" t="str">
        <f t="shared" si="197"/>
        <v>401</v>
      </c>
      <c r="O1391" s="16" t="str">
        <f>VLOOKUP(N1391:N4547,[11]FF!$A$22:$B$93,2,FALSE)</f>
        <v>Ingresos Propios</v>
      </c>
      <c r="P1391" s="16">
        <v>880263</v>
      </c>
      <c r="Q1391" s="16">
        <v>4</v>
      </c>
      <c r="R1391" s="17">
        <v>42860</v>
      </c>
      <c r="S1391" s="17">
        <v>0</v>
      </c>
      <c r="T1391" s="17">
        <f t="shared" si="189"/>
        <v>42860</v>
      </c>
      <c r="U1391" s="17">
        <v>0</v>
      </c>
      <c r="V1391" s="17">
        <v>0</v>
      </c>
      <c r="W1391" s="17">
        <f t="shared" si="190"/>
        <v>42860</v>
      </c>
      <c r="X1391" t="str">
        <f>VLOOKUP(J1391,'[12]Conver ASEJ VS Clave Nueva'!$A$4:$C$193,3,FALSE)</f>
        <v>4.3.10.8</v>
      </c>
      <c r="Y1391" t="str">
        <f>VLOOKUP(K1391,'[13]Conver ASEJ VS Clave Nueva'!$B$4:$D$193,3,FALSE)</f>
        <v>Conexión o reconexión al servicio</v>
      </c>
    </row>
    <row r="1392" spans="1:25" x14ac:dyDescent="0.25">
      <c r="A1392" s="16">
        <v>86989</v>
      </c>
      <c r="B1392" s="16" t="s">
        <v>53</v>
      </c>
      <c r="C1392" s="16" t="str">
        <f t="shared" si="191"/>
        <v>2018</v>
      </c>
      <c r="D1392" s="16" t="str">
        <f t="shared" si="192"/>
        <v>040000</v>
      </c>
      <c r="E1392" s="16" t="str">
        <f>VLOOKUP(D1392:D4548,'[10]Catalogos CRI'!$A$10:$B$19,2,FALSE)</f>
        <v>DERECHOS</v>
      </c>
      <c r="F1392" s="16" t="str">
        <f t="shared" si="193"/>
        <v>043000</v>
      </c>
      <c r="G1392" s="16" t="str">
        <f>VLOOKUP(F1392:F4548,'[10]Catalogos CRI'!$A$24:$B$65,2,FALSE)</f>
        <v>DERECHOS POR PRESTACIÓN DE SERVICIOS</v>
      </c>
      <c r="H1392" s="16" t="str">
        <f t="shared" si="194"/>
        <v>043090</v>
      </c>
      <c r="I1392" s="16" t="str">
        <f>VLOOKUP(H1392:H4548,'[10]Catalogos CRI'!$A$70:$B$148,2,FALSE)</f>
        <v>Agua potable y alcantarillado</v>
      </c>
      <c r="J1392" s="16" t="str">
        <f t="shared" si="195"/>
        <v>043098</v>
      </c>
      <c r="K1392" s="16" t="str">
        <f>VLOOKUP(J1392:J4548,'[10]Catalogos CRI'!$A$153:$B$335,2,FALSE)</f>
        <v>Conexión o reconexión al servicio</v>
      </c>
      <c r="L1392" s="16" t="str">
        <f t="shared" si="196"/>
        <v>400</v>
      </c>
      <c r="M1392" s="16" t="str">
        <f>VLOOKUP(L1392:L4548,[11]FF!$A$10:$B$16,2,FALSE)</f>
        <v>Ingresos Propios</v>
      </c>
      <c r="N1392" s="16" t="str">
        <f t="shared" si="197"/>
        <v>401</v>
      </c>
      <c r="O1392" s="16" t="str">
        <f>VLOOKUP(N1392:N4548,[11]FF!$A$22:$B$93,2,FALSE)</f>
        <v>Ingresos Propios</v>
      </c>
      <c r="P1392" s="16">
        <v>880264</v>
      </c>
      <c r="Q1392" s="16">
        <v>5</v>
      </c>
      <c r="R1392" s="17">
        <v>42860</v>
      </c>
      <c r="S1392" s="17">
        <v>0</v>
      </c>
      <c r="T1392" s="17">
        <f t="shared" si="189"/>
        <v>42860</v>
      </c>
      <c r="U1392" s="17">
        <v>0</v>
      </c>
      <c r="V1392" s="17">
        <v>0</v>
      </c>
      <c r="W1392" s="17">
        <f t="shared" si="190"/>
        <v>42860</v>
      </c>
      <c r="X1392" t="str">
        <f>VLOOKUP(J1392,'[12]Conver ASEJ VS Clave Nueva'!$A$4:$C$193,3,FALSE)</f>
        <v>4.3.10.8</v>
      </c>
      <c r="Y1392" t="str">
        <f>VLOOKUP(K1392,'[13]Conver ASEJ VS Clave Nueva'!$B$4:$D$193,3,FALSE)</f>
        <v>Conexión o reconexión al servicio</v>
      </c>
    </row>
    <row r="1393" spans="1:25" x14ac:dyDescent="0.25">
      <c r="A1393" s="16">
        <v>86989</v>
      </c>
      <c r="B1393" s="16" t="s">
        <v>53</v>
      </c>
      <c r="C1393" s="16" t="str">
        <f t="shared" si="191"/>
        <v>2018</v>
      </c>
      <c r="D1393" s="16" t="str">
        <f t="shared" si="192"/>
        <v>040000</v>
      </c>
      <c r="E1393" s="16" t="str">
        <f>VLOOKUP(D1393:D4549,'[10]Catalogos CRI'!$A$10:$B$19,2,FALSE)</f>
        <v>DERECHOS</v>
      </c>
      <c r="F1393" s="16" t="str">
        <f t="shared" si="193"/>
        <v>043000</v>
      </c>
      <c r="G1393" s="16" t="str">
        <f>VLOOKUP(F1393:F4549,'[10]Catalogos CRI'!$A$24:$B$65,2,FALSE)</f>
        <v>DERECHOS POR PRESTACIÓN DE SERVICIOS</v>
      </c>
      <c r="H1393" s="16" t="str">
        <f t="shared" si="194"/>
        <v>043090</v>
      </c>
      <c r="I1393" s="16" t="str">
        <f>VLOOKUP(H1393:H4549,'[10]Catalogos CRI'!$A$70:$B$148,2,FALSE)</f>
        <v>Agua potable y alcantarillado</v>
      </c>
      <c r="J1393" s="16" t="str">
        <f t="shared" si="195"/>
        <v>043098</v>
      </c>
      <c r="K1393" s="16" t="str">
        <f>VLOOKUP(J1393:J4549,'[10]Catalogos CRI'!$A$153:$B$335,2,FALSE)</f>
        <v>Conexión o reconexión al servicio</v>
      </c>
      <c r="L1393" s="16" t="str">
        <f t="shared" si="196"/>
        <v>400</v>
      </c>
      <c r="M1393" s="16" t="str">
        <f>VLOOKUP(L1393:L4549,[11]FF!$A$10:$B$16,2,FALSE)</f>
        <v>Ingresos Propios</v>
      </c>
      <c r="N1393" s="16" t="str">
        <f t="shared" si="197"/>
        <v>401</v>
      </c>
      <c r="O1393" s="16" t="str">
        <f>VLOOKUP(N1393:N4549,[11]FF!$A$22:$B$93,2,FALSE)</f>
        <v>Ingresos Propios</v>
      </c>
      <c r="P1393" s="16">
        <v>880265</v>
      </c>
      <c r="Q1393" s="16">
        <v>6</v>
      </c>
      <c r="R1393" s="17">
        <v>42860</v>
      </c>
      <c r="S1393" s="17">
        <v>0</v>
      </c>
      <c r="T1393" s="17">
        <f t="shared" si="189"/>
        <v>42860</v>
      </c>
      <c r="U1393" s="17">
        <v>0</v>
      </c>
      <c r="V1393" s="17">
        <v>0</v>
      </c>
      <c r="W1393" s="17">
        <f t="shared" si="190"/>
        <v>42860</v>
      </c>
      <c r="X1393" t="str">
        <f>VLOOKUP(J1393,'[12]Conver ASEJ VS Clave Nueva'!$A$4:$C$193,3,FALSE)</f>
        <v>4.3.10.8</v>
      </c>
      <c r="Y1393" t="str">
        <f>VLOOKUP(K1393,'[13]Conver ASEJ VS Clave Nueva'!$B$4:$D$193,3,FALSE)</f>
        <v>Conexión o reconexión al servicio</v>
      </c>
    </row>
    <row r="1394" spans="1:25" x14ac:dyDescent="0.25">
      <c r="A1394" s="16">
        <v>86989</v>
      </c>
      <c r="B1394" s="16" t="s">
        <v>53</v>
      </c>
      <c r="C1394" s="16" t="str">
        <f t="shared" si="191"/>
        <v>2018</v>
      </c>
      <c r="D1394" s="16" t="str">
        <f t="shared" si="192"/>
        <v>040000</v>
      </c>
      <c r="E1394" s="16" t="str">
        <f>VLOOKUP(D1394:D4550,'[10]Catalogos CRI'!$A$10:$B$19,2,FALSE)</f>
        <v>DERECHOS</v>
      </c>
      <c r="F1394" s="16" t="str">
        <f t="shared" si="193"/>
        <v>043000</v>
      </c>
      <c r="G1394" s="16" t="str">
        <f>VLOOKUP(F1394:F4550,'[10]Catalogos CRI'!$A$24:$B$65,2,FALSE)</f>
        <v>DERECHOS POR PRESTACIÓN DE SERVICIOS</v>
      </c>
      <c r="H1394" s="16" t="str">
        <f t="shared" si="194"/>
        <v>043090</v>
      </c>
      <c r="I1394" s="16" t="str">
        <f>VLOOKUP(H1394:H4550,'[10]Catalogos CRI'!$A$70:$B$148,2,FALSE)</f>
        <v>Agua potable y alcantarillado</v>
      </c>
      <c r="J1394" s="16" t="str">
        <f t="shared" si="195"/>
        <v>043098</v>
      </c>
      <c r="K1394" s="16" t="str">
        <f>VLOOKUP(J1394:J4550,'[10]Catalogos CRI'!$A$153:$B$335,2,FALSE)</f>
        <v>Conexión o reconexión al servicio</v>
      </c>
      <c r="L1394" s="16" t="str">
        <f t="shared" si="196"/>
        <v>400</v>
      </c>
      <c r="M1394" s="16" t="str">
        <f>VLOOKUP(L1394:L4550,[11]FF!$A$10:$B$16,2,FALSE)</f>
        <v>Ingresos Propios</v>
      </c>
      <c r="N1394" s="16" t="str">
        <f t="shared" si="197"/>
        <v>401</v>
      </c>
      <c r="O1394" s="16" t="str">
        <f>VLOOKUP(N1394:N4550,[11]FF!$A$22:$B$93,2,FALSE)</f>
        <v>Ingresos Propios</v>
      </c>
      <c r="P1394" s="16">
        <v>880266</v>
      </c>
      <c r="Q1394" s="16">
        <v>7</v>
      </c>
      <c r="R1394" s="17">
        <v>42860</v>
      </c>
      <c r="S1394" s="17">
        <v>0</v>
      </c>
      <c r="T1394" s="17">
        <f t="shared" si="189"/>
        <v>42860</v>
      </c>
      <c r="U1394" s="17">
        <v>0</v>
      </c>
      <c r="V1394" s="17">
        <v>0</v>
      </c>
      <c r="W1394" s="17">
        <f t="shared" si="190"/>
        <v>42860</v>
      </c>
      <c r="X1394" t="str">
        <f>VLOOKUP(J1394,'[12]Conver ASEJ VS Clave Nueva'!$A$4:$C$193,3,FALSE)</f>
        <v>4.3.10.8</v>
      </c>
      <c r="Y1394" t="str">
        <f>VLOOKUP(K1394,'[13]Conver ASEJ VS Clave Nueva'!$B$4:$D$193,3,FALSE)</f>
        <v>Conexión o reconexión al servicio</v>
      </c>
    </row>
    <row r="1395" spans="1:25" x14ac:dyDescent="0.25">
      <c r="A1395" s="16">
        <v>86989</v>
      </c>
      <c r="B1395" s="16" t="s">
        <v>53</v>
      </c>
      <c r="C1395" s="16" t="str">
        <f t="shared" si="191"/>
        <v>2018</v>
      </c>
      <c r="D1395" s="16" t="str">
        <f t="shared" si="192"/>
        <v>040000</v>
      </c>
      <c r="E1395" s="16" t="str">
        <f>VLOOKUP(D1395:D4551,'[10]Catalogos CRI'!$A$10:$B$19,2,FALSE)</f>
        <v>DERECHOS</v>
      </c>
      <c r="F1395" s="16" t="str">
        <f t="shared" si="193"/>
        <v>043000</v>
      </c>
      <c r="G1395" s="16" t="str">
        <f>VLOOKUP(F1395:F4551,'[10]Catalogos CRI'!$A$24:$B$65,2,FALSE)</f>
        <v>DERECHOS POR PRESTACIÓN DE SERVICIOS</v>
      </c>
      <c r="H1395" s="16" t="str">
        <f t="shared" si="194"/>
        <v>043090</v>
      </c>
      <c r="I1395" s="16" t="str">
        <f>VLOOKUP(H1395:H4551,'[10]Catalogos CRI'!$A$70:$B$148,2,FALSE)</f>
        <v>Agua potable y alcantarillado</v>
      </c>
      <c r="J1395" s="16" t="str">
        <f t="shared" si="195"/>
        <v>043098</v>
      </c>
      <c r="K1395" s="16" t="str">
        <f>VLOOKUP(J1395:J4551,'[10]Catalogos CRI'!$A$153:$B$335,2,FALSE)</f>
        <v>Conexión o reconexión al servicio</v>
      </c>
      <c r="L1395" s="16" t="str">
        <f t="shared" si="196"/>
        <v>400</v>
      </c>
      <c r="M1395" s="16" t="str">
        <f>VLOOKUP(L1395:L4551,[11]FF!$A$10:$B$16,2,FALSE)</f>
        <v>Ingresos Propios</v>
      </c>
      <c r="N1395" s="16" t="str">
        <f t="shared" si="197"/>
        <v>401</v>
      </c>
      <c r="O1395" s="16" t="str">
        <f>VLOOKUP(N1395:N4551,[11]FF!$A$22:$B$93,2,FALSE)</f>
        <v>Ingresos Propios</v>
      </c>
      <c r="P1395" s="16">
        <v>880267</v>
      </c>
      <c r="Q1395" s="16">
        <v>8</v>
      </c>
      <c r="R1395" s="17">
        <v>42860</v>
      </c>
      <c r="S1395" s="17">
        <v>0</v>
      </c>
      <c r="T1395" s="17">
        <f t="shared" si="189"/>
        <v>42860</v>
      </c>
      <c r="U1395" s="17">
        <v>0</v>
      </c>
      <c r="V1395" s="17">
        <v>0</v>
      </c>
      <c r="W1395" s="17">
        <f t="shared" si="190"/>
        <v>42860</v>
      </c>
      <c r="X1395" t="str">
        <f>VLOOKUP(J1395,'[12]Conver ASEJ VS Clave Nueva'!$A$4:$C$193,3,FALSE)</f>
        <v>4.3.10.8</v>
      </c>
      <c r="Y1395" t="str">
        <f>VLOOKUP(K1395,'[13]Conver ASEJ VS Clave Nueva'!$B$4:$D$193,3,FALSE)</f>
        <v>Conexión o reconexión al servicio</v>
      </c>
    </row>
    <row r="1396" spans="1:25" x14ac:dyDescent="0.25">
      <c r="A1396" s="16">
        <v>86989</v>
      </c>
      <c r="B1396" s="16" t="s">
        <v>53</v>
      </c>
      <c r="C1396" s="16" t="str">
        <f t="shared" si="191"/>
        <v>2018</v>
      </c>
      <c r="D1396" s="16" t="str">
        <f t="shared" si="192"/>
        <v>040000</v>
      </c>
      <c r="E1396" s="16" t="str">
        <f>VLOOKUP(D1396:D4552,'[10]Catalogos CRI'!$A$10:$B$19,2,FALSE)</f>
        <v>DERECHOS</v>
      </c>
      <c r="F1396" s="16" t="str">
        <f t="shared" si="193"/>
        <v>043000</v>
      </c>
      <c r="G1396" s="16" t="str">
        <f>VLOOKUP(F1396:F4552,'[10]Catalogos CRI'!$A$24:$B$65,2,FALSE)</f>
        <v>DERECHOS POR PRESTACIÓN DE SERVICIOS</v>
      </c>
      <c r="H1396" s="16" t="str">
        <f t="shared" si="194"/>
        <v>043090</v>
      </c>
      <c r="I1396" s="16" t="str">
        <f>VLOOKUP(H1396:H4552,'[10]Catalogos CRI'!$A$70:$B$148,2,FALSE)</f>
        <v>Agua potable y alcantarillado</v>
      </c>
      <c r="J1396" s="16" t="str">
        <f t="shared" si="195"/>
        <v>043098</v>
      </c>
      <c r="K1396" s="16" t="str">
        <f>VLOOKUP(J1396:J4552,'[10]Catalogos CRI'!$A$153:$B$335,2,FALSE)</f>
        <v>Conexión o reconexión al servicio</v>
      </c>
      <c r="L1396" s="16" t="str">
        <f t="shared" si="196"/>
        <v>400</v>
      </c>
      <c r="M1396" s="16" t="str">
        <f>VLOOKUP(L1396:L4552,[11]FF!$A$10:$B$16,2,FALSE)</f>
        <v>Ingresos Propios</v>
      </c>
      <c r="N1396" s="16" t="str">
        <f t="shared" si="197"/>
        <v>401</v>
      </c>
      <c r="O1396" s="16" t="str">
        <f>VLOOKUP(N1396:N4552,[11]FF!$A$22:$B$93,2,FALSE)</f>
        <v>Ingresos Propios</v>
      </c>
      <c r="P1396" s="16">
        <v>880268</v>
      </c>
      <c r="Q1396" s="16">
        <v>9</v>
      </c>
      <c r="R1396" s="17">
        <v>42860</v>
      </c>
      <c r="S1396" s="17">
        <v>0</v>
      </c>
      <c r="T1396" s="17">
        <f t="shared" si="189"/>
        <v>42860</v>
      </c>
      <c r="U1396" s="17">
        <v>0</v>
      </c>
      <c r="V1396" s="17">
        <v>0</v>
      </c>
      <c r="W1396" s="17">
        <f t="shared" si="190"/>
        <v>42860</v>
      </c>
      <c r="X1396" t="str">
        <f>VLOOKUP(J1396,'[12]Conver ASEJ VS Clave Nueva'!$A$4:$C$193,3,FALSE)</f>
        <v>4.3.10.8</v>
      </c>
      <c r="Y1396" t="str">
        <f>VLOOKUP(K1396,'[13]Conver ASEJ VS Clave Nueva'!$B$4:$D$193,3,FALSE)</f>
        <v>Conexión o reconexión al servicio</v>
      </c>
    </row>
    <row r="1397" spans="1:25" x14ac:dyDescent="0.25">
      <c r="A1397" s="16">
        <v>86989</v>
      </c>
      <c r="B1397" s="16" t="s">
        <v>53</v>
      </c>
      <c r="C1397" s="16" t="str">
        <f t="shared" si="191"/>
        <v>2018</v>
      </c>
      <c r="D1397" s="16" t="str">
        <f t="shared" si="192"/>
        <v>040000</v>
      </c>
      <c r="E1397" s="16" t="str">
        <f>VLOOKUP(D1397:D4553,'[10]Catalogos CRI'!$A$10:$B$19,2,FALSE)</f>
        <v>DERECHOS</v>
      </c>
      <c r="F1397" s="16" t="str">
        <f t="shared" si="193"/>
        <v>043000</v>
      </c>
      <c r="G1397" s="16" t="str">
        <f>VLOOKUP(F1397:F4553,'[10]Catalogos CRI'!$A$24:$B$65,2,FALSE)</f>
        <v>DERECHOS POR PRESTACIÓN DE SERVICIOS</v>
      </c>
      <c r="H1397" s="16" t="str">
        <f t="shared" si="194"/>
        <v>043090</v>
      </c>
      <c r="I1397" s="16" t="str">
        <f>VLOOKUP(H1397:H4553,'[10]Catalogos CRI'!$A$70:$B$148,2,FALSE)</f>
        <v>Agua potable y alcantarillado</v>
      </c>
      <c r="J1397" s="16" t="str">
        <f t="shared" si="195"/>
        <v>043098</v>
      </c>
      <c r="K1397" s="16" t="str">
        <f>VLOOKUP(J1397:J4553,'[10]Catalogos CRI'!$A$153:$B$335,2,FALSE)</f>
        <v>Conexión o reconexión al servicio</v>
      </c>
      <c r="L1397" s="16" t="str">
        <f t="shared" si="196"/>
        <v>400</v>
      </c>
      <c r="M1397" s="16" t="str">
        <f>VLOOKUP(L1397:L4553,[11]FF!$A$10:$B$16,2,FALSE)</f>
        <v>Ingresos Propios</v>
      </c>
      <c r="N1397" s="16" t="str">
        <f t="shared" si="197"/>
        <v>401</v>
      </c>
      <c r="O1397" s="16" t="str">
        <f>VLOOKUP(N1397:N4553,[11]FF!$A$22:$B$93,2,FALSE)</f>
        <v>Ingresos Propios</v>
      </c>
      <c r="P1397" s="16">
        <v>880269</v>
      </c>
      <c r="Q1397" s="16">
        <v>10</v>
      </c>
      <c r="R1397" s="17">
        <v>42860</v>
      </c>
      <c r="S1397" s="17">
        <v>0</v>
      </c>
      <c r="T1397" s="17">
        <f t="shared" si="189"/>
        <v>42860</v>
      </c>
      <c r="U1397" s="17">
        <v>0</v>
      </c>
      <c r="V1397" s="17">
        <v>0</v>
      </c>
      <c r="W1397" s="17">
        <f t="shared" si="190"/>
        <v>42860</v>
      </c>
      <c r="X1397" t="str">
        <f>VLOOKUP(J1397,'[12]Conver ASEJ VS Clave Nueva'!$A$4:$C$193,3,FALSE)</f>
        <v>4.3.10.8</v>
      </c>
      <c r="Y1397" t="str">
        <f>VLOOKUP(K1397,'[13]Conver ASEJ VS Clave Nueva'!$B$4:$D$193,3,FALSE)</f>
        <v>Conexión o reconexión al servicio</v>
      </c>
    </row>
    <row r="1398" spans="1:25" x14ac:dyDescent="0.25">
      <c r="A1398" s="16">
        <v>86989</v>
      </c>
      <c r="B1398" s="16" t="s">
        <v>53</v>
      </c>
      <c r="C1398" s="16" t="str">
        <f t="shared" si="191"/>
        <v>2018</v>
      </c>
      <c r="D1398" s="16" t="str">
        <f t="shared" si="192"/>
        <v>040000</v>
      </c>
      <c r="E1398" s="16" t="str">
        <f>VLOOKUP(D1398:D4554,'[10]Catalogos CRI'!$A$10:$B$19,2,FALSE)</f>
        <v>DERECHOS</v>
      </c>
      <c r="F1398" s="16" t="str">
        <f t="shared" si="193"/>
        <v>043000</v>
      </c>
      <c r="G1398" s="16" t="str">
        <f>VLOOKUP(F1398:F4554,'[10]Catalogos CRI'!$A$24:$B$65,2,FALSE)</f>
        <v>DERECHOS POR PRESTACIÓN DE SERVICIOS</v>
      </c>
      <c r="H1398" s="16" t="str">
        <f t="shared" si="194"/>
        <v>043090</v>
      </c>
      <c r="I1398" s="16" t="str">
        <f>VLOOKUP(H1398:H4554,'[10]Catalogos CRI'!$A$70:$B$148,2,FALSE)</f>
        <v>Agua potable y alcantarillado</v>
      </c>
      <c r="J1398" s="16" t="str">
        <f t="shared" si="195"/>
        <v>043098</v>
      </c>
      <c r="K1398" s="16" t="str">
        <f>VLOOKUP(J1398:J4554,'[10]Catalogos CRI'!$A$153:$B$335,2,FALSE)</f>
        <v>Conexión o reconexión al servicio</v>
      </c>
      <c r="L1398" s="16" t="str">
        <f t="shared" si="196"/>
        <v>400</v>
      </c>
      <c r="M1398" s="16" t="str">
        <f>VLOOKUP(L1398:L4554,[11]FF!$A$10:$B$16,2,FALSE)</f>
        <v>Ingresos Propios</v>
      </c>
      <c r="N1398" s="16" t="str">
        <f t="shared" si="197"/>
        <v>401</v>
      </c>
      <c r="O1398" s="16" t="str">
        <f>VLOOKUP(N1398:N4554,[11]FF!$A$22:$B$93,2,FALSE)</f>
        <v>Ingresos Propios</v>
      </c>
      <c r="P1398" s="16">
        <v>880270</v>
      </c>
      <c r="Q1398" s="16">
        <v>11</v>
      </c>
      <c r="R1398" s="17">
        <v>42860</v>
      </c>
      <c r="S1398" s="17">
        <v>0</v>
      </c>
      <c r="T1398" s="17">
        <f t="shared" si="189"/>
        <v>42860</v>
      </c>
      <c r="U1398" s="17">
        <v>0</v>
      </c>
      <c r="V1398" s="17">
        <v>0</v>
      </c>
      <c r="W1398" s="17">
        <f t="shared" si="190"/>
        <v>42860</v>
      </c>
      <c r="X1398" t="str">
        <f>VLOOKUP(J1398,'[12]Conver ASEJ VS Clave Nueva'!$A$4:$C$193,3,FALSE)</f>
        <v>4.3.10.8</v>
      </c>
      <c r="Y1398" t="str">
        <f>VLOOKUP(K1398,'[13]Conver ASEJ VS Clave Nueva'!$B$4:$D$193,3,FALSE)</f>
        <v>Conexión o reconexión al servicio</v>
      </c>
    </row>
    <row r="1399" spans="1:25" x14ac:dyDescent="0.25">
      <c r="A1399" s="16">
        <v>86989</v>
      </c>
      <c r="B1399" s="16" t="s">
        <v>53</v>
      </c>
      <c r="C1399" s="16" t="str">
        <f t="shared" si="191"/>
        <v>2018</v>
      </c>
      <c r="D1399" s="16" t="str">
        <f t="shared" si="192"/>
        <v>040000</v>
      </c>
      <c r="E1399" s="16" t="str">
        <f>VLOOKUP(D1399:D4555,'[10]Catalogos CRI'!$A$10:$B$19,2,FALSE)</f>
        <v>DERECHOS</v>
      </c>
      <c r="F1399" s="16" t="str">
        <f t="shared" si="193"/>
        <v>043000</v>
      </c>
      <c r="G1399" s="16" t="str">
        <f>VLOOKUP(F1399:F4555,'[10]Catalogos CRI'!$A$24:$B$65,2,FALSE)</f>
        <v>DERECHOS POR PRESTACIÓN DE SERVICIOS</v>
      </c>
      <c r="H1399" s="16" t="str">
        <f t="shared" si="194"/>
        <v>043090</v>
      </c>
      <c r="I1399" s="16" t="str">
        <f>VLOOKUP(H1399:H4555,'[10]Catalogos CRI'!$A$70:$B$148,2,FALSE)</f>
        <v>Agua potable y alcantarillado</v>
      </c>
      <c r="J1399" s="16" t="str">
        <f t="shared" si="195"/>
        <v>043098</v>
      </c>
      <c r="K1399" s="16" t="str">
        <f>VLOOKUP(J1399:J4555,'[10]Catalogos CRI'!$A$153:$B$335,2,FALSE)</f>
        <v>Conexión o reconexión al servicio</v>
      </c>
      <c r="L1399" s="16" t="str">
        <f t="shared" si="196"/>
        <v>400</v>
      </c>
      <c r="M1399" s="16" t="str">
        <f>VLOOKUP(L1399:L4555,[11]FF!$A$10:$B$16,2,FALSE)</f>
        <v>Ingresos Propios</v>
      </c>
      <c r="N1399" s="16" t="str">
        <f t="shared" si="197"/>
        <v>401</v>
      </c>
      <c r="O1399" s="16" t="str">
        <f>VLOOKUP(N1399:N4555,[11]FF!$A$22:$B$93,2,FALSE)</f>
        <v>Ingresos Propios</v>
      </c>
      <c r="P1399" s="16">
        <v>880271</v>
      </c>
      <c r="Q1399" s="16">
        <v>12</v>
      </c>
      <c r="R1399" s="17">
        <v>42860</v>
      </c>
      <c r="S1399" s="17">
        <v>0</v>
      </c>
      <c r="T1399" s="17">
        <f t="shared" si="189"/>
        <v>42860</v>
      </c>
      <c r="U1399" s="17">
        <v>0</v>
      </c>
      <c r="V1399" s="17">
        <v>0</v>
      </c>
      <c r="W1399" s="17">
        <f t="shared" si="190"/>
        <v>42860</v>
      </c>
      <c r="X1399" t="str">
        <f>VLOOKUP(J1399,'[12]Conver ASEJ VS Clave Nueva'!$A$4:$C$193,3,FALSE)</f>
        <v>4.3.10.8</v>
      </c>
      <c r="Y1399" t="str">
        <f>VLOOKUP(K1399,'[13]Conver ASEJ VS Clave Nueva'!$B$4:$D$193,3,FALSE)</f>
        <v>Conexión o reconexión al servicio</v>
      </c>
    </row>
    <row r="1400" spans="1:25" x14ac:dyDescent="0.25">
      <c r="A1400" s="16">
        <v>86990</v>
      </c>
      <c r="B1400" s="16" t="s">
        <v>54</v>
      </c>
      <c r="C1400" s="16" t="str">
        <f t="shared" si="191"/>
        <v>2018</v>
      </c>
      <c r="D1400" s="16" t="str">
        <f t="shared" si="192"/>
        <v>040000</v>
      </c>
      <c r="E1400" s="16" t="str">
        <f>VLOOKUP(D1400:D4556,'[10]Catalogos CRI'!$A$10:$B$19,2,FALSE)</f>
        <v>DERECHOS</v>
      </c>
      <c r="F1400" s="16" t="str">
        <f t="shared" si="193"/>
        <v>043000</v>
      </c>
      <c r="G1400" s="16" t="str">
        <f>VLOOKUP(F1400:F4556,'[10]Catalogos CRI'!$A$24:$B$65,2,FALSE)</f>
        <v>DERECHOS POR PRESTACIÓN DE SERVICIOS</v>
      </c>
      <c r="H1400" s="16" t="str">
        <f t="shared" si="194"/>
        <v>043100</v>
      </c>
      <c r="I1400" s="16" t="str">
        <f>VLOOKUP(H1400:H4556,'[10]Catalogos CRI'!$A$70:$B$148,2,FALSE)</f>
        <v>Rastro</v>
      </c>
      <c r="J1400" s="16" t="str">
        <f t="shared" si="195"/>
        <v>043105</v>
      </c>
      <c r="K1400" s="16" t="str">
        <f>VLOOKUP(J1400:J4556,'[10]Catalogos CRI'!$A$153:$B$335,2,FALSE)</f>
        <v>Acarreo de carnes en camiones del municipio</v>
      </c>
      <c r="L1400" s="16" t="str">
        <f t="shared" si="196"/>
        <v>400</v>
      </c>
      <c r="M1400" s="16" t="str">
        <f>VLOOKUP(L1400:L4556,[11]FF!$A$10:$B$16,2,FALSE)</f>
        <v>Ingresos Propios</v>
      </c>
      <c r="N1400" s="16" t="str">
        <f t="shared" si="197"/>
        <v>401</v>
      </c>
      <c r="O1400" s="16" t="str">
        <f>VLOOKUP(N1400:N4556,[11]FF!$A$22:$B$93,2,FALSE)</f>
        <v>Ingresos Propios</v>
      </c>
      <c r="P1400" s="16">
        <v>880272</v>
      </c>
      <c r="Q1400" s="16">
        <v>1</v>
      </c>
      <c r="R1400" s="17">
        <v>1912.22</v>
      </c>
      <c r="S1400" s="17">
        <v>0</v>
      </c>
      <c r="T1400" s="17">
        <f t="shared" si="189"/>
        <v>1912.22</v>
      </c>
      <c r="U1400" s="17">
        <v>0</v>
      </c>
      <c r="V1400" s="17">
        <v>0</v>
      </c>
      <c r="W1400" s="17">
        <f t="shared" si="190"/>
        <v>1912.22</v>
      </c>
      <c r="X1400" t="str">
        <f>VLOOKUP(J1400,'[12]Conver ASEJ VS Clave Nueva'!$A$4:$C$193,3,FALSE)</f>
        <v>4.3.11.5</v>
      </c>
      <c r="Y1400" t="str">
        <f>VLOOKUP(K1400,'[13]Conver ASEJ VS Clave Nueva'!$B$4:$D$193,3,FALSE)</f>
        <v>Acarreo de carnes en camiones del municipio</v>
      </c>
    </row>
    <row r="1401" spans="1:25" x14ac:dyDescent="0.25">
      <c r="A1401" s="16">
        <v>86990</v>
      </c>
      <c r="B1401" s="16" t="s">
        <v>54</v>
      </c>
      <c r="C1401" s="16" t="str">
        <f t="shared" si="191"/>
        <v>2018</v>
      </c>
      <c r="D1401" s="16" t="str">
        <f t="shared" si="192"/>
        <v>040000</v>
      </c>
      <c r="E1401" s="16" t="str">
        <f>VLOOKUP(D1401:D4557,'[10]Catalogos CRI'!$A$10:$B$19,2,FALSE)</f>
        <v>DERECHOS</v>
      </c>
      <c r="F1401" s="16" t="str">
        <f t="shared" si="193"/>
        <v>043000</v>
      </c>
      <c r="G1401" s="16" t="str">
        <f>VLOOKUP(F1401:F4557,'[10]Catalogos CRI'!$A$24:$B$65,2,FALSE)</f>
        <v>DERECHOS POR PRESTACIÓN DE SERVICIOS</v>
      </c>
      <c r="H1401" s="16" t="str">
        <f t="shared" si="194"/>
        <v>043100</v>
      </c>
      <c r="I1401" s="16" t="str">
        <f>VLOOKUP(H1401:H4557,'[10]Catalogos CRI'!$A$70:$B$148,2,FALSE)</f>
        <v>Rastro</v>
      </c>
      <c r="J1401" s="16" t="str">
        <f t="shared" si="195"/>
        <v>043105</v>
      </c>
      <c r="K1401" s="16" t="str">
        <f>VLOOKUP(J1401:J4557,'[10]Catalogos CRI'!$A$153:$B$335,2,FALSE)</f>
        <v>Acarreo de carnes en camiones del municipio</v>
      </c>
      <c r="L1401" s="16" t="str">
        <f t="shared" si="196"/>
        <v>400</v>
      </c>
      <c r="M1401" s="16" t="str">
        <f>VLOOKUP(L1401:L4557,[11]FF!$A$10:$B$16,2,FALSE)</f>
        <v>Ingresos Propios</v>
      </c>
      <c r="N1401" s="16" t="str">
        <f t="shared" si="197"/>
        <v>401</v>
      </c>
      <c r="O1401" s="16" t="str">
        <f>VLOOKUP(N1401:N4557,[11]FF!$A$22:$B$93,2,FALSE)</f>
        <v>Ingresos Propios</v>
      </c>
      <c r="P1401" s="16">
        <v>880273</v>
      </c>
      <c r="Q1401" s="16">
        <v>2</v>
      </c>
      <c r="R1401" s="17">
        <v>1909</v>
      </c>
      <c r="S1401" s="17">
        <v>0</v>
      </c>
      <c r="T1401" s="17">
        <f t="shared" si="189"/>
        <v>1909</v>
      </c>
      <c r="U1401" s="17">
        <v>0</v>
      </c>
      <c r="V1401" s="17">
        <v>0</v>
      </c>
      <c r="W1401" s="17">
        <f t="shared" si="190"/>
        <v>1909</v>
      </c>
      <c r="X1401" t="str">
        <f>VLOOKUP(J1401,'[12]Conver ASEJ VS Clave Nueva'!$A$4:$C$193,3,FALSE)</f>
        <v>4.3.11.5</v>
      </c>
      <c r="Y1401" t="str">
        <f>VLOOKUP(K1401,'[13]Conver ASEJ VS Clave Nueva'!$B$4:$D$193,3,FALSE)</f>
        <v>Acarreo de carnes en camiones del municipio</v>
      </c>
    </row>
    <row r="1402" spans="1:25" x14ac:dyDescent="0.25">
      <c r="A1402" s="16">
        <v>86990</v>
      </c>
      <c r="B1402" s="16" t="s">
        <v>54</v>
      </c>
      <c r="C1402" s="16" t="str">
        <f t="shared" si="191"/>
        <v>2018</v>
      </c>
      <c r="D1402" s="16" t="str">
        <f t="shared" si="192"/>
        <v>040000</v>
      </c>
      <c r="E1402" s="16" t="str">
        <f>VLOOKUP(D1402:D4558,'[10]Catalogos CRI'!$A$10:$B$19,2,FALSE)</f>
        <v>DERECHOS</v>
      </c>
      <c r="F1402" s="16" t="str">
        <f t="shared" si="193"/>
        <v>043000</v>
      </c>
      <c r="G1402" s="16" t="str">
        <f>VLOOKUP(F1402:F4558,'[10]Catalogos CRI'!$A$24:$B$65,2,FALSE)</f>
        <v>DERECHOS POR PRESTACIÓN DE SERVICIOS</v>
      </c>
      <c r="H1402" s="16" t="str">
        <f t="shared" si="194"/>
        <v>043100</v>
      </c>
      <c r="I1402" s="16" t="str">
        <f>VLOOKUP(H1402:H4558,'[10]Catalogos CRI'!$A$70:$B$148,2,FALSE)</f>
        <v>Rastro</v>
      </c>
      <c r="J1402" s="16" t="str">
        <f t="shared" si="195"/>
        <v>043105</v>
      </c>
      <c r="K1402" s="16" t="str">
        <f>VLOOKUP(J1402:J4558,'[10]Catalogos CRI'!$A$153:$B$335,2,FALSE)</f>
        <v>Acarreo de carnes en camiones del municipio</v>
      </c>
      <c r="L1402" s="16" t="str">
        <f t="shared" si="196"/>
        <v>400</v>
      </c>
      <c r="M1402" s="16" t="str">
        <f>VLOOKUP(L1402:L4558,[11]FF!$A$10:$B$16,2,FALSE)</f>
        <v>Ingresos Propios</v>
      </c>
      <c r="N1402" s="16" t="str">
        <f t="shared" si="197"/>
        <v>401</v>
      </c>
      <c r="O1402" s="16" t="str">
        <f>VLOOKUP(N1402:N4558,[11]FF!$A$22:$B$93,2,FALSE)</f>
        <v>Ingresos Propios</v>
      </c>
      <c r="P1402" s="16">
        <v>880274</v>
      </c>
      <c r="Q1402" s="16">
        <v>3</v>
      </c>
      <c r="R1402" s="17">
        <v>1909</v>
      </c>
      <c r="S1402" s="17">
        <v>0</v>
      </c>
      <c r="T1402" s="17">
        <f t="shared" si="189"/>
        <v>1909</v>
      </c>
      <c r="U1402" s="17">
        <v>0</v>
      </c>
      <c r="V1402" s="17">
        <v>0</v>
      </c>
      <c r="W1402" s="17">
        <f t="shared" si="190"/>
        <v>1909</v>
      </c>
      <c r="X1402" t="str">
        <f>VLOOKUP(J1402,'[12]Conver ASEJ VS Clave Nueva'!$A$4:$C$193,3,FALSE)</f>
        <v>4.3.11.5</v>
      </c>
      <c r="Y1402" t="str">
        <f>VLOOKUP(K1402,'[13]Conver ASEJ VS Clave Nueva'!$B$4:$D$193,3,FALSE)</f>
        <v>Acarreo de carnes en camiones del municipio</v>
      </c>
    </row>
    <row r="1403" spans="1:25" x14ac:dyDescent="0.25">
      <c r="A1403" s="16">
        <v>86990</v>
      </c>
      <c r="B1403" s="16" t="s">
        <v>54</v>
      </c>
      <c r="C1403" s="16" t="str">
        <f t="shared" si="191"/>
        <v>2018</v>
      </c>
      <c r="D1403" s="16" t="str">
        <f t="shared" si="192"/>
        <v>040000</v>
      </c>
      <c r="E1403" s="16" t="str">
        <f>VLOOKUP(D1403:D4559,'[10]Catalogos CRI'!$A$10:$B$19,2,FALSE)</f>
        <v>DERECHOS</v>
      </c>
      <c r="F1403" s="16" t="str">
        <f t="shared" si="193"/>
        <v>043000</v>
      </c>
      <c r="G1403" s="16" t="str">
        <f>VLOOKUP(F1403:F4559,'[10]Catalogos CRI'!$A$24:$B$65,2,FALSE)</f>
        <v>DERECHOS POR PRESTACIÓN DE SERVICIOS</v>
      </c>
      <c r="H1403" s="16" t="str">
        <f t="shared" si="194"/>
        <v>043100</v>
      </c>
      <c r="I1403" s="16" t="str">
        <f>VLOOKUP(H1403:H4559,'[10]Catalogos CRI'!$A$70:$B$148,2,FALSE)</f>
        <v>Rastro</v>
      </c>
      <c r="J1403" s="16" t="str">
        <f t="shared" si="195"/>
        <v>043105</v>
      </c>
      <c r="K1403" s="16" t="str">
        <f>VLOOKUP(J1403:J4559,'[10]Catalogos CRI'!$A$153:$B$335,2,FALSE)</f>
        <v>Acarreo de carnes en camiones del municipio</v>
      </c>
      <c r="L1403" s="16" t="str">
        <f t="shared" si="196"/>
        <v>400</v>
      </c>
      <c r="M1403" s="16" t="str">
        <f>VLOOKUP(L1403:L4559,[11]FF!$A$10:$B$16,2,FALSE)</f>
        <v>Ingresos Propios</v>
      </c>
      <c r="N1403" s="16" t="str">
        <f t="shared" si="197"/>
        <v>401</v>
      </c>
      <c r="O1403" s="16" t="str">
        <f>VLOOKUP(N1403:N4559,[11]FF!$A$22:$B$93,2,FALSE)</f>
        <v>Ingresos Propios</v>
      </c>
      <c r="P1403" s="16">
        <v>880275</v>
      </c>
      <c r="Q1403" s="16">
        <v>4</v>
      </c>
      <c r="R1403" s="17">
        <v>1909</v>
      </c>
      <c r="S1403" s="17">
        <v>0</v>
      </c>
      <c r="T1403" s="17">
        <f t="shared" si="189"/>
        <v>1909</v>
      </c>
      <c r="U1403" s="17">
        <v>0</v>
      </c>
      <c r="V1403" s="17">
        <v>1776</v>
      </c>
      <c r="W1403" s="17">
        <f t="shared" si="190"/>
        <v>133</v>
      </c>
      <c r="X1403" t="str">
        <f>VLOOKUP(J1403,'[12]Conver ASEJ VS Clave Nueva'!$A$4:$C$193,3,FALSE)</f>
        <v>4.3.11.5</v>
      </c>
      <c r="Y1403" t="str">
        <f>VLOOKUP(K1403,'[13]Conver ASEJ VS Clave Nueva'!$B$4:$D$193,3,FALSE)</f>
        <v>Acarreo de carnes en camiones del municipio</v>
      </c>
    </row>
    <row r="1404" spans="1:25" x14ac:dyDescent="0.25">
      <c r="A1404" s="16">
        <v>86990</v>
      </c>
      <c r="B1404" s="16" t="s">
        <v>54</v>
      </c>
      <c r="C1404" s="16" t="str">
        <f t="shared" si="191"/>
        <v>2018</v>
      </c>
      <c r="D1404" s="16" t="str">
        <f t="shared" si="192"/>
        <v>040000</v>
      </c>
      <c r="E1404" s="16" t="str">
        <f>VLOOKUP(D1404:D4560,'[10]Catalogos CRI'!$A$10:$B$19,2,FALSE)</f>
        <v>DERECHOS</v>
      </c>
      <c r="F1404" s="16" t="str">
        <f t="shared" si="193"/>
        <v>043000</v>
      </c>
      <c r="G1404" s="16" t="str">
        <f>VLOOKUP(F1404:F4560,'[10]Catalogos CRI'!$A$24:$B$65,2,FALSE)</f>
        <v>DERECHOS POR PRESTACIÓN DE SERVICIOS</v>
      </c>
      <c r="H1404" s="16" t="str">
        <f t="shared" si="194"/>
        <v>043100</v>
      </c>
      <c r="I1404" s="16" t="str">
        <f>VLOOKUP(H1404:H4560,'[10]Catalogos CRI'!$A$70:$B$148,2,FALSE)</f>
        <v>Rastro</v>
      </c>
      <c r="J1404" s="16" t="str">
        <f t="shared" si="195"/>
        <v>043105</v>
      </c>
      <c r="K1404" s="16" t="str">
        <f>VLOOKUP(J1404:J4560,'[10]Catalogos CRI'!$A$153:$B$335,2,FALSE)</f>
        <v>Acarreo de carnes en camiones del municipio</v>
      </c>
      <c r="L1404" s="16" t="str">
        <f t="shared" si="196"/>
        <v>400</v>
      </c>
      <c r="M1404" s="16" t="str">
        <f>VLOOKUP(L1404:L4560,[11]FF!$A$10:$B$16,2,FALSE)</f>
        <v>Ingresos Propios</v>
      </c>
      <c r="N1404" s="16" t="str">
        <f t="shared" si="197"/>
        <v>401</v>
      </c>
      <c r="O1404" s="16" t="str">
        <f>VLOOKUP(N1404:N4560,[11]FF!$A$22:$B$93,2,FALSE)</f>
        <v>Ingresos Propios</v>
      </c>
      <c r="P1404" s="16">
        <v>880276</v>
      </c>
      <c r="Q1404" s="16">
        <v>5</v>
      </c>
      <c r="R1404" s="17">
        <v>1909</v>
      </c>
      <c r="S1404" s="17">
        <v>0</v>
      </c>
      <c r="T1404" s="17">
        <f t="shared" si="189"/>
        <v>1909</v>
      </c>
      <c r="U1404" s="17">
        <v>0</v>
      </c>
      <c r="V1404" s="17">
        <v>4056</v>
      </c>
      <c r="W1404" s="17">
        <f t="shared" si="190"/>
        <v>-2147</v>
      </c>
      <c r="X1404" t="str">
        <f>VLOOKUP(J1404,'[12]Conver ASEJ VS Clave Nueva'!$A$4:$C$193,3,FALSE)</f>
        <v>4.3.11.5</v>
      </c>
      <c r="Y1404" t="str">
        <f>VLOOKUP(K1404,'[13]Conver ASEJ VS Clave Nueva'!$B$4:$D$193,3,FALSE)</f>
        <v>Acarreo de carnes en camiones del municipio</v>
      </c>
    </row>
    <row r="1405" spans="1:25" x14ac:dyDescent="0.25">
      <c r="A1405" s="16">
        <v>86990</v>
      </c>
      <c r="B1405" s="16" t="s">
        <v>54</v>
      </c>
      <c r="C1405" s="16" t="str">
        <f t="shared" si="191"/>
        <v>2018</v>
      </c>
      <c r="D1405" s="16" t="str">
        <f t="shared" si="192"/>
        <v>040000</v>
      </c>
      <c r="E1405" s="16" t="str">
        <f>VLOOKUP(D1405:D4561,'[10]Catalogos CRI'!$A$10:$B$19,2,FALSE)</f>
        <v>DERECHOS</v>
      </c>
      <c r="F1405" s="16" t="str">
        <f t="shared" si="193"/>
        <v>043000</v>
      </c>
      <c r="G1405" s="16" t="str">
        <f>VLOOKUP(F1405:F4561,'[10]Catalogos CRI'!$A$24:$B$65,2,FALSE)</f>
        <v>DERECHOS POR PRESTACIÓN DE SERVICIOS</v>
      </c>
      <c r="H1405" s="16" t="str">
        <f t="shared" si="194"/>
        <v>043100</v>
      </c>
      <c r="I1405" s="16" t="str">
        <f>VLOOKUP(H1405:H4561,'[10]Catalogos CRI'!$A$70:$B$148,2,FALSE)</f>
        <v>Rastro</v>
      </c>
      <c r="J1405" s="16" t="str">
        <f t="shared" si="195"/>
        <v>043105</v>
      </c>
      <c r="K1405" s="16" t="str">
        <f>VLOOKUP(J1405:J4561,'[10]Catalogos CRI'!$A$153:$B$335,2,FALSE)</f>
        <v>Acarreo de carnes en camiones del municipio</v>
      </c>
      <c r="L1405" s="16" t="str">
        <f t="shared" si="196"/>
        <v>400</v>
      </c>
      <c r="M1405" s="16" t="str">
        <f>VLOOKUP(L1405:L4561,[11]FF!$A$10:$B$16,2,FALSE)</f>
        <v>Ingresos Propios</v>
      </c>
      <c r="N1405" s="16" t="str">
        <f t="shared" si="197"/>
        <v>401</v>
      </c>
      <c r="O1405" s="16" t="str">
        <f>VLOOKUP(N1405:N4561,[11]FF!$A$22:$B$93,2,FALSE)</f>
        <v>Ingresos Propios</v>
      </c>
      <c r="P1405" s="16">
        <v>880277</v>
      </c>
      <c r="Q1405" s="16">
        <v>6</v>
      </c>
      <c r="R1405" s="17">
        <v>1909</v>
      </c>
      <c r="S1405" s="17">
        <v>0</v>
      </c>
      <c r="T1405" s="17">
        <f t="shared" si="189"/>
        <v>1909</v>
      </c>
      <c r="U1405" s="17">
        <v>0</v>
      </c>
      <c r="V1405" s="17">
        <v>3087</v>
      </c>
      <c r="W1405" s="17">
        <f t="shared" si="190"/>
        <v>-1178</v>
      </c>
      <c r="X1405" t="str">
        <f>VLOOKUP(J1405,'[12]Conver ASEJ VS Clave Nueva'!$A$4:$C$193,3,FALSE)</f>
        <v>4.3.11.5</v>
      </c>
      <c r="Y1405" t="str">
        <f>VLOOKUP(K1405,'[13]Conver ASEJ VS Clave Nueva'!$B$4:$D$193,3,FALSE)</f>
        <v>Acarreo de carnes en camiones del municipio</v>
      </c>
    </row>
    <row r="1406" spans="1:25" x14ac:dyDescent="0.25">
      <c r="A1406" s="16">
        <v>86990</v>
      </c>
      <c r="B1406" s="16" t="s">
        <v>54</v>
      </c>
      <c r="C1406" s="16" t="str">
        <f t="shared" si="191"/>
        <v>2018</v>
      </c>
      <c r="D1406" s="16" t="str">
        <f t="shared" si="192"/>
        <v>040000</v>
      </c>
      <c r="E1406" s="16" t="str">
        <f>VLOOKUP(D1406:D4562,'[10]Catalogos CRI'!$A$10:$B$19,2,FALSE)</f>
        <v>DERECHOS</v>
      </c>
      <c r="F1406" s="16" t="str">
        <f t="shared" si="193"/>
        <v>043000</v>
      </c>
      <c r="G1406" s="16" t="str">
        <f>VLOOKUP(F1406:F4562,'[10]Catalogos CRI'!$A$24:$B$65,2,FALSE)</f>
        <v>DERECHOS POR PRESTACIÓN DE SERVICIOS</v>
      </c>
      <c r="H1406" s="16" t="str">
        <f t="shared" si="194"/>
        <v>043100</v>
      </c>
      <c r="I1406" s="16" t="str">
        <f>VLOOKUP(H1406:H4562,'[10]Catalogos CRI'!$A$70:$B$148,2,FALSE)</f>
        <v>Rastro</v>
      </c>
      <c r="J1406" s="16" t="str">
        <f t="shared" si="195"/>
        <v>043105</v>
      </c>
      <c r="K1406" s="16" t="str">
        <f>VLOOKUP(J1406:J4562,'[10]Catalogos CRI'!$A$153:$B$335,2,FALSE)</f>
        <v>Acarreo de carnes en camiones del municipio</v>
      </c>
      <c r="L1406" s="16" t="str">
        <f t="shared" si="196"/>
        <v>400</v>
      </c>
      <c r="M1406" s="16" t="str">
        <f>VLOOKUP(L1406:L4562,[11]FF!$A$10:$B$16,2,FALSE)</f>
        <v>Ingresos Propios</v>
      </c>
      <c r="N1406" s="16" t="str">
        <f t="shared" si="197"/>
        <v>401</v>
      </c>
      <c r="O1406" s="16" t="str">
        <f>VLOOKUP(N1406:N4562,[11]FF!$A$22:$B$93,2,FALSE)</f>
        <v>Ingresos Propios</v>
      </c>
      <c r="P1406" s="16">
        <v>880278</v>
      </c>
      <c r="Q1406" s="16">
        <v>7</v>
      </c>
      <c r="R1406" s="17">
        <v>1909</v>
      </c>
      <c r="S1406" s="17">
        <v>0</v>
      </c>
      <c r="T1406" s="17">
        <f t="shared" si="189"/>
        <v>1909</v>
      </c>
      <c r="U1406" s="17">
        <v>0</v>
      </c>
      <c r="V1406" s="17">
        <v>1628</v>
      </c>
      <c r="W1406" s="17">
        <f t="shared" si="190"/>
        <v>281</v>
      </c>
      <c r="X1406" t="str">
        <f>VLOOKUP(J1406,'[12]Conver ASEJ VS Clave Nueva'!$A$4:$C$193,3,FALSE)</f>
        <v>4.3.11.5</v>
      </c>
      <c r="Y1406" t="str">
        <f>VLOOKUP(K1406,'[13]Conver ASEJ VS Clave Nueva'!$B$4:$D$193,3,FALSE)</f>
        <v>Acarreo de carnes en camiones del municipio</v>
      </c>
    </row>
    <row r="1407" spans="1:25" x14ac:dyDescent="0.25">
      <c r="A1407" s="16">
        <v>86990</v>
      </c>
      <c r="B1407" s="16" t="s">
        <v>54</v>
      </c>
      <c r="C1407" s="16" t="str">
        <f t="shared" si="191"/>
        <v>2018</v>
      </c>
      <c r="D1407" s="16" t="str">
        <f t="shared" si="192"/>
        <v>040000</v>
      </c>
      <c r="E1407" s="16" t="str">
        <f>VLOOKUP(D1407:D4563,'[10]Catalogos CRI'!$A$10:$B$19,2,FALSE)</f>
        <v>DERECHOS</v>
      </c>
      <c r="F1407" s="16" t="str">
        <f t="shared" si="193"/>
        <v>043000</v>
      </c>
      <c r="G1407" s="16" t="str">
        <f>VLOOKUP(F1407:F4563,'[10]Catalogos CRI'!$A$24:$B$65,2,FALSE)</f>
        <v>DERECHOS POR PRESTACIÓN DE SERVICIOS</v>
      </c>
      <c r="H1407" s="16" t="str">
        <f t="shared" si="194"/>
        <v>043100</v>
      </c>
      <c r="I1407" s="16" t="str">
        <f>VLOOKUP(H1407:H4563,'[10]Catalogos CRI'!$A$70:$B$148,2,FALSE)</f>
        <v>Rastro</v>
      </c>
      <c r="J1407" s="16" t="str">
        <f t="shared" si="195"/>
        <v>043105</v>
      </c>
      <c r="K1407" s="16" t="str">
        <f>VLOOKUP(J1407:J4563,'[10]Catalogos CRI'!$A$153:$B$335,2,FALSE)</f>
        <v>Acarreo de carnes en camiones del municipio</v>
      </c>
      <c r="L1407" s="16" t="str">
        <f t="shared" si="196"/>
        <v>400</v>
      </c>
      <c r="M1407" s="16" t="str">
        <f>VLOOKUP(L1407:L4563,[11]FF!$A$10:$B$16,2,FALSE)</f>
        <v>Ingresos Propios</v>
      </c>
      <c r="N1407" s="16" t="str">
        <f t="shared" si="197"/>
        <v>401</v>
      </c>
      <c r="O1407" s="16" t="str">
        <f>VLOOKUP(N1407:N4563,[11]FF!$A$22:$B$93,2,FALSE)</f>
        <v>Ingresos Propios</v>
      </c>
      <c r="P1407" s="16">
        <v>880279</v>
      </c>
      <c r="Q1407" s="16">
        <v>8</v>
      </c>
      <c r="R1407" s="17">
        <v>1909</v>
      </c>
      <c r="S1407" s="17">
        <v>0</v>
      </c>
      <c r="T1407" s="17">
        <f t="shared" si="189"/>
        <v>1909</v>
      </c>
      <c r="U1407" s="17">
        <v>0</v>
      </c>
      <c r="V1407" s="17">
        <v>1258</v>
      </c>
      <c r="W1407" s="17">
        <f t="shared" si="190"/>
        <v>651</v>
      </c>
      <c r="X1407" t="str">
        <f>VLOOKUP(J1407,'[12]Conver ASEJ VS Clave Nueva'!$A$4:$C$193,3,FALSE)</f>
        <v>4.3.11.5</v>
      </c>
      <c r="Y1407" t="str">
        <f>VLOOKUP(K1407,'[13]Conver ASEJ VS Clave Nueva'!$B$4:$D$193,3,FALSE)</f>
        <v>Acarreo de carnes en camiones del municipio</v>
      </c>
    </row>
    <row r="1408" spans="1:25" x14ac:dyDescent="0.25">
      <c r="A1408" s="16">
        <v>86990</v>
      </c>
      <c r="B1408" s="16" t="s">
        <v>54</v>
      </c>
      <c r="C1408" s="16" t="str">
        <f t="shared" si="191"/>
        <v>2018</v>
      </c>
      <c r="D1408" s="16" t="str">
        <f t="shared" si="192"/>
        <v>040000</v>
      </c>
      <c r="E1408" s="16" t="str">
        <f>VLOOKUP(D1408:D4564,'[10]Catalogos CRI'!$A$10:$B$19,2,FALSE)</f>
        <v>DERECHOS</v>
      </c>
      <c r="F1408" s="16" t="str">
        <f t="shared" si="193"/>
        <v>043000</v>
      </c>
      <c r="G1408" s="16" t="str">
        <f>VLOOKUP(F1408:F4564,'[10]Catalogos CRI'!$A$24:$B$65,2,FALSE)</f>
        <v>DERECHOS POR PRESTACIÓN DE SERVICIOS</v>
      </c>
      <c r="H1408" s="16" t="str">
        <f t="shared" si="194"/>
        <v>043100</v>
      </c>
      <c r="I1408" s="16" t="str">
        <f>VLOOKUP(H1408:H4564,'[10]Catalogos CRI'!$A$70:$B$148,2,FALSE)</f>
        <v>Rastro</v>
      </c>
      <c r="J1408" s="16" t="str">
        <f t="shared" si="195"/>
        <v>043105</v>
      </c>
      <c r="K1408" s="16" t="str">
        <f>VLOOKUP(J1408:J4564,'[10]Catalogos CRI'!$A$153:$B$335,2,FALSE)</f>
        <v>Acarreo de carnes en camiones del municipio</v>
      </c>
      <c r="L1408" s="16" t="str">
        <f t="shared" si="196"/>
        <v>400</v>
      </c>
      <c r="M1408" s="16" t="str">
        <f>VLOOKUP(L1408:L4564,[11]FF!$A$10:$B$16,2,FALSE)</f>
        <v>Ingresos Propios</v>
      </c>
      <c r="N1408" s="16" t="str">
        <f t="shared" si="197"/>
        <v>401</v>
      </c>
      <c r="O1408" s="16" t="str">
        <f>VLOOKUP(N1408:N4564,[11]FF!$A$22:$B$93,2,FALSE)</f>
        <v>Ingresos Propios</v>
      </c>
      <c r="P1408" s="16">
        <v>880280</v>
      </c>
      <c r="Q1408" s="16">
        <v>9</v>
      </c>
      <c r="R1408" s="17">
        <v>1909</v>
      </c>
      <c r="S1408" s="17">
        <v>0</v>
      </c>
      <c r="T1408" s="17">
        <f t="shared" si="189"/>
        <v>1909</v>
      </c>
      <c r="U1408" s="17">
        <v>0</v>
      </c>
      <c r="V1408" s="17">
        <v>0</v>
      </c>
      <c r="W1408" s="17">
        <f t="shared" si="190"/>
        <v>1909</v>
      </c>
      <c r="X1408" t="str">
        <f>VLOOKUP(J1408,'[12]Conver ASEJ VS Clave Nueva'!$A$4:$C$193,3,FALSE)</f>
        <v>4.3.11.5</v>
      </c>
      <c r="Y1408" t="str">
        <f>VLOOKUP(K1408,'[13]Conver ASEJ VS Clave Nueva'!$B$4:$D$193,3,FALSE)</f>
        <v>Acarreo de carnes en camiones del municipio</v>
      </c>
    </row>
    <row r="1409" spans="1:25" x14ac:dyDescent="0.25">
      <c r="A1409" s="16">
        <v>86990</v>
      </c>
      <c r="B1409" s="16" t="s">
        <v>54</v>
      </c>
      <c r="C1409" s="16" t="str">
        <f t="shared" si="191"/>
        <v>2018</v>
      </c>
      <c r="D1409" s="16" t="str">
        <f t="shared" si="192"/>
        <v>040000</v>
      </c>
      <c r="E1409" s="16" t="str">
        <f>VLOOKUP(D1409:D4565,'[10]Catalogos CRI'!$A$10:$B$19,2,FALSE)</f>
        <v>DERECHOS</v>
      </c>
      <c r="F1409" s="16" t="str">
        <f t="shared" si="193"/>
        <v>043000</v>
      </c>
      <c r="G1409" s="16" t="str">
        <f>VLOOKUP(F1409:F4565,'[10]Catalogos CRI'!$A$24:$B$65,2,FALSE)</f>
        <v>DERECHOS POR PRESTACIÓN DE SERVICIOS</v>
      </c>
      <c r="H1409" s="16" t="str">
        <f t="shared" si="194"/>
        <v>043100</v>
      </c>
      <c r="I1409" s="16" t="str">
        <f>VLOOKUP(H1409:H4565,'[10]Catalogos CRI'!$A$70:$B$148,2,FALSE)</f>
        <v>Rastro</v>
      </c>
      <c r="J1409" s="16" t="str">
        <f t="shared" si="195"/>
        <v>043105</v>
      </c>
      <c r="K1409" s="16" t="str">
        <f>VLOOKUP(J1409:J4565,'[10]Catalogos CRI'!$A$153:$B$335,2,FALSE)</f>
        <v>Acarreo de carnes en camiones del municipio</v>
      </c>
      <c r="L1409" s="16" t="str">
        <f t="shared" si="196"/>
        <v>400</v>
      </c>
      <c r="M1409" s="16" t="str">
        <f>VLOOKUP(L1409:L4565,[11]FF!$A$10:$B$16,2,FALSE)</f>
        <v>Ingresos Propios</v>
      </c>
      <c r="N1409" s="16" t="str">
        <f t="shared" si="197"/>
        <v>401</v>
      </c>
      <c r="O1409" s="16" t="str">
        <f>VLOOKUP(N1409:N4565,[11]FF!$A$22:$B$93,2,FALSE)</f>
        <v>Ingresos Propios</v>
      </c>
      <c r="P1409" s="16">
        <v>880281</v>
      </c>
      <c r="Q1409" s="16">
        <v>10</v>
      </c>
      <c r="R1409" s="17">
        <v>1909</v>
      </c>
      <c r="S1409" s="17">
        <v>0</v>
      </c>
      <c r="T1409" s="17">
        <f t="shared" si="189"/>
        <v>1909</v>
      </c>
      <c r="U1409" s="17">
        <v>0</v>
      </c>
      <c r="V1409" s="17">
        <v>0</v>
      </c>
      <c r="W1409" s="17">
        <f t="shared" si="190"/>
        <v>1909</v>
      </c>
      <c r="X1409" t="str">
        <f>VLOOKUP(J1409,'[12]Conver ASEJ VS Clave Nueva'!$A$4:$C$193,3,FALSE)</f>
        <v>4.3.11.5</v>
      </c>
      <c r="Y1409" t="str">
        <f>VLOOKUP(K1409,'[13]Conver ASEJ VS Clave Nueva'!$B$4:$D$193,3,FALSE)</f>
        <v>Acarreo de carnes en camiones del municipio</v>
      </c>
    </row>
    <row r="1410" spans="1:25" x14ac:dyDescent="0.25">
      <c r="A1410" s="16">
        <v>86990</v>
      </c>
      <c r="B1410" s="16" t="s">
        <v>54</v>
      </c>
      <c r="C1410" s="16" t="str">
        <f t="shared" si="191"/>
        <v>2018</v>
      </c>
      <c r="D1410" s="16" t="str">
        <f t="shared" si="192"/>
        <v>040000</v>
      </c>
      <c r="E1410" s="16" t="str">
        <f>VLOOKUP(D1410:D4566,'[10]Catalogos CRI'!$A$10:$B$19,2,FALSE)</f>
        <v>DERECHOS</v>
      </c>
      <c r="F1410" s="16" t="str">
        <f t="shared" si="193"/>
        <v>043000</v>
      </c>
      <c r="G1410" s="16" t="str">
        <f>VLOOKUP(F1410:F4566,'[10]Catalogos CRI'!$A$24:$B$65,2,FALSE)</f>
        <v>DERECHOS POR PRESTACIÓN DE SERVICIOS</v>
      </c>
      <c r="H1410" s="16" t="str">
        <f t="shared" si="194"/>
        <v>043100</v>
      </c>
      <c r="I1410" s="16" t="str">
        <f>VLOOKUP(H1410:H4566,'[10]Catalogos CRI'!$A$70:$B$148,2,FALSE)</f>
        <v>Rastro</v>
      </c>
      <c r="J1410" s="16" t="str">
        <f t="shared" si="195"/>
        <v>043105</v>
      </c>
      <c r="K1410" s="16" t="str">
        <f>VLOOKUP(J1410:J4566,'[10]Catalogos CRI'!$A$153:$B$335,2,FALSE)</f>
        <v>Acarreo de carnes en camiones del municipio</v>
      </c>
      <c r="L1410" s="16" t="str">
        <f t="shared" si="196"/>
        <v>400</v>
      </c>
      <c r="M1410" s="16" t="str">
        <f>VLOOKUP(L1410:L4566,[11]FF!$A$10:$B$16,2,FALSE)</f>
        <v>Ingresos Propios</v>
      </c>
      <c r="N1410" s="16" t="str">
        <f t="shared" si="197"/>
        <v>401</v>
      </c>
      <c r="O1410" s="16" t="str">
        <f>VLOOKUP(N1410:N4566,[11]FF!$A$22:$B$93,2,FALSE)</f>
        <v>Ingresos Propios</v>
      </c>
      <c r="P1410" s="16">
        <v>880282</v>
      </c>
      <c r="Q1410" s="16">
        <v>11</v>
      </c>
      <c r="R1410" s="17">
        <v>1909</v>
      </c>
      <c r="S1410" s="17">
        <v>0</v>
      </c>
      <c r="T1410" s="17">
        <f t="shared" si="189"/>
        <v>1909</v>
      </c>
      <c r="U1410" s="17">
        <v>0</v>
      </c>
      <c r="V1410" s="17">
        <v>0</v>
      </c>
      <c r="W1410" s="17">
        <f t="shared" si="190"/>
        <v>1909</v>
      </c>
      <c r="X1410" t="str">
        <f>VLOOKUP(J1410,'[12]Conver ASEJ VS Clave Nueva'!$A$4:$C$193,3,FALSE)</f>
        <v>4.3.11.5</v>
      </c>
      <c r="Y1410" t="str">
        <f>VLOOKUP(K1410,'[13]Conver ASEJ VS Clave Nueva'!$B$4:$D$193,3,FALSE)</f>
        <v>Acarreo de carnes en camiones del municipio</v>
      </c>
    </row>
    <row r="1411" spans="1:25" x14ac:dyDescent="0.25">
      <c r="A1411" s="16">
        <v>86990</v>
      </c>
      <c r="B1411" s="16" t="s">
        <v>54</v>
      </c>
      <c r="C1411" s="16" t="str">
        <f t="shared" si="191"/>
        <v>2018</v>
      </c>
      <c r="D1411" s="16" t="str">
        <f t="shared" si="192"/>
        <v>040000</v>
      </c>
      <c r="E1411" s="16" t="str">
        <f>VLOOKUP(D1411:D4567,'[10]Catalogos CRI'!$A$10:$B$19,2,FALSE)</f>
        <v>DERECHOS</v>
      </c>
      <c r="F1411" s="16" t="str">
        <f t="shared" si="193"/>
        <v>043000</v>
      </c>
      <c r="G1411" s="16" t="str">
        <f>VLOOKUP(F1411:F4567,'[10]Catalogos CRI'!$A$24:$B$65,2,FALSE)</f>
        <v>DERECHOS POR PRESTACIÓN DE SERVICIOS</v>
      </c>
      <c r="H1411" s="16" t="str">
        <f t="shared" si="194"/>
        <v>043100</v>
      </c>
      <c r="I1411" s="16" t="str">
        <f>VLOOKUP(H1411:H4567,'[10]Catalogos CRI'!$A$70:$B$148,2,FALSE)</f>
        <v>Rastro</v>
      </c>
      <c r="J1411" s="16" t="str">
        <f t="shared" si="195"/>
        <v>043105</v>
      </c>
      <c r="K1411" s="16" t="str">
        <f>VLOOKUP(J1411:J4567,'[10]Catalogos CRI'!$A$153:$B$335,2,FALSE)</f>
        <v>Acarreo de carnes en camiones del municipio</v>
      </c>
      <c r="L1411" s="16" t="str">
        <f t="shared" si="196"/>
        <v>400</v>
      </c>
      <c r="M1411" s="16" t="str">
        <f>VLOOKUP(L1411:L4567,[11]FF!$A$10:$B$16,2,FALSE)</f>
        <v>Ingresos Propios</v>
      </c>
      <c r="N1411" s="16" t="str">
        <f t="shared" si="197"/>
        <v>401</v>
      </c>
      <c r="O1411" s="16" t="str">
        <f>VLOOKUP(N1411:N4567,[11]FF!$A$22:$B$93,2,FALSE)</f>
        <v>Ingresos Propios</v>
      </c>
      <c r="P1411" s="16">
        <v>880283</v>
      </c>
      <c r="Q1411" s="16">
        <v>12</v>
      </c>
      <c r="R1411" s="17">
        <v>1909</v>
      </c>
      <c r="S1411" s="17">
        <v>0</v>
      </c>
      <c r="T1411" s="17">
        <f t="shared" si="189"/>
        <v>1909</v>
      </c>
      <c r="U1411" s="17">
        <v>0</v>
      </c>
      <c r="V1411" s="17">
        <v>0</v>
      </c>
      <c r="W1411" s="17">
        <f t="shared" si="190"/>
        <v>1909</v>
      </c>
      <c r="X1411" t="str">
        <f>VLOOKUP(J1411,'[12]Conver ASEJ VS Clave Nueva'!$A$4:$C$193,3,FALSE)</f>
        <v>4.3.11.5</v>
      </c>
      <c r="Y1411" t="str">
        <f>VLOOKUP(K1411,'[13]Conver ASEJ VS Clave Nueva'!$B$4:$D$193,3,FALSE)</f>
        <v>Acarreo de carnes en camiones del municipio</v>
      </c>
    </row>
    <row r="1412" spans="1:25" x14ac:dyDescent="0.25">
      <c r="A1412" s="16">
        <v>86991</v>
      </c>
      <c r="B1412" s="16" t="s">
        <v>55</v>
      </c>
      <c r="C1412" s="16" t="str">
        <f t="shared" si="191"/>
        <v>2018</v>
      </c>
      <c r="D1412" s="16" t="str">
        <f t="shared" si="192"/>
        <v>040000</v>
      </c>
      <c r="E1412" s="16" t="str">
        <f>VLOOKUP(D1412:D4568,'[10]Catalogos CRI'!$A$10:$B$19,2,FALSE)</f>
        <v>DERECHOS</v>
      </c>
      <c r="F1412" s="16" t="str">
        <f t="shared" si="193"/>
        <v>043000</v>
      </c>
      <c r="G1412" s="16" t="str">
        <f>VLOOKUP(F1412:F4568,'[10]Catalogos CRI'!$A$24:$B$65,2,FALSE)</f>
        <v>DERECHOS POR PRESTACIÓN DE SERVICIOS</v>
      </c>
      <c r="H1412" s="16" t="str">
        <f t="shared" si="194"/>
        <v>043100</v>
      </c>
      <c r="I1412" s="16" t="str">
        <f>VLOOKUP(H1412:H4568,'[10]Catalogos CRI'!$A$70:$B$148,2,FALSE)</f>
        <v>Rastro</v>
      </c>
      <c r="J1412" s="16" t="str">
        <f t="shared" si="195"/>
        <v>043106</v>
      </c>
      <c r="K1412" s="16" t="str">
        <f>VLOOKUP(J1412:J4568,'[10]Catalogos CRI'!$A$153:$B$335,2,FALSE)</f>
        <v>Servicios de matanza en el rastro municipal</v>
      </c>
      <c r="L1412" s="16" t="str">
        <f t="shared" si="196"/>
        <v>400</v>
      </c>
      <c r="M1412" s="16" t="str">
        <f>VLOOKUP(L1412:L4568,[11]FF!$A$10:$B$16,2,FALSE)</f>
        <v>Ingresos Propios</v>
      </c>
      <c r="N1412" s="16" t="str">
        <f t="shared" si="197"/>
        <v>401</v>
      </c>
      <c r="O1412" s="16" t="str">
        <f>VLOOKUP(N1412:N4568,[11]FF!$A$22:$B$93,2,FALSE)</f>
        <v>Ingresos Propios</v>
      </c>
      <c r="P1412" s="16">
        <v>880284</v>
      </c>
      <c r="Q1412" s="16">
        <v>1</v>
      </c>
      <c r="R1412" s="17">
        <v>57847.07</v>
      </c>
      <c r="S1412" s="17">
        <v>0</v>
      </c>
      <c r="T1412" s="17">
        <f t="shared" si="189"/>
        <v>57847.07</v>
      </c>
      <c r="U1412" s="17">
        <v>0</v>
      </c>
      <c r="V1412" s="17">
        <v>0</v>
      </c>
      <c r="W1412" s="17">
        <f t="shared" si="190"/>
        <v>57847.07</v>
      </c>
      <c r="X1412" t="str">
        <f>VLOOKUP(J1412,'[12]Conver ASEJ VS Clave Nueva'!$A$4:$C$193,3,FALSE)</f>
        <v>4.3.11.6</v>
      </c>
      <c r="Y1412" t="str">
        <f>VLOOKUP(K1412,'[13]Conver ASEJ VS Clave Nueva'!$B$4:$D$193,3,FALSE)</f>
        <v>Servicios de matanza en el rastro municipal</v>
      </c>
    </row>
    <row r="1413" spans="1:25" x14ac:dyDescent="0.25">
      <c r="A1413" s="16">
        <v>86991</v>
      </c>
      <c r="B1413" s="16" t="s">
        <v>55</v>
      </c>
      <c r="C1413" s="16" t="str">
        <f t="shared" si="191"/>
        <v>2018</v>
      </c>
      <c r="D1413" s="16" t="str">
        <f t="shared" si="192"/>
        <v>040000</v>
      </c>
      <c r="E1413" s="16" t="str">
        <f>VLOOKUP(D1413:D4569,'[10]Catalogos CRI'!$A$10:$B$19,2,FALSE)</f>
        <v>DERECHOS</v>
      </c>
      <c r="F1413" s="16" t="str">
        <f t="shared" si="193"/>
        <v>043000</v>
      </c>
      <c r="G1413" s="16" t="str">
        <f>VLOOKUP(F1413:F4569,'[10]Catalogos CRI'!$A$24:$B$65,2,FALSE)</f>
        <v>DERECHOS POR PRESTACIÓN DE SERVICIOS</v>
      </c>
      <c r="H1413" s="16" t="str">
        <f t="shared" si="194"/>
        <v>043100</v>
      </c>
      <c r="I1413" s="16" t="str">
        <f>VLOOKUP(H1413:H4569,'[10]Catalogos CRI'!$A$70:$B$148,2,FALSE)</f>
        <v>Rastro</v>
      </c>
      <c r="J1413" s="16" t="str">
        <f t="shared" si="195"/>
        <v>043106</v>
      </c>
      <c r="K1413" s="16" t="str">
        <f>VLOOKUP(J1413:J4569,'[10]Catalogos CRI'!$A$153:$B$335,2,FALSE)</f>
        <v>Servicios de matanza en el rastro municipal</v>
      </c>
      <c r="L1413" s="16" t="str">
        <f t="shared" si="196"/>
        <v>400</v>
      </c>
      <c r="M1413" s="16" t="str">
        <f>VLOOKUP(L1413:L4569,[11]FF!$A$10:$B$16,2,FALSE)</f>
        <v>Ingresos Propios</v>
      </c>
      <c r="N1413" s="16" t="str">
        <f t="shared" si="197"/>
        <v>401</v>
      </c>
      <c r="O1413" s="16" t="str">
        <f>VLOOKUP(N1413:N4569,[11]FF!$A$22:$B$93,2,FALSE)</f>
        <v>Ingresos Propios</v>
      </c>
      <c r="P1413" s="16">
        <v>880285</v>
      </c>
      <c r="Q1413" s="16">
        <v>2</v>
      </c>
      <c r="R1413" s="17">
        <v>57853</v>
      </c>
      <c r="S1413" s="17">
        <v>0</v>
      </c>
      <c r="T1413" s="17">
        <f t="shared" si="189"/>
        <v>57853</v>
      </c>
      <c r="U1413" s="17">
        <v>0</v>
      </c>
      <c r="V1413" s="17">
        <v>0</v>
      </c>
      <c r="W1413" s="17">
        <f t="shared" si="190"/>
        <v>57853</v>
      </c>
      <c r="X1413" t="str">
        <f>VLOOKUP(J1413,'[12]Conver ASEJ VS Clave Nueva'!$A$4:$C$193,3,FALSE)</f>
        <v>4.3.11.6</v>
      </c>
      <c r="Y1413" t="str">
        <f>VLOOKUP(K1413,'[13]Conver ASEJ VS Clave Nueva'!$B$4:$D$193,3,FALSE)</f>
        <v>Servicios de matanza en el rastro municipal</v>
      </c>
    </row>
    <row r="1414" spans="1:25" x14ac:dyDescent="0.25">
      <c r="A1414" s="16">
        <v>86991</v>
      </c>
      <c r="B1414" s="16" t="s">
        <v>55</v>
      </c>
      <c r="C1414" s="16" t="str">
        <f t="shared" si="191"/>
        <v>2018</v>
      </c>
      <c r="D1414" s="16" t="str">
        <f t="shared" si="192"/>
        <v>040000</v>
      </c>
      <c r="E1414" s="16" t="str">
        <f>VLOOKUP(D1414:D4570,'[10]Catalogos CRI'!$A$10:$B$19,2,FALSE)</f>
        <v>DERECHOS</v>
      </c>
      <c r="F1414" s="16" t="str">
        <f t="shared" si="193"/>
        <v>043000</v>
      </c>
      <c r="G1414" s="16" t="str">
        <f>VLOOKUP(F1414:F4570,'[10]Catalogos CRI'!$A$24:$B$65,2,FALSE)</f>
        <v>DERECHOS POR PRESTACIÓN DE SERVICIOS</v>
      </c>
      <c r="H1414" s="16" t="str">
        <f t="shared" si="194"/>
        <v>043100</v>
      </c>
      <c r="I1414" s="16" t="str">
        <f>VLOOKUP(H1414:H4570,'[10]Catalogos CRI'!$A$70:$B$148,2,FALSE)</f>
        <v>Rastro</v>
      </c>
      <c r="J1414" s="16" t="str">
        <f t="shared" si="195"/>
        <v>043106</v>
      </c>
      <c r="K1414" s="16" t="str">
        <f>VLOOKUP(J1414:J4570,'[10]Catalogos CRI'!$A$153:$B$335,2,FALSE)</f>
        <v>Servicios de matanza en el rastro municipal</v>
      </c>
      <c r="L1414" s="16" t="str">
        <f t="shared" si="196"/>
        <v>400</v>
      </c>
      <c r="M1414" s="16" t="str">
        <f>VLOOKUP(L1414:L4570,[11]FF!$A$10:$B$16,2,FALSE)</f>
        <v>Ingresos Propios</v>
      </c>
      <c r="N1414" s="16" t="str">
        <f t="shared" si="197"/>
        <v>401</v>
      </c>
      <c r="O1414" s="16" t="str">
        <f>VLOOKUP(N1414:N4570,[11]FF!$A$22:$B$93,2,FALSE)</f>
        <v>Ingresos Propios</v>
      </c>
      <c r="P1414" s="16">
        <v>880286</v>
      </c>
      <c r="Q1414" s="16">
        <v>3</v>
      </c>
      <c r="R1414" s="17">
        <v>57853</v>
      </c>
      <c r="S1414" s="17">
        <v>0</v>
      </c>
      <c r="T1414" s="17">
        <f t="shared" si="189"/>
        <v>57853</v>
      </c>
      <c r="U1414" s="17">
        <v>0</v>
      </c>
      <c r="V1414" s="17">
        <v>0</v>
      </c>
      <c r="W1414" s="17">
        <f t="shared" si="190"/>
        <v>57853</v>
      </c>
      <c r="X1414" t="str">
        <f>VLOOKUP(J1414,'[12]Conver ASEJ VS Clave Nueva'!$A$4:$C$193,3,FALSE)</f>
        <v>4.3.11.6</v>
      </c>
      <c r="Y1414" t="str">
        <f>VLOOKUP(K1414,'[13]Conver ASEJ VS Clave Nueva'!$B$4:$D$193,3,FALSE)</f>
        <v>Servicios de matanza en el rastro municipal</v>
      </c>
    </row>
    <row r="1415" spans="1:25" x14ac:dyDescent="0.25">
      <c r="A1415" s="16">
        <v>86991</v>
      </c>
      <c r="B1415" s="16" t="s">
        <v>55</v>
      </c>
      <c r="C1415" s="16" t="str">
        <f t="shared" si="191"/>
        <v>2018</v>
      </c>
      <c r="D1415" s="16" t="str">
        <f t="shared" si="192"/>
        <v>040000</v>
      </c>
      <c r="E1415" s="16" t="str">
        <f>VLOOKUP(D1415:D4571,'[10]Catalogos CRI'!$A$10:$B$19,2,FALSE)</f>
        <v>DERECHOS</v>
      </c>
      <c r="F1415" s="16" t="str">
        <f t="shared" si="193"/>
        <v>043000</v>
      </c>
      <c r="G1415" s="16" t="str">
        <f>VLOOKUP(F1415:F4571,'[10]Catalogos CRI'!$A$24:$B$65,2,FALSE)</f>
        <v>DERECHOS POR PRESTACIÓN DE SERVICIOS</v>
      </c>
      <c r="H1415" s="16" t="str">
        <f t="shared" si="194"/>
        <v>043100</v>
      </c>
      <c r="I1415" s="16" t="str">
        <f>VLOOKUP(H1415:H4571,'[10]Catalogos CRI'!$A$70:$B$148,2,FALSE)</f>
        <v>Rastro</v>
      </c>
      <c r="J1415" s="16" t="str">
        <f t="shared" si="195"/>
        <v>043106</v>
      </c>
      <c r="K1415" s="16" t="str">
        <f>VLOOKUP(J1415:J4571,'[10]Catalogos CRI'!$A$153:$B$335,2,FALSE)</f>
        <v>Servicios de matanza en el rastro municipal</v>
      </c>
      <c r="L1415" s="16" t="str">
        <f t="shared" si="196"/>
        <v>400</v>
      </c>
      <c r="M1415" s="16" t="str">
        <f>VLOOKUP(L1415:L4571,[11]FF!$A$10:$B$16,2,FALSE)</f>
        <v>Ingresos Propios</v>
      </c>
      <c r="N1415" s="16" t="str">
        <f t="shared" si="197"/>
        <v>401</v>
      </c>
      <c r="O1415" s="16" t="str">
        <f>VLOOKUP(N1415:N4571,[11]FF!$A$22:$B$93,2,FALSE)</f>
        <v>Ingresos Propios</v>
      </c>
      <c r="P1415" s="16">
        <v>880287</v>
      </c>
      <c r="Q1415" s="16">
        <v>4</v>
      </c>
      <c r="R1415" s="17">
        <v>57853</v>
      </c>
      <c r="S1415" s="17">
        <v>0</v>
      </c>
      <c r="T1415" s="17">
        <f t="shared" si="189"/>
        <v>57853</v>
      </c>
      <c r="U1415" s="17">
        <v>0</v>
      </c>
      <c r="V1415" s="17">
        <v>0</v>
      </c>
      <c r="W1415" s="17">
        <f t="shared" si="190"/>
        <v>57853</v>
      </c>
      <c r="X1415" t="str">
        <f>VLOOKUP(J1415,'[12]Conver ASEJ VS Clave Nueva'!$A$4:$C$193,3,FALSE)</f>
        <v>4.3.11.6</v>
      </c>
      <c r="Y1415" t="str">
        <f>VLOOKUP(K1415,'[13]Conver ASEJ VS Clave Nueva'!$B$4:$D$193,3,FALSE)</f>
        <v>Servicios de matanza en el rastro municipal</v>
      </c>
    </row>
    <row r="1416" spans="1:25" x14ac:dyDescent="0.25">
      <c r="A1416" s="16">
        <v>86991</v>
      </c>
      <c r="B1416" s="16" t="s">
        <v>55</v>
      </c>
      <c r="C1416" s="16" t="str">
        <f t="shared" si="191"/>
        <v>2018</v>
      </c>
      <c r="D1416" s="16" t="str">
        <f t="shared" si="192"/>
        <v>040000</v>
      </c>
      <c r="E1416" s="16" t="str">
        <f>VLOOKUP(D1416:D4572,'[10]Catalogos CRI'!$A$10:$B$19,2,FALSE)</f>
        <v>DERECHOS</v>
      </c>
      <c r="F1416" s="16" t="str">
        <f t="shared" si="193"/>
        <v>043000</v>
      </c>
      <c r="G1416" s="16" t="str">
        <f>VLOOKUP(F1416:F4572,'[10]Catalogos CRI'!$A$24:$B$65,2,FALSE)</f>
        <v>DERECHOS POR PRESTACIÓN DE SERVICIOS</v>
      </c>
      <c r="H1416" s="16" t="str">
        <f t="shared" si="194"/>
        <v>043100</v>
      </c>
      <c r="I1416" s="16" t="str">
        <f>VLOOKUP(H1416:H4572,'[10]Catalogos CRI'!$A$70:$B$148,2,FALSE)</f>
        <v>Rastro</v>
      </c>
      <c r="J1416" s="16" t="str">
        <f t="shared" si="195"/>
        <v>043106</v>
      </c>
      <c r="K1416" s="16" t="str">
        <f>VLOOKUP(J1416:J4572,'[10]Catalogos CRI'!$A$153:$B$335,2,FALSE)</f>
        <v>Servicios de matanza en el rastro municipal</v>
      </c>
      <c r="L1416" s="16" t="str">
        <f t="shared" si="196"/>
        <v>400</v>
      </c>
      <c r="M1416" s="16" t="str">
        <f>VLOOKUP(L1416:L4572,[11]FF!$A$10:$B$16,2,FALSE)</f>
        <v>Ingresos Propios</v>
      </c>
      <c r="N1416" s="16" t="str">
        <f t="shared" si="197"/>
        <v>401</v>
      </c>
      <c r="O1416" s="16" t="str">
        <f>VLOOKUP(N1416:N4572,[11]FF!$A$22:$B$93,2,FALSE)</f>
        <v>Ingresos Propios</v>
      </c>
      <c r="P1416" s="16">
        <v>880288</v>
      </c>
      <c r="Q1416" s="16">
        <v>5</v>
      </c>
      <c r="R1416" s="17">
        <v>57853</v>
      </c>
      <c r="S1416" s="17">
        <v>0</v>
      </c>
      <c r="T1416" s="17">
        <f t="shared" si="189"/>
        <v>57853</v>
      </c>
      <c r="U1416" s="17">
        <v>0</v>
      </c>
      <c r="V1416" s="17">
        <v>0</v>
      </c>
      <c r="W1416" s="17">
        <f t="shared" si="190"/>
        <v>57853</v>
      </c>
      <c r="X1416" t="str">
        <f>VLOOKUP(J1416,'[12]Conver ASEJ VS Clave Nueva'!$A$4:$C$193,3,FALSE)</f>
        <v>4.3.11.6</v>
      </c>
      <c r="Y1416" t="str">
        <f>VLOOKUP(K1416,'[13]Conver ASEJ VS Clave Nueva'!$B$4:$D$193,3,FALSE)</f>
        <v>Servicios de matanza en el rastro municipal</v>
      </c>
    </row>
    <row r="1417" spans="1:25" x14ac:dyDescent="0.25">
      <c r="A1417" s="16">
        <v>86991</v>
      </c>
      <c r="B1417" s="16" t="s">
        <v>55</v>
      </c>
      <c r="C1417" s="16" t="str">
        <f t="shared" si="191"/>
        <v>2018</v>
      </c>
      <c r="D1417" s="16" t="str">
        <f t="shared" si="192"/>
        <v>040000</v>
      </c>
      <c r="E1417" s="16" t="str">
        <f>VLOOKUP(D1417:D4573,'[10]Catalogos CRI'!$A$10:$B$19,2,FALSE)</f>
        <v>DERECHOS</v>
      </c>
      <c r="F1417" s="16" t="str">
        <f t="shared" si="193"/>
        <v>043000</v>
      </c>
      <c r="G1417" s="16" t="str">
        <f>VLOOKUP(F1417:F4573,'[10]Catalogos CRI'!$A$24:$B$65,2,FALSE)</f>
        <v>DERECHOS POR PRESTACIÓN DE SERVICIOS</v>
      </c>
      <c r="H1417" s="16" t="str">
        <f t="shared" si="194"/>
        <v>043100</v>
      </c>
      <c r="I1417" s="16" t="str">
        <f>VLOOKUP(H1417:H4573,'[10]Catalogos CRI'!$A$70:$B$148,2,FALSE)</f>
        <v>Rastro</v>
      </c>
      <c r="J1417" s="16" t="str">
        <f t="shared" si="195"/>
        <v>043106</v>
      </c>
      <c r="K1417" s="16" t="str">
        <f>VLOOKUP(J1417:J4573,'[10]Catalogos CRI'!$A$153:$B$335,2,FALSE)</f>
        <v>Servicios de matanza en el rastro municipal</v>
      </c>
      <c r="L1417" s="16" t="str">
        <f t="shared" si="196"/>
        <v>400</v>
      </c>
      <c r="M1417" s="16" t="str">
        <f>VLOOKUP(L1417:L4573,[11]FF!$A$10:$B$16,2,FALSE)</f>
        <v>Ingresos Propios</v>
      </c>
      <c r="N1417" s="16" t="str">
        <f t="shared" si="197"/>
        <v>401</v>
      </c>
      <c r="O1417" s="16" t="str">
        <f>VLOOKUP(N1417:N4573,[11]FF!$A$22:$B$93,2,FALSE)</f>
        <v>Ingresos Propios</v>
      </c>
      <c r="P1417" s="16">
        <v>880289</v>
      </c>
      <c r="Q1417" s="16">
        <v>6</v>
      </c>
      <c r="R1417" s="17">
        <v>57853</v>
      </c>
      <c r="S1417" s="17">
        <v>0</v>
      </c>
      <c r="T1417" s="17">
        <f t="shared" ref="T1417:T1480" si="198">R1417+S1417</f>
        <v>57853</v>
      </c>
      <c r="U1417" s="17">
        <v>0</v>
      </c>
      <c r="V1417" s="17">
        <v>0</v>
      </c>
      <c r="W1417" s="17">
        <f t="shared" ref="W1417:W1480" si="199">T1417-V1417</f>
        <v>57853</v>
      </c>
      <c r="X1417" t="str">
        <f>VLOOKUP(J1417,'[12]Conver ASEJ VS Clave Nueva'!$A$4:$C$193,3,FALSE)</f>
        <v>4.3.11.6</v>
      </c>
      <c r="Y1417" t="str">
        <f>VLOOKUP(K1417,'[13]Conver ASEJ VS Clave Nueva'!$B$4:$D$193,3,FALSE)</f>
        <v>Servicios de matanza en el rastro municipal</v>
      </c>
    </row>
    <row r="1418" spans="1:25" x14ac:dyDescent="0.25">
      <c r="A1418" s="16">
        <v>86991</v>
      </c>
      <c r="B1418" s="16" t="s">
        <v>55</v>
      </c>
      <c r="C1418" s="16" t="str">
        <f t="shared" ref="C1418:C1481" si="200">MID(B1418,1,4)</f>
        <v>2018</v>
      </c>
      <c r="D1418" s="16" t="str">
        <f t="shared" ref="D1418:D1481" si="201">MID(B1418,6,6)</f>
        <v>040000</v>
      </c>
      <c r="E1418" s="16" t="str">
        <f>VLOOKUP(D1418:D4574,'[10]Catalogos CRI'!$A$10:$B$19,2,FALSE)</f>
        <v>DERECHOS</v>
      </c>
      <c r="F1418" s="16" t="str">
        <f t="shared" ref="F1418:F1481" si="202">MID(B1418,13,6)</f>
        <v>043000</v>
      </c>
      <c r="G1418" s="16" t="str">
        <f>VLOOKUP(F1418:F4574,'[10]Catalogos CRI'!$A$24:$B$65,2,FALSE)</f>
        <v>DERECHOS POR PRESTACIÓN DE SERVICIOS</v>
      </c>
      <c r="H1418" s="16" t="str">
        <f t="shared" ref="H1418:H1481" si="203">MID(B1418,20,6)</f>
        <v>043100</v>
      </c>
      <c r="I1418" s="16" t="str">
        <f>VLOOKUP(H1418:H4574,'[10]Catalogos CRI'!$A$70:$B$148,2,FALSE)</f>
        <v>Rastro</v>
      </c>
      <c r="J1418" s="16" t="str">
        <f t="shared" ref="J1418:J1481" si="204">MID(B1418,27,6)</f>
        <v>043106</v>
      </c>
      <c r="K1418" s="16" t="str">
        <f>VLOOKUP(J1418:J4574,'[10]Catalogos CRI'!$A$153:$B$335,2,FALSE)</f>
        <v>Servicios de matanza en el rastro municipal</v>
      </c>
      <c r="L1418" s="16" t="str">
        <f t="shared" ref="L1418:L1481" si="205">MID(B1418,34,3)</f>
        <v>400</v>
      </c>
      <c r="M1418" s="16" t="str">
        <f>VLOOKUP(L1418:L4574,[11]FF!$A$10:$B$16,2,FALSE)</f>
        <v>Ingresos Propios</v>
      </c>
      <c r="N1418" s="16" t="str">
        <f t="shared" ref="N1418:N1481" si="206">MID(B1418,38,3)</f>
        <v>401</v>
      </c>
      <c r="O1418" s="16" t="str">
        <f>VLOOKUP(N1418:N4574,[11]FF!$A$22:$B$93,2,FALSE)</f>
        <v>Ingresos Propios</v>
      </c>
      <c r="P1418" s="16">
        <v>880290</v>
      </c>
      <c r="Q1418" s="16">
        <v>7</v>
      </c>
      <c r="R1418" s="17">
        <v>57853</v>
      </c>
      <c r="S1418" s="17">
        <v>0</v>
      </c>
      <c r="T1418" s="17">
        <f t="shared" si="198"/>
        <v>57853</v>
      </c>
      <c r="U1418" s="17">
        <v>0</v>
      </c>
      <c r="V1418" s="17">
        <v>0</v>
      </c>
      <c r="W1418" s="17">
        <f t="shared" si="199"/>
        <v>57853</v>
      </c>
      <c r="X1418" t="str">
        <f>VLOOKUP(J1418,'[12]Conver ASEJ VS Clave Nueva'!$A$4:$C$193,3,FALSE)</f>
        <v>4.3.11.6</v>
      </c>
      <c r="Y1418" t="str">
        <f>VLOOKUP(K1418,'[13]Conver ASEJ VS Clave Nueva'!$B$4:$D$193,3,FALSE)</f>
        <v>Servicios de matanza en el rastro municipal</v>
      </c>
    </row>
    <row r="1419" spans="1:25" x14ac:dyDescent="0.25">
      <c r="A1419" s="16">
        <v>86991</v>
      </c>
      <c r="B1419" s="16" t="s">
        <v>55</v>
      </c>
      <c r="C1419" s="16" t="str">
        <f t="shared" si="200"/>
        <v>2018</v>
      </c>
      <c r="D1419" s="16" t="str">
        <f t="shared" si="201"/>
        <v>040000</v>
      </c>
      <c r="E1419" s="16" t="str">
        <f>VLOOKUP(D1419:D4575,'[10]Catalogos CRI'!$A$10:$B$19,2,FALSE)</f>
        <v>DERECHOS</v>
      </c>
      <c r="F1419" s="16" t="str">
        <f t="shared" si="202"/>
        <v>043000</v>
      </c>
      <c r="G1419" s="16" t="str">
        <f>VLOOKUP(F1419:F4575,'[10]Catalogos CRI'!$A$24:$B$65,2,FALSE)</f>
        <v>DERECHOS POR PRESTACIÓN DE SERVICIOS</v>
      </c>
      <c r="H1419" s="16" t="str">
        <f t="shared" si="203"/>
        <v>043100</v>
      </c>
      <c r="I1419" s="16" t="str">
        <f>VLOOKUP(H1419:H4575,'[10]Catalogos CRI'!$A$70:$B$148,2,FALSE)</f>
        <v>Rastro</v>
      </c>
      <c r="J1419" s="16" t="str">
        <f t="shared" si="204"/>
        <v>043106</v>
      </c>
      <c r="K1419" s="16" t="str">
        <f>VLOOKUP(J1419:J4575,'[10]Catalogos CRI'!$A$153:$B$335,2,FALSE)</f>
        <v>Servicios de matanza en el rastro municipal</v>
      </c>
      <c r="L1419" s="16" t="str">
        <f t="shared" si="205"/>
        <v>400</v>
      </c>
      <c r="M1419" s="16" t="str">
        <f>VLOOKUP(L1419:L4575,[11]FF!$A$10:$B$16,2,FALSE)</f>
        <v>Ingresos Propios</v>
      </c>
      <c r="N1419" s="16" t="str">
        <f t="shared" si="206"/>
        <v>401</v>
      </c>
      <c r="O1419" s="16" t="str">
        <f>VLOOKUP(N1419:N4575,[11]FF!$A$22:$B$93,2,FALSE)</f>
        <v>Ingresos Propios</v>
      </c>
      <c r="P1419" s="16">
        <v>880291</v>
      </c>
      <c r="Q1419" s="16">
        <v>8</v>
      </c>
      <c r="R1419" s="17">
        <v>57853</v>
      </c>
      <c r="S1419" s="17">
        <v>0</v>
      </c>
      <c r="T1419" s="17">
        <f t="shared" si="198"/>
        <v>57853</v>
      </c>
      <c r="U1419" s="17">
        <v>0</v>
      </c>
      <c r="V1419" s="17">
        <v>0</v>
      </c>
      <c r="W1419" s="17">
        <f t="shared" si="199"/>
        <v>57853</v>
      </c>
      <c r="X1419" t="str">
        <f>VLOOKUP(J1419,'[12]Conver ASEJ VS Clave Nueva'!$A$4:$C$193,3,FALSE)</f>
        <v>4.3.11.6</v>
      </c>
      <c r="Y1419" t="str">
        <f>VLOOKUP(K1419,'[13]Conver ASEJ VS Clave Nueva'!$B$4:$D$193,3,FALSE)</f>
        <v>Servicios de matanza en el rastro municipal</v>
      </c>
    </row>
    <row r="1420" spans="1:25" x14ac:dyDescent="0.25">
      <c r="A1420" s="16">
        <v>86991</v>
      </c>
      <c r="B1420" s="16" t="s">
        <v>55</v>
      </c>
      <c r="C1420" s="16" t="str">
        <f t="shared" si="200"/>
        <v>2018</v>
      </c>
      <c r="D1420" s="16" t="str">
        <f t="shared" si="201"/>
        <v>040000</v>
      </c>
      <c r="E1420" s="16" t="str">
        <f>VLOOKUP(D1420:D4576,'[10]Catalogos CRI'!$A$10:$B$19,2,FALSE)</f>
        <v>DERECHOS</v>
      </c>
      <c r="F1420" s="16" t="str">
        <f t="shared" si="202"/>
        <v>043000</v>
      </c>
      <c r="G1420" s="16" t="str">
        <f>VLOOKUP(F1420:F4576,'[10]Catalogos CRI'!$A$24:$B$65,2,FALSE)</f>
        <v>DERECHOS POR PRESTACIÓN DE SERVICIOS</v>
      </c>
      <c r="H1420" s="16" t="str">
        <f t="shared" si="203"/>
        <v>043100</v>
      </c>
      <c r="I1420" s="16" t="str">
        <f>VLOOKUP(H1420:H4576,'[10]Catalogos CRI'!$A$70:$B$148,2,FALSE)</f>
        <v>Rastro</v>
      </c>
      <c r="J1420" s="16" t="str">
        <f t="shared" si="204"/>
        <v>043106</v>
      </c>
      <c r="K1420" s="16" t="str">
        <f>VLOOKUP(J1420:J4576,'[10]Catalogos CRI'!$A$153:$B$335,2,FALSE)</f>
        <v>Servicios de matanza en el rastro municipal</v>
      </c>
      <c r="L1420" s="16" t="str">
        <f t="shared" si="205"/>
        <v>400</v>
      </c>
      <c r="M1420" s="16" t="str">
        <f>VLOOKUP(L1420:L4576,[11]FF!$A$10:$B$16,2,FALSE)</f>
        <v>Ingresos Propios</v>
      </c>
      <c r="N1420" s="16" t="str">
        <f t="shared" si="206"/>
        <v>401</v>
      </c>
      <c r="O1420" s="16" t="str">
        <f>VLOOKUP(N1420:N4576,[11]FF!$A$22:$B$93,2,FALSE)</f>
        <v>Ingresos Propios</v>
      </c>
      <c r="P1420" s="16">
        <v>880292</v>
      </c>
      <c r="Q1420" s="16">
        <v>9</v>
      </c>
      <c r="R1420" s="17">
        <v>57853</v>
      </c>
      <c r="S1420" s="17">
        <v>0</v>
      </c>
      <c r="T1420" s="17">
        <f t="shared" si="198"/>
        <v>57853</v>
      </c>
      <c r="U1420" s="17">
        <v>0</v>
      </c>
      <c r="V1420" s="17">
        <v>0</v>
      </c>
      <c r="W1420" s="17">
        <f t="shared" si="199"/>
        <v>57853</v>
      </c>
      <c r="X1420" t="str">
        <f>VLOOKUP(J1420,'[12]Conver ASEJ VS Clave Nueva'!$A$4:$C$193,3,FALSE)</f>
        <v>4.3.11.6</v>
      </c>
      <c r="Y1420" t="str">
        <f>VLOOKUP(K1420,'[13]Conver ASEJ VS Clave Nueva'!$B$4:$D$193,3,FALSE)</f>
        <v>Servicios de matanza en el rastro municipal</v>
      </c>
    </row>
    <row r="1421" spans="1:25" x14ac:dyDescent="0.25">
      <c r="A1421" s="16">
        <v>86991</v>
      </c>
      <c r="B1421" s="16" t="s">
        <v>55</v>
      </c>
      <c r="C1421" s="16" t="str">
        <f t="shared" si="200"/>
        <v>2018</v>
      </c>
      <c r="D1421" s="16" t="str">
        <f t="shared" si="201"/>
        <v>040000</v>
      </c>
      <c r="E1421" s="16" t="str">
        <f>VLOOKUP(D1421:D4577,'[10]Catalogos CRI'!$A$10:$B$19,2,FALSE)</f>
        <v>DERECHOS</v>
      </c>
      <c r="F1421" s="16" t="str">
        <f t="shared" si="202"/>
        <v>043000</v>
      </c>
      <c r="G1421" s="16" t="str">
        <f>VLOOKUP(F1421:F4577,'[10]Catalogos CRI'!$A$24:$B$65,2,FALSE)</f>
        <v>DERECHOS POR PRESTACIÓN DE SERVICIOS</v>
      </c>
      <c r="H1421" s="16" t="str">
        <f t="shared" si="203"/>
        <v>043100</v>
      </c>
      <c r="I1421" s="16" t="str">
        <f>VLOOKUP(H1421:H4577,'[10]Catalogos CRI'!$A$70:$B$148,2,FALSE)</f>
        <v>Rastro</v>
      </c>
      <c r="J1421" s="16" t="str">
        <f t="shared" si="204"/>
        <v>043106</v>
      </c>
      <c r="K1421" s="16" t="str">
        <f>VLOOKUP(J1421:J4577,'[10]Catalogos CRI'!$A$153:$B$335,2,FALSE)</f>
        <v>Servicios de matanza en el rastro municipal</v>
      </c>
      <c r="L1421" s="16" t="str">
        <f t="shared" si="205"/>
        <v>400</v>
      </c>
      <c r="M1421" s="16" t="str">
        <f>VLOOKUP(L1421:L4577,[11]FF!$A$10:$B$16,2,FALSE)</f>
        <v>Ingresos Propios</v>
      </c>
      <c r="N1421" s="16" t="str">
        <f t="shared" si="206"/>
        <v>401</v>
      </c>
      <c r="O1421" s="16" t="str">
        <f>VLOOKUP(N1421:N4577,[11]FF!$A$22:$B$93,2,FALSE)</f>
        <v>Ingresos Propios</v>
      </c>
      <c r="P1421" s="16">
        <v>880293</v>
      </c>
      <c r="Q1421" s="16">
        <v>10</v>
      </c>
      <c r="R1421" s="17">
        <v>57853</v>
      </c>
      <c r="S1421" s="17">
        <v>0</v>
      </c>
      <c r="T1421" s="17">
        <f t="shared" si="198"/>
        <v>57853</v>
      </c>
      <c r="U1421" s="17">
        <v>0</v>
      </c>
      <c r="V1421" s="17">
        <v>0</v>
      </c>
      <c r="W1421" s="17">
        <f t="shared" si="199"/>
        <v>57853</v>
      </c>
      <c r="X1421" t="str">
        <f>VLOOKUP(J1421,'[12]Conver ASEJ VS Clave Nueva'!$A$4:$C$193,3,FALSE)</f>
        <v>4.3.11.6</v>
      </c>
      <c r="Y1421" t="str">
        <f>VLOOKUP(K1421,'[13]Conver ASEJ VS Clave Nueva'!$B$4:$D$193,3,FALSE)</f>
        <v>Servicios de matanza en el rastro municipal</v>
      </c>
    </row>
    <row r="1422" spans="1:25" x14ac:dyDescent="0.25">
      <c r="A1422" s="16">
        <v>86991</v>
      </c>
      <c r="B1422" s="16" t="s">
        <v>55</v>
      </c>
      <c r="C1422" s="16" t="str">
        <f t="shared" si="200"/>
        <v>2018</v>
      </c>
      <c r="D1422" s="16" t="str">
        <f t="shared" si="201"/>
        <v>040000</v>
      </c>
      <c r="E1422" s="16" t="str">
        <f>VLOOKUP(D1422:D4578,'[10]Catalogos CRI'!$A$10:$B$19,2,FALSE)</f>
        <v>DERECHOS</v>
      </c>
      <c r="F1422" s="16" t="str">
        <f t="shared" si="202"/>
        <v>043000</v>
      </c>
      <c r="G1422" s="16" t="str">
        <f>VLOOKUP(F1422:F4578,'[10]Catalogos CRI'!$A$24:$B$65,2,FALSE)</f>
        <v>DERECHOS POR PRESTACIÓN DE SERVICIOS</v>
      </c>
      <c r="H1422" s="16" t="str">
        <f t="shared" si="203"/>
        <v>043100</v>
      </c>
      <c r="I1422" s="16" t="str">
        <f>VLOOKUP(H1422:H4578,'[10]Catalogos CRI'!$A$70:$B$148,2,FALSE)</f>
        <v>Rastro</v>
      </c>
      <c r="J1422" s="16" t="str">
        <f t="shared" si="204"/>
        <v>043106</v>
      </c>
      <c r="K1422" s="16" t="str">
        <f>VLOOKUP(J1422:J4578,'[10]Catalogos CRI'!$A$153:$B$335,2,FALSE)</f>
        <v>Servicios de matanza en el rastro municipal</v>
      </c>
      <c r="L1422" s="16" t="str">
        <f t="shared" si="205"/>
        <v>400</v>
      </c>
      <c r="M1422" s="16" t="str">
        <f>VLOOKUP(L1422:L4578,[11]FF!$A$10:$B$16,2,FALSE)</f>
        <v>Ingresos Propios</v>
      </c>
      <c r="N1422" s="16" t="str">
        <f t="shared" si="206"/>
        <v>401</v>
      </c>
      <c r="O1422" s="16" t="str">
        <f>VLOOKUP(N1422:N4578,[11]FF!$A$22:$B$93,2,FALSE)</f>
        <v>Ingresos Propios</v>
      </c>
      <c r="P1422" s="16">
        <v>880294</v>
      </c>
      <c r="Q1422" s="16">
        <v>11</v>
      </c>
      <c r="R1422" s="17">
        <v>57853</v>
      </c>
      <c r="S1422" s="17">
        <v>0</v>
      </c>
      <c r="T1422" s="17">
        <f t="shared" si="198"/>
        <v>57853</v>
      </c>
      <c r="U1422" s="17">
        <v>0</v>
      </c>
      <c r="V1422" s="17">
        <v>0</v>
      </c>
      <c r="W1422" s="17">
        <f t="shared" si="199"/>
        <v>57853</v>
      </c>
      <c r="X1422" t="str">
        <f>VLOOKUP(J1422,'[12]Conver ASEJ VS Clave Nueva'!$A$4:$C$193,3,FALSE)</f>
        <v>4.3.11.6</v>
      </c>
      <c r="Y1422" t="str">
        <f>VLOOKUP(K1422,'[13]Conver ASEJ VS Clave Nueva'!$B$4:$D$193,3,FALSE)</f>
        <v>Servicios de matanza en el rastro municipal</v>
      </c>
    </row>
    <row r="1423" spans="1:25" x14ac:dyDescent="0.25">
      <c r="A1423" s="16">
        <v>86991</v>
      </c>
      <c r="B1423" s="16" t="s">
        <v>55</v>
      </c>
      <c r="C1423" s="16" t="str">
        <f t="shared" si="200"/>
        <v>2018</v>
      </c>
      <c r="D1423" s="16" t="str">
        <f t="shared" si="201"/>
        <v>040000</v>
      </c>
      <c r="E1423" s="16" t="str">
        <f>VLOOKUP(D1423:D4579,'[10]Catalogos CRI'!$A$10:$B$19,2,FALSE)</f>
        <v>DERECHOS</v>
      </c>
      <c r="F1423" s="16" t="str">
        <f t="shared" si="202"/>
        <v>043000</v>
      </c>
      <c r="G1423" s="16" t="str">
        <f>VLOOKUP(F1423:F4579,'[10]Catalogos CRI'!$A$24:$B$65,2,FALSE)</f>
        <v>DERECHOS POR PRESTACIÓN DE SERVICIOS</v>
      </c>
      <c r="H1423" s="16" t="str">
        <f t="shared" si="203"/>
        <v>043100</v>
      </c>
      <c r="I1423" s="16" t="str">
        <f>VLOOKUP(H1423:H4579,'[10]Catalogos CRI'!$A$70:$B$148,2,FALSE)</f>
        <v>Rastro</v>
      </c>
      <c r="J1423" s="16" t="str">
        <f t="shared" si="204"/>
        <v>043106</v>
      </c>
      <c r="K1423" s="16" t="str">
        <f>VLOOKUP(J1423:J4579,'[10]Catalogos CRI'!$A$153:$B$335,2,FALSE)</f>
        <v>Servicios de matanza en el rastro municipal</v>
      </c>
      <c r="L1423" s="16" t="str">
        <f t="shared" si="205"/>
        <v>400</v>
      </c>
      <c r="M1423" s="16" t="str">
        <f>VLOOKUP(L1423:L4579,[11]FF!$A$10:$B$16,2,FALSE)</f>
        <v>Ingresos Propios</v>
      </c>
      <c r="N1423" s="16" t="str">
        <f t="shared" si="206"/>
        <v>401</v>
      </c>
      <c r="O1423" s="16" t="str">
        <f>VLOOKUP(N1423:N4579,[11]FF!$A$22:$B$93,2,FALSE)</f>
        <v>Ingresos Propios</v>
      </c>
      <c r="P1423" s="16">
        <v>880295</v>
      </c>
      <c r="Q1423" s="16">
        <v>12</v>
      </c>
      <c r="R1423" s="17">
        <v>57853</v>
      </c>
      <c r="S1423" s="17">
        <v>0</v>
      </c>
      <c r="T1423" s="17">
        <f t="shared" si="198"/>
        <v>57853</v>
      </c>
      <c r="U1423" s="17">
        <v>0</v>
      </c>
      <c r="V1423" s="17">
        <v>0</v>
      </c>
      <c r="W1423" s="17">
        <f t="shared" si="199"/>
        <v>57853</v>
      </c>
      <c r="X1423" t="str">
        <f>VLOOKUP(J1423,'[12]Conver ASEJ VS Clave Nueva'!$A$4:$C$193,3,FALSE)</f>
        <v>4.3.11.6</v>
      </c>
      <c r="Y1423" t="str">
        <f>VLOOKUP(K1423,'[13]Conver ASEJ VS Clave Nueva'!$B$4:$D$193,3,FALSE)</f>
        <v>Servicios de matanza en el rastro municipal</v>
      </c>
    </row>
    <row r="1424" spans="1:25" x14ac:dyDescent="0.25">
      <c r="A1424" s="16">
        <v>86992</v>
      </c>
      <c r="B1424" s="16" t="s">
        <v>56</v>
      </c>
      <c r="C1424" s="16" t="str">
        <f t="shared" si="200"/>
        <v>2018</v>
      </c>
      <c r="D1424" s="16" t="str">
        <f t="shared" si="201"/>
        <v>040000</v>
      </c>
      <c r="E1424" s="16" t="str">
        <f>VLOOKUP(D1424:D4580,'[10]Catalogos CRI'!$A$10:$B$19,2,FALSE)</f>
        <v>DERECHOS</v>
      </c>
      <c r="F1424" s="16" t="str">
        <f t="shared" si="202"/>
        <v>043000</v>
      </c>
      <c r="G1424" s="16" t="str">
        <f>VLOOKUP(F1424:F4580,'[10]Catalogos CRI'!$A$24:$B$65,2,FALSE)</f>
        <v>DERECHOS POR PRESTACIÓN DE SERVICIOS</v>
      </c>
      <c r="H1424" s="16" t="str">
        <f t="shared" si="203"/>
        <v>043100</v>
      </c>
      <c r="I1424" s="16" t="str">
        <f>VLOOKUP(H1424:H4580,'[10]Catalogos CRI'!$A$70:$B$148,2,FALSE)</f>
        <v>Rastro</v>
      </c>
      <c r="J1424" s="16" t="str">
        <f t="shared" si="204"/>
        <v>043108</v>
      </c>
      <c r="K1424" s="16" t="str">
        <f>VLOOKUP(J1424:J4580,'[10]Catalogos CRI'!$A$153:$B$335,2,FALSE)</f>
        <v>Otros servicios prestados por el rastro municipal</v>
      </c>
      <c r="L1424" s="16" t="str">
        <f t="shared" si="205"/>
        <v>400</v>
      </c>
      <c r="M1424" s="16" t="str">
        <f>VLOOKUP(L1424:L4580,[11]FF!$A$10:$B$16,2,FALSE)</f>
        <v>Ingresos Propios</v>
      </c>
      <c r="N1424" s="16" t="str">
        <f t="shared" si="206"/>
        <v>401</v>
      </c>
      <c r="O1424" s="16" t="str">
        <f>VLOOKUP(N1424:N4580,[11]FF!$A$22:$B$93,2,FALSE)</f>
        <v>Ingresos Propios</v>
      </c>
      <c r="P1424" s="16">
        <v>880296</v>
      </c>
      <c r="Q1424" s="16">
        <v>1</v>
      </c>
      <c r="R1424" s="17">
        <v>500859.08</v>
      </c>
      <c r="S1424" s="17">
        <v>0</v>
      </c>
      <c r="T1424" s="17">
        <f t="shared" si="198"/>
        <v>500859.08</v>
      </c>
      <c r="U1424" s="17">
        <v>0</v>
      </c>
      <c r="V1424" s="17">
        <v>0</v>
      </c>
      <c r="W1424" s="17">
        <f t="shared" si="199"/>
        <v>500859.08</v>
      </c>
      <c r="X1424" t="str">
        <f>VLOOKUP(J1424,'[12]Conver ASEJ VS Clave Nueva'!$A$4:$C$193,3,FALSE)</f>
        <v>4.3.11.9</v>
      </c>
      <c r="Y1424" t="str">
        <f>VLOOKUP(K1424,'[13]Conver ASEJ VS Clave Nueva'!$B$4:$D$193,3,FALSE)</f>
        <v>Otros servicios prestados por el rastro municipal</v>
      </c>
    </row>
    <row r="1425" spans="1:25" x14ac:dyDescent="0.25">
      <c r="A1425" s="16">
        <v>86992</v>
      </c>
      <c r="B1425" s="16" t="s">
        <v>56</v>
      </c>
      <c r="C1425" s="16" t="str">
        <f t="shared" si="200"/>
        <v>2018</v>
      </c>
      <c r="D1425" s="16" t="str">
        <f t="shared" si="201"/>
        <v>040000</v>
      </c>
      <c r="E1425" s="16" t="str">
        <f>VLOOKUP(D1425:D4581,'[10]Catalogos CRI'!$A$10:$B$19,2,FALSE)</f>
        <v>DERECHOS</v>
      </c>
      <c r="F1425" s="16" t="str">
        <f t="shared" si="202"/>
        <v>043000</v>
      </c>
      <c r="G1425" s="16" t="str">
        <f>VLOOKUP(F1425:F4581,'[10]Catalogos CRI'!$A$24:$B$65,2,FALSE)</f>
        <v>DERECHOS POR PRESTACIÓN DE SERVICIOS</v>
      </c>
      <c r="H1425" s="16" t="str">
        <f t="shared" si="203"/>
        <v>043100</v>
      </c>
      <c r="I1425" s="16" t="str">
        <f>VLOOKUP(H1425:H4581,'[10]Catalogos CRI'!$A$70:$B$148,2,FALSE)</f>
        <v>Rastro</v>
      </c>
      <c r="J1425" s="16" t="str">
        <f t="shared" si="204"/>
        <v>043108</v>
      </c>
      <c r="K1425" s="16" t="str">
        <f>VLOOKUP(J1425:J4581,'[10]Catalogos CRI'!$A$153:$B$335,2,FALSE)</f>
        <v>Otros servicios prestados por el rastro municipal</v>
      </c>
      <c r="L1425" s="16" t="str">
        <f t="shared" si="205"/>
        <v>400</v>
      </c>
      <c r="M1425" s="16" t="str">
        <f>VLOOKUP(L1425:L4581,[11]FF!$A$10:$B$16,2,FALSE)</f>
        <v>Ingresos Propios</v>
      </c>
      <c r="N1425" s="16" t="str">
        <f t="shared" si="206"/>
        <v>401</v>
      </c>
      <c r="O1425" s="16" t="str">
        <f>VLOOKUP(N1425:N4581,[11]FF!$A$22:$B$93,2,FALSE)</f>
        <v>Ingresos Propios</v>
      </c>
      <c r="P1425" s="16">
        <v>880297</v>
      </c>
      <c r="Q1425" s="16">
        <v>2</v>
      </c>
      <c r="R1425" s="17">
        <v>500859</v>
      </c>
      <c r="S1425" s="17">
        <v>0</v>
      </c>
      <c r="T1425" s="17">
        <f t="shared" si="198"/>
        <v>500859</v>
      </c>
      <c r="U1425" s="17">
        <v>0</v>
      </c>
      <c r="V1425" s="17">
        <v>0</v>
      </c>
      <c r="W1425" s="17">
        <f t="shared" si="199"/>
        <v>500859</v>
      </c>
      <c r="X1425" t="str">
        <f>VLOOKUP(J1425,'[12]Conver ASEJ VS Clave Nueva'!$A$4:$C$193,3,FALSE)</f>
        <v>4.3.11.9</v>
      </c>
      <c r="Y1425" t="str">
        <f>VLOOKUP(K1425,'[13]Conver ASEJ VS Clave Nueva'!$B$4:$D$193,3,FALSE)</f>
        <v>Otros servicios prestados por el rastro municipal</v>
      </c>
    </row>
    <row r="1426" spans="1:25" x14ac:dyDescent="0.25">
      <c r="A1426" s="16">
        <v>86992</v>
      </c>
      <c r="B1426" s="16" t="s">
        <v>56</v>
      </c>
      <c r="C1426" s="16" t="str">
        <f t="shared" si="200"/>
        <v>2018</v>
      </c>
      <c r="D1426" s="16" t="str">
        <f t="shared" si="201"/>
        <v>040000</v>
      </c>
      <c r="E1426" s="16" t="str">
        <f>VLOOKUP(D1426:D4582,'[10]Catalogos CRI'!$A$10:$B$19,2,FALSE)</f>
        <v>DERECHOS</v>
      </c>
      <c r="F1426" s="16" t="str">
        <f t="shared" si="202"/>
        <v>043000</v>
      </c>
      <c r="G1426" s="16" t="str">
        <f>VLOOKUP(F1426:F4582,'[10]Catalogos CRI'!$A$24:$B$65,2,FALSE)</f>
        <v>DERECHOS POR PRESTACIÓN DE SERVICIOS</v>
      </c>
      <c r="H1426" s="16" t="str">
        <f t="shared" si="203"/>
        <v>043100</v>
      </c>
      <c r="I1426" s="16" t="str">
        <f>VLOOKUP(H1426:H4582,'[10]Catalogos CRI'!$A$70:$B$148,2,FALSE)</f>
        <v>Rastro</v>
      </c>
      <c r="J1426" s="16" t="str">
        <f t="shared" si="204"/>
        <v>043108</v>
      </c>
      <c r="K1426" s="16" t="str">
        <f>VLOOKUP(J1426:J4582,'[10]Catalogos CRI'!$A$153:$B$335,2,FALSE)</f>
        <v>Otros servicios prestados por el rastro municipal</v>
      </c>
      <c r="L1426" s="16" t="str">
        <f t="shared" si="205"/>
        <v>400</v>
      </c>
      <c r="M1426" s="16" t="str">
        <f>VLOOKUP(L1426:L4582,[11]FF!$A$10:$B$16,2,FALSE)</f>
        <v>Ingresos Propios</v>
      </c>
      <c r="N1426" s="16" t="str">
        <f t="shared" si="206"/>
        <v>401</v>
      </c>
      <c r="O1426" s="16" t="str">
        <f>VLOOKUP(N1426:N4582,[11]FF!$A$22:$B$93,2,FALSE)</f>
        <v>Ingresos Propios</v>
      </c>
      <c r="P1426" s="16">
        <v>880298</v>
      </c>
      <c r="Q1426" s="16">
        <v>3</v>
      </c>
      <c r="R1426" s="17">
        <v>500859</v>
      </c>
      <c r="S1426" s="17">
        <v>0</v>
      </c>
      <c r="T1426" s="17">
        <f t="shared" si="198"/>
        <v>500859</v>
      </c>
      <c r="U1426" s="17">
        <v>0</v>
      </c>
      <c r="V1426" s="17">
        <v>0</v>
      </c>
      <c r="W1426" s="17">
        <f t="shared" si="199"/>
        <v>500859</v>
      </c>
      <c r="X1426" t="str">
        <f>VLOOKUP(J1426,'[12]Conver ASEJ VS Clave Nueva'!$A$4:$C$193,3,FALSE)</f>
        <v>4.3.11.9</v>
      </c>
      <c r="Y1426" t="str">
        <f>VLOOKUP(K1426,'[13]Conver ASEJ VS Clave Nueva'!$B$4:$D$193,3,FALSE)</f>
        <v>Otros servicios prestados por el rastro municipal</v>
      </c>
    </row>
    <row r="1427" spans="1:25" x14ac:dyDescent="0.25">
      <c r="A1427" s="16">
        <v>86992</v>
      </c>
      <c r="B1427" s="16" t="s">
        <v>56</v>
      </c>
      <c r="C1427" s="16" t="str">
        <f t="shared" si="200"/>
        <v>2018</v>
      </c>
      <c r="D1427" s="16" t="str">
        <f t="shared" si="201"/>
        <v>040000</v>
      </c>
      <c r="E1427" s="16" t="str">
        <f>VLOOKUP(D1427:D4583,'[10]Catalogos CRI'!$A$10:$B$19,2,FALSE)</f>
        <v>DERECHOS</v>
      </c>
      <c r="F1427" s="16" t="str">
        <f t="shared" si="202"/>
        <v>043000</v>
      </c>
      <c r="G1427" s="16" t="str">
        <f>VLOOKUP(F1427:F4583,'[10]Catalogos CRI'!$A$24:$B$65,2,FALSE)</f>
        <v>DERECHOS POR PRESTACIÓN DE SERVICIOS</v>
      </c>
      <c r="H1427" s="16" t="str">
        <f t="shared" si="203"/>
        <v>043100</v>
      </c>
      <c r="I1427" s="16" t="str">
        <f>VLOOKUP(H1427:H4583,'[10]Catalogos CRI'!$A$70:$B$148,2,FALSE)</f>
        <v>Rastro</v>
      </c>
      <c r="J1427" s="16" t="str">
        <f t="shared" si="204"/>
        <v>043108</v>
      </c>
      <c r="K1427" s="16" t="str">
        <f>VLOOKUP(J1427:J4583,'[10]Catalogos CRI'!$A$153:$B$335,2,FALSE)</f>
        <v>Otros servicios prestados por el rastro municipal</v>
      </c>
      <c r="L1427" s="16" t="str">
        <f t="shared" si="205"/>
        <v>400</v>
      </c>
      <c r="M1427" s="16" t="str">
        <f>VLOOKUP(L1427:L4583,[11]FF!$A$10:$B$16,2,FALSE)</f>
        <v>Ingresos Propios</v>
      </c>
      <c r="N1427" s="16" t="str">
        <f t="shared" si="206"/>
        <v>401</v>
      </c>
      <c r="O1427" s="16" t="str">
        <f>VLOOKUP(N1427:N4583,[11]FF!$A$22:$B$93,2,FALSE)</f>
        <v>Ingresos Propios</v>
      </c>
      <c r="P1427" s="16">
        <v>880299</v>
      </c>
      <c r="Q1427" s="16">
        <v>4</v>
      </c>
      <c r="R1427" s="17">
        <v>500859</v>
      </c>
      <c r="S1427" s="17">
        <v>0</v>
      </c>
      <c r="T1427" s="17">
        <f t="shared" si="198"/>
        <v>500859</v>
      </c>
      <c r="U1427" s="17">
        <v>0</v>
      </c>
      <c r="V1427" s="17">
        <v>318287.2</v>
      </c>
      <c r="W1427" s="17">
        <f t="shared" si="199"/>
        <v>182571.8</v>
      </c>
      <c r="X1427" t="str">
        <f>VLOOKUP(J1427,'[12]Conver ASEJ VS Clave Nueva'!$A$4:$C$193,3,FALSE)</f>
        <v>4.3.11.9</v>
      </c>
      <c r="Y1427" t="str">
        <f>VLOOKUP(K1427,'[13]Conver ASEJ VS Clave Nueva'!$B$4:$D$193,3,FALSE)</f>
        <v>Otros servicios prestados por el rastro municipal</v>
      </c>
    </row>
    <row r="1428" spans="1:25" x14ac:dyDescent="0.25">
      <c r="A1428" s="16">
        <v>86992</v>
      </c>
      <c r="B1428" s="16" t="s">
        <v>56</v>
      </c>
      <c r="C1428" s="16" t="str">
        <f t="shared" si="200"/>
        <v>2018</v>
      </c>
      <c r="D1428" s="16" t="str">
        <f t="shared" si="201"/>
        <v>040000</v>
      </c>
      <c r="E1428" s="16" t="str">
        <f>VLOOKUP(D1428:D4584,'[10]Catalogos CRI'!$A$10:$B$19,2,FALSE)</f>
        <v>DERECHOS</v>
      </c>
      <c r="F1428" s="16" t="str">
        <f t="shared" si="202"/>
        <v>043000</v>
      </c>
      <c r="G1428" s="16" t="str">
        <f>VLOOKUP(F1428:F4584,'[10]Catalogos CRI'!$A$24:$B$65,2,FALSE)</f>
        <v>DERECHOS POR PRESTACIÓN DE SERVICIOS</v>
      </c>
      <c r="H1428" s="16" t="str">
        <f t="shared" si="203"/>
        <v>043100</v>
      </c>
      <c r="I1428" s="16" t="str">
        <f>VLOOKUP(H1428:H4584,'[10]Catalogos CRI'!$A$70:$B$148,2,FALSE)</f>
        <v>Rastro</v>
      </c>
      <c r="J1428" s="16" t="str">
        <f t="shared" si="204"/>
        <v>043108</v>
      </c>
      <c r="K1428" s="16" t="str">
        <f>VLOOKUP(J1428:J4584,'[10]Catalogos CRI'!$A$153:$B$335,2,FALSE)</f>
        <v>Otros servicios prestados por el rastro municipal</v>
      </c>
      <c r="L1428" s="16" t="str">
        <f t="shared" si="205"/>
        <v>400</v>
      </c>
      <c r="M1428" s="16" t="str">
        <f>VLOOKUP(L1428:L4584,[11]FF!$A$10:$B$16,2,FALSE)</f>
        <v>Ingresos Propios</v>
      </c>
      <c r="N1428" s="16" t="str">
        <f t="shared" si="206"/>
        <v>401</v>
      </c>
      <c r="O1428" s="16" t="str">
        <f>VLOOKUP(N1428:N4584,[11]FF!$A$22:$B$93,2,FALSE)</f>
        <v>Ingresos Propios</v>
      </c>
      <c r="P1428" s="16">
        <v>880300</v>
      </c>
      <c r="Q1428" s="16">
        <v>5</v>
      </c>
      <c r="R1428" s="17">
        <v>500859</v>
      </c>
      <c r="S1428" s="17">
        <v>0</v>
      </c>
      <c r="T1428" s="17">
        <f t="shared" si="198"/>
        <v>500859</v>
      </c>
      <c r="U1428" s="17">
        <v>0</v>
      </c>
      <c r="V1428" s="17">
        <v>500035.6</v>
      </c>
      <c r="W1428" s="17">
        <f t="shared" si="199"/>
        <v>823.40000000002328</v>
      </c>
      <c r="X1428" t="str">
        <f>VLOOKUP(J1428,'[12]Conver ASEJ VS Clave Nueva'!$A$4:$C$193,3,FALSE)</f>
        <v>4.3.11.9</v>
      </c>
      <c r="Y1428" t="str">
        <f>VLOOKUP(K1428,'[13]Conver ASEJ VS Clave Nueva'!$B$4:$D$193,3,FALSE)</f>
        <v>Otros servicios prestados por el rastro municipal</v>
      </c>
    </row>
    <row r="1429" spans="1:25" x14ac:dyDescent="0.25">
      <c r="A1429" s="16">
        <v>86992</v>
      </c>
      <c r="B1429" s="16" t="s">
        <v>56</v>
      </c>
      <c r="C1429" s="16" t="str">
        <f t="shared" si="200"/>
        <v>2018</v>
      </c>
      <c r="D1429" s="16" t="str">
        <f t="shared" si="201"/>
        <v>040000</v>
      </c>
      <c r="E1429" s="16" t="str">
        <f>VLOOKUP(D1429:D4585,'[10]Catalogos CRI'!$A$10:$B$19,2,FALSE)</f>
        <v>DERECHOS</v>
      </c>
      <c r="F1429" s="16" t="str">
        <f t="shared" si="202"/>
        <v>043000</v>
      </c>
      <c r="G1429" s="16" t="str">
        <f>VLOOKUP(F1429:F4585,'[10]Catalogos CRI'!$A$24:$B$65,2,FALSE)</f>
        <v>DERECHOS POR PRESTACIÓN DE SERVICIOS</v>
      </c>
      <c r="H1429" s="16" t="str">
        <f t="shared" si="203"/>
        <v>043100</v>
      </c>
      <c r="I1429" s="16" t="str">
        <f>VLOOKUP(H1429:H4585,'[10]Catalogos CRI'!$A$70:$B$148,2,FALSE)</f>
        <v>Rastro</v>
      </c>
      <c r="J1429" s="16" t="str">
        <f t="shared" si="204"/>
        <v>043108</v>
      </c>
      <c r="K1429" s="16" t="str">
        <f>VLOOKUP(J1429:J4585,'[10]Catalogos CRI'!$A$153:$B$335,2,FALSE)</f>
        <v>Otros servicios prestados por el rastro municipal</v>
      </c>
      <c r="L1429" s="16" t="str">
        <f t="shared" si="205"/>
        <v>400</v>
      </c>
      <c r="M1429" s="16" t="str">
        <f>VLOOKUP(L1429:L4585,[11]FF!$A$10:$B$16,2,FALSE)</f>
        <v>Ingresos Propios</v>
      </c>
      <c r="N1429" s="16" t="str">
        <f t="shared" si="206"/>
        <v>401</v>
      </c>
      <c r="O1429" s="16" t="str">
        <f>VLOOKUP(N1429:N4585,[11]FF!$A$22:$B$93,2,FALSE)</f>
        <v>Ingresos Propios</v>
      </c>
      <c r="P1429" s="16">
        <v>880301</v>
      </c>
      <c r="Q1429" s="16">
        <v>6</v>
      </c>
      <c r="R1429" s="17">
        <v>500859</v>
      </c>
      <c r="S1429" s="17">
        <v>0</v>
      </c>
      <c r="T1429" s="17">
        <f t="shared" si="198"/>
        <v>500859</v>
      </c>
      <c r="U1429" s="17">
        <v>0</v>
      </c>
      <c r="V1429" s="17">
        <v>454454.5</v>
      </c>
      <c r="W1429" s="17">
        <f t="shared" si="199"/>
        <v>46404.5</v>
      </c>
      <c r="X1429" t="str">
        <f>VLOOKUP(J1429,'[12]Conver ASEJ VS Clave Nueva'!$A$4:$C$193,3,FALSE)</f>
        <v>4.3.11.9</v>
      </c>
      <c r="Y1429" t="str">
        <f>VLOOKUP(K1429,'[13]Conver ASEJ VS Clave Nueva'!$B$4:$D$193,3,FALSE)</f>
        <v>Otros servicios prestados por el rastro municipal</v>
      </c>
    </row>
    <row r="1430" spans="1:25" x14ac:dyDescent="0.25">
      <c r="A1430" s="16">
        <v>86992</v>
      </c>
      <c r="B1430" s="16" t="s">
        <v>56</v>
      </c>
      <c r="C1430" s="16" t="str">
        <f t="shared" si="200"/>
        <v>2018</v>
      </c>
      <c r="D1430" s="16" t="str">
        <f t="shared" si="201"/>
        <v>040000</v>
      </c>
      <c r="E1430" s="16" t="str">
        <f>VLOOKUP(D1430:D4586,'[10]Catalogos CRI'!$A$10:$B$19,2,FALSE)</f>
        <v>DERECHOS</v>
      </c>
      <c r="F1430" s="16" t="str">
        <f t="shared" si="202"/>
        <v>043000</v>
      </c>
      <c r="G1430" s="16" t="str">
        <f>VLOOKUP(F1430:F4586,'[10]Catalogos CRI'!$A$24:$B$65,2,FALSE)</f>
        <v>DERECHOS POR PRESTACIÓN DE SERVICIOS</v>
      </c>
      <c r="H1430" s="16" t="str">
        <f t="shared" si="203"/>
        <v>043100</v>
      </c>
      <c r="I1430" s="16" t="str">
        <f>VLOOKUP(H1430:H4586,'[10]Catalogos CRI'!$A$70:$B$148,2,FALSE)</f>
        <v>Rastro</v>
      </c>
      <c r="J1430" s="16" t="str">
        <f t="shared" si="204"/>
        <v>043108</v>
      </c>
      <c r="K1430" s="16" t="str">
        <f>VLOOKUP(J1430:J4586,'[10]Catalogos CRI'!$A$153:$B$335,2,FALSE)</f>
        <v>Otros servicios prestados por el rastro municipal</v>
      </c>
      <c r="L1430" s="16" t="str">
        <f t="shared" si="205"/>
        <v>400</v>
      </c>
      <c r="M1430" s="16" t="str">
        <f>VLOOKUP(L1430:L4586,[11]FF!$A$10:$B$16,2,FALSE)</f>
        <v>Ingresos Propios</v>
      </c>
      <c r="N1430" s="16" t="str">
        <f t="shared" si="206"/>
        <v>401</v>
      </c>
      <c r="O1430" s="16" t="str">
        <f>VLOOKUP(N1430:N4586,[11]FF!$A$22:$B$93,2,FALSE)</f>
        <v>Ingresos Propios</v>
      </c>
      <c r="P1430" s="16">
        <v>880302</v>
      </c>
      <c r="Q1430" s="16">
        <v>7</v>
      </c>
      <c r="R1430" s="17">
        <v>500859</v>
      </c>
      <c r="S1430" s="17">
        <v>0</v>
      </c>
      <c r="T1430" s="17">
        <f t="shared" si="198"/>
        <v>500859</v>
      </c>
      <c r="U1430" s="17">
        <v>0</v>
      </c>
      <c r="V1430" s="17">
        <v>516176</v>
      </c>
      <c r="W1430" s="17">
        <f t="shared" si="199"/>
        <v>-15317</v>
      </c>
      <c r="X1430" t="str">
        <f>VLOOKUP(J1430,'[12]Conver ASEJ VS Clave Nueva'!$A$4:$C$193,3,FALSE)</f>
        <v>4.3.11.9</v>
      </c>
      <c r="Y1430" t="str">
        <f>VLOOKUP(K1430,'[13]Conver ASEJ VS Clave Nueva'!$B$4:$D$193,3,FALSE)</f>
        <v>Otros servicios prestados por el rastro municipal</v>
      </c>
    </row>
    <row r="1431" spans="1:25" x14ac:dyDescent="0.25">
      <c r="A1431" s="16">
        <v>86992</v>
      </c>
      <c r="B1431" s="16" t="s">
        <v>56</v>
      </c>
      <c r="C1431" s="16" t="str">
        <f t="shared" si="200"/>
        <v>2018</v>
      </c>
      <c r="D1431" s="16" t="str">
        <f t="shared" si="201"/>
        <v>040000</v>
      </c>
      <c r="E1431" s="16" t="str">
        <f>VLOOKUP(D1431:D4587,'[10]Catalogos CRI'!$A$10:$B$19,2,FALSE)</f>
        <v>DERECHOS</v>
      </c>
      <c r="F1431" s="16" t="str">
        <f t="shared" si="202"/>
        <v>043000</v>
      </c>
      <c r="G1431" s="16" t="str">
        <f>VLOOKUP(F1431:F4587,'[10]Catalogos CRI'!$A$24:$B$65,2,FALSE)</f>
        <v>DERECHOS POR PRESTACIÓN DE SERVICIOS</v>
      </c>
      <c r="H1431" s="16" t="str">
        <f t="shared" si="203"/>
        <v>043100</v>
      </c>
      <c r="I1431" s="16" t="str">
        <f>VLOOKUP(H1431:H4587,'[10]Catalogos CRI'!$A$70:$B$148,2,FALSE)</f>
        <v>Rastro</v>
      </c>
      <c r="J1431" s="16" t="str">
        <f t="shared" si="204"/>
        <v>043108</v>
      </c>
      <c r="K1431" s="16" t="str">
        <f>VLOOKUP(J1431:J4587,'[10]Catalogos CRI'!$A$153:$B$335,2,FALSE)</f>
        <v>Otros servicios prestados por el rastro municipal</v>
      </c>
      <c r="L1431" s="16" t="str">
        <f t="shared" si="205"/>
        <v>400</v>
      </c>
      <c r="M1431" s="16" t="str">
        <f>VLOOKUP(L1431:L4587,[11]FF!$A$10:$B$16,2,FALSE)</f>
        <v>Ingresos Propios</v>
      </c>
      <c r="N1431" s="16" t="str">
        <f t="shared" si="206"/>
        <v>401</v>
      </c>
      <c r="O1431" s="16" t="str">
        <f>VLOOKUP(N1431:N4587,[11]FF!$A$22:$B$93,2,FALSE)</f>
        <v>Ingresos Propios</v>
      </c>
      <c r="P1431" s="16">
        <v>880303</v>
      </c>
      <c r="Q1431" s="16">
        <v>8</v>
      </c>
      <c r="R1431" s="17">
        <v>500859</v>
      </c>
      <c r="S1431" s="17">
        <v>0</v>
      </c>
      <c r="T1431" s="17">
        <f t="shared" si="198"/>
        <v>500859</v>
      </c>
      <c r="U1431" s="17">
        <v>0</v>
      </c>
      <c r="V1431" s="17">
        <v>548347.80000000005</v>
      </c>
      <c r="W1431" s="17">
        <f t="shared" si="199"/>
        <v>-47488.800000000047</v>
      </c>
      <c r="X1431" t="str">
        <f>VLOOKUP(J1431,'[12]Conver ASEJ VS Clave Nueva'!$A$4:$C$193,3,FALSE)</f>
        <v>4.3.11.9</v>
      </c>
      <c r="Y1431" t="str">
        <f>VLOOKUP(K1431,'[13]Conver ASEJ VS Clave Nueva'!$B$4:$D$193,3,FALSE)</f>
        <v>Otros servicios prestados por el rastro municipal</v>
      </c>
    </row>
    <row r="1432" spans="1:25" x14ac:dyDescent="0.25">
      <c r="A1432" s="16">
        <v>86992</v>
      </c>
      <c r="B1432" s="16" t="s">
        <v>56</v>
      </c>
      <c r="C1432" s="16" t="str">
        <f t="shared" si="200"/>
        <v>2018</v>
      </c>
      <c r="D1432" s="16" t="str">
        <f t="shared" si="201"/>
        <v>040000</v>
      </c>
      <c r="E1432" s="16" t="str">
        <f>VLOOKUP(D1432:D4588,'[10]Catalogos CRI'!$A$10:$B$19,2,FALSE)</f>
        <v>DERECHOS</v>
      </c>
      <c r="F1432" s="16" t="str">
        <f t="shared" si="202"/>
        <v>043000</v>
      </c>
      <c r="G1432" s="16" t="str">
        <f>VLOOKUP(F1432:F4588,'[10]Catalogos CRI'!$A$24:$B$65,2,FALSE)</f>
        <v>DERECHOS POR PRESTACIÓN DE SERVICIOS</v>
      </c>
      <c r="H1432" s="16" t="str">
        <f t="shared" si="203"/>
        <v>043100</v>
      </c>
      <c r="I1432" s="16" t="str">
        <f>VLOOKUP(H1432:H4588,'[10]Catalogos CRI'!$A$70:$B$148,2,FALSE)</f>
        <v>Rastro</v>
      </c>
      <c r="J1432" s="16" t="str">
        <f t="shared" si="204"/>
        <v>043108</v>
      </c>
      <c r="K1432" s="16" t="str">
        <f>VLOOKUP(J1432:J4588,'[10]Catalogos CRI'!$A$153:$B$335,2,FALSE)</f>
        <v>Otros servicios prestados por el rastro municipal</v>
      </c>
      <c r="L1432" s="16" t="str">
        <f t="shared" si="205"/>
        <v>400</v>
      </c>
      <c r="M1432" s="16" t="str">
        <f>VLOOKUP(L1432:L4588,[11]FF!$A$10:$B$16,2,FALSE)</f>
        <v>Ingresos Propios</v>
      </c>
      <c r="N1432" s="16" t="str">
        <f t="shared" si="206"/>
        <v>401</v>
      </c>
      <c r="O1432" s="16" t="str">
        <f>VLOOKUP(N1432:N4588,[11]FF!$A$22:$B$93,2,FALSE)</f>
        <v>Ingresos Propios</v>
      </c>
      <c r="P1432" s="16">
        <v>880304</v>
      </c>
      <c r="Q1432" s="16">
        <v>9</v>
      </c>
      <c r="R1432" s="17">
        <v>500859</v>
      </c>
      <c r="S1432" s="17">
        <v>0</v>
      </c>
      <c r="T1432" s="17">
        <f t="shared" si="198"/>
        <v>500859</v>
      </c>
      <c r="U1432" s="17">
        <v>0</v>
      </c>
      <c r="V1432" s="17">
        <v>483989.2</v>
      </c>
      <c r="W1432" s="17">
        <f t="shared" si="199"/>
        <v>16869.799999999988</v>
      </c>
      <c r="X1432" t="str">
        <f>VLOOKUP(J1432,'[12]Conver ASEJ VS Clave Nueva'!$A$4:$C$193,3,FALSE)</f>
        <v>4.3.11.9</v>
      </c>
      <c r="Y1432" t="str">
        <f>VLOOKUP(K1432,'[13]Conver ASEJ VS Clave Nueva'!$B$4:$D$193,3,FALSE)</f>
        <v>Otros servicios prestados por el rastro municipal</v>
      </c>
    </row>
    <row r="1433" spans="1:25" x14ac:dyDescent="0.25">
      <c r="A1433" s="16">
        <v>86992</v>
      </c>
      <c r="B1433" s="16" t="s">
        <v>56</v>
      </c>
      <c r="C1433" s="16" t="str">
        <f t="shared" si="200"/>
        <v>2018</v>
      </c>
      <c r="D1433" s="16" t="str">
        <f t="shared" si="201"/>
        <v>040000</v>
      </c>
      <c r="E1433" s="16" t="str">
        <f>VLOOKUP(D1433:D4589,'[10]Catalogos CRI'!$A$10:$B$19,2,FALSE)</f>
        <v>DERECHOS</v>
      </c>
      <c r="F1433" s="16" t="str">
        <f t="shared" si="202"/>
        <v>043000</v>
      </c>
      <c r="G1433" s="16" t="str">
        <f>VLOOKUP(F1433:F4589,'[10]Catalogos CRI'!$A$24:$B$65,2,FALSE)</f>
        <v>DERECHOS POR PRESTACIÓN DE SERVICIOS</v>
      </c>
      <c r="H1433" s="16" t="str">
        <f t="shared" si="203"/>
        <v>043100</v>
      </c>
      <c r="I1433" s="16" t="str">
        <f>VLOOKUP(H1433:H4589,'[10]Catalogos CRI'!$A$70:$B$148,2,FALSE)</f>
        <v>Rastro</v>
      </c>
      <c r="J1433" s="16" t="str">
        <f t="shared" si="204"/>
        <v>043108</v>
      </c>
      <c r="K1433" s="16" t="str">
        <f>VLOOKUP(J1433:J4589,'[10]Catalogos CRI'!$A$153:$B$335,2,FALSE)</f>
        <v>Otros servicios prestados por el rastro municipal</v>
      </c>
      <c r="L1433" s="16" t="str">
        <f t="shared" si="205"/>
        <v>400</v>
      </c>
      <c r="M1433" s="16" t="str">
        <f>VLOOKUP(L1433:L4589,[11]FF!$A$10:$B$16,2,FALSE)</f>
        <v>Ingresos Propios</v>
      </c>
      <c r="N1433" s="16" t="str">
        <f t="shared" si="206"/>
        <v>401</v>
      </c>
      <c r="O1433" s="16" t="str">
        <f>VLOOKUP(N1433:N4589,[11]FF!$A$22:$B$93,2,FALSE)</f>
        <v>Ingresos Propios</v>
      </c>
      <c r="P1433" s="16">
        <v>880305</v>
      </c>
      <c r="Q1433" s="16">
        <v>10</v>
      </c>
      <c r="R1433" s="17">
        <v>500859</v>
      </c>
      <c r="S1433" s="17">
        <v>0</v>
      </c>
      <c r="T1433" s="17">
        <f t="shared" si="198"/>
        <v>500859</v>
      </c>
      <c r="U1433" s="17">
        <v>0</v>
      </c>
      <c r="V1433" s="17">
        <v>548273.5</v>
      </c>
      <c r="W1433" s="17">
        <f t="shared" si="199"/>
        <v>-47414.5</v>
      </c>
      <c r="X1433" t="str">
        <f>VLOOKUP(J1433,'[12]Conver ASEJ VS Clave Nueva'!$A$4:$C$193,3,FALSE)</f>
        <v>4.3.11.9</v>
      </c>
      <c r="Y1433" t="str">
        <f>VLOOKUP(K1433,'[13]Conver ASEJ VS Clave Nueva'!$B$4:$D$193,3,FALSE)</f>
        <v>Otros servicios prestados por el rastro municipal</v>
      </c>
    </row>
    <row r="1434" spans="1:25" x14ac:dyDescent="0.25">
      <c r="A1434" s="16">
        <v>86992</v>
      </c>
      <c r="B1434" s="16" t="s">
        <v>56</v>
      </c>
      <c r="C1434" s="16" t="str">
        <f t="shared" si="200"/>
        <v>2018</v>
      </c>
      <c r="D1434" s="16" t="str">
        <f t="shared" si="201"/>
        <v>040000</v>
      </c>
      <c r="E1434" s="16" t="str">
        <f>VLOOKUP(D1434:D4590,'[10]Catalogos CRI'!$A$10:$B$19,2,FALSE)</f>
        <v>DERECHOS</v>
      </c>
      <c r="F1434" s="16" t="str">
        <f t="shared" si="202"/>
        <v>043000</v>
      </c>
      <c r="G1434" s="16" t="str">
        <f>VLOOKUP(F1434:F4590,'[10]Catalogos CRI'!$A$24:$B$65,2,FALSE)</f>
        <v>DERECHOS POR PRESTACIÓN DE SERVICIOS</v>
      </c>
      <c r="H1434" s="16" t="str">
        <f t="shared" si="203"/>
        <v>043100</v>
      </c>
      <c r="I1434" s="16" t="str">
        <f>VLOOKUP(H1434:H4590,'[10]Catalogos CRI'!$A$70:$B$148,2,FALSE)</f>
        <v>Rastro</v>
      </c>
      <c r="J1434" s="16" t="str">
        <f t="shared" si="204"/>
        <v>043108</v>
      </c>
      <c r="K1434" s="16" t="str">
        <f>VLOOKUP(J1434:J4590,'[10]Catalogos CRI'!$A$153:$B$335,2,FALSE)</f>
        <v>Otros servicios prestados por el rastro municipal</v>
      </c>
      <c r="L1434" s="16" t="str">
        <f t="shared" si="205"/>
        <v>400</v>
      </c>
      <c r="M1434" s="16" t="str">
        <f>VLOOKUP(L1434:L4590,[11]FF!$A$10:$B$16,2,FALSE)</f>
        <v>Ingresos Propios</v>
      </c>
      <c r="N1434" s="16" t="str">
        <f t="shared" si="206"/>
        <v>401</v>
      </c>
      <c r="O1434" s="16" t="str">
        <f>VLOOKUP(N1434:N4590,[11]FF!$A$22:$B$93,2,FALSE)</f>
        <v>Ingresos Propios</v>
      </c>
      <c r="P1434" s="16">
        <v>880306</v>
      </c>
      <c r="Q1434" s="16">
        <v>11</v>
      </c>
      <c r="R1434" s="17">
        <v>500859</v>
      </c>
      <c r="S1434" s="17">
        <v>0</v>
      </c>
      <c r="T1434" s="17">
        <f t="shared" si="198"/>
        <v>500859</v>
      </c>
      <c r="U1434" s="17">
        <v>0</v>
      </c>
      <c r="V1434" s="17">
        <v>576637.80000000005</v>
      </c>
      <c r="W1434" s="17">
        <f t="shared" si="199"/>
        <v>-75778.800000000047</v>
      </c>
      <c r="X1434" t="str">
        <f>VLOOKUP(J1434,'[12]Conver ASEJ VS Clave Nueva'!$A$4:$C$193,3,FALSE)</f>
        <v>4.3.11.9</v>
      </c>
      <c r="Y1434" t="str">
        <f>VLOOKUP(K1434,'[13]Conver ASEJ VS Clave Nueva'!$B$4:$D$193,3,FALSE)</f>
        <v>Otros servicios prestados por el rastro municipal</v>
      </c>
    </row>
    <row r="1435" spans="1:25" x14ac:dyDescent="0.25">
      <c r="A1435" s="16">
        <v>86992</v>
      </c>
      <c r="B1435" s="16" t="s">
        <v>56</v>
      </c>
      <c r="C1435" s="16" t="str">
        <f t="shared" si="200"/>
        <v>2018</v>
      </c>
      <c r="D1435" s="16" t="str">
        <f t="shared" si="201"/>
        <v>040000</v>
      </c>
      <c r="E1435" s="16" t="str">
        <f>VLOOKUP(D1435:D4591,'[10]Catalogos CRI'!$A$10:$B$19,2,FALSE)</f>
        <v>DERECHOS</v>
      </c>
      <c r="F1435" s="16" t="str">
        <f t="shared" si="202"/>
        <v>043000</v>
      </c>
      <c r="G1435" s="16" t="str">
        <f>VLOOKUP(F1435:F4591,'[10]Catalogos CRI'!$A$24:$B$65,2,FALSE)</f>
        <v>DERECHOS POR PRESTACIÓN DE SERVICIOS</v>
      </c>
      <c r="H1435" s="16" t="str">
        <f t="shared" si="203"/>
        <v>043100</v>
      </c>
      <c r="I1435" s="16" t="str">
        <f>VLOOKUP(H1435:H4591,'[10]Catalogos CRI'!$A$70:$B$148,2,FALSE)</f>
        <v>Rastro</v>
      </c>
      <c r="J1435" s="16" t="str">
        <f t="shared" si="204"/>
        <v>043108</v>
      </c>
      <c r="K1435" s="16" t="str">
        <f>VLOOKUP(J1435:J4591,'[10]Catalogos CRI'!$A$153:$B$335,2,FALSE)</f>
        <v>Otros servicios prestados por el rastro municipal</v>
      </c>
      <c r="L1435" s="16" t="str">
        <f t="shared" si="205"/>
        <v>400</v>
      </c>
      <c r="M1435" s="16" t="str">
        <f>VLOOKUP(L1435:L4591,[11]FF!$A$10:$B$16,2,FALSE)</f>
        <v>Ingresos Propios</v>
      </c>
      <c r="N1435" s="16" t="str">
        <f t="shared" si="206"/>
        <v>401</v>
      </c>
      <c r="O1435" s="16" t="str">
        <f>VLOOKUP(N1435:N4591,[11]FF!$A$22:$B$93,2,FALSE)</f>
        <v>Ingresos Propios</v>
      </c>
      <c r="P1435" s="16">
        <v>880307</v>
      </c>
      <c r="Q1435" s="16">
        <v>12</v>
      </c>
      <c r="R1435" s="17">
        <v>500859</v>
      </c>
      <c r="S1435" s="17">
        <v>0</v>
      </c>
      <c r="T1435" s="17">
        <f t="shared" si="198"/>
        <v>500859</v>
      </c>
      <c r="U1435" s="17">
        <v>0</v>
      </c>
      <c r="V1435" s="17">
        <v>664398.1</v>
      </c>
      <c r="W1435" s="17">
        <f t="shared" si="199"/>
        <v>-163539.09999999998</v>
      </c>
      <c r="X1435" t="str">
        <f>VLOOKUP(J1435,'[12]Conver ASEJ VS Clave Nueva'!$A$4:$C$193,3,FALSE)</f>
        <v>4.3.11.9</v>
      </c>
      <c r="Y1435" t="str">
        <f>VLOOKUP(K1435,'[13]Conver ASEJ VS Clave Nueva'!$B$4:$D$193,3,FALSE)</f>
        <v>Otros servicios prestados por el rastro municipal</v>
      </c>
    </row>
    <row r="1436" spans="1:25" x14ac:dyDescent="0.25">
      <c r="A1436" s="16">
        <v>86993</v>
      </c>
      <c r="B1436" s="16" t="s">
        <v>71</v>
      </c>
      <c r="C1436" s="16" t="str">
        <f t="shared" si="200"/>
        <v>2018</v>
      </c>
      <c r="D1436" s="16" t="str">
        <f t="shared" si="201"/>
        <v>040000</v>
      </c>
      <c r="E1436" s="16" t="str">
        <f>VLOOKUP(D1436:D4592,'[10]Catalogos CRI'!$A$10:$B$19,2,FALSE)</f>
        <v>DERECHOS</v>
      </c>
      <c r="F1436" s="16" t="str">
        <f t="shared" si="202"/>
        <v>043000</v>
      </c>
      <c r="G1436" s="16" t="str">
        <f>VLOOKUP(F1436:F4592,'[10]Catalogos CRI'!$A$24:$B$65,2,FALSE)</f>
        <v>DERECHOS POR PRESTACIÓN DE SERVICIOS</v>
      </c>
      <c r="H1436" s="16" t="str">
        <f t="shared" si="203"/>
        <v>043200</v>
      </c>
      <c r="I1436" s="16" t="str">
        <f>VLOOKUP(H1436:H4592,'[10]Catalogos CRI'!$A$70:$B$148,2,FALSE)</f>
        <v>Registro civil</v>
      </c>
      <c r="J1436" s="16" t="str">
        <f t="shared" si="204"/>
        <v>043201</v>
      </c>
      <c r="K1436" s="16" t="str">
        <f>VLOOKUP(J1436:J4592,'[10]Catalogos CRI'!$A$153:$B$335,2,FALSE)</f>
        <v xml:space="preserve">Servicios en oficina fuera del horario </v>
      </c>
      <c r="L1436" s="16" t="str">
        <f t="shared" si="205"/>
        <v>400</v>
      </c>
      <c r="M1436" s="16" t="str">
        <f>VLOOKUP(L1436:L4592,[11]FF!$A$10:$B$16,2,FALSE)</f>
        <v>Ingresos Propios</v>
      </c>
      <c r="N1436" s="16" t="str">
        <f t="shared" si="206"/>
        <v>401</v>
      </c>
      <c r="O1436" s="16" t="str">
        <f>VLOOKUP(N1436:N4592,[11]FF!$A$22:$B$93,2,FALSE)</f>
        <v>Ingresos Propios</v>
      </c>
      <c r="P1436" s="16">
        <v>880308</v>
      </c>
      <c r="Q1436" s="16">
        <v>1</v>
      </c>
      <c r="R1436" s="17">
        <v>25333.11</v>
      </c>
      <c r="S1436" s="17">
        <v>0</v>
      </c>
      <c r="T1436" s="17">
        <f t="shared" si="198"/>
        <v>25333.11</v>
      </c>
      <c r="U1436" s="17">
        <v>0</v>
      </c>
      <c r="V1436" s="17">
        <v>0</v>
      </c>
      <c r="W1436" s="17">
        <f t="shared" si="199"/>
        <v>25333.11</v>
      </c>
      <c r="X1436" t="str">
        <f>VLOOKUP(J1436,'[12]Conver ASEJ VS Clave Nueva'!$A$4:$C$193,3,FALSE)</f>
        <v>4.3.12.1</v>
      </c>
      <c r="Y1436" t="str">
        <f>VLOOKUP(K1436,'[13]Conver ASEJ VS Clave Nueva'!$B$4:$D$193,3,FALSE)</f>
        <v xml:space="preserve">Servicios en oficina fuera del horario </v>
      </c>
    </row>
    <row r="1437" spans="1:25" x14ac:dyDescent="0.25">
      <c r="A1437" s="16">
        <v>86993</v>
      </c>
      <c r="B1437" s="16" t="s">
        <v>71</v>
      </c>
      <c r="C1437" s="16" t="str">
        <f t="shared" si="200"/>
        <v>2018</v>
      </c>
      <c r="D1437" s="16" t="str">
        <f t="shared" si="201"/>
        <v>040000</v>
      </c>
      <c r="E1437" s="16" t="str">
        <f>VLOOKUP(D1437:D4593,'[10]Catalogos CRI'!$A$10:$B$19,2,FALSE)</f>
        <v>DERECHOS</v>
      </c>
      <c r="F1437" s="16" t="str">
        <f t="shared" si="202"/>
        <v>043000</v>
      </c>
      <c r="G1437" s="16" t="str">
        <f>VLOOKUP(F1437:F4593,'[10]Catalogos CRI'!$A$24:$B$65,2,FALSE)</f>
        <v>DERECHOS POR PRESTACIÓN DE SERVICIOS</v>
      </c>
      <c r="H1437" s="16" t="str">
        <f t="shared" si="203"/>
        <v>043200</v>
      </c>
      <c r="I1437" s="16" t="str">
        <f>VLOOKUP(H1437:H4593,'[10]Catalogos CRI'!$A$70:$B$148,2,FALSE)</f>
        <v>Registro civil</v>
      </c>
      <c r="J1437" s="16" t="str">
        <f t="shared" si="204"/>
        <v>043201</v>
      </c>
      <c r="K1437" s="16" t="str">
        <f>VLOOKUP(J1437:J4593,'[10]Catalogos CRI'!$A$153:$B$335,2,FALSE)</f>
        <v xml:space="preserve">Servicios en oficina fuera del horario </v>
      </c>
      <c r="L1437" s="16" t="str">
        <f t="shared" si="205"/>
        <v>400</v>
      </c>
      <c r="M1437" s="16" t="str">
        <f>VLOOKUP(L1437:L4593,[11]FF!$A$10:$B$16,2,FALSE)</f>
        <v>Ingresos Propios</v>
      </c>
      <c r="N1437" s="16" t="str">
        <f t="shared" si="206"/>
        <v>401</v>
      </c>
      <c r="O1437" s="16" t="str">
        <f>VLOOKUP(N1437:N4593,[11]FF!$A$22:$B$93,2,FALSE)</f>
        <v>Ingresos Propios</v>
      </c>
      <c r="P1437" s="16">
        <v>880309</v>
      </c>
      <c r="Q1437" s="16">
        <v>2</v>
      </c>
      <c r="R1437" s="17">
        <v>25335</v>
      </c>
      <c r="S1437" s="17">
        <v>0</v>
      </c>
      <c r="T1437" s="17">
        <f t="shared" si="198"/>
        <v>25335</v>
      </c>
      <c r="U1437" s="17">
        <v>0</v>
      </c>
      <c r="V1437" s="17">
        <v>0</v>
      </c>
      <c r="W1437" s="17">
        <f t="shared" si="199"/>
        <v>25335</v>
      </c>
      <c r="X1437" t="str">
        <f>VLOOKUP(J1437,'[12]Conver ASEJ VS Clave Nueva'!$A$4:$C$193,3,FALSE)</f>
        <v>4.3.12.1</v>
      </c>
      <c r="Y1437" t="str">
        <f>VLOOKUP(K1437,'[13]Conver ASEJ VS Clave Nueva'!$B$4:$D$193,3,FALSE)</f>
        <v xml:space="preserve">Servicios en oficina fuera del horario </v>
      </c>
    </row>
    <row r="1438" spans="1:25" x14ac:dyDescent="0.25">
      <c r="A1438" s="16">
        <v>86993</v>
      </c>
      <c r="B1438" s="16" t="s">
        <v>71</v>
      </c>
      <c r="C1438" s="16" t="str">
        <f t="shared" si="200"/>
        <v>2018</v>
      </c>
      <c r="D1438" s="16" t="str">
        <f t="shared" si="201"/>
        <v>040000</v>
      </c>
      <c r="E1438" s="16" t="str">
        <f>VLOOKUP(D1438:D4594,'[10]Catalogos CRI'!$A$10:$B$19,2,FALSE)</f>
        <v>DERECHOS</v>
      </c>
      <c r="F1438" s="16" t="str">
        <f t="shared" si="202"/>
        <v>043000</v>
      </c>
      <c r="G1438" s="16" t="str">
        <f>VLOOKUP(F1438:F4594,'[10]Catalogos CRI'!$A$24:$B$65,2,FALSE)</f>
        <v>DERECHOS POR PRESTACIÓN DE SERVICIOS</v>
      </c>
      <c r="H1438" s="16" t="str">
        <f t="shared" si="203"/>
        <v>043200</v>
      </c>
      <c r="I1438" s="16" t="str">
        <f>VLOOKUP(H1438:H4594,'[10]Catalogos CRI'!$A$70:$B$148,2,FALSE)</f>
        <v>Registro civil</v>
      </c>
      <c r="J1438" s="16" t="str">
        <f t="shared" si="204"/>
        <v>043201</v>
      </c>
      <c r="K1438" s="16" t="str">
        <f>VLOOKUP(J1438:J4594,'[10]Catalogos CRI'!$A$153:$B$335,2,FALSE)</f>
        <v xml:space="preserve">Servicios en oficina fuera del horario </v>
      </c>
      <c r="L1438" s="16" t="str">
        <f t="shared" si="205"/>
        <v>400</v>
      </c>
      <c r="M1438" s="16" t="str">
        <f>VLOOKUP(L1438:L4594,[11]FF!$A$10:$B$16,2,FALSE)</f>
        <v>Ingresos Propios</v>
      </c>
      <c r="N1438" s="16" t="str">
        <f t="shared" si="206"/>
        <v>401</v>
      </c>
      <c r="O1438" s="16" t="str">
        <f>VLOOKUP(N1438:N4594,[11]FF!$A$22:$B$93,2,FALSE)</f>
        <v>Ingresos Propios</v>
      </c>
      <c r="P1438" s="16">
        <v>880310</v>
      </c>
      <c r="Q1438" s="16">
        <v>3</v>
      </c>
      <c r="R1438" s="17">
        <v>25335</v>
      </c>
      <c r="S1438" s="17">
        <v>0</v>
      </c>
      <c r="T1438" s="17">
        <f t="shared" si="198"/>
        <v>25335</v>
      </c>
      <c r="U1438" s="17">
        <v>0</v>
      </c>
      <c r="V1438" s="17">
        <v>550</v>
      </c>
      <c r="W1438" s="17">
        <f t="shared" si="199"/>
        <v>24785</v>
      </c>
      <c r="X1438" t="str">
        <f>VLOOKUP(J1438,'[12]Conver ASEJ VS Clave Nueva'!$A$4:$C$193,3,FALSE)</f>
        <v>4.3.12.1</v>
      </c>
      <c r="Y1438" t="str">
        <f>VLOOKUP(K1438,'[13]Conver ASEJ VS Clave Nueva'!$B$4:$D$193,3,FALSE)</f>
        <v xml:space="preserve">Servicios en oficina fuera del horario </v>
      </c>
    </row>
    <row r="1439" spans="1:25" x14ac:dyDescent="0.25">
      <c r="A1439" s="16">
        <v>86993</v>
      </c>
      <c r="B1439" s="16" t="s">
        <v>71</v>
      </c>
      <c r="C1439" s="16" t="str">
        <f t="shared" si="200"/>
        <v>2018</v>
      </c>
      <c r="D1439" s="16" t="str">
        <f t="shared" si="201"/>
        <v>040000</v>
      </c>
      <c r="E1439" s="16" t="str">
        <f>VLOOKUP(D1439:D4595,'[10]Catalogos CRI'!$A$10:$B$19,2,FALSE)</f>
        <v>DERECHOS</v>
      </c>
      <c r="F1439" s="16" t="str">
        <f t="shared" si="202"/>
        <v>043000</v>
      </c>
      <c r="G1439" s="16" t="str">
        <f>VLOOKUP(F1439:F4595,'[10]Catalogos CRI'!$A$24:$B$65,2,FALSE)</f>
        <v>DERECHOS POR PRESTACIÓN DE SERVICIOS</v>
      </c>
      <c r="H1439" s="16" t="str">
        <f t="shared" si="203"/>
        <v>043200</v>
      </c>
      <c r="I1439" s="16" t="str">
        <f>VLOOKUP(H1439:H4595,'[10]Catalogos CRI'!$A$70:$B$148,2,FALSE)</f>
        <v>Registro civil</v>
      </c>
      <c r="J1439" s="16" t="str">
        <f t="shared" si="204"/>
        <v>043201</v>
      </c>
      <c r="K1439" s="16" t="str">
        <f>VLOOKUP(J1439:J4595,'[10]Catalogos CRI'!$A$153:$B$335,2,FALSE)</f>
        <v xml:space="preserve">Servicios en oficina fuera del horario </v>
      </c>
      <c r="L1439" s="16" t="str">
        <f t="shared" si="205"/>
        <v>400</v>
      </c>
      <c r="M1439" s="16" t="str">
        <f>VLOOKUP(L1439:L4595,[11]FF!$A$10:$B$16,2,FALSE)</f>
        <v>Ingresos Propios</v>
      </c>
      <c r="N1439" s="16" t="str">
        <f t="shared" si="206"/>
        <v>401</v>
      </c>
      <c r="O1439" s="16" t="str">
        <f>VLOOKUP(N1439:N4595,[11]FF!$A$22:$B$93,2,FALSE)</f>
        <v>Ingresos Propios</v>
      </c>
      <c r="P1439" s="16">
        <v>880311</v>
      </c>
      <c r="Q1439" s="16">
        <v>4</v>
      </c>
      <c r="R1439" s="17">
        <v>25335</v>
      </c>
      <c r="S1439" s="17">
        <v>0</v>
      </c>
      <c r="T1439" s="17">
        <f t="shared" si="198"/>
        <v>25335</v>
      </c>
      <c r="U1439" s="17">
        <v>0</v>
      </c>
      <c r="V1439" s="17">
        <v>13260.5</v>
      </c>
      <c r="W1439" s="17">
        <f t="shared" si="199"/>
        <v>12074.5</v>
      </c>
      <c r="X1439" t="str">
        <f>VLOOKUP(J1439,'[12]Conver ASEJ VS Clave Nueva'!$A$4:$C$193,3,FALSE)</f>
        <v>4.3.12.1</v>
      </c>
      <c r="Y1439" t="str">
        <f>VLOOKUP(K1439,'[13]Conver ASEJ VS Clave Nueva'!$B$4:$D$193,3,FALSE)</f>
        <v xml:space="preserve">Servicios en oficina fuera del horario </v>
      </c>
    </row>
    <row r="1440" spans="1:25" x14ac:dyDescent="0.25">
      <c r="A1440" s="16">
        <v>86993</v>
      </c>
      <c r="B1440" s="16" t="s">
        <v>71</v>
      </c>
      <c r="C1440" s="16" t="str">
        <f t="shared" si="200"/>
        <v>2018</v>
      </c>
      <c r="D1440" s="16" t="str">
        <f t="shared" si="201"/>
        <v>040000</v>
      </c>
      <c r="E1440" s="16" t="str">
        <f>VLOOKUP(D1440:D4596,'[10]Catalogos CRI'!$A$10:$B$19,2,FALSE)</f>
        <v>DERECHOS</v>
      </c>
      <c r="F1440" s="16" t="str">
        <f t="shared" si="202"/>
        <v>043000</v>
      </c>
      <c r="G1440" s="16" t="str">
        <f>VLOOKUP(F1440:F4596,'[10]Catalogos CRI'!$A$24:$B$65,2,FALSE)</f>
        <v>DERECHOS POR PRESTACIÓN DE SERVICIOS</v>
      </c>
      <c r="H1440" s="16" t="str">
        <f t="shared" si="203"/>
        <v>043200</v>
      </c>
      <c r="I1440" s="16" t="str">
        <f>VLOOKUP(H1440:H4596,'[10]Catalogos CRI'!$A$70:$B$148,2,FALSE)</f>
        <v>Registro civil</v>
      </c>
      <c r="J1440" s="16" t="str">
        <f t="shared" si="204"/>
        <v>043201</v>
      </c>
      <c r="K1440" s="16" t="str">
        <f>VLOOKUP(J1440:J4596,'[10]Catalogos CRI'!$A$153:$B$335,2,FALSE)</f>
        <v xml:space="preserve">Servicios en oficina fuera del horario </v>
      </c>
      <c r="L1440" s="16" t="str">
        <f t="shared" si="205"/>
        <v>400</v>
      </c>
      <c r="M1440" s="16" t="str">
        <f>VLOOKUP(L1440:L4596,[11]FF!$A$10:$B$16,2,FALSE)</f>
        <v>Ingresos Propios</v>
      </c>
      <c r="N1440" s="16" t="str">
        <f t="shared" si="206"/>
        <v>401</v>
      </c>
      <c r="O1440" s="16" t="str">
        <f>VLOOKUP(N1440:N4596,[11]FF!$A$22:$B$93,2,FALSE)</f>
        <v>Ingresos Propios</v>
      </c>
      <c r="P1440" s="16">
        <v>880312</v>
      </c>
      <c r="Q1440" s="16">
        <v>5</v>
      </c>
      <c r="R1440" s="17">
        <v>25335</v>
      </c>
      <c r="S1440" s="17">
        <v>0</v>
      </c>
      <c r="T1440" s="17">
        <f t="shared" si="198"/>
        <v>25335</v>
      </c>
      <c r="U1440" s="17">
        <v>0</v>
      </c>
      <c r="V1440" s="17">
        <v>14948.5</v>
      </c>
      <c r="W1440" s="17">
        <f t="shared" si="199"/>
        <v>10386.5</v>
      </c>
      <c r="X1440" t="str">
        <f>VLOOKUP(J1440,'[12]Conver ASEJ VS Clave Nueva'!$A$4:$C$193,3,FALSE)</f>
        <v>4.3.12.1</v>
      </c>
      <c r="Y1440" t="str">
        <f>VLOOKUP(K1440,'[13]Conver ASEJ VS Clave Nueva'!$B$4:$D$193,3,FALSE)</f>
        <v xml:space="preserve">Servicios en oficina fuera del horario </v>
      </c>
    </row>
    <row r="1441" spans="1:25" x14ac:dyDescent="0.25">
      <c r="A1441" s="16">
        <v>86993</v>
      </c>
      <c r="B1441" s="16" t="s">
        <v>71</v>
      </c>
      <c r="C1441" s="16" t="str">
        <f t="shared" si="200"/>
        <v>2018</v>
      </c>
      <c r="D1441" s="16" t="str">
        <f t="shared" si="201"/>
        <v>040000</v>
      </c>
      <c r="E1441" s="16" t="str">
        <f>VLOOKUP(D1441:D4597,'[10]Catalogos CRI'!$A$10:$B$19,2,FALSE)</f>
        <v>DERECHOS</v>
      </c>
      <c r="F1441" s="16" t="str">
        <f t="shared" si="202"/>
        <v>043000</v>
      </c>
      <c r="G1441" s="16" t="str">
        <f>VLOOKUP(F1441:F4597,'[10]Catalogos CRI'!$A$24:$B$65,2,FALSE)</f>
        <v>DERECHOS POR PRESTACIÓN DE SERVICIOS</v>
      </c>
      <c r="H1441" s="16" t="str">
        <f t="shared" si="203"/>
        <v>043200</v>
      </c>
      <c r="I1441" s="16" t="str">
        <f>VLOOKUP(H1441:H4597,'[10]Catalogos CRI'!$A$70:$B$148,2,FALSE)</f>
        <v>Registro civil</v>
      </c>
      <c r="J1441" s="16" t="str">
        <f t="shared" si="204"/>
        <v>043201</v>
      </c>
      <c r="K1441" s="16" t="str">
        <f>VLOOKUP(J1441:J4597,'[10]Catalogos CRI'!$A$153:$B$335,2,FALSE)</f>
        <v xml:space="preserve">Servicios en oficina fuera del horario </v>
      </c>
      <c r="L1441" s="16" t="str">
        <f t="shared" si="205"/>
        <v>400</v>
      </c>
      <c r="M1441" s="16" t="str">
        <f>VLOOKUP(L1441:L4597,[11]FF!$A$10:$B$16,2,FALSE)</f>
        <v>Ingresos Propios</v>
      </c>
      <c r="N1441" s="16" t="str">
        <f t="shared" si="206"/>
        <v>401</v>
      </c>
      <c r="O1441" s="16" t="str">
        <f>VLOOKUP(N1441:N4597,[11]FF!$A$22:$B$93,2,FALSE)</f>
        <v>Ingresos Propios</v>
      </c>
      <c r="P1441" s="16">
        <v>880313</v>
      </c>
      <c r="Q1441" s="16">
        <v>6</v>
      </c>
      <c r="R1441" s="17">
        <v>25335</v>
      </c>
      <c r="S1441" s="17">
        <v>0</v>
      </c>
      <c r="T1441" s="17">
        <f t="shared" si="198"/>
        <v>25335</v>
      </c>
      <c r="U1441" s="17">
        <v>0</v>
      </c>
      <c r="V1441" s="17">
        <v>11795.5</v>
      </c>
      <c r="W1441" s="17">
        <f t="shared" si="199"/>
        <v>13539.5</v>
      </c>
      <c r="X1441" t="str">
        <f>VLOOKUP(J1441,'[12]Conver ASEJ VS Clave Nueva'!$A$4:$C$193,3,FALSE)</f>
        <v>4.3.12.1</v>
      </c>
      <c r="Y1441" t="str">
        <f>VLOOKUP(K1441,'[13]Conver ASEJ VS Clave Nueva'!$B$4:$D$193,3,FALSE)</f>
        <v xml:space="preserve">Servicios en oficina fuera del horario </v>
      </c>
    </row>
    <row r="1442" spans="1:25" x14ac:dyDescent="0.25">
      <c r="A1442" s="16">
        <v>86993</v>
      </c>
      <c r="B1442" s="16" t="s">
        <v>71</v>
      </c>
      <c r="C1442" s="16" t="str">
        <f t="shared" si="200"/>
        <v>2018</v>
      </c>
      <c r="D1442" s="16" t="str">
        <f t="shared" si="201"/>
        <v>040000</v>
      </c>
      <c r="E1442" s="16" t="str">
        <f>VLOOKUP(D1442:D4598,'[10]Catalogos CRI'!$A$10:$B$19,2,FALSE)</f>
        <v>DERECHOS</v>
      </c>
      <c r="F1442" s="16" t="str">
        <f t="shared" si="202"/>
        <v>043000</v>
      </c>
      <c r="G1442" s="16" t="str">
        <f>VLOOKUP(F1442:F4598,'[10]Catalogos CRI'!$A$24:$B$65,2,FALSE)</f>
        <v>DERECHOS POR PRESTACIÓN DE SERVICIOS</v>
      </c>
      <c r="H1442" s="16" t="str">
        <f t="shared" si="203"/>
        <v>043200</v>
      </c>
      <c r="I1442" s="16" t="str">
        <f>VLOOKUP(H1442:H4598,'[10]Catalogos CRI'!$A$70:$B$148,2,FALSE)</f>
        <v>Registro civil</v>
      </c>
      <c r="J1442" s="16" t="str">
        <f t="shared" si="204"/>
        <v>043201</v>
      </c>
      <c r="K1442" s="16" t="str">
        <f>VLOOKUP(J1442:J4598,'[10]Catalogos CRI'!$A$153:$B$335,2,FALSE)</f>
        <v xml:space="preserve">Servicios en oficina fuera del horario </v>
      </c>
      <c r="L1442" s="16" t="str">
        <f t="shared" si="205"/>
        <v>400</v>
      </c>
      <c r="M1442" s="16" t="str">
        <f>VLOOKUP(L1442:L4598,[11]FF!$A$10:$B$16,2,FALSE)</f>
        <v>Ingresos Propios</v>
      </c>
      <c r="N1442" s="16" t="str">
        <f t="shared" si="206"/>
        <v>401</v>
      </c>
      <c r="O1442" s="16" t="str">
        <f>VLOOKUP(N1442:N4598,[11]FF!$A$22:$B$93,2,FALSE)</f>
        <v>Ingresos Propios</v>
      </c>
      <c r="P1442" s="16">
        <v>880314</v>
      </c>
      <c r="Q1442" s="16">
        <v>7</v>
      </c>
      <c r="R1442" s="17">
        <v>25335</v>
      </c>
      <c r="S1442" s="17">
        <v>0</v>
      </c>
      <c r="T1442" s="17">
        <f t="shared" si="198"/>
        <v>25335</v>
      </c>
      <c r="U1442" s="17">
        <v>0</v>
      </c>
      <c r="V1442" s="17">
        <v>14777.5</v>
      </c>
      <c r="W1442" s="17">
        <f t="shared" si="199"/>
        <v>10557.5</v>
      </c>
      <c r="X1442" t="str">
        <f>VLOOKUP(J1442,'[12]Conver ASEJ VS Clave Nueva'!$A$4:$C$193,3,FALSE)</f>
        <v>4.3.12.1</v>
      </c>
      <c r="Y1442" t="str">
        <f>VLOOKUP(K1442,'[13]Conver ASEJ VS Clave Nueva'!$B$4:$D$193,3,FALSE)</f>
        <v xml:space="preserve">Servicios en oficina fuera del horario </v>
      </c>
    </row>
    <row r="1443" spans="1:25" x14ac:dyDescent="0.25">
      <c r="A1443" s="16">
        <v>86993</v>
      </c>
      <c r="B1443" s="16" t="s">
        <v>71</v>
      </c>
      <c r="C1443" s="16" t="str">
        <f t="shared" si="200"/>
        <v>2018</v>
      </c>
      <c r="D1443" s="16" t="str">
        <f t="shared" si="201"/>
        <v>040000</v>
      </c>
      <c r="E1443" s="16" t="str">
        <f>VLOOKUP(D1443:D4599,'[10]Catalogos CRI'!$A$10:$B$19,2,FALSE)</f>
        <v>DERECHOS</v>
      </c>
      <c r="F1443" s="16" t="str">
        <f t="shared" si="202"/>
        <v>043000</v>
      </c>
      <c r="G1443" s="16" t="str">
        <f>VLOOKUP(F1443:F4599,'[10]Catalogos CRI'!$A$24:$B$65,2,FALSE)</f>
        <v>DERECHOS POR PRESTACIÓN DE SERVICIOS</v>
      </c>
      <c r="H1443" s="16" t="str">
        <f t="shared" si="203"/>
        <v>043200</v>
      </c>
      <c r="I1443" s="16" t="str">
        <f>VLOOKUP(H1443:H4599,'[10]Catalogos CRI'!$A$70:$B$148,2,FALSE)</f>
        <v>Registro civil</v>
      </c>
      <c r="J1443" s="16" t="str">
        <f t="shared" si="204"/>
        <v>043201</v>
      </c>
      <c r="K1443" s="16" t="str">
        <f>VLOOKUP(J1443:J4599,'[10]Catalogos CRI'!$A$153:$B$335,2,FALSE)</f>
        <v xml:space="preserve">Servicios en oficina fuera del horario </v>
      </c>
      <c r="L1443" s="16" t="str">
        <f t="shared" si="205"/>
        <v>400</v>
      </c>
      <c r="M1443" s="16" t="str">
        <f>VLOOKUP(L1443:L4599,[11]FF!$A$10:$B$16,2,FALSE)</f>
        <v>Ingresos Propios</v>
      </c>
      <c r="N1443" s="16" t="str">
        <f t="shared" si="206"/>
        <v>401</v>
      </c>
      <c r="O1443" s="16" t="str">
        <f>VLOOKUP(N1443:N4599,[11]FF!$A$22:$B$93,2,FALSE)</f>
        <v>Ingresos Propios</v>
      </c>
      <c r="P1443" s="16">
        <v>880315</v>
      </c>
      <c r="Q1443" s="16">
        <v>8</v>
      </c>
      <c r="R1443" s="17">
        <v>25335</v>
      </c>
      <c r="S1443" s="17">
        <v>0</v>
      </c>
      <c r="T1443" s="17">
        <f t="shared" si="198"/>
        <v>25335</v>
      </c>
      <c r="U1443" s="17">
        <v>0</v>
      </c>
      <c r="V1443" s="17">
        <v>16501.5</v>
      </c>
      <c r="W1443" s="17">
        <f t="shared" si="199"/>
        <v>8833.5</v>
      </c>
      <c r="X1443" t="str">
        <f>VLOOKUP(J1443,'[12]Conver ASEJ VS Clave Nueva'!$A$4:$C$193,3,FALSE)</f>
        <v>4.3.12.1</v>
      </c>
      <c r="Y1443" t="str">
        <f>VLOOKUP(K1443,'[13]Conver ASEJ VS Clave Nueva'!$B$4:$D$193,3,FALSE)</f>
        <v xml:space="preserve">Servicios en oficina fuera del horario </v>
      </c>
    </row>
    <row r="1444" spans="1:25" x14ac:dyDescent="0.25">
      <c r="A1444" s="16">
        <v>86993</v>
      </c>
      <c r="B1444" s="16" t="s">
        <v>71</v>
      </c>
      <c r="C1444" s="16" t="str">
        <f t="shared" si="200"/>
        <v>2018</v>
      </c>
      <c r="D1444" s="16" t="str">
        <f t="shared" si="201"/>
        <v>040000</v>
      </c>
      <c r="E1444" s="16" t="str">
        <f>VLOOKUP(D1444:D4600,'[10]Catalogos CRI'!$A$10:$B$19,2,FALSE)</f>
        <v>DERECHOS</v>
      </c>
      <c r="F1444" s="16" t="str">
        <f t="shared" si="202"/>
        <v>043000</v>
      </c>
      <c r="G1444" s="16" t="str">
        <f>VLOOKUP(F1444:F4600,'[10]Catalogos CRI'!$A$24:$B$65,2,FALSE)</f>
        <v>DERECHOS POR PRESTACIÓN DE SERVICIOS</v>
      </c>
      <c r="H1444" s="16" t="str">
        <f t="shared" si="203"/>
        <v>043200</v>
      </c>
      <c r="I1444" s="16" t="str">
        <f>VLOOKUP(H1444:H4600,'[10]Catalogos CRI'!$A$70:$B$148,2,FALSE)</f>
        <v>Registro civil</v>
      </c>
      <c r="J1444" s="16" t="str">
        <f t="shared" si="204"/>
        <v>043201</v>
      </c>
      <c r="K1444" s="16" t="str">
        <f>VLOOKUP(J1444:J4600,'[10]Catalogos CRI'!$A$153:$B$335,2,FALSE)</f>
        <v xml:space="preserve">Servicios en oficina fuera del horario </v>
      </c>
      <c r="L1444" s="16" t="str">
        <f t="shared" si="205"/>
        <v>400</v>
      </c>
      <c r="M1444" s="16" t="str">
        <f>VLOOKUP(L1444:L4600,[11]FF!$A$10:$B$16,2,FALSE)</f>
        <v>Ingresos Propios</v>
      </c>
      <c r="N1444" s="16" t="str">
        <f t="shared" si="206"/>
        <v>401</v>
      </c>
      <c r="O1444" s="16" t="str">
        <f>VLOOKUP(N1444:N4600,[11]FF!$A$22:$B$93,2,FALSE)</f>
        <v>Ingresos Propios</v>
      </c>
      <c r="P1444" s="16">
        <v>880316</v>
      </c>
      <c r="Q1444" s="16">
        <v>9</v>
      </c>
      <c r="R1444" s="17">
        <v>25335</v>
      </c>
      <c r="S1444" s="17">
        <v>0</v>
      </c>
      <c r="T1444" s="17">
        <f t="shared" si="198"/>
        <v>25335</v>
      </c>
      <c r="U1444" s="17">
        <v>0</v>
      </c>
      <c r="V1444" s="17">
        <v>13372</v>
      </c>
      <c r="W1444" s="17">
        <f t="shared" si="199"/>
        <v>11963</v>
      </c>
      <c r="X1444" t="str">
        <f>VLOOKUP(J1444,'[12]Conver ASEJ VS Clave Nueva'!$A$4:$C$193,3,FALSE)</f>
        <v>4.3.12.1</v>
      </c>
      <c r="Y1444" t="str">
        <f>VLOOKUP(K1444,'[13]Conver ASEJ VS Clave Nueva'!$B$4:$D$193,3,FALSE)</f>
        <v xml:space="preserve">Servicios en oficina fuera del horario </v>
      </c>
    </row>
    <row r="1445" spans="1:25" x14ac:dyDescent="0.25">
      <c r="A1445" s="16">
        <v>86993</v>
      </c>
      <c r="B1445" s="16" t="s">
        <v>71</v>
      </c>
      <c r="C1445" s="16" t="str">
        <f t="shared" si="200"/>
        <v>2018</v>
      </c>
      <c r="D1445" s="16" t="str">
        <f t="shared" si="201"/>
        <v>040000</v>
      </c>
      <c r="E1445" s="16" t="str">
        <f>VLOOKUP(D1445:D4601,'[10]Catalogos CRI'!$A$10:$B$19,2,FALSE)</f>
        <v>DERECHOS</v>
      </c>
      <c r="F1445" s="16" t="str">
        <f t="shared" si="202"/>
        <v>043000</v>
      </c>
      <c r="G1445" s="16" t="str">
        <f>VLOOKUP(F1445:F4601,'[10]Catalogos CRI'!$A$24:$B$65,2,FALSE)</f>
        <v>DERECHOS POR PRESTACIÓN DE SERVICIOS</v>
      </c>
      <c r="H1445" s="16" t="str">
        <f t="shared" si="203"/>
        <v>043200</v>
      </c>
      <c r="I1445" s="16" t="str">
        <f>VLOOKUP(H1445:H4601,'[10]Catalogos CRI'!$A$70:$B$148,2,FALSE)</f>
        <v>Registro civil</v>
      </c>
      <c r="J1445" s="16" t="str">
        <f t="shared" si="204"/>
        <v>043201</v>
      </c>
      <c r="K1445" s="16" t="str">
        <f>VLOOKUP(J1445:J4601,'[10]Catalogos CRI'!$A$153:$B$335,2,FALSE)</f>
        <v xml:space="preserve">Servicios en oficina fuera del horario </v>
      </c>
      <c r="L1445" s="16" t="str">
        <f t="shared" si="205"/>
        <v>400</v>
      </c>
      <c r="M1445" s="16" t="str">
        <f>VLOOKUP(L1445:L4601,[11]FF!$A$10:$B$16,2,FALSE)</f>
        <v>Ingresos Propios</v>
      </c>
      <c r="N1445" s="16" t="str">
        <f t="shared" si="206"/>
        <v>401</v>
      </c>
      <c r="O1445" s="16" t="str">
        <f>VLOOKUP(N1445:N4601,[11]FF!$A$22:$B$93,2,FALSE)</f>
        <v>Ingresos Propios</v>
      </c>
      <c r="P1445" s="16">
        <v>880317</v>
      </c>
      <c r="Q1445" s="16">
        <v>10</v>
      </c>
      <c r="R1445" s="17">
        <v>25335</v>
      </c>
      <c r="S1445" s="17">
        <v>0</v>
      </c>
      <c r="T1445" s="17">
        <f t="shared" si="198"/>
        <v>25335</v>
      </c>
      <c r="U1445" s="17">
        <v>0</v>
      </c>
      <c r="V1445" s="17">
        <v>30568.5</v>
      </c>
      <c r="W1445" s="17">
        <f t="shared" si="199"/>
        <v>-5233.5</v>
      </c>
      <c r="X1445" t="str">
        <f>VLOOKUP(J1445,'[12]Conver ASEJ VS Clave Nueva'!$A$4:$C$193,3,FALSE)</f>
        <v>4.3.12.1</v>
      </c>
      <c r="Y1445" t="str">
        <f>VLOOKUP(K1445,'[13]Conver ASEJ VS Clave Nueva'!$B$4:$D$193,3,FALSE)</f>
        <v xml:space="preserve">Servicios en oficina fuera del horario </v>
      </c>
    </row>
    <row r="1446" spans="1:25" x14ac:dyDescent="0.25">
      <c r="A1446" s="16">
        <v>86993</v>
      </c>
      <c r="B1446" s="16" t="s">
        <v>71</v>
      </c>
      <c r="C1446" s="16" t="str">
        <f t="shared" si="200"/>
        <v>2018</v>
      </c>
      <c r="D1446" s="16" t="str">
        <f t="shared" si="201"/>
        <v>040000</v>
      </c>
      <c r="E1446" s="16" t="str">
        <f>VLOOKUP(D1446:D4602,'[10]Catalogos CRI'!$A$10:$B$19,2,FALSE)</f>
        <v>DERECHOS</v>
      </c>
      <c r="F1446" s="16" t="str">
        <f t="shared" si="202"/>
        <v>043000</v>
      </c>
      <c r="G1446" s="16" t="str">
        <f>VLOOKUP(F1446:F4602,'[10]Catalogos CRI'!$A$24:$B$65,2,FALSE)</f>
        <v>DERECHOS POR PRESTACIÓN DE SERVICIOS</v>
      </c>
      <c r="H1446" s="16" t="str">
        <f t="shared" si="203"/>
        <v>043200</v>
      </c>
      <c r="I1446" s="16" t="str">
        <f>VLOOKUP(H1446:H4602,'[10]Catalogos CRI'!$A$70:$B$148,2,FALSE)</f>
        <v>Registro civil</v>
      </c>
      <c r="J1446" s="16" t="str">
        <f t="shared" si="204"/>
        <v>043201</v>
      </c>
      <c r="K1446" s="16" t="str">
        <f>VLOOKUP(J1446:J4602,'[10]Catalogos CRI'!$A$153:$B$335,2,FALSE)</f>
        <v xml:space="preserve">Servicios en oficina fuera del horario </v>
      </c>
      <c r="L1446" s="16" t="str">
        <f t="shared" si="205"/>
        <v>400</v>
      </c>
      <c r="M1446" s="16" t="str">
        <f>VLOOKUP(L1446:L4602,[11]FF!$A$10:$B$16,2,FALSE)</f>
        <v>Ingresos Propios</v>
      </c>
      <c r="N1446" s="16" t="str">
        <f t="shared" si="206"/>
        <v>401</v>
      </c>
      <c r="O1446" s="16" t="str">
        <f>VLOOKUP(N1446:N4602,[11]FF!$A$22:$B$93,2,FALSE)</f>
        <v>Ingresos Propios</v>
      </c>
      <c r="P1446" s="16">
        <v>880318</v>
      </c>
      <c r="Q1446" s="16">
        <v>11</v>
      </c>
      <c r="R1446" s="17">
        <v>25335</v>
      </c>
      <c r="S1446" s="17">
        <v>0</v>
      </c>
      <c r="T1446" s="17">
        <f t="shared" si="198"/>
        <v>25335</v>
      </c>
      <c r="U1446" s="17">
        <v>0</v>
      </c>
      <c r="V1446" s="17">
        <v>31582</v>
      </c>
      <c r="W1446" s="17">
        <f t="shared" si="199"/>
        <v>-6247</v>
      </c>
      <c r="X1446" t="str">
        <f>VLOOKUP(J1446,'[12]Conver ASEJ VS Clave Nueva'!$A$4:$C$193,3,FALSE)</f>
        <v>4.3.12.1</v>
      </c>
      <c r="Y1446" t="str">
        <f>VLOOKUP(K1446,'[13]Conver ASEJ VS Clave Nueva'!$B$4:$D$193,3,FALSE)</f>
        <v xml:space="preserve">Servicios en oficina fuera del horario </v>
      </c>
    </row>
    <row r="1447" spans="1:25" x14ac:dyDescent="0.25">
      <c r="A1447" s="16">
        <v>86993</v>
      </c>
      <c r="B1447" s="16" t="s">
        <v>71</v>
      </c>
      <c r="C1447" s="16" t="str">
        <f t="shared" si="200"/>
        <v>2018</v>
      </c>
      <c r="D1447" s="16" t="str">
        <f t="shared" si="201"/>
        <v>040000</v>
      </c>
      <c r="E1447" s="16" t="str">
        <f>VLOOKUP(D1447:D4603,'[10]Catalogos CRI'!$A$10:$B$19,2,FALSE)</f>
        <v>DERECHOS</v>
      </c>
      <c r="F1447" s="16" t="str">
        <f t="shared" si="202"/>
        <v>043000</v>
      </c>
      <c r="G1447" s="16" t="str">
        <f>VLOOKUP(F1447:F4603,'[10]Catalogos CRI'!$A$24:$B$65,2,FALSE)</f>
        <v>DERECHOS POR PRESTACIÓN DE SERVICIOS</v>
      </c>
      <c r="H1447" s="16" t="str">
        <f t="shared" si="203"/>
        <v>043200</v>
      </c>
      <c r="I1447" s="16" t="str">
        <f>VLOOKUP(H1447:H4603,'[10]Catalogos CRI'!$A$70:$B$148,2,FALSE)</f>
        <v>Registro civil</v>
      </c>
      <c r="J1447" s="16" t="str">
        <f t="shared" si="204"/>
        <v>043201</v>
      </c>
      <c r="K1447" s="16" t="str">
        <f>VLOOKUP(J1447:J4603,'[10]Catalogos CRI'!$A$153:$B$335,2,FALSE)</f>
        <v xml:space="preserve">Servicios en oficina fuera del horario </v>
      </c>
      <c r="L1447" s="16" t="str">
        <f t="shared" si="205"/>
        <v>400</v>
      </c>
      <c r="M1447" s="16" t="str">
        <f>VLOOKUP(L1447:L4603,[11]FF!$A$10:$B$16,2,FALSE)</f>
        <v>Ingresos Propios</v>
      </c>
      <c r="N1447" s="16" t="str">
        <f t="shared" si="206"/>
        <v>401</v>
      </c>
      <c r="O1447" s="16" t="str">
        <f>VLOOKUP(N1447:N4603,[11]FF!$A$22:$B$93,2,FALSE)</f>
        <v>Ingresos Propios</v>
      </c>
      <c r="P1447" s="16">
        <v>880319</v>
      </c>
      <c r="Q1447" s="16">
        <v>12</v>
      </c>
      <c r="R1447" s="17">
        <v>25335</v>
      </c>
      <c r="S1447" s="17">
        <v>0</v>
      </c>
      <c r="T1447" s="17">
        <f t="shared" si="198"/>
        <v>25335</v>
      </c>
      <c r="U1447" s="17">
        <v>0</v>
      </c>
      <c r="V1447" s="17">
        <v>30897.5</v>
      </c>
      <c r="W1447" s="17">
        <f t="shared" si="199"/>
        <v>-5562.5</v>
      </c>
      <c r="X1447" t="str">
        <f>VLOOKUP(J1447,'[12]Conver ASEJ VS Clave Nueva'!$A$4:$C$193,3,FALSE)</f>
        <v>4.3.12.1</v>
      </c>
      <c r="Y1447" t="str">
        <f>VLOOKUP(K1447,'[13]Conver ASEJ VS Clave Nueva'!$B$4:$D$193,3,FALSE)</f>
        <v xml:space="preserve">Servicios en oficina fuera del horario </v>
      </c>
    </row>
    <row r="1448" spans="1:25" x14ac:dyDescent="0.25">
      <c r="A1448" s="16">
        <v>86994</v>
      </c>
      <c r="B1448" s="16" t="s">
        <v>57</v>
      </c>
      <c r="C1448" s="16" t="str">
        <f t="shared" si="200"/>
        <v>2018</v>
      </c>
      <c r="D1448" s="16" t="str">
        <f t="shared" si="201"/>
        <v>040000</v>
      </c>
      <c r="E1448" s="16" t="str">
        <f>VLOOKUP(D1448:D4604,'[10]Catalogos CRI'!$A$10:$B$19,2,FALSE)</f>
        <v>DERECHOS</v>
      </c>
      <c r="F1448" s="16" t="str">
        <f t="shared" si="202"/>
        <v>043000</v>
      </c>
      <c r="G1448" s="16" t="str">
        <f>VLOOKUP(F1448:F4604,'[10]Catalogos CRI'!$A$24:$B$65,2,FALSE)</f>
        <v>DERECHOS POR PRESTACIÓN DE SERVICIOS</v>
      </c>
      <c r="H1448" s="16" t="str">
        <f t="shared" si="203"/>
        <v>043200</v>
      </c>
      <c r="I1448" s="16" t="str">
        <f>VLOOKUP(H1448:H4604,'[10]Catalogos CRI'!$A$70:$B$148,2,FALSE)</f>
        <v>Registro civil</v>
      </c>
      <c r="J1448" s="16" t="str">
        <f t="shared" si="204"/>
        <v>043202</v>
      </c>
      <c r="K1448" s="16" t="str">
        <f>VLOOKUP(J1448:J4604,'[10]Catalogos CRI'!$A$153:$B$335,2,FALSE)</f>
        <v>Servicios a domicilio</v>
      </c>
      <c r="L1448" s="16" t="str">
        <f t="shared" si="205"/>
        <v>400</v>
      </c>
      <c r="M1448" s="16" t="str">
        <f>VLOOKUP(L1448:L4604,[11]FF!$A$10:$B$16,2,FALSE)</f>
        <v>Ingresos Propios</v>
      </c>
      <c r="N1448" s="16" t="str">
        <f t="shared" si="206"/>
        <v>401</v>
      </c>
      <c r="O1448" s="16" t="str">
        <f>VLOOKUP(N1448:N4604,[11]FF!$A$22:$B$93,2,FALSE)</f>
        <v>Ingresos Propios</v>
      </c>
      <c r="P1448" s="16">
        <v>880320</v>
      </c>
      <c r="Q1448" s="16">
        <v>1</v>
      </c>
      <c r="R1448" s="17">
        <v>45772.26</v>
      </c>
      <c r="S1448" s="17">
        <v>0</v>
      </c>
      <c r="T1448" s="17">
        <f t="shared" si="198"/>
        <v>45772.26</v>
      </c>
      <c r="U1448" s="17">
        <v>0</v>
      </c>
      <c r="V1448" s="17">
        <v>0</v>
      </c>
      <c r="W1448" s="17">
        <f t="shared" si="199"/>
        <v>45772.26</v>
      </c>
      <c r="X1448" t="str">
        <f>VLOOKUP(J1448,'[12]Conver ASEJ VS Clave Nueva'!$A$4:$C$193,3,FALSE)</f>
        <v>4.3.12.2</v>
      </c>
      <c r="Y1448" t="str">
        <f>VLOOKUP(K1448,'[13]Conver ASEJ VS Clave Nueva'!$B$4:$D$193,3,FALSE)</f>
        <v>Servicios a domicilio</v>
      </c>
    </row>
    <row r="1449" spans="1:25" x14ac:dyDescent="0.25">
      <c r="A1449" s="16">
        <v>86994</v>
      </c>
      <c r="B1449" s="16" t="s">
        <v>57</v>
      </c>
      <c r="C1449" s="16" t="str">
        <f t="shared" si="200"/>
        <v>2018</v>
      </c>
      <c r="D1449" s="16" t="str">
        <f t="shared" si="201"/>
        <v>040000</v>
      </c>
      <c r="E1449" s="16" t="str">
        <f>VLOOKUP(D1449:D4605,'[10]Catalogos CRI'!$A$10:$B$19,2,FALSE)</f>
        <v>DERECHOS</v>
      </c>
      <c r="F1449" s="16" t="str">
        <f t="shared" si="202"/>
        <v>043000</v>
      </c>
      <c r="G1449" s="16" t="str">
        <f>VLOOKUP(F1449:F4605,'[10]Catalogos CRI'!$A$24:$B$65,2,FALSE)</f>
        <v>DERECHOS POR PRESTACIÓN DE SERVICIOS</v>
      </c>
      <c r="H1449" s="16" t="str">
        <f t="shared" si="203"/>
        <v>043200</v>
      </c>
      <c r="I1449" s="16" t="str">
        <f>VLOOKUP(H1449:H4605,'[10]Catalogos CRI'!$A$70:$B$148,2,FALSE)</f>
        <v>Registro civil</v>
      </c>
      <c r="J1449" s="16" t="str">
        <f t="shared" si="204"/>
        <v>043202</v>
      </c>
      <c r="K1449" s="16" t="str">
        <f>VLOOKUP(J1449:J4605,'[10]Catalogos CRI'!$A$153:$B$335,2,FALSE)</f>
        <v>Servicios a domicilio</v>
      </c>
      <c r="L1449" s="16" t="str">
        <f t="shared" si="205"/>
        <v>400</v>
      </c>
      <c r="M1449" s="16" t="str">
        <f>VLOOKUP(L1449:L4605,[11]FF!$A$10:$B$16,2,FALSE)</f>
        <v>Ingresos Propios</v>
      </c>
      <c r="N1449" s="16" t="str">
        <f t="shared" si="206"/>
        <v>401</v>
      </c>
      <c r="O1449" s="16" t="str">
        <f>VLOOKUP(N1449:N4605,[11]FF!$A$22:$B$93,2,FALSE)</f>
        <v>Ingresos Propios</v>
      </c>
      <c r="P1449" s="16">
        <v>880321</v>
      </c>
      <c r="Q1449" s="16">
        <v>2</v>
      </c>
      <c r="R1449" s="17">
        <v>45769</v>
      </c>
      <c r="S1449" s="17">
        <v>0</v>
      </c>
      <c r="T1449" s="17">
        <f t="shared" si="198"/>
        <v>45769</v>
      </c>
      <c r="U1449" s="17">
        <v>0</v>
      </c>
      <c r="V1449" s="17">
        <v>0</v>
      </c>
      <c r="W1449" s="17">
        <f t="shared" si="199"/>
        <v>45769</v>
      </c>
      <c r="X1449" t="str">
        <f>VLOOKUP(J1449,'[12]Conver ASEJ VS Clave Nueva'!$A$4:$C$193,3,FALSE)</f>
        <v>4.3.12.2</v>
      </c>
      <c r="Y1449" t="str">
        <f>VLOOKUP(K1449,'[13]Conver ASEJ VS Clave Nueva'!$B$4:$D$193,3,FALSE)</f>
        <v>Servicios a domicilio</v>
      </c>
    </row>
    <row r="1450" spans="1:25" x14ac:dyDescent="0.25">
      <c r="A1450" s="16">
        <v>86994</v>
      </c>
      <c r="B1450" s="16" t="s">
        <v>57</v>
      </c>
      <c r="C1450" s="16" t="str">
        <f t="shared" si="200"/>
        <v>2018</v>
      </c>
      <c r="D1450" s="16" t="str">
        <f t="shared" si="201"/>
        <v>040000</v>
      </c>
      <c r="E1450" s="16" t="str">
        <f>VLOOKUP(D1450:D4606,'[10]Catalogos CRI'!$A$10:$B$19,2,FALSE)</f>
        <v>DERECHOS</v>
      </c>
      <c r="F1450" s="16" t="str">
        <f t="shared" si="202"/>
        <v>043000</v>
      </c>
      <c r="G1450" s="16" t="str">
        <f>VLOOKUP(F1450:F4606,'[10]Catalogos CRI'!$A$24:$B$65,2,FALSE)</f>
        <v>DERECHOS POR PRESTACIÓN DE SERVICIOS</v>
      </c>
      <c r="H1450" s="16" t="str">
        <f t="shared" si="203"/>
        <v>043200</v>
      </c>
      <c r="I1450" s="16" t="str">
        <f>VLOOKUP(H1450:H4606,'[10]Catalogos CRI'!$A$70:$B$148,2,FALSE)</f>
        <v>Registro civil</v>
      </c>
      <c r="J1450" s="16" t="str">
        <f t="shared" si="204"/>
        <v>043202</v>
      </c>
      <c r="K1450" s="16" t="str">
        <f>VLOOKUP(J1450:J4606,'[10]Catalogos CRI'!$A$153:$B$335,2,FALSE)</f>
        <v>Servicios a domicilio</v>
      </c>
      <c r="L1450" s="16" t="str">
        <f t="shared" si="205"/>
        <v>400</v>
      </c>
      <c r="M1450" s="16" t="str">
        <f>VLOOKUP(L1450:L4606,[11]FF!$A$10:$B$16,2,FALSE)</f>
        <v>Ingresos Propios</v>
      </c>
      <c r="N1450" s="16" t="str">
        <f t="shared" si="206"/>
        <v>401</v>
      </c>
      <c r="O1450" s="16" t="str">
        <f>VLOOKUP(N1450:N4606,[11]FF!$A$22:$B$93,2,FALSE)</f>
        <v>Ingresos Propios</v>
      </c>
      <c r="P1450" s="16">
        <v>880322</v>
      </c>
      <c r="Q1450" s="16">
        <v>3</v>
      </c>
      <c r="R1450" s="17">
        <v>45769</v>
      </c>
      <c r="S1450" s="17">
        <v>0</v>
      </c>
      <c r="T1450" s="17">
        <f t="shared" si="198"/>
        <v>45769</v>
      </c>
      <c r="U1450" s="17">
        <v>0</v>
      </c>
      <c r="V1450" s="17">
        <v>0</v>
      </c>
      <c r="W1450" s="17">
        <f t="shared" si="199"/>
        <v>45769</v>
      </c>
      <c r="X1450" t="str">
        <f>VLOOKUP(J1450,'[12]Conver ASEJ VS Clave Nueva'!$A$4:$C$193,3,FALSE)</f>
        <v>4.3.12.2</v>
      </c>
      <c r="Y1450" t="str">
        <f>VLOOKUP(K1450,'[13]Conver ASEJ VS Clave Nueva'!$B$4:$D$193,3,FALSE)</f>
        <v>Servicios a domicilio</v>
      </c>
    </row>
    <row r="1451" spans="1:25" x14ac:dyDescent="0.25">
      <c r="A1451" s="16">
        <v>86994</v>
      </c>
      <c r="B1451" s="16" t="s">
        <v>57</v>
      </c>
      <c r="C1451" s="16" t="str">
        <f t="shared" si="200"/>
        <v>2018</v>
      </c>
      <c r="D1451" s="16" t="str">
        <f t="shared" si="201"/>
        <v>040000</v>
      </c>
      <c r="E1451" s="16" t="str">
        <f>VLOOKUP(D1451:D4607,'[10]Catalogos CRI'!$A$10:$B$19,2,FALSE)</f>
        <v>DERECHOS</v>
      </c>
      <c r="F1451" s="16" t="str">
        <f t="shared" si="202"/>
        <v>043000</v>
      </c>
      <c r="G1451" s="16" t="str">
        <f>VLOOKUP(F1451:F4607,'[10]Catalogos CRI'!$A$24:$B$65,2,FALSE)</f>
        <v>DERECHOS POR PRESTACIÓN DE SERVICIOS</v>
      </c>
      <c r="H1451" s="16" t="str">
        <f t="shared" si="203"/>
        <v>043200</v>
      </c>
      <c r="I1451" s="16" t="str">
        <f>VLOOKUP(H1451:H4607,'[10]Catalogos CRI'!$A$70:$B$148,2,FALSE)</f>
        <v>Registro civil</v>
      </c>
      <c r="J1451" s="16" t="str">
        <f t="shared" si="204"/>
        <v>043202</v>
      </c>
      <c r="K1451" s="16" t="str">
        <f>VLOOKUP(J1451:J4607,'[10]Catalogos CRI'!$A$153:$B$335,2,FALSE)</f>
        <v>Servicios a domicilio</v>
      </c>
      <c r="L1451" s="16" t="str">
        <f t="shared" si="205"/>
        <v>400</v>
      </c>
      <c r="M1451" s="16" t="str">
        <f>VLOOKUP(L1451:L4607,[11]FF!$A$10:$B$16,2,FALSE)</f>
        <v>Ingresos Propios</v>
      </c>
      <c r="N1451" s="16" t="str">
        <f t="shared" si="206"/>
        <v>401</v>
      </c>
      <c r="O1451" s="16" t="str">
        <f>VLOOKUP(N1451:N4607,[11]FF!$A$22:$B$93,2,FALSE)</f>
        <v>Ingresos Propios</v>
      </c>
      <c r="P1451" s="16">
        <v>880323</v>
      </c>
      <c r="Q1451" s="16">
        <v>4</v>
      </c>
      <c r="R1451" s="17">
        <v>45769</v>
      </c>
      <c r="S1451" s="17">
        <v>0</v>
      </c>
      <c r="T1451" s="17">
        <f t="shared" si="198"/>
        <v>45769</v>
      </c>
      <c r="U1451" s="17">
        <v>0</v>
      </c>
      <c r="V1451" s="17">
        <v>0</v>
      </c>
      <c r="W1451" s="17">
        <f t="shared" si="199"/>
        <v>45769</v>
      </c>
      <c r="X1451" t="str">
        <f>VLOOKUP(J1451,'[12]Conver ASEJ VS Clave Nueva'!$A$4:$C$193,3,FALSE)</f>
        <v>4.3.12.2</v>
      </c>
      <c r="Y1451" t="str">
        <f>VLOOKUP(K1451,'[13]Conver ASEJ VS Clave Nueva'!$B$4:$D$193,3,FALSE)</f>
        <v>Servicios a domicilio</v>
      </c>
    </row>
    <row r="1452" spans="1:25" x14ac:dyDescent="0.25">
      <c r="A1452" s="16">
        <v>86994</v>
      </c>
      <c r="B1452" s="16" t="s">
        <v>57</v>
      </c>
      <c r="C1452" s="16" t="str">
        <f t="shared" si="200"/>
        <v>2018</v>
      </c>
      <c r="D1452" s="16" t="str">
        <f t="shared" si="201"/>
        <v>040000</v>
      </c>
      <c r="E1452" s="16" t="str">
        <f>VLOOKUP(D1452:D4608,'[10]Catalogos CRI'!$A$10:$B$19,2,FALSE)</f>
        <v>DERECHOS</v>
      </c>
      <c r="F1452" s="16" t="str">
        <f t="shared" si="202"/>
        <v>043000</v>
      </c>
      <c r="G1452" s="16" t="str">
        <f>VLOOKUP(F1452:F4608,'[10]Catalogos CRI'!$A$24:$B$65,2,FALSE)</f>
        <v>DERECHOS POR PRESTACIÓN DE SERVICIOS</v>
      </c>
      <c r="H1452" s="16" t="str">
        <f t="shared" si="203"/>
        <v>043200</v>
      </c>
      <c r="I1452" s="16" t="str">
        <f>VLOOKUP(H1452:H4608,'[10]Catalogos CRI'!$A$70:$B$148,2,FALSE)</f>
        <v>Registro civil</v>
      </c>
      <c r="J1452" s="16" t="str">
        <f t="shared" si="204"/>
        <v>043202</v>
      </c>
      <c r="K1452" s="16" t="str">
        <f>VLOOKUP(J1452:J4608,'[10]Catalogos CRI'!$A$153:$B$335,2,FALSE)</f>
        <v>Servicios a domicilio</v>
      </c>
      <c r="L1452" s="16" t="str">
        <f t="shared" si="205"/>
        <v>400</v>
      </c>
      <c r="M1452" s="16" t="str">
        <f>VLOOKUP(L1452:L4608,[11]FF!$A$10:$B$16,2,FALSE)</f>
        <v>Ingresos Propios</v>
      </c>
      <c r="N1452" s="16" t="str">
        <f t="shared" si="206"/>
        <v>401</v>
      </c>
      <c r="O1452" s="16" t="str">
        <f>VLOOKUP(N1452:N4608,[11]FF!$A$22:$B$93,2,FALSE)</f>
        <v>Ingresos Propios</v>
      </c>
      <c r="P1452" s="16">
        <v>880324</v>
      </c>
      <c r="Q1452" s="16">
        <v>5</v>
      </c>
      <c r="R1452" s="17">
        <v>45769</v>
      </c>
      <c r="S1452" s="17">
        <v>0</v>
      </c>
      <c r="T1452" s="17">
        <f t="shared" si="198"/>
        <v>45769</v>
      </c>
      <c r="U1452" s="17">
        <v>0</v>
      </c>
      <c r="V1452" s="17">
        <v>0</v>
      </c>
      <c r="W1452" s="17">
        <f t="shared" si="199"/>
        <v>45769</v>
      </c>
      <c r="X1452" t="str">
        <f>VLOOKUP(J1452,'[12]Conver ASEJ VS Clave Nueva'!$A$4:$C$193,3,FALSE)</f>
        <v>4.3.12.2</v>
      </c>
      <c r="Y1452" t="str">
        <f>VLOOKUP(K1452,'[13]Conver ASEJ VS Clave Nueva'!$B$4:$D$193,3,FALSE)</f>
        <v>Servicios a domicilio</v>
      </c>
    </row>
    <row r="1453" spans="1:25" x14ac:dyDescent="0.25">
      <c r="A1453" s="16">
        <v>86994</v>
      </c>
      <c r="B1453" s="16" t="s">
        <v>57</v>
      </c>
      <c r="C1453" s="16" t="str">
        <f t="shared" si="200"/>
        <v>2018</v>
      </c>
      <c r="D1453" s="16" t="str">
        <f t="shared" si="201"/>
        <v>040000</v>
      </c>
      <c r="E1453" s="16" t="str">
        <f>VLOOKUP(D1453:D4609,'[10]Catalogos CRI'!$A$10:$B$19,2,FALSE)</f>
        <v>DERECHOS</v>
      </c>
      <c r="F1453" s="16" t="str">
        <f t="shared" si="202"/>
        <v>043000</v>
      </c>
      <c r="G1453" s="16" t="str">
        <f>VLOOKUP(F1453:F4609,'[10]Catalogos CRI'!$A$24:$B$65,2,FALSE)</f>
        <v>DERECHOS POR PRESTACIÓN DE SERVICIOS</v>
      </c>
      <c r="H1453" s="16" t="str">
        <f t="shared" si="203"/>
        <v>043200</v>
      </c>
      <c r="I1453" s="16" t="str">
        <f>VLOOKUP(H1453:H4609,'[10]Catalogos CRI'!$A$70:$B$148,2,FALSE)</f>
        <v>Registro civil</v>
      </c>
      <c r="J1453" s="16" t="str">
        <f t="shared" si="204"/>
        <v>043202</v>
      </c>
      <c r="K1453" s="16" t="str">
        <f>VLOOKUP(J1453:J4609,'[10]Catalogos CRI'!$A$153:$B$335,2,FALSE)</f>
        <v>Servicios a domicilio</v>
      </c>
      <c r="L1453" s="16" t="str">
        <f t="shared" si="205"/>
        <v>400</v>
      </c>
      <c r="M1453" s="16" t="str">
        <f>VLOOKUP(L1453:L4609,[11]FF!$A$10:$B$16,2,FALSE)</f>
        <v>Ingresos Propios</v>
      </c>
      <c r="N1453" s="16" t="str">
        <f t="shared" si="206"/>
        <v>401</v>
      </c>
      <c r="O1453" s="16" t="str">
        <f>VLOOKUP(N1453:N4609,[11]FF!$A$22:$B$93,2,FALSE)</f>
        <v>Ingresos Propios</v>
      </c>
      <c r="P1453" s="16">
        <v>880325</v>
      </c>
      <c r="Q1453" s="16">
        <v>6</v>
      </c>
      <c r="R1453" s="17">
        <v>45769</v>
      </c>
      <c r="S1453" s="17">
        <v>0</v>
      </c>
      <c r="T1453" s="17">
        <f t="shared" si="198"/>
        <v>45769</v>
      </c>
      <c r="U1453" s="17">
        <v>0</v>
      </c>
      <c r="V1453" s="17">
        <v>0</v>
      </c>
      <c r="W1453" s="17">
        <f t="shared" si="199"/>
        <v>45769</v>
      </c>
      <c r="X1453" t="str">
        <f>VLOOKUP(J1453,'[12]Conver ASEJ VS Clave Nueva'!$A$4:$C$193,3,FALSE)</f>
        <v>4.3.12.2</v>
      </c>
      <c r="Y1453" t="str">
        <f>VLOOKUP(K1453,'[13]Conver ASEJ VS Clave Nueva'!$B$4:$D$193,3,FALSE)</f>
        <v>Servicios a domicilio</v>
      </c>
    </row>
    <row r="1454" spans="1:25" x14ac:dyDescent="0.25">
      <c r="A1454" s="16">
        <v>86994</v>
      </c>
      <c r="B1454" s="16" t="s">
        <v>57</v>
      </c>
      <c r="C1454" s="16" t="str">
        <f t="shared" si="200"/>
        <v>2018</v>
      </c>
      <c r="D1454" s="16" t="str">
        <f t="shared" si="201"/>
        <v>040000</v>
      </c>
      <c r="E1454" s="16" t="str">
        <f>VLOOKUP(D1454:D4610,'[10]Catalogos CRI'!$A$10:$B$19,2,FALSE)</f>
        <v>DERECHOS</v>
      </c>
      <c r="F1454" s="16" t="str">
        <f t="shared" si="202"/>
        <v>043000</v>
      </c>
      <c r="G1454" s="16" t="str">
        <f>VLOOKUP(F1454:F4610,'[10]Catalogos CRI'!$A$24:$B$65,2,FALSE)</f>
        <v>DERECHOS POR PRESTACIÓN DE SERVICIOS</v>
      </c>
      <c r="H1454" s="16" t="str">
        <f t="shared" si="203"/>
        <v>043200</v>
      </c>
      <c r="I1454" s="16" t="str">
        <f>VLOOKUP(H1454:H4610,'[10]Catalogos CRI'!$A$70:$B$148,2,FALSE)</f>
        <v>Registro civil</v>
      </c>
      <c r="J1454" s="16" t="str">
        <f t="shared" si="204"/>
        <v>043202</v>
      </c>
      <c r="K1454" s="16" t="str">
        <f>VLOOKUP(J1454:J4610,'[10]Catalogos CRI'!$A$153:$B$335,2,FALSE)</f>
        <v>Servicios a domicilio</v>
      </c>
      <c r="L1454" s="16" t="str">
        <f t="shared" si="205"/>
        <v>400</v>
      </c>
      <c r="M1454" s="16" t="str">
        <f>VLOOKUP(L1454:L4610,[11]FF!$A$10:$B$16,2,FALSE)</f>
        <v>Ingresos Propios</v>
      </c>
      <c r="N1454" s="16" t="str">
        <f t="shared" si="206"/>
        <v>401</v>
      </c>
      <c r="O1454" s="16" t="str">
        <f>VLOOKUP(N1454:N4610,[11]FF!$A$22:$B$93,2,FALSE)</f>
        <v>Ingresos Propios</v>
      </c>
      <c r="P1454" s="16">
        <v>880326</v>
      </c>
      <c r="Q1454" s="16">
        <v>7</v>
      </c>
      <c r="R1454" s="17">
        <v>45769</v>
      </c>
      <c r="S1454" s="17">
        <v>0</v>
      </c>
      <c r="T1454" s="17">
        <f t="shared" si="198"/>
        <v>45769</v>
      </c>
      <c r="U1454" s="17">
        <v>0</v>
      </c>
      <c r="V1454" s="17">
        <v>0</v>
      </c>
      <c r="W1454" s="17">
        <f t="shared" si="199"/>
        <v>45769</v>
      </c>
      <c r="X1454" t="str">
        <f>VLOOKUP(J1454,'[12]Conver ASEJ VS Clave Nueva'!$A$4:$C$193,3,FALSE)</f>
        <v>4.3.12.2</v>
      </c>
      <c r="Y1454" t="str">
        <f>VLOOKUP(K1454,'[13]Conver ASEJ VS Clave Nueva'!$B$4:$D$193,3,FALSE)</f>
        <v>Servicios a domicilio</v>
      </c>
    </row>
    <row r="1455" spans="1:25" x14ac:dyDescent="0.25">
      <c r="A1455" s="16">
        <v>86994</v>
      </c>
      <c r="B1455" s="16" t="s">
        <v>57</v>
      </c>
      <c r="C1455" s="16" t="str">
        <f t="shared" si="200"/>
        <v>2018</v>
      </c>
      <c r="D1455" s="16" t="str">
        <f t="shared" si="201"/>
        <v>040000</v>
      </c>
      <c r="E1455" s="16" t="str">
        <f>VLOOKUP(D1455:D4611,'[10]Catalogos CRI'!$A$10:$B$19,2,FALSE)</f>
        <v>DERECHOS</v>
      </c>
      <c r="F1455" s="16" t="str">
        <f t="shared" si="202"/>
        <v>043000</v>
      </c>
      <c r="G1455" s="16" t="str">
        <f>VLOOKUP(F1455:F4611,'[10]Catalogos CRI'!$A$24:$B$65,2,FALSE)</f>
        <v>DERECHOS POR PRESTACIÓN DE SERVICIOS</v>
      </c>
      <c r="H1455" s="16" t="str">
        <f t="shared" si="203"/>
        <v>043200</v>
      </c>
      <c r="I1455" s="16" t="str">
        <f>VLOOKUP(H1455:H4611,'[10]Catalogos CRI'!$A$70:$B$148,2,FALSE)</f>
        <v>Registro civil</v>
      </c>
      <c r="J1455" s="16" t="str">
        <f t="shared" si="204"/>
        <v>043202</v>
      </c>
      <c r="K1455" s="16" t="str">
        <f>VLOOKUP(J1455:J4611,'[10]Catalogos CRI'!$A$153:$B$335,2,FALSE)</f>
        <v>Servicios a domicilio</v>
      </c>
      <c r="L1455" s="16" t="str">
        <f t="shared" si="205"/>
        <v>400</v>
      </c>
      <c r="M1455" s="16" t="str">
        <f>VLOOKUP(L1455:L4611,[11]FF!$A$10:$B$16,2,FALSE)</f>
        <v>Ingresos Propios</v>
      </c>
      <c r="N1455" s="16" t="str">
        <f t="shared" si="206"/>
        <v>401</v>
      </c>
      <c r="O1455" s="16" t="str">
        <f>VLOOKUP(N1455:N4611,[11]FF!$A$22:$B$93,2,FALSE)</f>
        <v>Ingresos Propios</v>
      </c>
      <c r="P1455" s="16">
        <v>880327</v>
      </c>
      <c r="Q1455" s="16">
        <v>8</v>
      </c>
      <c r="R1455" s="17">
        <v>45769</v>
      </c>
      <c r="S1455" s="17">
        <v>0</v>
      </c>
      <c r="T1455" s="17">
        <f t="shared" si="198"/>
        <v>45769</v>
      </c>
      <c r="U1455" s="17">
        <v>0</v>
      </c>
      <c r="V1455" s="17">
        <v>0</v>
      </c>
      <c r="W1455" s="17">
        <f t="shared" si="199"/>
        <v>45769</v>
      </c>
      <c r="X1455" t="str">
        <f>VLOOKUP(J1455,'[12]Conver ASEJ VS Clave Nueva'!$A$4:$C$193,3,FALSE)</f>
        <v>4.3.12.2</v>
      </c>
      <c r="Y1455" t="str">
        <f>VLOOKUP(K1455,'[13]Conver ASEJ VS Clave Nueva'!$B$4:$D$193,3,FALSE)</f>
        <v>Servicios a domicilio</v>
      </c>
    </row>
    <row r="1456" spans="1:25" x14ac:dyDescent="0.25">
      <c r="A1456" s="16">
        <v>86994</v>
      </c>
      <c r="B1456" s="16" t="s">
        <v>57</v>
      </c>
      <c r="C1456" s="16" t="str">
        <f t="shared" si="200"/>
        <v>2018</v>
      </c>
      <c r="D1456" s="16" t="str">
        <f t="shared" si="201"/>
        <v>040000</v>
      </c>
      <c r="E1456" s="16" t="str">
        <f>VLOOKUP(D1456:D4612,'[10]Catalogos CRI'!$A$10:$B$19,2,FALSE)</f>
        <v>DERECHOS</v>
      </c>
      <c r="F1456" s="16" t="str">
        <f t="shared" si="202"/>
        <v>043000</v>
      </c>
      <c r="G1456" s="16" t="str">
        <f>VLOOKUP(F1456:F4612,'[10]Catalogos CRI'!$A$24:$B$65,2,FALSE)</f>
        <v>DERECHOS POR PRESTACIÓN DE SERVICIOS</v>
      </c>
      <c r="H1456" s="16" t="str">
        <f t="shared" si="203"/>
        <v>043200</v>
      </c>
      <c r="I1456" s="16" t="str">
        <f>VLOOKUP(H1456:H4612,'[10]Catalogos CRI'!$A$70:$B$148,2,FALSE)</f>
        <v>Registro civil</v>
      </c>
      <c r="J1456" s="16" t="str">
        <f t="shared" si="204"/>
        <v>043202</v>
      </c>
      <c r="K1456" s="16" t="str">
        <f>VLOOKUP(J1456:J4612,'[10]Catalogos CRI'!$A$153:$B$335,2,FALSE)</f>
        <v>Servicios a domicilio</v>
      </c>
      <c r="L1456" s="16" t="str">
        <f t="shared" si="205"/>
        <v>400</v>
      </c>
      <c r="M1456" s="16" t="str">
        <f>VLOOKUP(L1456:L4612,[11]FF!$A$10:$B$16,2,FALSE)</f>
        <v>Ingresos Propios</v>
      </c>
      <c r="N1456" s="16" t="str">
        <f t="shared" si="206"/>
        <v>401</v>
      </c>
      <c r="O1456" s="16" t="str">
        <f>VLOOKUP(N1456:N4612,[11]FF!$A$22:$B$93,2,FALSE)</f>
        <v>Ingresos Propios</v>
      </c>
      <c r="P1456" s="16">
        <v>880328</v>
      </c>
      <c r="Q1456" s="16">
        <v>9</v>
      </c>
      <c r="R1456" s="17">
        <v>45769</v>
      </c>
      <c r="S1456" s="17">
        <v>0</v>
      </c>
      <c r="T1456" s="17">
        <f t="shared" si="198"/>
        <v>45769</v>
      </c>
      <c r="U1456" s="17">
        <v>0</v>
      </c>
      <c r="V1456" s="17">
        <v>0</v>
      </c>
      <c r="W1456" s="17">
        <f t="shared" si="199"/>
        <v>45769</v>
      </c>
      <c r="X1456" t="str">
        <f>VLOOKUP(J1456,'[12]Conver ASEJ VS Clave Nueva'!$A$4:$C$193,3,FALSE)</f>
        <v>4.3.12.2</v>
      </c>
      <c r="Y1456" t="str">
        <f>VLOOKUP(K1456,'[13]Conver ASEJ VS Clave Nueva'!$B$4:$D$193,3,FALSE)</f>
        <v>Servicios a domicilio</v>
      </c>
    </row>
    <row r="1457" spans="1:25" x14ac:dyDescent="0.25">
      <c r="A1457" s="16">
        <v>86994</v>
      </c>
      <c r="B1457" s="16" t="s">
        <v>57</v>
      </c>
      <c r="C1457" s="16" t="str">
        <f t="shared" si="200"/>
        <v>2018</v>
      </c>
      <c r="D1457" s="16" t="str">
        <f t="shared" si="201"/>
        <v>040000</v>
      </c>
      <c r="E1457" s="16" t="str">
        <f>VLOOKUP(D1457:D4613,'[10]Catalogos CRI'!$A$10:$B$19,2,FALSE)</f>
        <v>DERECHOS</v>
      </c>
      <c r="F1457" s="16" t="str">
        <f t="shared" si="202"/>
        <v>043000</v>
      </c>
      <c r="G1457" s="16" t="str">
        <f>VLOOKUP(F1457:F4613,'[10]Catalogos CRI'!$A$24:$B$65,2,FALSE)</f>
        <v>DERECHOS POR PRESTACIÓN DE SERVICIOS</v>
      </c>
      <c r="H1457" s="16" t="str">
        <f t="shared" si="203"/>
        <v>043200</v>
      </c>
      <c r="I1457" s="16" t="str">
        <f>VLOOKUP(H1457:H4613,'[10]Catalogos CRI'!$A$70:$B$148,2,FALSE)</f>
        <v>Registro civil</v>
      </c>
      <c r="J1457" s="16" t="str">
        <f t="shared" si="204"/>
        <v>043202</v>
      </c>
      <c r="K1457" s="16" t="str">
        <f>VLOOKUP(J1457:J4613,'[10]Catalogos CRI'!$A$153:$B$335,2,FALSE)</f>
        <v>Servicios a domicilio</v>
      </c>
      <c r="L1457" s="16" t="str">
        <f t="shared" si="205"/>
        <v>400</v>
      </c>
      <c r="M1457" s="16" t="str">
        <f>VLOOKUP(L1457:L4613,[11]FF!$A$10:$B$16,2,FALSE)</f>
        <v>Ingresos Propios</v>
      </c>
      <c r="N1457" s="16" t="str">
        <f t="shared" si="206"/>
        <v>401</v>
      </c>
      <c r="O1457" s="16" t="str">
        <f>VLOOKUP(N1457:N4613,[11]FF!$A$22:$B$93,2,FALSE)</f>
        <v>Ingresos Propios</v>
      </c>
      <c r="P1457" s="16">
        <v>880329</v>
      </c>
      <c r="Q1457" s="16">
        <v>10</v>
      </c>
      <c r="R1457" s="17">
        <v>45769</v>
      </c>
      <c r="S1457" s="17">
        <v>0</v>
      </c>
      <c r="T1457" s="17">
        <f t="shared" si="198"/>
        <v>45769</v>
      </c>
      <c r="U1457" s="17">
        <v>0</v>
      </c>
      <c r="V1457" s="17">
        <v>0</v>
      </c>
      <c r="W1457" s="17">
        <f t="shared" si="199"/>
        <v>45769</v>
      </c>
      <c r="X1457" t="str">
        <f>VLOOKUP(J1457,'[12]Conver ASEJ VS Clave Nueva'!$A$4:$C$193,3,FALSE)</f>
        <v>4.3.12.2</v>
      </c>
      <c r="Y1457" t="str">
        <f>VLOOKUP(K1457,'[13]Conver ASEJ VS Clave Nueva'!$B$4:$D$193,3,FALSE)</f>
        <v>Servicios a domicilio</v>
      </c>
    </row>
    <row r="1458" spans="1:25" x14ac:dyDescent="0.25">
      <c r="A1458" s="16">
        <v>86994</v>
      </c>
      <c r="B1458" s="16" t="s">
        <v>57</v>
      </c>
      <c r="C1458" s="16" t="str">
        <f t="shared" si="200"/>
        <v>2018</v>
      </c>
      <c r="D1458" s="16" t="str">
        <f t="shared" si="201"/>
        <v>040000</v>
      </c>
      <c r="E1458" s="16" t="str">
        <f>VLOOKUP(D1458:D4614,'[10]Catalogos CRI'!$A$10:$B$19,2,FALSE)</f>
        <v>DERECHOS</v>
      </c>
      <c r="F1458" s="16" t="str">
        <f t="shared" si="202"/>
        <v>043000</v>
      </c>
      <c r="G1458" s="16" t="str">
        <f>VLOOKUP(F1458:F4614,'[10]Catalogos CRI'!$A$24:$B$65,2,FALSE)</f>
        <v>DERECHOS POR PRESTACIÓN DE SERVICIOS</v>
      </c>
      <c r="H1458" s="16" t="str">
        <f t="shared" si="203"/>
        <v>043200</v>
      </c>
      <c r="I1458" s="16" t="str">
        <f>VLOOKUP(H1458:H4614,'[10]Catalogos CRI'!$A$70:$B$148,2,FALSE)</f>
        <v>Registro civil</v>
      </c>
      <c r="J1458" s="16" t="str">
        <f t="shared" si="204"/>
        <v>043202</v>
      </c>
      <c r="K1458" s="16" t="str">
        <f>VLOOKUP(J1458:J4614,'[10]Catalogos CRI'!$A$153:$B$335,2,FALSE)</f>
        <v>Servicios a domicilio</v>
      </c>
      <c r="L1458" s="16" t="str">
        <f t="shared" si="205"/>
        <v>400</v>
      </c>
      <c r="M1458" s="16" t="str">
        <f>VLOOKUP(L1458:L4614,[11]FF!$A$10:$B$16,2,FALSE)</f>
        <v>Ingresos Propios</v>
      </c>
      <c r="N1458" s="16" t="str">
        <f t="shared" si="206"/>
        <v>401</v>
      </c>
      <c r="O1458" s="16" t="str">
        <f>VLOOKUP(N1458:N4614,[11]FF!$A$22:$B$93,2,FALSE)</f>
        <v>Ingresos Propios</v>
      </c>
      <c r="P1458" s="16">
        <v>880330</v>
      </c>
      <c r="Q1458" s="16">
        <v>11</v>
      </c>
      <c r="R1458" s="17">
        <v>45769</v>
      </c>
      <c r="S1458" s="17">
        <v>0</v>
      </c>
      <c r="T1458" s="17">
        <f t="shared" si="198"/>
        <v>45769</v>
      </c>
      <c r="U1458" s="17">
        <v>0</v>
      </c>
      <c r="V1458" s="17">
        <v>0</v>
      </c>
      <c r="W1458" s="17">
        <f t="shared" si="199"/>
        <v>45769</v>
      </c>
      <c r="X1458" t="str">
        <f>VLOOKUP(J1458,'[12]Conver ASEJ VS Clave Nueva'!$A$4:$C$193,3,FALSE)</f>
        <v>4.3.12.2</v>
      </c>
      <c r="Y1458" t="str">
        <f>VLOOKUP(K1458,'[13]Conver ASEJ VS Clave Nueva'!$B$4:$D$193,3,FALSE)</f>
        <v>Servicios a domicilio</v>
      </c>
    </row>
    <row r="1459" spans="1:25" x14ac:dyDescent="0.25">
      <c r="A1459" s="16">
        <v>86994</v>
      </c>
      <c r="B1459" s="16" t="s">
        <v>57</v>
      </c>
      <c r="C1459" s="16" t="str">
        <f t="shared" si="200"/>
        <v>2018</v>
      </c>
      <c r="D1459" s="16" t="str">
        <f t="shared" si="201"/>
        <v>040000</v>
      </c>
      <c r="E1459" s="16" t="str">
        <f>VLOOKUP(D1459:D4615,'[10]Catalogos CRI'!$A$10:$B$19,2,FALSE)</f>
        <v>DERECHOS</v>
      </c>
      <c r="F1459" s="16" t="str">
        <f t="shared" si="202"/>
        <v>043000</v>
      </c>
      <c r="G1459" s="16" t="str">
        <f>VLOOKUP(F1459:F4615,'[10]Catalogos CRI'!$A$24:$B$65,2,FALSE)</f>
        <v>DERECHOS POR PRESTACIÓN DE SERVICIOS</v>
      </c>
      <c r="H1459" s="16" t="str">
        <f t="shared" si="203"/>
        <v>043200</v>
      </c>
      <c r="I1459" s="16" t="str">
        <f>VLOOKUP(H1459:H4615,'[10]Catalogos CRI'!$A$70:$B$148,2,FALSE)</f>
        <v>Registro civil</v>
      </c>
      <c r="J1459" s="16" t="str">
        <f t="shared" si="204"/>
        <v>043202</v>
      </c>
      <c r="K1459" s="16" t="str">
        <f>VLOOKUP(J1459:J4615,'[10]Catalogos CRI'!$A$153:$B$335,2,FALSE)</f>
        <v>Servicios a domicilio</v>
      </c>
      <c r="L1459" s="16" t="str">
        <f t="shared" si="205"/>
        <v>400</v>
      </c>
      <c r="M1459" s="16" t="str">
        <f>VLOOKUP(L1459:L4615,[11]FF!$A$10:$B$16,2,FALSE)</f>
        <v>Ingresos Propios</v>
      </c>
      <c r="N1459" s="16" t="str">
        <f t="shared" si="206"/>
        <v>401</v>
      </c>
      <c r="O1459" s="16" t="str">
        <f>VLOOKUP(N1459:N4615,[11]FF!$A$22:$B$93,2,FALSE)</f>
        <v>Ingresos Propios</v>
      </c>
      <c r="P1459" s="16">
        <v>880331</v>
      </c>
      <c r="Q1459" s="16">
        <v>12</v>
      </c>
      <c r="R1459" s="17">
        <v>45769</v>
      </c>
      <c r="S1459" s="17">
        <v>0</v>
      </c>
      <c r="T1459" s="17">
        <f t="shared" si="198"/>
        <v>45769</v>
      </c>
      <c r="U1459" s="17">
        <v>0</v>
      </c>
      <c r="V1459" s="17">
        <v>0</v>
      </c>
      <c r="W1459" s="17">
        <f t="shared" si="199"/>
        <v>45769</v>
      </c>
      <c r="X1459" t="str">
        <f>VLOOKUP(J1459,'[12]Conver ASEJ VS Clave Nueva'!$A$4:$C$193,3,FALSE)</f>
        <v>4.3.12.2</v>
      </c>
      <c r="Y1459" t="str">
        <f>VLOOKUP(K1459,'[13]Conver ASEJ VS Clave Nueva'!$B$4:$D$193,3,FALSE)</f>
        <v>Servicios a domicilio</v>
      </c>
    </row>
    <row r="1460" spans="1:25" x14ac:dyDescent="0.25">
      <c r="A1460" s="16">
        <v>86995</v>
      </c>
      <c r="B1460" s="16" t="s">
        <v>82</v>
      </c>
      <c r="C1460" s="16" t="str">
        <f t="shared" si="200"/>
        <v>2018</v>
      </c>
      <c r="D1460" s="16" t="str">
        <f t="shared" si="201"/>
        <v>040000</v>
      </c>
      <c r="E1460" s="16" t="str">
        <f>VLOOKUP(D1460:D4616,'[10]Catalogos CRI'!$A$10:$B$19,2,FALSE)</f>
        <v>DERECHOS</v>
      </c>
      <c r="F1460" s="16" t="str">
        <f t="shared" si="202"/>
        <v>043000</v>
      </c>
      <c r="G1460" s="16" t="str">
        <f>VLOOKUP(F1460:F4616,'[10]Catalogos CRI'!$A$24:$B$65,2,FALSE)</f>
        <v>DERECHOS POR PRESTACIÓN DE SERVICIOS</v>
      </c>
      <c r="H1460" s="16" t="str">
        <f t="shared" si="203"/>
        <v>043200</v>
      </c>
      <c r="I1460" s="16" t="str">
        <f>VLOOKUP(H1460:H4616,'[10]Catalogos CRI'!$A$70:$B$148,2,FALSE)</f>
        <v>Registro civil</v>
      </c>
      <c r="J1460" s="16" t="str">
        <f t="shared" si="204"/>
        <v>043203</v>
      </c>
      <c r="K1460" s="16" t="str">
        <f>VLOOKUP(J1460:J4616,'[10]Catalogos CRI'!$A$153:$B$335,2,FALSE)</f>
        <v>Anotaciones e inserciones en actas</v>
      </c>
      <c r="L1460" s="16" t="str">
        <f t="shared" si="205"/>
        <v>400</v>
      </c>
      <c r="M1460" s="16" t="str">
        <f>VLOOKUP(L1460:L4616,[11]FF!$A$10:$B$16,2,FALSE)</f>
        <v>Ingresos Propios</v>
      </c>
      <c r="N1460" s="16" t="str">
        <f t="shared" si="206"/>
        <v>401</v>
      </c>
      <c r="O1460" s="16" t="str">
        <f>VLOOKUP(N1460:N4616,[11]FF!$A$22:$B$93,2,FALSE)</f>
        <v>Ingresos Propios</v>
      </c>
      <c r="P1460" s="16">
        <v>880332</v>
      </c>
      <c r="Q1460" s="16">
        <v>1</v>
      </c>
      <c r="R1460" s="17">
        <v>5119.57</v>
      </c>
      <c r="S1460" s="17">
        <v>0</v>
      </c>
      <c r="T1460" s="17">
        <f t="shared" si="198"/>
        <v>5119.57</v>
      </c>
      <c r="U1460" s="17">
        <v>0</v>
      </c>
      <c r="V1460" s="17">
        <v>0</v>
      </c>
      <c r="W1460" s="17">
        <f t="shared" si="199"/>
        <v>5119.57</v>
      </c>
      <c r="X1460" t="str">
        <f>VLOOKUP(J1460,'[12]Conver ASEJ VS Clave Nueva'!$A$4:$C$193,3,FALSE)</f>
        <v>4.3.12.3</v>
      </c>
      <c r="Y1460" t="str">
        <f>VLOOKUP(K1460,'[13]Conver ASEJ VS Clave Nueva'!$B$4:$D$193,3,FALSE)</f>
        <v>Anotaciones e inserciones en actas</v>
      </c>
    </row>
    <row r="1461" spans="1:25" x14ac:dyDescent="0.25">
      <c r="A1461" s="16">
        <v>86995</v>
      </c>
      <c r="B1461" s="16" t="s">
        <v>82</v>
      </c>
      <c r="C1461" s="16" t="str">
        <f t="shared" si="200"/>
        <v>2018</v>
      </c>
      <c r="D1461" s="16" t="str">
        <f t="shared" si="201"/>
        <v>040000</v>
      </c>
      <c r="E1461" s="16" t="str">
        <f>VLOOKUP(D1461:D4617,'[10]Catalogos CRI'!$A$10:$B$19,2,FALSE)</f>
        <v>DERECHOS</v>
      </c>
      <c r="F1461" s="16" t="str">
        <f t="shared" si="202"/>
        <v>043000</v>
      </c>
      <c r="G1461" s="16" t="str">
        <f>VLOOKUP(F1461:F4617,'[10]Catalogos CRI'!$A$24:$B$65,2,FALSE)</f>
        <v>DERECHOS POR PRESTACIÓN DE SERVICIOS</v>
      </c>
      <c r="H1461" s="16" t="str">
        <f t="shared" si="203"/>
        <v>043200</v>
      </c>
      <c r="I1461" s="16" t="str">
        <f>VLOOKUP(H1461:H4617,'[10]Catalogos CRI'!$A$70:$B$148,2,FALSE)</f>
        <v>Registro civil</v>
      </c>
      <c r="J1461" s="16" t="str">
        <f t="shared" si="204"/>
        <v>043203</v>
      </c>
      <c r="K1461" s="16" t="str">
        <f>VLOOKUP(J1461:J4617,'[10]Catalogos CRI'!$A$153:$B$335,2,FALSE)</f>
        <v>Anotaciones e inserciones en actas</v>
      </c>
      <c r="L1461" s="16" t="str">
        <f t="shared" si="205"/>
        <v>400</v>
      </c>
      <c r="M1461" s="16" t="str">
        <f>VLOOKUP(L1461:L4617,[11]FF!$A$10:$B$16,2,FALSE)</f>
        <v>Ingresos Propios</v>
      </c>
      <c r="N1461" s="16" t="str">
        <f t="shared" si="206"/>
        <v>401</v>
      </c>
      <c r="O1461" s="16" t="str">
        <f>VLOOKUP(N1461:N4617,[11]FF!$A$22:$B$93,2,FALSE)</f>
        <v>Ingresos Propios</v>
      </c>
      <c r="P1461" s="16">
        <v>880333</v>
      </c>
      <c r="Q1461" s="16">
        <v>2</v>
      </c>
      <c r="R1461" s="17">
        <v>5118</v>
      </c>
      <c r="S1461" s="17">
        <v>0</v>
      </c>
      <c r="T1461" s="17">
        <f t="shared" si="198"/>
        <v>5118</v>
      </c>
      <c r="U1461" s="17">
        <v>0</v>
      </c>
      <c r="V1461" s="17">
        <v>0</v>
      </c>
      <c r="W1461" s="17">
        <f t="shared" si="199"/>
        <v>5118</v>
      </c>
      <c r="X1461" t="str">
        <f>VLOOKUP(J1461,'[12]Conver ASEJ VS Clave Nueva'!$A$4:$C$193,3,FALSE)</f>
        <v>4.3.12.3</v>
      </c>
      <c r="Y1461" t="str">
        <f>VLOOKUP(K1461,'[13]Conver ASEJ VS Clave Nueva'!$B$4:$D$193,3,FALSE)</f>
        <v>Anotaciones e inserciones en actas</v>
      </c>
    </row>
    <row r="1462" spans="1:25" x14ac:dyDescent="0.25">
      <c r="A1462" s="16">
        <v>86995</v>
      </c>
      <c r="B1462" s="16" t="s">
        <v>82</v>
      </c>
      <c r="C1462" s="16" t="str">
        <f t="shared" si="200"/>
        <v>2018</v>
      </c>
      <c r="D1462" s="16" t="str">
        <f t="shared" si="201"/>
        <v>040000</v>
      </c>
      <c r="E1462" s="16" t="str">
        <f>VLOOKUP(D1462:D4618,'[10]Catalogos CRI'!$A$10:$B$19,2,FALSE)</f>
        <v>DERECHOS</v>
      </c>
      <c r="F1462" s="16" t="str">
        <f t="shared" si="202"/>
        <v>043000</v>
      </c>
      <c r="G1462" s="16" t="str">
        <f>VLOOKUP(F1462:F4618,'[10]Catalogos CRI'!$A$24:$B$65,2,FALSE)</f>
        <v>DERECHOS POR PRESTACIÓN DE SERVICIOS</v>
      </c>
      <c r="H1462" s="16" t="str">
        <f t="shared" si="203"/>
        <v>043200</v>
      </c>
      <c r="I1462" s="16" t="str">
        <f>VLOOKUP(H1462:H4618,'[10]Catalogos CRI'!$A$70:$B$148,2,FALSE)</f>
        <v>Registro civil</v>
      </c>
      <c r="J1462" s="16" t="str">
        <f t="shared" si="204"/>
        <v>043203</v>
      </c>
      <c r="K1462" s="16" t="str">
        <f>VLOOKUP(J1462:J4618,'[10]Catalogos CRI'!$A$153:$B$335,2,FALSE)</f>
        <v>Anotaciones e inserciones en actas</v>
      </c>
      <c r="L1462" s="16" t="str">
        <f t="shared" si="205"/>
        <v>400</v>
      </c>
      <c r="M1462" s="16" t="str">
        <f>VLOOKUP(L1462:L4618,[11]FF!$A$10:$B$16,2,FALSE)</f>
        <v>Ingresos Propios</v>
      </c>
      <c r="N1462" s="16" t="str">
        <f t="shared" si="206"/>
        <v>401</v>
      </c>
      <c r="O1462" s="16" t="str">
        <f>VLOOKUP(N1462:N4618,[11]FF!$A$22:$B$93,2,FALSE)</f>
        <v>Ingresos Propios</v>
      </c>
      <c r="P1462" s="16">
        <v>880334</v>
      </c>
      <c r="Q1462" s="16">
        <v>3</v>
      </c>
      <c r="R1462" s="17">
        <v>5118</v>
      </c>
      <c r="S1462" s="17">
        <v>0</v>
      </c>
      <c r="T1462" s="17">
        <f t="shared" si="198"/>
        <v>5118</v>
      </c>
      <c r="U1462" s="17">
        <v>0</v>
      </c>
      <c r="V1462" s="17">
        <v>0</v>
      </c>
      <c r="W1462" s="17">
        <f t="shared" si="199"/>
        <v>5118</v>
      </c>
      <c r="X1462" t="str">
        <f>VLOOKUP(J1462,'[12]Conver ASEJ VS Clave Nueva'!$A$4:$C$193,3,FALSE)</f>
        <v>4.3.12.3</v>
      </c>
      <c r="Y1462" t="str">
        <f>VLOOKUP(K1462,'[13]Conver ASEJ VS Clave Nueva'!$B$4:$D$193,3,FALSE)</f>
        <v>Anotaciones e inserciones en actas</v>
      </c>
    </row>
    <row r="1463" spans="1:25" x14ac:dyDescent="0.25">
      <c r="A1463" s="16">
        <v>86995</v>
      </c>
      <c r="B1463" s="16" t="s">
        <v>82</v>
      </c>
      <c r="C1463" s="16" t="str">
        <f t="shared" si="200"/>
        <v>2018</v>
      </c>
      <c r="D1463" s="16" t="str">
        <f t="shared" si="201"/>
        <v>040000</v>
      </c>
      <c r="E1463" s="16" t="str">
        <f>VLOOKUP(D1463:D4619,'[10]Catalogos CRI'!$A$10:$B$19,2,FALSE)</f>
        <v>DERECHOS</v>
      </c>
      <c r="F1463" s="16" t="str">
        <f t="shared" si="202"/>
        <v>043000</v>
      </c>
      <c r="G1463" s="16" t="str">
        <f>VLOOKUP(F1463:F4619,'[10]Catalogos CRI'!$A$24:$B$65,2,FALSE)</f>
        <v>DERECHOS POR PRESTACIÓN DE SERVICIOS</v>
      </c>
      <c r="H1463" s="16" t="str">
        <f t="shared" si="203"/>
        <v>043200</v>
      </c>
      <c r="I1463" s="16" t="str">
        <f>VLOOKUP(H1463:H4619,'[10]Catalogos CRI'!$A$70:$B$148,2,FALSE)</f>
        <v>Registro civil</v>
      </c>
      <c r="J1463" s="16" t="str">
        <f t="shared" si="204"/>
        <v>043203</v>
      </c>
      <c r="K1463" s="16" t="str">
        <f>VLOOKUP(J1463:J4619,'[10]Catalogos CRI'!$A$153:$B$335,2,FALSE)</f>
        <v>Anotaciones e inserciones en actas</v>
      </c>
      <c r="L1463" s="16" t="str">
        <f t="shared" si="205"/>
        <v>400</v>
      </c>
      <c r="M1463" s="16" t="str">
        <f>VLOOKUP(L1463:L4619,[11]FF!$A$10:$B$16,2,FALSE)</f>
        <v>Ingresos Propios</v>
      </c>
      <c r="N1463" s="16" t="str">
        <f t="shared" si="206"/>
        <v>401</v>
      </c>
      <c r="O1463" s="16" t="str">
        <f>VLOOKUP(N1463:N4619,[11]FF!$A$22:$B$93,2,FALSE)</f>
        <v>Ingresos Propios</v>
      </c>
      <c r="P1463" s="16">
        <v>880335</v>
      </c>
      <c r="Q1463" s="16">
        <v>4</v>
      </c>
      <c r="R1463" s="17">
        <v>5118</v>
      </c>
      <c r="S1463" s="17">
        <v>0</v>
      </c>
      <c r="T1463" s="17">
        <f t="shared" si="198"/>
        <v>5118</v>
      </c>
      <c r="U1463" s="17">
        <v>0</v>
      </c>
      <c r="V1463" s="17">
        <v>0</v>
      </c>
      <c r="W1463" s="17">
        <f t="shared" si="199"/>
        <v>5118</v>
      </c>
      <c r="X1463" t="str">
        <f>VLOOKUP(J1463,'[12]Conver ASEJ VS Clave Nueva'!$A$4:$C$193,3,FALSE)</f>
        <v>4.3.12.3</v>
      </c>
      <c r="Y1463" t="str">
        <f>VLOOKUP(K1463,'[13]Conver ASEJ VS Clave Nueva'!$B$4:$D$193,3,FALSE)</f>
        <v>Anotaciones e inserciones en actas</v>
      </c>
    </row>
    <row r="1464" spans="1:25" x14ac:dyDescent="0.25">
      <c r="A1464" s="16">
        <v>86995</v>
      </c>
      <c r="B1464" s="16" t="s">
        <v>82</v>
      </c>
      <c r="C1464" s="16" t="str">
        <f t="shared" si="200"/>
        <v>2018</v>
      </c>
      <c r="D1464" s="16" t="str">
        <f t="shared" si="201"/>
        <v>040000</v>
      </c>
      <c r="E1464" s="16" t="str">
        <f>VLOOKUP(D1464:D4620,'[10]Catalogos CRI'!$A$10:$B$19,2,FALSE)</f>
        <v>DERECHOS</v>
      </c>
      <c r="F1464" s="16" t="str">
        <f t="shared" si="202"/>
        <v>043000</v>
      </c>
      <c r="G1464" s="16" t="str">
        <f>VLOOKUP(F1464:F4620,'[10]Catalogos CRI'!$A$24:$B$65,2,FALSE)</f>
        <v>DERECHOS POR PRESTACIÓN DE SERVICIOS</v>
      </c>
      <c r="H1464" s="16" t="str">
        <f t="shared" si="203"/>
        <v>043200</v>
      </c>
      <c r="I1464" s="16" t="str">
        <f>VLOOKUP(H1464:H4620,'[10]Catalogos CRI'!$A$70:$B$148,2,FALSE)</f>
        <v>Registro civil</v>
      </c>
      <c r="J1464" s="16" t="str">
        <f t="shared" si="204"/>
        <v>043203</v>
      </c>
      <c r="K1464" s="16" t="str">
        <f>VLOOKUP(J1464:J4620,'[10]Catalogos CRI'!$A$153:$B$335,2,FALSE)</f>
        <v>Anotaciones e inserciones en actas</v>
      </c>
      <c r="L1464" s="16" t="str">
        <f t="shared" si="205"/>
        <v>400</v>
      </c>
      <c r="M1464" s="16" t="str">
        <f>VLOOKUP(L1464:L4620,[11]FF!$A$10:$B$16,2,FALSE)</f>
        <v>Ingresos Propios</v>
      </c>
      <c r="N1464" s="16" t="str">
        <f t="shared" si="206"/>
        <v>401</v>
      </c>
      <c r="O1464" s="16" t="str">
        <f>VLOOKUP(N1464:N4620,[11]FF!$A$22:$B$93,2,FALSE)</f>
        <v>Ingresos Propios</v>
      </c>
      <c r="P1464" s="16">
        <v>880336</v>
      </c>
      <c r="Q1464" s="16">
        <v>5</v>
      </c>
      <c r="R1464" s="17">
        <v>5118</v>
      </c>
      <c r="S1464" s="17">
        <v>0</v>
      </c>
      <c r="T1464" s="17">
        <f t="shared" si="198"/>
        <v>5118</v>
      </c>
      <c r="U1464" s="17">
        <v>0</v>
      </c>
      <c r="V1464" s="17">
        <v>0</v>
      </c>
      <c r="W1464" s="17">
        <f t="shared" si="199"/>
        <v>5118</v>
      </c>
      <c r="X1464" t="str">
        <f>VLOOKUP(J1464,'[12]Conver ASEJ VS Clave Nueva'!$A$4:$C$193,3,FALSE)</f>
        <v>4.3.12.3</v>
      </c>
      <c r="Y1464" t="str">
        <f>VLOOKUP(K1464,'[13]Conver ASEJ VS Clave Nueva'!$B$4:$D$193,3,FALSE)</f>
        <v>Anotaciones e inserciones en actas</v>
      </c>
    </row>
    <row r="1465" spans="1:25" x14ac:dyDescent="0.25">
      <c r="A1465" s="16">
        <v>86995</v>
      </c>
      <c r="B1465" s="16" t="s">
        <v>82</v>
      </c>
      <c r="C1465" s="16" t="str">
        <f t="shared" si="200"/>
        <v>2018</v>
      </c>
      <c r="D1465" s="16" t="str">
        <f t="shared" si="201"/>
        <v>040000</v>
      </c>
      <c r="E1465" s="16" t="str">
        <f>VLOOKUP(D1465:D4621,'[10]Catalogos CRI'!$A$10:$B$19,2,FALSE)</f>
        <v>DERECHOS</v>
      </c>
      <c r="F1465" s="16" t="str">
        <f t="shared" si="202"/>
        <v>043000</v>
      </c>
      <c r="G1465" s="16" t="str">
        <f>VLOOKUP(F1465:F4621,'[10]Catalogos CRI'!$A$24:$B$65,2,FALSE)</f>
        <v>DERECHOS POR PRESTACIÓN DE SERVICIOS</v>
      </c>
      <c r="H1465" s="16" t="str">
        <f t="shared" si="203"/>
        <v>043200</v>
      </c>
      <c r="I1465" s="16" t="str">
        <f>VLOOKUP(H1465:H4621,'[10]Catalogos CRI'!$A$70:$B$148,2,FALSE)</f>
        <v>Registro civil</v>
      </c>
      <c r="J1465" s="16" t="str">
        <f t="shared" si="204"/>
        <v>043203</v>
      </c>
      <c r="K1465" s="16" t="str">
        <f>VLOOKUP(J1465:J4621,'[10]Catalogos CRI'!$A$153:$B$335,2,FALSE)</f>
        <v>Anotaciones e inserciones en actas</v>
      </c>
      <c r="L1465" s="16" t="str">
        <f t="shared" si="205"/>
        <v>400</v>
      </c>
      <c r="M1465" s="16" t="str">
        <f>VLOOKUP(L1465:L4621,[11]FF!$A$10:$B$16,2,FALSE)</f>
        <v>Ingresos Propios</v>
      </c>
      <c r="N1465" s="16" t="str">
        <f t="shared" si="206"/>
        <v>401</v>
      </c>
      <c r="O1465" s="16" t="str">
        <f>VLOOKUP(N1465:N4621,[11]FF!$A$22:$B$93,2,FALSE)</f>
        <v>Ingresos Propios</v>
      </c>
      <c r="P1465" s="16">
        <v>880337</v>
      </c>
      <c r="Q1465" s="16">
        <v>6</v>
      </c>
      <c r="R1465" s="17">
        <v>5118</v>
      </c>
      <c r="S1465" s="17">
        <v>0</v>
      </c>
      <c r="T1465" s="17">
        <f t="shared" si="198"/>
        <v>5118</v>
      </c>
      <c r="U1465" s="17">
        <v>0</v>
      </c>
      <c r="V1465" s="17">
        <v>0</v>
      </c>
      <c r="W1465" s="17">
        <f t="shared" si="199"/>
        <v>5118</v>
      </c>
      <c r="X1465" t="str">
        <f>VLOOKUP(J1465,'[12]Conver ASEJ VS Clave Nueva'!$A$4:$C$193,3,FALSE)</f>
        <v>4.3.12.3</v>
      </c>
      <c r="Y1465" t="str">
        <f>VLOOKUP(K1465,'[13]Conver ASEJ VS Clave Nueva'!$B$4:$D$193,3,FALSE)</f>
        <v>Anotaciones e inserciones en actas</v>
      </c>
    </row>
    <row r="1466" spans="1:25" x14ac:dyDescent="0.25">
      <c r="A1466" s="16">
        <v>86995</v>
      </c>
      <c r="B1466" s="16" t="s">
        <v>82</v>
      </c>
      <c r="C1466" s="16" t="str">
        <f t="shared" si="200"/>
        <v>2018</v>
      </c>
      <c r="D1466" s="16" t="str">
        <f t="shared" si="201"/>
        <v>040000</v>
      </c>
      <c r="E1466" s="16" t="str">
        <f>VLOOKUP(D1466:D4622,'[10]Catalogos CRI'!$A$10:$B$19,2,FALSE)</f>
        <v>DERECHOS</v>
      </c>
      <c r="F1466" s="16" t="str">
        <f t="shared" si="202"/>
        <v>043000</v>
      </c>
      <c r="G1466" s="16" t="str">
        <f>VLOOKUP(F1466:F4622,'[10]Catalogos CRI'!$A$24:$B$65,2,FALSE)</f>
        <v>DERECHOS POR PRESTACIÓN DE SERVICIOS</v>
      </c>
      <c r="H1466" s="16" t="str">
        <f t="shared" si="203"/>
        <v>043200</v>
      </c>
      <c r="I1466" s="16" t="str">
        <f>VLOOKUP(H1466:H4622,'[10]Catalogos CRI'!$A$70:$B$148,2,FALSE)</f>
        <v>Registro civil</v>
      </c>
      <c r="J1466" s="16" t="str">
        <f t="shared" si="204"/>
        <v>043203</v>
      </c>
      <c r="K1466" s="16" t="str">
        <f>VLOOKUP(J1466:J4622,'[10]Catalogos CRI'!$A$153:$B$335,2,FALSE)</f>
        <v>Anotaciones e inserciones en actas</v>
      </c>
      <c r="L1466" s="16" t="str">
        <f t="shared" si="205"/>
        <v>400</v>
      </c>
      <c r="M1466" s="16" t="str">
        <f>VLOOKUP(L1466:L4622,[11]FF!$A$10:$B$16,2,FALSE)</f>
        <v>Ingresos Propios</v>
      </c>
      <c r="N1466" s="16" t="str">
        <f t="shared" si="206"/>
        <v>401</v>
      </c>
      <c r="O1466" s="16" t="str">
        <f>VLOOKUP(N1466:N4622,[11]FF!$A$22:$B$93,2,FALSE)</f>
        <v>Ingresos Propios</v>
      </c>
      <c r="P1466" s="16">
        <v>880338</v>
      </c>
      <c r="Q1466" s="16">
        <v>7</v>
      </c>
      <c r="R1466" s="17">
        <v>5118</v>
      </c>
      <c r="S1466" s="17">
        <v>0</v>
      </c>
      <c r="T1466" s="17">
        <f t="shared" si="198"/>
        <v>5118</v>
      </c>
      <c r="U1466" s="17">
        <v>0</v>
      </c>
      <c r="V1466" s="17">
        <v>0</v>
      </c>
      <c r="W1466" s="17">
        <f t="shared" si="199"/>
        <v>5118</v>
      </c>
      <c r="X1466" t="str">
        <f>VLOOKUP(J1466,'[12]Conver ASEJ VS Clave Nueva'!$A$4:$C$193,3,FALSE)</f>
        <v>4.3.12.3</v>
      </c>
      <c r="Y1466" t="str">
        <f>VLOOKUP(K1466,'[13]Conver ASEJ VS Clave Nueva'!$B$4:$D$193,3,FALSE)</f>
        <v>Anotaciones e inserciones en actas</v>
      </c>
    </row>
    <row r="1467" spans="1:25" x14ac:dyDescent="0.25">
      <c r="A1467" s="16">
        <v>86995</v>
      </c>
      <c r="B1467" s="16" t="s">
        <v>82</v>
      </c>
      <c r="C1467" s="16" t="str">
        <f t="shared" si="200"/>
        <v>2018</v>
      </c>
      <c r="D1467" s="16" t="str">
        <f t="shared" si="201"/>
        <v>040000</v>
      </c>
      <c r="E1467" s="16" t="str">
        <f>VLOOKUP(D1467:D4623,'[10]Catalogos CRI'!$A$10:$B$19,2,FALSE)</f>
        <v>DERECHOS</v>
      </c>
      <c r="F1467" s="16" t="str">
        <f t="shared" si="202"/>
        <v>043000</v>
      </c>
      <c r="G1467" s="16" t="str">
        <f>VLOOKUP(F1467:F4623,'[10]Catalogos CRI'!$A$24:$B$65,2,FALSE)</f>
        <v>DERECHOS POR PRESTACIÓN DE SERVICIOS</v>
      </c>
      <c r="H1467" s="16" t="str">
        <f t="shared" si="203"/>
        <v>043200</v>
      </c>
      <c r="I1467" s="16" t="str">
        <f>VLOOKUP(H1467:H4623,'[10]Catalogos CRI'!$A$70:$B$148,2,FALSE)</f>
        <v>Registro civil</v>
      </c>
      <c r="J1467" s="16" t="str">
        <f t="shared" si="204"/>
        <v>043203</v>
      </c>
      <c r="K1467" s="16" t="str">
        <f>VLOOKUP(J1467:J4623,'[10]Catalogos CRI'!$A$153:$B$335,2,FALSE)</f>
        <v>Anotaciones e inserciones en actas</v>
      </c>
      <c r="L1467" s="16" t="str">
        <f t="shared" si="205"/>
        <v>400</v>
      </c>
      <c r="M1467" s="16" t="str">
        <f>VLOOKUP(L1467:L4623,[11]FF!$A$10:$B$16,2,FALSE)</f>
        <v>Ingresos Propios</v>
      </c>
      <c r="N1467" s="16" t="str">
        <f t="shared" si="206"/>
        <v>401</v>
      </c>
      <c r="O1467" s="16" t="str">
        <f>VLOOKUP(N1467:N4623,[11]FF!$A$22:$B$93,2,FALSE)</f>
        <v>Ingresos Propios</v>
      </c>
      <c r="P1467" s="16">
        <v>880339</v>
      </c>
      <c r="Q1467" s="16">
        <v>8</v>
      </c>
      <c r="R1467" s="17">
        <v>5118</v>
      </c>
      <c r="S1467" s="17">
        <v>0</v>
      </c>
      <c r="T1467" s="17">
        <f t="shared" si="198"/>
        <v>5118</v>
      </c>
      <c r="U1467" s="17">
        <v>0</v>
      </c>
      <c r="V1467" s="17">
        <v>0</v>
      </c>
      <c r="W1467" s="17">
        <f t="shared" si="199"/>
        <v>5118</v>
      </c>
      <c r="X1467" t="str">
        <f>VLOOKUP(J1467,'[12]Conver ASEJ VS Clave Nueva'!$A$4:$C$193,3,FALSE)</f>
        <v>4.3.12.3</v>
      </c>
      <c r="Y1467" t="str">
        <f>VLOOKUP(K1467,'[13]Conver ASEJ VS Clave Nueva'!$B$4:$D$193,3,FALSE)</f>
        <v>Anotaciones e inserciones en actas</v>
      </c>
    </row>
    <row r="1468" spans="1:25" x14ac:dyDescent="0.25">
      <c r="A1468" s="16">
        <v>86995</v>
      </c>
      <c r="B1468" s="16" t="s">
        <v>82</v>
      </c>
      <c r="C1468" s="16" t="str">
        <f t="shared" si="200"/>
        <v>2018</v>
      </c>
      <c r="D1468" s="16" t="str">
        <f t="shared" si="201"/>
        <v>040000</v>
      </c>
      <c r="E1468" s="16" t="str">
        <f>VLOOKUP(D1468:D4624,'[10]Catalogos CRI'!$A$10:$B$19,2,FALSE)</f>
        <v>DERECHOS</v>
      </c>
      <c r="F1468" s="16" t="str">
        <f t="shared" si="202"/>
        <v>043000</v>
      </c>
      <c r="G1468" s="16" t="str">
        <f>VLOOKUP(F1468:F4624,'[10]Catalogos CRI'!$A$24:$B$65,2,FALSE)</f>
        <v>DERECHOS POR PRESTACIÓN DE SERVICIOS</v>
      </c>
      <c r="H1468" s="16" t="str">
        <f t="shared" si="203"/>
        <v>043200</v>
      </c>
      <c r="I1468" s="16" t="str">
        <f>VLOOKUP(H1468:H4624,'[10]Catalogos CRI'!$A$70:$B$148,2,FALSE)</f>
        <v>Registro civil</v>
      </c>
      <c r="J1468" s="16" t="str">
        <f t="shared" si="204"/>
        <v>043203</v>
      </c>
      <c r="K1468" s="16" t="str">
        <f>VLOOKUP(J1468:J4624,'[10]Catalogos CRI'!$A$153:$B$335,2,FALSE)</f>
        <v>Anotaciones e inserciones en actas</v>
      </c>
      <c r="L1468" s="16" t="str">
        <f t="shared" si="205"/>
        <v>400</v>
      </c>
      <c r="M1468" s="16" t="str">
        <f>VLOOKUP(L1468:L4624,[11]FF!$A$10:$B$16,2,FALSE)</f>
        <v>Ingresos Propios</v>
      </c>
      <c r="N1468" s="16" t="str">
        <f t="shared" si="206"/>
        <v>401</v>
      </c>
      <c r="O1468" s="16" t="str">
        <f>VLOOKUP(N1468:N4624,[11]FF!$A$22:$B$93,2,FALSE)</f>
        <v>Ingresos Propios</v>
      </c>
      <c r="P1468" s="16">
        <v>880340</v>
      </c>
      <c r="Q1468" s="16">
        <v>9</v>
      </c>
      <c r="R1468" s="17">
        <v>5118</v>
      </c>
      <c r="S1468" s="17">
        <v>0</v>
      </c>
      <c r="T1468" s="17">
        <f t="shared" si="198"/>
        <v>5118</v>
      </c>
      <c r="U1468" s="17">
        <v>0</v>
      </c>
      <c r="V1468" s="17">
        <v>0</v>
      </c>
      <c r="W1468" s="17">
        <f t="shared" si="199"/>
        <v>5118</v>
      </c>
      <c r="X1468" t="str">
        <f>VLOOKUP(J1468,'[12]Conver ASEJ VS Clave Nueva'!$A$4:$C$193,3,FALSE)</f>
        <v>4.3.12.3</v>
      </c>
      <c r="Y1468" t="str">
        <f>VLOOKUP(K1468,'[13]Conver ASEJ VS Clave Nueva'!$B$4:$D$193,3,FALSE)</f>
        <v>Anotaciones e inserciones en actas</v>
      </c>
    </row>
    <row r="1469" spans="1:25" x14ac:dyDescent="0.25">
      <c r="A1469" s="16">
        <v>86995</v>
      </c>
      <c r="B1469" s="16" t="s">
        <v>82</v>
      </c>
      <c r="C1469" s="16" t="str">
        <f t="shared" si="200"/>
        <v>2018</v>
      </c>
      <c r="D1469" s="16" t="str">
        <f t="shared" si="201"/>
        <v>040000</v>
      </c>
      <c r="E1469" s="16" t="str">
        <f>VLOOKUP(D1469:D4625,'[10]Catalogos CRI'!$A$10:$B$19,2,FALSE)</f>
        <v>DERECHOS</v>
      </c>
      <c r="F1469" s="16" t="str">
        <f t="shared" si="202"/>
        <v>043000</v>
      </c>
      <c r="G1469" s="16" t="str">
        <f>VLOOKUP(F1469:F4625,'[10]Catalogos CRI'!$A$24:$B$65,2,FALSE)</f>
        <v>DERECHOS POR PRESTACIÓN DE SERVICIOS</v>
      </c>
      <c r="H1469" s="16" t="str">
        <f t="shared" si="203"/>
        <v>043200</v>
      </c>
      <c r="I1469" s="16" t="str">
        <f>VLOOKUP(H1469:H4625,'[10]Catalogos CRI'!$A$70:$B$148,2,FALSE)</f>
        <v>Registro civil</v>
      </c>
      <c r="J1469" s="16" t="str">
        <f t="shared" si="204"/>
        <v>043203</v>
      </c>
      <c r="K1469" s="16" t="str">
        <f>VLOOKUP(J1469:J4625,'[10]Catalogos CRI'!$A$153:$B$335,2,FALSE)</f>
        <v>Anotaciones e inserciones en actas</v>
      </c>
      <c r="L1469" s="16" t="str">
        <f t="shared" si="205"/>
        <v>400</v>
      </c>
      <c r="M1469" s="16" t="str">
        <f>VLOOKUP(L1469:L4625,[11]FF!$A$10:$B$16,2,FALSE)</f>
        <v>Ingresos Propios</v>
      </c>
      <c r="N1469" s="16" t="str">
        <f t="shared" si="206"/>
        <v>401</v>
      </c>
      <c r="O1469" s="16" t="str">
        <f>VLOOKUP(N1469:N4625,[11]FF!$A$22:$B$93,2,FALSE)</f>
        <v>Ingresos Propios</v>
      </c>
      <c r="P1469" s="16">
        <v>880341</v>
      </c>
      <c r="Q1469" s="16">
        <v>10</v>
      </c>
      <c r="R1469" s="17">
        <v>5118</v>
      </c>
      <c r="S1469" s="17">
        <v>0</v>
      </c>
      <c r="T1469" s="17">
        <f t="shared" si="198"/>
        <v>5118</v>
      </c>
      <c r="U1469" s="17">
        <v>0</v>
      </c>
      <c r="V1469" s="17">
        <v>0</v>
      </c>
      <c r="W1469" s="17">
        <f t="shared" si="199"/>
        <v>5118</v>
      </c>
      <c r="X1469" t="str">
        <f>VLOOKUP(J1469,'[12]Conver ASEJ VS Clave Nueva'!$A$4:$C$193,3,FALSE)</f>
        <v>4.3.12.3</v>
      </c>
      <c r="Y1469" t="str">
        <f>VLOOKUP(K1469,'[13]Conver ASEJ VS Clave Nueva'!$B$4:$D$193,3,FALSE)</f>
        <v>Anotaciones e inserciones en actas</v>
      </c>
    </row>
    <row r="1470" spans="1:25" x14ac:dyDescent="0.25">
      <c r="A1470" s="16">
        <v>86995</v>
      </c>
      <c r="B1470" s="16" t="s">
        <v>82</v>
      </c>
      <c r="C1470" s="16" t="str">
        <f t="shared" si="200"/>
        <v>2018</v>
      </c>
      <c r="D1470" s="16" t="str">
        <f t="shared" si="201"/>
        <v>040000</v>
      </c>
      <c r="E1470" s="16" t="str">
        <f>VLOOKUP(D1470:D4626,'[10]Catalogos CRI'!$A$10:$B$19,2,FALSE)</f>
        <v>DERECHOS</v>
      </c>
      <c r="F1470" s="16" t="str">
        <f t="shared" si="202"/>
        <v>043000</v>
      </c>
      <c r="G1470" s="16" t="str">
        <f>VLOOKUP(F1470:F4626,'[10]Catalogos CRI'!$A$24:$B$65,2,FALSE)</f>
        <v>DERECHOS POR PRESTACIÓN DE SERVICIOS</v>
      </c>
      <c r="H1470" s="16" t="str">
        <f t="shared" si="203"/>
        <v>043200</v>
      </c>
      <c r="I1470" s="16" t="str">
        <f>VLOOKUP(H1470:H4626,'[10]Catalogos CRI'!$A$70:$B$148,2,FALSE)</f>
        <v>Registro civil</v>
      </c>
      <c r="J1470" s="16" t="str">
        <f t="shared" si="204"/>
        <v>043203</v>
      </c>
      <c r="K1470" s="16" t="str">
        <f>VLOOKUP(J1470:J4626,'[10]Catalogos CRI'!$A$153:$B$335,2,FALSE)</f>
        <v>Anotaciones e inserciones en actas</v>
      </c>
      <c r="L1470" s="16" t="str">
        <f t="shared" si="205"/>
        <v>400</v>
      </c>
      <c r="M1470" s="16" t="str">
        <f>VLOOKUP(L1470:L4626,[11]FF!$A$10:$B$16,2,FALSE)</f>
        <v>Ingresos Propios</v>
      </c>
      <c r="N1470" s="16" t="str">
        <f t="shared" si="206"/>
        <v>401</v>
      </c>
      <c r="O1470" s="16" t="str">
        <f>VLOOKUP(N1470:N4626,[11]FF!$A$22:$B$93,2,FALSE)</f>
        <v>Ingresos Propios</v>
      </c>
      <c r="P1470" s="16">
        <v>880342</v>
      </c>
      <c r="Q1470" s="16">
        <v>11</v>
      </c>
      <c r="R1470" s="17">
        <v>5118</v>
      </c>
      <c r="S1470" s="17">
        <v>0</v>
      </c>
      <c r="T1470" s="17">
        <f t="shared" si="198"/>
        <v>5118</v>
      </c>
      <c r="U1470" s="17">
        <v>0</v>
      </c>
      <c r="V1470" s="17">
        <v>0</v>
      </c>
      <c r="W1470" s="17">
        <f t="shared" si="199"/>
        <v>5118</v>
      </c>
      <c r="X1470" t="str">
        <f>VLOOKUP(J1470,'[12]Conver ASEJ VS Clave Nueva'!$A$4:$C$193,3,FALSE)</f>
        <v>4.3.12.3</v>
      </c>
      <c r="Y1470" t="str">
        <f>VLOOKUP(K1470,'[13]Conver ASEJ VS Clave Nueva'!$B$4:$D$193,3,FALSE)</f>
        <v>Anotaciones e inserciones en actas</v>
      </c>
    </row>
    <row r="1471" spans="1:25" x14ac:dyDescent="0.25">
      <c r="A1471" s="16">
        <v>86995</v>
      </c>
      <c r="B1471" s="16" t="s">
        <v>82</v>
      </c>
      <c r="C1471" s="16" t="str">
        <f t="shared" si="200"/>
        <v>2018</v>
      </c>
      <c r="D1471" s="16" t="str">
        <f t="shared" si="201"/>
        <v>040000</v>
      </c>
      <c r="E1471" s="16" t="str">
        <f>VLOOKUP(D1471:D4627,'[10]Catalogos CRI'!$A$10:$B$19,2,FALSE)</f>
        <v>DERECHOS</v>
      </c>
      <c r="F1471" s="16" t="str">
        <f t="shared" si="202"/>
        <v>043000</v>
      </c>
      <c r="G1471" s="16" t="str">
        <f>VLOOKUP(F1471:F4627,'[10]Catalogos CRI'!$A$24:$B$65,2,FALSE)</f>
        <v>DERECHOS POR PRESTACIÓN DE SERVICIOS</v>
      </c>
      <c r="H1471" s="16" t="str">
        <f t="shared" si="203"/>
        <v>043200</v>
      </c>
      <c r="I1471" s="16" t="str">
        <f>VLOOKUP(H1471:H4627,'[10]Catalogos CRI'!$A$70:$B$148,2,FALSE)</f>
        <v>Registro civil</v>
      </c>
      <c r="J1471" s="16" t="str">
        <f t="shared" si="204"/>
        <v>043203</v>
      </c>
      <c r="K1471" s="16" t="str">
        <f>VLOOKUP(J1471:J4627,'[10]Catalogos CRI'!$A$153:$B$335,2,FALSE)</f>
        <v>Anotaciones e inserciones en actas</v>
      </c>
      <c r="L1471" s="16" t="str">
        <f t="shared" si="205"/>
        <v>400</v>
      </c>
      <c r="M1471" s="16" t="str">
        <f>VLOOKUP(L1471:L4627,[11]FF!$A$10:$B$16,2,FALSE)</f>
        <v>Ingresos Propios</v>
      </c>
      <c r="N1471" s="16" t="str">
        <f t="shared" si="206"/>
        <v>401</v>
      </c>
      <c r="O1471" s="16" t="str">
        <f>VLOOKUP(N1471:N4627,[11]FF!$A$22:$B$93,2,FALSE)</f>
        <v>Ingresos Propios</v>
      </c>
      <c r="P1471" s="16">
        <v>880343</v>
      </c>
      <c r="Q1471" s="16">
        <v>12</v>
      </c>
      <c r="R1471" s="17">
        <v>5118</v>
      </c>
      <c r="S1471" s="17">
        <v>0</v>
      </c>
      <c r="T1471" s="17">
        <f t="shared" si="198"/>
        <v>5118</v>
      </c>
      <c r="U1471" s="17">
        <v>0</v>
      </c>
      <c r="V1471" s="17">
        <v>0</v>
      </c>
      <c r="W1471" s="17">
        <f t="shared" si="199"/>
        <v>5118</v>
      </c>
      <c r="X1471" t="str">
        <f>VLOOKUP(J1471,'[12]Conver ASEJ VS Clave Nueva'!$A$4:$C$193,3,FALSE)</f>
        <v>4.3.12.3</v>
      </c>
      <c r="Y1471" t="str">
        <f>VLOOKUP(K1471,'[13]Conver ASEJ VS Clave Nueva'!$B$4:$D$193,3,FALSE)</f>
        <v>Anotaciones e inserciones en actas</v>
      </c>
    </row>
    <row r="1472" spans="1:25" x14ac:dyDescent="0.25">
      <c r="A1472" s="16">
        <v>86996</v>
      </c>
      <c r="B1472" s="16" t="s">
        <v>58</v>
      </c>
      <c r="C1472" s="16" t="str">
        <f t="shared" si="200"/>
        <v>2018</v>
      </c>
      <c r="D1472" s="16" t="str">
        <f t="shared" si="201"/>
        <v>040000</v>
      </c>
      <c r="E1472" s="16" t="str">
        <f>VLOOKUP(D1472:D4628,'[10]Catalogos CRI'!$A$10:$B$19,2,FALSE)</f>
        <v>DERECHOS</v>
      </c>
      <c r="F1472" s="16" t="str">
        <f t="shared" si="202"/>
        <v>043000</v>
      </c>
      <c r="G1472" s="16" t="str">
        <f>VLOOKUP(F1472:F4628,'[10]Catalogos CRI'!$A$24:$B$65,2,FALSE)</f>
        <v>DERECHOS POR PRESTACIÓN DE SERVICIOS</v>
      </c>
      <c r="H1472" s="16" t="str">
        <f t="shared" si="203"/>
        <v>043300</v>
      </c>
      <c r="I1472" s="16" t="str">
        <f>VLOOKUP(H1472:H4628,'[10]Catalogos CRI'!$A$70:$B$148,2,FALSE)</f>
        <v>Certificaciones</v>
      </c>
      <c r="J1472" s="16" t="str">
        <f t="shared" si="204"/>
        <v>043301</v>
      </c>
      <c r="K1472" s="16" t="str">
        <f>VLOOKUP(J1472:J4628,'[10]Catalogos CRI'!$A$153:$B$335,2,FALSE)</f>
        <v>Expedición de certificados, certificaciones, constancias o copias certificadas</v>
      </c>
      <c r="L1472" s="16" t="str">
        <f t="shared" si="205"/>
        <v>400</v>
      </c>
      <c r="M1472" s="16" t="str">
        <f>VLOOKUP(L1472:L4628,[11]FF!$A$10:$B$16,2,FALSE)</f>
        <v>Ingresos Propios</v>
      </c>
      <c r="N1472" s="16" t="str">
        <f t="shared" si="206"/>
        <v>401</v>
      </c>
      <c r="O1472" s="16" t="str">
        <f>VLOOKUP(N1472:N4628,[11]FF!$A$22:$B$93,2,FALSE)</f>
        <v>Ingresos Propios</v>
      </c>
      <c r="P1472" s="16">
        <v>880344</v>
      </c>
      <c r="Q1472" s="16">
        <v>1</v>
      </c>
      <c r="R1472" s="17">
        <v>597800.85</v>
      </c>
      <c r="S1472" s="17">
        <v>0</v>
      </c>
      <c r="T1472" s="17">
        <f t="shared" si="198"/>
        <v>597800.85</v>
      </c>
      <c r="U1472" s="17">
        <v>0</v>
      </c>
      <c r="V1472" s="17">
        <v>0</v>
      </c>
      <c r="W1472" s="17">
        <f t="shared" si="199"/>
        <v>597800.85</v>
      </c>
      <c r="X1472" t="str">
        <f>VLOOKUP(J1472,'[12]Conver ASEJ VS Clave Nueva'!$A$4:$C$193,3,FALSE)</f>
        <v>4.3.13.1</v>
      </c>
      <c r="Y1472" t="str">
        <f>VLOOKUP(K1472,'[13]Conver ASEJ VS Clave Nueva'!$B$4:$D$193,3,FALSE)</f>
        <v>Expedición de certificados, certificaciones, constancias o copias certificadas</v>
      </c>
    </row>
    <row r="1473" spans="1:25" x14ac:dyDescent="0.25">
      <c r="A1473" s="16">
        <v>86996</v>
      </c>
      <c r="B1473" s="16" t="s">
        <v>58</v>
      </c>
      <c r="C1473" s="16" t="str">
        <f t="shared" si="200"/>
        <v>2018</v>
      </c>
      <c r="D1473" s="16" t="str">
        <f t="shared" si="201"/>
        <v>040000</v>
      </c>
      <c r="E1473" s="16" t="str">
        <f>VLOOKUP(D1473:D4629,'[10]Catalogos CRI'!$A$10:$B$19,2,FALSE)</f>
        <v>DERECHOS</v>
      </c>
      <c r="F1473" s="16" t="str">
        <f t="shared" si="202"/>
        <v>043000</v>
      </c>
      <c r="G1473" s="16" t="str">
        <f>VLOOKUP(F1473:F4629,'[10]Catalogos CRI'!$A$24:$B$65,2,FALSE)</f>
        <v>DERECHOS POR PRESTACIÓN DE SERVICIOS</v>
      </c>
      <c r="H1473" s="16" t="str">
        <f t="shared" si="203"/>
        <v>043300</v>
      </c>
      <c r="I1473" s="16" t="str">
        <f>VLOOKUP(H1473:H4629,'[10]Catalogos CRI'!$A$70:$B$148,2,FALSE)</f>
        <v>Certificaciones</v>
      </c>
      <c r="J1473" s="16" t="str">
        <f t="shared" si="204"/>
        <v>043301</v>
      </c>
      <c r="K1473" s="16" t="str">
        <f>VLOOKUP(J1473:J4629,'[10]Catalogos CRI'!$A$153:$B$335,2,FALSE)</f>
        <v>Expedición de certificados, certificaciones, constancias o copias certificadas</v>
      </c>
      <c r="L1473" s="16" t="str">
        <f t="shared" si="205"/>
        <v>400</v>
      </c>
      <c r="M1473" s="16" t="str">
        <f>VLOOKUP(L1473:L4629,[11]FF!$A$10:$B$16,2,FALSE)</f>
        <v>Ingresos Propios</v>
      </c>
      <c r="N1473" s="16" t="str">
        <f t="shared" si="206"/>
        <v>401</v>
      </c>
      <c r="O1473" s="16" t="str">
        <f>VLOOKUP(N1473:N4629,[11]FF!$A$22:$B$93,2,FALSE)</f>
        <v>Ingresos Propios</v>
      </c>
      <c r="P1473" s="16">
        <v>880345</v>
      </c>
      <c r="Q1473" s="16">
        <v>2</v>
      </c>
      <c r="R1473" s="17">
        <v>597795</v>
      </c>
      <c r="S1473" s="17">
        <v>0</v>
      </c>
      <c r="T1473" s="17">
        <f t="shared" si="198"/>
        <v>597795</v>
      </c>
      <c r="U1473" s="17">
        <v>0</v>
      </c>
      <c r="V1473" s="17">
        <v>0</v>
      </c>
      <c r="W1473" s="17">
        <f t="shared" si="199"/>
        <v>597795</v>
      </c>
      <c r="X1473" t="str">
        <f>VLOOKUP(J1473,'[12]Conver ASEJ VS Clave Nueva'!$A$4:$C$193,3,FALSE)</f>
        <v>4.3.13.1</v>
      </c>
      <c r="Y1473" t="str">
        <f>VLOOKUP(K1473,'[13]Conver ASEJ VS Clave Nueva'!$B$4:$D$193,3,FALSE)</f>
        <v>Expedición de certificados, certificaciones, constancias o copias certificadas</v>
      </c>
    </row>
    <row r="1474" spans="1:25" x14ac:dyDescent="0.25">
      <c r="A1474" s="16">
        <v>86996</v>
      </c>
      <c r="B1474" s="16" t="s">
        <v>58</v>
      </c>
      <c r="C1474" s="16" t="str">
        <f t="shared" si="200"/>
        <v>2018</v>
      </c>
      <c r="D1474" s="16" t="str">
        <f t="shared" si="201"/>
        <v>040000</v>
      </c>
      <c r="E1474" s="16" t="str">
        <f>VLOOKUP(D1474:D4630,'[10]Catalogos CRI'!$A$10:$B$19,2,FALSE)</f>
        <v>DERECHOS</v>
      </c>
      <c r="F1474" s="16" t="str">
        <f t="shared" si="202"/>
        <v>043000</v>
      </c>
      <c r="G1474" s="16" t="str">
        <f>VLOOKUP(F1474:F4630,'[10]Catalogos CRI'!$A$24:$B$65,2,FALSE)</f>
        <v>DERECHOS POR PRESTACIÓN DE SERVICIOS</v>
      </c>
      <c r="H1474" s="16" t="str">
        <f t="shared" si="203"/>
        <v>043300</v>
      </c>
      <c r="I1474" s="16" t="str">
        <f>VLOOKUP(H1474:H4630,'[10]Catalogos CRI'!$A$70:$B$148,2,FALSE)</f>
        <v>Certificaciones</v>
      </c>
      <c r="J1474" s="16" t="str">
        <f t="shared" si="204"/>
        <v>043301</v>
      </c>
      <c r="K1474" s="16" t="str">
        <f>VLOOKUP(J1474:J4630,'[10]Catalogos CRI'!$A$153:$B$335,2,FALSE)</f>
        <v>Expedición de certificados, certificaciones, constancias o copias certificadas</v>
      </c>
      <c r="L1474" s="16" t="str">
        <f t="shared" si="205"/>
        <v>400</v>
      </c>
      <c r="M1474" s="16" t="str">
        <f>VLOOKUP(L1474:L4630,[11]FF!$A$10:$B$16,2,FALSE)</f>
        <v>Ingresos Propios</v>
      </c>
      <c r="N1474" s="16" t="str">
        <f t="shared" si="206"/>
        <v>401</v>
      </c>
      <c r="O1474" s="16" t="str">
        <f>VLOOKUP(N1474:N4630,[11]FF!$A$22:$B$93,2,FALSE)</f>
        <v>Ingresos Propios</v>
      </c>
      <c r="P1474" s="16">
        <v>880346</v>
      </c>
      <c r="Q1474" s="16">
        <v>3</v>
      </c>
      <c r="R1474" s="17">
        <v>597795</v>
      </c>
      <c r="S1474" s="17">
        <v>0</v>
      </c>
      <c r="T1474" s="17">
        <f t="shared" si="198"/>
        <v>597795</v>
      </c>
      <c r="U1474" s="17">
        <v>0</v>
      </c>
      <c r="V1474" s="17">
        <v>0</v>
      </c>
      <c r="W1474" s="17">
        <f t="shared" si="199"/>
        <v>597795</v>
      </c>
      <c r="X1474" t="str">
        <f>VLOOKUP(J1474,'[12]Conver ASEJ VS Clave Nueva'!$A$4:$C$193,3,FALSE)</f>
        <v>4.3.13.1</v>
      </c>
      <c r="Y1474" t="str">
        <f>VLOOKUP(K1474,'[13]Conver ASEJ VS Clave Nueva'!$B$4:$D$193,3,FALSE)</f>
        <v>Expedición de certificados, certificaciones, constancias o copias certificadas</v>
      </c>
    </row>
    <row r="1475" spans="1:25" x14ac:dyDescent="0.25">
      <c r="A1475" s="16">
        <v>86996</v>
      </c>
      <c r="B1475" s="16" t="s">
        <v>58</v>
      </c>
      <c r="C1475" s="16" t="str">
        <f t="shared" si="200"/>
        <v>2018</v>
      </c>
      <c r="D1475" s="16" t="str">
        <f t="shared" si="201"/>
        <v>040000</v>
      </c>
      <c r="E1475" s="16" t="str">
        <f>VLOOKUP(D1475:D4631,'[10]Catalogos CRI'!$A$10:$B$19,2,FALSE)</f>
        <v>DERECHOS</v>
      </c>
      <c r="F1475" s="16" t="str">
        <f t="shared" si="202"/>
        <v>043000</v>
      </c>
      <c r="G1475" s="16" t="str">
        <f>VLOOKUP(F1475:F4631,'[10]Catalogos CRI'!$A$24:$B$65,2,FALSE)</f>
        <v>DERECHOS POR PRESTACIÓN DE SERVICIOS</v>
      </c>
      <c r="H1475" s="16" t="str">
        <f t="shared" si="203"/>
        <v>043300</v>
      </c>
      <c r="I1475" s="16" t="str">
        <f>VLOOKUP(H1475:H4631,'[10]Catalogos CRI'!$A$70:$B$148,2,FALSE)</f>
        <v>Certificaciones</v>
      </c>
      <c r="J1475" s="16" t="str">
        <f t="shared" si="204"/>
        <v>043301</v>
      </c>
      <c r="K1475" s="16" t="str">
        <f>VLOOKUP(J1475:J4631,'[10]Catalogos CRI'!$A$153:$B$335,2,FALSE)</f>
        <v>Expedición de certificados, certificaciones, constancias o copias certificadas</v>
      </c>
      <c r="L1475" s="16" t="str">
        <f t="shared" si="205"/>
        <v>400</v>
      </c>
      <c r="M1475" s="16" t="str">
        <f>VLOOKUP(L1475:L4631,[11]FF!$A$10:$B$16,2,FALSE)</f>
        <v>Ingresos Propios</v>
      </c>
      <c r="N1475" s="16" t="str">
        <f t="shared" si="206"/>
        <v>401</v>
      </c>
      <c r="O1475" s="16" t="str">
        <f>VLOOKUP(N1475:N4631,[11]FF!$A$22:$B$93,2,FALSE)</f>
        <v>Ingresos Propios</v>
      </c>
      <c r="P1475" s="16">
        <v>880347</v>
      </c>
      <c r="Q1475" s="16">
        <v>4</v>
      </c>
      <c r="R1475" s="17">
        <v>597795</v>
      </c>
      <c r="S1475" s="17">
        <v>0</v>
      </c>
      <c r="T1475" s="17">
        <f t="shared" si="198"/>
        <v>597795</v>
      </c>
      <c r="U1475" s="17">
        <v>0</v>
      </c>
      <c r="V1475" s="17">
        <v>0</v>
      </c>
      <c r="W1475" s="17">
        <f t="shared" si="199"/>
        <v>597795</v>
      </c>
      <c r="X1475" t="str">
        <f>VLOOKUP(J1475,'[12]Conver ASEJ VS Clave Nueva'!$A$4:$C$193,3,FALSE)</f>
        <v>4.3.13.1</v>
      </c>
      <c r="Y1475" t="str">
        <f>VLOOKUP(K1475,'[13]Conver ASEJ VS Clave Nueva'!$B$4:$D$193,3,FALSE)</f>
        <v>Expedición de certificados, certificaciones, constancias o copias certificadas</v>
      </c>
    </row>
    <row r="1476" spans="1:25" x14ac:dyDescent="0.25">
      <c r="A1476" s="16">
        <v>84749</v>
      </c>
      <c r="B1476" s="16" t="s">
        <v>29</v>
      </c>
      <c r="C1476" s="16" t="str">
        <f t="shared" si="200"/>
        <v>2018</v>
      </c>
      <c r="D1476" s="16" t="str">
        <f t="shared" si="201"/>
        <v>010000</v>
      </c>
      <c r="E1476" s="16" t="str">
        <f>VLOOKUP(D1476:D4632,'[10]Catalogos CRI'!$A$10:$B$19,2,FALSE)</f>
        <v>IMPUESTOS</v>
      </c>
      <c r="F1476" s="16" t="str">
        <f t="shared" si="202"/>
        <v>012000</v>
      </c>
      <c r="G1476" s="16" t="str">
        <f>VLOOKUP(F1476:F4632,'[10]Catalogos CRI'!$A$24:$B$65,2,FALSE)</f>
        <v>IMPUESTOS SOBRE EL PATRIMONIO</v>
      </c>
      <c r="H1476" s="16" t="str">
        <f t="shared" si="203"/>
        <v>012010</v>
      </c>
      <c r="I1476" s="16" t="str">
        <f>VLOOKUP(H1476:H4632,'[10]Catalogos CRI'!$A$70:$B$148,2,FALSE)</f>
        <v>Impuesto predial</v>
      </c>
      <c r="J1476" s="16" t="str">
        <f t="shared" si="204"/>
        <v>012011</v>
      </c>
      <c r="K1476" s="16" t="str">
        <f>VLOOKUP(J1476:J4632,'[10]Catalogos CRI'!$A$153:$B$335,2,FALSE)</f>
        <v>Predios rústicos</v>
      </c>
      <c r="L1476" s="16" t="str">
        <f t="shared" si="205"/>
        <v>400</v>
      </c>
      <c r="M1476" s="16" t="str">
        <f>VLOOKUP(L1476:L4632,[11]FF!$A$10:$B$16,2,FALSE)</f>
        <v>Ingresos Propios</v>
      </c>
      <c r="N1476" s="16" t="str">
        <f t="shared" si="206"/>
        <v>401</v>
      </c>
      <c r="O1476" s="16" t="str">
        <f>VLOOKUP(N1476:N4632,[11]FF!$A$22:$B$93,2,FALSE)</f>
        <v>Ingresos Propios</v>
      </c>
      <c r="P1476" s="16">
        <v>859877</v>
      </c>
      <c r="Q1476" s="16">
        <v>1</v>
      </c>
      <c r="R1476" s="17">
        <v>0</v>
      </c>
      <c r="S1476" s="17">
        <v>5262175.1120000035</v>
      </c>
      <c r="T1476" s="17">
        <f t="shared" si="198"/>
        <v>5262175.1120000035</v>
      </c>
      <c r="U1476" s="17">
        <v>0</v>
      </c>
      <c r="V1476" s="17">
        <v>3349935.27</v>
      </c>
      <c r="W1476" s="17">
        <f t="shared" si="199"/>
        <v>1912239.8420000034</v>
      </c>
      <c r="X1476" t="str">
        <f>VLOOKUP(J1476,'[12]Conver ASEJ VS Clave Nueva'!$A$4:$C$193,3,FALSE)</f>
        <v>1.2.1.1</v>
      </c>
      <c r="Y1476" t="str">
        <f>VLOOKUP(K1476,'[13]Conver ASEJ VS Clave Nueva'!$B$4:$D$193,3,FALSE)</f>
        <v>Predios rústicos</v>
      </c>
    </row>
    <row r="1477" spans="1:25" x14ac:dyDescent="0.25">
      <c r="A1477" s="16">
        <v>84749</v>
      </c>
      <c r="B1477" s="16" t="s">
        <v>29</v>
      </c>
      <c r="C1477" s="16" t="str">
        <f t="shared" si="200"/>
        <v>2018</v>
      </c>
      <c r="D1477" s="16" t="str">
        <f t="shared" si="201"/>
        <v>010000</v>
      </c>
      <c r="E1477" s="16" t="str">
        <f>VLOOKUP(D1477:D4633,'[10]Catalogos CRI'!$A$10:$B$19,2,FALSE)</f>
        <v>IMPUESTOS</v>
      </c>
      <c r="F1477" s="16" t="str">
        <f t="shared" si="202"/>
        <v>012000</v>
      </c>
      <c r="G1477" s="16" t="str">
        <f>VLOOKUP(F1477:F4633,'[10]Catalogos CRI'!$A$24:$B$65,2,FALSE)</f>
        <v>IMPUESTOS SOBRE EL PATRIMONIO</v>
      </c>
      <c r="H1477" s="16" t="str">
        <f t="shared" si="203"/>
        <v>012010</v>
      </c>
      <c r="I1477" s="16" t="str">
        <f>VLOOKUP(H1477:H4633,'[10]Catalogos CRI'!$A$70:$B$148,2,FALSE)</f>
        <v>Impuesto predial</v>
      </c>
      <c r="J1477" s="16" t="str">
        <f t="shared" si="204"/>
        <v>012011</v>
      </c>
      <c r="K1477" s="16" t="str">
        <f>VLOOKUP(J1477:J4633,'[10]Catalogos CRI'!$A$153:$B$335,2,FALSE)</f>
        <v>Predios rústicos</v>
      </c>
      <c r="L1477" s="16" t="str">
        <f t="shared" si="205"/>
        <v>400</v>
      </c>
      <c r="M1477" s="16" t="str">
        <f>VLOOKUP(L1477:L4633,[11]FF!$A$10:$B$16,2,FALSE)</f>
        <v>Ingresos Propios</v>
      </c>
      <c r="N1477" s="16" t="str">
        <f t="shared" si="206"/>
        <v>401</v>
      </c>
      <c r="O1477" s="16" t="str">
        <f>VLOOKUP(N1477:N4633,[11]FF!$A$22:$B$93,2,FALSE)</f>
        <v>Ingresos Propios</v>
      </c>
      <c r="P1477" s="16">
        <v>859878</v>
      </c>
      <c r="Q1477" s="16">
        <v>2</v>
      </c>
      <c r="R1477" s="17">
        <v>0</v>
      </c>
      <c r="S1477" s="17">
        <v>0</v>
      </c>
      <c r="T1477" s="17">
        <f t="shared" si="198"/>
        <v>0</v>
      </c>
      <c r="U1477" s="17">
        <v>0</v>
      </c>
      <c r="V1477" s="17">
        <v>3459316.41</v>
      </c>
      <c r="W1477" s="17">
        <f t="shared" si="199"/>
        <v>-3459316.41</v>
      </c>
      <c r="X1477" t="str">
        <f>VLOOKUP(J1477,'[12]Conver ASEJ VS Clave Nueva'!$A$4:$C$193,3,FALSE)</f>
        <v>1.2.1.1</v>
      </c>
      <c r="Y1477" t="str">
        <f>VLOOKUP(K1477,'[13]Conver ASEJ VS Clave Nueva'!$B$4:$D$193,3,FALSE)</f>
        <v>Predios rústicos</v>
      </c>
    </row>
    <row r="1478" spans="1:25" x14ac:dyDescent="0.25">
      <c r="A1478" s="16">
        <v>84749</v>
      </c>
      <c r="B1478" s="16" t="s">
        <v>29</v>
      </c>
      <c r="C1478" s="16" t="str">
        <f t="shared" si="200"/>
        <v>2018</v>
      </c>
      <c r="D1478" s="16" t="str">
        <f t="shared" si="201"/>
        <v>010000</v>
      </c>
      <c r="E1478" s="16" t="str">
        <f>VLOOKUP(D1478:D4634,'[10]Catalogos CRI'!$A$10:$B$19,2,FALSE)</f>
        <v>IMPUESTOS</v>
      </c>
      <c r="F1478" s="16" t="str">
        <f t="shared" si="202"/>
        <v>012000</v>
      </c>
      <c r="G1478" s="16" t="str">
        <f>VLOOKUP(F1478:F4634,'[10]Catalogos CRI'!$A$24:$B$65,2,FALSE)</f>
        <v>IMPUESTOS SOBRE EL PATRIMONIO</v>
      </c>
      <c r="H1478" s="16" t="str">
        <f t="shared" si="203"/>
        <v>012010</v>
      </c>
      <c r="I1478" s="16" t="str">
        <f>VLOOKUP(H1478:H4634,'[10]Catalogos CRI'!$A$70:$B$148,2,FALSE)</f>
        <v>Impuesto predial</v>
      </c>
      <c r="J1478" s="16" t="str">
        <f t="shared" si="204"/>
        <v>012011</v>
      </c>
      <c r="K1478" s="16" t="str">
        <f>VLOOKUP(J1478:J4634,'[10]Catalogos CRI'!$A$153:$B$335,2,FALSE)</f>
        <v>Predios rústicos</v>
      </c>
      <c r="L1478" s="16" t="str">
        <f t="shared" si="205"/>
        <v>400</v>
      </c>
      <c r="M1478" s="16" t="str">
        <f>VLOOKUP(L1478:L4634,[11]FF!$A$10:$B$16,2,FALSE)</f>
        <v>Ingresos Propios</v>
      </c>
      <c r="N1478" s="16" t="str">
        <f t="shared" si="206"/>
        <v>401</v>
      </c>
      <c r="O1478" s="16" t="str">
        <f>VLOOKUP(N1478:N4634,[11]FF!$A$22:$B$93,2,FALSE)</f>
        <v>Ingresos Propios</v>
      </c>
      <c r="P1478" s="16">
        <v>859879</v>
      </c>
      <c r="Q1478" s="16">
        <v>3</v>
      </c>
      <c r="R1478" s="17">
        <v>0</v>
      </c>
      <c r="S1478" s="17">
        <v>0</v>
      </c>
      <c r="T1478" s="17">
        <f t="shared" si="198"/>
        <v>0</v>
      </c>
      <c r="U1478" s="17">
        <v>0</v>
      </c>
      <c r="V1478" s="17">
        <v>5676195.1500000004</v>
      </c>
      <c r="W1478" s="17">
        <f t="shared" si="199"/>
        <v>-5676195.1500000004</v>
      </c>
      <c r="X1478" t="str">
        <f>VLOOKUP(J1478,'[12]Conver ASEJ VS Clave Nueva'!$A$4:$C$193,3,FALSE)</f>
        <v>1.2.1.1</v>
      </c>
      <c r="Y1478" t="str">
        <f>VLOOKUP(K1478,'[13]Conver ASEJ VS Clave Nueva'!$B$4:$D$193,3,FALSE)</f>
        <v>Predios rústicos</v>
      </c>
    </row>
    <row r="1479" spans="1:25" x14ac:dyDescent="0.25">
      <c r="A1479" s="16">
        <v>84749</v>
      </c>
      <c r="B1479" s="16" t="s">
        <v>29</v>
      </c>
      <c r="C1479" s="16" t="str">
        <f t="shared" si="200"/>
        <v>2018</v>
      </c>
      <c r="D1479" s="16" t="str">
        <f t="shared" si="201"/>
        <v>010000</v>
      </c>
      <c r="E1479" s="16" t="str">
        <f>VLOOKUP(D1479:D4635,'[10]Catalogos CRI'!$A$10:$B$19,2,FALSE)</f>
        <v>IMPUESTOS</v>
      </c>
      <c r="F1479" s="16" t="str">
        <f t="shared" si="202"/>
        <v>012000</v>
      </c>
      <c r="G1479" s="16" t="str">
        <f>VLOOKUP(F1479:F4635,'[10]Catalogos CRI'!$A$24:$B$65,2,FALSE)</f>
        <v>IMPUESTOS SOBRE EL PATRIMONIO</v>
      </c>
      <c r="H1479" s="16" t="str">
        <f t="shared" si="203"/>
        <v>012010</v>
      </c>
      <c r="I1479" s="16" t="str">
        <f>VLOOKUP(H1479:H4635,'[10]Catalogos CRI'!$A$70:$B$148,2,FALSE)</f>
        <v>Impuesto predial</v>
      </c>
      <c r="J1479" s="16" t="str">
        <f t="shared" si="204"/>
        <v>012011</v>
      </c>
      <c r="K1479" s="16" t="str">
        <f>VLOOKUP(J1479:J4635,'[10]Catalogos CRI'!$A$153:$B$335,2,FALSE)</f>
        <v>Predios rústicos</v>
      </c>
      <c r="L1479" s="16" t="str">
        <f t="shared" si="205"/>
        <v>400</v>
      </c>
      <c r="M1479" s="16" t="str">
        <f>VLOOKUP(L1479:L4635,[11]FF!$A$10:$B$16,2,FALSE)</f>
        <v>Ingresos Propios</v>
      </c>
      <c r="N1479" s="16" t="str">
        <f t="shared" si="206"/>
        <v>401</v>
      </c>
      <c r="O1479" s="16" t="str">
        <f>VLOOKUP(N1479:N4635,[11]FF!$A$22:$B$93,2,FALSE)</f>
        <v>Ingresos Propios</v>
      </c>
      <c r="P1479" s="16">
        <v>859880</v>
      </c>
      <c r="Q1479" s="16">
        <v>4</v>
      </c>
      <c r="R1479" s="17">
        <v>0</v>
      </c>
      <c r="S1479" s="17">
        <v>0</v>
      </c>
      <c r="T1479" s="17">
        <f t="shared" si="198"/>
        <v>0</v>
      </c>
      <c r="U1479" s="17">
        <v>0</v>
      </c>
      <c r="V1479" s="17">
        <v>151234.73000000001</v>
      </c>
      <c r="W1479" s="17">
        <f t="shared" si="199"/>
        <v>-151234.73000000001</v>
      </c>
      <c r="X1479" t="str">
        <f>VLOOKUP(J1479,'[12]Conver ASEJ VS Clave Nueva'!$A$4:$C$193,3,FALSE)</f>
        <v>1.2.1.1</v>
      </c>
      <c r="Y1479" t="str">
        <f>VLOOKUP(K1479,'[13]Conver ASEJ VS Clave Nueva'!$B$4:$D$193,3,FALSE)</f>
        <v>Predios rústicos</v>
      </c>
    </row>
    <row r="1480" spans="1:25" x14ac:dyDescent="0.25">
      <c r="A1480" s="16">
        <v>84749</v>
      </c>
      <c r="B1480" s="16" t="s">
        <v>29</v>
      </c>
      <c r="C1480" s="16" t="str">
        <f t="shared" si="200"/>
        <v>2018</v>
      </c>
      <c r="D1480" s="16" t="str">
        <f t="shared" si="201"/>
        <v>010000</v>
      </c>
      <c r="E1480" s="16" t="str">
        <f>VLOOKUP(D1480:D4636,'[10]Catalogos CRI'!$A$10:$B$19,2,FALSE)</f>
        <v>IMPUESTOS</v>
      </c>
      <c r="F1480" s="16" t="str">
        <f t="shared" si="202"/>
        <v>012000</v>
      </c>
      <c r="G1480" s="16" t="str">
        <f>VLOOKUP(F1480:F4636,'[10]Catalogos CRI'!$A$24:$B$65,2,FALSE)</f>
        <v>IMPUESTOS SOBRE EL PATRIMONIO</v>
      </c>
      <c r="H1480" s="16" t="str">
        <f t="shared" si="203"/>
        <v>012010</v>
      </c>
      <c r="I1480" s="16" t="str">
        <f>VLOOKUP(H1480:H4636,'[10]Catalogos CRI'!$A$70:$B$148,2,FALSE)</f>
        <v>Impuesto predial</v>
      </c>
      <c r="J1480" s="16" t="str">
        <f t="shared" si="204"/>
        <v>012011</v>
      </c>
      <c r="K1480" s="16" t="str">
        <f>VLOOKUP(J1480:J4636,'[10]Catalogos CRI'!$A$153:$B$335,2,FALSE)</f>
        <v>Predios rústicos</v>
      </c>
      <c r="L1480" s="16" t="str">
        <f t="shared" si="205"/>
        <v>400</v>
      </c>
      <c r="M1480" s="16" t="str">
        <f>VLOOKUP(L1480:L4636,[11]FF!$A$10:$B$16,2,FALSE)</f>
        <v>Ingresos Propios</v>
      </c>
      <c r="N1480" s="16" t="str">
        <f t="shared" si="206"/>
        <v>401</v>
      </c>
      <c r="O1480" s="16" t="str">
        <f>VLOOKUP(N1480:N4636,[11]FF!$A$22:$B$93,2,FALSE)</f>
        <v>Ingresos Propios</v>
      </c>
      <c r="P1480" s="16">
        <v>859881</v>
      </c>
      <c r="Q1480" s="16">
        <v>5</v>
      </c>
      <c r="R1480" s="17">
        <v>0</v>
      </c>
      <c r="S1480" s="17">
        <v>0</v>
      </c>
      <c r="T1480" s="17">
        <f t="shared" si="198"/>
        <v>0</v>
      </c>
      <c r="U1480" s="17">
        <v>0</v>
      </c>
      <c r="V1480" s="17">
        <v>0</v>
      </c>
      <c r="W1480" s="17">
        <f t="shared" si="199"/>
        <v>0</v>
      </c>
      <c r="X1480" t="str">
        <f>VLOOKUP(J1480,'[12]Conver ASEJ VS Clave Nueva'!$A$4:$C$193,3,FALSE)</f>
        <v>1.2.1.1</v>
      </c>
      <c r="Y1480" t="str">
        <f>VLOOKUP(K1480,'[13]Conver ASEJ VS Clave Nueva'!$B$4:$D$193,3,FALSE)</f>
        <v>Predios rústicos</v>
      </c>
    </row>
    <row r="1481" spans="1:25" x14ac:dyDescent="0.25">
      <c r="A1481" s="16">
        <v>84749</v>
      </c>
      <c r="B1481" s="16" t="s">
        <v>29</v>
      </c>
      <c r="C1481" s="16" t="str">
        <f t="shared" si="200"/>
        <v>2018</v>
      </c>
      <c r="D1481" s="16" t="str">
        <f t="shared" si="201"/>
        <v>010000</v>
      </c>
      <c r="E1481" s="16" t="str">
        <f>VLOOKUP(D1481:D4637,'[10]Catalogos CRI'!$A$10:$B$19,2,FALSE)</f>
        <v>IMPUESTOS</v>
      </c>
      <c r="F1481" s="16" t="str">
        <f t="shared" si="202"/>
        <v>012000</v>
      </c>
      <c r="G1481" s="16" t="str">
        <f>VLOOKUP(F1481:F4637,'[10]Catalogos CRI'!$A$24:$B$65,2,FALSE)</f>
        <v>IMPUESTOS SOBRE EL PATRIMONIO</v>
      </c>
      <c r="H1481" s="16" t="str">
        <f t="shared" si="203"/>
        <v>012010</v>
      </c>
      <c r="I1481" s="16" t="str">
        <f>VLOOKUP(H1481:H4637,'[10]Catalogos CRI'!$A$70:$B$148,2,FALSE)</f>
        <v>Impuesto predial</v>
      </c>
      <c r="J1481" s="16" t="str">
        <f t="shared" si="204"/>
        <v>012011</v>
      </c>
      <c r="K1481" s="16" t="str">
        <f>VLOOKUP(J1481:J4637,'[10]Catalogos CRI'!$A$153:$B$335,2,FALSE)</f>
        <v>Predios rústicos</v>
      </c>
      <c r="L1481" s="16" t="str">
        <f t="shared" si="205"/>
        <v>400</v>
      </c>
      <c r="M1481" s="16" t="str">
        <f>VLOOKUP(L1481:L4637,[11]FF!$A$10:$B$16,2,FALSE)</f>
        <v>Ingresos Propios</v>
      </c>
      <c r="N1481" s="16" t="str">
        <f t="shared" si="206"/>
        <v>401</v>
      </c>
      <c r="O1481" s="16" t="str">
        <f>VLOOKUP(N1481:N4637,[11]FF!$A$22:$B$93,2,FALSE)</f>
        <v>Ingresos Propios</v>
      </c>
      <c r="P1481" s="16">
        <v>859882</v>
      </c>
      <c r="Q1481" s="16">
        <v>6</v>
      </c>
      <c r="R1481" s="17">
        <v>0</v>
      </c>
      <c r="S1481" s="17">
        <v>0</v>
      </c>
      <c r="T1481" s="17">
        <f t="shared" ref="T1481:T1544" si="207">R1481+S1481</f>
        <v>0</v>
      </c>
      <c r="U1481" s="17">
        <v>0</v>
      </c>
      <c r="V1481" s="17">
        <v>0</v>
      </c>
      <c r="W1481" s="17">
        <f t="shared" ref="W1481:W1544" si="208">T1481-V1481</f>
        <v>0</v>
      </c>
      <c r="X1481" t="str">
        <f>VLOOKUP(J1481,'[12]Conver ASEJ VS Clave Nueva'!$A$4:$C$193,3,FALSE)</f>
        <v>1.2.1.1</v>
      </c>
      <c r="Y1481" t="str">
        <f>VLOOKUP(K1481,'[13]Conver ASEJ VS Clave Nueva'!$B$4:$D$193,3,FALSE)</f>
        <v>Predios rústicos</v>
      </c>
    </row>
    <row r="1482" spans="1:25" x14ac:dyDescent="0.25">
      <c r="A1482" s="16">
        <v>84749</v>
      </c>
      <c r="B1482" s="16" t="s">
        <v>29</v>
      </c>
      <c r="C1482" s="16" t="str">
        <f t="shared" ref="C1482:C1545" si="209">MID(B1482,1,4)</f>
        <v>2018</v>
      </c>
      <c r="D1482" s="16" t="str">
        <f t="shared" ref="D1482:D1545" si="210">MID(B1482,6,6)</f>
        <v>010000</v>
      </c>
      <c r="E1482" s="16" t="str">
        <f>VLOOKUP(D1482:D4638,'[10]Catalogos CRI'!$A$10:$B$19,2,FALSE)</f>
        <v>IMPUESTOS</v>
      </c>
      <c r="F1482" s="16" t="str">
        <f t="shared" ref="F1482:F1545" si="211">MID(B1482,13,6)</f>
        <v>012000</v>
      </c>
      <c r="G1482" s="16" t="str">
        <f>VLOOKUP(F1482:F4638,'[10]Catalogos CRI'!$A$24:$B$65,2,FALSE)</f>
        <v>IMPUESTOS SOBRE EL PATRIMONIO</v>
      </c>
      <c r="H1482" s="16" t="str">
        <f t="shared" ref="H1482:H1545" si="212">MID(B1482,20,6)</f>
        <v>012010</v>
      </c>
      <c r="I1482" s="16" t="str">
        <f>VLOOKUP(H1482:H4638,'[10]Catalogos CRI'!$A$70:$B$148,2,FALSE)</f>
        <v>Impuesto predial</v>
      </c>
      <c r="J1482" s="16" t="str">
        <f t="shared" ref="J1482:J1545" si="213">MID(B1482,27,6)</f>
        <v>012011</v>
      </c>
      <c r="K1482" s="16" t="str">
        <f>VLOOKUP(J1482:J4638,'[10]Catalogos CRI'!$A$153:$B$335,2,FALSE)</f>
        <v>Predios rústicos</v>
      </c>
      <c r="L1482" s="16" t="str">
        <f t="shared" ref="L1482:L1545" si="214">MID(B1482,34,3)</f>
        <v>400</v>
      </c>
      <c r="M1482" s="16" t="str">
        <f>VLOOKUP(L1482:L4638,[11]FF!$A$10:$B$16,2,FALSE)</f>
        <v>Ingresos Propios</v>
      </c>
      <c r="N1482" s="16" t="str">
        <f t="shared" ref="N1482:N1545" si="215">MID(B1482,38,3)</f>
        <v>401</v>
      </c>
      <c r="O1482" s="16" t="str">
        <f>VLOOKUP(N1482:N4638,[11]FF!$A$22:$B$93,2,FALSE)</f>
        <v>Ingresos Propios</v>
      </c>
      <c r="P1482" s="16">
        <v>859883</v>
      </c>
      <c r="Q1482" s="16">
        <v>7</v>
      </c>
      <c r="R1482" s="17">
        <v>0</v>
      </c>
      <c r="S1482" s="17">
        <v>0</v>
      </c>
      <c r="T1482" s="17">
        <f t="shared" si="207"/>
        <v>0</v>
      </c>
      <c r="U1482" s="17">
        <v>0</v>
      </c>
      <c r="V1482" s="17">
        <v>0</v>
      </c>
      <c r="W1482" s="17">
        <f t="shared" si="208"/>
        <v>0</v>
      </c>
      <c r="X1482" t="str">
        <f>VLOOKUP(J1482,'[12]Conver ASEJ VS Clave Nueva'!$A$4:$C$193,3,FALSE)</f>
        <v>1.2.1.1</v>
      </c>
      <c r="Y1482" t="str">
        <f>VLOOKUP(K1482,'[13]Conver ASEJ VS Clave Nueva'!$B$4:$D$193,3,FALSE)</f>
        <v>Predios rústicos</v>
      </c>
    </row>
    <row r="1483" spans="1:25" x14ac:dyDescent="0.25">
      <c r="A1483" s="16">
        <v>84749</v>
      </c>
      <c r="B1483" s="16" t="s">
        <v>29</v>
      </c>
      <c r="C1483" s="16" t="str">
        <f t="shared" si="209"/>
        <v>2018</v>
      </c>
      <c r="D1483" s="16" t="str">
        <f t="shared" si="210"/>
        <v>010000</v>
      </c>
      <c r="E1483" s="16" t="str">
        <f>VLOOKUP(D1483:D4639,'[10]Catalogos CRI'!$A$10:$B$19,2,FALSE)</f>
        <v>IMPUESTOS</v>
      </c>
      <c r="F1483" s="16" t="str">
        <f t="shared" si="211"/>
        <v>012000</v>
      </c>
      <c r="G1483" s="16" t="str">
        <f>VLOOKUP(F1483:F4639,'[10]Catalogos CRI'!$A$24:$B$65,2,FALSE)</f>
        <v>IMPUESTOS SOBRE EL PATRIMONIO</v>
      </c>
      <c r="H1483" s="16" t="str">
        <f t="shared" si="212"/>
        <v>012010</v>
      </c>
      <c r="I1483" s="16" t="str">
        <f>VLOOKUP(H1483:H4639,'[10]Catalogos CRI'!$A$70:$B$148,2,FALSE)</f>
        <v>Impuesto predial</v>
      </c>
      <c r="J1483" s="16" t="str">
        <f t="shared" si="213"/>
        <v>012011</v>
      </c>
      <c r="K1483" s="16" t="str">
        <f>VLOOKUP(J1483:J4639,'[10]Catalogos CRI'!$A$153:$B$335,2,FALSE)</f>
        <v>Predios rústicos</v>
      </c>
      <c r="L1483" s="16" t="str">
        <f t="shared" si="214"/>
        <v>400</v>
      </c>
      <c r="M1483" s="16" t="str">
        <f>VLOOKUP(L1483:L4639,[11]FF!$A$10:$B$16,2,FALSE)</f>
        <v>Ingresos Propios</v>
      </c>
      <c r="N1483" s="16" t="str">
        <f t="shared" si="215"/>
        <v>401</v>
      </c>
      <c r="O1483" s="16" t="str">
        <f>VLOOKUP(N1483:N4639,[11]FF!$A$22:$B$93,2,FALSE)</f>
        <v>Ingresos Propios</v>
      </c>
      <c r="P1483" s="16">
        <v>859884</v>
      </c>
      <c r="Q1483" s="16">
        <v>8</v>
      </c>
      <c r="R1483" s="17">
        <v>0</v>
      </c>
      <c r="S1483" s="17">
        <v>0</v>
      </c>
      <c r="T1483" s="17">
        <f t="shared" si="207"/>
        <v>0</v>
      </c>
      <c r="U1483" s="17">
        <v>0</v>
      </c>
      <c r="V1483" s="17">
        <v>0</v>
      </c>
      <c r="W1483" s="17">
        <f t="shared" si="208"/>
        <v>0</v>
      </c>
      <c r="X1483" t="str">
        <f>VLOOKUP(J1483,'[12]Conver ASEJ VS Clave Nueva'!$A$4:$C$193,3,FALSE)</f>
        <v>1.2.1.1</v>
      </c>
      <c r="Y1483" t="str">
        <f>VLOOKUP(K1483,'[13]Conver ASEJ VS Clave Nueva'!$B$4:$D$193,3,FALSE)</f>
        <v>Predios rústicos</v>
      </c>
    </row>
    <row r="1484" spans="1:25" x14ac:dyDescent="0.25">
      <c r="A1484" s="16">
        <v>84749</v>
      </c>
      <c r="B1484" s="16" t="s">
        <v>29</v>
      </c>
      <c r="C1484" s="16" t="str">
        <f t="shared" si="209"/>
        <v>2018</v>
      </c>
      <c r="D1484" s="16" t="str">
        <f t="shared" si="210"/>
        <v>010000</v>
      </c>
      <c r="E1484" s="16" t="str">
        <f>VLOOKUP(D1484:D4640,'[10]Catalogos CRI'!$A$10:$B$19,2,FALSE)</f>
        <v>IMPUESTOS</v>
      </c>
      <c r="F1484" s="16" t="str">
        <f t="shared" si="211"/>
        <v>012000</v>
      </c>
      <c r="G1484" s="16" t="str">
        <f>VLOOKUP(F1484:F4640,'[10]Catalogos CRI'!$A$24:$B$65,2,FALSE)</f>
        <v>IMPUESTOS SOBRE EL PATRIMONIO</v>
      </c>
      <c r="H1484" s="16" t="str">
        <f t="shared" si="212"/>
        <v>012010</v>
      </c>
      <c r="I1484" s="16" t="str">
        <f>VLOOKUP(H1484:H4640,'[10]Catalogos CRI'!$A$70:$B$148,2,FALSE)</f>
        <v>Impuesto predial</v>
      </c>
      <c r="J1484" s="16" t="str">
        <f t="shared" si="213"/>
        <v>012011</v>
      </c>
      <c r="K1484" s="16" t="str">
        <f>VLOOKUP(J1484:J4640,'[10]Catalogos CRI'!$A$153:$B$335,2,FALSE)</f>
        <v>Predios rústicos</v>
      </c>
      <c r="L1484" s="16" t="str">
        <f t="shared" si="214"/>
        <v>400</v>
      </c>
      <c r="M1484" s="16" t="str">
        <f>VLOOKUP(L1484:L4640,[11]FF!$A$10:$B$16,2,FALSE)</f>
        <v>Ingresos Propios</v>
      </c>
      <c r="N1484" s="16" t="str">
        <f t="shared" si="215"/>
        <v>401</v>
      </c>
      <c r="O1484" s="16" t="str">
        <f>VLOOKUP(N1484:N4640,[11]FF!$A$22:$B$93,2,FALSE)</f>
        <v>Ingresos Propios</v>
      </c>
      <c r="P1484" s="16">
        <v>859885</v>
      </c>
      <c r="Q1484" s="16">
        <v>9</v>
      </c>
      <c r="R1484" s="17">
        <v>0</v>
      </c>
      <c r="S1484" s="17">
        <v>0</v>
      </c>
      <c r="T1484" s="17">
        <f t="shared" si="207"/>
        <v>0</v>
      </c>
      <c r="U1484" s="17">
        <v>0</v>
      </c>
      <c r="V1484" s="17">
        <v>0</v>
      </c>
      <c r="W1484" s="17">
        <f t="shared" si="208"/>
        <v>0</v>
      </c>
      <c r="X1484" t="str">
        <f>VLOOKUP(J1484,'[12]Conver ASEJ VS Clave Nueva'!$A$4:$C$193,3,FALSE)</f>
        <v>1.2.1.1</v>
      </c>
      <c r="Y1484" t="str">
        <f>VLOOKUP(K1484,'[13]Conver ASEJ VS Clave Nueva'!$B$4:$D$193,3,FALSE)</f>
        <v>Predios rústicos</v>
      </c>
    </row>
    <row r="1485" spans="1:25" x14ac:dyDescent="0.25">
      <c r="A1485" s="16">
        <v>84749</v>
      </c>
      <c r="B1485" s="16" t="s">
        <v>29</v>
      </c>
      <c r="C1485" s="16" t="str">
        <f t="shared" si="209"/>
        <v>2018</v>
      </c>
      <c r="D1485" s="16" t="str">
        <f t="shared" si="210"/>
        <v>010000</v>
      </c>
      <c r="E1485" s="16" t="str">
        <f>VLOOKUP(D1485:D4641,'[10]Catalogos CRI'!$A$10:$B$19,2,FALSE)</f>
        <v>IMPUESTOS</v>
      </c>
      <c r="F1485" s="16" t="str">
        <f t="shared" si="211"/>
        <v>012000</v>
      </c>
      <c r="G1485" s="16" t="str">
        <f>VLOOKUP(F1485:F4641,'[10]Catalogos CRI'!$A$24:$B$65,2,FALSE)</f>
        <v>IMPUESTOS SOBRE EL PATRIMONIO</v>
      </c>
      <c r="H1485" s="16" t="str">
        <f t="shared" si="212"/>
        <v>012010</v>
      </c>
      <c r="I1485" s="16" t="str">
        <f>VLOOKUP(H1485:H4641,'[10]Catalogos CRI'!$A$70:$B$148,2,FALSE)</f>
        <v>Impuesto predial</v>
      </c>
      <c r="J1485" s="16" t="str">
        <f t="shared" si="213"/>
        <v>012011</v>
      </c>
      <c r="K1485" s="16" t="str">
        <f>VLOOKUP(J1485:J4641,'[10]Catalogos CRI'!$A$153:$B$335,2,FALSE)</f>
        <v>Predios rústicos</v>
      </c>
      <c r="L1485" s="16" t="str">
        <f t="shared" si="214"/>
        <v>400</v>
      </c>
      <c r="M1485" s="16" t="str">
        <f>VLOOKUP(L1485:L4641,[11]FF!$A$10:$B$16,2,FALSE)</f>
        <v>Ingresos Propios</v>
      </c>
      <c r="N1485" s="16" t="str">
        <f t="shared" si="215"/>
        <v>401</v>
      </c>
      <c r="O1485" s="16" t="str">
        <f>VLOOKUP(N1485:N4641,[11]FF!$A$22:$B$93,2,FALSE)</f>
        <v>Ingresos Propios</v>
      </c>
      <c r="P1485" s="16">
        <v>859886</v>
      </c>
      <c r="Q1485" s="16">
        <v>10</v>
      </c>
      <c r="R1485" s="17">
        <v>0</v>
      </c>
      <c r="S1485" s="17">
        <v>0</v>
      </c>
      <c r="T1485" s="17">
        <f t="shared" si="207"/>
        <v>0</v>
      </c>
      <c r="U1485" s="17">
        <v>0</v>
      </c>
      <c r="V1485" s="17">
        <v>0</v>
      </c>
      <c r="W1485" s="17">
        <f t="shared" si="208"/>
        <v>0</v>
      </c>
      <c r="X1485" t="str">
        <f>VLOOKUP(J1485,'[12]Conver ASEJ VS Clave Nueva'!$A$4:$C$193,3,FALSE)</f>
        <v>1.2.1.1</v>
      </c>
      <c r="Y1485" t="str">
        <f>VLOOKUP(K1485,'[13]Conver ASEJ VS Clave Nueva'!$B$4:$D$193,3,FALSE)</f>
        <v>Predios rústicos</v>
      </c>
    </row>
    <row r="1486" spans="1:25" x14ac:dyDescent="0.25">
      <c r="A1486" s="16">
        <v>84749</v>
      </c>
      <c r="B1486" s="16" t="s">
        <v>29</v>
      </c>
      <c r="C1486" s="16" t="str">
        <f t="shared" si="209"/>
        <v>2018</v>
      </c>
      <c r="D1486" s="16" t="str">
        <f t="shared" si="210"/>
        <v>010000</v>
      </c>
      <c r="E1486" s="16" t="str">
        <f>VLOOKUP(D1486:D4642,'[10]Catalogos CRI'!$A$10:$B$19,2,FALSE)</f>
        <v>IMPUESTOS</v>
      </c>
      <c r="F1486" s="16" t="str">
        <f t="shared" si="211"/>
        <v>012000</v>
      </c>
      <c r="G1486" s="16" t="str">
        <f>VLOOKUP(F1486:F4642,'[10]Catalogos CRI'!$A$24:$B$65,2,FALSE)</f>
        <v>IMPUESTOS SOBRE EL PATRIMONIO</v>
      </c>
      <c r="H1486" s="16" t="str">
        <f t="shared" si="212"/>
        <v>012010</v>
      </c>
      <c r="I1486" s="16" t="str">
        <f>VLOOKUP(H1486:H4642,'[10]Catalogos CRI'!$A$70:$B$148,2,FALSE)</f>
        <v>Impuesto predial</v>
      </c>
      <c r="J1486" s="16" t="str">
        <f t="shared" si="213"/>
        <v>012011</v>
      </c>
      <c r="K1486" s="16" t="str">
        <f>VLOOKUP(J1486:J4642,'[10]Catalogos CRI'!$A$153:$B$335,2,FALSE)</f>
        <v>Predios rústicos</v>
      </c>
      <c r="L1486" s="16" t="str">
        <f t="shared" si="214"/>
        <v>400</v>
      </c>
      <c r="M1486" s="16" t="str">
        <f>VLOOKUP(L1486:L4642,[11]FF!$A$10:$B$16,2,FALSE)</f>
        <v>Ingresos Propios</v>
      </c>
      <c r="N1486" s="16" t="str">
        <f t="shared" si="215"/>
        <v>401</v>
      </c>
      <c r="O1486" s="16" t="str">
        <f>VLOOKUP(N1486:N4642,[11]FF!$A$22:$B$93,2,FALSE)</f>
        <v>Ingresos Propios</v>
      </c>
      <c r="P1486" s="16">
        <v>859887</v>
      </c>
      <c r="Q1486" s="16">
        <v>11</v>
      </c>
      <c r="R1486" s="17">
        <v>0</v>
      </c>
      <c r="S1486" s="17">
        <v>0</v>
      </c>
      <c r="T1486" s="17">
        <f t="shared" si="207"/>
        <v>0</v>
      </c>
      <c r="U1486" s="17">
        <v>0</v>
      </c>
      <c r="V1486" s="17">
        <v>0</v>
      </c>
      <c r="W1486" s="17">
        <f t="shared" si="208"/>
        <v>0</v>
      </c>
      <c r="X1486" t="str">
        <f>VLOOKUP(J1486,'[12]Conver ASEJ VS Clave Nueva'!$A$4:$C$193,3,FALSE)</f>
        <v>1.2.1.1</v>
      </c>
      <c r="Y1486" t="str">
        <f>VLOOKUP(K1486,'[13]Conver ASEJ VS Clave Nueva'!$B$4:$D$193,3,FALSE)</f>
        <v>Predios rústicos</v>
      </c>
    </row>
    <row r="1487" spans="1:25" x14ac:dyDescent="0.25">
      <c r="A1487" s="16">
        <v>84749</v>
      </c>
      <c r="B1487" s="16" t="s">
        <v>29</v>
      </c>
      <c r="C1487" s="16" t="str">
        <f t="shared" si="209"/>
        <v>2018</v>
      </c>
      <c r="D1487" s="16" t="str">
        <f t="shared" si="210"/>
        <v>010000</v>
      </c>
      <c r="E1487" s="16" t="str">
        <f>VLOOKUP(D1487:D4643,'[10]Catalogos CRI'!$A$10:$B$19,2,FALSE)</f>
        <v>IMPUESTOS</v>
      </c>
      <c r="F1487" s="16" t="str">
        <f t="shared" si="211"/>
        <v>012000</v>
      </c>
      <c r="G1487" s="16" t="str">
        <f>VLOOKUP(F1487:F4643,'[10]Catalogos CRI'!$A$24:$B$65,2,FALSE)</f>
        <v>IMPUESTOS SOBRE EL PATRIMONIO</v>
      </c>
      <c r="H1487" s="16" t="str">
        <f t="shared" si="212"/>
        <v>012010</v>
      </c>
      <c r="I1487" s="16" t="str">
        <f>VLOOKUP(H1487:H4643,'[10]Catalogos CRI'!$A$70:$B$148,2,FALSE)</f>
        <v>Impuesto predial</v>
      </c>
      <c r="J1487" s="16" t="str">
        <f t="shared" si="213"/>
        <v>012011</v>
      </c>
      <c r="K1487" s="16" t="str">
        <f>VLOOKUP(J1487:J4643,'[10]Catalogos CRI'!$A$153:$B$335,2,FALSE)</f>
        <v>Predios rústicos</v>
      </c>
      <c r="L1487" s="16" t="str">
        <f t="shared" si="214"/>
        <v>400</v>
      </c>
      <c r="M1487" s="16" t="str">
        <f>VLOOKUP(L1487:L4643,[11]FF!$A$10:$B$16,2,FALSE)</f>
        <v>Ingresos Propios</v>
      </c>
      <c r="N1487" s="16" t="str">
        <f t="shared" si="215"/>
        <v>401</v>
      </c>
      <c r="O1487" s="16" t="str">
        <f>VLOOKUP(N1487:N4643,[11]FF!$A$22:$B$93,2,FALSE)</f>
        <v>Ingresos Propios</v>
      </c>
      <c r="P1487" s="16">
        <v>859888</v>
      </c>
      <c r="Q1487" s="16">
        <v>12</v>
      </c>
      <c r="R1487" s="17">
        <v>0</v>
      </c>
      <c r="S1487" s="17">
        <v>0</v>
      </c>
      <c r="T1487" s="17">
        <f t="shared" si="207"/>
        <v>0</v>
      </c>
      <c r="U1487" s="17">
        <v>0</v>
      </c>
      <c r="V1487" s="17">
        <v>0</v>
      </c>
      <c r="W1487" s="17">
        <f t="shared" si="208"/>
        <v>0</v>
      </c>
      <c r="X1487" t="str">
        <f>VLOOKUP(J1487,'[12]Conver ASEJ VS Clave Nueva'!$A$4:$C$193,3,FALSE)</f>
        <v>1.2.1.1</v>
      </c>
      <c r="Y1487" t="str">
        <f>VLOOKUP(K1487,'[13]Conver ASEJ VS Clave Nueva'!$B$4:$D$193,3,FALSE)</f>
        <v>Predios rústicos</v>
      </c>
    </row>
    <row r="1488" spans="1:25" x14ac:dyDescent="0.25">
      <c r="A1488" s="16">
        <v>84750</v>
      </c>
      <c r="B1488" s="16" t="s">
        <v>30</v>
      </c>
      <c r="C1488" s="16" t="str">
        <f t="shared" si="209"/>
        <v>2018</v>
      </c>
      <c r="D1488" s="16" t="str">
        <f t="shared" si="210"/>
        <v>010000</v>
      </c>
      <c r="E1488" s="16" t="str">
        <f>VLOOKUP(D1488:D4644,'[10]Catalogos CRI'!$A$10:$B$19,2,FALSE)</f>
        <v>IMPUESTOS</v>
      </c>
      <c r="F1488" s="16" t="str">
        <f t="shared" si="211"/>
        <v>012000</v>
      </c>
      <c r="G1488" s="16" t="str">
        <f>VLOOKUP(F1488:F4644,'[10]Catalogos CRI'!$A$24:$B$65,2,FALSE)</f>
        <v>IMPUESTOS SOBRE EL PATRIMONIO</v>
      </c>
      <c r="H1488" s="16" t="str">
        <f t="shared" si="212"/>
        <v>012010</v>
      </c>
      <c r="I1488" s="16" t="str">
        <f>VLOOKUP(H1488:H4644,'[10]Catalogos CRI'!$A$70:$B$148,2,FALSE)</f>
        <v>Impuesto predial</v>
      </c>
      <c r="J1488" s="16" t="str">
        <f t="shared" si="213"/>
        <v>012012</v>
      </c>
      <c r="K1488" s="16" t="str">
        <f>VLOOKUP(J1488:J4644,'[10]Catalogos CRI'!$A$153:$B$335,2,FALSE)</f>
        <v>Predios urbanos</v>
      </c>
      <c r="L1488" s="16" t="str">
        <f t="shared" si="214"/>
        <v>400</v>
      </c>
      <c r="M1488" s="16" t="str">
        <f>VLOOKUP(L1488:L4644,[11]FF!$A$10:$B$16,2,FALSE)</f>
        <v>Ingresos Propios</v>
      </c>
      <c r="N1488" s="16" t="str">
        <f t="shared" si="215"/>
        <v>401</v>
      </c>
      <c r="O1488" s="16" t="str">
        <f>VLOOKUP(N1488:N4644,[11]FF!$A$22:$B$93,2,FALSE)</f>
        <v>Ingresos Propios</v>
      </c>
      <c r="P1488" s="16">
        <v>859889</v>
      </c>
      <c r="Q1488" s="16">
        <v>1</v>
      </c>
      <c r="R1488" s="17">
        <v>0</v>
      </c>
      <c r="S1488" s="17">
        <v>0</v>
      </c>
      <c r="T1488" s="17">
        <f t="shared" si="207"/>
        <v>0</v>
      </c>
      <c r="U1488" s="17">
        <v>0</v>
      </c>
      <c r="V1488" s="17">
        <v>80312250.200000003</v>
      </c>
      <c r="W1488" s="17">
        <f t="shared" si="208"/>
        <v>-80312250.200000003</v>
      </c>
      <c r="X1488" t="str">
        <f>VLOOKUP(J1488,'[12]Conver ASEJ VS Clave Nueva'!$A$4:$C$193,3,FALSE)</f>
        <v>1.2.1.2</v>
      </c>
      <c r="Y1488" t="str">
        <f>VLOOKUP(K1488,'[13]Conver ASEJ VS Clave Nueva'!$B$4:$D$193,3,FALSE)</f>
        <v>Predios urbanos</v>
      </c>
    </row>
    <row r="1489" spans="1:25" x14ac:dyDescent="0.25">
      <c r="A1489" s="16">
        <v>84750</v>
      </c>
      <c r="B1489" s="16" t="s">
        <v>30</v>
      </c>
      <c r="C1489" s="16" t="str">
        <f t="shared" si="209"/>
        <v>2018</v>
      </c>
      <c r="D1489" s="16" t="str">
        <f t="shared" si="210"/>
        <v>010000</v>
      </c>
      <c r="E1489" s="16" t="str">
        <f>VLOOKUP(D1489:D4645,'[10]Catalogos CRI'!$A$10:$B$19,2,FALSE)</f>
        <v>IMPUESTOS</v>
      </c>
      <c r="F1489" s="16" t="str">
        <f t="shared" si="211"/>
        <v>012000</v>
      </c>
      <c r="G1489" s="16" t="str">
        <f>VLOOKUP(F1489:F4645,'[10]Catalogos CRI'!$A$24:$B$65,2,FALSE)</f>
        <v>IMPUESTOS SOBRE EL PATRIMONIO</v>
      </c>
      <c r="H1489" s="16" t="str">
        <f t="shared" si="212"/>
        <v>012010</v>
      </c>
      <c r="I1489" s="16" t="str">
        <f>VLOOKUP(H1489:H4645,'[10]Catalogos CRI'!$A$70:$B$148,2,FALSE)</f>
        <v>Impuesto predial</v>
      </c>
      <c r="J1489" s="16" t="str">
        <f t="shared" si="213"/>
        <v>012012</v>
      </c>
      <c r="K1489" s="16" t="str">
        <f>VLOOKUP(J1489:J4645,'[10]Catalogos CRI'!$A$153:$B$335,2,FALSE)</f>
        <v>Predios urbanos</v>
      </c>
      <c r="L1489" s="16" t="str">
        <f t="shared" si="214"/>
        <v>400</v>
      </c>
      <c r="M1489" s="16" t="str">
        <f>VLOOKUP(L1489:L4645,[11]FF!$A$10:$B$16,2,FALSE)</f>
        <v>Ingresos Propios</v>
      </c>
      <c r="N1489" s="16" t="str">
        <f t="shared" si="215"/>
        <v>401</v>
      </c>
      <c r="O1489" s="16" t="str">
        <f>VLOOKUP(N1489:N4645,[11]FF!$A$22:$B$93,2,FALSE)</f>
        <v>Ingresos Propios</v>
      </c>
      <c r="P1489" s="16">
        <v>859890</v>
      </c>
      <c r="Q1489" s="16">
        <v>2</v>
      </c>
      <c r="R1489" s="17">
        <v>0</v>
      </c>
      <c r="S1489" s="17">
        <v>0</v>
      </c>
      <c r="T1489" s="17">
        <f t="shared" si="207"/>
        <v>0</v>
      </c>
      <c r="U1489" s="17">
        <v>0</v>
      </c>
      <c r="V1489" s="17">
        <v>48690572.340000004</v>
      </c>
      <c r="W1489" s="17">
        <f t="shared" si="208"/>
        <v>-48690572.340000004</v>
      </c>
      <c r="X1489" t="str">
        <f>VLOOKUP(J1489,'[12]Conver ASEJ VS Clave Nueva'!$A$4:$C$193,3,FALSE)</f>
        <v>1.2.1.2</v>
      </c>
      <c r="Y1489" t="str">
        <f>VLOOKUP(K1489,'[13]Conver ASEJ VS Clave Nueva'!$B$4:$D$193,3,FALSE)</f>
        <v>Predios urbanos</v>
      </c>
    </row>
    <row r="1490" spans="1:25" x14ac:dyDescent="0.25">
      <c r="A1490" s="16">
        <v>84750</v>
      </c>
      <c r="B1490" s="16" t="s">
        <v>30</v>
      </c>
      <c r="C1490" s="16" t="str">
        <f t="shared" si="209"/>
        <v>2018</v>
      </c>
      <c r="D1490" s="16" t="str">
        <f t="shared" si="210"/>
        <v>010000</v>
      </c>
      <c r="E1490" s="16" t="str">
        <f>VLOOKUP(D1490:D4646,'[10]Catalogos CRI'!$A$10:$B$19,2,FALSE)</f>
        <v>IMPUESTOS</v>
      </c>
      <c r="F1490" s="16" t="str">
        <f t="shared" si="211"/>
        <v>012000</v>
      </c>
      <c r="G1490" s="16" t="str">
        <f>VLOOKUP(F1490:F4646,'[10]Catalogos CRI'!$A$24:$B$65,2,FALSE)</f>
        <v>IMPUESTOS SOBRE EL PATRIMONIO</v>
      </c>
      <c r="H1490" s="16" t="str">
        <f t="shared" si="212"/>
        <v>012010</v>
      </c>
      <c r="I1490" s="16" t="str">
        <f>VLOOKUP(H1490:H4646,'[10]Catalogos CRI'!$A$70:$B$148,2,FALSE)</f>
        <v>Impuesto predial</v>
      </c>
      <c r="J1490" s="16" t="str">
        <f t="shared" si="213"/>
        <v>012012</v>
      </c>
      <c r="K1490" s="16" t="str">
        <f>VLOOKUP(J1490:J4646,'[10]Catalogos CRI'!$A$153:$B$335,2,FALSE)</f>
        <v>Predios urbanos</v>
      </c>
      <c r="L1490" s="16" t="str">
        <f t="shared" si="214"/>
        <v>400</v>
      </c>
      <c r="M1490" s="16" t="str">
        <f>VLOOKUP(L1490:L4646,[11]FF!$A$10:$B$16,2,FALSE)</f>
        <v>Ingresos Propios</v>
      </c>
      <c r="N1490" s="16" t="str">
        <f t="shared" si="215"/>
        <v>401</v>
      </c>
      <c r="O1490" s="16" t="str">
        <f>VLOOKUP(N1490:N4646,[11]FF!$A$22:$B$93,2,FALSE)</f>
        <v>Ingresos Propios</v>
      </c>
      <c r="P1490" s="16">
        <v>859891</v>
      </c>
      <c r="Q1490" s="16">
        <v>3</v>
      </c>
      <c r="R1490" s="17">
        <v>0</v>
      </c>
      <c r="S1490" s="17">
        <v>0</v>
      </c>
      <c r="T1490" s="17">
        <f t="shared" si="207"/>
        <v>0</v>
      </c>
      <c r="U1490" s="17">
        <v>0</v>
      </c>
      <c r="V1490" s="17">
        <v>13288265.050000001</v>
      </c>
      <c r="W1490" s="17">
        <f t="shared" si="208"/>
        <v>-13288265.050000001</v>
      </c>
      <c r="X1490" t="str">
        <f>VLOOKUP(J1490,'[12]Conver ASEJ VS Clave Nueva'!$A$4:$C$193,3,FALSE)</f>
        <v>1.2.1.2</v>
      </c>
      <c r="Y1490" t="str">
        <f>VLOOKUP(K1490,'[13]Conver ASEJ VS Clave Nueva'!$B$4:$D$193,3,FALSE)</f>
        <v>Predios urbanos</v>
      </c>
    </row>
    <row r="1491" spans="1:25" x14ac:dyDescent="0.25">
      <c r="A1491" s="16">
        <v>84750</v>
      </c>
      <c r="B1491" s="16" t="s">
        <v>30</v>
      </c>
      <c r="C1491" s="16" t="str">
        <f t="shared" si="209"/>
        <v>2018</v>
      </c>
      <c r="D1491" s="16" t="str">
        <f t="shared" si="210"/>
        <v>010000</v>
      </c>
      <c r="E1491" s="16" t="str">
        <f>VLOOKUP(D1491:D4647,'[10]Catalogos CRI'!$A$10:$B$19,2,FALSE)</f>
        <v>IMPUESTOS</v>
      </c>
      <c r="F1491" s="16" t="str">
        <f t="shared" si="211"/>
        <v>012000</v>
      </c>
      <c r="G1491" s="16" t="str">
        <f>VLOOKUP(F1491:F4647,'[10]Catalogos CRI'!$A$24:$B$65,2,FALSE)</f>
        <v>IMPUESTOS SOBRE EL PATRIMONIO</v>
      </c>
      <c r="H1491" s="16" t="str">
        <f t="shared" si="212"/>
        <v>012010</v>
      </c>
      <c r="I1491" s="16" t="str">
        <f>VLOOKUP(H1491:H4647,'[10]Catalogos CRI'!$A$70:$B$148,2,FALSE)</f>
        <v>Impuesto predial</v>
      </c>
      <c r="J1491" s="16" t="str">
        <f t="shared" si="213"/>
        <v>012012</v>
      </c>
      <c r="K1491" s="16" t="str">
        <f>VLOOKUP(J1491:J4647,'[10]Catalogos CRI'!$A$153:$B$335,2,FALSE)</f>
        <v>Predios urbanos</v>
      </c>
      <c r="L1491" s="16" t="str">
        <f t="shared" si="214"/>
        <v>400</v>
      </c>
      <c r="M1491" s="16" t="str">
        <f>VLOOKUP(L1491:L4647,[11]FF!$A$10:$B$16,2,FALSE)</f>
        <v>Ingresos Propios</v>
      </c>
      <c r="N1491" s="16" t="str">
        <f t="shared" si="215"/>
        <v>401</v>
      </c>
      <c r="O1491" s="16" t="str">
        <f>VLOOKUP(N1491:N4647,[11]FF!$A$22:$B$93,2,FALSE)</f>
        <v>Ingresos Propios</v>
      </c>
      <c r="P1491" s="16">
        <v>859892</v>
      </c>
      <c r="Q1491" s="16">
        <v>4</v>
      </c>
      <c r="R1491" s="17">
        <v>0</v>
      </c>
      <c r="S1491" s="17">
        <v>0</v>
      </c>
      <c r="T1491" s="17">
        <f t="shared" si="207"/>
        <v>0</v>
      </c>
      <c r="U1491" s="17">
        <v>0</v>
      </c>
      <c r="V1491" s="17">
        <v>1946265.79</v>
      </c>
      <c r="W1491" s="17">
        <f t="shared" si="208"/>
        <v>-1946265.79</v>
      </c>
      <c r="X1491" t="str">
        <f>VLOOKUP(J1491,'[12]Conver ASEJ VS Clave Nueva'!$A$4:$C$193,3,FALSE)</f>
        <v>1.2.1.2</v>
      </c>
      <c r="Y1491" t="str">
        <f>VLOOKUP(K1491,'[13]Conver ASEJ VS Clave Nueva'!$B$4:$D$193,3,FALSE)</f>
        <v>Predios urbanos</v>
      </c>
    </row>
    <row r="1492" spans="1:25" x14ac:dyDescent="0.25">
      <c r="A1492" s="16">
        <v>84750</v>
      </c>
      <c r="B1492" s="16" t="s">
        <v>30</v>
      </c>
      <c r="C1492" s="16" t="str">
        <f t="shared" si="209"/>
        <v>2018</v>
      </c>
      <c r="D1492" s="16" t="str">
        <f t="shared" si="210"/>
        <v>010000</v>
      </c>
      <c r="E1492" s="16" t="str">
        <f>VLOOKUP(D1492:D4648,'[10]Catalogos CRI'!$A$10:$B$19,2,FALSE)</f>
        <v>IMPUESTOS</v>
      </c>
      <c r="F1492" s="16" t="str">
        <f t="shared" si="211"/>
        <v>012000</v>
      </c>
      <c r="G1492" s="16" t="str">
        <f>VLOOKUP(F1492:F4648,'[10]Catalogos CRI'!$A$24:$B$65,2,FALSE)</f>
        <v>IMPUESTOS SOBRE EL PATRIMONIO</v>
      </c>
      <c r="H1492" s="16" t="str">
        <f t="shared" si="212"/>
        <v>012010</v>
      </c>
      <c r="I1492" s="16" t="str">
        <f>VLOOKUP(H1492:H4648,'[10]Catalogos CRI'!$A$70:$B$148,2,FALSE)</f>
        <v>Impuesto predial</v>
      </c>
      <c r="J1492" s="16" t="str">
        <f t="shared" si="213"/>
        <v>012012</v>
      </c>
      <c r="K1492" s="16" t="str">
        <f>VLOOKUP(J1492:J4648,'[10]Catalogos CRI'!$A$153:$B$335,2,FALSE)</f>
        <v>Predios urbanos</v>
      </c>
      <c r="L1492" s="16" t="str">
        <f t="shared" si="214"/>
        <v>400</v>
      </c>
      <c r="M1492" s="16" t="str">
        <f>VLOOKUP(L1492:L4648,[11]FF!$A$10:$B$16,2,FALSE)</f>
        <v>Ingresos Propios</v>
      </c>
      <c r="N1492" s="16" t="str">
        <f t="shared" si="215"/>
        <v>401</v>
      </c>
      <c r="O1492" s="16" t="str">
        <f>VLOOKUP(N1492:N4648,[11]FF!$A$22:$B$93,2,FALSE)</f>
        <v>Ingresos Propios</v>
      </c>
      <c r="P1492" s="16">
        <v>859893</v>
      </c>
      <c r="Q1492" s="16">
        <v>5</v>
      </c>
      <c r="R1492" s="17">
        <v>0</v>
      </c>
      <c r="S1492" s="17">
        <v>0</v>
      </c>
      <c r="T1492" s="17">
        <f t="shared" si="207"/>
        <v>0</v>
      </c>
      <c r="U1492" s="17">
        <v>0</v>
      </c>
      <c r="V1492" s="17">
        <v>0</v>
      </c>
      <c r="W1492" s="17">
        <f t="shared" si="208"/>
        <v>0</v>
      </c>
      <c r="X1492" t="str">
        <f>VLOOKUP(J1492,'[12]Conver ASEJ VS Clave Nueva'!$A$4:$C$193,3,FALSE)</f>
        <v>1.2.1.2</v>
      </c>
      <c r="Y1492" t="str">
        <f>VLOOKUP(K1492,'[13]Conver ASEJ VS Clave Nueva'!$B$4:$D$193,3,FALSE)</f>
        <v>Predios urbanos</v>
      </c>
    </row>
    <row r="1493" spans="1:25" x14ac:dyDescent="0.25">
      <c r="A1493" s="16">
        <v>84750</v>
      </c>
      <c r="B1493" s="16" t="s">
        <v>30</v>
      </c>
      <c r="C1493" s="16" t="str">
        <f t="shared" si="209"/>
        <v>2018</v>
      </c>
      <c r="D1493" s="16" t="str">
        <f t="shared" si="210"/>
        <v>010000</v>
      </c>
      <c r="E1493" s="16" t="str">
        <f>VLOOKUP(D1493:D4649,'[10]Catalogos CRI'!$A$10:$B$19,2,FALSE)</f>
        <v>IMPUESTOS</v>
      </c>
      <c r="F1493" s="16" t="str">
        <f t="shared" si="211"/>
        <v>012000</v>
      </c>
      <c r="G1493" s="16" t="str">
        <f>VLOOKUP(F1493:F4649,'[10]Catalogos CRI'!$A$24:$B$65,2,FALSE)</f>
        <v>IMPUESTOS SOBRE EL PATRIMONIO</v>
      </c>
      <c r="H1493" s="16" t="str">
        <f t="shared" si="212"/>
        <v>012010</v>
      </c>
      <c r="I1493" s="16" t="str">
        <f>VLOOKUP(H1493:H4649,'[10]Catalogos CRI'!$A$70:$B$148,2,FALSE)</f>
        <v>Impuesto predial</v>
      </c>
      <c r="J1493" s="16" t="str">
        <f t="shared" si="213"/>
        <v>012012</v>
      </c>
      <c r="K1493" s="16" t="str">
        <f>VLOOKUP(J1493:J4649,'[10]Catalogos CRI'!$A$153:$B$335,2,FALSE)</f>
        <v>Predios urbanos</v>
      </c>
      <c r="L1493" s="16" t="str">
        <f t="shared" si="214"/>
        <v>400</v>
      </c>
      <c r="M1493" s="16" t="str">
        <f>VLOOKUP(L1493:L4649,[11]FF!$A$10:$B$16,2,FALSE)</f>
        <v>Ingresos Propios</v>
      </c>
      <c r="N1493" s="16" t="str">
        <f t="shared" si="215"/>
        <v>401</v>
      </c>
      <c r="O1493" s="16" t="str">
        <f>VLOOKUP(N1493:N4649,[11]FF!$A$22:$B$93,2,FALSE)</f>
        <v>Ingresos Propios</v>
      </c>
      <c r="P1493" s="16">
        <v>859894</v>
      </c>
      <c r="Q1493" s="16">
        <v>6</v>
      </c>
      <c r="R1493" s="17">
        <v>0</v>
      </c>
      <c r="S1493" s="17">
        <v>0</v>
      </c>
      <c r="T1493" s="17">
        <f t="shared" si="207"/>
        <v>0</v>
      </c>
      <c r="U1493" s="17">
        <v>0</v>
      </c>
      <c r="V1493" s="17">
        <v>0</v>
      </c>
      <c r="W1493" s="17">
        <f t="shared" si="208"/>
        <v>0</v>
      </c>
      <c r="X1493" t="str">
        <f>VLOOKUP(J1493,'[12]Conver ASEJ VS Clave Nueva'!$A$4:$C$193,3,FALSE)</f>
        <v>1.2.1.2</v>
      </c>
      <c r="Y1493" t="str">
        <f>VLOOKUP(K1493,'[13]Conver ASEJ VS Clave Nueva'!$B$4:$D$193,3,FALSE)</f>
        <v>Predios urbanos</v>
      </c>
    </row>
    <row r="1494" spans="1:25" x14ac:dyDescent="0.25">
      <c r="A1494" s="16">
        <v>84750</v>
      </c>
      <c r="B1494" s="16" t="s">
        <v>30</v>
      </c>
      <c r="C1494" s="16" t="str">
        <f t="shared" si="209"/>
        <v>2018</v>
      </c>
      <c r="D1494" s="16" t="str">
        <f t="shared" si="210"/>
        <v>010000</v>
      </c>
      <c r="E1494" s="16" t="str">
        <f>VLOOKUP(D1494:D4650,'[10]Catalogos CRI'!$A$10:$B$19,2,FALSE)</f>
        <v>IMPUESTOS</v>
      </c>
      <c r="F1494" s="16" t="str">
        <f t="shared" si="211"/>
        <v>012000</v>
      </c>
      <c r="G1494" s="16" t="str">
        <f>VLOOKUP(F1494:F4650,'[10]Catalogos CRI'!$A$24:$B$65,2,FALSE)</f>
        <v>IMPUESTOS SOBRE EL PATRIMONIO</v>
      </c>
      <c r="H1494" s="16" t="str">
        <f t="shared" si="212"/>
        <v>012010</v>
      </c>
      <c r="I1494" s="16" t="str">
        <f>VLOOKUP(H1494:H4650,'[10]Catalogos CRI'!$A$70:$B$148,2,FALSE)</f>
        <v>Impuesto predial</v>
      </c>
      <c r="J1494" s="16" t="str">
        <f t="shared" si="213"/>
        <v>012012</v>
      </c>
      <c r="K1494" s="16" t="str">
        <f>VLOOKUP(J1494:J4650,'[10]Catalogos CRI'!$A$153:$B$335,2,FALSE)</f>
        <v>Predios urbanos</v>
      </c>
      <c r="L1494" s="16" t="str">
        <f t="shared" si="214"/>
        <v>400</v>
      </c>
      <c r="M1494" s="16" t="str">
        <f>VLOOKUP(L1494:L4650,[11]FF!$A$10:$B$16,2,FALSE)</f>
        <v>Ingresos Propios</v>
      </c>
      <c r="N1494" s="16" t="str">
        <f t="shared" si="215"/>
        <v>401</v>
      </c>
      <c r="O1494" s="16" t="str">
        <f>VLOOKUP(N1494:N4650,[11]FF!$A$22:$B$93,2,FALSE)</f>
        <v>Ingresos Propios</v>
      </c>
      <c r="P1494" s="16">
        <v>859895</v>
      </c>
      <c r="Q1494" s="16">
        <v>7</v>
      </c>
      <c r="R1494" s="17">
        <v>0</v>
      </c>
      <c r="S1494" s="17">
        <v>0</v>
      </c>
      <c r="T1494" s="17">
        <f t="shared" si="207"/>
        <v>0</v>
      </c>
      <c r="U1494" s="17">
        <v>0</v>
      </c>
      <c r="V1494" s="17">
        <v>0</v>
      </c>
      <c r="W1494" s="17">
        <f t="shared" si="208"/>
        <v>0</v>
      </c>
      <c r="X1494" t="str">
        <f>VLOOKUP(J1494,'[12]Conver ASEJ VS Clave Nueva'!$A$4:$C$193,3,FALSE)</f>
        <v>1.2.1.2</v>
      </c>
      <c r="Y1494" t="str">
        <f>VLOOKUP(K1494,'[13]Conver ASEJ VS Clave Nueva'!$B$4:$D$193,3,FALSE)</f>
        <v>Predios urbanos</v>
      </c>
    </row>
    <row r="1495" spans="1:25" x14ac:dyDescent="0.25">
      <c r="A1495" s="16">
        <v>84750</v>
      </c>
      <c r="B1495" s="16" t="s">
        <v>30</v>
      </c>
      <c r="C1495" s="16" t="str">
        <f t="shared" si="209"/>
        <v>2018</v>
      </c>
      <c r="D1495" s="16" t="str">
        <f t="shared" si="210"/>
        <v>010000</v>
      </c>
      <c r="E1495" s="16" t="str">
        <f>VLOOKUP(D1495:D4651,'[10]Catalogos CRI'!$A$10:$B$19,2,FALSE)</f>
        <v>IMPUESTOS</v>
      </c>
      <c r="F1495" s="16" t="str">
        <f t="shared" si="211"/>
        <v>012000</v>
      </c>
      <c r="G1495" s="16" t="str">
        <f>VLOOKUP(F1495:F4651,'[10]Catalogos CRI'!$A$24:$B$65,2,FALSE)</f>
        <v>IMPUESTOS SOBRE EL PATRIMONIO</v>
      </c>
      <c r="H1495" s="16" t="str">
        <f t="shared" si="212"/>
        <v>012010</v>
      </c>
      <c r="I1495" s="16" t="str">
        <f>VLOOKUP(H1495:H4651,'[10]Catalogos CRI'!$A$70:$B$148,2,FALSE)</f>
        <v>Impuesto predial</v>
      </c>
      <c r="J1495" s="16" t="str">
        <f t="shared" si="213"/>
        <v>012012</v>
      </c>
      <c r="K1495" s="16" t="str">
        <f>VLOOKUP(J1495:J4651,'[10]Catalogos CRI'!$A$153:$B$335,2,FALSE)</f>
        <v>Predios urbanos</v>
      </c>
      <c r="L1495" s="16" t="str">
        <f t="shared" si="214"/>
        <v>400</v>
      </c>
      <c r="M1495" s="16" t="str">
        <f>VLOOKUP(L1495:L4651,[11]FF!$A$10:$B$16,2,FALSE)</f>
        <v>Ingresos Propios</v>
      </c>
      <c r="N1495" s="16" t="str">
        <f t="shared" si="215"/>
        <v>401</v>
      </c>
      <c r="O1495" s="16" t="str">
        <f>VLOOKUP(N1495:N4651,[11]FF!$A$22:$B$93,2,FALSE)</f>
        <v>Ingresos Propios</v>
      </c>
      <c r="P1495" s="16">
        <v>859896</v>
      </c>
      <c r="Q1495" s="16">
        <v>8</v>
      </c>
      <c r="R1495" s="17">
        <v>0</v>
      </c>
      <c r="S1495" s="17">
        <v>0</v>
      </c>
      <c r="T1495" s="17">
        <f t="shared" si="207"/>
        <v>0</v>
      </c>
      <c r="U1495" s="17">
        <v>0</v>
      </c>
      <c r="V1495" s="17">
        <v>0</v>
      </c>
      <c r="W1495" s="17">
        <f t="shared" si="208"/>
        <v>0</v>
      </c>
      <c r="X1495" t="str">
        <f>VLOOKUP(J1495,'[12]Conver ASEJ VS Clave Nueva'!$A$4:$C$193,3,FALSE)</f>
        <v>1.2.1.2</v>
      </c>
      <c r="Y1495" t="str">
        <f>VLOOKUP(K1495,'[13]Conver ASEJ VS Clave Nueva'!$B$4:$D$193,3,FALSE)</f>
        <v>Predios urbanos</v>
      </c>
    </row>
    <row r="1496" spans="1:25" x14ac:dyDescent="0.25">
      <c r="A1496" s="16">
        <v>84750</v>
      </c>
      <c r="B1496" s="16" t="s">
        <v>30</v>
      </c>
      <c r="C1496" s="16" t="str">
        <f t="shared" si="209"/>
        <v>2018</v>
      </c>
      <c r="D1496" s="16" t="str">
        <f t="shared" si="210"/>
        <v>010000</v>
      </c>
      <c r="E1496" s="16" t="str">
        <f>VLOOKUP(D1496:D4652,'[10]Catalogos CRI'!$A$10:$B$19,2,FALSE)</f>
        <v>IMPUESTOS</v>
      </c>
      <c r="F1496" s="16" t="str">
        <f t="shared" si="211"/>
        <v>012000</v>
      </c>
      <c r="G1496" s="16" t="str">
        <f>VLOOKUP(F1496:F4652,'[10]Catalogos CRI'!$A$24:$B$65,2,FALSE)</f>
        <v>IMPUESTOS SOBRE EL PATRIMONIO</v>
      </c>
      <c r="H1496" s="16" t="str">
        <f t="shared" si="212"/>
        <v>012010</v>
      </c>
      <c r="I1496" s="16" t="str">
        <f>VLOOKUP(H1496:H4652,'[10]Catalogos CRI'!$A$70:$B$148,2,FALSE)</f>
        <v>Impuesto predial</v>
      </c>
      <c r="J1496" s="16" t="str">
        <f t="shared" si="213"/>
        <v>012012</v>
      </c>
      <c r="K1496" s="16" t="str">
        <f>VLOOKUP(J1496:J4652,'[10]Catalogos CRI'!$A$153:$B$335,2,FALSE)</f>
        <v>Predios urbanos</v>
      </c>
      <c r="L1496" s="16" t="str">
        <f t="shared" si="214"/>
        <v>400</v>
      </c>
      <c r="M1496" s="16" t="str">
        <f>VLOOKUP(L1496:L4652,[11]FF!$A$10:$B$16,2,FALSE)</f>
        <v>Ingresos Propios</v>
      </c>
      <c r="N1496" s="16" t="str">
        <f t="shared" si="215"/>
        <v>401</v>
      </c>
      <c r="O1496" s="16" t="str">
        <f>VLOOKUP(N1496:N4652,[11]FF!$A$22:$B$93,2,FALSE)</f>
        <v>Ingresos Propios</v>
      </c>
      <c r="P1496" s="16">
        <v>859897</v>
      </c>
      <c r="Q1496" s="16">
        <v>9</v>
      </c>
      <c r="R1496" s="17">
        <v>0</v>
      </c>
      <c r="S1496" s="17">
        <v>0</v>
      </c>
      <c r="T1496" s="17">
        <f t="shared" si="207"/>
        <v>0</v>
      </c>
      <c r="U1496" s="17">
        <v>0</v>
      </c>
      <c r="V1496" s="17">
        <v>0</v>
      </c>
      <c r="W1496" s="17">
        <f t="shared" si="208"/>
        <v>0</v>
      </c>
      <c r="X1496" t="str">
        <f>VLOOKUP(J1496,'[12]Conver ASEJ VS Clave Nueva'!$A$4:$C$193,3,FALSE)</f>
        <v>1.2.1.2</v>
      </c>
      <c r="Y1496" t="str">
        <f>VLOOKUP(K1496,'[13]Conver ASEJ VS Clave Nueva'!$B$4:$D$193,3,FALSE)</f>
        <v>Predios urbanos</v>
      </c>
    </row>
    <row r="1497" spans="1:25" x14ac:dyDescent="0.25">
      <c r="A1497" s="16">
        <v>84750</v>
      </c>
      <c r="B1497" s="16" t="s">
        <v>30</v>
      </c>
      <c r="C1497" s="16" t="str">
        <f t="shared" si="209"/>
        <v>2018</v>
      </c>
      <c r="D1497" s="16" t="str">
        <f t="shared" si="210"/>
        <v>010000</v>
      </c>
      <c r="E1497" s="16" t="str">
        <f>VLOOKUP(D1497:D4653,'[10]Catalogos CRI'!$A$10:$B$19,2,FALSE)</f>
        <v>IMPUESTOS</v>
      </c>
      <c r="F1497" s="16" t="str">
        <f t="shared" si="211"/>
        <v>012000</v>
      </c>
      <c r="G1497" s="16" t="str">
        <f>VLOOKUP(F1497:F4653,'[10]Catalogos CRI'!$A$24:$B$65,2,FALSE)</f>
        <v>IMPUESTOS SOBRE EL PATRIMONIO</v>
      </c>
      <c r="H1497" s="16" t="str">
        <f t="shared" si="212"/>
        <v>012010</v>
      </c>
      <c r="I1497" s="16" t="str">
        <f>VLOOKUP(H1497:H4653,'[10]Catalogos CRI'!$A$70:$B$148,2,FALSE)</f>
        <v>Impuesto predial</v>
      </c>
      <c r="J1497" s="16" t="str">
        <f t="shared" si="213"/>
        <v>012012</v>
      </c>
      <c r="K1497" s="16" t="str">
        <f>VLOOKUP(J1497:J4653,'[10]Catalogos CRI'!$A$153:$B$335,2,FALSE)</f>
        <v>Predios urbanos</v>
      </c>
      <c r="L1497" s="16" t="str">
        <f t="shared" si="214"/>
        <v>400</v>
      </c>
      <c r="M1497" s="16" t="str">
        <f>VLOOKUP(L1497:L4653,[11]FF!$A$10:$B$16,2,FALSE)</f>
        <v>Ingresos Propios</v>
      </c>
      <c r="N1497" s="16" t="str">
        <f t="shared" si="215"/>
        <v>401</v>
      </c>
      <c r="O1497" s="16" t="str">
        <f>VLOOKUP(N1497:N4653,[11]FF!$A$22:$B$93,2,FALSE)</f>
        <v>Ingresos Propios</v>
      </c>
      <c r="P1497" s="16">
        <v>859898</v>
      </c>
      <c r="Q1497" s="16">
        <v>10</v>
      </c>
      <c r="R1497" s="17">
        <v>0</v>
      </c>
      <c r="S1497" s="17">
        <v>0</v>
      </c>
      <c r="T1497" s="17">
        <f t="shared" si="207"/>
        <v>0</v>
      </c>
      <c r="U1497" s="17">
        <v>0</v>
      </c>
      <c r="V1497" s="17">
        <v>0</v>
      </c>
      <c r="W1497" s="17">
        <f t="shared" si="208"/>
        <v>0</v>
      </c>
      <c r="X1497" t="str">
        <f>VLOOKUP(J1497,'[12]Conver ASEJ VS Clave Nueva'!$A$4:$C$193,3,FALSE)</f>
        <v>1.2.1.2</v>
      </c>
      <c r="Y1497" t="str">
        <f>VLOOKUP(K1497,'[13]Conver ASEJ VS Clave Nueva'!$B$4:$D$193,3,FALSE)</f>
        <v>Predios urbanos</v>
      </c>
    </row>
    <row r="1498" spans="1:25" x14ac:dyDescent="0.25">
      <c r="A1498" s="16">
        <v>84750</v>
      </c>
      <c r="B1498" s="16" t="s">
        <v>30</v>
      </c>
      <c r="C1498" s="16" t="str">
        <f t="shared" si="209"/>
        <v>2018</v>
      </c>
      <c r="D1498" s="16" t="str">
        <f t="shared" si="210"/>
        <v>010000</v>
      </c>
      <c r="E1498" s="16" t="str">
        <f>VLOOKUP(D1498:D4654,'[10]Catalogos CRI'!$A$10:$B$19,2,FALSE)</f>
        <v>IMPUESTOS</v>
      </c>
      <c r="F1498" s="16" t="str">
        <f t="shared" si="211"/>
        <v>012000</v>
      </c>
      <c r="G1498" s="16" t="str">
        <f>VLOOKUP(F1498:F4654,'[10]Catalogos CRI'!$A$24:$B$65,2,FALSE)</f>
        <v>IMPUESTOS SOBRE EL PATRIMONIO</v>
      </c>
      <c r="H1498" s="16" t="str">
        <f t="shared" si="212"/>
        <v>012010</v>
      </c>
      <c r="I1498" s="16" t="str">
        <f>VLOOKUP(H1498:H4654,'[10]Catalogos CRI'!$A$70:$B$148,2,FALSE)</f>
        <v>Impuesto predial</v>
      </c>
      <c r="J1498" s="16" t="str">
        <f t="shared" si="213"/>
        <v>012012</v>
      </c>
      <c r="K1498" s="16" t="str">
        <f>VLOOKUP(J1498:J4654,'[10]Catalogos CRI'!$A$153:$B$335,2,FALSE)</f>
        <v>Predios urbanos</v>
      </c>
      <c r="L1498" s="16" t="str">
        <f t="shared" si="214"/>
        <v>400</v>
      </c>
      <c r="M1498" s="16" t="str">
        <f>VLOOKUP(L1498:L4654,[11]FF!$A$10:$B$16,2,FALSE)</f>
        <v>Ingresos Propios</v>
      </c>
      <c r="N1498" s="16" t="str">
        <f t="shared" si="215"/>
        <v>401</v>
      </c>
      <c r="O1498" s="16" t="str">
        <f>VLOOKUP(N1498:N4654,[11]FF!$A$22:$B$93,2,FALSE)</f>
        <v>Ingresos Propios</v>
      </c>
      <c r="P1498" s="16">
        <v>859899</v>
      </c>
      <c r="Q1498" s="16">
        <v>11</v>
      </c>
      <c r="R1498" s="17">
        <v>0</v>
      </c>
      <c r="S1498" s="17">
        <v>0</v>
      </c>
      <c r="T1498" s="17">
        <f t="shared" si="207"/>
        <v>0</v>
      </c>
      <c r="U1498" s="17">
        <v>0</v>
      </c>
      <c r="V1498" s="17">
        <v>0</v>
      </c>
      <c r="W1498" s="17">
        <f t="shared" si="208"/>
        <v>0</v>
      </c>
      <c r="X1498" t="str">
        <f>VLOOKUP(J1498,'[12]Conver ASEJ VS Clave Nueva'!$A$4:$C$193,3,FALSE)</f>
        <v>1.2.1.2</v>
      </c>
      <c r="Y1498" t="str">
        <f>VLOOKUP(K1498,'[13]Conver ASEJ VS Clave Nueva'!$B$4:$D$193,3,FALSE)</f>
        <v>Predios urbanos</v>
      </c>
    </row>
    <row r="1499" spans="1:25" x14ac:dyDescent="0.25">
      <c r="A1499" s="16">
        <v>84750</v>
      </c>
      <c r="B1499" s="16" t="s">
        <v>30</v>
      </c>
      <c r="C1499" s="16" t="str">
        <f t="shared" si="209"/>
        <v>2018</v>
      </c>
      <c r="D1499" s="16" t="str">
        <f t="shared" si="210"/>
        <v>010000</v>
      </c>
      <c r="E1499" s="16" t="str">
        <f>VLOOKUP(D1499:D4655,'[10]Catalogos CRI'!$A$10:$B$19,2,FALSE)</f>
        <v>IMPUESTOS</v>
      </c>
      <c r="F1499" s="16" t="str">
        <f t="shared" si="211"/>
        <v>012000</v>
      </c>
      <c r="G1499" s="16" t="str">
        <f>VLOOKUP(F1499:F4655,'[10]Catalogos CRI'!$A$24:$B$65,2,FALSE)</f>
        <v>IMPUESTOS SOBRE EL PATRIMONIO</v>
      </c>
      <c r="H1499" s="16" t="str">
        <f t="shared" si="212"/>
        <v>012010</v>
      </c>
      <c r="I1499" s="16" t="str">
        <f>VLOOKUP(H1499:H4655,'[10]Catalogos CRI'!$A$70:$B$148,2,FALSE)</f>
        <v>Impuesto predial</v>
      </c>
      <c r="J1499" s="16" t="str">
        <f t="shared" si="213"/>
        <v>012012</v>
      </c>
      <c r="K1499" s="16" t="str">
        <f>VLOOKUP(J1499:J4655,'[10]Catalogos CRI'!$A$153:$B$335,2,FALSE)</f>
        <v>Predios urbanos</v>
      </c>
      <c r="L1499" s="16" t="str">
        <f t="shared" si="214"/>
        <v>400</v>
      </c>
      <c r="M1499" s="16" t="str">
        <f>VLOOKUP(L1499:L4655,[11]FF!$A$10:$B$16,2,FALSE)</f>
        <v>Ingresos Propios</v>
      </c>
      <c r="N1499" s="16" t="str">
        <f t="shared" si="215"/>
        <v>401</v>
      </c>
      <c r="O1499" s="16" t="str">
        <f>VLOOKUP(N1499:N4655,[11]FF!$A$22:$B$93,2,FALSE)</f>
        <v>Ingresos Propios</v>
      </c>
      <c r="P1499" s="16">
        <v>859900</v>
      </c>
      <c r="Q1499" s="16">
        <v>12</v>
      </c>
      <c r="R1499" s="17">
        <v>0</v>
      </c>
      <c r="S1499" s="17">
        <v>0</v>
      </c>
      <c r="T1499" s="17">
        <f t="shared" si="207"/>
        <v>0</v>
      </c>
      <c r="U1499" s="17">
        <v>0</v>
      </c>
      <c r="V1499" s="17">
        <v>0</v>
      </c>
      <c r="W1499" s="17">
        <f t="shared" si="208"/>
        <v>0</v>
      </c>
      <c r="X1499" t="str">
        <f>VLOOKUP(J1499,'[12]Conver ASEJ VS Clave Nueva'!$A$4:$C$193,3,FALSE)</f>
        <v>1.2.1.2</v>
      </c>
      <c r="Y1499" t="str">
        <f>VLOOKUP(K1499,'[13]Conver ASEJ VS Clave Nueva'!$B$4:$D$193,3,FALSE)</f>
        <v>Predios urbanos</v>
      </c>
    </row>
    <row r="1500" spans="1:25" x14ac:dyDescent="0.25">
      <c r="A1500" s="16">
        <v>84751</v>
      </c>
      <c r="B1500" s="16" t="s">
        <v>31</v>
      </c>
      <c r="C1500" s="16" t="str">
        <f t="shared" si="209"/>
        <v>2018</v>
      </c>
      <c r="D1500" s="16" t="str">
        <f t="shared" si="210"/>
        <v>010000</v>
      </c>
      <c r="E1500" s="16" t="str">
        <f>VLOOKUP(D1500:D4656,'[10]Catalogos CRI'!$A$10:$B$19,2,FALSE)</f>
        <v>IMPUESTOS</v>
      </c>
      <c r="F1500" s="16" t="str">
        <f t="shared" si="211"/>
        <v>012000</v>
      </c>
      <c r="G1500" s="16" t="str">
        <f>VLOOKUP(F1500:F4656,'[10]Catalogos CRI'!$A$24:$B$65,2,FALSE)</f>
        <v>IMPUESTOS SOBRE EL PATRIMONIO</v>
      </c>
      <c r="H1500" s="16" t="str">
        <f t="shared" si="212"/>
        <v>012020</v>
      </c>
      <c r="I1500" s="16" t="str">
        <f>VLOOKUP(H1500:H4656,'[10]Catalogos CRI'!$A$70:$B$148,2,FALSE)</f>
        <v>Impuesto sobre transmisiones patrimoniales</v>
      </c>
      <c r="J1500" s="16" t="str">
        <f t="shared" si="213"/>
        <v>012021</v>
      </c>
      <c r="K1500" s="16" t="str">
        <f>VLOOKUP(J1500:J4656,'[10]Catalogos CRI'!$A$153:$B$335,2,FALSE)</f>
        <v>Adquisición de departamentos, viviendas y casas para habitación</v>
      </c>
      <c r="L1500" s="16" t="str">
        <f t="shared" si="214"/>
        <v>400</v>
      </c>
      <c r="M1500" s="16" t="str">
        <f>VLOOKUP(L1500:L4656,[11]FF!$A$10:$B$16,2,FALSE)</f>
        <v>Ingresos Propios</v>
      </c>
      <c r="N1500" s="16" t="str">
        <f t="shared" si="215"/>
        <v>401</v>
      </c>
      <c r="O1500" s="16" t="str">
        <f>VLOOKUP(N1500:N4656,[11]FF!$A$22:$B$93,2,FALSE)</f>
        <v>Ingresos Propios</v>
      </c>
      <c r="P1500" s="16">
        <v>859901</v>
      </c>
      <c r="Q1500" s="16">
        <v>1</v>
      </c>
      <c r="R1500" s="17">
        <v>0</v>
      </c>
      <c r="S1500" s="17">
        <v>0</v>
      </c>
      <c r="T1500" s="17">
        <f t="shared" si="207"/>
        <v>0</v>
      </c>
      <c r="U1500" s="17">
        <v>0</v>
      </c>
      <c r="V1500" s="17">
        <v>15843208.039999999</v>
      </c>
      <c r="W1500" s="17">
        <f t="shared" si="208"/>
        <v>-15843208.039999999</v>
      </c>
      <c r="X1500" t="str">
        <f>VLOOKUP(J1500,'[12]Conver ASEJ VS Clave Nueva'!$A$4:$C$193,3,FALSE)</f>
        <v>1.2.2.1</v>
      </c>
      <c r="Y1500" t="str">
        <f>VLOOKUP(K1500,'[13]Conver ASEJ VS Clave Nueva'!$B$4:$D$193,3,FALSE)</f>
        <v>Adquisición de departamentos, viviendas y casas para habitación</v>
      </c>
    </row>
    <row r="1501" spans="1:25" x14ac:dyDescent="0.25">
      <c r="A1501" s="16">
        <v>84751</v>
      </c>
      <c r="B1501" s="16" t="s">
        <v>31</v>
      </c>
      <c r="C1501" s="16" t="str">
        <f t="shared" si="209"/>
        <v>2018</v>
      </c>
      <c r="D1501" s="16" t="str">
        <f t="shared" si="210"/>
        <v>010000</v>
      </c>
      <c r="E1501" s="16" t="str">
        <f>VLOOKUP(D1501:D4657,'[10]Catalogos CRI'!$A$10:$B$19,2,FALSE)</f>
        <v>IMPUESTOS</v>
      </c>
      <c r="F1501" s="16" t="str">
        <f t="shared" si="211"/>
        <v>012000</v>
      </c>
      <c r="G1501" s="16" t="str">
        <f>VLOOKUP(F1501:F4657,'[10]Catalogos CRI'!$A$24:$B$65,2,FALSE)</f>
        <v>IMPUESTOS SOBRE EL PATRIMONIO</v>
      </c>
      <c r="H1501" s="16" t="str">
        <f t="shared" si="212"/>
        <v>012020</v>
      </c>
      <c r="I1501" s="16" t="str">
        <f>VLOOKUP(H1501:H4657,'[10]Catalogos CRI'!$A$70:$B$148,2,FALSE)</f>
        <v>Impuesto sobre transmisiones patrimoniales</v>
      </c>
      <c r="J1501" s="16" t="str">
        <f t="shared" si="213"/>
        <v>012021</v>
      </c>
      <c r="K1501" s="16" t="str">
        <f>VLOOKUP(J1501:J4657,'[10]Catalogos CRI'!$A$153:$B$335,2,FALSE)</f>
        <v>Adquisición de departamentos, viviendas y casas para habitación</v>
      </c>
      <c r="L1501" s="16" t="str">
        <f t="shared" si="214"/>
        <v>400</v>
      </c>
      <c r="M1501" s="16" t="str">
        <f>VLOOKUP(L1501:L4657,[11]FF!$A$10:$B$16,2,FALSE)</f>
        <v>Ingresos Propios</v>
      </c>
      <c r="N1501" s="16" t="str">
        <f t="shared" si="215"/>
        <v>401</v>
      </c>
      <c r="O1501" s="16" t="str">
        <f>VLOOKUP(N1501:N4657,[11]FF!$A$22:$B$93,2,FALSE)</f>
        <v>Ingresos Propios</v>
      </c>
      <c r="P1501" s="16">
        <v>859902</v>
      </c>
      <c r="Q1501" s="16">
        <v>2</v>
      </c>
      <c r="R1501" s="17">
        <v>0</v>
      </c>
      <c r="S1501" s="17">
        <v>0</v>
      </c>
      <c r="T1501" s="17">
        <f t="shared" si="207"/>
        <v>0</v>
      </c>
      <c r="U1501" s="17">
        <v>0</v>
      </c>
      <c r="V1501" s="17">
        <v>15259879.5</v>
      </c>
      <c r="W1501" s="17">
        <f t="shared" si="208"/>
        <v>-15259879.5</v>
      </c>
      <c r="X1501" t="str">
        <f>VLOOKUP(J1501,'[12]Conver ASEJ VS Clave Nueva'!$A$4:$C$193,3,FALSE)</f>
        <v>1.2.2.1</v>
      </c>
      <c r="Y1501" t="str">
        <f>VLOOKUP(K1501,'[13]Conver ASEJ VS Clave Nueva'!$B$4:$D$193,3,FALSE)</f>
        <v>Adquisición de departamentos, viviendas y casas para habitación</v>
      </c>
    </row>
    <row r="1502" spans="1:25" x14ac:dyDescent="0.25">
      <c r="A1502" s="16">
        <v>84751</v>
      </c>
      <c r="B1502" s="16" t="s">
        <v>31</v>
      </c>
      <c r="C1502" s="16" t="str">
        <f t="shared" si="209"/>
        <v>2018</v>
      </c>
      <c r="D1502" s="16" t="str">
        <f t="shared" si="210"/>
        <v>010000</v>
      </c>
      <c r="E1502" s="16" t="str">
        <f>VLOOKUP(D1502:D4658,'[10]Catalogos CRI'!$A$10:$B$19,2,FALSE)</f>
        <v>IMPUESTOS</v>
      </c>
      <c r="F1502" s="16" t="str">
        <f t="shared" si="211"/>
        <v>012000</v>
      </c>
      <c r="G1502" s="16" t="str">
        <f>VLOOKUP(F1502:F4658,'[10]Catalogos CRI'!$A$24:$B$65,2,FALSE)</f>
        <v>IMPUESTOS SOBRE EL PATRIMONIO</v>
      </c>
      <c r="H1502" s="16" t="str">
        <f t="shared" si="212"/>
        <v>012020</v>
      </c>
      <c r="I1502" s="16" t="str">
        <f>VLOOKUP(H1502:H4658,'[10]Catalogos CRI'!$A$70:$B$148,2,FALSE)</f>
        <v>Impuesto sobre transmisiones patrimoniales</v>
      </c>
      <c r="J1502" s="16" t="str">
        <f t="shared" si="213"/>
        <v>012021</v>
      </c>
      <c r="K1502" s="16" t="str">
        <f>VLOOKUP(J1502:J4658,'[10]Catalogos CRI'!$A$153:$B$335,2,FALSE)</f>
        <v>Adquisición de departamentos, viviendas y casas para habitación</v>
      </c>
      <c r="L1502" s="16" t="str">
        <f t="shared" si="214"/>
        <v>400</v>
      </c>
      <c r="M1502" s="16" t="str">
        <f>VLOOKUP(L1502:L4658,[11]FF!$A$10:$B$16,2,FALSE)</f>
        <v>Ingresos Propios</v>
      </c>
      <c r="N1502" s="16" t="str">
        <f t="shared" si="215"/>
        <v>401</v>
      </c>
      <c r="O1502" s="16" t="str">
        <f>VLOOKUP(N1502:N4658,[11]FF!$A$22:$B$93,2,FALSE)</f>
        <v>Ingresos Propios</v>
      </c>
      <c r="P1502" s="16">
        <v>859903</v>
      </c>
      <c r="Q1502" s="16">
        <v>3</v>
      </c>
      <c r="R1502" s="17">
        <v>0</v>
      </c>
      <c r="S1502" s="17">
        <v>0</v>
      </c>
      <c r="T1502" s="17">
        <f t="shared" si="207"/>
        <v>0</v>
      </c>
      <c r="U1502" s="17">
        <v>0</v>
      </c>
      <c r="V1502" s="17">
        <v>8472832.2100000009</v>
      </c>
      <c r="W1502" s="17">
        <f t="shared" si="208"/>
        <v>-8472832.2100000009</v>
      </c>
      <c r="X1502" t="str">
        <f>VLOOKUP(J1502,'[12]Conver ASEJ VS Clave Nueva'!$A$4:$C$193,3,FALSE)</f>
        <v>1.2.2.1</v>
      </c>
      <c r="Y1502" t="str">
        <f>VLOOKUP(K1502,'[13]Conver ASEJ VS Clave Nueva'!$B$4:$D$193,3,FALSE)</f>
        <v>Adquisición de departamentos, viviendas y casas para habitación</v>
      </c>
    </row>
    <row r="1503" spans="1:25" x14ac:dyDescent="0.25">
      <c r="A1503" s="16">
        <v>84751</v>
      </c>
      <c r="B1503" s="16" t="s">
        <v>31</v>
      </c>
      <c r="C1503" s="16" t="str">
        <f t="shared" si="209"/>
        <v>2018</v>
      </c>
      <c r="D1503" s="16" t="str">
        <f t="shared" si="210"/>
        <v>010000</v>
      </c>
      <c r="E1503" s="16" t="str">
        <f>VLOOKUP(D1503:D4659,'[10]Catalogos CRI'!$A$10:$B$19,2,FALSE)</f>
        <v>IMPUESTOS</v>
      </c>
      <c r="F1503" s="16" t="str">
        <f t="shared" si="211"/>
        <v>012000</v>
      </c>
      <c r="G1503" s="16" t="str">
        <f>VLOOKUP(F1503:F4659,'[10]Catalogos CRI'!$A$24:$B$65,2,FALSE)</f>
        <v>IMPUESTOS SOBRE EL PATRIMONIO</v>
      </c>
      <c r="H1503" s="16" t="str">
        <f t="shared" si="212"/>
        <v>012020</v>
      </c>
      <c r="I1503" s="16" t="str">
        <f>VLOOKUP(H1503:H4659,'[10]Catalogos CRI'!$A$70:$B$148,2,FALSE)</f>
        <v>Impuesto sobre transmisiones patrimoniales</v>
      </c>
      <c r="J1503" s="16" t="str">
        <f t="shared" si="213"/>
        <v>012021</v>
      </c>
      <c r="K1503" s="16" t="str">
        <f>VLOOKUP(J1503:J4659,'[10]Catalogos CRI'!$A$153:$B$335,2,FALSE)</f>
        <v>Adquisición de departamentos, viviendas y casas para habitación</v>
      </c>
      <c r="L1503" s="16" t="str">
        <f t="shared" si="214"/>
        <v>400</v>
      </c>
      <c r="M1503" s="16" t="str">
        <f>VLOOKUP(L1503:L4659,[11]FF!$A$10:$B$16,2,FALSE)</f>
        <v>Ingresos Propios</v>
      </c>
      <c r="N1503" s="16" t="str">
        <f t="shared" si="215"/>
        <v>401</v>
      </c>
      <c r="O1503" s="16" t="str">
        <f>VLOOKUP(N1503:N4659,[11]FF!$A$22:$B$93,2,FALSE)</f>
        <v>Ingresos Propios</v>
      </c>
      <c r="P1503" s="16">
        <v>859904</v>
      </c>
      <c r="Q1503" s="16">
        <v>4</v>
      </c>
      <c r="R1503" s="17">
        <v>0</v>
      </c>
      <c r="S1503" s="17">
        <v>0</v>
      </c>
      <c r="T1503" s="17">
        <f t="shared" si="207"/>
        <v>0</v>
      </c>
      <c r="U1503" s="17">
        <v>0</v>
      </c>
      <c r="V1503" s="17">
        <v>2616407.33</v>
      </c>
      <c r="W1503" s="17">
        <f t="shared" si="208"/>
        <v>-2616407.33</v>
      </c>
      <c r="X1503" t="str">
        <f>VLOOKUP(J1503,'[12]Conver ASEJ VS Clave Nueva'!$A$4:$C$193,3,FALSE)</f>
        <v>1.2.2.1</v>
      </c>
      <c r="Y1503" t="str">
        <f>VLOOKUP(K1503,'[13]Conver ASEJ VS Clave Nueva'!$B$4:$D$193,3,FALSE)</f>
        <v>Adquisición de departamentos, viviendas y casas para habitación</v>
      </c>
    </row>
    <row r="1504" spans="1:25" x14ac:dyDescent="0.25">
      <c r="A1504" s="16">
        <v>84751</v>
      </c>
      <c r="B1504" s="16" t="s">
        <v>31</v>
      </c>
      <c r="C1504" s="16" t="str">
        <f t="shared" si="209"/>
        <v>2018</v>
      </c>
      <c r="D1504" s="16" t="str">
        <f t="shared" si="210"/>
        <v>010000</v>
      </c>
      <c r="E1504" s="16" t="str">
        <f>VLOOKUP(D1504:D4660,'[10]Catalogos CRI'!$A$10:$B$19,2,FALSE)</f>
        <v>IMPUESTOS</v>
      </c>
      <c r="F1504" s="16" t="str">
        <f t="shared" si="211"/>
        <v>012000</v>
      </c>
      <c r="G1504" s="16" t="str">
        <f>VLOOKUP(F1504:F4660,'[10]Catalogos CRI'!$A$24:$B$65,2,FALSE)</f>
        <v>IMPUESTOS SOBRE EL PATRIMONIO</v>
      </c>
      <c r="H1504" s="16" t="str">
        <f t="shared" si="212"/>
        <v>012020</v>
      </c>
      <c r="I1504" s="16" t="str">
        <f>VLOOKUP(H1504:H4660,'[10]Catalogos CRI'!$A$70:$B$148,2,FALSE)</f>
        <v>Impuesto sobre transmisiones patrimoniales</v>
      </c>
      <c r="J1504" s="16" t="str">
        <f t="shared" si="213"/>
        <v>012021</v>
      </c>
      <c r="K1504" s="16" t="str">
        <f>VLOOKUP(J1504:J4660,'[10]Catalogos CRI'!$A$153:$B$335,2,FALSE)</f>
        <v>Adquisición de departamentos, viviendas y casas para habitación</v>
      </c>
      <c r="L1504" s="16" t="str">
        <f t="shared" si="214"/>
        <v>400</v>
      </c>
      <c r="M1504" s="16" t="str">
        <f>VLOOKUP(L1504:L4660,[11]FF!$A$10:$B$16,2,FALSE)</f>
        <v>Ingresos Propios</v>
      </c>
      <c r="N1504" s="16" t="str">
        <f t="shared" si="215"/>
        <v>401</v>
      </c>
      <c r="O1504" s="16" t="str">
        <f>VLOOKUP(N1504:N4660,[11]FF!$A$22:$B$93,2,FALSE)</f>
        <v>Ingresos Propios</v>
      </c>
      <c r="P1504" s="16">
        <v>859905</v>
      </c>
      <c r="Q1504" s="16">
        <v>5</v>
      </c>
      <c r="R1504" s="17">
        <v>0</v>
      </c>
      <c r="S1504" s="17">
        <v>0</v>
      </c>
      <c r="T1504" s="17">
        <f t="shared" si="207"/>
        <v>0</v>
      </c>
      <c r="U1504" s="17">
        <v>0</v>
      </c>
      <c r="V1504" s="17">
        <v>0</v>
      </c>
      <c r="W1504" s="17">
        <f t="shared" si="208"/>
        <v>0</v>
      </c>
      <c r="X1504" t="str">
        <f>VLOOKUP(J1504,'[12]Conver ASEJ VS Clave Nueva'!$A$4:$C$193,3,FALSE)</f>
        <v>1.2.2.1</v>
      </c>
      <c r="Y1504" t="str">
        <f>VLOOKUP(K1504,'[13]Conver ASEJ VS Clave Nueva'!$B$4:$D$193,3,FALSE)</f>
        <v>Adquisición de departamentos, viviendas y casas para habitación</v>
      </c>
    </row>
    <row r="1505" spans="1:25" x14ac:dyDescent="0.25">
      <c r="A1505" s="16">
        <v>84751</v>
      </c>
      <c r="B1505" s="16" t="s">
        <v>31</v>
      </c>
      <c r="C1505" s="16" t="str">
        <f t="shared" si="209"/>
        <v>2018</v>
      </c>
      <c r="D1505" s="16" t="str">
        <f t="shared" si="210"/>
        <v>010000</v>
      </c>
      <c r="E1505" s="16" t="str">
        <f>VLOOKUP(D1505:D4661,'[10]Catalogos CRI'!$A$10:$B$19,2,FALSE)</f>
        <v>IMPUESTOS</v>
      </c>
      <c r="F1505" s="16" t="str">
        <f t="shared" si="211"/>
        <v>012000</v>
      </c>
      <c r="G1505" s="16" t="str">
        <f>VLOOKUP(F1505:F4661,'[10]Catalogos CRI'!$A$24:$B$65,2,FALSE)</f>
        <v>IMPUESTOS SOBRE EL PATRIMONIO</v>
      </c>
      <c r="H1505" s="16" t="str">
        <f t="shared" si="212"/>
        <v>012020</v>
      </c>
      <c r="I1505" s="16" t="str">
        <f>VLOOKUP(H1505:H4661,'[10]Catalogos CRI'!$A$70:$B$148,2,FALSE)</f>
        <v>Impuesto sobre transmisiones patrimoniales</v>
      </c>
      <c r="J1505" s="16" t="str">
        <f t="shared" si="213"/>
        <v>012021</v>
      </c>
      <c r="K1505" s="16" t="str">
        <f>VLOOKUP(J1505:J4661,'[10]Catalogos CRI'!$A$153:$B$335,2,FALSE)</f>
        <v>Adquisición de departamentos, viviendas y casas para habitación</v>
      </c>
      <c r="L1505" s="16" t="str">
        <f t="shared" si="214"/>
        <v>400</v>
      </c>
      <c r="M1505" s="16" t="str">
        <f>VLOOKUP(L1505:L4661,[11]FF!$A$10:$B$16,2,FALSE)</f>
        <v>Ingresos Propios</v>
      </c>
      <c r="N1505" s="16" t="str">
        <f t="shared" si="215"/>
        <v>401</v>
      </c>
      <c r="O1505" s="16" t="str">
        <f>VLOOKUP(N1505:N4661,[11]FF!$A$22:$B$93,2,FALSE)</f>
        <v>Ingresos Propios</v>
      </c>
      <c r="P1505" s="16">
        <v>859906</v>
      </c>
      <c r="Q1505" s="16">
        <v>6</v>
      </c>
      <c r="R1505" s="17">
        <v>0</v>
      </c>
      <c r="S1505" s="17">
        <v>0</v>
      </c>
      <c r="T1505" s="17">
        <f t="shared" si="207"/>
        <v>0</v>
      </c>
      <c r="U1505" s="17">
        <v>0</v>
      </c>
      <c r="V1505" s="17">
        <v>0</v>
      </c>
      <c r="W1505" s="17">
        <f t="shared" si="208"/>
        <v>0</v>
      </c>
      <c r="X1505" t="str">
        <f>VLOOKUP(J1505,'[12]Conver ASEJ VS Clave Nueva'!$A$4:$C$193,3,FALSE)</f>
        <v>1.2.2.1</v>
      </c>
      <c r="Y1505" t="str">
        <f>VLOOKUP(K1505,'[13]Conver ASEJ VS Clave Nueva'!$B$4:$D$193,3,FALSE)</f>
        <v>Adquisición de departamentos, viviendas y casas para habitación</v>
      </c>
    </row>
    <row r="1506" spans="1:25" x14ac:dyDescent="0.25">
      <c r="A1506" s="16">
        <v>84751</v>
      </c>
      <c r="B1506" s="16" t="s">
        <v>31</v>
      </c>
      <c r="C1506" s="16" t="str">
        <f t="shared" si="209"/>
        <v>2018</v>
      </c>
      <c r="D1506" s="16" t="str">
        <f t="shared" si="210"/>
        <v>010000</v>
      </c>
      <c r="E1506" s="16" t="str">
        <f>VLOOKUP(D1506:D4662,'[10]Catalogos CRI'!$A$10:$B$19,2,FALSE)</f>
        <v>IMPUESTOS</v>
      </c>
      <c r="F1506" s="16" t="str">
        <f t="shared" si="211"/>
        <v>012000</v>
      </c>
      <c r="G1506" s="16" t="str">
        <f>VLOOKUP(F1506:F4662,'[10]Catalogos CRI'!$A$24:$B$65,2,FALSE)</f>
        <v>IMPUESTOS SOBRE EL PATRIMONIO</v>
      </c>
      <c r="H1506" s="16" t="str">
        <f t="shared" si="212"/>
        <v>012020</v>
      </c>
      <c r="I1506" s="16" t="str">
        <f>VLOOKUP(H1506:H4662,'[10]Catalogos CRI'!$A$70:$B$148,2,FALSE)</f>
        <v>Impuesto sobre transmisiones patrimoniales</v>
      </c>
      <c r="J1506" s="16" t="str">
        <f t="shared" si="213"/>
        <v>012021</v>
      </c>
      <c r="K1506" s="16" t="str">
        <f>VLOOKUP(J1506:J4662,'[10]Catalogos CRI'!$A$153:$B$335,2,FALSE)</f>
        <v>Adquisición de departamentos, viviendas y casas para habitación</v>
      </c>
      <c r="L1506" s="16" t="str">
        <f t="shared" si="214"/>
        <v>400</v>
      </c>
      <c r="M1506" s="16" t="str">
        <f>VLOOKUP(L1506:L4662,[11]FF!$A$10:$B$16,2,FALSE)</f>
        <v>Ingresos Propios</v>
      </c>
      <c r="N1506" s="16" t="str">
        <f t="shared" si="215"/>
        <v>401</v>
      </c>
      <c r="O1506" s="16" t="str">
        <f>VLOOKUP(N1506:N4662,[11]FF!$A$22:$B$93,2,FALSE)</f>
        <v>Ingresos Propios</v>
      </c>
      <c r="P1506" s="16">
        <v>859907</v>
      </c>
      <c r="Q1506" s="16">
        <v>7</v>
      </c>
      <c r="R1506" s="17">
        <v>0</v>
      </c>
      <c r="S1506" s="17">
        <v>0</v>
      </c>
      <c r="T1506" s="17">
        <f t="shared" si="207"/>
        <v>0</v>
      </c>
      <c r="U1506" s="17">
        <v>0</v>
      </c>
      <c r="V1506" s="17">
        <v>0</v>
      </c>
      <c r="W1506" s="17">
        <f t="shared" si="208"/>
        <v>0</v>
      </c>
      <c r="X1506" t="str">
        <f>VLOOKUP(J1506,'[12]Conver ASEJ VS Clave Nueva'!$A$4:$C$193,3,FALSE)</f>
        <v>1.2.2.1</v>
      </c>
      <c r="Y1506" t="str">
        <f>VLOOKUP(K1506,'[13]Conver ASEJ VS Clave Nueva'!$B$4:$D$193,3,FALSE)</f>
        <v>Adquisición de departamentos, viviendas y casas para habitación</v>
      </c>
    </row>
    <row r="1507" spans="1:25" x14ac:dyDescent="0.25">
      <c r="A1507" s="16">
        <v>84751</v>
      </c>
      <c r="B1507" s="16" t="s">
        <v>31</v>
      </c>
      <c r="C1507" s="16" t="str">
        <f t="shared" si="209"/>
        <v>2018</v>
      </c>
      <c r="D1507" s="16" t="str">
        <f t="shared" si="210"/>
        <v>010000</v>
      </c>
      <c r="E1507" s="16" t="str">
        <f>VLOOKUP(D1507:D4663,'[10]Catalogos CRI'!$A$10:$B$19,2,FALSE)</f>
        <v>IMPUESTOS</v>
      </c>
      <c r="F1507" s="16" t="str">
        <f t="shared" si="211"/>
        <v>012000</v>
      </c>
      <c r="G1507" s="16" t="str">
        <f>VLOOKUP(F1507:F4663,'[10]Catalogos CRI'!$A$24:$B$65,2,FALSE)</f>
        <v>IMPUESTOS SOBRE EL PATRIMONIO</v>
      </c>
      <c r="H1507" s="16" t="str">
        <f t="shared" si="212"/>
        <v>012020</v>
      </c>
      <c r="I1507" s="16" t="str">
        <f>VLOOKUP(H1507:H4663,'[10]Catalogos CRI'!$A$70:$B$148,2,FALSE)</f>
        <v>Impuesto sobre transmisiones patrimoniales</v>
      </c>
      <c r="J1507" s="16" t="str">
        <f t="shared" si="213"/>
        <v>012021</v>
      </c>
      <c r="K1507" s="16" t="str">
        <f>VLOOKUP(J1507:J4663,'[10]Catalogos CRI'!$A$153:$B$335,2,FALSE)</f>
        <v>Adquisición de departamentos, viviendas y casas para habitación</v>
      </c>
      <c r="L1507" s="16" t="str">
        <f t="shared" si="214"/>
        <v>400</v>
      </c>
      <c r="M1507" s="16" t="str">
        <f>VLOOKUP(L1507:L4663,[11]FF!$A$10:$B$16,2,FALSE)</f>
        <v>Ingresos Propios</v>
      </c>
      <c r="N1507" s="16" t="str">
        <f t="shared" si="215"/>
        <v>401</v>
      </c>
      <c r="O1507" s="16" t="str">
        <f>VLOOKUP(N1507:N4663,[11]FF!$A$22:$B$93,2,FALSE)</f>
        <v>Ingresos Propios</v>
      </c>
      <c r="P1507" s="16">
        <v>859908</v>
      </c>
      <c r="Q1507" s="16">
        <v>8</v>
      </c>
      <c r="R1507" s="17">
        <v>0</v>
      </c>
      <c r="S1507" s="17">
        <v>0</v>
      </c>
      <c r="T1507" s="17">
        <f t="shared" si="207"/>
        <v>0</v>
      </c>
      <c r="U1507" s="17">
        <v>0</v>
      </c>
      <c r="V1507" s="17">
        <v>0</v>
      </c>
      <c r="W1507" s="17">
        <f t="shared" si="208"/>
        <v>0</v>
      </c>
      <c r="X1507" t="str">
        <f>VLOOKUP(J1507,'[12]Conver ASEJ VS Clave Nueva'!$A$4:$C$193,3,FALSE)</f>
        <v>1.2.2.1</v>
      </c>
      <c r="Y1507" t="str">
        <f>VLOOKUP(K1507,'[13]Conver ASEJ VS Clave Nueva'!$B$4:$D$193,3,FALSE)</f>
        <v>Adquisición de departamentos, viviendas y casas para habitación</v>
      </c>
    </row>
    <row r="1508" spans="1:25" x14ac:dyDescent="0.25">
      <c r="A1508" s="16">
        <v>84751</v>
      </c>
      <c r="B1508" s="16" t="s">
        <v>31</v>
      </c>
      <c r="C1508" s="16" t="str">
        <f t="shared" si="209"/>
        <v>2018</v>
      </c>
      <c r="D1508" s="16" t="str">
        <f t="shared" si="210"/>
        <v>010000</v>
      </c>
      <c r="E1508" s="16" t="str">
        <f>VLOOKUP(D1508:D4664,'[10]Catalogos CRI'!$A$10:$B$19,2,FALSE)</f>
        <v>IMPUESTOS</v>
      </c>
      <c r="F1508" s="16" t="str">
        <f t="shared" si="211"/>
        <v>012000</v>
      </c>
      <c r="G1508" s="16" t="str">
        <f>VLOOKUP(F1508:F4664,'[10]Catalogos CRI'!$A$24:$B$65,2,FALSE)</f>
        <v>IMPUESTOS SOBRE EL PATRIMONIO</v>
      </c>
      <c r="H1508" s="16" t="str">
        <f t="shared" si="212"/>
        <v>012020</v>
      </c>
      <c r="I1508" s="16" t="str">
        <f>VLOOKUP(H1508:H4664,'[10]Catalogos CRI'!$A$70:$B$148,2,FALSE)</f>
        <v>Impuesto sobre transmisiones patrimoniales</v>
      </c>
      <c r="J1508" s="16" t="str">
        <f t="shared" si="213"/>
        <v>012021</v>
      </c>
      <c r="K1508" s="16" t="str">
        <f>VLOOKUP(J1508:J4664,'[10]Catalogos CRI'!$A$153:$B$335,2,FALSE)</f>
        <v>Adquisición de departamentos, viviendas y casas para habitación</v>
      </c>
      <c r="L1508" s="16" t="str">
        <f t="shared" si="214"/>
        <v>400</v>
      </c>
      <c r="M1508" s="16" t="str">
        <f>VLOOKUP(L1508:L4664,[11]FF!$A$10:$B$16,2,FALSE)</f>
        <v>Ingresos Propios</v>
      </c>
      <c r="N1508" s="16" t="str">
        <f t="shared" si="215"/>
        <v>401</v>
      </c>
      <c r="O1508" s="16" t="str">
        <f>VLOOKUP(N1508:N4664,[11]FF!$A$22:$B$93,2,FALSE)</f>
        <v>Ingresos Propios</v>
      </c>
      <c r="P1508" s="16">
        <v>859909</v>
      </c>
      <c r="Q1508" s="16">
        <v>9</v>
      </c>
      <c r="R1508" s="17">
        <v>0</v>
      </c>
      <c r="S1508" s="17">
        <v>0</v>
      </c>
      <c r="T1508" s="17">
        <f t="shared" si="207"/>
        <v>0</v>
      </c>
      <c r="U1508" s="17">
        <v>0</v>
      </c>
      <c r="V1508" s="17">
        <v>0</v>
      </c>
      <c r="W1508" s="17">
        <f t="shared" si="208"/>
        <v>0</v>
      </c>
      <c r="X1508" t="str">
        <f>VLOOKUP(J1508,'[12]Conver ASEJ VS Clave Nueva'!$A$4:$C$193,3,FALSE)</f>
        <v>1.2.2.1</v>
      </c>
      <c r="Y1508" t="str">
        <f>VLOOKUP(K1508,'[13]Conver ASEJ VS Clave Nueva'!$B$4:$D$193,3,FALSE)</f>
        <v>Adquisición de departamentos, viviendas y casas para habitación</v>
      </c>
    </row>
    <row r="1509" spans="1:25" x14ac:dyDescent="0.25">
      <c r="A1509" s="16">
        <v>84751</v>
      </c>
      <c r="B1509" s="16" t="s">
        <v>31</v>
      </c>
      <c r="C1509" s="16" t="str">
        <f t="shared" si="209"/>
        <v>2018</v>
      </c>
      <c r="D1509" s="16" t="str">
        <f t="shared" si="210"/>
        <v>010000</v>
      </c>
      <c r="E1509" s="16" t="str">
        <f>VLOOKUP(D1509:D4665,'[10]Catalogos CRI'!$A$10:$B$19,2,FALSE)</f>
        <v>IMPUESTOS</v>
      </c>
      <c r="F1509" s="16" t="str">
        <f t="shared" si="211"/>
        <v>012000</v>
      </c>
      <c r="G1509" s="16" t="str">
        <f>VLOOKUP(F1509:F4665,'[10]Catalogos CRI'!$A$24:$B$65,2,FALSE)</f>
        <v>IMPUESTOS SOBRE EL PATRIMONIO</v>
      </c>
      <c r="H1509" s="16" t="str">
        <f t="shared" si="212"/>
        <v>012020</v>
      </c>
      <c r="I1509" s="16" t="str">
        <f>VLOOKUP(H1509:H4665,'[10]Catalogos CRI'!$A$70:$B$148,2,FALSE)</f>
        <v>Impuesto sobre transmisiones patrimoniales</v>
      </c>
      <c r="J1509" s="16" t="str">
        <f t="shared" si="213"/>
        <v>012021</v>
      </c>
      <c r="K1509" s="16" t="str">
        <f>VLOOKUP(J1509:J4665,'[10]Catalogos CRI'!$A$153:$B$335,2,FALSE)</f>
        <v>Adquisición de departamentos, viviendas y casas para habitación</v>
      </c>
      <c r="L1509" s="16" t="str">
        <f t="shared" si="214"/>
        <v>400</v>
      </c>
      <c r="M1509" s="16" t="str">
        <f>VLOOKUP(L1509:L4665,[11]FF!$A$10:$B$16,2,FALSE)</f>
        <v>Ingresos Propios</v>
      </c>
      <c r="N1509" s="16" t="str">
        <f t="shared" si="215"/>
        <v>401</v>
      </c>
      <c r="O1509" s="16" t="str">
        <f>VLOOKUP(N1509:N4665,[11]FF!$A$22:$B$93,2,FALSE)</f>
        <v>Ingresos Propios</v>
      </c>
      <c r="P1509" s="16">
        <v>859910</v>
      </c>
      <c r="Q1509" s="16">
        <v>10</v>
      </c>
      <c r="R1509" s="17">
        <v>0</v>
      </c>
      <c r="S1509" s="17">
        <v>0</v>
      </c>
      <c r="T1509" s="17">
        <f t="shared" si="207"/>
        <v>0</v>
      </c>
      <c r="U1509" s="17">
        <v>0</v>
      </c>
      <c r="V1509" s="17">
        <v>0</v>
      </c>
      <c r="W1509" s="17">
        <f t="shared" si="208"/>
        <v>0</v>
      </c>
      <c r="X1509" t="str">
        <f>VLOOKUP(J1509,'[12]Conver ASEJ VS Clave Nueva'!$A$4:$C$193,3,FALSE)</f>
        <v>1.2.2.1</v>
      </c>
      <c r="Y1509" t="str">
        <f>VLOOKUP(K1509,'[13]Conver ASEJ VS Clave Nueva'!$B$4:$D$193,3,FALSE)</f>
        <v>Adquisición de departamentos, viviendas y casas para habitación</v>
      </c>
    </row>
    <row r="1510" spans="1:25" x14ac:dyDescent="0.25">
      <c r="A1510" s="16">
        <v>84751</v>
      </c>
      <c r="B1510" s="16" t="s">
        <v>31</v>
      </c>
      <c r="C1510" s="16" t="str">
        <f t="shared" si="209"/>
        <v>2018</v>
      </c>
      <c r="D1510" s="16" t="str">
        <f t="shared" si="210"/>
        <v>010000</v>
      </c>
      <c r="E1510" s="16" t="str">
        <f>VLOOKUP(D1510:D4666,'[10]Catalogos CRI'!$A$10:$B$19,2,FALSE)</f>
        <v>IMPUESTOS</v>
      </c>
      <c r="F1510" s="16" t="str">
        <f t="shared" si="211"/>
        <v>012000</v>
      </c>
      <c r="G1510" s="16" t="str">
        <f>VLOOKUP(F1510:F4666,'[10]Catalogos CRI'!$A$24:$B$65,2,FALSE)</f>
        <v>IMPUESTOS SOBRE EL PATRIMONIO</v>
      </c>
      <c r="H1510" s="16" t="str">
        <f t="shared" si="212"/>
        <v>012020</v>
      </c>
      <c r="I1510" s="16" t="str">
        <f>VLOOKUP(H1510:H4666,'[10]Catalogos CRI'!$A$70:$B$148,2,FALSE)</f>
        <v>Impuesto sobre transmisiones patrimoniales</v>
      </c>
      <c r="J1510" s="16" t="str">
        <f t="shared" si="213"/>
        <v>012021</v>
      </c>
      <c r="K1510" s="16" t="str">
        <f>VLOOKUP(J1510:J4666,'[10]Catalogos CRI'!$A$153:$B$335,2,FALSE)</f>
        <v>Adquisición de departamentos, viviendas y casas para habitación</v>
      </c>
      <c r="L1510" s="16" t="str">
        <f t="shared" si="214"/>
        <v>400</v>
      </c>
      <c r="M1510" s="16" t="str">
        <f>VLOOKUP(L1510:L4666,[11]FF!$A$10:$B$16,2,FALSE)</f>
        <v>Ingresos Propios</v>
      </c>
      <c r="N1510" s="16" t="str">
        <f t="shared" si="215"/>
        <v>401</v>
      </c>
      <c r="O1510" s="16" t="str">
        <f>VLOOKUP(N1510:N4666,[11]FF!$A$22:$B$93,2,FALSE)</f>
        <v>Ingresos Propios</v>
      </c>
      <c r="P1510" s="16">
        <v>859911</v>
      </c>
      <c r="Q1510" s="16">
        <v>11</v>
      </c>
      <c r="R1510" s="17">
        <v>0</v>
      </c>
      <c r="S1510" s="17">
        <v>0</v>
      </c>
      <c r="T1510" s="17">
        <f t="shared" si="207"/>
        <v>0</v>
      </c>
      <c r="U1510" s="17">
        <v>0</v>
      </c>
      <c r="V1510" s="17">
        <v>0</v>
      </c>
      <c r="W1510" s="17">
        <f t="shared" si="208"/>
        <v>0</v>
      </c>
      <c r="X1510" t="str">
        <f>VLOOKUP(J1510,'[12]Conver ASEJ VS Clave Nueva'!$A$4:$C$193,3,FALSE)</f>
        <v>1.2.2.1</v>
      </c>
      <c r="Y1510" t="str">
        <f>VLOOKUP(K1510,'[13]Conver ASEJ VS Clave Nueva'!$B$4:$D$193,3,FALSE)</f>
        <v>Adquisición de departamentos, viviendas y casas para habitación</v>
      </c>
    </row>
    <row r="1511" spans="1:25" x14ac:dyDescent="0.25">
      <c r="A1511" s="16">
        <v>84751</v>
      </c>
      <c r="B1511" s="16" t="s">
        <v>31</v>
      </c>
      <c r="C1511" s="16" t="str">
        <f t="shared" si="209"/>
        <v>2018</v>
      </c>
      <c r="D1511" s="16" t="str">
        <f t="shared" si="210"/>
        <v>010000</v>
      </c>
      <c r="E1511" s="16" t="str">
        <f>VLOOKUP(D1511:D4667,'[10]Catalogos CRI'!$A$10:$B$19,2,FALSE)</f>
        <v>IMPUESTOS</v>
      </c>
      <c r="F1511" s="16" t="str">
        <f t="shared" si="211"/>
        <v>012000</v>
      </c>
      <c r="G1511" s="16" t="str">
        <f>VLOOKUP(F1511:F4667,'[10]Catalogos CRI'!$A$24:$B$65,2,FALSE)</f>
        <v>IMPUESTOS SOBRE EL PATRIMONIO</v>
      </c>
      <c r="H1511" s="16" t="str">
        <f t="shared" si="212"/>
        <v>012020</v>
      </c>
      <c r="I1511" s="16" t="str">
        <f>VLOOKUP(H1511:H4667,'[10]Catalogos CRI'!$A$70:$B$148,2,FALSE)</f>
        <v>Impuesto sobre transmisiones patrimoniales</v>
      </c>
      <c r="J1511" s="16" t="str">
        <f t="shared" si="213"/>
        <v>012021</v>
      </c>
      <c r="K1511" s="16" t="str">
        <f>VLOOKUP(J1511:J4667,'[10]Catalogos CRI'!$A$153:$B$335,2,FALSE)</f>
        <v>Adquisición de departamentos, viviendas y casas para habitación</v>
      </c>
      <c r="L1511" s="16" t="str">
        <f t="shared" si="214"/>
        <v>400</v>
      </c>
      <c r="M1511" s="16" t="str">
        <f>VLOOKUP(L1511:L4667,[11]FF!$A$10:$B$16,2,FALSE)</f>
        <v>Ingresos Propios</v>
      </c>
      <c r="N1511" s="16" t="str">
        <f t="shared" si="215"/>
        <v>401</v>
      </c>
      <c r="O1511" s="16" t="str">
        <f>VLOOKUP(N1511:N4667,[11]FF!$A$22:$B$93,2,FALSE)</f>
        <v>Ingresos Propios</v>
      </c>
      <c r="P1511" s="16">
        <v>859912</v>
      </c>
      <c r="Q1511" s="16">
        <v>12</v>
      </c>
      <c r="R1511" s="17">
        <v>0</v>
      </c>
      <c r="S1511" s="17">
        <v>0</v>
      </c>
      <c r="T1511" s="17">
        <f t="shared" si="207"/>
        <v>0</v>
      </c>
      <c r="U1511" s="17">
        <v>0</v>
      </c>
      <c r="V1511" s="17">
        <v>0</v>
      </c>
      <c r="W1511" s="17">
        <f t="shared" si="208"/>
        <v>0</v>
      </c>
      <c r="X1511" t="str">
        <f>VLOOKUP(J1511,'[12]Conver ASEJ VS Clave Nueva'!$A$4:$C$193,3,FALSE)</f>
        <v>1.2.2.1</v>
      </c>
      <c r="Y1511" t="str">
        <f>VLOOKUP(K1511,'[13]Conver ASEJ VS Clave Nueva'!$B$4:$D$193,3,FALSE)</f>
        <v>Adquisición de departamentos, viviendas y casas para habitación</v>
      </c>
    </row>
    <row r="1512" spans="1:25" x14ac:dyDescent="0.25">
      <c r="A1512" s="16">
        <v>84752</v>
      </c>
      <c r="B1512" s="16" t="s">
        <v>32</v>
      </c>
      <c r="C1512" s="16" t="str">
        <f t="shared" si="209"/>
        <v>2018</v>
      </c>
      <c r="D1512" s="16" t="str">
        <f t="shared" si="210"/>
        <v>010000</v>
      </c>
      <c r="E1512" s="16" t="str">
        <f>VLOOKUP(D1512:D4668,'[10]Catalogos CRI'!$A$10:$B$19,2,FALSE)</f>
        <v>IMPUESTOS</v>
      </c>
      <c r="F1512" s="16" t="str">
        <f t="shared" si="211"/>
        <v>017000</v>
      </c>
      <c r="G1512" s="16" t="str">
        <f>VLOOKUP(F1512:F4668,'[10]Catalogos CRI'!$A$24:$B$65,2,FALSE)</f>
        <v>ACCESORIOS DE LOS IMPUESTOS</v>
      </c>
      <c r="H1512" s="16" t="str">
        <f t="shared" si="212"/>
        <v>017010</v>
      </c>
      <c r="I1512" s="16" t="str">
        <f>VLOOKUP(H1512:H4668,'[10]Catalogos CRI'!$A$70:$B$148,2,FALSE)</f>
        <v>Recargos</v>
      </c>
      <c r="J1512" s="16" t="str">
        <f t="shared" si="213"/>
        <v>017011</v>
      </c>
      <c r="K1512" s="16" t="str">
        <f>VLOOKUP(J1512:J4668,'[10]Catalogos CRI'!$A$153:$B$335,2,FALSE)</f>
        <v>Falta de pago</v>
      </c>
      <c r="L1512" s="16" t="str">
        <f t="shared" si="214"/>
        <v>400</v>
      </c>
      <c r="M1512" s="16" t="str">
        <f>VLOOKUP(L1512:L4668,[11]FF!$A$10:$B$16,2,FALSE)</f>
        <v>Ingresos Propios</v>
      </c>
      <c r="N1512" s="16" t="str">
        <f t="shared" si="215"/>
        <v>401</v>
      </c>
      <c r="O1512" s="16" t="str">
        <f>VLOOKUP(N1512:N4668,[11]FF!$A$22:$B$93,2,FALSE)</f>
        <v>Ingresos Propios</v>
      </c>
      <c r="P1512" s="16">
        <v>859913</v>
      </c>
      <c r="Q1512" s="16">
        <v>1</v>
      </c>
      <c r="R1512" s="17">
        <v>0</v>
      </c>
      <c r="S1512" s="17">
        <v>0</v>
      </c>
      <c r="T1512" s="17">
        <f t="shared" si="207"/>
        <v>0</v>
      </c>
      <c r="U1512" s="17">
        <v>0</v>
      </c>
      <c r="V1512" s="17">
        <v>966760.44</v>
      </c>
      <c r="W1512" s="17">
        <f t="shared" si="208"/>
        <v>-966760.44</v>
      </c>
      <c r="X1512" t="str">
        <f>VLOOKUP(J1512,'[12]Conver ASEJ VS Clave Nueva'!$A$4:$C$193,3,FALSE)</f>
        <v>1.7.1.1</v>
      </c>
      <c r="Y1512" t="str">
        <f>VLOOKUP(K1512,'[13]Conver ASEJ VS Clave Nueva'!$B$4:$D$193,3,FALSE)</f>
        <v>Falta de pago</v>
      </c>
    </row>
    <row r="1513" spans="1:25" x14ac:dyDescent="0.25">
      <c r="A1513" s="16">
        <v>84752</v>
      </c>
      <c r="B1513" s="16" t="s">
        <v>32</v>
      </c>
      <c r="C1513" s="16" t="str">
        <f t="shared" si="209"/>
        <v>2018</v>
      </c>
      <c r="D1513" s="16" t="str">
        <f t="shared" si="210"/>
        <v>010000</v>
      </c>
      <c r="E1513" s="16" t="str">
        <f>VLOOKUP(D1513:D4669,'[10]Catalogos CRI'!$A$10:$B$19,2,FALSE)</f>
        <v>IMPUESTOS</v>
      </c>
      <c r="F1513" s="16" t="str">
        <f t="shared" si="211"/>
        <v>017000</v>
      </c>
      <c r="G1513" s="16" t="str">
        <f>VLOOKUP(F1513:F4669,'[10]Catalogos CRI'!$A$24:$B$65,2,FALSE)</f>
        <v>ACCESORIOS DE LOS IMPUESTOS</v>
      </c>
      <c r="H1513" s="16" t="str">
        <f t="shared" si="212"/>
        <v>017010</v>
      </c>
      <c r="I1513" s="16" t="str">
        <f>VLOOKUP(H1513:H4669,'[10]Catalogos CRI'!$A$70:$B$148,2,FALSE)</f>
        <v>Recargos</v>
      </c>
      <c r="J1513" s="16" t="str">
        <f t="shared" si="213"/>
        <v>017011</v>
      </c>
      <c r="K1513" s="16" t="str">
        <f>VLOOKUP(J1513:J4669,'[10]Catalogos CRI'!$A$153:$B$335,2,FALSE)</f>
        <v>Falta de pago</v>
      </c>
      <c r="L1513" s="16" t="str">
        <f t="shared" si="214"/>
        <v>400</v>
      </c>
      <c r="M1513" s="16" t="str">
        <f>VLOOKUP(L1513:L4669,[11]FF!$A$10:$B$16,2,FALSE)</f>
        <v>Ingresos Propios</v>
      </c>
      <c r="N1513" s="16" t="str">
        <f t="shared" si="215"/>
        <v>401</v>
      </c>
      <c r="O1513" s="16" t="str">
        <f>VLOOKUP(N1513:N4669,[11]FF!$A$22:$B$93,2,FALSE)</f>
        <v>Ingresos Propios</v>
      </c>
      <c r="P1513" s="16">
        <v>859914</v>
      </c>
      <c r="Q1513" s="16">
        <v>2</v>
      </c>
      <c r="R1513" s="17">
        <v>0</v>
      </c>
      <c r="S1513" s="17">
        <v>0</v>
      </c>
      <c r="T1513" s="17">
        <f t="shared" si="207"/>
        <v>0</v>
      </c>
      <c r="U1513" s="17">
        <v>0</v>
      </c>
      <c r="V1513" s="17">
        <v>1009700.56</v>
      </c>
      <c r="W1513" s="17">
        <f t="shared" si="208"/>
        <v>-1009700.56</v>
      </c>
      <c r="X1513" t="str">
        <f>VLOOKUP(J1513,'[12]Conver ASEJ VS Clave Nueva'!$A$4:$C$193,3,FALSE)</f>
        <v>1.7.1.1</v>
      </c>
      <c r="Y1513" t="str">
        <f>VLOOKUP(K1513,'[13]Conver ASEJ VS Clave Nueva'!$B$4:$D$193,3,FALSE)</f>
        <v>Falta de pago</v>
      </c>
    </row>
    <row r="1514" spans="1:25" x14ac:dyDescent="0.25">
      <c r="A1514" s="16">
        <v>84752</v>
      </c>
      <c r="B1514" s="16" t="s">
        <v>32</v>
      </c>
      <c r="C1514" s="16" t="str">
        <f t="shared" si="209"/>
        <v>2018</v>
      </c>
      <c r="D1514" s="16" t="str">
        <f t="shared" si="210"/>
        <v>010000</v>
      </c>
      <c r="E1514" s="16" t="str">
        <f>VLOOKUP(D1514:D4670,'[10]Catalogos CRI'!$A$10:$B$19,2,FALSE)</f>
        <v>IMPUESTOS</v>
      </c>
      <c r="F1514" s="16" t="str">
        <f t="shared" si="211"/>
        <v>017000</v>
      </c>
      <c r="G1514" s="16" t="str">
        <f>VLOOKUP(F1514:F4670,'[10]Catalogos CRI'!$A$24:$B$65,2,FALSE)</f>
        <v>ACCESORIOS DE LOS IMPUESTOS</v>
      </c>
      <c r="H1514" s="16" t="str">
        <f t="shared" si="212"/>
        <v>017010</v>
      </c>
      <c r="I1514" s="16" t="str">
        <f>VLOOKUP(H1514:H4670,'[10]Catalogos CRI'!$A$70:$B$148,2,FALSE)</f>
        <v>Recargos</v>
      </c>
      <c r="J1514" s="16" t="str">
        <f t="shared" si="213"/>
        <v>017011</v>
      </c>
      <c r="K1514" s="16" t="str">
        <f>VLOOKUP(J1514:J4670,'[10]Catalogos CRI'!$A$153:$B$335,2,FALSE)</f>
        <v>Falta de pago</v>
      </c>
      <c r="L1514" s="16" t="str">
        <f t="shared" si="214"/>
        <v>400</v>
      </c>
      <c r="M1514" s="16" t="str">
        <f>VLOOKUP(L1514:L4670,[11]FF!$A$10:$B$16,2,FALSE)</f>
        <v>Ingresos Propios</v>
      </c>
      <c r="N1514" s="16" t="str">
        <f t="shared" si="215"/>
        <v>401</v>
      </c>
      <c r="O1514" s="16" t="str">
        <f>VLOOKUP(N1514:N4670,[11]FF!$A$22:$B$93,2,FALSE)</f>
        <v>Ingresos Propios</v>
      </c>
      <c r="P1514" s="16">
        <v>859915</v>
      </c>
      <c r="Q1514" s="16">
        <v>3</v>
      </c>
      <c r="R1514" s="17">
        <v>0</v>
      </c>
      <c r="S1514" s="17">
        <v>0</v>
      </c>
      <c r="T1514" s="17">
        <f t="shared" si="207"/>
        <v>0</v>
      </c>
      <c r="U1514" s="17">
        <v>0</v>
      </c>
      <c r="V1514" s="17">
        <v>1075908.31</v>
      </c>
      <c r="W1514" s="17">
        <f t="shared" si="208"/>
        <v>-1075908.31</v>
      </c>
      <c r="X1514" t="str">
        <f>VLOOKUP(J1514,'[12]Conver ASEJ VS Clave Nueva'!$A$4:$C$193,3,FALSE)</f>
        <v>1.7.1.1</v>
      </c>
      <c r="Y1514" t="str">
        <f>VLOOKUP(K1514,'[13]Conver ASEJ VS Clave Nueva'!$B$4:$D$193,3,FALSE)</f>
        <v>Falta de pago</v>
      </c>
    </row>
    <row r="1515" spans="1:25" x14ac:dyDescent="0.25">
      <c r="A1515" s="16">
        <v>84752</v>
      </c>
      <c r="B1515" s="16" t="s">
        <v>32</v>
      </c>
      <c r="C1515" s="16" t="str">
        <f t="shared" si="209"/>
        <v>2018</v>
      </c>
      <c r="D1515" s="16" t="str">
        <f t="shared" si="210"/>
        <v>010000</v>
      </c>
      <c r="E1515" s="16" t="str">
        <f>VLOOKUP(D1515:D4671,'[10]Catalogos CRI'!$A$10:$B$19,2,FALSE)</f>
        <v>IMPUESTOS</v>
      </c>
      <c r="F1515" s="16" t="str">
        <f t="shared" si="211"/>
        <v>017000</v>
      </c>
      <c r="G1515" s="16" t="str">
        <f>VLOOKUP(F1515:F4671,'[10]Catalogos CRI'!$A$24:$B$65,2,FALSE)</f>
        <v>ACCESORIOS DE LOS IMPUESTOS</v>
      </c>
      <c r="H1515" s="16" t="str">
        <f t="shared" si="212"/>
        <v>017010</v>
      </c>
      <c r="I1515" s="16" t="str">
        <f>VLOOKUP(H1515:H4671,'[10]Catalogos CRI'!$A$70:$B$148,2,FALSE)</f>
        <v>Recargos</v>
      </c>
      <c r="J1515" s="16" t="str">
        <f t="shared" si="213"/>
        <v>017011</v>
      </c>
      <c r="K1515" s="16" t="str">
        <f>VLOOKUP(J1515:J4671,'[10]Catalogos CRI'!$A$153:$B$335,2,FALSE)</f>
        <v>Falta de pago</v>
      </c>
      <c r="L1515" s="16" t="str">
        <f t="shared" si="214"/>
        <v>400</v>
      </c>
      <c r="M1515" s="16" t="str">
        <f>VLOOKUP(L1515:L4671,[11]FF!$A$10:$B$16,2,FALSE)</f>
        <v>Ingresos Propios</v>
      </c>
      <c r="N1515" s="16" t="str">
        <f t="shared" si="215"/>
        <v>401</v>
      </c>
      <c r="O1515" s="16" t="str">
        <f>VLOOKUP(N1515:N4671,[11]FF!$A$22:$B$93,2,FALSE)</f>
        <v>Ingresos Propios</v>
      </c>
      <c r="P1515" s="16">
        <v>859916</v>
      </c>
      <c r="Q1515" s="16">
        <v>4</v>
      </c>
      <c r="R1515" s="17">
        <v>0</v>
      </c>
      <c r="S1515" s="17">
        <v>0</v>
      </c>
      <c r="T1515" s="17">
        <f t="shared" si="207"/>
        <v>0</v>
      </c>
      <c r="U1515" s="17">
        <v>0</v>
      </c>
      <c r="V1515" s="17">
        <v>136875.89000000001</v>
      </c>
      <c r="W1515" s="17">
        <f t="shared" si="208"/>
        <v>-136875.89000000001</v>
      </c>
      <c r="X1515" t="str">
        <f>VLOOKUP(J1515,'[12]Conver ASEJ VS Clave Nueva'!$A$4:$C$193,3,FALSE)</f>
        <v>1.7.1.1</v>
      </c>
      <c r="Y1515" t="str">
        <f>VLOOKUP(K1515,'[13]Conver ASEJ VS Clave Nueva'!$B$4:$D$193,3,FALSE)</f>
        <v>Falta de pago</v>
      </c>
    </row>
    <row r="1516" spans="1:25" x14ac:dyDescent="0.25">
      <c r="A1516" s="16">
        <v>84752</v>
      </c>
      <c r="B1516" s="16" t="s">
        <v>32</v>
      </c>
      <c r="C1516" s="16" t="str">
        <f t="shared" si="209"/>
        <v>2018</v>
      </c>
      <c r="D1516" s="16" t="str">
        <f t="shared" si="210"/>
        <v>010000</v>
      </c>
      <c r="E1516" s="16" t="str">
        <f>VLOOKUP(D1516:D4672,'[10]Catalogos CRI'!$A$10:$B$19,2,FALSE)</f>
        <v>IMPUESTOS</v>
      </c>
      <c r="F1516" s="16" t="str">
        <f t="shared" si="211"/>
        <v>017000</v>
      </c>
      <c r="G1516" s="16" t="str">
        <f>VLOOKUP(F1516:F4672,'[10]Catalogos CRI'!$A$24:$B$65,2,FALSE)</f>
        <v>ACCESORIOS DE LOS IMPUESTOS</v>
      </c>
      <c r="H1516" s="16" t="str">
        <f t="shared" si="212"/>
        <v>017010</v>
      </c>
      <c r="I1516" s="16" t="str">
        <f>VLOOKUP(H1516:H4672,'[10]Catalogos CRI'!$A$70:$B$148,2,FALSE)</f>
        <v>Recargos</v>
      </c>
      <c r="J1516" s="16" t="str">
        <f t="shared" si="213"/>
        <v>017011</v>
      </c>
      <c r="K1516" s="16" t="str">
        <f>VLOOKUP(J1516:J4672,'[10]Catalogos CRI'!$A$153:$B$335,2,FALSE)</f>
        <v>Falta de pago</v>
      </c>
      <c r="L1516" s="16" t="str">
        <f t="shared" si="214"/>
        <v>400</v>
      </c>
      <c r="M1516" s="16" t="str">
        <f>VLOOKUP(L1516:L4672,[11]FF!$A$10:$B$16,2,FALSE)</f>
        <v>Ingresos Propios</v>
      </c>
      <c r="N1516" s="16" t="str">
        <f t="shared" si="215"/>
        <v>401</v>
      </c>
      <c r="O1516" s="16" t="str">
        <f>VLOOKUP(N1516:N4672,[11]FF!$A$22:$B$93,2,FALSE)</f>
        <v>Ingresos Propios</v>
      </c>
      <c r="P1516" s="16">
        <v>859917</v>
      </c>
      <c r="Q1516" s="16">
        <v>5</v>
      </c>
      <c r="R1516" s="17">
        <v>0</v>
      </c>
      <c r="S1516" s="17">
        <v>0</v>
      </c>
      <c r="T1516" s="17">
        <f t="shared" si="207"/>
        <v>0</v>
      </c>
      <c r="U1516" s="17">
        <v>0</v>
      </c>
      <c r="V1516" s="17">
        <v>0</v>
      </c>
      <c r="W1516" s="17">
        <f t="shared" si="208"/>
        <v>0</v>
      </c>
      <c r="X1516" t="str">
        <f>VLOOKUP(J1516,'[12]Conver ASEJ VS Clave Nueva'!$A$4:$C$193,3,FALSE)</f>
        <v>1.7.1.1</v>
      </c>
      <c r="Y1516" t="str">
        <f>VLOOKUP(K1516,'[13]Conver ASEJ VS Clave Nueva'!$B$4:$D$193,3,FALSE)</f>
        <v>Falta de pago</v>
      </c>
    </row>
    <row r="1517" spans="1:25" x14ac:dyDescent="0.25">
      <c r="A1517" s="16">
        <v>84752</v>
      </c>
      <c r="B1517" s="16" t="s">
        <v>32</v>
      </c>
      <c r="C1517" s="16" t="str">
        <f t="shared" si="209"/>
        <v>2018</v>
      </c>
      <c r="D1517" s="16" t="str">
        <f t="shared" si="210"/>
        <v>010000</v>
      </c>
      <c r="E1517" s="16" t="str">
        <f>VLOOKUP(D1517:D4673,'[10]Catalogos CRI'!$A$10:$B$19,2,FALSE)</f>
        <v>IMPUESTOS</v>
      </c>
      <c r="F1517" s="16" t="str">
        <f t="shared" si="211"/>
        <v>017000</v>
      </c>
      <c r="G1517" s="16" t="str">
        <f>VLOOKUP(F1517:F4673,'[10]Catalogos CRI'!$A$24:$B$65,2,FALSE)</f>
        <v>ACCESORIOS DE LOS IMPUESTOS</v>
      </c>
      <c r="H1517" s="16" t="str">
        <f t="shared" si="212"/>
        <v>017010</v>
      </c>
      <c r="I1517" s="16" t="str">
        <f>VLOOKUP(H1517:H4673,'[10]Catalogos CRI'!$A$70:$B$148,2,FALSE)</f>
        <v>Recargos</v>
      </c>
      <c r="J1517" s="16" t="str">
        <f t="shared" si="213"/>
        <v>017011</v>
      </c>
      <c r="K1517" s="16" t="str">
        <f>VLOOKUP(J1517:J4673,'[10]Catalogos CRI'!$A$153:$B$335,2,FALSE)</f>
        <v>Falta de pago</v>
      </c>
      <c r="L1517" s="16" t="str">
        <f t="shared" si="214"/>
        <v>400</v>
      </c>
      <c r="M1517" s="16" t="str">
        <f>VLOOKUP(L1517:L4673,[11]FF!$A$10:$B$16,2,FALSE)</f>
        <v>Ingresos Propios</v>
      </c>
      <c r="N1517" s="16" t="str">
        <f t="shared" si="215"/>
        <v>401</v>
      </c>
      <c r="O1517" s="16" t="str">
        <f>VLOOKUP(N1517:N4673,[11]FF!$A$22:$B$93,2,FALSE)</f>
        <v>Ingresos Propios</v>
      </c>
      <c r="P1517" s="16">
        <v>859918</v>
      </c>
      <c r="Q1517" s="16">
        <v>6</v>
      </c>
      <c r="R1517" s="17">
        <v>0</v>
      </c>
      <c r="S1517" s="17">
        <v>0</v>
      </c>
      <c r="T1517" s="17">
        <f t="shared" si="207"/>
        <v>0</v>
      </c>
      <c r="U1517" s="17">
        <v>0</v>
      </c>
      <c r="V1517" s="17">
        <v>0</v>
      </c>
      <c r="W1517" s="17">
        <f t="shared" si="208"/>
        <v>0</v>
      </c>
      <c r="X1517" t="str">
        <f>VLOOKUP(J1517,'[12]Conver ASEJ VS Clave Nueva'!$A$4:$C$193,3,FALSE)</f>
        <v>1.7.1.1</v>
      </c>
      <c r="Y1517" t="str">
        <f>VLOOKUP(K1517,'[13]Conver ASEJ VS Clave Nueva'!$B$4:$D$193,3,FALSE)</f>
        <v>Falta de pago</v>
      </c>
    </row>
    <row r="1518" spans="1:25" x14ac:dyDescent="0.25">
      <c r="A1518" s="16">
        <v>84752</v>
      </c>
      <c r="B1518" s="16" t="s">
        <v>32</v>
      </c>
      <c r="C1518" s="16" t="str">
        <f t="shared" si="209"/>
        <v>2018</v>
      </c>
      <c r="D1518" s="16" t="str">
        <f t="shared" si="210"/>
        <v>010000</v>
      </c>
      <c r="E1518" s="16" t="str">
        <f>VLOOKUP(D1518:D4674,'[10]Catalogos CRI'!$A$10:$B$19,2,FALSE)</f>
        <v>IMPUESTOS</v>
      </c>
      <c r="F1518" s="16" t="str">
        <f t="shared" si="211"/>
        <v>017000</v>
      </c>
      <c r="G1518" s="16" t="str">
        <f>VLOOKUP(F1518:F4674,'[10]Catalogos CRI'!$A$24:$B$65,2,FALSE)</f>
        <v>ACCESORIOS DE LOS IMPUESTOS</v>
      </c>
      <c r="H1518" s="16" t="str">
        <f t="shared" si="212"/>
        <v>017010</v>
      </c>
      <c r="I1518" s="16" t="str">
        <f>VLOOKUP(H1518:H4674,'[10]Catalogos CRI'!$A$70:$B$148,2,FALSE)</f>
        <v>Recargos</v>
      </c>
      <c r="J1518" s="16" t="str">
        <f t="shared" si="213"/>
        <v>017011</v>
      </c>
      <c r="K1518" s="16" t="str">
        <f>VLOOKUP(J1518:J4674,'[10]Catalogos CRI'!$A$153:$B$335,2,FALSE)</f>
        <v>Falta de pago</v>
      </c>
      <c r="L1518" s="16" t="str">
        <f t="shared" si="214"/>
        <v>400</v>
      </c>
      <c r="M1518" s="16" t="str">
        <f>VLOOKUP(L1518:L4674,[11]FF!$A$10:$B$16,2,FALSE)</f>
        <v>Ingresos Propios</v>
      </c>
      <c r="N1518" s="16" t="str">
        <f t="shared" si="215"/>
        <v>401</v>
      </c>
      <c r="O1518" s="16" t="str">
        <f>VLOOKUP(N1518:N4674,[11]FF!$A$22:$B$93,2,FALSE)</f>
        <v>Ingresos Propios</v>
      </c>
      <c r="P1518" s="16">
        <v>859919</v>
      </c>
      <c r="Q1518" s="16">
        <v>7</v>
      </c>
      <c r="R1518" s="17">
        <v>0</v>
      </c>
      <c r="S1518" s="17">
        <v>0</v>
      </c>
      <c r="T1518" s="17">
        <f t="shared" si="207"/>
        <v>0</v>
      </c>
      <c r="U1518" s="17">
        <v>0</v>
      </c>
      <c r="V1518" s="17">
        <v>0</v>
      </c>
      <c r="W1518" s="17">
        <f t="shared" si="208"/>
        <v>0</v>
      </c>
      <c r="X1518" t="str">
        <f>VLOOKUP(J1518,'[12]Conver ASEJ VS Clave Nueva'!$A$4:$C$193,3,FALSE)</f>
        <v>1.7.1.1</v>
      </c>
      <c r="Y1518" t="str">
        <f>VLOOKUP(K1518,'[13]Conver ASEJ VS Clave Nueva'!$B$4:$D$193,3,FALSE)</f>
        <v>Falta de pago</v>
      </c>
    </row>
    <row r="1519" spans="1:25" x14ac:dyDescent="0.25">
      <c r="A1519" s="16">
        <v>84752</v>
      </c>
      <c r="B1519" s="16" t="s">
        <v>32</v>
      </c>
      <c r="C1519" s="16" t="str">
        <f t="shared" si="209"/>
        <v>2018</v>
      </c>
      <c r="D1519" s="16" t="str">
        <f t="shared" si="210"/>
        <v>010000</v>
      </c>
      <c r="E1519" s="16" t="str">
        <f>VLOOKUP(D1519:D4675,'[10]Catalogos CRI'!$A$10:$B$19,2,FALSE)</f>
        <v>IMPUESTOS</v>
      </c>
      <c r="F1519" s="16" t="str">
        <f t="shared" si="211"/>
        <v>017000</v>
      </c>
      <c r="G1519" s="16" t="str">
        <f>VLOOKUP(F1519:F4675,'[10]Catalogos CRI'!$A$24:$B$65,2,FALSE)</f>
        <v>ACCESORIOS DE LOS IMPUESTOS</v>
      </c>
      <c r="H1519" s="16" t="str">
        <f t="shared" si="212"/>
        <v>017010</v>
      </c>
      <c r="I1519" s="16" t="str">
        <f>VLOOKUP(H1519:H4675,'[10]Catalogos CRI'!$A$70:$B$148,2,FALSE)</f>
        <v>Recargos</v>
      </c>
      <c r="J1519" s="16" t="str">
        <f t="shared" si="213"/>
        <v>017011</v>
      </c>
      <c r="K1519" s="16" t="str">
        <f>VLOOKUP(J1519:J4675,'[10]Catalogos CRI'!$A$153:$B$335,2,FALSE)</f>
        <v>Falta de pago</v>
      </c>
      <c r="L1519" s="16" t="str">
        <f t="shared" si="214"/>
        <v>400</v>
      </c>
      <c r="M1519" s="16" t="str">
        <f>VLOOKUP(L1519:L4675,[11]FF!$A$10:$B$16,2,FALSE)</f>
        <v>Ingresos Propios</v>
      </c>
      <c r="N1519" s="16" t="str">
        <f t="shared" si="215"/>
        <v>401</v>
      </c>
      <c r="O1519" s="16" t="str">
        <f>VLOOKUP(N1519:N4675,[11]FF!$A$22:$B$93,2,FALSE)</f>
        <v>Ingresos Propios</v>
      </c>
      <c r="P1519" s="16">
        <v>859920</v>
      </c>
      <c r="Q1519" s="16">
        <v>8</v>
      </c>
      <c r="R1519" s="17">
        <v>0</v>
      </c>
      <c r="S1519" s="17">
        <v>0</v>
      </c>
      <c r="T1519" s="17">
        <f t="shared" si="207"/>
        <v>0</v>
      </c>
      <c r="U1519" s="17">
        <v>0</v>
      </c>
      <c r="V1519" s="17">
        <v>0</v>
      </c>
      <c r="W1519" s="17">
        <f t="shared" si="208"/>
        <v>0</v>
      </c>
      <c r="X1519" t="str">
        <f>VLOOKUP(J1519,'[12]Conver ASEJ VS Clave Nueva'!$A$4:$C$193,3,FALSE)</f>
        <v>1.7.1.1</v>
      </c>
      <c r="Y1519" t="str">
        <f>VLOOKUP(K1519,'[13]Conver ASEJ VS Clave Nueva'!$B$4:$D$193,3,FALSE)</f>
        <v>Falta de pago</v>
      </c>
    </row>
    <row r="1520" spans="1:25" x14ac:dyDescent="0.25">
      <c r="A1520" s="16">
        <v>84752</v>
      </c>
      <c r="B1520" s="16" t="s">
        <v>32</v>
      </c>
      <c r="C1520" s="16" t="str">
        <f t="shared" si="209"/>
        <v>2018</v>
      </c>
      <c r="D1520" s="16" t="str">
        <f t="shared" si="210"/>
        <v>010000</v>
      </c>
      <c r="E1520" s="16" t="str">
        <f>VLOOKUP(D1520:D4676,'[10]Catalogos CRI'!$A$10:$B$19,2,FALSE)</f>
        <v>IMPUESTOS</v>
      </c>
      <c r="F1520" s="16" t="str">
        <f t="shared" si="211"/>
        <v>017000</v>
      </c>
      <c r="G1520" s="16" t="str">
        <f>VLOOKUP(F1520:F4676,'[10]Catalogos CRI'!$A$24:$B$65,2,FALSE)</f>
        <v>ACCESORIOS DE LOS IMPUESTOS</v>
      </c>
      <c r="H1520" s="16" t="str">
        <f t="shared" si="212"/>
        <v>017010</v>
      </c>
      <c r="I1520" s="16" t="str">
        <f>VLOOKUP(H1520:H4676,'[10]Catalogos CRI'!$A$70:$B$148,2,FALSE)</f>
        <v>Recargos</v>
      </c>
      <c r="J1520" s="16" t="str">
        <f t="shared" si="213"/>
        <v>017011</v>
      </c>
      <c r="K1520" s="16" t="str">
        <f>VLOOKUP(J1520:J4676,'[10]Catalogos CRI'!$A$153:$B$335,2,FALSE)</f>
        <v>Falta de pago</v>
      </c>
      <c r="L1520" s="16" t="str">
        <f t="shared" si="214"/>
        <v>400</v>
      </c>
      <c r="M1520" s="16" t="str">
        <f>VLOOKUP(L1520:L4676,[11]FF!$A$10:$B$16,2,FALSE)</f>
        <v>Ingresos Propios</v>
      </c>
      <c r="N1520" s="16" t="str">
        <f t="shared" si="215"/>
        <v>401</v>
      </c>
      <c r="O1520" s="16" t="str">
        <f>VLOOKUP(N1520:N4676,[11]FF!$A$22:$B$93,2,FALSE)</f>
        <v>Ingresos Propios</v>
      </c>
      <c r="P1520" s="16">
        <v>859921</v>
      </c>
      <c r="Q1520" s="16">
        <v>9</v>
      </c>
      <c r="R1520" s="17">
        <v>0</v>
      </c>
      <c r="S1520" s="17">
        <v>0</v>
      </c>
      <c r="T1520" s="17">
        <f t="shared" si="207"/>
        <v>0</v>
      </c>
      <c r="U1520" s="17">
        <v>0</v>
      </c>
      <c r="V1520" s="17">
        <v>0</v>
      </c>
      <c r="W1520" s="17">
        <f t="shared" si="208"/>
        <v>0</v>
      </c>
      <c r="X1520" t="str">
        <f>VLOOKUP(J1520,'[12]Conver ASEJ VS Clave Nueva'!$A$4:$C$193,3,FALSE)</f>
        <v>1.7.1.1</v>
      </c>
      <c r="Y1520" t="str">
        <f>VLOOKUP(K1520,'[13]Conver ASEJ VS Clave Nueva'!$B$4:$D$193,3,FALSE)</f>
        <v>Falta de pago</v>
      </c>
    </row>
    <row r="1521" spans="1:25" x14ac:dyDescent="0.25">
      <c r="A1521" s="16">
        <v>84752</v>
      </c>
      <c r="B1521" s="16" t="s">
        <v>32</v>
      </c>
      <c r="C1521" s="16" t="str">
        <f t="shared" si="209"/>
        <v>2018</v>
      </c>
      <c r="D1521" s="16" t="str">
        <f t="shared" si="210"/>
        <v>010000</v>
      </c>
      <c r="E1521" s="16" t="str">
        <f>VLOOKUP(D1521:D4677,'[10]Catalogos CRI'!$A$10:$B$19,2,FALSE)</f>
        <v>IMPUESTOS</v>
      </c>
      <c r="F1521" s="16" t="str">
        <f t="shared" si="211"/>
        <v>017000</v>
      </c>
      <c r="G1521" s="16" t="str">
        <f>VLOOKUP(F1521:F4677,'[10]Catalogos CRI'!$A$24:$B$65,2,FALSE)</f>
        <v>ACCESORIOS DE LOS IMPUESTOS</v>
      </c>
      <c r="H1521" s="16" t="str">
        <f t="shared" si="212"/>
        <v>017010</v>
      </c>
      <c r="I1521" s="16" t="str">
        <f>VLOOKUP(H1521:H4677,'[10]Catalogos CRI'!$A$70:$B$148,2,FALSE)</f>
        <v>Recargos</v>
      </c>
      <c r="J1521" s="16" t="str">
        <f t="shared" si="213"/>
        <v>017011</v>
      </c>
      <c r="K1521" s="16" t="str">
        <f>VLOOKUP(J1521:J4677,'[10]Catalogos CRI'!$A$153:$B$335,2,FALSE)</f>
        <v>Falta de pago</v>
      </c>
      <c r="L1521" s="16" t="str">
        <f t="shared" si="214"/>
        <v>400</v>
      </c>
      <c r="M1521" s="16" t="str">
        <f>VLOOKUP(L1521:L4677,[11]FF!$A$10:$B$16,2,FALSE)</f>
        <v>Ingresos Propios</v>
      </c>
      <c r="N1521" s="16" t="str">
        <f t="shared" si="215"/>
        <v>401</v>
      </c>
      <c r="O1521" s="16" t="str">
        <f>VLOOKUP(N1521:N4677,[11]FF!$A$22:$B$93,2,FALSE)</f>
        <v>Ingresos Propios</v>
      </c>
      <c r="P1521" s="16">
        <v>859922</v>
      </c>
      <c r="Q1521" s="16">
        <v>10</v>
      </c>
      <c r="R1521" s="17">
        <v>0</v>
      </c>
      <c r="S1521" s="17">
        <v>0</v>
      </c>
      <c r="T1521" s="17">
        <f t="shared" si="207"/>
        <v>0</v>
      </c>
      <c r="U1521" s="17">
        <v>0</v>
      </c>
      <c r="V1521" s="17">
        <v>0</v>
      </c>
      <c r="W1521" s="17">
        <f t="shared" si="208"/>
        <v>0</v>
      </c>
      <c r="X1521" t="str">
        <f>VLOOKUP(J1521,'[12]Conver ASEJ VS Clave Nueva'!$A$4:$C$193,3,FALSE)</f>
        <v>1.7.1.1</v>
      </c>
      <c r="Y1521" t="str">
        <f>VLOOKUP(K1521,'[13]Conver ASEJ VS Clave Nueva'!$B$4:$D$193,3,FALSE)</f>
        <v>Falta de pago</v>
      </c>
    </row>
    <row r="1522" spans="1:25" x14ac:dyDescent="0.25">
      <c r="A1522" s="16">
        <v>84752</v>
      </c>
      <c r="B1522" s="16" t="s">
        <v>32</v>
      </c>
      <c r="C1522" s="16" t="str">
        <f t="shared" si="209"/>
        <v>2018</v>
      </c>
      <c r="D1522" s="16" t="str">
        <f t="shared" si="210"/>
        <v>010000</v>
      </c>
      <c r="E1522" s="16" t="str">
        <f>VLOOKUP(D1522:D4678,'[10]Catalogos CRI'!$A$10:$B$19,2,FALSE)</f>
        <v>IMPUESTOS</v>
      </c>
      <c r="F1522" s="16" t="str">
        <f t="shared" si="211"/>
        <v>017000</v>
      </c>
      <c r="G1522" s="16" t="str">
        <f>VLOOKUP(F1522:F4678,'[10]Catalogos CRI'!$A$24:$B$65,2,FALSE)</f>
        <v>ACCESORIOS DE LOS IMPUESTOS</v>
      </c>
      <c r="H1522" s="16" t="str">
        <f t="shared" si="212"/>
        <v>017010</v>
      </c>
      <c r="I1522" s="16" t="str">
        <f>VLOOKUP(H1522:H4678,'[10]Catalogos CRI'!$A$70:$B$148,2,FALSE)</f>
        <v>Recargos</v>
      </c>
      <c r="J1522" s="16" t="str">
        <f t="shared" si="213"/>
        <v>017011</v>
      </c>
      <c r="K1522" s="16" t="str">
        <f>VLOOKUP(J1522:J4678,'[10]Catalogos CRI'!$A$153:$B$335,2,FALSE)</f>
        <v>Falta de pago</v>
      </c>
      <c r="L1522" s="16" t="str">
        <f t="shared" si="214"/>
        <v>400</v>
      </c>
      <c r="M1522" s="16" t="str">
        <f>VLOOKUP(L1522:L4678,[11]FF!$A$10:$B$16,2,FALSE)</f>
        <v>Ingresos Propios</v>
      </c>
      <c r="N1522" s="16" t="str">
        <f t="shared" si="215"/>
        <v>401</v>
      </c>
      <c r="O1522" s="16" t="str">
        <f>VLOOKUP(N1522:N4678,[11]FF!$A$22:$B$93,2,FALSE)</f>
        <v>Ingresos Propios</v>
      </c>
      <c r="P1522" s="16">
        <v>859923</v>
      </c>
      <c r="Q1522" s="16">
        <v>11</v>
      </c>
      <c r="R1522" s="17">
        <v>0</v>
      </c>
      <c r="S1522" s="17">
        <v>0</v>
      </c>
      <c r="T1522" s="17">
        <f t="shared" si="207"/>
        <v>0</v>
      </c>
      <c r="U1522" s="17">
        <v>0</v>
      </c>
      <c r="V1522" s="17">
        <v>0</v>
      </c>
      <c r="W1522" s="17">
        <f t="shared" si="208"/>
        <v>0</v>
      </c>
      <c r="X1522" t="str">
        <f>VLOOKUP(J1522,'[12]Conver ASEJ VS Clave Nueva'!$A$4:$C$193,3,FALSE)</f>
        <v>1.7.1.1</v>
      </c>
      <c r="Y1522" t="str">
        <f>VLOOKUP(K1522,'[13]Conver ASEJ VS Clave Nueva'!$B$4:$D$193,3,FALSE)</f>
        <v>Falta de pago</v>
      </c>
    </row>
    <row r="1523" spans="1:25" x14ac:dyDescent="0.25">
      <c r="A1523" s="16">
        <v>84752</v>
      </c>
      <c r="B1523" s="16" t="s">
        <v>32</v>
      </c>
      <c r="C1523" s="16" t="str">
        <f t="shared" si="209"/>
        <v>2018</v>
      </c>
      <c r="D1523" s="16" t="str">
        <f t="shared" si="210"/>
        <v>010000</v>
      </c>
      <c r="E1523" s="16" t="str">
        <f>VLOOKUP(D1523:D4679,'[10]Catalogos CRI'!$A$10:$B$19,2,FALSE)</f>
        <v>IMPUESTOS</v>
      </c>
      <c r="F1523" s="16" t="str">
        <f t="shared" si="211"/>
        <v>017000</v>
      </c>
      <c r="G1523" s="16" t="str">
        <f>VLOOKUP(F1523:F4679,'[10]Catalogos CRI'!$A$24:$B$65,2,FALSE)</f>
        <v>ACCESORIOS DE LOS IMPUESTOS</v>
      </c>
      <c r="H1523" s="16" t="str">
        <f t="shared" si="212"/>
        <v>017010</v>
      </c>
      <c r="I1523" s="16" t="str">
        <f>VLOOKUP(H1523:H4679,'[10]Catalogos CRI'!$A$70:$B$148,2,FALSE)</f>
        <v>Recargos</v>
      </c>
      <c r="J1523" s="16" t="str">
        <f t="shared" si="213"/>
        <v>017011</v>
      </c>
      <c r="K1523" s="16" t="str">
        <f>VLOOKUP(J1523:J4679,'[10]Catalogos CRI'!$A$153:$B$335,2,FALSE)</f>
        <v>Falta de pago</v>
      </c>
      <c r="L1523" s="16" t="str">
        <f t="shared" si="214"/>
        <v>400</v>
      </c>
      <c r="M1523" s="16" t="str">
        <f>VLOOKUP(L1523:L4679,[11]FF!$A$10:$B$16,2,FALSE)</f>
        <v>Ingresos Propios</v>
      </c>
      <c r="N1523" s="16" t="str">
        <f t="shared" si="215"/>
        <v>401</v>
      </c>
      <c r="O1523" s="16" t="str">
        <f>VLOOKUP(N1523:N4679,[11]FF!$A$22:$B$93,2,FALSE)</f>
        <v>Ingresos Propios</v>
      </c>
      <c r="P1523" s="16">
        <v>859924</v>
      </c>
      <c r="Q1523" s="16">
        <v>12</v>
      </c>
      <c r="R1523" s="17">
        <v>0</v>
      </c>
      <c r="S1523" s="17">
        <v>0</v>
      </c>
      <c r="T1523" s="17">
        <f t="shared" si="207"/>
        <v>0</v>
      </c>
      <c r="U1523" s="17">
        <v>0</v>
      </c>
      <c r="V1523" s="17">
        <v>0</v>
      </c>
      <c r="W1523" s="17">
        <f t="shared" si="208"/>
        <v>0</v>
      </c>
      <c r="X1523" t="str">
        <f>VLOOKUP(J1523,'[12]Conver ASEJ VS Clave Nueva'!$A$4:$C$193,3,FALSE)</f>
        <v>1.7.1.1</v>
      </c>
      <c r="Y1523" t="str">
        <f>VLOOKUP(K1523,'[13]Conver ASEJ VS Clave Nueva'!$B$4:$D$193,3,FALSE)</f>
        <v>Falta de pago</v>
      </c>
    </row>
    <row r="1524" spans="1:25" x14ac:dyDescent="0.25">
      <c r="A1524" s="16">
        <v>84753</v>
      </c>
      <c r="B1524" s="16" t="s">
        <v>33</v>
      </c>
      <c r="C1524" s="16" t="str">
        <f t="shared" si="209"/>
        <v>2018</v>
      </c>
      <c r="D1524" s="16" t="str">
        <f t="shared" si="210"/>
        <v>010000</v>
      </c>
      <c r="E1524" s="16" t="str">
        <f>VLOOKUP(D1524:D4680,'[10]Catalogos CRI'!$A$10:$B$19,2,FALSE)</f>
        <v>IMPUESTOS</v>
      </c>
      <c r="F1524" s="16" t="str">
        <f t="shared" si="211"/>
        <v>017000</v>
      </c>
      <c r="G1524" s="16" t="str">
        <f>VLOOKUP(F1524:F4680,'[10]Catalogos CRI'!$A$24:$B$65,2,FALSE)</f>
        <v>ACCESORIOS DE LOS IMPUESTOS</v>
      </c>
      <c r="H1524" s="16" t="str">
        <f t="shared" si="212"/>
        <v>017020</v>
      </c>
      <c r="I1524" s="16" t="str">
        <f>VLOOKUP(H1524:H4680,'[10]Catalogos CRI'!$A$70:$B$148,2,FALSE)</f>
        <v>Multas</v>
      </c>
      <c r="J1524" s="16" t="str">
        <f t="shared" si="213"/>
        <v>017021</v>
      </c>
      <c r="K1524" s="16" t="str">
        <f>VLOOKUP(J1524:J4680,'[10]Catalogos CRI'!$A$153:$B$335,2,FALSE)</f>
        <v>Infracciones</v>
      </c>
      <c r="L1524" s="16" t="str">
        <f t="shared" si="214"/>
        <v>400</v>
      </c>
      <c r="M1524" s="16" t="str">
        <f>VLOOKUP(L1524:L4680,[11]FF!$A$10:$B$16,2,FALSE)</f>
        <v>Ingresos Propios</v>
      </c>
      <c r="N1524" s="16" t="str">
        <f t="shared" si="215"/>
        <v>401</v>
      </c>
      <c r="O1524" s="16" t="str">
        <f>VLOOKUP(N1524:N4680,[11]FF!$A$22:$B$93,2,FALSE)</f>
        <v>Ingresos Propios</v>
      </c>
      <c r="P1524" s="16">
        <v>859925</v>
      </c>
      <c r="Q1524" s="16">
        <v>1</v>
      </c>
      <c r="R1524" s="17">
        <v>0</v>
      </c>
      <c r="S1524" s="17">
        <v>223600</v>
      </c>
      <c r="T1524" s="17">
        <f t="shared" si="207"/>
        <v>223600</v>
      </c>
      <c r="U1524" s="17">
        <v>0</v>
      </c>
      <c r="V1524" s="17">
        <v>307500.68</v>
      </c>
      <c r="W1524" s="17">
        <f t="shared" si="208"/>
        <v>-83900.68</v>
      </c>
      <c r="X1524" t="str">
        <f>VLOOKUP(J1524,'[12]Conver ASEJ VS Clave Nueva'!$A$4:$C$193,3,FALSE)</f>
        <v>1.7.2.1</v>
      </c>
      <c r="Y1524" t="str">
        <f>VLOOKUP(K1524,'[13]Conver ASEJ VS Clave Nueva'!$B$4:$D$193,3,FALSE)</f>
        <v>Infracciones</v>
      </c>
    </row>
    <row r="1525" spans="1:25" x14ac:dyDescent="0.25">
      <c r="A1525" s="16">
        <v>84753</v>
      </c>
      <c r="B1525" s="16" t="s">
        <v>33</v>
      </c>
      <c r="C1525" s="16" t="str">
        <f t="shared" si="209"/>
        <v>2018</v>
      </c>
      <c r="D1525" s="16" t="str">
        <f t="shared" si="210"/>
        <v>010000</v>
      </c>
      <c r="E1525" s="16" t="str">
        <f>VLOOKUP(D1525:D4681,'[10]Catalogos CRI'!$A$10:$B$19,2,FALSE)</f>
        <v>IMPUESTOS</v>
      </c>
      <c r="F1525" s="16" t="str">
        <f t="shared" si="211"/>
        <v>017000</v>
      </c>
      <c r="G1525" s="16" t="str">
        <f>VLOOKUP(F1525:F4681,'[10]Catalogos CRI'!$A$24:$B$65,2,FALSE)</f>
        <v>ACCESORIOS DE LOS IMPUESTOS</v>
      </c>
      <c r="H1525" s="16" t="str">
        <f t="shared" si="212"/>
        <v>017020</v>
      </c>
      <c r="I1525" s="16" t="str">
        <f>VLOOKUP(H1525:H4681,'[10]Catalogos CRI'!$A$70:$B$148,2,FALSE)</f>
        <v>Multas</v>
      </c>
      <c r="J1525" s="16" t="str">
        <f t="shared" si="213"/>
        <v>017021</v>
      </c>
      <c r="K1525" s="16" t="str">
        <f>VLOOKUP(J1525:J4681,'[10]Catalogos CRI'!$A$153:$B$335,2,FALSE)</f>
        <v>Infracciones</v>
      </c>
      <c r="L1525" s="16" t="str">
        <f t="shared" si="214"/>
        <v>400</v>
      </c>
      <c r="M1525" s="16" t="str">
        <f>VLOOKUP(L1525:L4681,[11]FF!$A$10:$B$16,2,FALSE)</f>
        <v>Ingresos Propios</v>
      </c>
      <c r="N1525" s="16" t="str">
        <f t="shared" si="215"/>
        <v>401</v>
      </c>
      <c r="O1525" s="16" t="str">
        <f>VLOOKUP(N1525:N4681,[11]FF!$A$22:$B$93,2,FALSE)</f>
        <v>Ingresos Propios</v>
      </c>
      <c r="P1525" s="16">
        <v>859926</v>
      </c>
      <c r="Q1525" s="16">
        <v>2</v>
      </c>
      <c r="R1525" s="17">
        <v>0</v>
      </c>
      <c r="S1525" s="17">
        <v>0</v>
      </c>
      <c r="T1525" s="17">
        <f t="shared" si="207"/>
        <v>0</v>
      </c>
      <c r="U1525" s="17">
        <v>0</v>
      </c>
      <c r="V1525" s="17">
        <v>234699.98</v>
      </c>
      <c r="W1525" s="17">
        <f t="shared" si="208"/>
        <v>-234699.98</v>
      </c>
      <c r="X1525" t="str">
        <f>VLOOKUP(J1525,'[12]Conver ASEJ VS Clave Nueva'!$A$4:$C$193,3,FALSE)</f>
        <v>1.7.2.1</v>
      </c>
      <c r="Y1525" t="str">
        <f>VLOOKUP(K1525,'[13]Conver ASEJ VS Clave Nueva'!$B$4:$D$193,3,FALSE)</f>
        <v>Infracciones</v>
      </c>
    </row>
    <row r="1526" spans="1:25" x14ac:dyDescent="0.25">
      <c r="A1526" s="16">
        <v>84753</v>
      </c>
      <c r="B1526" s="16" t="s">
        <v>33</v>
      </c>
      <c r="C1526" s="16" t="str">
        <f t="shared" si="209"/>
        <v>2018</v>
      </c>
      <c r="D1526" s="16" t="str">
        <f t="shared" si="210"/>
        <v>010000</v>
      </c>
      <c r="E1526" s="16" t="str">
        <f>VLOOKUP(D1526:D4682,'[10]Catalogos CRI'!$A$10:$B$19,2,FALSE)</f>
        <v>IMPUESTOS</v>
      </c>
      <c r="F1526" s="16" t="str">
        <f t="shared" si="211"/>
        <v>017000</v>
      </c>
      <c r="G1526" s="16" t="str">
        <f>VLOOKUP(F1526:F4682,'[10]Catalogos CRI'!$A$24:$B$65,2,FALSE)</f>
        <v>ACCESORIOS DE LOS IMPUESTOS</v>
      </c>
      <c r="H1526" s="16" t="str">
        <f t="shared" si="212"/>
        <v>017020</v>
      </c>
      <c r="I1526" s="16" t="str">
        <f>VLOOKUP(H1526:H4682,'[10]Catalogos CRI'!$A$70:$B$148,2,FALSE)</f>
        <v>Multas</v>
      </c>
      <c r="J1526" s="16" t="str">
        <f t="shared" si="213"/>
        <v>017021</v>
      </c>
      <c r="K1526" s="16" t="str">
        <f>VLOOKUP(J1526:J4682,'[10]Catalogos CRI'!$A$153:$B$335,2,FALSE)</f>
        <v>Infracciones</v>
      </c>
      <c r="L1526" s="16" t="str">
        <f t="shared" si="214"/>
        <v>400</v>
      </c>
      <c r="M1526" s="16" t="str">
        <f>VLOOKUP(L1526:L4682,[11]FF!$A$10:$B$16,2,FALSE)</f>
        <v>Ingresos Propios</v>
      </c>
      <c r="N1526" s="16" t="str">
        <f t="shared" si="215"/>
        <v>401</v>
      </c>
      <c r="O1526" s="16" t="str">
        <f>VLOOKUP(N1526:N4682,[11]FF!$A$22:$B$93,2,FALSE)</f>
        <v>Ingresos Propios</v>
      </c>
      <c r="P1526" s="16">
        <v>859927</v>
      </c>
      <c r="Q1526" s="16">
        <v>3</v>
      </c>
      <c r="R1526" s="17">
        <v>0</v>
      </c>
      <c r="S1526" s="17">
        <v>0</v>
      </c>
      <c r="T1526" s="17">
        <f t="shared" si="207"/>
        <v>0</v>
      </c>
      <c r="U1526" s="17">
        <v>0</v>
      </c>
      <c r="V1526" s="17">
        <v>902103.62</v>
      </c>
      <c r="W1526" s="17">
        <f t="shared" si="208"/>
        <v>-902103.62</v>
      </c>
      <c r="X1526" t="str">
        <f>VLOOKUP(J1526,'[12]Conver ASEJ VS Clave Nueva'!$A$4:$C$193,3,FALSE)</f>
        <v>1.7.2.1</v>
      </c>
      <c r="Y1526" t="str">
        <f>VLOOKUP(K1526,'[13]Conver ASEJ VS Clave Nueva'!$B$4:$D$193,3,FALSE)</f>
        <v>Infracciones</v>
      </c>
    </row>
    <row r="1527" spans="1:25" x14ac:dyDescent="0.25">
      <c r="A1527" s="16">
        <v>84753</v>
      </c>
      <c r="B1527" s="16" t="s">
        <v>33</v>
      </c>
      <c r="C1527" s="16" t="str">
        <f t="shared" si="209"/>
        <v>2018</v>
      </c>
      <c r="D1527" s="16" t="str">
        <f t="shared" si="210"/>
        <v>010000</v>
      </c>
      <c r="E1527" s="16" t="str">
        <f>VLOOKUP(D1527:D4683,'[10]Catalogos CRI'!$A$10:$B$19,2,FALSE)</f>
        <v>IMPUESTOS</v>
      </c>
      <c r="F1527" s="16" t="str">
        <f t="shared" si="211"/>
        <v>017000</v>
      </c>
      <c r="G1527" s="16" t="str">
        <f>VLOOKUP(F1527:F4683,'[10]Catalogos CRI'!$A$24:$B$65,2,FALSE)</f>
        <v>ACCESORIOS DE LOS IMPUESTOS</v>
      </c>
      <c r="H1527" s="16" t="str">
        <f t="shared" si="212"/>
        <v>017020</v>
      </c>
      <c r="I1527" s="16" t="str">
        <f>VLOOKUP(H1527:H4683,'[10]Catalogos CRI'!$A$70:$B$148,2,FALSE)</f>
        <v>Multas</v>
      </c>
      <c r="J1527" s="16" t="str">
        <f t="shared" si="213"/>
        <v>017021</v>
      </c>
      <c r="K1527" s="16" t="str">
        <f>VLOOKUP(J1527:J4683,'[10]Catalogos CRI'!$A$153:$B$335,2,FALSE)</f>
        <v>Infracciones</v>
      </c>
      <c r="L1527" s="16" t="str">
        <f t="shared" si="214"/>
        <v>400</v>
      </c>
      <c r="M1527" s="16" t="str">
        <f>VLOOKUP(L1527:L4683,[11]FF!$A$10:$B$16,2,FALSE)</f>
        <v>Ingresos Propios</v>
      </c>
      <c r="N1527" s="16" t="str">
        <f t="shared" si="215"/>
        <v>401</v>
      </c>
      <c r="O1527" s="16" t="str">
        <f>VLOOKUP(N1527:N4683,[11]FF!$A$22:$B$93,2,FALSE)</f>
        <v>Ingresos Propios</v>
      </c>
      <c r="P1527" s="16">
        <v>859928</v>
      </c>
      <c r="Q1527" s="16">
        <v>4</v>
      </c>
      <c r="R1527" s="17">
        <v>0</v>
      </c>
      <c r="S1527" s="17">
        <v>0</v>
      </c>
      <c r="T1527" s="17">
        <f t="shared" si="207"/>
        <v>0</v>
      </c>
      <c r="U1527" s="17">
        <v>0</v>
      </c>
      <c r="V1527" s="17">
        <v>179547.95</v>
      </c>
      <c r="W1527" s="17">
        <f t="shared" si="208"/>
        <v>-179547.95</v>
      </c>
      <c r="X1527" t="str">
        <f>VLOOKUP(J1527,'[12]Conver ASEJ VS Clave Nueva'!$A$4:$C$193,3,FALSE)</f>
        <v>1.7.2.1</v>
      </c>
      <c r="Y1527" t="str">
        <f>VLOOKUP(K1527,'[13]Conver ASEJ VS Clave Nueva'!$B$4:$D$193,3,FALSE)</f>
        <v>Infracciones</v>
      </c>
    </row>
    <row r="1528" spans="1:25" x14ac:dyDescent="0.25">
      <c r="A1528" s="16">
        <v>84753</v>
      </c>
      <c r="B1528" s="16" t="s">
        <v>33</v>
      </c>
      <c r="C1528" s="16" t="str">
        <f t="shared" si="209"/>
        <v>2018</v>
      </c>
      <c r="D1528" s="16" t="str">
        <f t="shared" si="210"/>
        <v>010000</v>
      </c>
      <c r="E1528" s="16" t="str">
        <f>VLOOKUP(D1528:D4684,'[10]Catalogos CRI'!$A$10:$B$19,2,FALSE)</f>
        <v>IMPUESTOS</v>
      </c>
      <c r="F1528" s="16" t="str">
        <f t="shared" si="211"/>
        <v>017000</v>
      </c>
      <c r="G1528" s="16" t="str">
        <f>VLOOKUP(F1528:F4684,'[10]Catalogos CRI'!$A$24:$B$65,2,FALSE)</f>
        <v>ACCESORIOS DE LOS IMPUESTOS</v>
      </c>
      <c r="H1528" s="16" t="str">
        <f t="shared" si="212"/>
        <v>017020</v>
      </c>
      <c r="I1528" s="16" t="str">
        <f>VLOOKUP(H1528:H4684,'[10]Catalogos CRI'!$A$70:$B$148,2,FALSE)</f>
        <v>Multas</v>
      </c>
      <c r="J1528" s="16" t="str">
        <f t="shared" si="213"/>
        <v>017021</v>
      </c>
      <c r="K1528" s="16" t="str">
        <f>VLOOKUP(J1528:J4684,'[10]Catalogos CRI'!$A$153:$B$335,2,FALSE)</f>
        <v>Infracciones</v>
      </c>
      <c r="L1528" s="16" t="str">
        <f t="shared" si="214"/>
        <v>400</v>
      </c>
      <c r="M1528" s="16" t="str">
        <f>VLOOKUP(L1528:L4684,[11]FF!$A$10:$B$16,2,FALSE)</f>
        <v>Ingresos Propios</v>
      </c>
      <c r="N1528" s="16" t="str">
        <f t="shared" si="215"/>
        <v>401</v>
      </c>
      <c r="O1528" s="16" t="str">
        <f>VLOOKUP(N1528:N4684,[11]FF!$A$22:$B$93,2,FALSE)</f>
        <v>Ingresos Propios</v>
      </c>
      <c r="P1528" s="16">
        <v>859929</v>
      </c>
      <c r="Q1528" s="16">
        <v>5</v>
      </c>
      <c r="R1528" s="17">
        <v>0</v>
      </c>
      <c r="S1528" s="17">
        <v>0</v>
      </c>
      <c r="T1528" s="17">
        <f t="shared" si="207"/>
        <v>0</v>
      </c>
      <c r="U1528" s="17">
        <v>0</v>
      </c>
      <c r="V1528" s="17">
        <v>162317.6</v>
      </c>
      <c r="W1528" s="17">
        <f t="shared" si="208"/>
        <v>-162317.6</v>
      </c>
      <c r="X1528" t="str">
        <f>VLOOKUP(J1528,'[12]Conver ASEJ VS Clave Nueva'!$A$4:$C$193,3,FALSE)</f>
        <v>1.7.2.1</v>
      </c>
      <c r="Y1528" t="str">
        <f>VLOOKUP(K1528,'[13]Conver ASEJ VS Clave Nueva'!$B$4:$D$193,3,FALSE)</f>
        <v>Infracciones</v>
      </c>
    </row>
    <row r="1529" spans="1:25" x14ac:dyDescent="0.25">
      <c r="A1529" s="16">
        <v>84753</v>
      </c>
      <c r="B1529" s="16" t="s">
        <v>33</v>
      </c>
      <c r="C1529" s="16" t="str">
        <f t="shared" si="209"/>
        <v>2018</v>
      </c>
      <c r="D1529" s="16" t="str">
        <f t="shared" si="210"/>
        <v>010000</v>
      </c>
      <c r="E1529" s="16" t="str">
        <f>VLOOKUP(D1529:D4685,'[10]Catalogos CRI'!$A$10:$B$19,2,FALSE)</f>
        <v>IMPUESTOS</v>
      </c>
      <c r="F1529" s="16" t="str">
        <f t="shared" si="211"/>
        <v>017000</v>
      </c>
      <c r="G1529" s="16" t="str">
        <f>VLOOKUP(F1529:F4685,'[10]Catalogos CRI'!$A$24:$B$65,2,FALSE)</f>
        <v>ACCESORIOS DE LOS IMPUESTOS</v>
      </c>
      <c r="H1529" s="16" t="str">
        <f t="shared" si="212"/>
        <v>017020</v>
      </c>
      <c r="I1529" s="16" t="str">
        <f>VLOOKUP(H1529:H4685,'[10]Catalogos CRI'!$A$70:$B$148,2,FALSE)</f>
        <v>Multas</v>
      </c>
      <c r="J1529" s="16" t="str">
        <f t="shared" si="213"/>
        <v>017021</v>
      </c>
      <c r="K1529" s="16" t="str">
        <f>VLOOKUP(J1529:J4685,'[10]Catalogos CRI'!$A$153:$B$335,2,FALSE)</f>
        <v>Infracciones</v>
      </c>
      <c r="L1529" s="16" t="str">
        <f t="shared" si="214"/>
        <v>400</v>
      </c>
      <c r="M1529" s="16" t="str">
        <f>VLOOKUP(L1529:L4685,[11]FF!$A$10:$B$16,2,FALSE)</f>
        <v>Ingresos Propios</v>
      </c>
      <c r="N1529" s="16" t="str">
        <f t="shared" si="215"/>
        <v>401</v>
      </c>
      <c r="O1529" s="16" t="str">
        <f>VLOOKUP(N1529:N4685,[11]FF!$A$22:$B$93,2,FALSE)</f>
        <v>Ingresos Propios</v>
      </c>
      <c r="P1529" s="16">
        <v>859930</v>
      </c>
      <c r="Q1529" s="16">
        <v>6</v>
      </c>
      <c r="R1529" s="17">
        <v>0</v>
      </c>
      <c r="S1529" s="17">
        <v>0</v>
      </c>
      <c r="T1529" s="17">
        <f t="shared" si="207"/>
        <v>0</v>
      </c>
      <c r="U1529" s="17">
        <v>0</v>
      </c>
      <c r="V1529" s="17">
        <v>122196.8</v>
      </c>
      <c r="W1529" s="17">
        <f t="shared" si="208"/>
        <v>-122196.8</v>
      </c>
      <c r="X1529" t="str">
        <f>VLOOKUP(J1529,'[12]Conver ASEJ VS Clave Nueva'!$A$4:$C$193,3,FALSE)</f>
        <v>1.7.2.1</v>
      </c>
      <c r="Y1529" t="str">
        <f>VLOOKUP(K1529,'[13]Conver ASEJ VS Clave Nueva'!$B$4:$D$193,3,FALSE)</f>
        <v>Infracciones</v>
      </c>
    </row>
    <row r="1530" spans="1:25" x14ac:dyDescent="0.25">
      <c r="A1530" s="16">
        <v>84753</v>
      </c>
      <c r="B1530" s="16" t="s">
        <v>33</v>
      </c>
      <c r="C1530" s="16" t="str">
        <f t="shared" si="209"/>
        <v>2018</v>
      </c>
      <c r="D1530" s="16" t="str">
        <f t="shared" si="210"/>
        <v>010000</v>
      </c>
      <c r="E1530" s="16" t="str">
        <f>VLOOKUP(D1530:D4686,'[10]Catalogos CRI'!$A$10:$B$19,2,FALSE)</f>
        <v>IMPUESTOS</v>
      </c>
      <c r="F1530" s="16" t="str">
        <f t="shared" si="211"/>
        <v>017000</v>
      </c>
      <c r="G1530" s="16" t="str">
        <f>VLOOKUP(F1530:F4686,'[10]Catalogos CRI'!$A$24:$B$65,2,FALSE)</f>
        <v>ACCESORIOS DE LOS IMPUESTOS</v>
      </c>
      <c r="H1530" s="16" t="str">
        <f t="shared" si="212"/>
        <v>017020</v>
      </c>
      <c r="I1530" s="16" t="str">
        <f>VLOOKUP(H1530:H4686,'[10]Catalogos CRI'!$A$70:$B$148,2,FALSE)</f>
        <v>Multas</v>
      </c>
      <c r="J1530" s="16" t="str">
        <f t="shared" si="213"/>
        <v>017021</v>
      </c>
      <c r="K1530" s="16" t="str">
        <f>VLOOKUP(J1530:J4686,'[10]Catalogos CRI'!$A$153:$B$335,2,FALSE)</f>
        <v>Infracciones</v>
      </c>
      <c r="L1530" s="16" t="str">
        <f t="shared" si="214"/>
        <v>400</v>
      </c>
      <c r="M1530" s="16" t="str">
        <f>VLOOKUP(L1530:L4686,[11]FF!$A$10:$B$16,2,FALSE)</f>
        <v>Ingresos Propios</v>
      </c>
      <c r="N1530" s="16" t="str">
        <f t="shared" si="215"/>
        <v>401</v>
      </c>
      <c r="O1530" s="16" t="str">
        <f>VLOOKUP(N1530:N4686,[11]FF!$A$22:$B$93,2,FALSE)</f>
        <v>Ingresos Propios</v>
      </c>
      <c r="P1530" s="16">
        <v>859931</v>
      </c>
      <c r="Q1530" s="16">
        <v>7</v>
      </c>
      <c r="R1530" s="17">
        <v>0</v>
      </c>
      <c r="S1530" s="17">
        <v>0</v>
      </c>
      <c r="T1530" s="17">
        <f t="shared" si="207"/>
        <v>0</v>
      </c>
      <c r="U1530" s="17">
        <v>0</v>
      </c>
      <c r="V1530" s="17">
        <v>165919.5</v>
      </c>
      <c r="W1530" s="17">
        <f t="shared" si="208"/>
        <v>-165919.5</v>
      </c>
      <c r="X1530" t="str">
        <f>VLOOKUP(J1530,'[12]Conver ASEJ VS Clave Nueva'!$A$4:$C$193,3,FALSE)</f>
        <v>1.7.2.1</v>
      </c>
      <c r="Y1530" t="str">
        <f>VLOOKUP(K1530,'[13]Conver ASEJ VS Clave Nueva'!$B$4:$D$193,3,FALSE)</f>
        <v>Infracciones</v>
      </c>
    </row>
    <row r="1531" spans="1:25" x14ac:dyDescent="0.25">
      <c r="A1531" s="16">
        <v>84753</v>
      </c>
      <c r="B1531" s="16" t="s">
        <v>33</v>
      </c>
      <c r="C1531" s="16" t="str">
        <f t="shared" si="209"/>
        <v>2018</v>
      </c>
      <c r="D1531" s="16" t="str">
        <f t="shared" si="210"/>
        <v>010000</v>
      </c>
      <c r="E1531" s="16" t="str">
        <f>VLOOKUP(D1531:D4687,'[10]Catalogos CRI'!$A$10:$B$19,2,FALSE)</f>
        <v>IMPUESTOS</v>
      </c>
      <c r="F1531" s="16" t="str">
        <f t="shared" si="211"/>
        <v>017000</v>
      </c>
      <c r="G1531" s="16" t="str">
        <f>VLOOKUP(F1531:F4687,'[10]Catalogos CRI'!$A$24:$B$65,2,FALSE)</f>
        <v>ACCESORIOS DE LOS IMPUESTOS</v>
      </c>
      <c r="H1531" s="16" t="str">
        <f t="shared" si="212"/>
        <v>017020</v>
      </c>
      <c r="I1531" s="16" t="str">
        <f>VLOOKUP(H1531:H4687,'[10]Catalogos CRI'!$A$70:$B$148,2,FALSE)</f>
        <v>Multas</v>
      </c>
      <c r="J1531" s="16" t="str">
        <f t="shared" si="213"/>
        <v>017021</v>
      </c>
      <c r="K1531" s="16" t="str">
        <f>VLOOKUP(J1531:J4687,'[10]Catalogos CRI'!$A$153:$B$335,2,FALSE)</f>
        <v>Infracciones</v>
      </c>
      <c r="L1531" s="16" t="str">
        <f t="shared" si="214"/>
        <v>400</v>
      </c>
      <c r="M1531" s="16" t="str">
        <f>VLOOKUP(L1531:L4687,[11]FF!$A$10:$B$16,2,FALSE)</f>
        <v>Ingresos Propios</v>
      </c>
      <c r="N1531" s="16" t="str">
        <f t="shared" si="215"/>
        <v>401</v>
      </c>
      <c r="O1531" s="16" t="str">
        <f>VLOOKUP(N1531:N4687,[11]FF!$A$22:$B$93,2,FALSE)</f>
        <v>Ingresos Propios</v>
      </c>
      <c r="P1531" s="16">
        <v>859932</v>
      </c>
      <c r="Q1531" s="16">
        <v>8</v>
      </c>
      <c r="R1531" s="17">
        <v>0</v>
      </c>
      <c r="S1531" s="17">
        <v>0</v>
      </c>
      <c r="T1531" s="17">
        <f t="shared" si="207"/>
        <v>0</v>
      </c>
      <c r="U1531" s="17">
        <v>0</v>
      </c>
      <c r="V1531" s="17">
        <v>171774.62</v>
      </c>
      <c r="W1531" s="17">
        <f t="shared" si="208"/>
        <v>-171774.62</v>
      </c>
      <c r="X1531" t="str">
        <f>VLOOKUP(J1531,'[12]Conver ASEJ VS Clave Nueva'!$A$4:$C$193,3,FALSE)</f>
        <v>1.7.2.1</v>
      </c>
      <c r="Y1531" t="str">
        <f>VLOOKUP(K1531,'[13]Conver ASEJ VS Clave Nueva'!$B$4:$D$193,3,FALSE)</f>
        <v>Infracciones</v>
      </c>
    </row>
    <row r="1532" spans="1:25" x14ac:dyDescent="0.25">
      <c r="A1532" s="16">
        <v>84753</v>
      </c>
      <c r="B1532" s="16" t="s">
        <v>33</v>
      </c>
      <c r="C1532" s="16" t="str">
        <f t="shared" si="209"/>
        <v>2018</v>
      </c>
      <c r="D1532" s="16" t="str">
        <f t="shared" si="210"/>
        <v>010000</v>
      </c>
      <c r="E1532" s="16" t="str">
        <f>VLOOKUP(D1532:D4688,'[10]Catalogos CRI'!$A$10:$B$19,2,FALSE)</f>
        <v>IMPUESTOS</v>
      </c>
      <c r="F1532" s="16" t="str">
        <f t="shared" si="211"/>
        <v>017000</v>
      </c>
      <c r="G1532" s="16" t="str">
        <f>VLOOKUP(F1532:F4688,'[10]Catalogos CRI'!$A$24:$B$65,2,FALSE)</f>
        <v>ACCESORIOS DE LOS IMPUESTOS</v>
      </c>
      <c r="H1532" s="16" t="str">
        <f t="shared" si="212"/>
        <v>017020</v>
      </c>
      <c r="I1532" s="16" t="str">
        <f>VLOOKUP(H1532:H4688,'[10]Catalogos CRI'!$A$70:$B$148,2,FALSE)</f>
        <v>Multas</v>
      </c>
      <c r="J1532" s="16" t="str">
        <f t="shared" si="213"/>
        <v>017021</v>
      </c>
      <c r="K1532" s="16" t="str">
        <f>VLOOKUP(J1532:J4688,'[10]Catalogos CRI'!$A$153:$B$335,2,FALSE)</f>
        <v>Infracciones</v>
      </c>
      <c r="L1532" s="16" t="str">
        <f t="shared" si="214"/>
        <v>400</v>
      </c>
      <c r="M1532" s="16" t="str">
        <f>VLOOKUP(L1532:L4688,[11]FF!$A$10:$B$16,2,FALSE)</f>
        <v>Ingresos Propios</v>
      </c>
      <c r="N1532" s="16" t="str">
        <f t="shared" si="215"/>
        <v>401</v>
      </c>
      <c r="O1532" s="16" t="str">
        <f>VLOOKUP(N1532:N4688,[11]FF!$A$22:$B$93,2,FALSE)</f>
        <v>Ingresos Propios</v>
      </c>
      <c r="P1532" s="16">
        <v>859933</v>
      </c>
      <c r="Q1532" s="16">
        <v>9</v>
      </c>
      <c r="R1532" s="17">
        <v>0</v>
      </c>
      <c r="S1532" s="17">
        <v>0</v>
      </c>
      <c r="T1532" s="17">
        <f t="shared" si="207"/>
        <v>0</v>
      </c>
      <c r="U1532" s="17">
        <v>0</v>
      </c>
      <c r="V1532" s="17">
        <v>122088.59</v>
      </c>
      <c r="W1532" s="17">
        <f t="shared" si="208"/>
        <v>-122088.59</v>
      </c>
      <c r="X1532" t="str">
        <f>VLOOKUP(J1532,'[12]Conver ASEJ VS Clave Nueva'!$A$4:$C$193,3,FALSE)</f>
        <v>1.7.2.1</v>
      </c>
      <c r="Y1532" t="str">
        <f>VLOOKUP(K1532,'[13]Conver ASEJ VS Clave Nueva'!$B$4:$D$193,3,FALSE)</f>
        <v>Infracciones</v>
      </c>
    </row>
    <row r="1533" spans="1:25" x14ac:dyDescent="0.25">
      <c r="A1533" s="16">
        <v>84753</v>
      </c>
      <c r="B1533" s="16" t="s">
        <v>33</v>
      </c>
      <c r="C1533" s="16" t="str">
        <f t="shared" si="209"/>
        <v>2018</v>
      </c>
      <c r="D1533" s="16" t="str">
        <f t="shared" si="210"/>
        <v>010000</v>
      </c>
      <c r="E1533" s="16" t="str">
        <f>VLOOKUP(D1533:D4689,'[10]Catalogos CRI'!$A$10:$B$19,2,FALSE)</f>
        <v>IMPUESTOS</v>
      </c>
      <c r="F1533" s="16" t="str">
        <f t="shared" si="211"/>
        <v>017000</v>
      </c>
      <c r="G1533" s="16" t="str">
        <f>VLOOKUP(F1533:F4689,'[10]Catalogos CRI'!$A$24:$B$65,2,FALSE)</f>
        <v>ACCESORIOS DE LOS IMPUESTOS</v>
      </c>
      <c r="H1533" s="16" t="str">
        <f t="shared" si="212"/>
        <v>017020</v>
      </c>
      <c r="I1533" s="16" t="str">
        <f>VLOOKUP(H1533:H4689,'[10]Catalogos CRI'!$A$70:$B$148,2,FALSE)</f>
        <v>Multas</v>
      </c>
      <c r="J1533" s="16" t="str">
        <f t="shared" si="213"/>
        <v>017021</v>
      </c>
      <c r="K1533" s="16" t="str">
        <f>VLOOKUP(J1533:J4689,'[10]Catalogos CRI'!$A$153:$B$335,2,FALSE)</f>
        <v>Infracciones</v>
      </c>
      <c r="L1533" s="16" t="str">
        <f t="shared" si="214"/>
        <v>400</v>
      </c>
      <c r="M1533" s="16" t="str">
        <f>VLOOKUP(L1533:L4689,[11]FF!$A$10:$B$16,2,FALSE)</f>
        <v>Ingresos Propios</v>
      </c>
      <c r="N1533" s="16" t="str">
        <f t="shared" si="215"/>
        <v>401</v>
      </c>
      <c r="O1533" s="16" t="str">
        <f>VLOOKUP(N1533:N4689,[11]FF!$A$22:$B$93,2,FALSE)</f>
        <v>Ingresos Propios</v>
      </c>
      <c r="P1533" s="16">
        <v>859934</v>
      </c>
      <c r="Q1533" s="16">
        <v>10</v>
      </c>
      <c r="R1533" s="17">
        <v>0</v>
      </c>
      <c r="S1533" s="17">
        <v>0</v>
      </c>
      <c r="T1533" s="17">
        <f t="shared" si="207"/>
        <v>0</v>
      </c>
      <c r="U1533" s="17">
        <v>0</v>
      </c>
      <c r="V1533" s="17">
        <v>127007.13</v>
      </c>
      <c r="W1533" s="17">
        <f t="shared" si="208"/>
        <v>-127007.13</v>
      </c>
      <c r="X1533" t="str">
        <f>VLOOKUP(J1533,'[12]Conver ASEJ VS Clave Nueva'!$A$4:$C$193,3,FALSE)</f>
        <v>1.7.2.1</v>
      </c>
      <c r="Y1533" t="str">
        <f>VLOOKUP(K1533,'[13]Conver ASEJ VS Clave Nueva'!$B$4:$D$193,3,FALSE)</f>
        <v>Infracciones</v>
      </c>
    </row>
    <row r="1534" spans="1:25" x14ac:dyDescent="0.25">
      <c r="A1534" s="16">
        <v>84753</v>
      </c>
      <c r="B1534" s="16" t="s">
        <v>33</v>
      </c>
      <c r="C1534" s="16" t="str">
        <f t="shared" si="209"/>
        <v>2018</v>
      </c>
      <c r="D1534" s="16" t="str">
        <f t="shared" si="210"/>
        <v>010000</v>
      </c>
      <c r="E1534" s="16" t="str">
        <f>VLOOKUP(D1534:D4690,'[10]Catalogos CRI'!$A$10:$B$19,2,FALSE)</f>
        <v>IMPUESTOS</v>
      </c>
      <c r="F1534" s="16" t="str">
        <f t="shared" si="211"/>
        <v>017000</v>
      </c>
      <c r="G1534" s="16" t="str">
        <f>VLOOKUP(F1534:F4690,'[10]Catalogos CRI'!$A$24:$B$65,2,FALSE)</f>
        <v>ACCESORIOS DE LOS IMPUESTOS</v>
      </c>
      <c r="H1534" s="16" t="str">
        <f t="shared" si="212"/>
        <v>017020</v>
      </c>
      <c r="I1534" s="16" t="str">
        <f>VLOOKUP(H1534:H4690,'[10]Catalogos CRI'!$A$70:$B$148,2,FALSE)</f>
        <v>Multas</v>
      </c>
      <c r="J1534" s="16" t="str">
        <f t="shared" si="213"/>
        <v>017021</v>
      </c>
      <c r="K1534" s="16" t="str">
        <f>VLOOKUP(J1534:J4690,'[10]Catalogos CRI'!$A$153:$B$335,2,FALSE)</f>
        <v>Infracciones</v>
      </c>
      <c r="L1534" s="16" t="str">
        <f t="shared" si="214"/>
        <v>400</v>
      </c>
      <c r="M1534" s="16" t="str">
        <f>VLOOKUP(L1534:L4690,[11]FF!$A$10:$B$16,2,FALSE)</f>
        <v>Ingresos Propios</v>
      </c>
      <c r="N1534" s="16" t="str">
        <f t="shared" si="215"/>
        <v>401</v>
      </c>
      <c r="O1534" s="16" t="str">
        <f>VLOOKUP(N1534:N4690,[11]FF!$A$22:$B$93,2,FALSE)</f>
        <v>Ingresos Propios</v>
      </c>
      <c r="P1534" s="16">
        <v>859935</v>
      </c>
      <c r="Q1534" s="16">
        <v>11</v>
      </c>
      <c r="R1534" s="17">
        <v>0</v>
      </c>
      <c r="S1534" s="17">
        <v>0</v>
      </c>
      <c r="T1534" s="17">
        <f t="shared" si="207"/>
        <v>0</v>
      </c>
      <c r="U1534" s="17">
        <v>0</v>
      </c>
      <c r="V1534" s="17">
        <v>133418.59</v>
      </c>
      <c r="W1534" s="17">
        <f t="shared" si="208"/>
        <v>-133418.59</v>
      </c>
      <c r="X1534" t="str">
        <f>VLOOKUP(J1534,'[12]Conver ASEJ VS Clave Nueva'!$A$4:$C$193,3,FALSE)</f>
        <v>1.7.2.1</v>
      </c>
      <c r="Y1534" t="str">
        <f>VLOOKUP(K1534,'[13]Conver ASEJ VS Clave Nueva'!$B$4:$D$193,3,FALSE)</f>
        <v>Infracciones</v>
      </c>
    </row>
    <row r="1535" spans="1:25" x14ac:dyDescent="0.25">
      <c r="A1535" s="16">
        <v>84753</v>
      </c>
      <c r="B1535" s="16" t="s">
        <v>33</v>
      </c>
      <c r="C1535" s="16" t="str">
        <f t="shared" si="209"/>
        <v>2018</v>
      </c>
      <c r="D1535" s="16" t="str">
        <f t="shared" si="210"/>
        <v>010000</v>
      </c>
      <c r="E1535" s="16" t="str">
        <f>VLOOKUP(D1535:D4691,'[10]Catalogos CRI'!$A$10:$B$19,2,FALSE)</f>
        <v>IMPUESTOS</v>
      </c>
      <c r="F1535" s="16" t="str">
        <f t="shared" si="211"/>
        <v>017000</v>
      </c>
      <c r="G1535" s="16" t="str">
        <f>VLOOKUP(F1535:F4691,'[10]Catalogos CRI'!$A$24:$B$65,2,FALSE)</f>
        <v>ACCESORIOS DE LOS IMPUESTOS</v>
      </c>
      <c r="H1535" s="16" t="str">
        <f t="shared" si="212"/>
        <v>017020</v>
      </c>
      <c r="I1535" s="16" t="str">
        <f>VLOOKUP(H1535:H4691,'[10]Catalogos CRI'!$A$70:$B$148,2,FALSE)</f>
        <v>Multas</v>
      </c>
      <c r="J1535" s="16" t="str">
        <f t="shared" si="213"/>
        <v>017021</v>
      </c>
      <c r="K1535" s="16" t="str">
        <f>VLOOKUP(J1535:J4691,'[10]Catalogos CRI'!$A$153:$B$335,2,FALSE)</f>
        <v>Infracciones</v>
      </c>
      <c r="L1535" s="16" t="str">
        <f t="shared" si="214"/>
        <v>400</v>
      </c>
      <c r="M1535" s="16" t="str">
        <f>VLOOKUP(L1535:L4691,[11]FF!$A$10:$B$16,2,FALSE)</f>
        <v>Ingresos Propios</v>
      </c>
      <c r="N1535" s="16" t="str">
        <f t="shared" si="215"/>
        <v>401</v>
      </c>
      <c r="O1535" s="16" t="str">
        <f>VLOOKUP(N1535:N4691,[11]FF!$A$22:$B$93,2,FALSE)</f>
        <v>Ingresos Propios</v>
      </c>
      <c r="P1535" s="16">
        <v>859936</v>
      </c>
      <c r="Q1535" s="16">
        <v>12</v>
      </c>
      <c r="R1535" s="17">
        <v>0</v>
      </c>
      <c r="S1535" s="17">
        <v>0</v>
      </c>
      <c r="T1535" s="17">
        <f t="shared" si="207"/>
        <v>0</v>
      </c>
      <c r="U1535" s="17">
        <v>0</v>
      </c>
      <c r="V1535" s="17">
        <v>218215.13</v>
      </c>
      <c r="W1535" s="17">
        <f t="shared" si="208"/>
        <v>-218215.13</v>
      </c>
      <c r="X1535" t="str">
        <f>VLOOKUP(J1535,'[12]Conver ASEJ VS Clave Nueva'!$A$4:$C$193,3,FALSE)</f>
        <v>1.7.2.1</v>
      </c>
      <c r="Y1535" t="str">
        <f>VLOOKUP(K1535,'[13]Conver ASEJ VS Clave Nueva'!$B$4:$D$193,3,FALSE)</f>
        <v>Infracciones</v>
      </c>
    </row>
    <row r="1536" spans="1:25" x14ac:dyDescent="0.25">
      <c r="A1536" s="16">
        <v>84754</v>
      </c>
      <c r="B1536" s="16" t="s">
        <v>34</v>
      </c>
      <c r="C1536" s="16" t="str">
        <f t="shared" si="209"/>
        <v>2018</v>
      </c>
      <c r="D1536" s="16" t="str">
        <f t="shared" si="210"/>
        <v>010000</v>
      </c>
      <c r="E1536" s="16" t="str">
        <f>VLOOKUP(D1536:D4692,'[10]Catalogos CRI'!$A$10:$B$19,2,FALSE)</f>
        <v>IMPUESTOS</v>
      </c>
      <c r="F1536" s="16" t="str">
        <f t="shared" si="211"/>
        <v>017000</v>
      </c>
      <c r="G1536" s="16" t="str">
        <f>VLOOKUP(F1536:F4692,'[10]Catalogos CRI'!$A$24:$B$65,2,FALSE)</f>
        <v>ACCESORIOS DE LOS IMPUESTOS</v>
      </c>
      <c r="H1536" s="16" t="str">
        <f t="shared" si="212"/>
        <v>017040</v>
      </c>
      <c r="I1536" s="16" t="str">
        <f>VLOOKUP(H1536:H4692,'[10]Catalogos CRI'!$A$70:$B$148,2,FALSE)</f>
        <v>Gastos de ejecución y de embargo</v>
      </c>
      <c r="J1536" s="16" t="str">
        <f t="shared" si="213"/>
        <v>017041</v>
      </c>
      <c r="K1536" s="16" t="str">
        <f>VLOOKUP(J1536:J4692,'[10]Catalogos CRI'!$A$153:$B$335,2,FALSE)</f>
        <v>Gastos de notificación</v>
      </c>
      <c r="L1536" s="16" t="str">
        <f t="shared" si="214"/>
        <v>400</v>
      </c>
      <c r="M1536" s="16" t="str">
        <f>VLOOKUP(L1536:L4692,[11]FF!$A$10:$B$16,2,FALSE)</f>
        <v>Ingresos Propios</v>
      </c>
      <c r="N1536" s="16" t="str">
        <f t="shared" si="215"/>
        <v>401</v>
      </c>
      <c r="O1536" s="16" t="str">
        <f>VLOOKUP(N1536:N4692,[11]FF!$A$22:$B$93,2,FALSE)</f>
        <v>Ingresos Propios</v>
      </c>
      <c r="P1536" s="16">
        <v>859937</v>
      </c>
      <c r="Q1536" s="16">
        <v>1</v>
      </c>
      <c r="R1536" s="17">
        <v>0</v>
      </c>
      <c r="S1536" s="17">
        <v>624306.4</v>
      </c>
      <c r="T1536" s="17">
        <f t="shared" si="207"/>
        <v>624306.4</v>
      </c>
      <c r="U1536" s="17">
        <v>0</v>
      </c>
      <c r="V1536" s="17">
        <v>624306.4</v>
      </c>
      <c r="W1536" s="17">
        <f t="shared" si="208"/>
        <v>0</v>
      </c>
      <c r="X1536" t="str">
        <f>VLOOKUP(J1536,'[12]Conver ASEJ VS Clave Nueva'!$A$4:$C$193,3,FALSE)</f>
        <v>1.7.4.1</v>
      </c>
      <c r="Y1536" t="str">
        <f>VLOOKUP(K1536,'[13]Conver ASEJ VS Clave Nueva'!$B$4:$D$193,3,FALSE)</f>
        <v>Gastos de notificación</v>
      </c>
    </row>
    <row r="1537" spans="1:25" x14ac:dyDescent="0.25">
      <c r="A1537" s="16">
        <v>84754</v>
      </c>
      <c r="B1537" s="16" t="s">
        <v>34</v>
      </c>
      <c r="C1537" s="16" t="str">
        <f t="shared" si="209"/>
        <v>2018</v>
      </c>
      <c r="D1537" s="16" t="str">
        <f t="shared" si="210"/>
        <v>010000</v>
      </c>
      <c r="E1537" s="16" t="str">
        <f>VLOOKUP(D1537:D4693,'[10]Catalogos CRI'!$A$10:$B$19,2,FALSE)</f>
        <v>IMPUESTOS</v>
      </c>
      <c r="F1537" s="16" t="str">
        <f t="shared" si="211"/>
        <v>017000</v>
      </c>
      <c r="G1537" s="16" t="str">
        <f>VLOOKUP(F1537:F4693,'[10]Catalogos CRI'!$A$24:$B$65,2,FALSE)</f>
        <v>ACCESORIOS DE LOS IMPUESTOS</v>
      </c>
      <c r="H1537" s="16" t="str">
        <f t="shared" si="212"/>
        <v>017040</v>
      </c>
      <c r="I1537" s="16" t="str">
        <f>VLOOKUP(H1537:H4693,'[10]Catalogos CRI'!$A$70:$B$148,2,FALSE)</f>
        <v>Gastos de ejecución y de embargo</v>
      </c>
      <c r="J1537" s="16" t="str">
        <f t="shared" si="213"/>
        <v>017041</v>
      </c>
      <c r="K1537" s="16" t="str">
        <f>VLOOKUP(J1537:J4693,'[10]Catalogos CRI'!$A$153:$B$335,2,FALSE)</f>
        <v>Gastos de notificación</v>
      </c>
      <c r="L1537" s="16" t="str">
        <f t="shared" si="214"/>
        <v>400</v>
      </c>
      <c r="M1537" s="16" t="str">
        <f>VLOOKUP(L1537:L4693,[11]FF!$A$10:$B$16,2,FALSE)</f>
        <v>Ingresos Propios</v>
      </c>
      <c r="N1537" s="16" t="str">
        <f t="shared" si="215"/>
        <v>401</v>
      </c>
      <c r="O1537" s="16" t="str">
        <f>VLOOKUP(N1537:N4693,[11]FF!$A$22:$B$93,2,FALSE)</f>
        <v>Ingresos Propios</v>
      </c>
      <c r="P1537" s="16">
        <v>859938</v>
      </c>
      <c r="Q1537" s="16">
        <v>2</v>
      </c>
      <c r="R1537" s="17">
        <v>0</v>
      </c>
      <c r="S1537" s="17">
        <v>632388.47</v>
      </c>
      <c r="T1537" s="17">
        <f t="shared" si="207"/>
        <v>632388.47</v>
      </c>
      <c r="U1537" s="17">
        <v>0</v>
      </c>
      <c r="V1537" s="17">
        <v>632388.47</v>
      </c>
      <c r="W1537" s="17">
        <f t="shared" si="208"/>
        <v>0</v>
      </c>
      <c r="X1537" t="str">
        <f>VLOOKUP(J1537,'[12]Conver ASEJ VS Clave Nueva'!$A$4:$C$193,3,FALSE)</f>
        <v>1.7.4.1</v>
      </c>
      <c r="Y1537" t="str">
        <f>VLOOKUP(K1537,'[13]Conver ASEJ VS Clave Nueva'!$B$4:$D$193,3,FALSE)</f>
        <v>Gastos de notificación</v>
      </c>
    </row>
    <row r="1538" spans="1:25" x14ac:dyDescent="0.25">
      <c r="A1538" s="16">
        <v>84754</v>
      </c>
      <c r="B1538" s="16" t="s">
        <v>34</v>
      </c>
      <c r="C1538" s="16" t="str">
        <f t="shared" si="209"/>
        <v>2018</v>
      </c>
      <c r="D1538" s="16" t="str">
        <f t="shared" si="210"/>
        <v>010000</v>
      </c>
      <c r="E1538" s="16" t="str">
        <f>VLOOKUP(D1538:D4694,'[10]Catalogos CRI'!$A$10:$B$19,2,FALSE)</f>
        <v>IMPUESTOS</v>
      </c>
      <c r="F1538" s="16" t="str">
        <f t="shared" si="211"/>
        <v>017000</v>
      </c>
      <c r="G1538" s="16" t="str">
        <f>VLOOKUP(F1538:F4694,'[10]Catalogos CRI'!$A$24:$B$65,2,FALSE)</f>
        <v>ACCESORIOS DE LOS IMPUESTOS</v>
      </c>
      <c r="H1538" s="16" t="str">
        <f t="shared" si="212"/>
        <v>017040</v>
      </c>
      <c r="I1538" s="16" t="str">
        <f>VLOOKUP(H1538:H4694,'[10]Catalogos CRI'!$A$70:$B$148,2,FALSE)</f>
        <v>Gastos de ejecución y de embargo</v>
      </c>
      <c r="J1538" s="16" t="str">
        <f t="shared" si="213"/>
        <v>017041</v>
      </c>
      <c r="K1538" s="16" t="str">
        <f>VLOOKUP(J1538:J4694,'[10]Catalogos CRI'!$A$153:$B$335,2,FALSE)</f>
        <v>Gastos de notificación</v>
      </c>
      <c r="L1538" s="16" t="str">
        <f t="shared" si="214"/>
        <v>400</v>
      </c>
      <c r="M1538" s="16" t="str">
        <f>VLOOKUP(L1538:L4694,[11]FF!$A$10:$B$16,2,FALSE)</f>
        <v>Ingresos Propios</v>
      </c>
      <c r="N1538" s="16" t="str">
        <f t="shared" si="215"/>
        <v>401</v>
      </c>
      <c r="O1538" s="16" t="str">
        <f>VLOOKUP(N1538:N4694,[11]FF!$A$22:$B$93,2,FALSE)</f>
        <v>Ingresos Propios</v>
      </c>
      <c r="P1538" s="16">
        <v>859939</v>
      </c>
      <c r="Q1538" s="16">
        <v>3</v>
      </c>
      <c r="R1538" s="17">
        <v>0</v>
      </c>
      <c r="S1538" s="17">
        <v>773653.41</v>
      </c>
      <c r="T1538" s="17">
        <f t="shared" si="207"/>
        <v>773653.41</v>
      </c>
      <c r="U1538" s="17">
        <v>0</v>
      </c>
      <c r="V1538" s="17">
        <v>773653.41</v>
      </c>
      <c r="W1538" s="17">
        <f t="shared" si="208"/>
        <v>0</v>
      </c>
      <c r="X1538" t="str">
        <f>VLOOKUP(J1538,'[12]Conver ASEJ VS Clave Nueva'!$A$4:$C$193,3,FALSE)</f>
        <v>1.7.4.1</v>
      </c>
      <c r="Y1538" t="str">
        <f>VLOOKUP(K1538,'[13]Conver ASEJ VS Clave Nueva'!$B$4:$D$193,3,FALSE)</f>
        <v>Gastos de notificación</v>
      </c>
    </row>
    <row r="1539" spans="1:25" x14ac:dyDescent="0.25">
      <c r="A1539" s="16">
        <v>84754</v>
      </c>
      <c r="B1539" s="16" t="s">
        <v>34</v>
      </c>
      <c r="C1539" s="16" t="str">
        <f t="shared" si="209"/>
        <v>2018</v>
      </c>
      <c r="D1539" s="16" t="str">
        <f t="shared" si="210"/>
        <v>010000</v>
      </c>
      <c r="E1539" s="16" t="str">
        <f>VLOOKUP(D1539:D4695,'[10]Catalogos CRI'!$A$10:$B$19,2,FALSE)</f>
        <v>IMPUESTOS</v>
      </c>
      <c r="F1539" s="16" t="str">
        <f t="shared" si="211"/>
        <v>017000</v>
      </c>
      <c r="G1539" s="16" t="str">
        <f>VLOOKUP(F1539:F4695,'[10]Catalogos CRI'!$A$24:$B$65,2,FALSE)</f>
        <v>ACCESORIOS DE LOS IMPUESTOS</v>
      </c>
      <c r="H1539" s="16" t="str">
        <f t="shared" si="212"/>
        <v>017040</v>
      </c>
      <c r="I1539" s="16" t="str">
        <f>VLOOKUP(H1539:H4695,'[10]Catalogos CRI'!$A$70:$B$148,2,FALSE)</f>
        <v>Gastos de ejecución y de embargo</v>
      </c>
      <c r="J1539" s="16" t="str">
        <f t="shared" si="213"/>
        <v>017041</v>
      </c>
      <c r="K1539" s="16" t="str">
        <f>VLOOKUP(J1539:J4695,'[10]Catalogos CRI'!$A$153:$B$335,2,FALSE)</f>
        <v>Gastos de notificación</v>
      </c>
      <c r="L1539" s="16" t="str">
        <f t="shared" si="214"/>
        <v>400</v>
      </c>
      <c r="M1539" s="16" t="str">
        <f>VLOOKUP(L1539:L4695,[11]FF!$A$10:$B$16,2,FALSE)</f>
        <v>Ingresos Propios</v>
      </c>
      <c r="N1539" s="16" t="str">
        <f t="shared" si="215"/>
        <v>401</v>
      </c>
      <c r="O1539" s="16" t="str">
        <f>VLOOKUP(N1539:N4695,[11]FF!$A$22:$B$93,2,FALSE)</f>
        <v>Ingresos Propios</v>
      </c>
      <c r="P1539" s="16">
        <v>859940</v>
      </c>
      <c r="Q1539" s="16">
        <v>4</v>
      </c>
      <c r="R1539" s="17">
        <v>0</v>
      </c>
      <c r="S1539" s="17">
        <v>554190.69999999995</v>
      </c>
      <c r="T1539" s="17">
        <f t="shared" si="207"/>
        <v>554190.69999999995</v>
      </c>
      <c r="U1539" s="17">
        <v>0</v>
      </c>
      <c r="V1539" s="17">
        <v>554190.69999999995</v>
      </c>
      <c r="W1539" s="17">
        <f t="shared" si="208"/>
        <v>0</v>
      </c>
      <c r="X1539" t="str">
        <f>VLOOKUP(J1539,'[12]Conver ASEJ VS Clave Nueva'!$A$4:$C$193,3,FALSE)</f>
        <v>1.7.4.1</v>
      </c>
      <c r="Y1539" t="str">
        <f>VLOOKUP(K1539,'[13]Conver ASEJ VS Clave Nueva'!$B$4:$D$193,3,FALSE)</f>
        <v>Gastos de notificación</v>
      </c>
    </row>
    <row r="1540" spans="1:25" x14ac:dyDescent="0.25">
      <c r="A1540" s="16">
        <v>84754</v>
      </c>
      <c r="B1540" s="16" t="s">
        <v>34</v>
      </c>
      <c r="C1540" s="16" t="str">
        <f t="shared" si="209"/>
        <v>2018</v>
      </c>
      <c r="D1540" s="16" t="str">
        <f t="shared" si="210"/>
        <v>010000</v>
      </c>
      <c r="E1540" s="16" t="str">
        <f>VLOOKUP(D1540:D4696,'[10]Catalogos CRI'!$A$10:$B$19,2,FALSE)</f>
        <v>IMPUESTOS</v>
      </c>
      <c r="F1540" s="16" t="str">
        <f t="shared" si="211"/>
        <v>017000</v>
      </c>
      <c r="G1540" s="16" t="str">
        <f>VLOOKUP(F1540:F4696,'[10]Catalogos CRI'!$A$24:$B$65,2,FALSE)</f>
        <v>ACCESORIOS DE LOS IMPUESTOS</v>
      </c>
      <c r="H1540" s="16" t="str">
        <f t="shared" si="212"/>
        <v>017040</v>
      </c>
      <c r="I1540" s="16" t="str">
        <f>VLOOKUP(H1540:H4696,'[10]Catalogos CRI'!$A$70:$B$148,2,FALSE)</f>
        <v>Gastos de ejecución y de embargo</v>
      </c>
      <c r="J1540" s="16" t="str">
        <f t="shared" si="213"/>
        <v>017041</v>
      </c>
      <c r="K1540" s="16" t="str">
        <f>VLOOKUP(J1540:J4696,'[10]Catalogos CRI'!$A$153:$B$335,2,FALSE)</f>
        <v>Gastos de notificación</v>
      </c>
      <c r="L1540" s="16" t="str">
        <f t="shared" si="214"/>
        <v>400</v>
      </c>
      <c r="M1540" s="16" t="str">
        <f>VLOOKUP(L1540:L4696,[11]FF!$A$10:$B$16,2,FALSE)</f>
        <v>Ingresos Propios</v>
      </c>
      <c r="N1540" s="16" t="str">
        <f t="shared" si="215"/>
        <v>401</v>
      </c>
      <c r="O1540" s="16" t="str">
        <f>VLOOKUP(N1540:N4696,[11]FF!$A$22:$B$93,2,FALSE)</f>
        <v>Ingresos Propios</v>
      </c>
      <c r="P1540" s="16">
        <v>859941</v>
      </c>
      <c r="Q1540" s="16">
        <v>5</v>
      </c>
      <c r="R1540" s="17">
        <v>0</v>
      </c>
      <c r="S1540" s="17">
        <v>742040.47</v>
      </c>
      <c r="T1540" s="17">
        <f t="shared" si="207"/>
        <v>742040.47</v>
      </c>
      <c r="U1540" s="17">
        <v>0</v>
      </c>
      <c r="V1540" s="17">
        <v>742040.47</v>
      </c>
      <c r="W1540" s="17">
        <f t="shared" si="208"/>
        <v>0</v>
      </c>
      <c r="X1540" t="str">
        <f>VLOOKUP(J1540,'[12]Conver ASEJ VS Clave Nueva'!$A$4:$C$193,3,FALSE)</f>
        <v>1.7.4.1</v>
      </c>
      <c r="Y1540" t="str">
        <f>VLOOKUP(K1540,'[13]Conver ASEJ VS Clave Nueva'!$B$4:$D$193,3,FALSE)</f>
        <v>Gastos de notificación</v>
      </c>
    </row>
    <row r="1541" spans="1:25" x14ac:dyDescent="0.25">
      <c r="A1541" s="16">
        <v>84754</v>
      </c>
      <c r="B1541" s="16" t="s">
        <v>34</v>
      </c>
      <c r="C1541" s="16" t="str">
        <f t="shared" si="209"/>
        <v>2018</v>
      </c>
      <c r="D1541" s="16" t="str">
        <f t="shared" si="210"/>
        <v>010000</v>
      </c>
      <c r="E1541" s="16" t="str">
        <f>VLOOKUP(D1541:D4697,'[10]Catalogos CRI'!$A$10:$B$19,2,FALSE)</f>
        <v>IMPUESTOS</v>
      </c>
      <c r="F1541" s="16" t="str">
        <f t="shared" si="211"/>
        <v>017000</v>
      </c>
      <c r="G1541" s="16" t="str">
        <f>VLOOKUP(F1541:F4697,'[10]Catalogos CRI'!$A$24:$B$65,2,FALSE)</f>
        <v>ACCESORIOS DE LOS IMPUESTOS</v>
      </c>
      <c r="H1541" s="16" t="str">
        <f t="shared" si="212"/>
        <v>017040</v>
      </c>
      <c r="I1541" s="16" t="str">
        <f>VLOOKUP(H1541:H4697,'[10]Catalogos CRI'!$A$70:$B$148,2,FALSE)</f>
        <v>Gastos de ejecución y de embargo</v>
      </c>
      <c r="J1541" s="16" t="str">
        <f t="shared" si="213"/>
        <v>017041</v>
      </c>
      <c r="K1541" s="16" t="str">
        <f>VLOOKUP(J1541:J4697,'[10]Catalogos CRI'!$A$153:$B$335,2,FALSE)</f>
        <v>Gastos de notificación</v>
      </c>
      <c r="L1541" s="16" t="str">
        <f t="shared" si="214"/>
        <v>400</v>
      </c>
      <c r="M1541" s="16" t="str">
        <f>VLOOKUP(L1541:L4697,[11]FF!$A$10:$B$16,2,FALSE)</f>
        <v>Ingresos Propios</v>
      </c>
      <c r="N1541" s="16" t="str">
        <f t="shared" si="215"/>
        <v>401</v>
      </c>
      <c r="O1541" s="16" t="str">
        <f>VLOOKUP(N1541:N4697,[11]FF!$A$22:$B$93,2,FALSE)</f>
        <v>Ingresos Propios</v>
      </c>
      <c r="P1541" s="16">
        <v>859942</v>
      </c>
      <c r="Q1541" s="16">
        <v>6</v>
      </c>
      <c r="R1541" s="17">
        <v>0</v>
      </c>
      <c r="S1541" s="17">
        <v>538455.23</v>
      </c>
      <c r="T1541" s="17">
        <f t="shared" si="207"/>
        <v>538455.23</v>
      </c>
      <c r="U1541" s="17">
        <v>0</v>
      </c>
      <c r="V1541" s="17">
        <v>538455.23</v>
      </c>
      <c r="W1541" s="17">
        <f t="shared" si="208"/>
        <v>0</v>
      </c>
      <c r="X1541" t="str">
        <f>VLOOKUP(J1541,'[12]Conver ASEJ VS Clave Nueva'!$A$4:$C$193,3,FALSE)</f>
        <v>1.7.4.1</v>
      </c>
      <c r="Y1541" t="str">
        <f>VLOOKUP(K1541,'[13]Conver ASEJ VS Clave Nueva'!$B$4:$D$193,3,FALSE)</f>
        <v>Gastos de notificación</v>
      </c>
    </row>
    <row r="1542" spans="1:25" x14ac:dyDescent="0.25">
      <c r="A1542" s="16">
        <v>84754</v>
      </c>
      <c r="B1542" s="16" t="s">
        <v>34</v>
      </c>
      <c r="C1542" s="16" t="str">
        <f t="shared" si="209"/>
        <v>2018</v>
      </c>
      <c r="D1542" s="16" t="str">
        <f t="shared" si="210"/>
        <v>010000</v>
      </c>
      <c r="E1542" s="16" t="str">
        <f>VLOOKUP(D1542:D4698,'[10]Catalogos CRI'!$A$10:$B$19,2,FALSE)</f>
        <v>IMPUESTOS</v>
      </c>
      <c r="F1542" s="16" t="str">
        <f t="shared" si="211"/>
        <v>017000</v>
      </c>
      <c r="G1542" s="16" t="str">
        <f>VLOOKUP(F1542:F4698,'[10]Catalogos CRI'!$A$24:$B$65,2,FALSE)</f>
        <v>ACCESORIOS DE LOS IMPUESTOS</v>
      </c>
      <c r="H1542" s="16" t="str">
        <f t="shared" si="212"/>
        <v>017040</v>
      </c>
      <c r="I1542" s="16" t="str">
        <f>VLOOKUP(H1542:H4698,'[10]Catalogos CRI'!$A$70:$B$148,2,FALSE)</f>
        <v>Gastos de ejecución y de embargo</v>
      </c>
      <c r="J1542" s="16" t="str">
        <f t="shared" si="213"/>
        <v>017041</v>
      </c>
      <c r="K1542" s="16" t="str">
        <f>VLOOKUP(J1542:J4698,'[10]Catalogos CRI'!$A$153:$B$335,2,FALSE)</f>
        <v>Gastos de notificación</v>
      </c>
      <c r="L1542" s="16" t="str">
        <f t="shared" si="214"/>
        <v>400</v>
      </c>
      <c r="M1542" s="16" t="str">
        <f>VLOOKUP(L1542:L4698,[11]FF!$A$10:$B$16,2,FALSE)</f>
        <v>Ingresos Propios</v>
      </c>
      <c r="N1542" s="16" t="str">
        <f t="shared" si="215"/>
        <v>401</v>
      </c>
      <c r="O1542" s="16" t="str">
        <f>VLOOKUP(N1542:N4698,[11]FF!$A$22:$B$93,2,FALSE)</f>
        <v>Ingresos Propios</v>
      </c>
      <c r="P1542" s="16">
        <v>859943</v>
      </c>
      <c r="Q1542" s="16">
        <v>7</v>
      </c>
      <c r="R1542" s="17">
        <v>0</v>
      </c>
      <c r="S1542" s="17">
        <v>0</v>
      </c>
      <c r="T1542" s="17">
        <f t="shared" si="207"/>
        <v>0</v>
      </c>
      <c r="U1542" s="17">
        <v>0</v>
      </c>
      <c r="V1542" s="17">
        <v>413746.58</v>
      </c>
      <c r="W1542" s="17">
        <f t="shared" si="208"/>
        <v>-413746.58</v>
      </c>
      <c r="X1542" t="str">
        <f>VLOOKUP(J1542,'[12]Conver ASEJ VS Clave Nueva'!$A$4:$C$193,3,FALSE)</f>
        <v>1.7.4.1</v>
      </c>
      <c r="Y1542" t="str">
        <f>VLOOKUP(K1542,'[13]Conver ASEJ VS Clave Nueva'!$B$4:$D$193,3,FALSE)</f>
        <v>Gastos de notificación</v>
      </c>
    </row>
    <row r="1543" spans="1:25" x14ac:dyDescent="0.25">
      <c r="A1543" s="16">
        <v>84754</v>
      </c>
      <c r="B1543" s="16" t="s">
        <v>34</v>
      </c>
      <c r="C1543" s="16" t="str">
        <f t="shared" si="209"/>
        <v>2018</v>
      </c>
      <c r="D1543" s="16" t="str">
        <f t="shared" si="210"/>
        <v>010000</v>
      </c>
      <c r="E1543" s="16" t="str">
        <f>VLOOKUP(D1543:D4699,'[10]Catalogos CRI'!$A$10:$B$19,2,FALSE)</f>
        <v>IMPUESTOS</v>
      </c>
      <c r="F1543" s="16" t="str">
        <f t="shared" si="211"/>
        <v>017000</v>
      </c>
      <c r="G1543" s="16" t="str">
        <f>VLOOKUP(F1543:F4699,'[10]Catalogos CRI'!$A$24:$B$65,2,FALSE)</f>
        <v>ACCESORIOS DE LOS IMPUESTOS</v>
      </c>
      <c r="H1543" s="16" t="str">
        <f t="shared" si="212"/>
        <v>017040</v>
      </c>
      <c r="I1543" s="16" t="str">
        <f>VLOOKUP(H1543:H4699,'[10]Catalogos CRI'!$A$70:$B$148,2,FALSE)</f>
        <v>Gastos de ejecución y de embargo</v>
      </c>
      <c r="J1543" s="16" t="str">
        <f t="shared" si="213"/>
        <v>017041</v>
      </c>
      <c r="K1543" s="16" t="str">
        <f>VLOOKUP(J1543:J4699,'[10]Catalogos CRI'!$A$153:$B$335,2,FALSE)</f>
        <v>Gastos de notificación</v>
      </c>
      <c r="L1543" s="16" t="str">
        <f t="shared" si="214"/>
        <v>400</v>
      </c>
      <c r="M1543" s="16" t="str">
        <f>VLOOKUP(L1543:L4699,[11]FF!$A$10:$B$16,2,FALSE)</f>
        <v>Ingresos Propios</v>
      </c>
      <c r="N1543" s="16" t="str">
        <f t="shared" si="215"/>
        <v>401</v>
      </c>
      <c r="O1543" s="16" t="str">
        <f>VLOOKUP(N1543:N4699,[11]FF!$A$22:$B$93,2,FALSE)</f>
        <v>Ingresos Propios</v>
      </c>
      <c r="P1543" s="16">
        <v>859944</v>
      </c>
      <c r="Q1543" s="16">
        <v>8</v>
      </c>
      <c r="R1543" s="17">
        <v>0</v>
      </c>
      <c r="S1543" s="17">
        <v>0</v>
      </c>
      <c r="T1543" s="17">
        <f t="shared" si="207"/>
        <v>0</v>
      </c>
      <c r="U1543" s="17">
        <v>0</v>
      </c>
      <c r="V1543" s="17">
        <v>502754.79</v>
      </c>
      <c r="W1543" s="17">
        <f t="shared" si="208"/>
        <v>-502754.79</v>
      </c>
      <c r="X1543" t="str">
        <f>VLOOKUP(J1543,'[12]Conver ASEJ VS Clave Nueva'!$A$4:$C$193,3,FALSE)</f>
        <v>1.7.4.1</v>
      </c>
      <c r="Y1543" t="str">
        <f>VLOOKUP(K1543,'[13]Conver ASEJ VS Clave Nueva'!$B$4:$D$193,3,FALSE)</f>
        <v>Gastos de notificación</v>
      </c>
    </row>
    <row r="1544" spans="1:25" x14ac:dyDescent="0.25">
      <c r="A1544" s="16">
        <v>84754</v>
      </c>
      <c r="B1544" s="16" t="s">
        <v>34</v>
      </c>
      <c r="C1544" s="16" t="str">
        <f t="shared" si="209"/>
        <v>2018</v>
      </c>
      <c r="D1544" s="16" t="str">
        <f t="shared" si="210"/>
        <v>010000</v>
      </c>
      <c r="E1544" s="16" t="str">
        <f>VLOOKUP(D1544:D4700,'[10]Catalogos CRI'!$A$10:$B$19,2,FALSE)</f>
        <v>IMPUESTOS</v>
      </c>
      <c r="F1544" s="16" t="str">
        <f t="shared" si="211"/>
        <v>017000</v>
      </c>
      <c r="G1544" s="16" t="str">
        <f>VLOOKUP(F1544:F4700,'[10]Catalogos CRI'!$A$24:$B$65,2,FALSE)</f>
        <v>ACCESORIOS DE LOS IMPUESTOS</v>
      </c>
      <c r="H1544" s="16" t="str">
        <f t="shared" si="212"/>
        <v>017040</v>
      </c>
      <c r="I1544" s="16" t="str">
        <f>VLOOKUP(H1544:H4700,'[10]Catalogos CRI'!$A$70:$B$148,2,FALSE)</f>
        <v>Gastos de ejecución y de embargo</v>
      </c>
      <c r="J1544" s="16" t="str">
        <f t="shared" si="213"/>
        <v>017041</v>
      </c>
      <c r="K1544" s="16" t="str">
        <f>VLOOKUP(J1544:J4700,'[10]Catalogos CRI'!$A$153:$B$335,2,FALSE)</f>
        <v>Gastos de notificación</v>
      </c>
      <c r="L1544" s="16" t="str">
        <f t="shared" si="214"/>
        <v>400</v>
      </c>
      <c r="M1544" s="16" t="str">
        <f>VLOOKUP(L1544:L4700,[11]FF!$A$10:$B$16,2,FALSE)</f>
        <v>Ingresos Propios</v>
      </c>
      <c r="N1544" s="16" t="str">
        <f t="shared" si="215"/>
        <v>401</v>
      </c>
      <c r="O1544" s="16" t="str">
        <f>VLOOKUP(N1544:N4700,[11]FF!$A$22:$B$93,2,FALSE)</f>
        <v>Ingresos Propios</v>
      </c>
      <c r="P1544" s="16">
        <v>859945</v>
      </c>
      <c r="Q1544" s="16">
        <v>9</v>
      </c>
      <c r="R1544" s="17">
        <v>0</v>
      </c>
      <c r="S1544" s="17">
        <v>0</v>
      </c>
      <c r="T1544" s="17">
        <f t="shared" si="207"/>
        <v>0</v>
      </c>
      <c r="U1544" s="17">
        <v>0</v>
      </c>
      <c r="V1544" s="17">
        <v>480269.1</v>
      </c>
      <c r="W1544" s="17">
        <f t="shared" si="208"/>
        <v>-480269.1</v>
      </c>
      <c r="X1544" t="str">
        <f>VLOOKUP(J1544,'[12]Conver ASEJ VS Clave Nueva'!$A$4:$C$193,3,FALSE)</f>
        <v>1.7.4.1</v>
      </c>
      <c r="Y1544" t="str">
        <f>VLOOKUP(K1544,'[13]Conver ASEJ VS Clave Nueva'!$B$4:$D$193,3,FALSE)</f>
        <v>Gastos de notificación</v>
      </c>
    </row>
    <row r="1545" spans="1:25" x14ac:dyDescent="0.25">
      <c r="A1545" s="16">
        <v>84754</v>
      </c>
      <c r="B1545" s="16" t="s">
        <v>34</v>
      </c>
      <c r="C1545" s="16" t="str">
        <f t="shared" si="209"/>
        <v>2018</v>
      </c>
      <c r="D1545" s="16" t="str">
        <f t="shared" si="210"/>
        <v>010000</v>
      </c>
      <c r="E1545" s="16" t="str">
        <f>VLOOKUP(D1545:D4701,'[10]Catalogos CRI'!$A$10:$B$19,2,FALSE)</f>
        <v>IMPUESTOS</v>
      </c>
      <c r="F1545" s="16" t="str">
        <f t="shared" si="211"/>
        <v>017000</v>
      </c>
      <c r="G1545" s="16" t="str">
        <f>VLOOKUP(F1545:F4701,'[10]Catalogos CRI'!$A$24:$B$65,2,FALSE)</f>
        <v>ACCESORIOS DE LOS IMPUESTOS</v>
      </c>
      <c r="H1545" s="16" t="str">
        <f t="shared" si="212"/>
        <v>017040</v>
      </c>
      <c r="I1545" s="16" t="str">
        <f>VLOOKUP(H1545:H4701,'[10]Catalogos CRI'!$A$70:$B$148,2,FALSE)</f>
        <v>Gastos de ejecución y de embargo</v>
      </c>
      <c r="J1545" s="16" t="str">
        <f t="shared" si="213"/>
        <v>017041</v>
      </c>
      <c r="K1545" s="16" t="str">
        <f>VLOOKUP(J1545:J4701,'[10]Catalogos CRI'!$A$153:$B$335,2,FALSE)</f>
        <v>Gastos de notificación</v>
      </c>
      <c r="L1545" s="16" t="str">
        <f t="shared" si="214"/>
        <v>400</v>
      </c>
      <c r="M1545" s="16" t="str">
        <f>VLOOKUP(L1545:L4701,[11]FF!$A$10:$B$16,2,FALSE)</f>
        <v>Ingresos Propios</v>
      </c>
      <c r="N1545" s="16" t="str">
        <f t="shared" si="215"/>
        <v>401</v>
      </c>
      <c r="O1545" s="16" t="str">
        <f>VLOOKUP(N1545:N4701,[11]FF!$A$22:$B$93,2,FALSE)</f>
        <v>Ingresos Propios</v>
      </c>
      <c r="P1545" s="16">
        <v>859946</v>
      </c>
      <c r="Q1545" s="16">
        <v>10</v>
      </c>
      <c r="R1545" s="17">
        <v>0</v>
      </c>
      <c r="S1545" s="17">
        <v>0</v>
      </c>
      <c r="T1545" s="17">
        <f t="shared" ref="T1545:T1608" si="216">R1545+S1545</f>
        <v>0</v>
      </c>
      <c r="U1545" s="17">
        <v>0</v>
      </c>
      <c r="V1545" s="17">
        <v>449057.92</v>
      </c>
      <c r="W1545" s="17">
        <f t="shared" ref="W1545:W1608" si="217">T1545-V1545</f>
        <v>-449057.92</v>
      </c>
      <c r="X1545" t="str">
        <f>VLOOKUP(J1545,'[12]Conver ASEJ VS Clave Nueva'!$A$4:$C$193,3,FALSE)</f>
        <v>1.7.4.1</v>
      </c>
      <c r="Y1545" t="str">
        <f>VLOOKUP(K1545,'[13]Conver ASEJ VS Clave Nueva'!$B$4:$D$193,3,FALSE)</f>
        <v>Gastos de notificación</v>
      </c>
    </row>
    <row r="1546" spans="1:25" x14ac:dyDescent="0.25">
      <c r="A1546" s="16">
        <v>84754</v>
      </c>
      <c r="B1546" s="16" t="s">
        <v>34</v>
      </c>
      <c r="C1546" s="16" t="str">
        <f t="shared" ref="C1546:C1609" si="218">MID(B1546,1,4)</f>
        <v>2018</v>
      </c>
      <c r="D1546" s="16" t="str">
        <f t="shared" ref="D1546:D1609" si="219">MID(B1546,6,6)</f>
        <v>010000</v>
      </c>
      <c r="E1546" s="16" t="str">
        <f>VLOOKUP(D1546:D4702,'[10]Catalogos CRI'!$A$10:$B$19,2,FALSE)</f>
        <v>IMPUESTOS</v>
      </c>
      <c r="F1546" s="16" t="str">
        <f t="shared" ref="F1546:F1609" si="220">MID(B1546,13,6)</f>
        <v>017000</v>
      </c>
      <c r="G1546" s="16" t="str">
        <f>VLOOKUP(F1546:F4702,'[10]Catalogos CRI'!$A$24:$B$65,2,FALSE)</f>
        <v>ACCESORIOS DE LOS IMPUESTOS</v>
      </c>
      <c r="H1546" s="16" t="str">
        <f t="shared" ref="H1546:H1609" si="221">MID(B1546,20,6)</f>
        <v>017040</v>
      </c>
      <c r="I1546" s="16" t="str">
        <f>VLOOKUP(H1546:H4702,'[10]Catalogos CRI'!$A$70:$B$148,2,FALSE)</f>
        <v>Gastos de ejecución y de embargo</v>
      </c>
      <c r="J1546" s="16" t="str">
        <f t="shared" ref="J1546:J1609" si="222">MID(B1546,27,6)</f>
        <v>017041</v>
      </c>
      <c r="K1546" s="16" t="str">
        <f>VLOOKUP(J1546:J4702,'[10]Catalogos CRI'!$A$153:$B$335,2,FALSE)</f>
        <v>Gastos de notificación</v>
      </c>
      <c r="L1546" s="16" t="str">
        <f t="shared" ref="L1546:L1609" si="223">MID(B1546,34,3)</f>
        <v>400</v>
      </c>
      <c r="M1546" s="16" t="str">
        <f>VLOOKUP(L1546:L4702,[11]FF!$A$10:$B$16,2,FALSE)</f>
        <v>Ingresos Propios</v>
      </c>
      <c r="N1546" s="16" t="str">
        <f t="shared" ref="N1546:N1609" si="224">MID(B1546,38,3)</f>
        <v>401</v>
      </c>
      <c r="O1546" s="16" t="str">
        <f>VLOOKUP(N1546:N4702,[11]FF!$A$22:$B$93,2,FALSE)</f>
        <v>Ingresos Propios</v>
      </c>
      <c r="P1546" s="16">
        <v>859947</v>
      </c>
      <c r="Q1546" s="16">
        <v>11</v>
      </c>
      <c r="R1546" s="17">
        <v>0</v>
      </c>
      <c r="S1546" s="17">
        <v>0</v>
      </c>
      <c r="T1546" s="17">
        <f t="shared" si="216"/>
        <v>0</v>
      </c>
      <c r="U1546" s="17">
        <v>0</v>
      </c>
      <c r="V1546" s="17">
        <v>587748.42000000004</v>
      </c>
      <c r="W1546" s="17">
        <f t="shared" si="217"/>
        <v>-587748.42000000004</v>
      </c>
      <c r="X1546" t="str">
        <f>VLOOKUP(J1546,'[12]Conver ASEJ VS Clave Nueva'!$A$4:$C$193,3,FALSE)</f>
        <v>1.7.4.1</v>
      </c>
      <c r="Y1546" t="str">
        <f>VLOOKUP(K1546,'[13]Conver ASEJ VS Clave Nueva'!$B$4:$D$193,3,FALSE)</f>
        <v>Gastos de notificación</v>
      </c>
    </row>
    <row r="1547" spans="1:25" x14ac:dyDescent="0.25">
      <c r="A1547" s="16">
        <v>84754</v>
      </c>
      <c r="B1547" s="16" t="s">
        <v>34</v>
      </c>
      <c r="C1547" s="16" t="str">
        <f t="shared" si="218"/>
        <v>2018</v>
      </c>
      <c r="D1547" s="16" t="str">
        <f t="shared" si="219"/>
        <v>010000</v>
      </c>
      <c r="E1547" s="16" t="str">
        <f>VLOOKUP(D1547:D4703,'[10]Catalogos CRI'!$A$10:$B$19,2,FALSE)</f>
        <v>IMPUESTOS</v>
      </c>
      <c r="F1547" s="16" t="str">
        <f t="shared" si="220"/>
        <v>017000</v>
      </c>
      <c r="G1547" s="16" t="str">
        <f>VLOOKUP(F1547:F4703,'[10]Catalogos CRI'!$A$24:$B$65,2,FALSE)</f>
        <v>ACCESORIOS DE LOS IMPUESTOS</v>
      </c>
      <c r="H1547" s="16" t="str">
        <f t="shared" si="221"/>
        <v>017040</v>
      </c>
      <c r="I1547" s="16" t="str">
        <f>VLOOKUP(H1547:H4703,'[10]Catalogos CRI'!$A$70:$B$148,2,FALSE)</f>
        <v>Gastos de ejecución y de embargo</v>
      </c>
      <c r="J1547" s="16" t="str">
        <f t="shared" si="222"/>
        <v>017041</v>
      </c>
      <c r="K1547" s="16" t="str">
        <f>VLOOKUP(J1547:J4703,'[10]Catalogos CRI'!$A$153:$B$335,2,FALSE)</f>
        <v>Gastos de notificación</v>
      </c>
      <c r="L1547" s="16" t="str">
        <f t="shared" si="223"/>
        <v>400</v>
      </c>
      <c r="M1547" s="16" t="str">
        <f>VLOOKUP(L1547:L4703,[11]FF!$A$10:$B$16,2,FALSE)</f>
        <v>Ingresos Propios</v>
      </c>
      <c r="N1547" s="16" t="str">
        <f t="shared" si="224"/>
        <v>401</v>
      </c>
      <c r="O1547" s="16" t="str">
        <f>VLOOKUP(N1547:N4703,[11]FF!$A$22:$B$93,2,FALSE)</f>
        <v>Ingresos Propios</v>
      </c>
      <c r="P1547" s="16">
        <v>859948</v>
      </c>
      <c r="Q1547" s="16">
        <v>12</v>
      </c>
      <c r="R1547" s="17">
        <v>0</v>
      </c>
      <c r="S1547" s="17">
        <v>0</v>
      </c>
      <c r="T1547" s="17">
        <f t="shared" si="216"/>
        <v>0</v>
      </c>
      <c r="U1547" s="17">
        <v>0</v>
      </c>
      <c r="V1547" s="17">
        <v>401036.42</v>
      </c>
      <c r="W1547" s="17">
        <f t="shared" si="217"/>
        <v>-401036.42</v>
      </c>
      <c r="X1547" t="str">
        <f>VLOOKUP(J1547,'[12]Conver ASEJ VS Clave Nueva'!$A$4:$C$193,3,FALSE)</f>
        <v>1.7.4.1</v>
      </c>
      <c r="Y1547" t="str">
        <f>VLOOKUP(K1547,'[13]Conver ASEJ VS Clave Nueva'!$B$4:$D$193,3,FALSE)</f>
        <v>Gastos de notificación</v>
      </c>
    </row>
    <row r="1548" spans="1:25" x14ac:dyDescent="0.25">
      <c r="A1548" s="16">
        <v>84755</v>
      </c>
      <c r="B1548" s="16" t="s">
        <v>35</v>
      </c>
      <c r="C1548" s="16" t="str">
        <f t="shared" si="218"/>
        <v>2018</v>
      </c>
      <c r="D1548" s="16" t="str">
        <f t="shared" si="219"/>
        <v>040000</v>
      </c>
      <c r="E1548" s="16" t="str">
        <f>VLOOKUP(D1548:D4704,'[10]Catalogos CRI'!$A$10:$B$19,2,FALSE)</f>
        <v>DERECHOS</v>
      </c>
      <c r="F1548" s="16" t="str">
        <f t="shared" si="220"/>
        <v>041000</v>
      </c>
      <c r="G1548" s="16" t="str">
        <f>VLOOKUP(F1548:F4704,'[10]Catalogos CRI'!$A$24:$B$65,2,FALSE)</f>
        <v>DERECHOS POR EL USO, GOCE, APROVECHAMIENTO O EXPLOTACIÓN DE BIENES DE DOMINIO PÚBLICO</v>
      </c>
      <c r="H1548" s="16" t="str">
        <f t="shared" si="221"/>
        <v>041010</v>
      </c>
      <c r="I1548" s="16" t="str">
        <f>VLOOKUP(H1548:H4704,'[10]Catalogos CRI'!$A$70:$B$148,2,FALSE)</f>
        <v>Uso del piso</v>
      </c>
      <c r="J1548" s="16" t="str">
        <f t="shared" si="222"/>
        <v>041012</v>
      </c>
      <c r="K1548" s="16" t="str">
        <f>VLOOKUP(J1548:J4704,'[10]Catalogos CRI'!$A$153:$B$335,2,FALSE)</f>
        <v>Puestos permanentes y eventuales</v>
      </c>
      <c r="L1548" s="16" t="str">
        <f t="shared" si="223"/>
        <v>400</v>
      </c>
      <c r="M1548" s="16" t="str">
        <f>VLOOKUP(L1548:L4704,[11]FF!$A$10:$B$16,2,FALSE)</f>
        <v>Ingresos Propios</v>
      </c>
      <c r="N1548" s="16" t="str">
        <f t="shared" si="224"/>
        <v>401</v>
      </c>
      <c r="O1548" s="16" t="str">
        <f>VLOOKUP(N1548:N4704,[11]FF!$A$22:$B$93,2,FALSE)</f>
        <v>Ingresos Propios</v>
      </c>
      <c r="P1548" s="16">
        <v>859949</v>
      </c>
      <c r="Q1548" s="16">
        <v>1</v>
      </c>
      <c r="R1548" s="17">
        <v>0</v>
      </c>
      <c r="S1548" s="17">
        <v>0</v>
      </c>
      <c r="T1548" s="17">
        <f t="shared" si="216"/>
        <v>0</v>
      </c>
      <c r="U1548" s="17">
        <v>0</v>
      </c>
      <c r="V1548" s="17">
        <v>1573653.31</v>
      </c>
      <c r="W1548" s="17">
        <f t="shared" si="217"/>
        <v>-1573653.31</v>
      </c>
      <c r="X1548" t="str">
        <f>VLOOKUP(J1548,'[12]Conver ASEJ VS Clave Nueva'!$A$4:$C$193,3,FALSE)</f>
        <v>4.1.1.2</v>
      </c>
      <c r="Y1548" t="str">
        <f>VLOOKUP(K1548,'[13]Conver ASEJ VS Clave Nueva'!$B$4:$D$193,3,FALSE)</f>
        <v>Puestos permanentes y eventuales</v>
      </c>
    </row>
    <row r="1549" spans="1:25" x14ac:dyDescent="0.25">
      <c r="A1549" s="16">
        <v>84755</v>
      </c>
      <c r="B1549" s="16" t="s">
        <v>35</v>
      </c>
      <c r="C1549" s="16" t="str">
        <f t="shared" si="218"/>
        <v>2018</v>
      </c>
      <c r="D1549" s="16" t="str">
        <f t="shared" si="219"/>
        <v>040000</v>
      </c>
      <c r="E1549" s="16" t="str">
        <f>VLOOKUP(D1549:D4705,'[10]Catalogos CRI'!$A$10:$B$19,2,FALSE)</f>
        <v>DERECHOS</v>
      </c>
      <c r="F1549" s="16" t="str">
        <f t="shared" si="220"/>
        <v>041000</v>
      </c>
      <c r="G1549" s="16" t="str">
        <f>VLOOKUP(F1549:F4705,'[10]Catalogos CRI'!$A$24:$B$65,2,FALSE)</f>
        <v>DERECHOS POR EL USO, GOCE, APROVECHAMIENTO O EXPLOTACIÓN DE BIENES DE DOMINIO PÚBLICO</v>
      </c>
      <c r="H1549" s="16" t="str">
        <f t="shared" si="221"/>
        <v>041010</v>
      </c>
      <c r="I1549" s="16" t="str">
        <f>VLOOKUP(H1549:H4705,'[10]Catalogos CRI'!$A$70:$B$148,2,FALSE)</f>
        <v>Uso del piso</v>
      </c>
      <c r="J1549" s="16" t="str">
        <f t="shared" si="222"/>
        <v>041012</v>
      </c>
      <c r="K1549" s="16" t="str">
        <f>VLOOKUP(J1549:J4705,'[10]Catalogos CRI'!$A$153:$B$335,2,FALSE)</f>
        <v>Puestos permanentes y eventuales</v>
      </c>
      <c r="L1549" s="16" t="str">
        <f t="shared" si="223"/>
        <v>400</v>
      </c>
      <c r="M1549" s="16" t="str">
        <f>VLOOKUP(L1549:L4705,[11]FF!$A$10:$B$16,2,FALSE)</f>
        <v>Ingresos Propios</v>
      </c>
      <c r="N1549" s="16" t="str">
        <f t="shared" si="224"/>
        <v>401</v>
      </c>
      <c r="O1549" s="16" t="str">
        <f>VLOOKUP(N1549:N4705,[11]FF!$A$22:$B$93,2,FALSE)</f>
        <v>Ingresos Propios</v>
      </c>
      <c r="P1549" s="16">
        <v>859950</v>
      </c>
      <c r="Q1549" s="16">
        <v>2</v>
      </c>
      <c r="R1549" s="17">
        <v>0</v>
      </c>
      <c r="S1549" s="17">
        <v>0</v>
      </c>
      <c r="T1549" s="17">
        <f t="shared" si="216"/>
        <v>0</v>
      </c>
      <c r="U1549" s="17">
        <v>0</v>
      </c>
      <c r="V1549" s="17">
        <v>1016336.92</v>
      </c>
      <c r="W1549" s="17">
        <f t="shared" si="217"/>
        <v>-1016336.92</v>
      </c>
      <c r="X1549" t="str">
        <f>VLOOKUP(J1549,'[12]Conver ASEJ VS Clave Nueva'!$A$4:$C$193,3,FALSE)</f>
        <v>4.1.1.2</v>
      </c>
      <c r="Y1549" t="str">
        <f>VLOOKUP(K1549,'[13]Conver ASEJ VS Clave Nueva'!$B$4:$D$193,3,FALSE)</f>
        <v>Puestos permanentes y eventuales</v>
      </c>
    </row>
    <row r="1550" spans="1:25" x14ac:dyDescent="0.25">
      <c r="A1550" s="16">
        <v>84755</v>
      </c>
      <c r="B1550" s="16" t="s">
        <v>35</v>
      </c>
      <c r="C1550" s="16" t="str">
        <f t="shared" si="218"/>
        <v>2018</v>
      </c>
      <c r="D1550" s="16" t="str">
        <f t="shared" si="219"/>
        <v>040000</v>
      </c>
      <c r="E1550" s="16" t="str">
        <f>VLOOKUP(D1550:D4706,'[10]Catalogos CRI'!$A$10:$B$19,2,FALSE)</f>
        <v>DERECHOS</v>
      </c>
      <c r="F1550" s="16" t="str">
        <f t="shared" si="220"/>
        <v>041000</v>
      </c>
      <c r="G1550" s="16" t="str">
        <f>VLOOKUP(F1550:F4706,'[10]Catalogos CRI'!$A$24:$B$65,2,FALSE)</f>
        <v>DERECHOS POR EL USO, GOCE, APROVECHAMIENTO O EXPLOTACIÓN DE BIENES DE DOMINIO PÚBLICO</v>
      </c>
      <c r="H1550" s="16" t="str">
        <f t="shared" si="221"/>
        <v>041010</v>
      </c>
      <c r="I1550" s="16" t="str">
        <f>VLOOKUP(H1550:H4706,'[10]Catalogos CRI'!$A$70:$B$148,2,FALSE)</f>
        <v>Uso del piso</v>
      </c>
      <c r="J1550" s="16" t="str">
        <f t="shared" si="222"/>
        <v>041012</v>
      </c>
      <c r="K1550" s="16" t="str">
        <f>VLOOKUP(J1550:J4706,'[10]Catalogos CRI'!$A$153:$B$335,2,FALSE)</f>
        <v>Puestos permanentes y eventuales</v>
      </c>
      <c r="L1550" s="16" t="str">
        <f t="shared" si="223"/>
        <v>400</v>
      </c>
      <c r="M1550" s="16" t="str">
        <f>VLOOKUP(L1550:L4706,[11]FF!$A$10:$B$16,2,FALSE)</f>
        <v>Ingresos Propios</v>
      </c>
      <c r="N1550" s="16" t="str">
        <f t="shared" si="224"/>
        <v>401</v>
      </c>
      <c r="O1550" s="16" t="str">
        <f>VLOOKUP(N1550:N4706,[11]FF!$A$22:$B$93,2,FALSE)</f>
        <v>Ingresos Propios</v>
      </c>
      <c r="P1550" s="16">
        <v>859951</v>
      </c>
      <c r="Q1550" s="16">
        <v>3</v>
      </c>
      <c r="R1550" s="17">
        <v>0</v>
      </c>
      <c r="S1550" s="17">
        <v>0</v>
      </c>
      <c r="T1550" s="17">
        <f t="shared" si="216"/>
        <v>0</v>
      </c>
      <c r="U1550" s="17">
        <v>0</v>
      </c>
      <c r="V1550" s="17">
        <v>1213743.53</v>
      </c>
      <c r="W1550" s="17">
        <f t="shared" si="217"/>
        <v>-1213743.53</v>
      </c>
      <c r="X1550" t="str">
        <f>VLOOKUP(J1550,'[12]Conver ASEJ VS Clave Nueva'!$A$4:$C$193,3,FALSE)</f>
        <v>4.1.1.2</v>
      </c>
      <c r="Y1550" t="str">
        <f>VLOOKUP(K1550,'[13]Conver ASEJ VS Clave Nueva'!$B$4:$D$193,3,FALSE)</f>
        <v>Puestos permanentes y eventuales</v>
      </c>
    </row>
    <row r="1551" spans="1:25" x14ac:dyDescent="0.25">
      <c r="A1551" s="16">
        <v>84755</v>
      </c>
      <c r="B1551" s="16" t="s">
        <v>35</v>
      </c>
      <c r="C1551" s="16" t="str">
        <f t="shared" si="218"/>
        <v>2018</v>
      </c>
      <c r="D1551" s="16" t="str">
        <f t="shared" si="219"/>
        <v>040000</v>
      </c>
      <c r="E1551" s="16" t="str">
        <f>VLOOKUP(D1551:D4707,'[10]Catalogos CRI'!$A$10:$B$19,2,FALSE)</f>
        <v>DERECHOS</v>
      </c>
      <c r="F1551" s="16" t="str">
        <f t="shared" si="220"/>
        <v>041000</v>
      </c>
      <c r="G1551" s="16" t="str">
        <f>VLOOKUP(F1551:F4707,'[10]Catalogos CRI'!$A$24:$B$65,2,FALSE)</f>
        <v>DERECHOS POR EL USO, GOCE, APROVECHAMIENTO O EXPLOTACIÓN DE BIENES DE DOMINIO PÚBLICO</v>
      </c>
      <c r="H1551" s="16" t="str">
        <f t="shared" si="221"/>
        <v>041010</v>
      </c>
      <c r="I1551" s="16" t="str">
        <f>VLOOKUP(H1551:H4707,'[10]Catalogos CRI'!$A$70:$B$148,2,FALSE)</f>
        <v>Uso del piso</v>
      </c>
      <c r="J1551" s="16" t="str">
        <f t="shared" si="222"/>
        <v>041012</v>
      </c>
      <c r="K1551" s="16" t="str">
        <f>VLOOKUP(J1551:J4707,'[10]Catalogos CRI'!$A$153:$B$335,2,FALSE)</f>
        <v>Puestos permanentes y eventuales</v>
      </c>
      <c r="L1551" s="16" t="str">
        <f t="shared" si="223"/>
        <v>400</v>
      </c>
      <c r="M1551" s="16" t="str">
        <f>VLOOKUP(L1551:L4707,[11]FF!$A$10:$B$16,2,FALSE)</f>
        <v>Ingresos Propios</v>
      </c>
      <c r="N1551" s="16" t="str">
        <f t="shared" si="224"/>
        <v>401</v>
      </c>
      <c r="O1551" s="16" t="str">
        <f>VLOOKUP(N1551:N4707,[11]FF!$A$22:$B$93,2,FALSE)</f>
        <v>Ingresos Propios</v>
      </c>
      <c r="P1551" s="16">
        <v>859952</v>
      </c>
      <c r="Q1551" s="16">
        <v>4</v>
      </c>
      <c r="R1551" s="17">
        <v>0</v>
      </c>
      <c r="S1551" s="17">
        <v>0</v>
      </c>
      <c r="T1551" s="17">
        <f t="shared" si="216"/>
        <v>0</v>
      </c>
      <c r="U1551" s="17">
        <v>0</v>
      </c>
      <c r="V1551" s="17">
        <v>1221266.21</v>
      </c>
      <c r="W1551" s="17">
        <f t="shared" si="217"/>
        <v>-1221266.21</v>
      </c>
      <c r="X1551" t="str">
        <f>VLOOKUP(J1551,'[12]Conver ASEJ VS Clave Nueva'!$A$4:$C$193,3,FALSE)</f>
        <v>4.1.1.2</v>
      </c>
      <c r="Y1551" t="str">
        <f>VLOOKUP(K1551,'[13]Conver ASEJ VS Clave Nueva'!$B$4:$D$193,3,FALSE)</f>
        <v>Puestos permanentes y eventuales</v>
      </c>
    </row>
    <row r="1552" spans="1:25" x14ac:dyDescent="0.25">
      <c r="A1552" s="16">
        <v>84755</v>
      </c>
      <c r="B1552" s="16" t="s">
        <v>35</v>
      </c>
      <c r="C1552" s="16" t="str">
        <f t="shared" si="218"/>
        <v>2018</v>
      </c>
      <c r="D1552" s="16" t="str">
        <f t="shared" si="219"/>
        <v>040000</v>
      </c>
      <c r="E1552" s="16" t="str">
        <f>VLOOKUP(D1552:D4708,'[10]Catalogos CRI'!$A$10:$B$19,2,FALSE)</f>
        <v>DERECHOS</v>
      </c>
      <c r="F1552" s="16" t="str">
        <f t="shared" si="220"/>
        <v>041000</v>
      </c>
      <c r="G1552" s="16" t="str">
        <f>VLOOKUP(F1552:F4708,'[10]Catalogos CRI'!$A$24:$B$65,2,FALSE)</f>
        <v>DERECHOS POR EL USO, GOCE, APROVECHAMIENTO O EXPLOTACIÓN DE BIENES DE DOMINIO PÚBLICO</v>
      </c>
      <c r="H1552" s="16" t="str">
        <f t="shared" si="221"/>
        <v>041010</v>
      </c>
      <c r="I1552" s="16" t="str">
        <f>VLOOKUP(H1552:H4708,'[10]Catalogos CRI'!$A$70:$B$148,2,FALSE)</f>
        <v>Uso del piso</v>
      </c>
      <c r="J1552" s="16" t="str">
        <f t="shared" si="222"/>
        <v>041012</v>
      </c>
      <c r="K1552" s="16" t="str">
        <f>VLOOKUP(J1552:J4708,'[10]Catalogos CRI'!$A$153:$B$335,2,FALSE)</f>
        <v>Puestos permanentes y eventuales</v>
      </c>
      <c r="L1552" s="16" t="str">
        <f t="shared" si="223"/>
        <v>400</v>
      </c>
      <c r="M1552" s="16" t="str">
        <f>VLOOKUP(L1552:L4708,[11]FF!$A$10:$B$16,2,FALSE)</f>
        <v>Ingresos Propios</v>
      </c>
      <c r="N1552" s="16" t="str">
        <f t="shared" si="224"/>
        <v>401</v>
      </c>
      <c r="O1552" s="16" t="str">
        <f>VLOOKUP(N1552:N4708,[11]FF!$A$22:$B$93,2,FALSE)</f>
        <v>Ingresos Propios</v>
      </c>
      <c r="P1552" s="16">
        <v>859953</v>
      </c>
      <c r="Q1552" s="16">
        <v>5</v>
      </c>
      <c r="R1552" s="17">
        <v>0</v>
      </c>
      <c r="S1552" s="17">
        <v>0</v>
      </c>
      <c r="T1552" s="17">
        <f t="shared" si="216"/>
        <v>0</v>
      </c>
      <c r="U1552" s="17">
        <v>0</v>
      </c>
      <c r="V1552" s="17">
        <v>1276607.67</v>
      </c>
      <c r="W1552" s="17">
        <f t="shared" si="217"/>
        <v>-1276607.67</v>
      </c>
      <c r="X1552" t="str">
        <f>VLOOKUP(J1552,'[12]Conver ASEJ VS Clave Nueva'!$A$4:$C$193,3,FALSE)</f>
        <v>4.1.1.2</v>
      </c>
      <c r="Y1552" t="str">
        <f>VLOOKUP(K1552,'[13]Conver ASEJ VS Clave Nueva'!$B$4:$D$193,3,FALSE)</f>
        <v>Puestos permanentes y eventuales</v>
      </c>
    </row>
    <row r="1553" spans="1:25" x14ac:dyDescent="0.25">
      <c r="A1553" s="16">
        <v>84755</v>
      </c>
      <c r="B1553" s="16" t="s">
        <v>35</v>
      </c>
      <c r="C1553" s="16" t="str">
        <f t="shared" si="218"/>
        <v>2018</v>
      </c>
      <c r="D1553" s="16" t="str">
        <f t="shared" si="219"/>
        <v>040000</v>
      </c>
      <c r="E1553" s="16" t="str">
        <f>VLOOKUP(D1553:D4709,'[10]Catalogos CRI'!$A$10:$B$19,2,FALSE)</f>
        <v>DERECHOS</v>
      </c>
      <c r="F1553" s="16" t="str">
        <f t="shared" si="220"/>
        <v>041000</v>
      </c>
      <c r="G1553" s="16" t="str">
        <f>VLOOKUP(F1553:F4709,'[10]Catalogos CRI'!$A$24:$B$65,2,FALSE)</f>
        <v>DERECHOS POR EL USO, GOCE, APROVECHAMIENTO O EXPLOTACIÓN DE BIENES DE DOMINIO PÚBLICO</v>
      </c>
      <c r="H1553" s="16" t="str">
        <f t="shared" si="221"/>
        <v>041010</v>
      </c>
      <c r="I1553" s="16" t="str">
        <f>VLOOKUP(H1553:H4709,'[10]Catalogos CRI'!$A$70:$B$148,2,FALSE)</f>
        <v>Uso del piso</v>
      </c>
      <c r="J1553" s="16" t="str">
        <f t="shared" si="222"/>
        <v>041012</v>
      </c>
      <c r="K1553" s="16" t="str">
        <f>VLOOKUP(J1553:J4709,'[10]Catalogos CRI'!$A$153:$B$335,2,FALSE)</f>
        <v>Puestos permanentes y eventuales</v>
      </c>
      <c r="L1553" s="16" t="str">
        <f t="shared" si="223"/>
        <v>400</v>
      </c>
      <c r="M1553" s="16" t="str">
        <f>VLOOKUP(L1553:L4709,[11]FF!$A$10:$B$16,2,FALSE)</f>
        <v>Ingresos Propios</v>
      </c>
      <c r="N1553" s="16" t="str">
        <f t="shared" si="224"/>
        <v>401</v>
      </c>
      <c r="O1553" s="16" t="str">
        <f>VLOOKUP(N1553:N4709,[11]FF!$A$22:$B$93,2,FALSE)</f>
        <v>Ingresos Propios</v>
      </c>
      <c r="P1553" s="16">
        <v>859954</v>
      </c>
      <c r="Q1553" s="16">
        <v>6</v>
      </c>
      <c r="R1553" s="17">
        <v>0</v>
      </c>
      <c r="S1553" s="17">
        <v>0</v>
      </c>
      <c r="T1553" s="17">
        <f t="shared" si="216"/>
        <v>0</v>
      </c>
      <c r="U1553" s="17">
        <v>0</v>
      </c>
      <c r="V1553" s="17">
        <v>1113075.8400000001</v>
      </c>
      <c r="W1553" s="17">
        <f t="shared" si="217"/>
        <v>-1113075.8400000001</v>
      </c>
      <c r="X1553" t="str">
        <f>VLOOKUP(J1553,'[12]Conver ASEJ VS Clave Nueva'!$A$4:$C$193,3,FALSE)</f>
        <v>4.1.1.2</v>
      </c>
      <c r="Y1553" t="str">
        <f>VLOOKUP(K1553,'[13]Conver ASEJ VS Clave Nueva'!$B$4:$D$193,3,FALSE)</f>
        <v>Puestos permanentes y eventuales</v>
      </c>
    </row>
    <row r="1554" spans="1:25" x14ac:dyDescent="0.25">
      <c r="A1554" s="16">
        <v>84755</v>
      </c>
      <c r="B1554" s="16" t="s">
        <v>35</v>
      </c>
      <c r="C1554" s="16" t="str">
        <f t="shared" si="218"/>
        <v>2018</v>
      </c>
      <c r="D1554" s="16" t="str">
        <f t="shared" si="219"/>
        <v>040000</v>
      </c>
      <c r="E1554" s="16" t="str">
        <f>VLOOKUP(D1554:D4710,'[10]Catalogos CRI'!$A$10:$B$19,2,FALSE)</f>
        <v>DERECHOS</v>
      </c>
      <c r="F1554" s="16" t="str">
        <f t="shared" si="220"/>
        <v>041000</v>
      </c>
      <c r="G1554" s="16" t="str">
        <f>VLOOKUP(F1554:F4710,'[10]Catalogos CRI'!$A$24:$B$65,2,FALSE)</f>
        <v>DERECHOS POR EL USO, GOCE, APROVECHAMIENTO O EXPLOTACIÓN DE BIENES DE DOMINIO PÚBLICO</v>
      </c>
      <c r="H1554" s="16" t="str">
        <f t="shared" si="221"/>
        <v>041010</v>
      </c>
      <c r="I1554" s="16" t="str">
        <f>VLOOKUP(H1554:H4710,'[10]Catalogos CRI'!$A$70:$B$148,2,FALSE)</f>
        <v>Uso del piso</v>
      </c>
      <c r="J1554" s="16" t="str">
        <f t="shared" si="222"/>
        <v>041012</v>
      </c>
      <c r="K1554" s="16" t="str">
        <f>VLOOKUP(J1554:J4710,'[10]Catalogos CRI'!$A$153:$B$335,2,FALSE)</f>
        <v>Puestos permanentes y eventuales</v>
      </c>
      <c r="L1554" s="16" t="str">
        <f t="shared" si="223"/>
        <v>400</v>
      </c>
      <c r="M1554" s="16" t="str">
        <f>VLOOKUP(L1554:L4710,[11]FF!$A$10:$B$16,2,FALSE)</f>
        <v>Ingresos Propios</v>
      </c>
      <c r="N1554" s="16" t="str">
        <f t="shared" si="224"/>
        <v>401</v>
      </c>
      <c r="O1554" s="16" t="str">
        <f>VLOOKUP(N1554:N4710,[11]FF!$A$22:$B$93,2,FALSE)</f>
        <v>Ingresos Propios</v>
      </c>
      <c r="P1554" s="16">
        <v>859955</v>
      </c>
      <c r="Q1554" s="16">
        <v>7</v>
      </c>
      <c r="R1554" s="17">
        <v>0</v>
      </c>
      <c r="S1554" s="17">
        <v>0</v>
      </c>
      <c r="T1554" s="17">
        <f t="shared" si="216"/>
        <v>0</v>
      </c>
      <c r="U1554" s="17">
        <v>0</v>
      </c>
      <c r="V1554" s="17">
        <v>1356116.15</v>
      </c>
      <c r="W1554" s="17">
        <f t="shared" si="217"/>
        <v>-1356116.15</v>
      </c>
      <c r="X1554" t="str">
        <f>VLOOKUP(J1554,'[12]Conver ASEJ VS Clave Nueva'!$A$4:$C$193,3,FALSE)</f>
        <v>4.1.1.2</v>
      </c>
      <c r="Y1554" t="str">
        <f>VLOOKUP(K1554,'[13]Conver ASEJ VS Clave Nueva'!$B$4:$D$193,3,FALSE)</f>
        <v>Puestos permanentes y eventuales</v>
      </c>
    </row>
    <row r="1555" spans="1:25" x14ac:dyDescent="0.25">
      <c r="A1555" s="16">
        <v>84755</v>
      </c>
      <c r="B1555" s="16" t="s">
        <v>35</v>
      </c>
      <c r="C1555" s="16" t="str">
        <f t="shared" si="218"/>
        <v>2018</v>
      </c>
      <c r="D1555" s="16" t="str">
        <f t="shared" si="219"/>
        <v>040000</v>
      </c>
      <c r="E1555" s="16" t="str">
        <f>VLOOKUP(D1555:D4711,'[10]Catalogos CRI'!$A$10:$B$19,2,FALSE)</f>
        <v>DERECHOS</v>
      </c>
      <c r="F1555" s="16" t="str">
        <f t="shared" si="220"/>
        <v>041000</v>
      </c>
      <c r="G1555" s="16" t="str">
        <f>VLOOKUP(F1555:F4711,'[10]Catalogos CRI'!$A$24:$B$65,2,FALSE)</f>
        <v>DERECHOS POR EL USO, GOCE, APROVECHAMIENTO O EXPLOTACIÓN DE BIENES DE DOMINIO PÚBLICO</v>
      </c>
      <c r="H1555" s="16" t="str">
        <f t="shared" si="221"/>
        <v>041010</v>
      </c>
      <c r="I1555" s="16" t="str">
        <f>VLOOKUP(H1555:H4711,'[10]Catalogos CRI'!$A$70:$B$148,2,FALSE)</f>
        <v>Uso del piso</v>
      </c>
      <c r="J1555" s="16" t="str">
        <f t="shared" si="222"/>
        <v>041012</v>
      </c>
      <c r="K1555" s="16" t="str">
        <f>VLOOKUP(J1555:J4711,'[10]Catalogos CRI'!$A$153:$B$335,2,FALSE)</f>
        <v>Puestos permanentes y eventuales</v>
      </c>
      <c r="L1555" s="16" t="str">
        <f t="shared" si="223"/>
        <v>400</v>
      </c>
      <c r="M1555" s="16" t="str">
        <f>VLOOKUP(L1555:L4711,[11]FF!$A$10:$B$16,2,FALSE)</f>
        <v>Ingresos Propios</v>
      </c>
      <c r="N1555" s="16" t="str">
        <f t="shared" si="224"/>
        <v>401</v>
      </c>
      <c r="O1555" s="16" t="str">
        <f>VLOOKUP(N1555:N4711,[11]FF!$A$22:$B$93,2,FALSE)</f>
        <v>Ingresos Propios</v>
      </c>
      <c r="P1555" s="16">
        <v>859956</v>
      </c>
      <c r="Q1555" s="16">
        <v>8</v>
      </c>
      <c r="R1555" s="17">
        <v>0</v>
      </c>
      <c r="S1555" s="17">
        <v>0</v>
      </c>
      <c r="T1555" s="17">
        <f t="shared" si="216"/>
        <v>0</v>
      </c>
      <c r="U1555" s="17">
        <v>0</v>
      </c>
      <c r="V1555" s="17">
        <v>1209404.3500000001</v>
      </c>
      <c r="W1555" s="17">
        <f t="shared" si="217"/>
        <v>-1209404.3500000001</v>
      </c>
      <c r="X1555" t="str">
        <f>VLOOKUP(J1555,'[12]Conver ASEJ VS Clave Nueva'!$A$4:$C$193,3,FALSE)</f>
        <v>4.1.1.2</v>
      </c>
      <c r="Y1555" t="str">
        <f>VLOOKUP(K1555,'[13]Conver ASEJ VS Clave Nueva'!$B$4:$D$193,3,FALSE)</f>
        <v>Puestos permanentes y eventuales</v>
      </c>
    </row>
    <row r="1556" spans="1:25" x14ac:dyDescent="0.25">
      <c r="A1556" s="16">
        <v>84755</v>
      </c>
      <c r="B1556" s="16" t="s">
        <v>35</v>
      </c>
      <c r="C1556" s="16" t="str">
        <f t="shared" si="218"/>
        <v>2018</v>
      </c>
      <c r="D1556" s="16" t="str">
        <f t="shared" si="219"/>
        <v>040000</v>
      </c>
      <c r="E1556" s="16" t="str">
        <f>VLOOKUP(D1556:D4712,'[10]Catalogos CRI'!$A$10:$B$19,2,FALSE)</f>
        <v>DERECHOS</v>
      </c>
      <c r="F1556" s="16" t="str">
        <f t="shared" si="220"/>
        <v>041000</v>
      </c>
      <c r="G1556" s="16" t="str">
        <f>VLOOKUP(F1556:F4712,'[10]Catalogos CRI'!$A$24:$B$65,2,FALSE)</f>
        <v>DERECHOS POR EL USO, GOCE, APROVECHAMIENTO O EXPLOTACIÓN DE BIENES DE DOMINIO PÚBLICO</v>
      </c>
      <c r="H1556" s="16" t="str">
        <f t="shared" si="221"/>
        <v>041010</v>
      </c>
      <c r="I1556" s="16" t="str">
        <f>VLOOKUP(H1556:H4712,'[10]Catalogos CRI'!$A$70:$B$148,2,FALSE)</f>
        <v>Uso del piso</v>
      </c>
      <c r="J1556" s="16" t="str">
        <f t="shared" si="222"/>
        <v>041012</v>
      </c>
      <c r="K1556" s="16" t="str">
        <f>VLOOKUP(J1556:J4712,'[10]Catalogos CRI'!$A$153:$B$335,2,FALSE)</f>
        <v>Puestos permanentes y eventuales</v>
      </c>
      <c r="L1556" s="16" t="str">
        <f t="shared" si="223"/>
        <v>400</v>
      </c>
      <c r="M1556" s="16" t="str">
        <f>VLOOKUP(L1556:L4712,[11]FF!$A$10:$B$16,2,FALSE)</f>
        <v>Ingresos Propios</v>
      </c>
      <c r="N1556" s="16" t="str">
        <f t="shared" si="224"/>
        <v>401</v>
      </c>
      <c r="O1556" s="16" t="str">
        <f>VLOOKUP(N1556:N4712,[11]FF!$A$22:$B$93,2,FALSE)</f>
        <v>Ingresos Propios</v>
      </c>
      <c r="P1556" s="16">
        <v>859957</v>
      </c>
      <c r="Q1556" s="16">
        <v>9</v>
      </c>
      <c r="R1556" s="17">
        <v>0</v>
      </c>
      <c r="S1556" s="17">
        <v>0</v>
      </c>
      <c r="T1556" s="17">
        <f t="shared" si="216"/>
        <v>0</v>
      </c>
      <c r="U1556" s="17">
        <v>0</v>
      </c>
      <c r="V1556" s="17">
        <v>1041851.16</v>
      </c>
      <c r="W1556" s="17">
        <f t="shared" si="217"/>
        <v>-1041851.16</v>
      </c>
      <c r="X1556" t="str">
        <f>VLOOKUP(J1556,'[12]Conver ASEJ VS Clave Nueva'!$A$4:$C$193,3,FALSE)</f>
        <v>4.1.1.2</v>
      </c>
      <c r="Y1556" t="str">
        <f>VLOOKUP(K1556,'[13]Conver ASEJ VS Clave Nueva'!$B$4:$D$193,3,FALSE)</f>
        <v>Puestos permanentes y eventuales</v>
      </c>
    </row>
    <row r="1557" spans="1:25" x14ac:dyDescent="0.25">
      <c r="A1557" s="16">
        <v>84755</v>
      </c>
      <c r="B1557" s="16" t="s">
        <v>35</v>
      </c>
      <c r="C1557" s="16" t="str">
        <f t="shared" si="218"/>
        <v>2018</v>
      </c>
      <c r="D1557" s="16" t="str">
        <f t="shared" si="219"/>
        <v>040000</v>
      </c>
      <c r="E1557" s="16" t="str">
        <f>VLOOKUP(D1557:D4713,'[10]Catalogos CRI'!$A$10:$B$19,2,FALSE)</f>
        <v>DERECHOS</v>
      </c>
      <c r="F1557" s="16" t="str">
        <f t="shared" si="220"/>
        <v>041000</v>
      </c>
      <c r="G1557" s="16" t="str">
        <f>VLOOKUP(F1557:F4713,'[10]Catalogos CRI'!$A$24:$B$65,2,FALSE)</f>
        <v>DERECHOS POR EL USO, GOCE, APROVECHAMIENTO O EXPLOTACIÓN DE BIENES DE DOMINIO PÚBLICO</v>
      </c>
      <c r="H1557" s="16" t="str">
        <f t="shared" si="221"/>
        <v>041010</v>
      </c>
      <c r="I1557" s="16" t="str">
        <f>VLOOKUP(H1557:H4713,'[10]Catalogos CRI'!$A$70:$B$148,2,FALSE)</f>
        <v>Uso del piso</v>
      </c>
      <c r="J1557" s="16" t="str">
        <f t="shared" si="222"/>
        <v>041012</v>
      </c>
      <c r="K1557" s="16" t="str">
        <f>VLOOKUP(J1557:J4713,'[10]Catalogos CRI'!$A$153:$B$335,2,FALSE)</f>
        <v>Puestos permanentes y eventuales</v>
      </c>
      <c r="L1557" s="16" t="str">
        <f t="shared" si="223"/>
        <v>400</v>
      </c>
      <c r="M1557" s="16" t="str">
        <f>VLOOKUP(L1557:L4713,[11]FF!$A$10:$B$16,2,FALSE)</f>
        <v>Ingresos Propios</v>
      </c>
      <c r="N1557" s="16" t="str">
        <f t="shared" si="224"/>
        <v>401</v>
      </c>
      <c r="O1557" s="16" t="str">
        <f>VLOOKUP(N1557:N4713,[11]FF!$A$22:$B$93,2,FALSE)</f>
        <v>Ingresos Propios</v>
      </c>
      <c r="P1557" s="16">
        <v>859958</v>
      </c>
      <c r="Q1557" s="16">
        <v>10</v>
      </c>
      <c r="R1557" s="17">
        <v>0</v>
      </c>
      <c r="S1557" s="17">
        <v>0</v>
      </c>
      <c r="T1557" s="17">
        <f t="shared" si="216"/>
        <v>0</v>
      </c>
      <c r="U1557" s="17">
        <v>0</v>
      </c>
      <c r="V1557" s="17">
        <v>1481592.59</v>
      </c>
      <c r="W1557" s="17">
        <f t="shared" si="217"/>
        <v>-1481592.59</v>
      </c>
      <c r="X1557" t="str">
        <f>VLOOKUP(J1557,'[12]Conver ASEJ VS Clave Nueva'!$A$4:$C$193,3,FALSE)</f>
        <v>4.1.1.2</v>
      </c>
      <c r="Y1557" t="str">
        <f>VLOOKUP(K1557,'[13]Conver ASEJ VS Clave Nueva'!$B$4:$D$193,3,FALSE)</f>
        <v>Puestos permanentes y eventuales</v>
      </c>
    </row>
    <row r="1558" spans="1:25" x14ac:dyDescent="0.25">
      <c r="A1558" s="16">
        <v>84755</v>
      </c>
      <c r="B1558" s="16" t="s">
        <v>35</v>
      </c>
      <c r="C1558" s="16" t="str">
        <f t="shared" si="218"/>
        <v>2018</v>
      </c>
      <c r="D1558" s="16" t="str">
        <f t="shared" si="219"/>
        <v>040000</v>
      </c>
      <c r="E1558" s="16" t="str">
        <f>VLOOKUP(D1558:D4714,'[10]Catalogos CRI'!$A$10:$B$19,2,FALSE)</f>
        <v>DERECHOS</v>
      </c>
      <c r="F1558" s="16" t="str">
        <f t="shared" si="220"/>
        <v>041000</v>
      </c>
      <c r="G1558" s="16" t="str">
        <f>VLOOKUP(F1558:F4714,'[10]Catalogos CRI'!$A$24:$B$65,2,FALSE)</f>
        <v>DERECHOS POR EL USO, GOCE, APROVECHAMIENTO O EXPLOTACIÓN DE BIENES DE DOMINIO PÚBLICO</v>
      </c>
      <c r="H1558" s="16" t="str">
        <f t="shared" si="221"/>
        <v>041010</v>
      </c>
      <c r="I1558" s="16" t="str">
        <f>VLOOKUP(H1558:H4714,'[10]Catalogos CRI'!$A$70:$B$148,2,FALSE)</f>
        <v>Uso del piso</v>
      </c>
      <c r="J1558" s="16" t="str">
        <f t="shared" si="222"/>
        <v>041012</v>
      </c>
      <c r="K1558" s="16" t="str">
        <f>VLOOKUP(J1558:J4714,'[10]Catalogos CRI'!$A$153:$B$335,2,FALSE)</f>
        <v>Puestos permanentes y eventuales</v>
      </c>
      <c r="L1558" s="16" t="str">
        <f t="shared" si="223"/>
        <v>400</v>
      </c>
      <c r="M1558" s="16" t="str">
        <f>VLOOKUP(L1558:L4714,[11]FF!$A$10:$B$16,2,FALSE)</f>
        <v>Ingresos Propios</v>
      </c>
      <c r="N1558" s="16" t="str">
        <f t="shared" si="224"/>
        <v>401</v>
      </c>
      <c r="O1558" s="16" t="str">
        <f>VLOOKUP(N1558:N4714,[11]FF!$A$22:$B$93,2,FALSE)</f>
        <v>Ingresos Propios</v>
      </c>
      <c r="P1558" s="16">
        <v>859959</v>
      </c>
      <c r="Q1558" s="16">
        <v>11</v>
      </c>
      <c r="R1558" s="17">
        <v>0</v>
      </c>
      <c r="S1558" s="17">
        <v>0</v>
      </c>
      <c r="T1558" s="17">
        <f t="shared" si="216"/>
        <v>0</v>
      </c>
      <c r="U1558" s="17">
        <v>0</v>
      </c>
      <c r="V1558" s="17">
        <v>1406950.24</v>
      </c>
      <c r="W1558" s="17">
        <f t="shared" si="217"/>
        <v>-1406950.24</v>
      </c>
      <c r="X1558" t="str">
        <f>VLOOKUP(J1558,'[12]Conver ASEJ VS Clave Nueva'!$A$4:$C$193,3,FALSE)</f>
        <v>4.1.1.2</v>
      </c>
      <c r="Y1558" t="str">
        <f>VLOOKUP(K1558,'[13]Conver ASEJ VS Clave Nueva'!$B$4:$D$193,3,FALSE)</f>
        <v>Puestos permanentes y eventuales</v>
      </c>
    </row>
    <row r="1559" spans="1:25" x14ac:dyDescent="0.25">
      <c r="A1559" s="16">
        <v>84755</v>
      </c>
      <c r="B1559" s="16" t="s">
        <v>35</v>
      </c>
      <c r="C1559" s="16" t="str">
        <f t="shared" si="218"/>
        <v>2018</v>
      </c>
      <c r="D1559" s="16" t="str">
        <f t="shared" si="219"/>
        <v>040000</v>
      </c>
      <c r="E1559" s="16" t="str">
        <f>VLOOKUP(D1559:D4715,'[10]Catalogos CRI'!$A$10:$B$19,2,FALSE)</f>
        <v>DERECHOS</v>
      </c>
      <c r="F1559" s="16" t="str">
        <f t="shared" si="220"/>
        <v>041000</v>
      </c>
      <c r="G1559" s="16" t="str">
        <f>VLOOKUP(F1559:F4715,'[10]Catalogos CRI'!$A$24:$B$65,2,FALSE)</f>
        <v>DERECHOS POR EL USO, GOCE, APROVECHAMIENTO O EXPLOTACIÓN DE BIENES DE DOMINIO PÚBLICO</v>
      </c>
      <c r="H1559" s="16" t="str">
        <f t="shared" si="221"/>
        <v>041010</v>
      </c>
      <c r="I1559" s="16" t="str">
        <f>VLOOKUP(H1559:H4715,'[10]Catalogos CRI'!$A$70:$B$148,2,FALSE)</f>
        <v>Uso del piso</v>
      </c>
      <c r="J1559" s="16" t="str">
        <f t="shared" si="222"/>
        <v>041012</v>
      </c>
      <c r="K1559" s="16" t="str">
        <f>VLOOKUP(J1559:J4715,'[10]Catalogos CRI'!$A$153:$B$335,2,FALSE)</f>
        <v>Puestos permanentes y eventuales</v>
      </c>
      <c r="L1559" s="16" t="str">
        <f t="shared" si="223"/>
        <v>400</v>
      </c>
      <c r="M1559" s="16" t="str">
        <f>VLOOKUP(L1559:L4715,[11]FF!$A$10:$B$16,2,FALSE)</f>
        <v>Ingresos Propios</v>
      </c>
      <c r="N1559" s="16" t="str">
        <f t="shared" si="224"/>
        <v>401</v>
      </c>
      <c r="O1559" s="16" t="str">
        <f>VLOOKUP(N1559:N4715,[11]FF!$A$22:$B$93,2,FALSE)</f>
        <v>Ingresos Propios</v>
      </c>
      <c r="P1559" s="16">
        <v>859960</v>
      </c>
      <c r="Q1559" s="16">
        <v>12</v>
      </c>
      <c r="R1559" s="17">
        <v>0</v>
      </c>
      <c r="S1559" s="17">
        <v>0</v>
      </c>
      <c r="T1559" s="17">
        <f t="shared" si="216"/>
        <v>0</v>
      </c>
      <c r="U1559" s="17">
        <v>0</v>
      </c>
      <c r="V1559" s="17">
        <v>1821246.92</v>
      </c>
      <c r="W1559" s="17">
        <f t="shared" si="217"/>
        <v>-1821246.92</v>
      </c>
      <c r="X1559" t="str">
        <f>VLOOKUP(J1559,'[12]Conver ASEJ VS Clave Nueva'!$A$4:$C$193,3,FALSE)</f>
        <v>4.1.1.2</v>
      </c>
      <c r="Y1559" t="str">
        <f>VLOOKUP(K1559,'[13]Conver ASEJ VS Clave Nueva'!$B$4:$D$193,3,FALSE)</f>
        <v>Puestos permanentes y eventuales</v>
      </c>
    </row>
    <row r="1560" spans="1:25" x14ac:dyDescent="0.25">
      <c r="A1560" s="16">
        <v>84756</v>
      </c>
      <c r="B1560" s="16" t="s">
        <v>36</v>
      </c>
      <c r="C1560" s="16" t="str">
        <f t="shared" si="218"/>
        <v>2018</v>
      </c>
      <c r="D1560" s="16" t="str">
        <f t="shared" si="219"/>
        <v>040000</v>
      </c>
      <c r="E1560" s="16" t="str">
        <f>VLOOKUP(D1560:D4716,'[10]Catalogos CRI'!$A$10:$B$19,2,FALSE)</f>
        <v>DERECHOS</v>
      </c>
      <c r="F1560" s="16" t="str">
        <f t="shared" si="220"/>
        <v>041000</v>
      </c>
      <c r="G1560" s="16" t="str">
        <f>VLOOKUP(F1560:F4716,'[10]Catalogos CRI'!$A$24:$B$65,2,FALSE)</f>
        <v>DERECHOS POR EL USO, GOCE, APROVECHAMIENTO O EXPLOTACIÓN DE BIENES DE DOMINIO PÚBLICO</v>
      </c>
      <c r="H1560" s="16" t="str">
        <f t="shared" si="221"/>
        <v>041020</v>
      </c>
      <c r="I1560" s="16" t="str">
        <f>VLOOKUP(H1560:H4716,'[10]Catalogos CRI'!$A$70:$B$148,2,FALSE)</f>
        <v>Estacionamientos</v>
      </c>
      <c r="J1560" s="16" t="str">
        <f t="shared" si="222"/>
        <v>041021</v>
      </c>
      <c r="K1560" s="16" t="str">
        <f>VLOOKUP(J1560:J4716,'[10]Catalogos CRI'!$A$153:$B$335,2,FALSE)</f>
        <v>Concesión de estacionamientos</v>
      </c>
      <c r="L1560" s="16" t="str">
        <f t="shared" si="223"/>
        <v>400</v>
      </c>
      <c r="M1560" s="16" t="str">
        <f>VLOOKUP(L1560:L4716,[11]FF!$A$10:$B$16,2,FALSE)</f>
        <v>Ingresos Propios</v>
      </c>
      <c r="N1560" s="16" t="str">
        <f t="shared" si="224"/>
        <v>401</v>
      </c>
      <c r="O1560" s="16" t="str">
        <f>VLOOKUP(N1560:N4716,[11]FF!$A$22:$B$93,2,FALSE)</f>
        <v>Ingresos Propios</v>
      </c>
      <c r="P1560" s="16">
        <v>859961</v>
      </c>
      <c r="Q1560" s="16">
        <v>1</v>
      </c>
      <c r="R1560" s="17">
        <v>0</v>
      </c>
      <c r="S1560" s="17">
        <v>0</v>
      </c>
      <c r="T1560" s="17">
        <f t="shared" si="216"/>
        <v>0</v>
      </c>
      <c r="U1560" s="17">
        <v>0</v>
      </c>
      <c r="V1560" s="17">
        <v>735218.87</v>
      </c>
      <c r="W1560" s="17">
        <f t="shared" si="217"/>
        <v>-735218.87</v>
      </c>
      <c r="X1560" t="str">
        <f>VLOOKUP(J1560,'[12]Conver ASEJ VS Clave Nueva'!$A$4:$C$193,3,FALSE)</f>
        <v>4.1.2.1</v>
      </c>
      <c r="Y1560" t="str">
        <f>VLOOKUP(K1560,'[13]Conver ASEJ VS Clave Nueva'!$B$4:$D$193,3,FALSE)</f>
        <v>Concesión de estacionamientos</v>
      </c>
    </row>
    <row r="1561" spans="1:25" x14ac:dyDescent="0.25">
      <c r="A1561" s="16">
        <v>84756</v>
      </c>
      <c r="B1561" s="16" t="s">
        <v>36</v>
      </c>
      <c r="C1561" s="16" t="str">
        <f t="shared" si="218"/>
        <v>2018</v>
      </c>
      <c r="D1561" s="16" t="str">
        <f t="shared" si="219"/>
        <v>040000</v>
      </c>
      <c r="E1561" s="16" t="str">
        <f>VLOOKUP(D1561:D4717,'[10]Catalogos CRI'!$A$10:$B$19,2,FALSE)</f>
        <v>DERECHOS</v>
      </c>
      <c r="F1561" s="16" t="str">
        <f t="shared" si="220"/>
        <v>041000</v>
      </c>
      <c r="G1561" s="16" t="str">
        <f>VLOOKUP(F1561:F4717,'[10]Catalogos CRI'!$A$24:$B$65,2,FALSE)</f>
        <v>DERECHOS POR EL USO, GOCE, APROVECHAMIENTO O EXPLOTACIÓN DE BIENES DE DOMINIO PÚBLICO</v>
      </c>
      <c r="H1561" s="16" t="str">
        <f t="shared" si="221"/>
        <v>041020</v>
      </c>
      <c r="I1561" s="16" t="str">
        <f>VLOOKUP(H1561:H4717,'[10]Catalogos CRI'!$A$70:$B$148,2,FALSE)</f>
        <v>Estacionamientos</v>
      </c>
      <c r="J1561" s="16" t="str">
        <f t="shared" si="222"/>
        <v>041021</v>
      </c>
      <c r="K1561" s="16" t="str">
        <f>VLOOKUP(J1561:J4717,'[10]Catalogos CRI'!$A$153:$B$335,2,FALSE)</f>
        <v>Concesión de estacionamientos</v>
      </c>
      <c r="L1561" s="16" t="str">
        <f t="shared" si="223"/>
        <v>400</v>
      </c>
      <c r="M1561" s="16" t="str">
        <f>VLOOKUP(L1561:L4717,[11]FF!$A$10:$B$16,2,FALSE)</f>
        <v>Ingresos Propios</v>
      </c>
      <c r="N1561" s="16" t="str">
        <f t="shared" si="224"/>
        <v>401</v>
      </c>
      <c r="O1561" s="16" t="str">
        <f>VLOOKUP(N1561:N4717,[11]FF!$A$22:$B$93,2,FALSE)</f>
        <v>Ingresos Propios</v>
      </c>
      <c r="P1561" s="16">
        <v>859962</v>
      </c>
      <c r="Q1561" s="16">
        <v>2</v>
      </c>
      <c r="R1561" s="17">
        <v>0</v>
      </c>
      <c r="S1561" s="17">
        <v>0</v>
      </c>
      <c r="T1561" s="17">
        <f t="shared" si="216"/>
        <v>0</v>
      </c>
      <c r="U1561" s="17">
        <v>0</v>
      </c>
      <c r="V1561" s="17">
        <v>288334.7</v>
      </c>
      <c r="W1561" s="17">
        <f t="shared" si="217"/>
        <v>-288334.7</v>
      </c>
      <c r="X1561" t="str">
        <f>VLOOKUP(J1561,'[12]Conver ASEJ VS Clave Nueva'!$A$4:$C$193,3,FALSE)</f>
        <v>4.1.2.1</v>
      </c>
      <c r="Y1561" t="str">
        <f>VLOOKUP(K1561,'[13]Conver ASEJ VS Clave Nueva'!$B$4:$D$193,3,FALSE)</f>
        <v>Concesión de estacionamientos</v>
      </c>
    </row>
    <row r="1562" spans="1:25" x14ac:dyDescent="0.25">
      <c r="A1562" s="16">
        <v>84756</v>
      </c>
      <c r="B1562" s="16" t="s">
        <v>36</v>
      </c>
      <c r="C1562" s="16" t="str">
        <f t="shared" si="218"/>
        <v>2018</v>
      </c>
      <c r="D1562" s="16" t="str">
        <f t="shared" si="219"/>
        <v>040000</v>
      </c>
      <c r="E1562" s="16" t="str">
        <f>VLOOKUP(D1562:D4718,'[10]Catalogos CRI'!$A$10:$B$19,2,FALSE)</f>
        <v>DERECHOS</v>
      </c>
      <c r="F1562" s="16" t="str">
        <f t="shared" si="220"/>
        <v>041000</v>
      </c>
      <c r="G1562" s="16" t="str">
        <f>VLOOKUP(F1562:F4718,'[10]Catalogos CRI'!$A$24:$B$65,2,FALSE)</f>
        <v>DERECHOS POR EL USO, GOCE, APROVECHAMIENTO O EXPLOTACIÓN DE BIENES DE DOMINIO PÚBLICO</v>
      </c>
      <c r="H1562" s="16" t="str">
        <f t="shared" si="221"/>
        <v>041020</v>
      </c>
      <c r="I1562" s="16" t="str">
        <f>VLOOKUP(H1562:H4718,'[10]Catalogos CRI'!$A$70:$B$148,2,FALSE)</f>
        <v>Estacionamientos</v>
      </c>
      <c r="J1562" s="16" t="str">
        <f t="shared" si="222"/>
        <v>041021</v>
      </c>
      <c r="K1562" s="16" t="str">
        <f>VLOOKUP(J1562:J4718,'[10]Catalogos CRI'!$A$153:$B$335,2,FALSE)</f>
        <v>Concesión de estacionamientos</v>
      </c>
      <c r="L1562" s="16" t="str">
        <f t="shared" si="223"/>
        <v>400</v>
      </c>
      <c r="M1562" s="16" t="str">
        <f>VLOOKUP(L1562:L4718,[11]FF!$A$10:$B$16,2,FALSE)</f>
        <v>Ingresos Propios</v>
      </c>
      <c r="N1562" s="16" t="str">
        <f t="shared" si="224"/>
        <v>401</v>
      </c>
      <c r="O1562" s="16" t="str">
        <f>VLOOKUP(N1562:N4718,[11]FF!$A$22:$B$93,2,FALSE)</f>
        <v>Ingresos Propios</v>
      </c>
      <c r="P1562" s="16">
        <v>859963</v>
      </c>
      <c r="Q1562" s="16">
        <v>3</v>
      </c>
      <c r="R1562" s="17">
        <v>0</v>
      </c>
      <c r="S1562" s="17">
        <v>0</v>
      </c>
      <c r="T1562" s="17">
        <f t="shared" si="216"/>
        <v>0</v>
      </c>
      <c r="U1562" s="17">
        <v>0</v>
      </c>
      <c r="V1562" s="17">
        <v>138805.81</v>
      </c>
      <c r="W1562" s="17">
        <f t="shared" si="217"/>
        <v>-138805.81</v>
      </c>
      <c r="X1562" t="str">
        <f>VLOOKUP(J1562,'[12]Conver ASEJ VS Clave Nueva'!$A$4:$C$193,3,FALSE)</f>
        <v>4.1.2.1</v>
      </c>
      <c r="Y1562" t="str">
        <f>VLOOKUP(K1562,'[13]Conver ASEJ VS Clave Nueva'!$B$4:$D$193,3,FALSE)</f>
        <v>Concesión de estacionamientos</v>
      </c>
    </row>
    <row r="1563" spans="1:25" x14ac:dyDescent="0.25">
      <c r="A1563" s="16">
        <v>84756</v>
      </c>
      <c r="B1563" s="16" t="s">
        <v>36</v>
      </c>
      <c r="C1563" s="16" t="str">
        <f t="shared" si="218"/>
        <v>2018</v>
      </c>
      <c r="D1563" s="16" t="str">
        <f t="shared" si="219"/>
        <v>040000</v>
      </c>
      <c r="E1563" s="16" t="str">
        <f>VLOOKUP(D1563:D4719,'[10]Catalogos CRI'!$A$10:$B$19,2,FALSE)</f>
        <v>DERECHOS</v>
      </c>
      <c r="F1563" s="16" t="str">
        <f t="shared" si="220"/>
        <v>041000</v>
      </c>
      <c r="G1563" s="16" t="str">
        <f>VLOOKUP(F1563:F4719,'[10]Catalogos CRI'!$A$24:$B$65,2,FALSE)</f>
        <v>DERECHOS POR EL USO, GOCE, APROVECHAMIENTO O EXPLOTACIÓN DE BIENES DE DOMINIO PÚBLICO</v>
      </c>
      <c r="H1563" s="16" t="str">
        <f t="shared" si="221"/>
        <v>041020</v>
      </c>
      <c r="I1563" s="16" t="str">
        <f>VLOOKUP(H1563:H4719,'[10]Catalogos CRI'!$A$70:$B$148,2,FALSE)</f>
        <v>Estacionamientos</v>
      </c>
      <c r="J1563" s="16" t="str">
        <f t="shared" si="222"/>
        <v>041021</v>
      </c>
      <c r="K1563" s="16" t="str">
        <f>VLOOKUP(J1563:J4719,'[10]Catalogos CRI'!$A$153:$B$335,2,FALSE)</f>
        <v>Concesión de estacionamientos</v>
      </c>
      <c r="L1563" s="16" t="str">
        <f t="shared" si="223"/>
        <v>400</v>
      </c>
      <c r="M1563" s="16" t="str">
        <f>VLOOKUP(L1563:L4719,[11]FF!$A$10:$B$16,2,FALSE)</f>
        <v>Ingresos Propios</v>
      </c>
      <c r="N1563" s="16" t="str">
        <f t="shared" si="224"/>
        <v>401</v>
      </c>
      <c r="O1563" s="16" t="str">
        <f>VLOOKUP(N1563:N4719,[11]FF!$A$22:$B$93,2,FALSE)</f>
        <v>Ingresos Propios</v>
      </c>
      <c r="P1563" s="16">
        <v>859964</v>
      </c>
      <c r="Q1563" s="16">
        <v>4</v>
      </c>
      <c r="R1563" s="17">
        <v>0</v>
      </c>
      <c r="S1563" s="17">
        <v>0</v>
      </c>
      <c r="T1563" s="17">
        <f t="shared" si="216"/>
        <v>0</v>
      </c>
      <c r="U1563" s="17">
        <v>0</v>
      </c>
      <c r="V1563" s="17">
        <v>114239</v>
      </c>
      <c r="W1563" s="17">
        <f t="shared" si="217"/>
        <v>-114239</v>
      </c>
      <c r="X1563" t="str">
        <f>VLOOKUP(J1563,'[12]Conver ASEJ VS Clave Nueva'!$A$4:$C$193,3,FALSE)</f>
        <v>4.1.2.1</v>
      </c>
      <c r="Y1563" t="str">
        <f>VLOOKUP(K1563,'[13]Conver ASEJ VS Clave Nueva'!$B$4:$D$193,3,FALSE)</f>
        <v>Concesión de estacionamientos</v>
      </c>
    </row>
    <row r="1564" spans="1:25" x14ac:dyDescent="0.25">
      <c r="A1564" s="16">
        <v>84756</v>
      </c>
      <c r="B1564" s="16" t="s">
        <v>36</v>
      </c>
      <c r="C1564" s="16" t="str">
        <f t="shared" si="218"/>
        <v>2018</v>
      </c>
      <c r="D1564" s="16" t="str">
        <f t="shared" si="219"/>
        <v>040000</v>
      </c>
      <c r="E1564" s="16" t="str">
        <f>VLOOKUP(D1564:D4720,'[10]Catalogos CRI'!$A$10:$B$19,2,FALSE)</f>
        <v>DERECHOS</v>
      </c>
      <c r="F1564" s="16" t="str">
        <f t="shared" si="220"/>
        <v>041000</v>
      </c>
      <c r="G1564" s="16" t="str">
        <f>VLOOKUP(F1564:F4720,'[10]Catalogos CRI'!$A$24:$B$65,2,FALSE)</f>
        <v>DERECHOS POR EL USO, GOCE, APROVECHAMIENTO O EXPLOTACIÓN DE BIENES DE DOMINIO PÚBLICO</v>
      </c>
      <c r="H1564" s="16" t="str">
        <f t="shared" si="221"/>
        <v>041020</v>
      </c>
      <c r="I1564" s="16" t="str">
        <f>VLOOKUP(H1564:H4720,'[10]Catalogos CRI'!$A$70:$B$148,2,FALSE)</f>
        <v>Estacionamientos</v>
      </c>
      <c r="J1564" s="16" t="str">
        <f t="shared" si="222"/>
        <v>041021</v>
      </c>
      <c r="K1564" s="16" t="str">
        <f>VLOOKUP(J1564:J4720,'[10]Catalogos CRI'!$A$153:$B$335,2,FALSE)</f>
        <v>Concesión de estacionamientos</v>
      </c>
      <c r="L1564" s="16" t="str">
        <f t="shared" si="223"/>
        <v>400</v>
      </c>
      <c r="M1564" s="16" t="str">
        <f>VLOOKUP(L1564:L4720,[11]FF!$A$10:$B$16,2,FALSE)</f>
        <v>Ingresos Propios</v>
      </c>
      <c r="N1564" s="16" t="str">
        <f t="shared" si="224"/>
        <v>401</v>
      </c>
      <c r="O1564" s="16" t="str">
        <f>VLOOKUP(N1564:N4720,[11]FF!$A$22:$B$93,2,FALSE)</f>
        <v>Ingresos Propios</v>
      </c>
      <c r="P1564" s="16">
        <v>859965</v>
      </c>
      <c r="Q1564" s="16">
        <v>5</v>
      </c>
      <c r="R1564" s="17">
        <v>0</v>
      </c>
      <c r="S1564" s="17">
        <v>0</v>
      </c>
      <c r="T1564" s="17">
        <f t="shared" si="216"/>
        <v>0</v>
      </c>
      <c r="U1564" s="17">
        <v>0</v>
      </c>
      <c r="V1564" s="17">
        <v>250239</v>
      </c>
      <c r="W1564" s="17">
        <f t="shared" si="217"/>
        <v>-250239</v>
      </c>
      <c r="X1564" t="str">
        <f>VLOOKUP(J1564,'[12]Conver ASEJ VS Clave Nueva'!$A$4:$C$193,3,FALSE)</f>
        <v>4.1.2.1</v>
      </c>
      <c r="Y1564" t="str">
        <f>VLOOKUP(K1564,'[13]Conver ASEJ VS Clave Nueva'!$B$4:$D$193,3,FALSE)</f>
        <v>Concesión de estacionamientos</v>
      </c>
    </row>
    <row r="1565" spans="1:25" x14ac:dyDescent="0.25">
      <c r="A1565" s="16">
        <v>84756</v>
      </c>
      <c r="B1565" s="16" t="s">
        <v>36</v>
      </c>
      <c r="C1565" s="16" t="str">
        <f t="shared" si="218"/>
        <v>2018</v>
      </c>
      <c r="D1565" s="16" t="str">
        <f t="shared" si="219"/>
        <v>040000</v>
      </c>
      <c r="E1565" s="16" t="str">
        <f>VLOOKUP(D1565:D4721,'[10]Catalogos CRI'!$A$10:$B$19,2,FALSE)</f>
        <v>DERECHOS</v>
      </c>
      <c r="F1565" s="16" t="str">
        <f t="shared" si="220"/>
        <v>041000</v>
      </c>
      <c r="G1565" s="16" t="str">
        <f>VLOOKUP(F1565:F4721,'[10]Catalogos CRI'!$A$24:$B$65,2,FALSE)</f>
        <v>DERECHOS POR EL USO, GOCE, APROVECHAMIENTO O EXPLOTACIÓN DE BIENES DE DOMINIO PÚBLICO</v>
      </c>
      <c r="H1565" s="16" t="str">
        <f t="shared" si="221"/>
        <v>041020</v>
      </c>
      <c r="I1565" s="16" t="str">
        <f>VLOOKUP(H1565:H4721,'[10]Catalogos CRI'!$A$70:$B$148,2,FALSE)</f>
        <v>Estacionamientos</v>
      </c>
      <c r="J1565" s="16" t="str">
        <f t="shared" si="222"/>
        <v>041021</v>
      </c>
      <c r="K1565" s="16" t="str">
        <f>VLOOKUP(J1565:J4721,'[10]Catalogos CRI'!$A$153:$B$335,2,FALSE)</f>
        <v>Concesión de estacionamientos</v>
      </c>
      <c r="L1565" s="16" t="str">
        <f t="shared" si="223"/>
        <v>400</v>
      </c>
      <c r="M1565" s="16" t="str">
        <f>VLOOKUP(L1565:L4721,[11]FF!$A$10:$B$16,2,FALSE)</f>
        <v>Ingresos Propios</v>
      </c>
      <c r="N1565" s="16" t="str">
        <f t="shared" si="224"/>
        <v>401</v>
      </c>
      <c r="O1565" s="16" t="str">
        <f>VLOOKUP(N1565:N4721,[11]FF!$A$22:$B$93,2,FALSE)</f>
        <v>Ingresos Propios</v>
      </c>
      <c r="P1565" s="16">
        <v>859966</v>
      </c>
      <c r="Q1565" s="16">
        <v>6</v>
      </c>
      <c r="R1565" s="17">
        <v>0</v>
      </c>
      <c r="S1565" s="17">
        <v>0</v>
      </c>
      <c r="T1565" s="17">
        <f t="shared" si="216"/>
        <v>0</v>
      </c>
      <c r="U1565" s="17">
        <v>0</v>
      </c>
      <c r="V1565" s="17">
        <v>105085.44</v>
      </c>
      <c r="W1565" s="17">
        <f t="shared" si="217"/>
        <v>-105085.44</v>
      </c>
      <c r="X1565" t="str">
        <f>VLOOKUP(J1565,'[12]Conver ASEJ VS Clave Nueva'!$A$4:$C$193,3,FALSE)</f>
        <v>4.1.2.1</v>
      </c>
      <c r="Y1565" t="str">
        <f>VLOOKUP(K1565,'[13]Conver ASEJ VS Clave Nueva'!$B$4:$D$193,3,FALSE)</f>
        <v>Concesión de estacionamientos</v>
      </c>
    </row>
    <row r="1566" spans="1:25" x14ac:dyDescent="0.25">
      <c r="A1566" s="16">
        <v>84756</v>
      </c>
      <c r="B1566" s="16" t="s">
        <v>36</v>
      </c>
      <c r="C1566" s="16" t="str">
        <f t="shared" si="218"/>
        <v>2018</v>
      </c>
      <c r="D1566" s="16" t="str">
        <f t="shared" si="219"/>
        <v>040000</v>
      </c>
      <c r="E1566" s="16" t="str">
        <f>VLOOKUP(D1566:D4722,'[10]Catalogos CRI'!$A$10:$B$19,2,FALSE)</f>
        <v>DERECHOS</v>
      </c>
      <c r="F1566" s="16" t="str">
        <f t="shared" si="220"/>
        <v>041000</v>
      </c>
      <c r="G1566" s="16" t="str">
        <f>VLOOKUP(F1566:F4722,'[10]Catalogos CRI'!$A$24:$B$65,2,FALSE)</f>
        <v>DERECHOS POR EL USO, GOCE, APROVECHAMIENTO O EXPLOTACIÓN DE BIENES DE DOMINIO PÚBLICO</v>
      </c>
      <c r="H1566" s="16" t="str">
        <f t="shared" si="221"/>
        <v>041020</v>
      </c>
      <c r="I1566" s="16" t="str">
        <f>VLOOKUP(H1566:H4722,'[10]Catalogos CRI'!$A$70:$B$148,2,FALSE)</f>
        <v>Estacionamientos</v>
      </c>
      <c r="J1566" s="16" t="str">
        <f t="shared" si="222"/>
        <v>041021</v>
      </c>
      <c r="K1566" s="16" t="str">
        <f>VLOOKUP(J1566:J4722,'[10]Catalogos CRI'!$A$153:$B$335,2,FALSE)</f>
        <v>Concesión de estacionamientos</v>
      </c>
      <c r="L1566" s="16" t="str">
        <f t="shared" si="223"/>
        <v>400</v>
      </c>
      <c r="M1566" s="16" t="str">
        <f>VLOOKUP(L1566:L4722,[11]FF!$A$10:$B$16,2,FALSE)</f>
        <v>Ingresos Propios</v>
      </c>
      <c r="N1566" s="16" t="str">
        <f t="shared" si="224"/>
        <v>401</v>
      </c>
      <c r="O1566" s="16" t="str">
        <f>VLOOKUP(N1566:N4722,[11]FF!$A$22:$B$93,2,FALSE)</f>
        <v>Ingresos Propios</v>
      </c>
      <c r="P1566" s="16">
        <v>859967</v>
      </c>
      <c r="Q1566" s="16">
        <v>7</v>
      </c>
      <c r="R1566" s="17">
        <v>0</v>
      </c>
      <c r="S1566" s="17">
        <v>0</v>
      </c>
      <c r="T1566" s="17">
        <f t="shared" si="216"/>
        <v>0</v>
      </c>
      <c r="U1566" s="17">
        <v>0</v>
      </c>
      <c r="V1566" s="17">
        <v>133514.5</v>
      </c>
      <c r="W1566" s="17">
        <f t="shared" si="217"/>
        <v>-133514.5</v>
      </c>
      <c r="X1566" t="str">
        <f>VLOOKUP(J1566,'[12]Conver ASEJ VS Clave Nueva'!$A$4:$C$193,3,FALSE)</f>
        <v>4.1.2.1</v>
      </c>
      <c r="Y1566" t="str">
        <f>VLOOKUP(K1566,'[13]Conver ASEJ VS Clave Nueva'!$B$4:$D$193,3,FALSE)</f>
        <v>Concesión de estacionamientos</v>
      </c>
    </row>
    <row r="1567" spans="1:25" x14ac:dyDescent="0.25">
      <c r="A1567" s="16">
        <v>84756</v>
      </c>
      <c r="B1567" s="16" t="s">
        <v>36</v>
      </c>
      <c r="C1567" s="16" t="str">
        <f t="shared" si="218"/>
        <v>2018</v>
      </c>
      <c r="D1567" s="16" t="str">
        <f t="shared" si="219"/>
        <v>040000</v>
      </c>
      <c r="E1567" s="16" t="str">
        <f>VLOOKUP(D1567:D4723,'[10]Catalogos CRI'!$A$10:$B$19,2,FALSE)</f>
        <v>DERECHOS</v>
      </c>
      <c r="F1567" s="16" t="str">
        <f t="shared" si="220"/>
        <v>041000</v>
      </c>
      <c r="G1567" s="16" t="str">
        <f>VLOOKUP(F1567:F4723,'[10]Catalogos CRI'!$A$24:$B$65,2,FALSE)</f>
        <v>DERECHOS POR EL USO, GOCE, APROVECHAMIENTO O EXPLOTACIÓN DE BIENES DE DOMINIO PÚBLICO</v>
      </c>
      <c r="H1567" s="16" t="str">
        <f t="shared" si="221"/>
        <v>041020</v>
      </c>
      <c r="I1567" s="16" t="str">
        <f>VLOOKUP(H1567:H4723,'[10]Catalogos CRI'!$A$70:$B$148,2,FALSE)</f>
        <v>Estacionamientos</v>
      </c>
      <c r="J1567" s="16" t="str">
        <f t="shared" si="222"/>
        <v>041021</v>
      </c>
      <c r="K1567" s="16" t="str">
        <f>VLOOKUP(J1567:J4723,'[10]Catalogos CRI'!$A$153:$B$335,2,FALSE)</f>
        <v>Concesión de estacionamientos</v>
      </c>
      <c r="L1567" s="16" t="str">
        <f t="shared" si="223"/>
        <v>400</v>
      </c>
      <c r="M1567" s="16" t="str">
        <f>VLOOKUP(L1567:L4723,[11]FF!$A$10:$B$16,2,FALSE)</f>
        <v>Ingresos Propios</v>
      </c>
      <c r="N1567" s="16" t="str">
        <f t="shared" si="224"/>
        <v>401</v>
      </c>
      <c r="O1567" s="16" t="str">
        <f>VLOOKUP(N1567:N4723,[11]FF!$A$22:$B$93,2,FALSE)</f>
        <v>Ingresos Propios</v>
      </c>
      <c r="P1567" s="16">
        <v>859968</v>
      </c>
      <c r="Q1567" s="16">
        <v>8</v>
      </c>
      <c r="R1567" s="17">
        <v>0</v>
      </c>
      <c r="S1567" s="17">
        <v>0</v>
      </c>
      <c r="T1567" s="17">
        <f t="shared" si="216"/>
        <v>0</v>
      </c>
      <c r="U1567" s="17">
        <v>0</v>
      </c>
      <c r="V1567" s="17">
        <v>183737.8</v>
      </c>
      <c r="W1567" s="17">
        <f t="shared" si="217"/>
        <v>-183737.8</v>
      </c>
      <c r="X1567" t="str">
        <f>VLOOKUP(J1567,'[12]Conver ASEJ VS Clave Nueva'!$A$4:$C$193,3,FALSE)</f>
        <v>4.1.2.1</v>
      </c>
      <c r="Y1567" t="str">
        <f>VLOOKUP(K1567,'[13]Conver ASEJ VS Clave Nueva'!$B$4:$D$193,3,FALSE)</f>
        <v>Concesión de estacionamientos</v>
      </c>
    </row>
    <row r="1568" spans="1:25" x14ac:dyDescent="0.25">
      <c r="A1568" s="16">
        <v>84756</v>
      </c>
      <c r="B1568" s="16" t="s">
        <v>36</v>
      </c>
      <c r="C1568" s="16" t="str">
        <f t="shared" si="218"/>
        <v>2018</v>
      </c>
      <c r="D1568" s="16" t="str">
        <f t="shared" si="219"/>
        <v>040000</v>
      </c>
      <c r="E1568" s="16" t="str">
        <f>VLOOKUP(D1568:D4724,'[10]Catalogos CRI'!$A$10:$B$19,2,FALSE)</f>
        <v>DERECHOS</v>
      </c>
      <c r="F1568" s="16" t="str">
        <f t="shared" si="220"/>
        <v>041000</v>
      </c>
      <c r="G1568" s="16" t="str">
        <f>VLOOKUP(F1568:F4724,'[10]Catalogos CRI'!$A$24:$B$65,2,FALSE)</f>
        <v>DERECHOS POR EL USO, GOCE, APROVECHAMIENTO O EXPLOTACIÓN DE BIENES DE DOMINIO PÚBLICO</v>
      </c>
      <c r="H1568" s="16" t="str">
        <f t="shared" si="221"/>
        <v>041020</v>
      </c>
      <c r="I1568" s="16" t="str">
        <f>VLOOKUP(H1568:H4724,'[10]Catalogos CRI'!$A$70:$B$148,2,FALSE)</f>
        <v>Estacionamientos</v>
      </c>
      <c r="J1568" s="16" t="str">
        <f t="shared" si="222"/>
        <v>041021</v>
      </c>
      <c r="K1568" s="16" t="str">
        <f>VLOOKUP(J1568:J4724,'[10]Catalogos CRI'!$A$153:$B$335,2,FALSE)</f>
        <v>Concesión de estacionamientos</v>
      </c>
      <c r="L1568" s="16" t="str">
        <f t="shared" si="223"/>
        <v>400</v>
      </c>
      <c r="M1568" s="16" t="str">
        <f>VLOOKUP(L1568:L4724,[11]FF!$A$10:$B$16,2,FALSE)</f>
        <v>Ingresos Propios</v>
      </c>
      <c r="N1568" s="16" t="str">
        <f t="shared" si="224"/>
        <v>401</v>
      </c>
      <c r="O1568" s="16" t="str">
        <f>VLOOKUP(N1568:N4724,[11]FF!$A$22:$B$93,2,FALSE)</f>
        <v>Ingresos Propios</v>
      </c>
      <c r="P1568" s="16">
        <v>859969</v>
      </c>
      <c r="Q1568" s="16">
        <v>9</v>
      </c>
      <c r="R1568" s="17">
        <v>0</v>
      </c>
      <c r="S1568" s="17">
        <v>0</v>
      </c>
      <c r="T1568" s="17">
        <f t="shared" si="216"/>
        <v>0</v>
      </c>
      <c r="U1568" s="17">
        <v>0</v>
      </c>
      <c r="V1568" s="17">
        <v>241057.8</v>
      </c>
      <c r="W1568" s="17">
        <f t="shared" si="217"/>
        <v>-241057.8</v>
      </c>
      <c r="X1568" t="str">
        <f>VLOOKUP(J1568,'[12]Conver ASEJ VS Clave Nueva'!$A$4:$C$193,3,FALSE)</f>
        <v>4.1.2.1</v>
      </c>
      <c r="Y1568" t="str">
        <f>VLOOKUP(K1568,'[13]Conver ASEJ VS Clave Nueva'!$B$4:$D$193,3,FALSE)</f>
        <v>Concesión de estacionamientos</v>
      </c>
    </row>
    <row r="1569" spans="1:25" x14ac:dyDescent="0.25">
      <c r="A1569" s="16">
        <v>84756</v>
      </c>
      <c r="B1569" s="16" t="s">
        <v>36</v>
      </c>
      <c r="C1569" s="16" t="str">
        <f t="shared" si="218"/>
        <v>2018</v>
      </c>
      <c r="D1569" s="16" t="str">
        <f t="shared" si="219"/>
        <v>040000</v>
      </c>
      <c r="E1569" s="16" t="str">
        <f>VLOOKUP(D1569:D4725,'[10]Catalogos CRI'!$A$10:$B$19,2,FALSE)</f>
        <v>DERECHOS</v>
      </c>
      <c r="F1569" s="16" t="str">
        <f t="shared" si="220"/>
        <v>041000</v>
      </c>
      <c r="G1569" s="16" t="str">
        <f>VLOOKUP(F1569:F4725,'[10]Catalogos CRI'!$A$24:$B$65,2,FALSE)</f>
        <v>DERECHOS POR EL USO, GOCE, APROVECHAMIENTO O EXPLOTACIÓN DE BIENES DE DOMINIO PÚBLICO</v>
      </c>
      <c r="H1569" s="16" t="str">
        <f t="shared" si="221"/>
        <v>041020</v>
      </c>
      <c r="I1569" s="16" t="str">
        <f>VLOOKUP(H1569:H4725,'[10]Catalogos CRI'!$A$70:$B$148,2,FALSE)</f>
        <v>Estacionamientos</v>
      </c>
      <c r="J1569" s="16" t="str">
        <f t="shared" si="222"/>
        <v>041021</v>
      </c>
      <c r="K1569" s="16" t="str">
        <f>VLOOKUP(J1569:J4725,'[10]Catalogos CRI'!$A$153:$B$335,2,FALSE)</f>
        <v>Concesión de estacionamientos</v>
      </c>
      <c r="L1569" s="16" t="str">
        <f t="shared" si="223"/>
        <v>400</v>
      </c>
      <c r="M1569" s="16" t="str">
        <f>VLOOKUP(L1569:L4725,[11]FF!$A$10:$B$16,2,FALSE)</f>
        <v>Ingresos Propios</v>
      </c>
      <c r="N1569" s="16" t="str">
        <f t="shared" si="224"/>
        <v>401</v>
      </c>
      <c r="O1569" s="16" t="str">
        <f>VLOOKUP(N1569:N4725,[11]FF!$A$22:$B$93,2,FALSE)</f>
        <v>Ingresos Propios</v>
      </c>
      <c r="P1569" s="16">
        <v>859970</v>
      </c>
      <c r="Q1569" s="16">
        <v>10</v>
      </c>
      <c r="R1569" s="17">
        <v>0</v>
      </c>
      <c r="S1569" s="17">
        <v>0</v>
      </c>
      <c r="T1569" s="17">
        <f t="shared" si="216"/>
        <v>0</v>
      </c>
      <c r="U1569" s="17">
        <v>0</v>
      </c>
      <c r="V1569" s="17">
        <v>356728.25</v>
      </c>
      <c r="W1569" s="17">
        <f t="shared" si="217"/>
        <v>-356728.25</v>
      </c>
      <c r="X1569" t="str">
        <f>VLOOKUP(J1569,'[12]Conver ASEJ VS Clave Nueva'!$A$4:$C$193,3,FALSE)</f>
        <v>4.1.2.1</v>
      </c>
      <c r="Y1569" t="str">
        <f>VLOOKUP(K1569,'[13]Conver ASEJ VS Clave Nueva'!$B$4:$D$193,3,FALSE)</f>
        <v>Concesión de estacionamientos</v>
      </c>
    </row>
    <row r="1570" spans="1:25" x14ac:dyDescent="0.25">
      <c r="A1570" s="16">
        <v>84756</v>
      </c>
      <c r="B1570" s="16" t="s">
        <v>36</v>
      </c>
      <c r="C1570" s="16" t="str">
        <f t="shared" si="218"/>
        <v>2018</v>
      </c>
      <c r="D1570" s="16" t="str">
        <f t="shared" si="219"/>
        <v>040000</v>
      </c>
      <c r="E1570" s="16" t="str">
        <f>VLOOKUP(D1570:D4726,'[10]Catalogos CRI'!$A$10:$B$19,2,FALSE)</f>
        <v>DERECHOS</v>
      </c>
      <c r="F1570" s="16" t="str">
        <f t="shared" si="220"/>
        <v>041000</v>
      </c>
      <c r="G1570" s="16" t="str">
        <f>VLOOKUP(F1570:F4726,'[10]Catalogos CRI'!$A$24:$B$65,2,FALSE)</f>
        <v>DERECHOS POR EL USO, GOCE, APROVECHAMIENTO O EXPLOTACIÓN DE BIENES DE DOMINIO PÚBLICO</v>
      </c>
      <c r="H1570" s="16" t="str">
        <f t="shared" si="221"/>
        <v>041020</v>
      </c>
      <c r="I1570" s="16" t="str">
        <f>VLOOKUP(H1570:H4726,'[10]Catalogos CRI'!$A$70:$B$148,2,FALSE)</f>
        <v>Estacionamientos</v>
      </c>
      <c r="J1570" s="16" t="str">
        <f t="shared" si="222"/>
        <v>041021</v>
      </c>
      <c r="K1570" s="16" t="str">
        <f>VLOOKUP(J1570:J4726,'[10]Catalogos CRI'!$A$153:$B$335,2,FALSE)</f>
        <v>Concesión de estacionamientos</v>
      </c>
      <c r="L1570" s="16" t="str">
        <f t="shared" si="223"/>
        <v>400</v>
      </c>
      <c r="M1570" s="16" t="str">
        <f>VLOOKUP(L1570:L4726,[11]FF!$A$10:$B$16,2,FALSE)</f>
        <v>Ingresos Propios</v>
      </c>
      <c r="N1570" s="16" t="str">
        <f t="shared" si="224"/>
        <v>401</v>
      </c>
      <c r="O1570" s="16" t="str">
        <f>VLOOKUP(N1570:N4726,[11]FF!$A$22:$B$93,2,FALSE)</f>
        <v>Ingresos Propios</v>
      </c>
      <c r="P1570" s="16">
        <v>859971</v>
      </c>
      <c r="Q1570" s="16">
        <v>11</v>
      </c>
      <c r="R1570" s="17">
        <v>0</v>
      </c>
      <c r="S1570" s="17">
        <v>0</v>
      </c>
      <c r="T1570" s="17">
        <f t="shared" si="216"/>
        <v>0</v>
      </c>
      <c r="U1570" s="17">
        <v>0</v>
      </c>
      <c r="V1570" s="17">
        <v>163522.79999999999</v>
      </c>
      <c r="W1570" s="17">
        <f t="shared" si="217"/>
        <v>-163522.79999999999</v>
      </c>
      <c r="X1570" t="str">
        <f>VLOOKUP(J1570,'[12]Conver ASEJ VS Clave Nueva'!$A$4:$C$193,3,FALSE)</f>
        <v>4.1.2.1</v>
      </c>
      <c r="Y1570" t="str">
        <f>VLOOKUP(K1570,'[13]Conver ASEJ VS Clave Nueva'!$B$4:$D$193,3,FALSE)</f>
        <v>Concesión de estacionamientos</v>
      </c>
    </row>
    <row r="1571" spans="1:25" x14ac:dyDescent="0.25">
      <c r="A1571" s="16">
        <v>84756</v>
      </c>
      <c r="B1571" s="16" t="s">
        <v>36</v>
      </c>
      <c r="C1571" s="16" t="str">
        <f t="shared" si="218"/>
        <v>2018</v>
      </c>
      <c r="D1571" s="16" t="str">
        <f t="shared" si="219"/>
        <v>040000</v>
      </c>
      <c r="E1571" s="16" t="str">
        <f>VLOOKUP(D1571:D4727,'[10]Catalogos CRI'!$A$10:$B$19,2,FALSE)</f>
        <v>DERECHOS</v>
      </c>
      <c r="F1571" s="16" t="str">
        <f t="shared" si="220"/>
        <v>041000</v>
      </c>
      <c r="G1571" s="16" t="str">
        <f>VLOOKUP(F1571:F4727,'[10]Catalogos CRI'!$A$24:$B$65,2,FALSE)</f>
        <v>DERECHOS POR EL USO, GOCE, APROVECHAMIENTO O EXPLOTACIÓN DE BIENES DE DOMINIO PÚBLICO</v>
      </c>
      <c r="H1571" s="16" t="str">
        <f t="shared" si="221"/>
        <v>041020</v>
      </c>
      <c r="I1571" s="16" t="str">
        <f>VLOOKUP(H1571:H4727,'[10]Catalogos CRI'!$A$70:$B$148,2,FALSE)</f>
        <v>Estacionamientos</v>
      </c>
      <c r="J1571" s="16" t="str">
        <f t="shared" si="222"/>
        <v>041021</v>
      </c>
      <c r="K1571" s="16" t="str">
        <f>VLOOKUP(J1571:J4727,'[10]Catalogos CRI'!$A$153:$B$335,2,FALSE)</f>
        <v>Concesión de estacionamientos</v>
      </c>
      <c r="L1571" s="16" t="str">
        <f t="shared" si="223"/>
        <v>400</v>
      </c>
      <c r="M1571" s="16" t="str">
        <f>VLOOKUP(L1571:L4727,[11]FF!$A$10:$B$16,2,FALSE)</f>
        <v>Ingresos Propios</v>
      </c>
      <c r="N1571" s="16" t="str">
        <f t="shared" si="224"/>
        <v>401</v>
      </c>
      <c r="O1571" s="16" t="str">
        <f>VLOOKUP(N1571:N4727,[11]FF!$A$22:$B$93,2,FALSE)</f>
        <v>Ingresos Propios</v>
      </c>
      <c r="P1571" s="16">
        <v>859972</v>
      </c>
      <c r="Q1571" s="16">
        <v>12</v>
      </c>
      <c r="R1571" s="17">
        <v>0</v>
      </c>
      <c r="S1571" s="17">
        <v>0</v>
      </c>
      <c r="T1571" s="17">
        <f t="shared" si="216"/>
        <v>0</v>
      </c>
      <c r="U1571" s="17">
        <v>0</v>
      </c>
      <c r="V1571" s="17">
        <v>170779.94</v>
      </c>
      <c r="W1571" s="17">
        <f t="shared" si="217"/>
        <v>-170779.94</v>
      </c>
      <c r="X1571" t="str">
        <f>VLOOKUP(J1571,'[12]Conver ASEJ VS Clave Nueva'!$A$4:$C$193,3,FALSE)</f>
        <v>4.1.2.1</v>
      </c>
      <c r="Y1571" t="str">
        <f>VLOOKUP(K1571,'[13]Conver ASEJ VS Clave Nueva'!$B$4:$D$193,3,FALSE)</f>
        <v>Concesión de estacionamientos</v>
      </c>
    </row>
    <row r="1572" spans="1:25" x14ac:dyDescent="0.25">
      <c r="A1572" s="16">
        <v>84757</v>
      </c>
      <c r="B1572" s="16" t="s">
        <v>37</v>
      </c>
      <c r="C1572" s="16" t="str">
        <f t="shared" si="218"/>
        <v>2018</v>
      </c>
      <c r="D1572" s="16" t="str">
        <f t="shared" si="219"/>
        <v>040000</v>
      </c>
      <c r="E1572" s="16" t="str">
        <f>VLOOKUP(D1572:D4728,'[10]Catalogos CRI'!$A$10:$B$19,2,FALSE)</f>
        <v>DERECHOS</v>
      </c>
      <c r="F1572" s="16" t="str">
        <f t="shared" si="220"/>
        <v>041000</v>
      </c>
      <c r="G1572" s="16" t="str">
        <f>VLOOKUP(F1572:F4728,'[10]Catalogos CRI'!$A$24:$B$65,2,FALSE)</f>
        <v>DERECHOS POR EL USO, GOCE, APROVECHAMIENTO O EXPLOTACIÓN DE BIENES DE DOMINIO PÚBLICO</v>
      </c>
      <c r="H1572" s="16" t="str">
        <f t="shared" si="221"/>
        <v>041030</v>
      </c>
      <c r="I1572" s="16" t="str">
        <f>VLOOKUP(H1572:H4728,'[10]Catalogos CRI'!$A$70:$B$148,2,FALSE)</f>
        <v>De los Cementerios de dominio público</v>
      </c>
      <c r="J1572" s="16" t="str">
        <f t="shared" si="222"/>
        <v>041031</v>
      </c>
      <c r="K1572" s="16" t="str">
        <f>VLOOKUP(J1572:J4728,'[10]Catalogos CRI'!$A$153:$B$335,2,FALSE)</f>
        <v>Lotes uso perpetuidad y temporal</v>
      </c>
      <c r="L1572" s="16" t="str">
        <f t="shared" si="223"/>
        <v>400</v>
      </c>
      <c r="M1572" s="16" t="str">
        <f>VLOOKUP(L1572:L4728,[11]FF!$A$10:$B$16,2,FALSE)</f>
        <v>Ingresos Propios</v>
      </c>
      <c r="N1572" s="16" t="str">
        <f t="shared" si="224"/>
        <v>401</v>
      </c>
      <c r="O1572" s="16" t="str">
        <f>VLOOKUP(N1572:N4728,[11]FF!$A$22:$B$93,2,FALSE)</f>
        <v>Ingresos Propios</v>
      </c>
      <c r="P1572" s="16">
        <v>859973</v>
      </c>
      <c r="Q1572" s="16">
        <v>1</v>
      </c>
      <c r="R1572" s="17">
        <v>0</v>
      </c>
      <c r="S1572" s="17">
        <v>0</v>
      </c>
      <c r="T1572" s="17">
        <f t="shared" si="216"/>
        <v>0</v>
      </c>
      <c r="U1572" s="17">
        <v>0</v>
      </c>
      <c r="V1572" s="17">
        <v>151532.01</v>
      </c>
      <c r="W1572" s="17">
        <f t="shared" si="217"/>
        <v>-151532.01</v>
      </c>
      <c r="X1572" t="str">
        <f>VLOOKUP(J1572,'[12]Conver ASEJ VS Clave Nueva'!$A$4:$C$193,3,FALSE)</f>
        <v>4.1.3.1</v>
      </c>
      <c r="Y1572" t="str">
        <f>VLOOKUP(K1572,'[13]Conver ASEJ VS Clave Nueva'!$B$4:$D$193,3,FALSE)</f>
        <v>Lotes uso perpetuidad y temporal</v>
      </c>
    </row>
    <row r="1573" spans="1:25" x14ac:dyDescent="0.25">
      <c r="A1573" s="16">
        <v>84757</v>
      </c>
      <c r="B1573" s="16" t="s">
        <v>37</v>
      </c>
      <c r="C1573" s="16" t="str">
        <f t="shared" si="218"/>
        <v>2018</v>
      </c>
      <c r="D1573" s="16" t="str">
        <f t="shared" si="219"/>
        <v>040000</v>
      </c>
      <c r="E1573" s="16" t="str">
        <f>VLOOKUP(D1573:D4729,'[10]Catalogos CRI'!$A$10:$B$19,2,FALSE)</f>
        <v>DERECHOS</v>
      </c>
      <c r="F1573" s="16" t="str">
        <f t="shared" si="220"/>
        <v>041000</v>
      </c>
      <c r="G1573" s="16" t="str">
        <f>VLOOKUP(F1573:F4729,'[10]Catalogos CRI'!$A$24:$B$65,2,FALSE)</f>
        <v>DERECHOS POR EL USO, GOCE, APROVECHAMIENTO O EXPLOTACIÓN DE BIENES DE DOMINIO PÚBLICO</v>
      </c>
      <c r="H1573" s="16" t="str">
        <f t="shared" si="221"/>
        <v>041030</v>
      </c>
      <c r="I1573" s="16" t="str">
        <f>VLOOKUP(H1573:H4729,'[10]Catalogos CRI'!$A$70:$B$148,2,FALSE)</f>
        <v>De los Cementerios de dominio público</v>
      </c>
      <c r="J1573" s="16" t="str">
        <f t="shared" si="222"/>
        <v>041031</v>
      </c>
      <c r="K1573" s="16" t="str">
        <f>VLOOKUP(J1573:J4729,'[10]Catalogos CRI'!$A$153:$B$335,2,FALSE)</f>
        <v>Lotes uso perpetuidad y temporal</v>
      </c>
      <c r="L1573" s="16" t="str">
        <f t="shared" si="223"/>
        <v>400</v>
      </c>
      <c r="M1573" s="16" t="str">
        <f>VLOOKUP(L1573:L4729,[11]FF!$A$10:$B$16,2,FALSE)</f>
        <v>Ingresos Propios</v>
      </c>
      <c r="N1573" s="16" t="str">
        <f t="shared" si="224"/>
        <v>401</v>
      </c>
      <c r="O1573" s="16" t="str">
        <f>VLOOKUP(N1573:N4729,[11]FF!$A$22:$B$93,2,FALSE)</f>
        <v>Ingresos Propios</v>
      </c>
      <c r="P1573" s="16">
        <v>859974</v>
      </c>
      <c r="Q1573" s="16">
        <v>2</v>
      </c>
      <c r="R1573" s="17">
        <v>0</v>
      </c>
      <c r="S1573" s="17">
        <v>0</v>
      </c>
      <c r="T1573" s="17">
        <f t="shared" si="216"/>
        <v>0</v>
      </c>
      <c r="U1573" s="17">
        <v>0</v>
      </c>
      <c r="V1573" s="17">
        <v>121253.84</v>
      </c>
      <c r="W1573" s="17">
        <f t="shared" si="217"/>
        <v>-121253.84</v>
      </c>
      <c r="X1573" t="str">
        <f>VLOOKUP(J1573,'[12]Conver ASEJ VS Clave Nueva'!$A$4:$C$193,3,FALSE)</f>
        <v>4.1.3.1</v>
      </c>
      <c r="Y1573" t="str">
        <f>VLOOKUP(K1573,'[13]Conver ASEJ VS Clave Nueva'!$B$4:$D$193,3,FALSE)</f>
        <v>Lotes uso perpetuidad y temporal</v>
      </c>
    </row>
    <row r="1574" spans="1:25" x14ac:dyDescent="0.25">
      <c r="A1574" s="16">
        <v>84757</v>
      </c>
      <c r="B1574" s="16" t="s">
        <v>37</v>
      </c>
      <c r="C1574" s="16" t="str">
        <f t="shared" si="218"/>
        <v>2018</v>
      </c>
      <c r="D1574" s="16" t="str">
        <f t="shared" si="219"/>
        <v>040000</v>
      </c>
      <c r="E1574" s="16" t="str">
        <f>VLOOKUP(D1574:D4730,'[10]Catalogos CRI'!$A$10:$B$19,2,FALSE)</f>
        <v>DERECHOS</v>
      </c>
      <c r="F1574" s="16" t="str">
        <f t="shared" si="220"/>
        <v>041000</v>
      </c>
      <c r="G1574" s="16" t="str">
        <f>VLOOKUP(F1574:F4730,'[10]Catalogos CRI'!$A$24:$B$65,2,FALSE)</f>
        <v>DERECHOS POR EL USO, GOCE, APROVECHAMIENTO O EXPLOTACIÓN DE BIENES DE DOMINIO PÚBLICO</v>
      </c>
      <c r="H1574" s="16" t="str">
        <f t="shared" si="221"/>
        <v>041030</v>
      </c>
      <c r="I1574" s="16" t="str">
        <f>VLOOKUP(H1574:H4730,'[10]Catalogos CRI'!$A$70:$B$148,2,FALSE)</f>
        <v>De los Cementerios de dominio público</v>
      </c>
      <c r="J1574" s="16" t="str">
        <f t="shared" si="222"/>
        <v>041031</v>
      </c>
      <c r="K1574" s="16" t="str">
        <f>VLOOKUP(J1574:J4730,'[10]Catalogos CRI'!$A$153:$B$335,2,FALSE)</f>
        <v>Lotes uso perpetuidad y temporal</v>
      </c>
      <c r="L1574" s="16" t="str">
        <f t="shared" si="223"/>
        <v>400</v>
      </c>
      <c r="M1574" s="16" t="str">
        <f>VLOOKUP(L1574:L4730,[11]FF!$A$10:$B$16,2,FALSE)</f>
        <v>Ingresos Propios</v>
      </c>
      <c r="N1574" s="16" t="str">
        <f t="shared" si="224"/>
        <v>401</v>
      </c>
      <c r="O1574" s="16" t="str">
        <f>VLOOKUP(N1574:N4730,[11]FF!$A$22:$B$93,2,FALSE)</f>
        <v>Ingresos Propios</v>
      </c>
      <c r="P1574" s="16">
        <v>859975</v>
      </c>
      <c r="Q1574" s="16">
        <v>3</v>
      </c>
      <c r="R1574" s="17">
        <v>0</v>
      </c>
      <c r="S1574" s="17">
        <v>0</v>
      </c>
      <c r="T1574" s="17">
        <f t="shared" si="216"/>
        <v>0</v>
      </c>
      <c r="U1574" s="17">
        <v>0</v>
      </c>
      <c r="V1574" s="17">
        <v>84672.2</v>
      </c>
      <c r="W1574" s="17">
        <f t="shared" si="217"/>
        <v>-84672.2</v>
      </c>
      <c r="X1574" t="str">
        <f>VLOOKUP(J1574,'[12]Conver ASEJ VS Clave Nueva'!$A$4:$C$193,3,FALSE)</f>
        <v>4.1.3.1</v>
      </c>
      <c r="Y1574" t="str">
        <f>VLOOKUP(K1574,'[13]Conver ASEJ VS Clave Nueva'!$B$4:$D$193,3,FALSE)</f>
        <v>Lotes uso perpetuidad y temporal</v>
      </c>
    </row>
    <row r="1575" spans="1:25" x14ac:dyDescent="0.25">
      <c r="A1575" s="16">
        <v>84757</v>
      </c>
      <c r="B1575" s="16" t="s">
        <v>37</v>
      </c>
      <c r="C1575" s="16" t="str">
        <f t="shared" si="218"/>
        <v>2018</v>
      </c>
      <c r="D1575" s="16" t="str">
        <f t="shared" si="219"/>
        <v>040000</v>
      </c>
      <c r="E1575" s="16" t="str">
        <f>VLOOKUP(D1575:D4731,'[10]Catalogos CRI'!$A$10:$B$19,2,FALSE)</f>
        <v>DERECHOS</v>
      </c>
      <c r="F1575" s="16" t="str">
        <f t="shared" si="220"/>
        <v>041000</v>
      </c>
      <c r="G1575" s="16" t="str">
        <f>VLOOKUP(F1575:F4731,'[10]Catalogos CRI'!$A$24:$B$65,2,FALSE)</f>
        <v>DERECHOS POR EL USO, GOCE, APROVECHAMIENTO O EXPLOTACIÓN DE BIENES DE DOMINIO PÚBLICO</v>
      </c>
      <c r="H1575" s="16" t="str">
        <f t="shared" si="221"/>
        <v>041030</v>
      </c>
      <c r="I1575" s="16" t="str">
        <f>VLOOKUP(H1575:H4731,'[10]Catalogos CRI'!$A$70:$B$148,2,FALSE)</f>
        <v>De los Cementerios de dominio público</v>
      </c>
      <c r="J1575" s="16" t="str">
        <f t="shared" si="222"/>
        <v>041031</v>
      </c>
      <c r="K1575" s="16" t="str">
        <f>VLOOKUP(J1575:J4731,'[10]Catalogos CRI'!$A$153:$B$335,2,FALSE)</f>
        <v>Lotes uso perpetuidad y temporal</v>
      </c>
      <c r="L1575" s="16" t="str">
        <f t="shared" si="223"/>
        <v>400</v>
      </c>
      <c r="M1575" s="16" t="str">
        <f>VLOOKUP(L1575:L4731,[11]FF!$A$10:$B$16,2,FALSE)</f>
        <v>Ingresos Propios</v>
      </c>
      <c r="N1575" s="16" t="str">
        <f t="shared" si="224"/>
        <v>401</v>
      </c>
      <c r="O1575" s="16" t="str">
        <f>VLOOKUP(N1575:N4731,[11]FF!$A$22:$B$93,2,FALSE)</f>
        <v>Ingresos Propios</v>
      </c>
      <c r="P1575" s="16">
        <v>859976</v>
      </c>
      <c r="Q1575" s="16">
        <v>4</v>
      </c>
      <c r="R1575" s="17">
        <v>0</v>
      </c>
      <c r="S1575" s="17">
        <v>0</v>
      </c>
      <c r="T1575" s="17">
        <f t="shared" si="216"/>
        <v>0</v>
      </c>
      <c r="U1575" s="17">
        <v>0</v>
      </c>
      <c r="V1575" s="17">
        <v>124891.2</v>
      </c>
      <c r="W1575" s="17">
        <f t="shared" si="217"/>
        <v>-124891.2</v>
      </c>
      <c r="X1575" t="str">
        <f>VLOOKUP(J1575,'[12]Conver ASEJ VS Clave Nueva'!$A$4:$C$193,3,FALSE)</f>
        <v>4.1.3.1</v>
      </c>
      <c r="Y1575" t="str">
        <f>VLOOKUP(K1575,'[13]Conver ASEJ VS Clave Nueva'!$B$4:$D$193,3,FALSE)</f>
        <v>Lotes uso perpetuidad y temporal</v>
      </c>
    </row>
    <row r="1576" spans="1:25" x14ac:dyDescent="0.25">
      <c r="A1576" s="16">
        <v>84757</v>
      </c>
      <c r="B1576" s="16" t="s">
        <v>37</v>
      </c>
      <c r="C1576" s="16" t="str">
        <f t="shared" si="218"/>
        <v>2018</v>
      </c>
      <c r="D1576" s="16" t="str">
        <f t="shared" si="219"/>
        <v>040000</v>
      </c>
      <c r="E1576" s="16" t="str">
        <f>VLOOKUP(D1576:D4732,'[10]Catalogos CRI'!$A$10:$B$19,2,FALSE)</f>
        <v>DERECHOS</v>
      </c>
      <c r="F1576" s="16" t="str">
        <f t="shared" si="220"/>
        <v>041000</v>
      </c>
      <c r="G1576" s="16" t="str">
        <f>VLOOKUP(F1576:F4732,'[10]Catalogos CRI'!$A$24:$B$65,2,FALSE)</f>
        <v>DERECHOS POR EL USO, GOCE, APROVECHAMIENTO O EXPLOTACIÓN DE BIENES DE DOMINIO PÚBLICO</v>
      </c>
      <c r="H1576" s="16" t="str">
        <f t="shared" si="221"/>
        <v>041030</v>
      </c>
      <c r="I1576" s="16" t="str">
        <f>VLOOKUP(H1576:H4732,'[10]Catalogos CRI'!$A$70:$B$148,2,FALSE)</f>
        <v>De los Cementerios de dominio público</v>
      </c>
      <c r="J1576" s="16" t="str">
        <f t="shared" si="222"/>
        <v>041031</v>
      </c>
      <c r="K1576" s="16" t="str">
        <f>VLOOKUP(J1576:J4732,'[10]Catalogos CRI'!$A$153:$B$335,2,FALSE)</f>
        <v>Lotes uso perpetuidad y temporal</v>
      </c>
      <c r="L1576" s="16" t="str">
        <f t="shared" si="223"/>
        <v>400</v>
      </c>
      <c r="M1576" s="16" t="str">
        <f>VLOOKUP(L1576:L4732,[11]FF!$A$10:$B$16,2,FALSE)</f>
        <v>Ingresos Propios</v>
      </c>
      <c r="N1576" s="16" t="str">
        <f t="shared" si="224"/>
        <v>401</v>
      </c>
      <c r="O1576" s="16" t="str">
        <f>VLOOKUP(N1576:N4732,[11]FF!$A$22:$B$93,2,FALSE)</f>
        <v>Ingresos Propios</v>
      </c>
      <c r="P1576" s="16">
        <v>859977</v>
      </c>
      <c r="Q1576" s="16">
        <v>5</v>
      </c>
      <c r="R1576" s="17">
        <v>0</v>
      </c>
      <c r="S1576" s="17">
        <v>0</v>
      </c>
      <c r="T1576" s="17">
        <f t="shared" si="216"/>
        <v>0</v>
      </c>
      <c r="U1576" s="17">
        <v>0</v>
      </c>
      <c r="V1576" s="17">
        <v>87752.6</v>
      </c>
      <c r="W1576" s="17">
        <f t="shared" si="217"/>
        <v>-87752.6</v>
      </c>
      <c r="X1576" t="str">
        <f>VLOOKUP(J1576,'[12]Conver ASEJ VS Clave Nueva'!$A$4:$C$193,3,FALSE)</f>
        <v>4.1.3.1</v>
      </c>
      <c r="Y1576" t="str">
        <f>VLOOKUP(K1576,'[13]Conver ASEJ VS Clave Nueva'!$B$4:$D$193,3,FALSE)</f>
        <v>Lotes uso perpetuidad y temporal</v>
      </c>
    </row>
    <row r="1577" spans="1:25" x14ac:dyDescent="0.25">
      <c r="A1577" s="16">
        <v>84757</v>
      </c>
      <c r="B1577" s="16" t="s">
        <v>37</v>
      </c>
      <c r="C1577" s="16" t="str">
        <f t="shared" si="218"/>
        <v>2018</v>
      </c>
      <c r="D1577" s="16" t="str">
        <f t="shared" si="219"/>
        <v>040000</v>
      </c>
      <c r="E1577" s="16" t="str">
        <f>VLOOKUP(D1577:D4733,'[10]Catalogos CRI'!$A$10:$B$19,2,FALSE)</f>
        <v>DERECHOS</v>
      </c>
      <c r="F1577" s="16" t="str">
        <f t="shared" si="220"/>
        <v>041000</v>
      </c>
      <c r="G1577" s="16" t="str">
        <f>VLOOKUP(F1577:F4733,'[10]Catalogos CRI'!$A$24:$B$65,2,FALSE)</f>
        <v>DERECHOS POR EL USO, GOCE, APROVECHAMIENTO O EXPLOTACIÓN DE BIENES DE DOMINIO PÚBLICO</v>
      </c>
      <c r="H1577" s="16" t="str">
        <f t="shared" si="221"/>
        <v>041030</v>
      </c>
      <c r="I1577" s="16" t="str">
        <f>VLOOKUP(H1577:H4733,'[10]Catalogos CRI'!$A$70:$B$148,2,FALSE)</f>
        <v>De los Cementerios de dominio público</v>
      </c>
      <c r="J1577" s="16" t="str">
        <f t="shared" si="222"/>
        <v>041031</v>
      </c>
      <c r="K1577" s="16" t="str">
        <f>VLOOKUP(J1577:J4733,'[10]Catalogos CRI'!$A$153:$B$335,2,FALSE)</f>
        <v>Lotes uso perpetuidad y temporal</v>
      </c>
      <c r="L1577" s="16" t="str">
        <f t="shared" si="223"/>
        <v>400</v>
      </c>
      <c r="M1577" s="16" t="str">
        <f>VLOOKUP(L1577:L4733,[11]FF!$A$10:$B$16,2,FALSE)</f>
        <v>Ingresos Propios</v>
      </c>
      <c r="N1577" s="16" t="str">
        <f t="shared" si="224"/>
        <v>401</v>
      </c>
      <c r="O1577" s="16" t="str">
        <f>VLOOKUP(N1577:N4733,[11]FF!$A$22:$B$93,2,FALSE)</f>
        <v>Ingresos Propios</v>
      </c>
      <c r="P1577" s="16">
        <v>859978</v>
      </c>
      <c r="Q1577" s="16">
        <v>6</v>
      </c>
      <c r="R1577" s="17">
        <v>0</v>
      </c>
      <c r="S1577" s="17">
        <v>0</v>
      </c>
      <c r="T1577" s="17">
        <f t="shared" si="216"/>
        <v>0</v>
      </c>
      <c r="U1577" s="17">
        <v>0</v>
      </c>
      <c r="V1577" s="17">
        <v>82555.259999999995</v>
      </c>
      <c r="W1577" s="17">
        <f t="shared" si="217"/>
        <v>-82555.259999999995</v>
      </c>
      <c r="X1577" t="str">
        <f>VLOOKUP(J1577,'[12]Conver ASEJ VS Clave Nueva'!$A$4:$C$193,3,FALSE)</f>
        <v>4.1.3.1</v>
      </c>
      <c r="Y1577" t="str">
        <f>VLOOKUP(K1577,'[13]Conver ASEJ VS Clave Nueva'!$B$4:$D$193,3,FALSE)</f>
        <v>Lotes uso perpetuidad y temporal</v>
      </c>
    </row>
    <row r="1578" spans="1:25" x14ac:dyDescent="0.25">
      <c r="A1578" s="16">
        <v>84757</v>
      </c>
      <c r="B1578" s="16" t="s">
        <v>37</v>
      </c>
      <c r="C1578" s="16" t="str">
        <f t="shared" si="218"/>
        <v>2018</v>
      </c>
      <c r="D1578" s="16" t="str">
        <f t="shared" si="219"/>
        <v>040000</v>
      </c>
      <c r="E1578" s="16" t="str">
        <f>VLOOKUP(D1578:D4734,'[10]Catalogos CRI'!$A$10:$B$19,2,FALSE)</f>
        <v>DERECHOS</v>
      </c>
      <c r="F1578" s="16" t="str">
        <f t="shared" si="220"/>
        <v>041000</v>
      </c>
      <c r="G1578" s="16" t="str">
        <f>VLOOKUP(F1578:F4734,'[10]Catalogos CRI'!$A$24:$B$65,2,FALSE)</f>
        <v>DERECHOS POR EL USO, GOCE, APROVECHAMIENTO O EXPLOTACIÓN DE BIENES DE DOMINIO PÚBLICO</v>
      </c>
      <c r="H1578" s="16" t="str">
        <f t="shared" si="221"/>
        <v>041030</v>
      </c>
      <c r="I1578" s="16" t="str">
        <f>VLOOKUP(H1578:H4734,'[10]Catalogos CRI'!$A$70:$B$148,2,FALSE)</f>
        <v>De los Cementerios de dominio público</v>
      </c>
      <c r="J1578" s="16" t="str">
        <f t="shared" si="222"/>
        <v>041031</v>
      </c>
      <c r="K1578" s="16" t="str">
        <f>VLOOKUP(J1578:J4734,'[10]Catalogos CRI'!$A$153:$B$335,2,FALSE)</f>
        <v>Lotes uso perpetuidad y temporal</v>
      </c>
      <c r="L1578" s="16" t="str">
        <f t="shared" si="223"/>
        <v>400</v>
      </c>
      <c r="M1578" s="16" t="str">
        <f>VLOOKUP(L1578:L4734,[11]FF!$A$10:$B$16,2,FALSE)</f>
        <v>Ingresos Propios</v>
      </c>
      <c r="N1578" s="16" t="str">
        <f t="shared" si="224"/>
        <v>401</v>
      </c>
      <c r="O1578" s="16" t="str">
        <f>VLOOKUP(N1578:N4734,[11]FF!$A$22:$B$93,2,FALSE)</f>
        <v>Ingresos Propios</v>
      </c>
      <c r="P1578" s="16">
        <v>859979</v>
      </c>
      <c r="Q1578" s="16">
        <v>7</v>
      </c>
      <c r="R1578" s="17">
        <v>0</v>
      </c>
      <c r="S1578" s="17">
        <v>0</v>
      </c>
      <c r="T1578" s="17">
        <f t="shared" si="216"/>
        <v>0</v>
      </c>
      <c r="U1578" s="17">
        <v>0</v>
      </c>
      <c r="V1578" s="17">
        <v>121716.4</v>
      </c>
      <c r="W1578" s="17">
        <f t="shared" si="217"/>
        <v>-121716.4</v>
      </c>
      <c r="X1578" t="str">
        <f>VLOOKUP(J1578,'[12]Conver ASEJ VS Clave Nueva'!$A$4:$C$193,3,FALSE)</f>
        <v>4.1.3.1</v>
      </c>
      <c r="Y1578" t="str">
        <f>VLOOKUP(K1578,'[13]Conver ASEJ VS Clave Nueva'!$B$4:$D$193,3,FALSE)</f>
        <v>Lotes uso perpetuidad y temporal</v>
      </c>
    </row>
    <row r="1579" spans="1:25" x14ac:dyDescent="0.25">
      <c r="A1579" s="16">
        <v>84757</v>
      </c>
      <c r="B1579" s="16" t="s">
        <v>37</v>
      </c>
      <c r="C1579" s="16" t="str">
        <f t="shared" si="218"/>
        <v>2018</v>
      </c>
      <c r="D1579" s="16" t="str">
        <f t="shared" si="219"/>
        <v>040000</v>
      </c>
      <c r="E1579" s="16" t="str">
        <f>VLOOKUP(D1579:D4735,'[10]Catalogos CRI'!$A$10:$B$19,2,FALSE)</f>
        <v>DERECHOS</v>
      </c>
      <c r="F1579" s="16" t="str">
        <f t="shared" si="220"/>
        <v>041000</v>
      </c>
      <c r="G1579" s="16" t="str">
        <f>VLOOKUP(F1579:F4735,'[10]Catalogos CRI'!$A$24:$B$65,2,FALSE)</f>
        <v>DERECHOS POR EL USO, GOCE, APROVECHAMIENTO O EXPLOTACIÓN DE BIENES DE DOMINIO PÚBLICO</v>
      </c>
      <c r="H1579" s="16" t="str">
        <f t="shared" si="221"/>
        <v>041030</v>
      </c>
      <c r="I1579" s="16" t="str">
        <f>VLOOKUP(H1579:H4735,'[10]Catalogos CRI'!$A$70:$B$148,2,FALSE)</f>
        <v>De los Cementerios de dominio público</v>
      </c>
      <c r="J1579" s="16" t="str">
        <f t="shared" si="222"/>
        <v>041031</v>
      </c>
      <c r="K1579" s="16" t="str">
        <f>VLOOKUP(J1579:J4735,'[10]Catalogos CRI'!$A$153:$B$335,2,FALSE)</f>
        <v>Lotes uso perpetuidad y temporal</v>
      </c>
      <c r="L1579" s="16" t="str">
        <f t="shared" si="223"/>
        <v>400</v>
      </c>
      <c r="M1579" s="16" t="str">
        <f>VLOOKUP(L1579:L4735,[11]FF!$A$10:$B$16,2,FALSE)</f>
        <v>Ingresos Propios</v>
      </c>
      <c r="N1579" s="16" t="str">
        <f t="shared" si="224"/>
        <v>401</v>
      </c>
      <c r="O1579" s="16" t="str">
        <f>VLOOKUP(N1579:N4735,[11]FF!$A$22:$B$93,2,FALSE)</f>
        <v>Ingresos Propios</v>
      </c>
      <c r="P1579" s="16">
        <v>859980</v>
      </c>
      <c r="Q1579" s="16">
        <v>8</v>
      </c>
      <c r="R1579" s="17">
        <v>0</v>
      </c>
      <c r="S1579" s="17">
        <v>0</v>
      </c>
      <c r="T1579" s="17">
        <f t="shared" si="216"/>
        <v>0</v>
      </c>
      <c r="U1579" s="17">
        <v>0</v>
      </c>
      <c r="V1579" s="17">
        <v>89430.29</v>
      </c>
      <c r="W1579" s="17">
        <f t="shared" si="217"/>
        <v>-89430.29</v>
      </c>
      <c r="X1579" t="str">
        <f>VLOOKUP(J1579,'[12]Conver ASEJ VS Clave Nueva'!$A$4:$C$193,3,FALSE)</f>
        <v>4.1.3.1</v>
      </c>
      <c r="Y1579" t="str">
        <f>VLOOKUP(K1579,'[13]Conver ASEJ VS Clave Nueva'!$B$4:$D$193,3,FALSE)</f>
        <v>Lotes uso perpetuidad y temporal</v>
      </c>
    </row>
    <row r="1580" spans="1:25" x14ac:dyDescent="0.25">
      <c r="A1580" s="16">
        <v>84757</v>
      </c>
      <c r="B1580" s="16" t="s">
        <v>37</v>
      </c>
      <c r="C1580" s="16" t="str">
        <f t="shared" si="218"/>
        <v>2018</v>
      </c>
      <c r="D1580" s="16" t="str">
        <f t="shared" si="219"/>
        <v>040000</v>
      </c>
      <c r="E1580" s="16" t="str">
        <f>VLOOKUP(D1580:D4736,'[10]Catalogos CRI'!$A$10:$B$19,2,FALSE)</f>
        <v>DERECHOS</v>
      </c>
      <c r="F1580" s="16" t="str">
        <f t="shared" si="220"/>
        <v>041000</v>
      </c>
      <c r="G1580" s="16" t="str">
        <f>VLOOKUP(F1580:F4736,'[10]Catalogos CRI'!$A$24:$B$65,2,FALSE)</f>
        <v>DERECHOS POR EL USO, GOCE, APROVECHAMIENTO O EXPLOTACIÓN DE BIENES DE DOMINIO PÚBLICO</v>
      </c>
      <c r="H1580" s="16" t="str">
        <f t="shared" si="221"/>
        <v>041030</v>
      </c>
      <c r="I1580" s="16" t="str">
        <f>VLOOKUP(H1580:H4736,'[10]Catalogos CRI'!$A$70:$B$148,2,FALSE)</f>
        <v>De los Cementerios de dominio público</v>
      </c>
      <c r="J1580" s="16" t="str">
        <f t="shared" si="222"/>
        <v>041031</v>
      </c>
      <c r="K1580" s="16" t="str">
        <f>VLOOKUP(J1580:J4736,'[10]Catalogos CRI'!$A$153:$B$335,2,FALSE)</f>
        <v>Lotes uso perpetuidad y temporal</v>
      </c>
      <c r="L1580" s="16" t="str">
        <f t="shared" si="223"/>
        <v>400</v>
      </c>
      <c r="M1580" s="16" t="str">
        <f>VLOOKUP(L1580:L4736,[11]FF!$A$10:$B$16,2,FALSE)</f>
        <v>Ingresos Propios</v>
      </c>
      <c r="N1580" s="16" t="str">
        <f t="shared" si="224"/>
        <v>401</v>
      </c>
      <c r="O1580" s="16" t="str">
        <f>VLOOKUP(N1580:N4736,[11]FF!$A$22:$B$93,2,FALSE)</f>
        <v>Ingresos Propios</v>
      </c>
      <c r="P1580" s="16">
        <v>859981</v>
      </c>
      <c r="Q1580" s="16">
        <v>9</v>
      </c>
      <c r="R1580" s="17">
        <v>0</v>
      </c>
      <c r="S1580" s="17">
        <v>0</v>
      </c>
      <c r="T1580" s="17">
        <f t="shared" si="216"/>
        <v>0</v>
      </c>
      <c r="U1580" s="17">
        <v>0</v>
      </c>
      <c r="V1580" s="17">
        <v>85004.64</v>
      </c>
      <c r="W1580" s="17">
        <f t="shared" si="217"/>
        <v>-85004.64</v>
      </c>
      <c r="X1580" t="str">
        <f>VLOOKUP(J1580,'[12]Conver ASEJ VS Clave Nueva'!$A$4:$C$193,3,FALSE)</f>
        <v>4.1.3.1</v>
      </c>
      <c r="Y1580" t="str">
        <f>VLOOKUP(K1580,'[13]Conver ASEJ VS Clave Nueva'!$B$4:$D$193,3,FALSE)</f>
        <v>Lotes uso perpetuidad y temporal</v>
      </c>
    </row>
    <row r="1581" spans="1:25" x14ac:dyDescent="0.25">
      <c r="A1581" s="16">
        <v>84757</v>
      </c>
      <c r="B1581" s="16" t="s">
        <v>37</v>
      </c>
      <c r="C1581" s="16" t="str">
        <f t="shared" si="218"/>
        <v>2018</v>
      </c>
      <c r="D1581" s="16" t="str">
        <f t="shared" si="219"/>
        <v>040000</v>
      </c>
      <c r="E1581" s="16" t="str">
        <f>VLOOKUP(D1581:D4737,'[10]Catalogos CRI'!$A$10:$B$19,2,FALSE)</f>
        <v>DERECHOS</v>
      </c>
      <c r="F1581" s="16" t="str">
        <f t="shared" si="220"/>
        <v>041000</v>
      </c>
      <c r="G1581" s="16" t="str">
        <f>VLOOKUP(F1581:F4737,'[10]Catalogos CRI'!$A$24:$B$65,2,FALSE)</f>
        <v>DERECHOS POR EL USO, GOCE, APROVECHAMIENTO O EXPLOTACIÓN DE BIENES DE DOMINIO PÚBLICO</v>
      </c>
      <c r="H1581" s="16" t="str">
        <f t="shared" si="221"/>
        <v>041030</v>
      </c>
      <c r="I1581" s="16" t="str">
        <f>VLOOKUP(H1581:H4737,'[10]Catalogos CRI'!$A$70:$B$148,2,FALSE)</f>
        <v>De los Cementerios de dominio público</v>
      </c>
      <c r="J1581" s="16" t="str">
        <f t="shared" si="222"/>
        <v>041031</v>
      </c>
      <c r="K1581" s="16" t="str">
        <f>VLOOKUP(J1581:J4737,'[10]Catalogos CRI'!$A$153:$B$335,2,FALSE)</f>
        <v>Lotes uso perpetuidad y temporal</v>
      </c>
      <c r="L1581" s="16" t="str">
        <f t="shared" si="223"/>
        <v>400</v>
      </c>
      <c r="M1581" s="16" t="str">
        <f>VLOOKUP(L1581:L4737,[11]FF!$A$10:$B$16,2,FALSE)</f>
        <v>Ingresos Propios</v>
      </c>
      <c r="N1581" s="16" t="str">
        <f t="shared" si="224"/>
        <v>401</v>
      </c>
      <c r="O1581" s="16" t="str">
        <f>VLOOKUP(N1581:N4737,[11]FF!$A$22:$B$93,2,FALSE)</f>
        <v>Ingresos Propios</v>
      </c>
      <c r="P1581" s="16">
        <v>859982</v>
      </c>
      <c r="Q1581" s="16">
        <v>10</v>
      </c>
      <c r="R1581" s="17">
        <v>0</v>
      </c>
      <c r="S1581" s="17">
        <v>0</v>
      </c>
      <c r="T1581" s="17">
        <f t="shared" si="216"/>
        <v>0</v>
      </c>
      <c r="U1581" s="17">
        <v>0</v>
      </c>
      <c r="V1581" s="17">
        <v>141686.88</v>
      </c>
      <c r="W1581" s="17">
        <f t="shared" si="217"/>
        <v>-141686.88</v>
      </c>
      <c r="X1581" t="str">
        <f>VLOOKUP(J1581,'[12]Conver ASEJ VS Clave Nueva'!$A$4:$C$193,3,FALSE)</f>
        <v>4.1.3.1</v>
      </c>
      <c r="Y1581" t="str">
        <f>VLOOKUP(K1581,'[13]Conver ASEJ VS Clave Nueva'!$B$4:$D$193,3,FALSE)</f>
        <v>Lotes uso perpetuidad y temporal</v>
      </c>
    </row>
    <row r="1582" spans="1:25" x14ac:dyDescent="0.25">
      <c r="A1582" s="16">
        <v>84757</v>
      </c>
      <c r="B1582" s="16" t="s">
        <v>37</v>
      </c>
      <c r="C1582" s="16" t="str">
        <f t="shared" si="218"/>
        <v>2018</v>
      </c>
      <c r="D1582" s="16" t="str">
        <f t="shared" si="219"/>
        <v>040000</v>
      </c>
      <c r="E1582" s="16" t="str">
        <f>VLOOKUP(D1582:D4738,'[10]Catalogos CRI'!$A$10:$B$19,2,FALSE)</f>
        <v>DERECHOS</v>
      </c>
      <c r="F1582" s="16" t="str">
        <f t="shared" si="220"/>
        <v>041000</v>
      </c>
      <c r="G1582" s="16" t="str">
        <f>VLOOKUP(F1582:F4738,'[10]Catalogos CRI'!$A$24:$B$65,2,FALSE)</f>
        <v>DERECHOS POR EL USO, GOCE, APROVECHAMIENTO O EXPLOTACIÓN DE BIENES DE DOMINIO PÚBLICO</v>
      </c>
      <c r="H1582" s="16" t="str">
        <f t="shared" si="221"/>
        <v>041030</v>
      </c>
      <c r="I1582" s="16" t="str">
        <f>VLOOKUP(H1582:H4738,'[10]Catalogos CRI'!$A$70:$B$148,2,FALSE)</f>
        <v>De los Cementerios de dominio público</v>
      </c>
      <c r="J1582" s="16" t="str">
        <f t="shared" si="222"/>
        <v>041031</v>
      </c>
      <c r="K1582" s="16" t="str">
        <f>VLOOKUP(J1582:J4738,'[10]Catalogos CRI'!$A$153:$B$335,2,FALSE)</f>
        <v>Lotes uso perpetuidad y temporal</v>
      </c>
      <c r="L1582" s="16" t="str">
        <f t="shared" si="223"/>
        <v>400</v>
      </c>
      <c r="M1582" s="16" t="str">
        <f>VLOOKUP(L1582:L4738,[11]FF!$A$10:$B$16,2,FALSE)</f>
        <v>Ingresos Propios</v>
      </c>
      <c r="N1582" s="16" t="str">
        <f t="shared" si="224"/>
        <v>401</v>
      </c>
      <c r="O1582" s="16" t="str">
        <f>VLOOKUP(N1582:N4738,[11]FF!$A$22:$B$93,2,FALSE)</f>
        <v>Ingresos Propios</v>
      </c>
      <c r="P1582" s="16">
        <v>859983</v>
      </c>
      <c r="Q1582" s="16">
        <v>11</v>
      </c>
      <c r="R1582" s="17">
        <v>0</v>
      </c>
      <c r="S1582" s="17">
        <v>0</v>
      </c>
      <c r="T1582" s="17">
        <f t="shared" si="216"/>
        <v>0</v>
      </c>
      <c r="U1582" s="17">
        <v>0</v>
      </c>
      <c r="V1582" s="17">
        <v>143942.39999999999</v>
      </c>
      <c r="W1582" s="17">
        <f t="shared" si="217"/>
        <v>-143942.39999999999</v>
      </c>
      <c r="X1582" t="str">
        <f>VLOOKUP(J1582,'[12]Conver ASEJ VS Clave Nueva'!$A$4:$C$193,3,FALSE)</f>
        <v>4.1.3.1</v>
      </c>
      <c r="Y1582" t="str">
        <f>VLOOKUP(K1582,'[13]Conver ASEJ VS Clave Nueva'!$B$4:$D$193,3,FALSE)</f>
        <v>Lotes uso perpetuidad y temporal</v>
      </c>
    </row>
    <row r="1583" spans="1:25" x14ac:dyDescent="0.25">
      <c r="A1583" s="16">
        <v>84757</v>
      </c>
      <c r="B1583" s="16" t="s">
        <v>37</v>
      </c>
      <c r="C1583" s="16" t="str">
        <f t="shared" si="218"/>
        <v>2018</v>
      </c>
      <c r="D1583" s="16" t="str">
        <f t="shared" si="219"/>
        <v>040000</v>
      </c>
      <c r="E1583" s="16" t="str">
        <f>VLOOKUP(D1583:D4739,'[10]Catalogos CRI'!$A$10:$B$19,2,FALSE)</f>
        <v>DERECHOS</v>
      </c>
      <c r="F1583" s="16" t="str">
        <f t="shared" si="220"/>
        <v>041000</v>
      </c>
      <c r="G1583" s="16" t="str">
        <f>VLOOKUP(F1583:F4739,'[10]Catalogos CRI'!$A$24:$B$65,2,FALSE)</f>
        <v>DERECHOS POR EL USO, GOCE, APROVECHAMIENTO O EXPLOTACIÓN DE BIENES DE DOMINIO PÚBLICO</v>
      </c>
      <c r="H1583" s="16" t="str">
        <f t="shared" si="221"/>
        <v>041030</v>
      </c>
      <c r="I1583" s="16" t="str">
        <f>VLOOKUP(H1583:H4739,'[10]Catalogos CRI'!$A$70:$B$148,2,FALSE)</f>
        <v>De los Cementerios de dominio público</v>
      </c>
      <c r="J1583" s="16" t="str">
        <f t="shared" si="222"/>
        <v>041031</v>
      </c>
      <c r="K1583" s="16" t="str">
        <f>VLOOKUP(J1583:J4739,'[10]Catalogos CRI'!$A$153:$B$335,2,FALSE)</f>
        <v>Lotes uso perpetuidad y temporal</v>
      </c>
      <c r="L1583" s="16" t="str">
        <f t="shared" si="223"/>
        <v>400</v>
      </c>
      <c r="M1583" s="16" t="str">
        <f>VLOOKUP(L1583:L4739,[11]FF!$A$10:$B$16,2,FALSE)</f>
        <v>Ingresos Propios</v>
      </c>
      <c r="N1583" s="16" t="str">
        <f t="shared" si="224"/>
        <v>401</v>
      </c>
      <c r="O1583" s="16" t="str">
        <f>VLOOKUP(N1583:N4739,[11]FF!$A$22:$B$93,2,FALSE)</f>
        <v>Ingresos Propios</v>
      </c>
      <c r="P1583" s="16">
        <v>859984</v>
      </c>
      <c r="Q1583" s="16">
        <v>12</v>
      </c>
      <c r="R1583" s="17">
        <v>0</v>
      </c>
      <c r="S1583" s="17">
        <v>0</v>
      </c>
      <c r="T1583" s="17">
        <f t="shared" si="216"/>
        <v>0</v>
      </c>
      <c r="U1583" s="17">
        <v>0</v>
      </c>
      <c r="V1583" s="17">
        <v>169343.8</v>
      </c>
      <c r="W1583" s="17">
        <f t="shared" si="217"/>
        <v>-169343.8</v>
      </c>
      <c r="X1583" t="str">
        <f>VLOOKUP(J1583,'[12]Conver ASEJ VS Clave Nueva'!$A$4:$C$193,3,FALSE)</f>
        <v>4.1.3.1</v>
      </c>
      <c r="Y1583" t="str">
        <f>VLOOKUP(K1583,'[13]Conver ASEJ VS Clave Nueva'!$B$4:$D$193,3,FALSE)</f>
        <v>Lotes uso perpetuidad y temporal</v>
      </c>
    </row>
    <row r="1584" spans="1:25" x14ac:dyDescent="0.25">
      <c r="A1584" s="16">
        <v>84758</v>
      </c>
      <c r="B1584" s="16" t="s">
        <v>38</v>
      </c>
      <c r="C1584" s="16" t="str">
        <f t="shared" si="218"/>
        <v>2018</v>
      </c>
      <c r="D1584" s="16" t="str">
        <f t="shared" si="219"/>
        <v>040000</v>
      </c>
      <c r="E1584" s="16" t="str">
        <f>VLOOKUP(D1584:D4740,'[10]Catalogos CRI'!$A$10:$B$19,2,FALSE)</f>
        <v>DERECHOS</v>
      </c>
      <c r="F1584" s="16" t="str">
        <f t="shared" si="220"/>
        <v>041000</v>
      </c>
      <c r="G1584" s="16" t="str">
        <f>VLOOKUP(F1584:F4740,'[10]Catalogos CRI'!$A$24:$B$65,2,FALSE)</f>
        <v>DERECHOS POR EL USO, GOCE, APROVECHAMIENTO O EXPLOTACIÓN DE BIENES DE DOMINIO PÚBLICO</v>
      </c>
      <c r="H1584" s="16" t="str">
        <f t="shared" si="221"/>
        <v>041030</v>
      </c>
      <c r="I1584" s="16" t="str">
        <f>VLOOKUP(H1584:H4740,'[10]Catalogos CRI'!$A$70:$B$148,2,FALSE)</f>
        <v>De los Cementerios de dominio público</v>
      </c>
      <c r="J1584" s="16" t="str">
        <f t="shared" si="222"/>
        <v>041032</v>
      </c>
      <c r="K1584" s="16" t="str">
        <f>VLOOKUP(J1584:J4740,'[10]Catalogos CRI'!$A$153:$B$335,2,FALSE)</f>
        <v>Mantenimiento</v>
      </c>
      <c r="L1584" s="16" t="str">
        <f t="shared" si="223"/>
        <v>400</v>
      </c>
      <c r="M1584" s="16" t="str">
        <f>VLOOKUP(L1584:L4740,[11]FF!$A$10:$B$16,2,FALSE)</f>
        <v>Ingresos Propios</v>
      </c>
      <c r="N1584" s="16" t="str">
        <f t="shared" si="224"/>
        <v>401</v>
      </c>
      <c r="O1584" s="16" t="str">
        <f>VLOOKUP(N1584:N4740,[11]FF!$A$22:$B$93,2,FALSE)</f>
        <v>Ingresos Propios</v>
      </c>
      <c r="P1584" s="16">
        <v>859985</v>
      </c>
      <c r="Q1584" s="16">
        <v>1</v>
      </c>
      <c r="R1584" s="17">
        <v>0</v>
      </c>
      <c r="S1584" s="17">
        <v>0</v>
      </c>
      <c r="T1584" s="17">
        <f t="shared" si="216"/>
        <v>0</v>
      </c>
      <c r="U1584" s="17">
        <v>0</v>
      </c>
      <c r="V1584" s="17">
        <v>1142660</v>
      </c>
      <c r="W1584" s="17">
        <f t="shared" si="217"/>
        <v>-1142660</v>
      </c>
      <c r="X1584" t="str">
        <f>VLOOKUP(J1584,'[12]Conver ASEJ VS Clave Nueva'!$A$4:$C$193,3,FALSE)</f>
        <v>4.1.3.2</v>
      </c>
      <c r="Y1584" t="str">
        <f>VLOOKUP(K1584,'[13]Conver ASEJ VS Clave Nueva'!$B$4:$D$193,3,FALSE)</f>
        <v>Mantenimiento</v>
      </c>
    </row>
    <row r="1585" spans="1:25" x14ac:dyDescent="0.25">
      <c r="A1585" s="16">
        <v>84758</v>
      </c>
      <c r="B1585" s="16" t="s">
        <v>38</v>
      </c>
      <c r="C1585" s="16" t="str">
        <f t="shared" si="218"/>
        <v>2018</v>
      </c>
      <c r="D1585" s="16" t="str">
        <f t="shared" si="219"/>
        <v>040000</v>
      </c>
      <c r="E1585" s="16" t="str">
        <f>VLOOKUP(D1585:D4741,'[10]Catalogos CRI'!$A$10:$B$19,2,FALSE)</f>
        <v>DERECHOS</v>
      </c>
      <c r="F1585" s="16" t="str">
        <f t="shared" si="220"/>
        <v>041000</v>
      </c>
      <c r="G1585" s="16" t="str">
        <f>VLOOKUP(F1585:F4741,'[10]Catalogos CRI'!$A$24:$B$65,2,FALSE)</f>
        <v>DERECHOS POR EL USO, GOCE, APROVECHAMIENTO O EXPLOTACIÓN DE BIENES DE DOMINIO PÚBLICO</v>
      </c>
      <c r="H1585" s="16" t="str">
        <f t="shared" si="221"/>
        <v>041030</v>
      </c>
      <c r="I1585" s="16" t="str">
        <f>VLOOKUP(H1585:H4741,'[10]Catalogos CRI'!$A$70:$B$148,2,FALSE)</f>
        <v>De los Cementerios de dominio público</v>
      </c>
      <c r="J1585" s="16" t="str">
        <f t="shared" si="222"/>
        <v>041032</v>
      </c>
      <c r="K1585" s="16" t="str">
        <f>VLOOKUP(J1585:J4741,'[10]Catalogos CRI'!$A$153:$B$335,2,FALSE)</f>
        <v>Mantenimiento</v>
      </c>
      <c r="L1585" s="16" t="str">
        <f t="shared" si="223"/>
        <v>400</v>
      </c>
      <c r="M1585" s="16" t="str">
        <f>VLOOKUP(L1585:L4741,[11]FF!$A$10:$B$16,2,FALSE)</f>
        <v>Ingresos Propios</v>
      </c>
      <c r="N1585" s="16" t="str">
        <f t="shared" si="224"/>
        <v>401</v>
      </c>
      <c r="O1585" s="16" t="str">
        <f>VLOOKUP(N1585:N4741,[11]FF!$A$22:$B$93,2,FALSE)</f>
        <v>Ingresos Propios</v>
      </c>
      <c r="P1585" s="16">
        <v>859986</v>
      </c>
      <c r="Q1585" s="16">
        <v>2</v>
      </c>
      <c r="R1585" s="17">
        <v>0</v>
      </c>
      <c r="S1585" s="17">
        <v>0</v>
      </c>
      <c r="T1585" s="17">
        <f t="shared" si="216"/>
        <v>0</v>
      </c>
      <c r="U1585" s="17">
        <v>0</v>
      </c>
      <c r="V1585" s="17">
        <v>543624.11</v>
      </c>
      <c r="W1585" s="17">
        <f t="shared" si="217"/>
        <v>-543624.11</v>
      </c>
      <c r="X1585" t="str">
        <f>VLOOKUP(J1585,'[12]Conver ASEJ VS Clave Nueva'!$A$4:$C$193,3,FALSE)</f>
        <v>4.1.3.2</v>
      </c>
      <c r="Y1585" t="str">
        <f>VLOOKUP(K1585,'[13]Conver ASEJ VS Clave Nueva'!$B$4:$D$193,3,FALSE)</f>
        <v>Mantenimiento</v>
      </c>
    </row>
    <row r="1586" spans="1:25" x14ac:dyDescent="0.25">
      <c r="A1586" s="16">
        <v>84758</v>
      </c>
      <c r="B1586" s="16" t="s">
        <v>38</v>
      </c>
      <c r="C1586" s="16" t="str">
        <f t="shared" si="218"/>
        <v>2018</v>
      </c>
      <c r="D1586" s="16" t="str">
        <f t="shared" si="219"/>
        <v>040000</v>
      </c>
      <c r="E1586" s="16" t="str">
        <f>VLOOKUP(D1586:D4742,'[10]Catalogos CRI'!$A$10:$B$19,2,FALSE)</f>
        <v>DERECHOS</v>
      </c>
      <c r="F1586" s="16" t="str">
        <f t="shared" si="220"/>
        <v>041000</v>
      </c>
      <c r="G1586" s="16" t="str">
        <f>VLOOKUP(F1586:F4742,'[10]Catalogos CRI'!$A$24:$B$65,2,FALSE)</f>
        <v>DERECHOS POR EL USO, GOCE, APROVECHAMIENTO O EXPLOTACIÓN DE BIENES DE DOMINIO PÚBLICO</v>
      </c>
      <c r="H1586" s="16" t="str">
        <f t="shared" si="221"/>
        <v>041030</v>
      </c>
      <c r="I1586" s="16" t="str">
        <f>VLOOKUP(H1586:H4742,'[10]Catalogos CRI'!$A$70:$B$148,2,FALSE)</f>
        <v>De los Cementerios de dominio público</v>
      </c>
      <c r="J1586" s="16" t="str">
        <f t="shared" si="222"/>
        <v>041032</v>
      </c>
      <c r="K1586" s="16" t="str">
        <f>VLOOKUP(J1586:J4742,'[10]Catalogos CRI'!$A$153:$B$335,2,FALSE)</f>
        <v>Mantenimiento</v>
      </c>
      <c r="L1586" s="16" t="str">
        <f t="shared" si="223"/>
        <v>400</v>
      </c>
      <c r="M1586" s="16" t="str">
        <f>VLOOKUP(L1586:L4742,[11]FF!$A$10:$B$16,2,FALSE)</f>
        <v>Ingresos Propios</v>
      </c>
      <c r="N1586" s="16" t="str">
        <f t="shared" si="224"/>
        <v>401</v>
      </c>
      <c r="O1586" s="16" t="str">
        <f>VLOOKUP(N1586:N4742,[11]FF!$A$22:$B$93,2,FALSE)</f>
        <v>Ingresos Propios</v>
      </c>
      <c r="P1586" s="16">
        <v>859987</v>
      </c>
      <c r="Q1586" s="16">
        <v>3</v>
      </c>
      <c r="R1586" s="17">
        <v>0</v>
      </c>
      <c r="S1586" s="17">
        <v>0</v>
      </c>
      <c r="T1586" s="17">
        <f t="shared" si="216"/>
        <v>0</v>
      </c>
      <c r="U1586" s="17">
        <v>0</v>
      </c>
      <c r="V1586" s="17">
        <v>172746.48</v>
      </c>
      <c r="W1586" s="17">
        <f t="shared" si="217"/>
        <v>-172746.48</v>
      </c>
      <c r="X1586" t="str">
        <f>VLOOKUP(J1586,'[12]Conver ASEJ VS Clave Nueva'!$A$4:$C$193,3,FALSE)</f>
        <v>4.1.3.2</v>
      </c>
      <c r="Y1586" t="str">
        <f>VLOOKUP(K1586,'[13]Conver ASEJ VS Clave Nueva'!$B$4:$D$193,3,FALSE)</f>
        <v>Mantenimiento</v>
      </c>
    </row>
    <row r="1587" spans="1:25" x14ac:dyDescent="0.25">
      <c r="A1587" s="16">
        <v>84758</v>
      </c>
      <c r="B1587" s="16" t="s">
        <v>38</v>
      </c>
      <c r="C1587" s="16" t="str">
        <f t="shared" si="218"/>
        <v>2018</v>
      </c>
      <c r="D1587" s="16" t="str">
        <f t="shared" si="219"/>
        <v>040000</v>
      </c>
      <c r="E1587" s="16" t="str">
        <f>VLOOKUP(D1587:D4743,'[10]Catalogos CRI'!$A$10:$B$19,2,FALSE)</f>
        <v>DERECHOS</v>
      </c>
      <c r="F1587" s="16" t="str">
        <f t="shared" si="220"/>
        <v>041000</v>
      </c>
      <c r="G1587" s="16" t="str">
        <f>VLOOKUP(F1587:F4743,'[10]Catalogos CRI'!$A$24:$B$65,2,FALSE)</f>
        <v>DERECHOS POR EL USO, GOCE, APROVECHAMIENTO O EXPLOTACIÓN DE BIENES DE DOMINIO PÚBLICO</v>
      </c>
      <c r="H1587" s="16" t="str">
        <f t="shared" si="221"/>
        <v>041030</v>
      </c>
      <c r="I1587" s="16" t="str">
        <f>VLOOKUP(H1587:H4743,'[10]Catalogos CRI'!$A$70:$B$148,2,FALSE)</f>
        <v>De los Cementerios de dominio público</v>
      </c>
      <c r="J1587" s="16" t="str">
        <f t="shared" si="222"/>
        <v>041032</v>
      </c>
      <c r="K1587" s="16" t="str">
        <f>VLOOKUP(J1587:J4743,'[10]Catalogos CRI'!$A$153:$B$335,2,FALSE)</f>
        <v>Mantenimiento</v>
      </c>
      <c r="L1587" s="16" t="str">
        <f t="shared" si="223"/>
        <v>400</v>
      </c>
      <c r="M1587" s="16" t="str">
        <f>VLOOKUP(L1587:L4743,[11]FF!$A$10:$B$16,2,FALSE)</f>
        <v>Ingresos Propios</v>
      </c>
      <c r="N1587" s="16" t="str">
        <f t="shared" si="224"/>
        <v>401</v>
      </c>
      <c r="O1587" s="16" t="str">
        <f>VLOOKUP(N1587:N4743,[11]FF!$A$22:$B$93,2,FALSE)</f>
        <v>Ingresos Propios</v>
      </c>
      <c r="P1587" s="16">
        <v>859988</v>
      </c>
      <c r="Q1587" s="16">
        <v>4</v>
      </c>
      <c r="R1587" s="17">
        <v>0</v>
      </c>
      <c r="S1587" s="17">
        <v>0</v>
      </c>
      <c r="T1587" s="17">
        <f t="shared" si="216"/>
        <v>0</v>
      </c>
      <c r="U1587" s="17">
        <v>0</v>
      </c>
      <c r="V1587" s="17">
        <v>53553</v>
      </c>
      <c r="W1587" s="17">
        <f t="shared" si="217"/>
        <v>-53553</v>
      </c>
      <c r="X1587" t="str">
        <f>VLOOKUP(J1587,'[12]Conver ASEJ VS Clave Nueva'!$A$4:$C$193,3,FALSE)</f>
        <v>4.1.3.2</v>
      </c>
      <c r="Y1587" t="str">
        <f>VLOOKUP(K1587,'[13]Conver ASEJ VS Clave Nueva'!$B$4:$D$193,3,FALSE)</f>
        <v>Mantenimiento</v>
      </c>
    </row>
    <row r="1588" spans="1:25" x14ac:dyDescent="0.25">
      <c r="A1588" s="16">
        <v>84758</v>
      </c>
      <c r="B1588" s="16" t="s">
        <v>38</v>
      </c>
      <c r="C1588" s="16" t="str">
        <f t="shared" si="218"/>
        <v>2018</v>
      </c>
      <c r="D1588" s="16" t="str">
        <f t="shared" si="219"/>
        <v>040000</v>
      </c>
      <c r="E1588" s="16" t="str">
        <f>VLOOKUP(D1588:D4744,'[10]Catalogos CRI'!$A$10:$B$19,2,FALSE)</f>
        <v>DERECHOS</v>
      </c>
      <c r="F1588" s="16" t="str">
        <f t="shared" si="220"/>
        <v>041000</v>
      </c>
      <c r="G1588" s="16" t="str">
        <f>VLOOKUP(F1588:F4744,'[10]Catalogos CRI'!$A$24:$B$65,2,FALSE)</f>
        <v>DERECHOS POR EL USO, GOCE, APROVECHAMIENTO O EXPLOTACIÓN DE BIENES DE DOMINIO PÚBLICO</v>
      </c>
      <c r="H1588" s="16" t="str">
        <f t="shared" si="221"/>
        <v>041030</v>
      </c>
      <c r="I1588" s="16" t="str">
        <f>VLOOKUP(H1588:H4744,'[10]Catalogos CRI'!$A$70:$B$148,2,FALSE)</f>
        <v>De los Cementerios de dominio público</v>
      </c>
      <c r="J1588" s="16" t="str">
        <f t="shared" si="222"/>
        <v>041032</v>
      </c>
      <c r="K1588" s="16" t="str">
        <f>VLOOKUP(J1588:J4744,'[10]Catalogos CRI'!$A$153:$B$335,2,FALSE)</f>
        <v>Mantenimiento</v>
      </c>
      <c r="L1588" s="16" t="str">
        <f t="shared" si="223"/>
        <v>400</v>
      </c>
      <c r="M1588" s="16" t="str">
        <f>VLOOKUP(L1588:L4744,[11]FF!$A$10:$B$16,2,FALSE)</f>
        <v>Ingresos Propios</v>
      </c>
      <c r="N1588" s="16" t="str">
        <f t="shared" si="224"/>
        <v>401</v>
      </c>
      <c r="O1588" s="16" t="str">
        <f>VLOOKUP(N1588:N4744,[11]FF!$A$22:$B$93,2,FALSE)</f>
        <v>Ingresos Propios</v>
      </c>
      <c r="P1588" s="16">
        <v>859989</v>
      </c>
      <c r="Q1588" s="16">
        <v>5</v>
      </c>
      <c r="R1588" s="17">
        <v>0</v>
      </c>
      <c r="S1588" s="17">
        <v>0</v>
      </c>
      <c r="T1588" s="17">
        <f t="shared" si="216"/>
        <v>0</v>
      </c>
      <c r="U1588" s="17">
        <v>0</v>
      </c>
      <c r="V1588" s="17">
        <v>0</v>
      </c>
      <c r="W1588" s="17">
        <f t="shared" si="217"/>
        <v>0</v>
      </c>
      <c r="X1588" t="str">
        <f>VLOOKUP(J1588,'[12]Conver ASEJ VS Clave Nueva'!$A$4:$C$193,3,FALSE)</f>
        <v>4.1.3.2</v>
      </c>
      <c r="Y1588" t="str">
        <f>VLOOKUP(K1588,'[13]Conver ASEJ VS Clave Nueva'!$B$4:$D$193,3,FALSE)</f>
        <v>Mantenimiento</v>
      </c>
    </row>
    <row r="1589" spans="1:25" x14ac:dyDescent="0.25">
      <c r="A1589" s="16">
        <v>84758</v>
      </c>
      <c r="B1589" s="16" t="s">
        <v>38</v>
      </c>
      <c r="C1589" s="16" t="str">
        <f t="shared" si="218"/>
        <v>2018</v>
      </c>
      <c r="D1589" s="16" t="str">
        <f t="shared" si="219"/>
        <v>040000</v>
      </c>
      <c r="E1589" s="16" t="str">
        <f>VLOOKUP(D1589:D4745,'[10]Catalogos CRI'!$A$10:$B$19,2,FALSE)</f>
        <v>DERECHOS</v>
      </c>
      <c r="F1589" s="16" t="str">
        <f t="shared" si="220"/>
        <v>041000</v>
      </c>
      <c r="G1589" s="16" t="str">
        <f>VLOOKUP(F1589:F4745,'[10]Catalogos CRI'!$A$24:$B$65,2,FALSE)</f>
        <v>DERECHOS POR EL USO, GOCE, APROVECHAMIENTO O EXPLOTACIÓN DE BIENES DE DOMINIO PÚBLICO</v>
      </c>
      <c r="H1589" s="16" t="str">
        <f t="shared" si="221"/>
        <v>041030</v>
      </c>
      <c r="I1589" s="16" t="str">
        <f>VLOOKUP(H1589:H4745,'[10]Catalogos CRI'!$A$70:$B$148,2,FALSE)</f>
        <v>De los Cementerios de dominio público</v>
      </c>
      <c r="J1589" s="16" t="str">
        <f t="shared" si="222"/>
        <v>041032</v>
      </c>
      <c r="K1589" s="16" t="str">
        <f>VLOOKUP(J1589:J4745,'[10]Catalogos CRI'!$A$153:$B$335,2,FALSE)</f>
        <v>Mantenimiento</v>
      </c>
      <c r="L1589" s="16" t="str">
        <f t="shared" si="223"/>
        <v>400</v>
      </c>
      <c r="M1589" s="16" t="str">
        <f>VLOOKUP(L1589:L4745,[11]FF!$A$10:$B$16,2,FALSE)</f>
        <v>Ingresos Propios</v>
      </c>
      <c r="N1589" s="16" t="str">
        <f t="shared" si="224"/>
        <v>401</v>
      </c>
      <c r="O1589" s="16" t="str">
        <f>VLOOKUP(N1589:N4745,[11]FF!$A$22:$B$93,2,FALSE)</f>
        <v>Ingresos Propios</v>
      </c>
      <c r="P1589" s="16">
        <v>859990</v>
      </c>
      <c r="Q1589" s="16">
        <v>6</v>
      </c>
      <c r="R1589" s="17">
        <v>0</v>
      </c>
      <c r="S1589" s="17">
        <v>0</v>
      </c>
      <c r="T1589" s="17">
        <f t="shared" si="216"/>
        <v>0</v>
      </c>
      <c r="U1589" s="17">
        <v>0</v>
      </c>
      <c r="V1589" s="17">
        <v>0</v>
      </c>
      <c r="W1589" s="17">
        <f t="shared" si="217"/>
        <v>0</v>
      </c>
      <c r="X1589" t="str">
        <f>VLOOKUP(J1589,'[12]Conver ASEJ VS Clave Nueva'!$A$4:$C$193,3,FALSE)</f>
        <v>4.1.3.2</v>
      </c>
      <c r="Y1589" t="str">
        <f>VLOOKUP(K1589,'[13]Conver ASEJ VS Clave Nueva'!$B$4:$D$193,3,FALSE)</f>
        <v>Mantenimiento</v>
      </c>
    </row>
    <row r="1590" spans="1:25" x14ac:dyDescent="0.25">
      <c r="A1590" s="16">
        <v>84758</v>
      </c>
      <c r="B1590" s="16" t="s">
        <v>38</v>
      </c>
      <c r="C1590" s="16" t="str">
        <f t="shared" si="218"/>
        <v>2018</v>
      </c>
      <c r="D1590" s="16" t="str">
        <f t="shared" si="219"/>
        <v>040000</v>
      </c>
      <c r="E1590" s="16" t="str">
        <f>VLOOKUP(D1590:D4746,'[10]Catalogos CRI'!$A$10:$B$19,2,FALSE)</f>
        <v>DERECHOS</v>
      </c>
      <c r="F1590" s="16" t="str">
        <f t="shared" si="220"/>
        <v>041000</v>
      </c>
      <c r="G1590" s="16" t="str">
        <f>VLOOKUP(F1590:F4746,'[10]Catalogos CRI'!$A$24:$B$65,2,FALSE)</f>
        <v>DERECHOS POR EL USO, GOCE, APROVECHAMIENTO O EXPLOTACIÓN DE BIENES DE DOMINIO PÚBLICO</v>
      </c>
      <c r="H1590" s="16" t="str">
        <f t="shared" si="221"/>
        <v>041030</v>
      </c>
      <c r="I1590" s="16" t="str">
        <f>VLOOKUP(H1590:H4746,'[10]Catalogos CRI'!$A$70:$B$148,2,FALSE)</f>
        <v>De los Cementerios de dominio público</v>
      </c>
      <c r="J1590" s="16" t="str">
        <f t="shared" si="222"/>
        <v>041032</v>
      </c>
      <c r="K1590" s="16" t="str">
        <f>VLOOKUP(J1590:J4746,'[10]Catalogos CRI'!$A$153:$B$335,2,FALSE)</f>
        <v>Mantenimiento</v>
      </c>
      <c r="L1590" s="16" t="str">
        <f t="shared" si="223"/>
        <v>400</v>
      </c>
      <c r="M1590" s="16" t="str">
        <f>VLOOKUP(L1590:L4746,[11]FF!$A$10:$B$16,2,FALSE)</f>
        <v>Ingresos Propios</v>
      </c>
      <c r="N1590" s="16" t="str">
        <f t="shared" si="224"/>
        <v>401</v>
      </c>
      <c r="O1590" s="16" t="str">
        <f>VLOOKUP(N1590:N4746,[11]FF!$A$22:$B$93,2,FALSE)</f>
        <v>Ingresos Propios</v>
      </c>
      <c r="P1590" s="16">
        <v>859991</v>
      </c>
      <c r="Q1590" s="16">
        <v>7</v>
      </c>
      <c r="R1590" s="17">
        <v>0</v>
      </c>
      <c r="S1590" s="17">
        <v>0</v>
      </c>
      <c r="T1590" s="17">
        <f t="shared" si="216"/>
        <v>0</v>
      </c>
      <c r="U1590" s="17">
        <v>0</v>
      </c>
      <c r="V1590" s="17">
        <v>0</v>
      </c>
      <c r="W1590" s="17">
        <f t="shared" si="217"/>
        <v>0</v>
      </c>
      <c r="X1590" t="str">
        <f>VLOOKUP(J1590,'[12]Conver ASEJ VS Clave Nueva'!$A$4:$C$193,3,FALSE)</f>
        <v>4.1.3.2</v>
      </c>
      <c r="Y1590" t="str">
        <f>VLOOKUP(K1590,'[13]Conver ASEJ VS Clave Nueva'!$B$4:$D$193,3,FALSE)</f>
        <v>Mantenimiento</v>
      </c>
    </row>
    <row r="1591" spans="1:25" x14ac:dyDescent="0.25">
      <c r="A1591" s="16">
        <v>84758</v>
      </c>
      <c r="B1591" s="16" t="s">
        <v>38</v>
      </c>
      <c r="C1591" s="16" t="str">
        <f t="shared" si="218"/>
        <v>2018</v>
      </c>
      <c r="D1591" s="16" t="str">
        <f t="shared" si="219"/>
        <v>040000</v>
      </c>
      <c r="E1591" s="16" t="str">
        <f>VLOOKUP(D1591:D4747,'[10]Catalogos CRI'!$A$10:$B$19,2,FALSE)</f>
        <v>DERECHOS</v>
      </c>
      <c r="F1591" s="16" t="str">
        <f t="shared" si="220"/>
        <v>041000</v>
      </c>
      <c r="G1591" s="16" t="str">
        <f>VLOOKUP(F1591:F4747,'[10]Catalogos CRI'!$A$24:$B$65,2,FALSE)</f>
        <v>DERECHOS POR EL USO, GOCE, APROVECHAMIENTO O EXPLOTACIÓN DE BIENES DE DOMINIO PÚBLICO</v>
      </c>
      <c r="H1591" s="16" t="str">
        <f t="shared" si="221"/>
        <v>041030</v>
      </c>
      <c r="I1591" s="16" t="str">
        <f>VLOOKUP(H1591:H4747,'[10]Catalogos CRI'!$A$70:$B$148,2,FALSE)</f>
        <v>De los Cementerios de dominio público</v>
      </c>
      <c r="J1591" s="16" t="str">
        <f t="shared" si="222"/>
        <v>041032</v>
      </c>
      <c r="K1591" s="16" t="str">
        <f>VLOOKUP(J1591:J4747,'[10]Catalogos CRI'!$A$153:$B$335,2,FALSE)</f>
        <v>Mantenimiento</v>
      </c>
      <c r="L1591" s="16" t="str">
        <f t="shared" si="223"/>
        <v>400</v>
      </c>
      <c r="M1591" s="16" t="str">
        <f>VLOOKUP(L1591:L4747,[11]FF!$A$10:$B$16,2,FALSE)</f>
        <v>Ingresos Propios</v>
      </c>
      <c r="N1591" s="16" t="str">
        <f t="shared" si="224"/>
        <v>401</v>
      </c>
      <c r="O1591" s="16" t="str">
        <f>VLOOKUP(N1591:N4747,[11]FF!$A$22:$B$93,2,FALSE)</f>
        <v>Ingresos Propios</v>
      </c>
      <c r="P1591" s="16">
        <v>859992</v>
      </c>
      <c r="Q1591" s="16">
        <v>8</v>
      </c>
      <c r="R1591" s="17">
        <v>0</v>
      </c>
      <c r="S1591" s="17">
        <v>0</v>
      </c>
      <c r="T1591" s="17">
        <f t="shared" si="216"/>
        <v>0</v>
      </c>
      <c r="U1591" s="17">
        <v>0</v>
      </c>
      <c r="V1591" s="17">
        <v>0</v>
      </c>
      <c r="W1591" s="17">
        <f t="shared" si="217"/>
        <v>0</v>
      </c>
      <c r="X1591" t="str">
        <f>VLOOKUP(J1591,'[12]Conver ASEJ VS Clave Nueva'!$A$4:$C$193,3,FALSE)</f>
        <v>4.1.3.2</v>
      </c>
      <c r="Y1591" t="str">
        <f>VLOOKUP(K1591,'[13]Conver ASEJ VS Clave Nueva'!$B$4:$D$193,3,FALSE)</f>
        <v>Mantenimiento</v>
      </c>
    </row>
    <row r="1592" spans="1:25" x14ac:dyDescent="0.25">
      <c r="A1592" s="16">
        <v>84758</v>
      </c>
      <c r="B1592" s="16" t="s">
        <v>38</v>
      </c>
      <c r="C1592" s="16" t="str">
        <f t="shared" si="218"/>
        <v>2018</v>
      </c>
      <c r="D1592" s="16" t="str">
        <f t="shared" si="219"/>
        <v>040000</v>
      </c>
      <c r="E1592" s="16" t="str">
        <f>VLOOKUP(D1592:D4748,'[10]Catalogos CRI'!$A$10:$B$19,2,FALSE)</f>
        <v>DERECHOS</v>
      </c>
      <c r="F1592" s="16" t="str">
        <f t="shared" si="220"/>
        <v>041000</v>
      </c>
      <c r="G1592" s="16" t="str">
        <f>VLOOKUP(F1592:F4748,'[10]Catalogos CRI'!$A$24:$B$65,2,FALSE)</f>
        <v>DERECHOS POR EL USO, GOCE, APROVECHAMIENTO O EXPLOTACIÓN DE BIENES DE DOMINIO PÚBLICO</v>
      </c>
      <c r="H1592" s="16" t="str">
        <f t="shared" si="221"/>
        <v>041030</v>
      </c>
      <c r="I1592" s="16" t="str">
        <f>VLOOKUP(H1592:H4748,'[10]Catalogos CRI'!$A$70:$B$148,2,FALSE)</f>
        <v>De los Cementerios de dominio público</v>
      </c>
      <c r="J1592" s="16" t="str">
        <f t="shared" si="222"/>
        <v>041032</v>
      </c>
      <c r="K1592" s="16" t="str">
        <f>VLOOKUP(J1592:J4748,'[10]Catalogos CRI'!$A$153:$B$335,2,FALSE)</f>
        <v>Mantenimiento</v>
      </c>
      <c r="L1592" s="16" t="str">
        <f t="shared" si="223"/>
        <v>400</v>
      </c>
      <c r="M1592" s="16" t="str">
        <f>VLOOKUP(L1592:L4748,[11]FF!$A$10:$B$16,2,FALSE)</f>
        <v>Ingresos Propios</v>
      </c>
      <c r="N1592" s="16" t="str">
        <f t="shared" si="224"/>
        <v>401</v>
      </c>
      <c r="O1592" s="16" t="str">
        <f>VLOOKUP(N1592:N4748,[11]FF!$A$22:$B$93,2,FALSE)</f>
        <v>Ingresos Propios</v>
      </c>
      <c r="P1592" s="16">
        <v>859993</v>
      </c>
      <c r="Q1592" s="16">
        <v>9</v>
      </c>
      <c r="R1592" s="17">
        <v>0</v>
      </c>
      <c r="S1592" s="17">
        <v>0</v>
      </c>
      <c r="T1592" s="17">
        <f t="shared" si="216"/>
        <v>0</v>
      </c>
      <c r="U1592" s="17">
        <v>0</v>
      </c>
      <c r="V1592" s="17">
        <v>0</v>
      </c>
      <c r="W1592" s="17">
        <f t="shared" si="217"/>
        <v>0</v>
      </c>
      <c r="X1592" t="str">
        <f>VLOOKUP(J1592,'[12]Conver ASEJ VS Clave Nueva'!$A$4:$C$193,3,FALSE)</f>
        <v>4.1.3.2</v>
      </c>
      <c r="Y1592" t="str">
        <f>VLOOKUP(K1592,'[13]Conver ASEJ VS Clave Nueva'!$B$4:$D$193,3,FALSE)</f>
        <v>Mantenimiento</v>
      </c>
    </row>
    <row r="1593" spans="1:25" x14ac:dyDescent="0.25">
      <c r="A1593" s="16">
        <v>84758</v>
      </c>
      <c r="B1593" s="16" t="s">
        <v>38</v>
      </c>
      <c r="C1593" s="16" t="str">
        <f t="shared" si="218"/>
        <v>2018</v>
      </c>
      <c r="D1593" s="16" t="str">
        <f t="shared" si="219"/>
        <v>040000</v>
      </c>
      <c r="E1593" s="16" t="str">
        <f>VLOOKUP(D1593:D4749,'[10]Catalogos CRI'!$A$10:$B$19,2,FALSE)</f>
        <v>DERECHOS</v>
      </c>
      <c r="F1593" s="16" t="str">
        <f t="shared" si="220"/>
        <v>041000</v>
      </c>
      <c r="G1593" s="16" t="str">
        <f>VLOOKUP(F1593:F4749,'[10]Catalogos CRI'!$A$24:$B$65,2,FALSE)</f>
        <v>DERECHOS POR EL USO, GOCE, APROVECHAMIENTO O EXPLOTACIÓN DE BIENES DE DOMINIO PÚBLICO</v>
      </c>
      <c r="H1593" s="16" t="str">
        <f t="shared" si="221"/>
        <v>041030</v>
      </c>
      <c r="I1593" s="16" t="str">
        <f>VLOOKUP(H1593:H4749,'[10]Catalogos CRI'!$A$70:$B$148,2,FALSE)</f>
        <v>De los Cementerios de dominio público</v>
      </c>
      <c r="J1593" s="16" t="str">
        <f t="shared" si="222"/>
        <v>041032</v>
      </c>
      <c r="K1593" s="16" t="str">
        <f>VLOOKUP(J1593:J4749,'[10]Catalogos CRI'!$A$153:$B$335,2,FALSE)</f>
        <v>Mantenimiento</v>
      </c>
      <c r="L1593" s="16" t="str">
        <f t="shared" si="223"/>
        <v>400</v>
      </c>
      <c r="M1593" s="16" t="str">
        <f>VLOOKUP(L1593:L4749,[11]FF!$A$10:$B$16,2,FALSE)</f>
        <v>Ingresos Propios</v>
      </c>
      <c r="N1593" s="16" t="str">
        <f t="shared" si="224"/>
        <v>401</v>
      </c>
      <c r="O1593" s="16" t="str">
        <f>VLOOKUP(N1593:N4749,[11]FF!$A$22:$B$93,2,FALSE)</f>
        <v>Ingresos Propios</v>
      </c>
      <c r="P1593" s="16">
        <v>859994</v>
      </c>
      <c r="Q1593" s="16">
        <v>10</v>
      </c>
      <c r="R1593" s="17">
        <v>0</v>
      </c>
      <c r="S1593" s="17">
        <v>0</v>
      </c>
      <c r="T1593" s="17">
        <f t="shared" si="216"/>
        <v>0</v>
      </c>
      <c r="U1593" s="17">
        <v>0</v>
      </c>
      <c r="V1593" s="17">
        <v>0</v>
      </c>
      <c r="W1593" s="17">
        <f t="shared" si="217"/>
        <v>0</v>
      </c>
      <c r="X1593" t="str">
        <f>VLOOKUP(J1593,'[12]Conver ASEJ VS Clave Nueva'!$A$4:$C$193,3,FALSE)</f>
        <v>4.1.3.2</v>
      </c>
      <c r="Y1593" t="str">
        <f>VLOOKUP(K1593,'[13]Conver ASEJ VS Clave Nueva'!$B$4:$D$193,3,FALSE)</f>
        <v>Mantenimiento</v>
      </c>
    </row>
    <row r="1594" spans="1:25" x14ac:dyDescent="0.25">
      <c r="A1594" s="16">
        <v>84758</v>
      </c>
      <c r="B1594" s="16" t="s">
        <v>38</v>
      </c>
      <c r="C1594" s="16" t="str">
        <f t="shared" si="218"/>
        <v>2018</v>
      </c>
      <c r="D1594" s="16" t="str">
        <f t="shared" si="219"/>
        <v>040000</v>
      </c>
      <c r="E1594" s="16" t="str">
        <f>VLOOKUP(D1594:D4750,'[10]Catalogos CRI'!$A$10:$B$19,2,FALSE)</f>
        <v>DERECHOS</v>
      </c>
      <c r="F1594" s="16" t="str">
        <f t="shared" si="220"/>
        <v>041000</v>
      </c>
      <c r="G1594" s="16" t="str">
        <f>VLOOKUP(F1594:F4750,'[10]Catalogos CRI'!$A$24:$B$65,2,FALSE)</f>
        <v>DERECHOS POR EL USO, GOCE, APROVECHAMIENTO O EXPLOTACIÓN DE BIENES DE DOMINIO PÚBLICO</v>
      </c>
      <c r="H1594" s="16" t="str">
        <f t="shared" si="221"/>
        <v>041030</v>
      </c>
      <c r="I1594" s="16" t="str">
        <f>VLOOKUP(H1594:H4750,'[10]Catalogos CRI'!$A$70:$B$148,2,FALSE)</f>
        <v>De los Cementerios de dominio público</v>
      </c>
      <c r="J1594" s="16" t="str">
        <f t="shared" si="222"/>
        <v>041032</v>
      </c>
      <c r="K1594" s="16" t="str">
        <f>VLOOKUP(J1594:J4750,'[10]Catalogos CRI'!$A$153:$B$335,2,FALSE)</f>
        <v>Mantenimiento</v>
      </c>
      <c r="L1594" s="16" t="str">
        <f t="shared" si="223"/>
        <v>400</v>
      </c>
      <c r="M1594" s="16" t="str">
        <f>VLOOKUP(L1594:L4750,[11]FF!$A$10:$B$16,2,FALSE)</f>
        <v>Ingresos Propios</v>
      </c>
      <c r="N1594" s="16" t="str">
        <f t="shared" si="224"/>
        <v>401</v>
      </c>
      <c r="O1594" s="16" t="str">
        <f>VLOOKUP(N1594:N4750,[11]FF!$A$22:$B$93,2,FALSE)</f>
        <v>Ingresos Propios</v>
      </c>
      <c r="P1594" s="16">
        <v>859995</v>
      </c>
      <c r="Q1594" s="16">
        <v>11</v>
      </c>
      <c r="R1594" s="17">
        <v>0</v>
      </c>
      <c r="S1594" s="17">
        <v>0</v>
      </c>
      <c r="T1594" s="17">
        <f t="shared" si="216"/>
        <v>0</v>
      </c>
      <c r="U1594" s="17">
        <v>0</v>
      </c>
      <c r="V1594" s="17">
        <v>0</v>
      </c>
      <c r="W1594" s="17">
        <f t="shared" si="217"/>
        <v>0</v>
      </c>
      <c r="X1594" t="str">
        <f>VLOOKUP(J1594,'[12]Conver ASEJ VS Clave Nueva'!$A$4:$C$193,3,FALSE)</f>
        <v>4.1.3.2</v>
      </c>
      <c r="Y1594" t="str">
        <f>VLOOKUP(K1594,'[13]Conver ASEJ VS Clave Nueva'!$B$4:$D$193,3,FALSE)</f>
        <v>Mantenimiento</v>
      </c>
    </row>
    <row r="1595" spans="1:25" x14ac:dyDescent="0.25">
      <c r="A1595" s="16">
        <v>84758</v>
      </c>
      <c r="B1595" s="16" t="s">
        <v>38</v>
      </c>
      <c r="C1595" s="16" t="str">
        <f t="shared" si="218"/>
        <v>2018</v>
      </c>
      <c r="D1595" s="16" t="str">
        <f t="shared" si="219"/>
        <v>040000</v>
      </c>
      <c r="E1595" s="16" t="str">
        <f>VLOOKUP(D1595:D4751,'[10]Catalogos CRI'!$A$10:$B$19,2,FALSE)</f>
        <v>DERECHOS</v>
      </c>
      <c r="F1595" s="16" t="str">
        <f t="shared" si="220"/>
        <v>041000</v>
      </c>
      <c r="G1595" s="16" t="str">
        <f>VLOOKUP(F1595:F4751,'[10]Catalogos CRI'!$A$24:$B$65,2,FALSE)</f>
        <v>DERECHOS POR EL USO, GOCE, APROVECHAMIENTO O EXPLOTACIÓN DE BIENES DE DOMINIO PÚBLICO</v>
      </c>
      <c r="H1595" s="16" t="str">
        <f t="shared" si="221"/>
        <v>041030</v>
      </c>
      <c r="I1595" s="16" t="str">
        <f>VLOOKUP(H1595:H4751,'[10]Catalogos CRI'!$A$70:$B$148,2,FALSE)</f>
        <v>De los Cementerios de dominio público</v>
      </c>
      <c r="J1595" s="16" t="str">
        <f t="shared" si="222"/>
        <v>041032</v>
      </c>
      <c r="K1595" s="16" t="str">
        <f>VLOOKUP(J1595:J4751,'[10]Catalogos CRI'!$A$153:$B$335,2,FALSE)</f>
        <v>Mantenimiento</v>
      </c>
      <c r="L1595" s="16" t="str">
        <f t="shared" si="223"/>
        <v>400</v>
      </c>
      <c r="M1595" s="16" t="str">
        <f>VLOOKUP(L1595:L4751,[11]FF!$A$10:$B$16,2,FALSE)</f>
        <v>Ingresos Propios</v>
      </c>
      <c r="N1595" s="16" t="str">
        <f t="shared" si="224"/>
        <v>401</v>
      </c>
      <c r="O1595" s="16" t="str">
        <f>VLOOKUP(N1595:N4751,[11]FF!$A$22:$B$93,2,FALSE)</f>
        <v>Ingresos Propios</v>
      </c>
      <c r="P1595" s="16">
        <v>859996</v>
      </c>
      <c r="Q1595" s="16">
        <v>12</v>
      </c>
      <c r="R1595" s="17">
        <v>0</v>
      </c>
      <c r="S1595" s="17">
        <v>0</v>
      </c>
      <c r="T1595" s="17">
        <f t="shared" si="216"/>
        <v>0</v>
      </c>
      <c r="U1595" s="17">
        <v>0</v>
      </c>
      <c r="V1595" s="17">
        <v>0</v>
      </c>
      <c r="W1595" s="17">
        <f t="shared" si="217"/>
        <v>0</v>
      </c>
      <c r="X1595" t="str">
        <f>VLOOKUP(J1595,'[12]Conver ASEJ VS Clave Nueva'!$A$4:$C$193,3,FALSE)</f>
        <v>4.1.3.2</v>
      </c>
      <c r="Y1595" t="str">
        <f>VLOOKUP(K1595,'[13]Conver ASEJ VS Clave Nueva'!$B$4:$D$193,3,FALSE)</f>
        <v>Mantenimiento</v>
      </c>
    </row>
    <row r="1596" spans="1:25" x14ac:dyDescent="0.25">
      <c r="A1596" s="16">
        <v>84759</v>
      </c>
      <c r="B1596" s="16" t="s">
        <v>39</v>
      </c>
      <c r="C1596" s="16" t="str">
        <f t="shared" si="218"/>
        <v>2018</v>
      </c>
      <c r="D1596" s="16" t="str">
        <f t="shared" si="219"/>
        <v>040000</v>
      </c>
      <c r="E1596" s="16" t="str">
        <f>VLOOKUP(D1596:D4752,'[10]Catalogos CRI'!$A$10:$B$19,2,FALSE)</f>
        <v>DERECHOS</v>
      </c>
      <c r="F1596" s="16" t="str">
        <f t="shared" si="220"/>
        <v>041000</v>
      </c>
      <c r="G1596" s="16" t="str">
        <f>VLOOKUP(F1596:F4752,'[10]Catalogos CRI'!$A$24:$B$65,2,FALSE)</f>
        <v>DERECHOS POR EL USO, GOCE, APROVECHAMIENTO O EXPLOTACIÓN DE BIENES DE DOMINIO PÚBLICO</v>
      </c>
      <c r="H1596" s="16" t="str">
        <f t="shared" si="221"/>
        <v>041040</v>
      </c>
      <c r="I1596" s="16" t="str">
        <f>VLOOKUP(H1596:H4752,'[10]Catalogos CRI'!$A$70:$B$148,2,FALSE)</f>
        <v>Uso, goce, aprovechamiento o explotación de otros bienes de dominio público</v>
      </c>
      <c r="J1596" s="16" t="str">
        <f t="shared" si="222"/>
        <v>041041</v>
      </c>
      <c r="K1596" s="16" t="str">
        <f>VLOOKUP(J1596:J4752,'[10]Catalogos CRI'!$A$153:$B$335,2,FALSE)</f>
        <v>Arrendamiento o concesión de locales en mercados</v>
      </c>
      <c r="L1596" s="16" t="str">
        <f t="shared" si="223"/>
        <v>400</v>
      </c>
      <c r="M1596" s="16" t="str">
        <f>VLOOKUP(L1596:L4752,[11]FF!$A$10:$B$16,2,FALSE)</f>
        <v>Ingresos Propios</v>
      </c>
      <c r="N1596" s="16" t="str">
        <f t="shared" si="224"/>
        <v>401</v>
      </c>
      <c r="O1596" s="16" t="str">
        <f>VLOOKUP(N1596:N4752,[11]FF!$A$22:$B$93,2,FALSE)</f>
        <v>Ingresos Propios</v>
      </c>
      <c r="P1596" s="16">
        <v>859997</v>
      </c>
      <c r="Q1596" s="16">
        <v>1</v>
      </c>
      <c r="R1596" s="17">
        <v>0</v>
      </c>
      <c r="S1596" s="17">
        <v>0</v>
      </c>
      <c r="T1596" s="17">
        <f t="shared" si="216"/>
        <v>0</v>
      </c>
      <c r="U1596" s="17">
        <v>0</v>
      </c>
      <c r="V1596" s="17">
        <v>419117.17</v>
      </c>
      <c r="W1596" s="17">
        <f t="shared" si="217"/>
        <v>-419117.17</v>
      </c>
      <c r="X1596" t="str">
        <f>VLOOKUP(J1596,'[12]Conver ASEJ VS Clave Nueva'!$A$4:$C$193,3,FALSE)</f>
        <v>4.1.4.1</v>
      </c>
      <c r="Y1596" t="str">
        <f>VLOOKUP(K1596,'[13]Conver ASEJ VS Clave Nueva'!$B$4:$D$193,3,FALSE)</f>
        <v>Arrendamiento o concesión de locales en mercados</v>
      </c>
    </row>
    <row r="1597" spans="1:25" x14ac:dyDescent="0.25">
      <c r="A1597" s="16">
        <v>84759</v>
      </c>
      <c r="B1597" s="16" t="s">
        <v>39</v>
      </c>
      <c r="C1597" s="16" t="str">
        <f t="shared" si="218"/>
        <v>2018</v>
      </c>
      <c r="D1597" s="16" t="str">
        <f t="shared" si="219"/>
        <v>040000</v>
      </c>
      <c r="E1597" s="16" t="str">
        <f>VLOOKUP(D1597:D4753,'[10]Catalogos CRI'!$A$10:$B$19,2,FALSE)</f>
        <v>DERECHOS</v>
      </c>
      <c r="F1597" s="16" t="str">
        <f t="shared" si="220"/>
        <v>041000</v>
      </c>
      <c r="G1597" s="16" t="str">
        <f>VLOOKUP(F1597:F4753,'[10]Catalogos CRI'!$A$24:$B$65,2,FALSE)</f>
        <v>DERECHOS POR EL USO, GOCE, APROVECHAMIENTO O EXPLOTACIÓN DE BIENES DE DOMINIO PÚBLICO</v>
      </c>
      <c r="H1597" s="16" t="str">
        <f t="shared" si="221"/>
        <v>041040</v>
      </c>
      <c r="I1597" s="16" t="str">
        <f>VLOOKUP(H1597:H4753,'[10]Catalogos CRI'!$A$70:$B$148,2,FALSE)</f>
        <v>Uso, goce, aprovechamiento o explotación de otros bienes de dominio público</v>
      </c>
      <c r="J1597" s="16" t="str">
        <f t="shared" si="222"/>
        <v>041041</v>
      </c>
      <c r="K1597" s="16" t="str">
        <f>VLOOKUP(J1597:J4753,'[10]Catalogos CRI'!$A$153:$B$335,2,FALSE)</f>
        <v>Arrendamiento o concesión de locales en mercados</v>
      </c>
      <c r="L1597" s="16" t="str">
        <f t="shared" si="223"/>
        <v>400</v>
      </c>
      <c r="M1597" s="16" t="str">
        <f>VLOOKUP(L1597:L4753,[11]FF!$A$10:$B$16,2,FALSE)</f>
        <v>Ingresos Propios</v>
      </c>
      <c r="N1597" s="16" t="str">
        <f t="shared" si="224"/>
        <v>401</v>
      </c>
      <c r="O1597" s="16" t="str">
        <f>VLOOKUP(N1597:N4753,[11]FF!$A$22:$B$93,2,FALSE)</f>
        <v>Ingresos Propios</v>
      </c>
      <c r="P1597" s="16">
        <v>859998</v>
      </c>
      <c r="Q1597" s="16">
        <v>2</v>
      </c>
      <c r="R1597" s="17">
        <v>0</v>
      </c>
      <c r="S1597" s="17">
        <v>0</v>
      </c>
      <c r="T1597" s="17">
        <f t="shared" si="216"/>
        <v>0</v>
      </c>
      <c r="U1597" s="17">
        <v>0</v>
      </c>
      <c r="V1597" s="17">
        <v>203018.74</v>
      </c>
      <c r="W1597" s="17">
        <f t="shared" si="217"/>
        <v>-203018.74</v>
      </c>
      <c r="X1597" t="str">
        <f>VLOOKUP(J1597,'[12]Conver ASEJ VS Clave Nueva'!$A$4:$C$193,3,FALSE)</f>
        <v>4.1.4.1</v>
      </c>
      <c r="Y1597" t="str">
        <f>VLOOKUP(K1597,'[13]Conver ASEJ VS Clave Nueva'!$B$4:$D$193,3,FALSE)</f>
        <v>Arrendamiento o concesión de locales en mercados</v>
      </c>
    </row>
    <row r="1598" spans="1:25" x14ac:dyDescent="0.25">
      <c r="A1598" s="16">
        <v>84759</v>
      </c>
      <c r="B1598" s="16" t="s">
        <v>39</v>
      </c>
      <c r="C1598" s="16" t="str">
        <f t="shared" si="218"/>
        <v>2018</v>
      </c>
      <c r="D1598" s="16" t="str">
        <f t="shared" si="219"/>
        <v>040000</v>
      </c>
      <c r="E1598" s="16" t="str">
        <f>VLOOKUP(D1598:D4754,'[10]Catalogos CRI'!$A$10:$B$19,2,FALSE)</f>
        <v>DERECHOS</v>
      </c>
      <c r="F1598" s="16" t="str">
        <f t="shared" si="220"/>
        <v>041000</v>
      </c>
      <c r="G1598" s="16" t="str">
        <f>VLOOKUP(F1598:F4754,'[10]Catalogos CRI'!$A$24:$B$65,2,FALSE)</f>
        <v>DERECHOS POR EL USO, GOCE, APROVECHAMIENTO O EXPLOTACIÓN DE BIENES DE DOMINIO PÚBLICO</v>
      </c>
      <c r="H1598" s="16" t="str">
        <f t="shared" si="221"/>
        <v>041040</v>
      </c>
      <c r="I1598" s="16" t="str">
        <f>VLOOKUP(H1598:H4754,'[10]Catalogos CRI'!$A$70:$B$148,2,FALSE)</f>
        <v>Uso, goce, aprovechamiento o explotación de otros bienes de dominio público</v>
      </c>
      <c r="J1598" s="16" t="str">
        <f t="shared" si="222"/>
        <v>041041</v>
      </c>
      <c r="K1598" s="16" t="str">
        <f>VLOOKUP(J1598:J4754,'[10]Catalogos CRI'!$A$153:$B$335,2,FALSE)</f>
        <v>Arrendamiento o concesión de locales en mercados</v>
      </c>
      <c r="L1598" s="16" t="str">
        <f t="shared" si="223"/>
        <v>400</v>
      </c>
      <c r="M1598" s="16" t="str">
        <f>VLOOKUP(L1598:L4754,[11]FF!$A$10:$B$16,2,FALSE)</f>
        <v>Ingresos Propios</v>
      </c>
      <c r="N1598" s="16" t="str">
        <f t="shared" si="224"/>
        <v>401</v>
      </c>
      <c r="O1598" s="16" t="str">
        <f>VLOOKUP(N1598:N4754,[11]FF!$A$22:$B$93,2,FALSE)</f>
        <v>Ingresos Propios</v>
      </c>
      <c r="P1598" s="16">
        <v>859999</v>
      </c>
      <c r="Q1598" s="16">
        <v>3</v>
      </c>
      <c r="R1598" s="17">
        <v>0</v>
      </c>
      <c r="S1598" s="17">
        <v>0</v>
      </c>
      <c r="T1598" s="17">
        <f t="shared" si="216"/>
        <v>0</v>
      </c>
      <c r="U1598" s="17">
        <v>0</v>
      </c>
      <c r="V1598" s="17">
        <v>176853.56</v>
      </c>
      <c r="W1598" s="17">
        <f t="shared" si="217"/>
        <v>-176853.56</v>
      </c>
      <c r="X1598" t="str">
        <f>VLOOKUP(J1598,'[12]Conver ASEJ VS Clave Nueva'!$A$4:$C$193,3,FALSE)</f>
        <v>4.1.4.1</v>
      </c>
      <c r="Y1598" t="str">
        <f>VLOOKUP(K1598,'[13]Conver ASEJ VS Clave Nueva'!$B$4:$D$193,3,FALSE)</f>
        <v>Arrendamiento o concesión de locales en mercados</v>
      </c>
    </row>
    <row r="1599" spans="1:25" x14ac:dyDescent="0.25">
      <c r="A1599" s="16">
        <v>84759</v>
      </c>
      <c r="B1599" s="16" t="s">
        <v>39</v>
      </c>
      <c r="C1599" s="16" t="str">
        <f t="shared" si="218"/>
        <v>2018</v>
      </c>
      <c r="D1599" s="16" t="str">
        <f t="shared" si="219"/>
        <v>040000</v>
      </c>
      <c r="E1599" s="16" t="str">
        <f>VLOOKUP(D1599:D4755,'[10]Catalogos CRI'!$A$10:$B$19,2,FALSE)</f>
        <v>DERECHOS</v>
      </c>
      <c r="F1599" s="16" t="str">
        <f t="shared" si="220"/>
        <v>041000</v>
      </c>
      <c r="G1599" s="16" t="str">
        <f>VLOOKUP(F1599:F4755,'[10]Catalogos CRI'!$A$24:$B$65,2,FALSE)</f>
        <v>DERECHOS POR EL USO, GOCE, APROVECHAMIENTO O EXPLOTACIÓN DE BIENES DE DOMINIO PÚBLICO</v>
      </c>
      <c r="H1599" s="16" t="str">
        <f t="shared" si="221"/>
        <v>041040</v>
      </c>
      <c r="I1599" s="16" t="str">
        <f>VLOOKUP(H1599:H4755,'[10]Catalogos CRI'!$A$70:$B$148,2,FALSE)</f>
        <v>Uso, goce, aprovechamiento o explotación de otros bienes de dominio público</v>
      </c>
      <c r="J1599" s="16" t="str">
        <f t="shared" si="222"/>
        <v>041041</v>
      </c>
      <c r="K1599" s="16" t="str">
        <f>VLOOKUP(J1599:J4755,'[10]Catalogos CRI'!$A$153:$B$335,2,FALSE)</f>
        <v>Arrendamiento o concesión de locales en mercados</v>
      </c>
      <c r="L1599" s="16" t="str">
        <f t="shared" si="223"/>
        <v>400</v>
      </c>
      <c r="M1599" s="16" t="str">
        <f>VLOOKUP(L1599:L4755,[11]FF!$A$10:$B$16,2,FALSE)</f>
        <v>Ingresos Propios</v>
      </c>
      <c r="N1599" s="16" t="str">
        <f t="shared" si="224"/>
        <v>401</v>
      </c>
      <c r="O1599" s="16" t="str">
        <f>VLOOKUP(N1599:N4755,[11]FF!$A$22:$B$93,2,FALSE)</f>
        <v>Ingresos Propios</v>
      </c>
      <c r="P1599" s="16">
        <v>860000</v>
      </c>
      <c r="Q1599" s="16">
        <v>4</v>
      </c>
      <c r="R1599" s="17">
        <v>0</v>
      </c>
      <c r="S1599" s="17">
        <v>0</v>
      </c>
      <c r="T1599" s="17">
        <f t="shared" si="216"/>
        <v>0</v>
      </c>
      <c r="U1599" s="17">
        <v>0</v>
      </c>
      <c r="V1599" s="17">
        <v>63874.44</v>
      </c>
      <c r="W1599" s="17">
        <f t="shared" si="217"/>
        <v>-63874.44</v>
      </c>
      <c r="X1599" t="str">
        <f>VLOOKUP(J1599,'[12]Conver ASEJ VS Clave Nueva'!$A$4:$C$193,3,FALSE)</f>
        <v>4.1.4.1</v>
      </c>
      <c r="Y1599" t="str">
        <f>VLOOKUP(K1599,'[13]Conver ASEJ VS Clave Nueva'!$B$4:$D$193,3,FALSE)</f>
        <v>Arrendamiento o concesión de locales en mercados</v>
      </c>
    </row>
    <row r="1600" spans="1:25" x14ac:dyDescent="0.25">
      <c r="A1600" s="16">
        <v>84759</v>
      </c>
      <c r="B1600" s="16" t="s">
        <v>39</v>
      </c>
      <c r="C1600" s="16" t="str">
        <f t="shared" si="218"/>
        <v>2018</v>
      </c>
      <c r="D1600" s="16" t="str">
        <f t="shared" si="219"/>
        <v>040000</v>
      </c>
      <c r="E1600" s="16" t="str">
        <f>VLOOKUP(D1600:D4756,'[10]Catalogos CRI'!$A$10:$B$19,2,FALSE)</f>
        <v>DERECHOS</v>
      </c>
      <c r="F1600" s="16" t="str">
        <f t="shared" si="220"/>
        <v>041000</v>
      </c>
      <c r="G1600" s="16" t="str">
        <f>VLOOKUP(F1600:F4756,'[10]Catalogos CRI'!$A$24:$B$65,2,FALSE)</f>
        <v>DERECHOS POR EL USO, GOCE, APROVECHAMIENTO O EXPLOTACIÓN DE BIENES DE DOMINIO PÚBLICO</v>
      </c>
      <c r="H1600" s="16" t="str">
        <f t="shared" si="221"/>
        <v>041040</v>
      </c>
      <c r="I1600" s="16" t="str">
        <f>VLOOKUP(H1600:H4756,'[10]Catalogos CRI'!$A$70:$B$148,2,FALSE)</f>
        <v>Uso, goce, aprovechamiento o explotación de otros bienes de dominio público</v>
      </c>
      <c r="J1600" s="16" t="str">
        <f t="shared" si="222"/>
        <v>041041</v>
      </c>
      <c r="K1600" s="16" t="str">
        <f>VLOOKUP(J1600:J4756,'[10]Catalogos CRI'!$A$153:$B$335,2,FALSE)</f>
        <v>Arrendamiento o concesión de locales en mercados</v>
      </c>
      <c r="L1600" s="16" t="str">
        <f t="shared" si="223"/>
        <v>400</v>
      </c>
      <c r="M1600" s="16" t="str">
        <f>VLOOKUP(L1600:L4756,[11]FF!$A$10:$B$16,2,FALSE)</f>
        <v>Ingresos Propios</v>
      </c>
      <c r="N1600" s="16" t="str">
        <f t="shared" si="224"/>
        <v>401</v>
      </c>
      <c r="O1600" s="16" t="str">
        <f>VLOOKUP(N1600:N4756,[11]FF!$A$22:$B$93,2,FALSE)</f>
        <v>Ingresos Propios</v>
      </c>
      <c r="P1600" s="16">
        <v>860001</v>
      </c>
      <c r="Q1600" s="16">
        <v>5</v>
      </c>
      <c r="R1600" s="17">
        <v>0</v>
      </c>
      <c r="S1600" s="17">
        <v>0</v>
      </c>
      <c r="T1600" s="17">
        <f t="shared" si="216"/>
        <v>0</v>
      </c>
      <c r="U1600" s="17">
        <v>0</v>
      </c>
      <c r="V1600" s="17">
        <v>0</v>
      </c>
      <c r="W1600" s="17">
        <f t="shared" si="217"/>
        <v>0</v>
      </c>
      <c r="X1600" t="str">
        <f>VLOOKUP(J1600,'[12]Conver ASEJ VS Clave Nueva'!$A$4:$C$193,3,FALSE)</f>
        <v>4.1.4.1</v>
      </c>
      <c r="Y1600" t="str">
        <f>VLOOKUP(K1600,'[13]Conver ASEJ VS Clave Nueva'!$B$4:$D$193,3,FALSE)</f>
        <v>Arrendamiento o concesión de locales en mercados</v>
      </c>
    </row>
    <row r="1601" spans="1:25" x14ac:dyDescent="0.25">
      <c r="A1601" s="16">
        <v>84759</v>
      </c>
      <c r="B1601" s="16" t="s">
        <v>39</v>
      </c>
      <c r="C1601" s="16" t="str">
        <f t="shared" si="218"/>
        <v>2018</v>
      </c>
      <c r="D1601" s="16" t="str">
        <f t="shared" si="219"/>
        <v>040000</v>
      </c>
      <c r="E1601" s="16" t="str">
        <f>VLOOKUP(D1601:D4757,'[10]Catalogos CRI'!$A$10:$B$19,2,FALSE)</f>
        <v>DERECHOS</v>
      </c>
      <c r="F1601" s="16" t="str">
        <f t="shared" si="220"/>
        <v>041000</v>
      </c>
      <c r="G1601" s="16" t="str">
        <f>VLOOKUP(F1601:F4757,'[10]Catalogos CRI'!$A$24:$B$65,2,FALSE)</f>
        <v>DERECHOS POR EL USO, GOCE, APROVECHAMIENTO O EXPLOTACIÓN DE BIENES DE DOMINIO PÚBLICO</v>
      </c>
      <c r="H1601" s="16" t="str">
        <f t="shared" si="221"/>
        <v>041040</v>
      </c>
      <c r="I1601" s="16" t="str">
        <f>VLOOKUP(H1601:H4757,'[10]Catalogos CRI'!$A$70:$B$148,2,FALSE)</f>
        <v>Uso, goce, aprovechamiento o explotación de otros bienes de dominio público</v>
      </c>
      <c r="J1601" s="16" t="str">
        <f t="shared" si="222"/>
        <v>041041</v>
      </c>
      <c r="K1601" s="16" t="str">
        <f>VLOOKUP(J1601:J4757,'[10]Catalogos CRI'!$A$153:$B$335,2,FALSE)</f>
        <v>Arrendamiento o concesión de locales en mercados</v>
      </c>
      <c r="L1601" s="16" t="str">
        <f t="shared" si="223"/>
        <v>400</v>
      </c>
      <c r="M1601" s="16" t="str">
        <f>VLOOKUP(L1601:L4757,[11]FF!$A$10:$B$16,2,FALSE)</f>
        <v>Ingresos Propios</v>
      </c>
      <c r="N1601" s="16" t="str">
        <f t="shared" si="224"/>
        <v>401</v>
      </c>
      <c r="O1601" s="16" t="str">
        <f>VLOOKUP(N1601:N4757,[11]FF!$A$22:$B$93,2,FALSE)</f>
        <v>Ingresos Propios</v>
      </c>
      <c r="P1601" s="16">
        <v>860002</v>
      </c>
      <c r="Q1601" s="16">
        <v>6</v>
      </c>
      <c r="R1601" s="17">
        <v>0</v>
      </c>
      <c r="S1601" s="17">
        <v>0</v>
      </c>
      <c r="T1601" s="17">
        <f t="shared" si="216"/>
        <v>0</v>
      </c>
      <c r="U1601" s="17">
        <v>0</v>
      </c>
      <c r="V1601" s="17">
        <v>0</v>
      </c>
      <c r="W1601" s="17">
        <f t="shared" si="217"/>
        <v>0</v>
      </c>
      <c r="X1601" t="str">
        <f>VLOOKUP(J1601,'[12]Conver ASEJ VS Clave Nueva'!$A$4:$C$193,3,FALSE)</f>
        <v>4.1.4.1</v>
      </c>
      <c r="Y1601" t="str">
        <f>VLOOKUP(K1601,'[13]Conver ASEJ VS Clave Nueva'!$B$4:$D$193,3,FALSE)</f>
        <v>Arrendamiento o concesión de locales en mercados</v>
      </c>
    </row>
    <row r="1602" spans="1:25" x14ac:dyDescent="0.25">
      <c r="A1602" s="16">
        <v>84759</v>
      </c>
      <c r="B1602" s="16" t="s">
        <v>39</v>
      </c>
      <c r="C1602" s="16" t="str">
        <f t="shared" si="218"/>
        <v>2018</v>
      </c>
      <c r="D1602" s="16" t="str">
        <f t="shared" si="219"/>
        <v>040000</v>
      </c>
      <c r="E1602" s="16" t="str">
        <f>VLOOKUP(D1602:D4758,'[10]Catalogos CRI'!$A$10:$B$19,2,FALSE)</f>
        <v>DERECHOS</v>
      </c>
      <c r="F1602" s="16" t="str">
        <f t="shared" si="220"/>
        <v>041000</v>
      </c>
      <c r="G1602" s="16" t="str">
        <f>VLOOKUP(F1602:F4758,'[10]Catalogos CRI'!$A$24:$B$65,2,FALSE)</f>
        <v>DERECHOS POR EL USO, GOCE, APROVECHAMIENTO O EXPLOTACIÓN DE BIENES DE DOMINIO PÚBLICO</v>
      </c>
      <c r="H1602" s="16" t="str">
        <f t="shared" si="221"/>
        <v>041040</v>
      </c>
      <c r="I1602" s="16" t="str">
        <f>VLOOKUP(H1602:H4758,'[10]Catalogos CRI'!$A$70:$B$148,2,FALSE)</f>
        <v>Uso, goce, aprovechamiento o explotación de otros bienes de dominio público</v>
      </c>
      <c r="J1602" s="16" t="str">
        <f t="shared" si="222"/>
        <v>041041</v>
      </c>
      <c r="K1602" s="16" t="str">
        <f>VLOOKUP(J1602:J4758,'[10]Catalogos CRI'!$A$153:$B$335,2,FALSE)</f>
        <v>Arrendamiento o concesión de locales en mercados</v>
      </c>
      <c r="L1602" s="16" t="str">
        <f t="shared" si="223"/>
        <v>400</v>
      </c>
      <c r="M1602" s="16" t="str">
        <f>VLOOKUP(L1602:L4758,[11]FF!$A$10:$B$16,2,FALSE)</f>
        <v>Ingresos Propios</v>
      </c>
      <c r="N1602" s="16" t="str">
        <f t="shared" si="224"/>
        <v>401</v>
      </c>
      <c r="O1602" s="16" t="str">
        <f>VLOOKUP(N1602:N4758,[11]FF!$A$22:$B$93,2,FALSE)</f>
        <v>Ingresos Propios</v>
      </c>
      <c r="P1602" s="16">
        <v>860003</v>
      </c>
      <c r="Q1602" s="16">
        <v>7</v>
      </c>
      <c r="R1602" s="17">
        <v>0</v>
      </c>
      <c r="S1602" s="17">
        <v>0</v>
      </c>
      <c r="T1602" s="17">
        <f t="shared" si="216"/>
        <v>0</v>
      </c>
      <c r="U1602" s="17">
        <v>0</v>
      </c>
      <c r="V1602" s="17">
        <v>0</v>
      </c>
      <c r="W1602" s="17">
        <f t="shared" si="217"/>
        <v>0</v>
      </c>
      <c r="X1602" t="str">
        <f>VLOOKUP(J1602,'[12]Conver ASEJ VS Clave Nueva'!$A$4:$C$193,3,FALSE)</f>
        <v>4.1.4.1</v>
      </c>
      <c r="Y1602" t="str">
        <f>VLOOKUP(K1602,'[13]Conver ASEJ VS Clave Nueva'!$B$4:$D$193,3,FALSE)</f>
        <v>Arrendamiento o concesión de locales en mercados</v>
      </c>
    </row>
    <row r="1603" spans="1:25" x14ac:dyDescent="0.25">
      <c r="A1603" s="16">
        <v>84759</v>
      </c>
      <c r="B1603" s="16" t="s">
        <v>39</v>
      </c>
      <c r="C1603" s="16" t="str">
        <f t="shared" si="218"/>
        <v>2018</v>
      </c>
      <c r="D1603" s="16" t="str">
        <f t="shared" si="219"/>
        <v>040000</v>
      </c>
      <c r="E1603" s="16" t="str">
        <f>VLOOKUP(D1603:D4759,'[10]Catalogos CRI'!$A$10:$B$19,2,FALSE)</f>
        <v>DERECHOS</v>
      </c>
      <c r="F1603" s="16" t="str">
        <f t="shared" si="220"/>
        <v>041000</v>
      </c>
      <c r="G1603" s="16" t="str">
        <f>VLOOKUP(F1603:F4759,'[10]Catalogos CRI'!$A$24:$B$65,2,FALSE)</f>
        <v>DERECHOS POR EL USO, GOCE, APROVECHAMIENTO O EXPLOTACIÓN DE BIENES DE DOMINIO PÚBLICO</v>
      </c>
      <c r="H1603" s="16" t="str">
        <f t="shared" si="221"/>
        <v>041040</v>
      </c>
      <c r="I1603" s="16" t="str">
        <f>VLOOKUP(H1603:H4759,'[10]Catalogos CRI'!$A$70:$B$148,2,FALSE)</f>
        <v>Uso, goce, aprovechamiento o explotación de otros bienes de dominio público</v>
      </c>
      <c r="J1603" s="16" t="str">
        <f t="shared" si="222"/>
        <v>041041</v>
      </c>
      <c r="K1603" s="16" t="str">
        <f>VLOOKUP(J1603:J4759,'[10]Catalogos CRI'!$A$153:$B$335,2,FALSE)</f>
        <v>Arrendamiento o concesión de locales en mercados</v>
      </c>
      <c r="L1603" s="16" t="str">
        <f t="shared" si="223"/>
        <v>400</v>
      </c>
      <c r="M1603" s="16" t="str">
        <f>VLOOKUP(L1603:L4759,[11]FF!$A$10:$B$16,2,FALSE)</f>
        <v>Ingresos Propios</v>
      </c>
      <c r="N1603" s="16" t="str">
        <f t="shared" si="224"/>
        <v>401</v>
      </c>
      <c r="O1603" s="16" t="str">
        <f>VLOOKUP(N1603:N4759,[11]FF!$A$22:$B$93,2,FALSE)</f>
        <v>Ingresos Propios</v>
      </c>
      <c r="P1603" s="16">
        <v>860004</v>
      </c>
      <c r="Q1603" s="16">
        <v>8</v>
      </c>
      <c r="R1603" s="17">
        <v>0</v>
      </c>
      <c r="S1603" s="17">
        <v>0</v>
      </c>
      <c r="T1603" s="17">
        <f t="shared" si="216"/>
        <v>0</v>
      </c>
      <c r="U1603" s="17">
        <v>0</v>
      </c>
      <c r="V1603" s="17">
        <v>0</v>
      </c>
      <c r="W1603" s="17">
        <f t="shared" si="217"/>
        <v>0</v>
      </c>
      <c r="X1603" t="str">
        <f>VLOOKUP(J1603,'[12]Conver ASEJ VS Clave Nueva'!$A$4:$C$193,3,FALSE)</f>
        <v>4.1.4.1</v>
      </c>
      <c r="Y1603" t="str">
        <f>VLOOKUP(K1603,'[13]Conver ASEJ VS Clave Nueva'!$B$4:$D$193,3,FALSE)</f>
        <v>Arrendamiento o concesión de locales en mercados</v>
      </c>
    </row>
    <row r="1604" spans="1:25" x14ac:dyDescent="0.25">
      <c r="A1604" s="16">
        <v>84759</v>
      </c>
      <c r="B1604" s="16" t="s">
        <v>39</v>
      </c>
      <c r="C1604" s="16" t="str">
        <f t="shared" si="218"/>
        <v>2018</v>
      </c>
      <c r="D1604" s="16" t="str">
        <f t="shared" si="219"/>
        <v>040000</v>
      </c>
      <c r="E1604" s="16" t="str">
        <f>VLOOKUP(D1604:D4760,'[10]Catalogos CRI'!$A$10:$B$19,2,FALSE)</f>
        <v>DERECHOS</v>
      </c>
      <c r="F1604" s="16" t="str">
        <f t="shared" si="220"/>
        <v>041000</v>
      </c>
      <c r="G1604" s="16" t="str">
        <f>VLOOKUP(F1604:F4760,'[10]Catalogos CRI'!$A$24:$B$65,2,FALSE)</f>
        <v>DERECHOS POR EL USO, GOCE, APROVECHAMIENTO O EXPLOTACIÓN DE BIENES DE DOMINIO PÚBLICO</v>
      </c>
      <c r="H1604" s="16" t="str">
        <f t="shared" si="221"/>
        <v>041040</v>
      </c>
      <c r="I1604" s="16" t="str">
        <f>VLOOKUP(H1604:H4760,'[10]Catalogos CRI'!$A$70:$B$148,2,FALSE)</f>
        <v>Uso, goce, aprovechamiento o explotación de otros bienes de dominio público</v>
      </c>
      <c r="J1604" s="16" t="str">
        <f t="shared" si="222"/>
        <v>041041</v>
      </c>
      <c r="K1604" s="16" t="str">
        <f>VLOOKUP(J1604:J4760,'[10]Catalogos CRI'!$A$153:$B$335,2,FALSE)</f>
        <v>Arrendamiento o concesión de locales en mercados</v>
      </c>
      <c r="L1604" s="16" t="str">
        <f t="shared" si="223"/>
        <v>400</v>
      </c>
      <c r="M1604" s="16" t="str">
        <f>VLOOKUP(L1604:L4760,[11]FF!$A$10:$B$16,2,FALSE)</f>
        <v>Ingresos Propios</v>
      </c>
      <c r="N1604" s="16" t="str">
        <f t="shared" si="224"/>
        <v>401</v>
      </c>
      <c r="O1604" s="16" t="str">
        <f>VLOOKUP(N1604:N4760,[11]FF!$A$22:$B$93,2,FALSE)</f>
        <v>Ingresos Propios</v>
      </c>
      <c r="P1604" s="16">
        <v>860005</v>
      </c>
      <c r="Q1604" s="16">
        <v>9</v>
      </c>
      <c r="R1604" s="17">
        <v>0</v>
      </c>
      <c r="S1604" s="17">
        <v>0</v>
      </c>
      <c r="T1604" s="17">
        <f t="shared" si="216"/>
        <v>0</v>
      </c>
      <c r="U1604" s="17">
        <v>0</v>
      </c>
      <c r="V1604" s="17">
        <v>0</v>
      </c>
      <c r="W1604" s="17">
        <f t="shared" si="217"/>
        <v>0</v>
      </c>
      <c r="X1604" t="str">
        <f>VLOOKUP(J1604,'[12]Conver ASEJ VS Clave Nueva'!$A$4:$C$193,3,FALSE)</f>
        <v>4.1.4.1</v>
      </c>
      <c r="Y1604" t="str">
        <f>VLOOKUP(K1604,'[13]Conver ASEJ VS Clave Nueva'!$B$4:$D$193,3,FALSE)</f>
        <v>Arrendamiento o concesión de locales en mercados</v>
      </c>
    </row>
    <row r="1605" spans="1:25" x14ac:dyDescent="0.25">
      <c r="A1605" s="16">
        <v>84759</v>
      </c>
      <c r="B1605" s="16" t="s">
        <v>39</v>
      </c>
      <c r="C1605" s="16" t="str">
        <f t="shared" si="218"/>
        <v>2018</v>
      </c>
      <c r="D1605" s="16" t="str">
        <f t="shared" si="219"/>
        <v>040000</v>
      </c>
      <c r="E1605" s="16" t="str">
        <f>VLOOKUP(D1605:D4761,'[10]Catalogos CRI'!$A$10:$B$19,2,FALSE)</f>
        <v>DERECHOS</v>
      </c>
      <c r="F1605" s="16" t="str">
        <f t="shared" si="220"/>
        <v>041000</v>
      </c>
      <c r="G1605" s="16" t="str">
        <f>VLOOKUP(F1605:F4761,'[10]Catalogos CRI'!$A$24:$B$65,2,FALSE)</f>
        <v>DERECHOS POR EL USO, GOCE, APROVECHAMIENTO O EXPLOTACIÓN DE BIENES DE DOMINIO PÚBLICO</v>
      </c>
      <c r="H1605" s="16" t="str">
        <f t="shared" si="221"/>
        <v>041040</v>
      </c>
      <c r="I1605" s="16" t="str">
        <f>VLOOKUP(H1605:H4761,'[10]Catalogos CRI'!$A$70:$B$148,2,FALSE)</f>
        <v>Uso, goce, aprovechamiento o explotación de otros bienes de dominio público</v>
      </c>
      <c r="J1605" s="16" t="str">
        <f t="shared" si="222"/>
        <v>041041</v>
      </c>
      <c r="K1605" s="16" t="str">
        <f>VLOOKUP(J1605:J4761,'[10]Catalogos CRI'!$A$153:$B$335,2,FALSE)</f>
        <v>Arrendamiento o concesión de locales en mercados</v>
      </c>
      <c r="L1605" s="16" t="str">
        <f t="shared" si="223"/>
        <v>400</v>
      </c>
      <c r="M1605" s="16" t="str">
        <f>VLOOKUP(L1605:L4761,[11]FF!$A$10:$B$16,2,FALSE)</f>
        <v>Ingresos Propios</v>
      </c>
      <c r="N1605" s="16" t="str">
        <f t="shared" si="224"/>
        <v>401</v>
      </c>
      <c r="O1605" s="16" t="str">
        <f>VLOOKUP(N1605:N4761,[11]FF!$A$22:$B$93,2,FALSE)</f>
        <v>Ingresos Propios</v>
      </c>
      <c r="P1605" s="16">
        <v>860006</v>
      </c>
      <c r="Q1605" s="16">
        <v>10</v>
      </c>
      <c r="R1605" s="17">
        <v>0</v>
      </c>
      <c r="S1605" s="17">
        <v>0</v>
      </c>
      <c r="T1605" s="17">
        <f t="shared" si="216"/>
        <v>0</v>
      </c>
      <c r="U1605" s="17">
        <v>0</v>
      </c>
      <c r="V1605" s="17">
        <v>0</v>
      </c>
      <c r="W1605" s="17">
        <f t="shared" si="217"/>
        <v>0</v>
      </c>
      <c r="X1605" t="str">
        <f>VLOOKUP(J1605,'[12]Conver ASEJ VS Clave Nueva'!$A$4:$C$193,3,FALSE)</f>
        <v>4.1.4.1</v>
      </c>
      <c r="Y1605" t="str">
        <f>VLOOKUP(K1605,'[13]Conver ASEJ VS Clave Nueva'!$B$4:$D$193,3,FALSE)</f>
        <v>Arrendamiento o concesión de locales en mercados</v>
      </c>
    </row>
    <row r="1606" spans="1:25" x14ac:dyDescent="0.25">
      <c r="A1606" s="16">
        <v>84759</v>
      </c>
      <c r="B1606" s="16" t="s">
        <v>39</v>
      </c>
      <c r="C1606" s="16" t="str">
        <f t="shared" si="218"/>
        <v>2018</v>
      </c>
      <c r="D1606" s="16" t="str">
        <f t="shared" si="219"/>
        <v>040000</v>
      </c>
      <c r="E1606" s="16" t="str">
        <f>VLOOKUP(D1606:D4762,'[10]Catalogos CRI'!$A$10:$B$19,2,FALSE)</f>
        <v>DERECHOS</v>
      </c>
      <c r="F1606" s="16" t="str">
        <f t="shared" si="220"/>
        <v>041000</v>
      </c>
      <c r="G1606" s="16" t="str">
        <f>VLOOKUP(F1606:F4762,'[10]Catalogos CRI'!$A$24:$B$65,2,FALSE)</f>
        <v>DERECHOS POR EL USO, GOCE, APROVECHAMIENTO O EXPLOTACIÓN DE BIENES DE DOMINIO PÚBLICO</v>
      </c>
      <c r="H1606" s="16" t="str">
        <f t="shared" si="221"/>
        <v>041040</v>
      </c>
      <c r="I1606" s="16" t="str">
        <f>VLOOKUP(H1606:H4762,'[10]Catalogos CRI'!$A$70:$B$148,2,FALSE)</f>
        <v>Uso, goce, aprovechamiento o explotación de otros bienes de dominio público</v>
      </c>
      <c r="J1606" s="16" t="str">
        <f t="shared" si="222"/>
        <v>041041</v>
      </c>
      <c r="K1606" s="16" t="str">
        <f>VLOOKUP(J1606:J4762,'[10]Catalogos CRI'!$A$153:$B$335,2,FALSE)</f>
        <v>Arrendamiento o concesión de locales en mercados</v>
      </c>
      <c r="L1606" s="16" t="str">
        <f t="shared" si="223"/>
        <v>400</v>
      </c>
      <c r="M1606" s="16" t="str">
        <f>VLOOKUP(L1606:L4762,[11]FF!$A$10:$B$16,2,FALSE)</f>
        <v>Ingresos Propios</v>
      </c>
      <c r="N1606" s="16" t="str">
        <f t="shared" si="224"/>
        <v>401</v>
      </c>
      <c r="O1606" s="16" t="str">
        <f>VLOOKUP(N1606:N4762,[11]FF!$A$22:$B$93,2,FALSE)</f>
        <v>Ingresos Propios</v>
      </c>
      <c r="P1606" s="16">
        <v>860007</v>
      </c>
      <c r="Q1606" s="16">
        <v>11</v>
      </c>
      <c r="R1606" s="17">
        <v>0</v>
      </c>
      <c r="S1606" s="17">
        <v>0</v>
      </c>
      <c r="T1606" s="17">
        <f t="shared" si="216"/>
        <v>0</v>
      </c>
      <c r="U1606" s="17">
        <v>0</v>
      </c>
      <c r="V1606" s="17">
        <v>0</v>
      </c>
      <c r="W1606" s="17">
        <f t="shared" si="217"/>
        <v>0</v>
      </c>
      <c r="X1606" t="str">
        <f>VLOOKUP(J1606,'[12]Conver ASEJ VS Clave Nueva'!$A$4:$C$193,3,FALSE)</f>
        <v>4.1.4.1</v>
      </c>
      <c r="Y1606" t="str">
        <f>VLOOKUP(K1606,'[13]Conver ASEJ VS Clave Nueva'!$B$4:$D$193,3,FALSE)</f>
        <v>Arrendamiento o concesión de locales en mercados</v>
      </c>
    </row>
    <row r="1607" spans="1:25" x14ac:dyDescent="0.25">
      <c r="A1607" s="16">
        <v>84759</v>
      </c>
      <c r="B1607" s="16" t="s">
        <v>39</v>
      </c>
      <c r="C1607" s="16" t="str">
        <f t="shared" si="218"/>
        <v>2018</v>
      </c>
      <c r="D1607" s="16" t="str">
        <f t="shared" si="219"/>
        <v>040000</v>
      </c>
      <c r="E1607" s="16" t="str">
        <f>VLOOKUP(D1607:D4763,'[10]Catalogos CRI'!$A$10:$B$19,2,FALSE)</f>
        <v>DERECHOS</v>
      </c>
      <c r="F1607" s="16" t="str">
        <f t="shared" si="220"/>
        <v>041000</v>
      </c>
      <c r="G1607" s="16" t="str">
        <f>VLOOKUP(F1607:F4763,'[10]Catalogos CRI'!$A$24:$B$65,2,FALSE)</f>
        <v>DERECHOS POR EL USO, GOCE, APROVECHAMIENTO O EXPLOTACIÓN DE BIENES DE DOMINIO PÚBLICO</v>
      </c>
      <c r="H1607" s="16" t="str">
        <f t="shared" si="221"/>
        <v>041040</v>
      </c>
      <c r="I1607" s="16" t="str">
        <f>VLOOKUP(H1607:H4763,'[10]Catalogos CRI'!$A$70:$B$148,2,FALSE)</f>
        <v>Uso, goce, aprovechamiento o explotación de otros bienes de dominio público</v>
      </c>
      <c r="J1607" s="16" t="str">
        <f t="shared" si="222"/>
        <v>041041</v>
      </c>
      <c r="K1607" s="16" t="str">
        <f>VLOOKUP(J1607:J4763,'[10]Catalogos CRI'!$A$153:$B$335,2,FALSE)</f>
        <v>Arrendamiento o concesión de locales en mercados</v>
      </c>
      <c r="L1607" s="16" t="str">
        <f t="shared" si="223"/>
        <v>400</v>
      </c>
      <c r="M1607" s="16" t="str">
        <f>VLOOKUP(L1607:L4763,[11]FF!$A$10:$B$16,2,FALSE)</f>
        <v>Ingresos Propios</v>
      </c>
      <c r="N1607" s="16" t="str">
        <f t="shared" si="224"/>
        <v>401</v>
      </c>
      <c r="O1607" s="16" t="str">
        <f>VLOOKUP(N1607:N4763,[11]FF!$A$22:$B$93,2,FALSE)</f>
        <v>Ingresos Propios</v>
      </c>
      <c r="P1607" s="16">
        <v>860008</v>
      </c>
      <c r="Q1607" s="16">
        <v>12</v>
      </c>
      <c r="R1607" s="17">
        <v>0</v>
      </c>
      <c r="S1607" s="17">
        <v>0</v>
      </c>
      <c r="T1607" s="17">
        <f t="shared" si="216"/>
        <v>0</v>
      </c>
      <c r="U1607" s="17">
        <v>0</v>
      </c>
      <c r="V1607" s="17">
        <v>0</v>
      </c>
      <c r="W1607" s="17">
        <f t="shared" si="217"/>
        <v>0</v>
      </c>
      <c r="X1607" t="str">
        <f>VLOOKUP(J1607,'[12]Conver ASEJ VS Clave Nueva'!$A$4:$C$193,3,FALSE)</f>
        <v>4.1.4.1</v>
      </c>
      <c r="Y1607" t="str">
        <f>VLOOKUP(K1607,'[13]Conver ASEJ VS Clave Nueva'!$B$4:$D$193,3,FALSE)</f>
        <v>Arrendamiento o concesión de locales en mercados</v>
      </c>
    </row>
    <row r="1608" spans="1:25" x14ac:dyDescent="0.25">
      <c r="A1608" s="16">
        <v>84760</v>
      </c>
      <c r="B1608" s="16" t="s">
        <v>40</v>
      </c>
      <c r="C1608" s="16" t="str">
        <f t="shared" si="218"/>
        <v>2018</v>
      </c>
      <c r="D1608" s="16" t="str">
        <f t="shared" si="219"/>
        <v>040000</v>
      </c>
      <c r="E1608" s="16" t="str">
        <f>VLOOKUP(D1608:D4764,'[10]Catalogos CRI'!$A$10:$B$19,2,FALSE)</f>
        <v>DERECHOS</v>
      </c>
      <c r="F1608" s="16" t="str">
        <f t="shared" si="220"/>
        <v>041000</v>
      </c>
      <c r="G1608" s="16" t="str">
        <f>VLOOKUP(F1608:F4764,'[10]Catalogos CRI'!$A$24:$B$65,2,FALSE)</f>
        <v>DERECHOS POR EL USO, GOCE, APROVECHAMIENTO O EXPLOTACIÓN DE BIENES DE DOMINIO PÚBLICO</v>
      </c>
      <c r="H1608" s="16" t="str">
        <f t="shared" si="221"/>
        <v>041040</v>
      </c>
      <c r="I1608" s="16" t="str">
        <f>VLOOKUP(H1608:H4764,'[10]Catalogos CRI'!$A$70:$B$148,2,FALSE)</f>
        <v>Uso, goce, aprovechamiento o explotación de otros bienes de dominio público</v>
      </c>
      <c r="J1608" s="16" t="str">
        <f t="shared" si="222"/>
        <v>041043</v>
      </c>
      <c r="K1608" s="16" t="str">
        <f>VLOOKUP(J1608:J4764,'[10]Catalogos CRI'!$A$153:$B$335,2,FALSE)</f>
        <v>Arrendamiento o concesión de escusados y baños</v>
      </c>
      <c r="L1608" s="16" t="str">
        <f t="shared" si="223"/>
        <v>400</v>
      </c>
      <c r="M1608" s="16" t="str">
        <f>VLOOKUP(L1608:L4764,[11]FF!$A$10:$B$16,2,FALSE)</f>
        <v>Ingresos Propios</v>
      </c>
      <c r="N1608" s="16" t="str">
        <f t="shared" si="224"/>
        <v>401</v>
      </c>
      <c r="O1608" s="16" t="str">
        <f>VLOOKUP(N1608:N4764,[11]FF!$A$22:$B$93,2,FALSE)</f>
        <v>Ingresos Propios</v>
      </c>
      <c r="P1608" s="16">
        <v>860009</v>
      </c>
      <c r="Q1608" s="16">
        <v>1</v>
      </c>
      <c r="R1608" s="17">
        <v>0</v>
      </c>
      <c r="S1608" s="17">
        <v>258476.72000000009</v>
      </c>
      <c r="T1608" s="17">
        <f t="shared" si="216"/>
        <v>258476.72000000009</v>
      </c>
      <c r="U1608" s="17">
        <v>0</v>
      </c>
      <c r="V1608" s="17">
        <v>105024</v>
      </c>
      <c r="W1608" s="17">
        <f t="shared" si="217"/>
        <v>153452.72000000009</v>
      </c>
      <c r="X1608" t="str">
        <f>VLOOKUP(J1608,'[12]Conver ASEJ VS Clave Nueva'!$A$4:$C$193,3,FALSE)</f>
        <v>4.1.4.3</v>
      </c>
      <c r="Y1608" t="str">
        <f>VLOOKUP(K1608,'[13]Conver ASEJ VS Clave Nueva'!$B$4:$D$193,3,FALSE)</f>
        <v>Arrendamiento o concesión de escusados y baños</v>
      </c>
    </row>
    <row r="1609" spans="1:25" x14ac:dyDescent="0.25">
      <c r="A1609" s="16">
        <v>84760</v>
      </c>
      <c r="B1609" s="16" t="s">
        <v>40</v>
      </c>
      <c r="C1609" s="16" t="str">
        <f t="shared" si="218"/>
        <v>2018</v>
      </c>
      <c r="D1609" s="16" t="str">
        <f t="shared" si="219"/>
        <v>040000</v>
      </c>
      <c r="E1609" s="16" t="str">
        <f>VLOOKUP(D1609:D4765,'[10]Catalogos CRI'!$A$10:$B$19,2,FALSE)</f>
        <v>DERECHOS</v>
      </c>
      <c r="F1609" s="16" t="str">
        <f t="shared" si="220"/>
        <v>041000</v>
      </c>
      <c r="G1609" s="16" t="str">
        <f>VLOOKUP(F1609:F4765,'[10]Catalogos CRI'!$A$24:$B$65,2,FALSE)</f>
        <v>DERECHOS POR EL USO, GOCE, APROVECHAMIENTO O EXPLOTACIÓN DE BIENES DE DOMINIO PÚBLICO</v>
      </c>
      <c r="H1609" s="16" t="str">
        <f t="shared" si="221"/>
        <v>041040</v>
      </c>
      <c r="I1609" s="16" t="str">
        <f>VLOOKUP(H1609:H4765,'[10]Catalogos CRI'!$A$70:$B$148,2,FALSE)</f>
        <v>Uso, goce, aprovechamiento o explotación de otros bienes de dominio público</v>
      </c>
      <c r="J1609" s="16" t="str">
        <f t="shared" si="222"/>
        <v>041043</v>
      </c>
      <c r="K1609" s="16" t="str">
        <f>VLOOKUP(J1609:J4765,'[10]Catalogos CRI'!$A$153:$B$335,2,FALSE)</f>
        <v>Arrendamiento o concesión de escusados y baños</v>
      </c>
      <c r="L1609" s="16" t="str">
        <f t="shared" si="223"/>
        <v>400</v>
      </c>
      <c r="M1609" s="16" t="str">
        <f>VLOOKUP(L1609:L4765,[11]FF!$A$10:$B$16,2,FALSE)</f>
        <v>Ingresos Propios</v>
      </c>
      <c r="N1609" s="16" t="str">
        <f t="shared" si="224"/>
        <v>401</v>
      </c>
      <c r="O1609" s="16" t="str">
        <f>VLOOKUP(N1609:N4765,[11]FF!$A$22:$B$93,2,FALSE)</f>
        <v>Ingresos Propios</v>
      </c>
      <c r="P1609" s="16">
        <v>860010</v>
      </c>
      <c r="Q1609" s="16">
        <v>2</v>
      </c>
      <c r="R1609" s="17">
        <v>0</v>
      </c>
      <c r="S1609" s="17">
        <v>0</v>
      </c>
      <c r="T1609" s="17">
        <f t="shared" ref="T1609:T1672" si="225">R1609+S1609</f>
        <v>0</v>
      </c>
      <c r="U1609" s="17">
        <v>0</v>
      </c>
      <c r="V1609" s="17">
        <v>72211.5</v>
      </c>
      <c r="W1609" s="17">
        <f t="shared" ref="W1609:W1672" si="226">T1609-V1609</f>
        <v>-72211.5</v>
      </c>
      <c r="X1609" t="str">
        <f>VLOOKUP(J1609,'[12]Conver ASEJ VS Clave Nueva'!$A$4:$C$193,3,FALSE)</f>
        <v>4.1.4.3</v>
      </c>
      <c r="Y1609" t="str">
        <f>VLOOKUP(K1609,'[13]Conver ASEJ VS Clave Nueva'!$B$4:$D$193,3,FALSE)</f>
        <v>Arrendamiento o concesión de escusados y baños</v>
      </c>
    </row>
    <row r="1610" spans="1:25" x14ac:dyDescent="0.25">
      <c r="A1610" s="16">
        <v>84760</v>
      </c>
      <c r="B1610" s="16" t="s">
        <v>40</v>
      </c>
      <c r="C1610" s="16" t="str">
        <f t="shared" ref="C1610:C1673" si="227">MID(B1610,1,4)</f>
        <v>2018</v>
      </c>
      <c r="D1610" s="16" t="str">
        <f t="shared" ref="D1610:D1673" si="228">MID(B1610,6,6)</f>
        <v>040000</v>
      </c>
      <c r="E1610" s="16" t="str">
        <f>VLOOKUP(D1610:D4766,'[10]Catalogos CRI'!$A$10:$B$19,2,FALSE)</f>
        <v>DERECHOS</v>
      </c>
      <c r="F1610" s="16" t="str">
        <f t="shared" ref="F1610:F1673" si="229">MID(B1610,13,6)</f>
        <v>041000</v>
      </c>
      <c r="G1610" s="16" t="str">
        <f>VLOOKUP(F1610:F4766,'[10]Catalogos CRI'!$A$24:$B$65,2,FALSE)</f>
        <v>DERECHOS POR EL USO, GOCE, APROVECHAMIENTO O EXPLOTACIÓN DE BIENES DE DOMINIO PÚBLICO</v>
      </c>
      <c r="H1610" s="16" t="str">
        <f t="shared" ref="H1610:H1673" si="230">MID(B1610,20,6)</f>
        <v>041040</v>
      </c>
      <c r="I1610" s="16" t="str">
        <f>VLOOKUP(H1610:H4766,'[10]Catalogos CRI'!$A$70:$B$148,2,FALSE)</f>
        <v>Uso, goce, aprovechamiento o explotación de otros bienes de dominio público</v>
      </c>
      <c r="J1610" s="16" t="str">
        <f t="shared" ref="J1610:J1673" si="231">MID(B1610,27,6)</f>
        <v>041043</v>
      </c>
      <c r="K1610" s="16" t="str">
        <f>VLOOKUP(J1610:J4766,'[10]Catalogos CRI'!$A$153:$B$335,2,FALSE)</f>
        <v>Arrendamiento o concesión de escusados y baños</v>
      </c>
      <c r="L1610" s="16" t="str">
        <f t="shared" ref="L1610:L1673" si="232">MID(B1610,34,3)</f>
        <v>400</v>
      </c>
      <c r="M1610" s="16" t="str">
        <f>VLOOKUP(L1610:L4766,[11]FF!$A$10:$B$16,2,FALSE)</f>
        <v>Ingresos Propios</v>
      </c>
      <c r="N1610" s="16" t="str">
        <f t="shared" ref="N1610:N1673" si="233">MID(B1610,38,3)</f>
        <v>401</v>
      </c>
      <c r="O1610" s="16" t="str">
        <f>VLOOKUP(N1610:N4766,[11]FF!$A$22:$B$93,2,FALSE)</f>
        <v>Ingresos Propios</v>
      </c>
      <c r="P1610" s="16">
        <v>860011</v>
      </c>
      <c r="Q1610" s="16">
        <v>3</v>
      </c>
      <c r="R1610" s="17">
        <v>0</v>
      </c>
      <c r="S1610" s="17">
        <v>0</v>
      </c>
      <c r="T1610" s="17">
        <f t="shared" si="225"/>
        <v>0</v>
      </c>
      <c r="U1610" s="17">
        <v>0</v>
      </c>
      <c r="V1610" s="17">
        <v>82136</v>
      </c>
      <c r="W1610" s="17">
        <f t="shared" si="226"/>
        <v>-82136</v>
      </c>
      <c r="X1610" t="str">
        <f>VLOOKUP(J1610,'[12]Conver ASEJ VS Clave Nueva'!$A$4:$C$193,3,FALSE)</f>
        <v>4.1.4.3</v>
      </c>
      <c r="Y1610" t="str">
        <f>VLOOKUP(K1610,'[13]Conver ASEJ VS Clave Nueva'!$B$4:$D$193,3,FALSE)</f>
        <v>Arrendamiento o concesión de escusados y baños</v>
      </c>
    </row>
    <row r="1611" spans="1:25" x14ac:dyDescent="0.25">
      <c r="A1611" s="16">
        <v>84760</v>
      </c>
      <c r="B1611" s="16" t="s">
        <v>40</v>
      </c>
      <c r="C1611" s="16" t="str">
        <f t="shared" si="227"/>
        <v>2018</v>
      </c>
      <c r="D1611" s="16" t="str">
        <f t="shared" si="228"/>
        <v>040000</v>
      </c>
      <c r="E1611" s="16" t="str">
        <f>VLOOKUP(D1611:D4767,'[10]Catalogos CRI'!$A$10:$B$19,2,FALSE)</f>
        <v>DERECHOS</v>
      </c>
      <c r="F1611" s="16" t="str">
        <f t="shared" si="229"/>
        <v>041000</v>
      </c>
      <c r="G1611" s="16" t="str">
        <f>VLOOKUP(F1611:F4767,'[10]Catalogos CRI'!$A$24:$B$65,2,FALSE)</f>
        <v>DERECHOS POR EL USO, GOCE, APROVECHAMIENTO O EXPLOTACIÓN DE BIENES DE DOMINIO PÚBLICO</v>
      </c>
      <c r="H1611" s="16" t="str">
        <f t="shared" si="230"/>
        <v>041040</v>
      </c>
      <c r="I1611" s="16" t="str">
        <f>VLOOKUP(H1611:H4767,'[10]Catalogos CRI'!$A$70:$B$148,2,FALSE)</f>
        <v>Uso, goce, aprovechamiento o explotación de otros bienes de dominio público</v>
      </c>
      <c r="J1611" s="16" t="str">
        <f t="shared" si="231"/>
        <v>041043</v>
      </c>
      <c r="K1611" s="16" t="str">
        <f>VLOOKUP(J1611:J4767,'[10]Catalogos CRI'!$A$153:$B$335,2,FALSE)</f>
        <v>Arrendamiento o concesión de escusados y baños</v>
      </c>
      <c r="L1611" s="16" t="str">
        <f t="shared" si="232"/>
        <v>400</v>
      </c>
      <c r="M1611" s="16" t="str">
        <f>VLOOKUP(L1611:L4767,[11]FF!$A$10:$B$16,2,FALSE)</f>
        <v>Ingresos Propios</v>
      </c>
      <c r="N1611" s="16" t="str">
        <f t="shared" si="233"/>
        <v>401</v>
      </c>
      <c r="O1611" s="16" t="str">
        <f>VLOOKUP(N1611:N4767,[11]FF!$A$22:$B$93,2,FALSE)</f>
        <v>Ingresos Propios</v>
      </c>
      <c r="P1611" s="16">
        <v>860012</v>
      </c>
      <c r="Q1611" s="16">
        <v>4</v>
      </c>
      <c r="R1611" s="17">
        <v>0</v>
      </c>
      <c r="S1611" s="17">
        <v>0</v>
      </c>
      <c r="T1611" s="17">
        <f t="shared" si="225"/>
        <v>0</v>
      </c>
      <c r="U1611" s="17">
        <v>0</v>
      </c>
      <c r="V1611" s="17">
        <v>96658.5</v>
      </c>
      <c r="W1611" s="17">
        <f t="shared" si="226"/>
        <v>-96658.5</v>
      </c>
      <c r="X1611" t="str">
        <f>VLOOKUP(J1611,'[12]Conver ASEJ VS Clave Nueva'!$A$4:$C$193,3,FALSE)</f>
        <v>4.1.4.3</v>
      </c>
      <c r="Y1611" t="str">
        <f>VLOOKUP(K1611,'[13]Conver ASEJ VS Clave Nueva'!$B$4:$D$193,3,FALSE)</f>
        <v>Arrendamiento o concesión de escusados y baños</v>
      </c>
    </row>
    <row r="1612" spans="1:25" x14ac:dyDescent="0.25">
      <c r="A1612" s="16">
        <v>84760</v>
      </c>
      <c r="B1612" s="16" t="s">
        <v>40</v>
      </c>
      <c r="C1612" s="16" t="str">
        <f t="shared" si="227"/>
        <v>2018</v>
      </c>
      <c r="D1612" s="16" t="str">
        <f t="shared" si="228"/>
        <v>040000</v>
      </c>
      <c r="E1612" s="16" t="str">
        <f>VLOOKUP(D1612:D4768,'[10]Catalogos CRI'!$A$10:$B$19,2,FALSE)</f>
        <v>DERECHOS</v>
      </c>
      <c r="F1612" s="16" t="str">
        <f t="shared" si="229"/>
        <v>041000</v>
      </c>
      <c r="G1612" s="16" t="str">
        <f>VLOOKUP(F1612:F4768,'[10]Catalogos CRI'!$A$24:$B$65,2,FALSE)</f>
        <v>DERECHOS POR EL USO, GOCE, APROVECHAMIENTO O EXPLOTACIÓN DE BIENES DE DOMINIO PÚBLICO</v>
      </c>
      <c r="H1612" s="16" t="str">
        <f t="shared" si="230"/>
        <v>041040</v>
      </c>
      <c r="I1612" s="16" t="str">
        <f>VLOOKUP(H1612:H4768,'[10]Catalogos CRI'!$A$70:$B$148,2,FALSE)</f>
        <v>Uso, goce, aprovechamiento o explotación de otros bienes de dominio público</v>
      </c>
      <c r="J1612" s="16" t="str">
        <f t="shared" si="231"/>
        <v>041043</v>
      </c>
      <c r="K1612" s="16" t="str">
        <f>VLOOKUP(J1612:J4768,'[10]Catalogos CRI'!$A$153:$B$335,2,FALSE)</f>
        <v>Arrendamiento o concesión de escusados y baños</v>
      </c>
      <c r="L1612" s="16" t="str">
        <f t="shared" si="232"/>
        <v>400</v>
      </c>
      <c r="M1612" s="16" t="str">
        <f>VLOOKUP(L1612:L4768,[11]FF!$A$10:$B$16,2,FALSE)</f>
        <v>Ingresos Propios</v>
      </c>
      <c r="N1612" s="16" t="str">
        <f t="shared" si="233"/>
        <v>401</v>
      </c>
      <c r="O1612" s="16" t="str">
        <f>VLOOKUP(N1612:N4768,[11]FF!$A$22:$B$93,2,FALSE)</f>
        <v>Ingresos Propios</v>
      </c>
      <c r="P1612" s="16">
        <v>860013</v>
      </c>
      <c r="Q1612" s="16">
        <v>5</v>
      </c>
      <c r="R1612" s="17">
        <v>0</v>
      </c>
      <c r="S1612" s="17">
        <v>0</v>
      </c>
      <c r="T1612" s="17">
        <f t="shared" si="225"/>
        <v>0</v>
      </c>
      <c r="U1612" s="17">
        <v>0</v>
      </c>
      <c r="V1612" s="17">
        <v>76789</v>
      </c>
      <c r="W1612" s="17">
        <f t="shared" si="226"/>
        <v>-76789</v>
      </c>
      <c r="X1612" t="str">
        <f>VLOOKUP(J1612,'[12]Conver ASEJ VS Clave Nueva'!$A$4:$C$193,3,FALSE)</f>
        <v>4.1.4.3</v>
      </c>
      <c r="Y1612" t="str">
        <f>VLOOKUP(K1612,'[13]Conver ASEJ VS Clave Nueva'!$B$4:$D$193,3,FALSE)</f>
        <v>Arrendamiento o concesión de escusados y baños</v>
      </c>
    </row>
    <row r="1613" spans="1:25" x14ac:dyDescent="0.25">
      <c r="A1613" s="16">
        <v>84760</v>
      </c>
      <c r="B1613" s="16" t="s">
        <v>40</v>
      </c>
      <c r="C1613" s="16" t="str">
        <f t="shared" si="227"/>
        <v>2018</v>
      </c>
      <c r="D1613" s="16" t="str">
        <f t="shared" si="228"/>
        <v>040000</v>
      </c>
      <c r="E1613" s="16" t="str">
        <f>VLOOKUP(D1613:D4769,'[10]Catalogos CRI'!$A$10:$B$19,2,FALSE)</f>
        <v>DERECHOS</v>
      </c>
      <c r="F1613" s="16" t="str">
        <f t="shared" si="229"/>
        <v>041000</v>
      </c>
      <c r="G1613" s="16" t="str">
        <f>VLOOKUP(F1613:F4769,'[10]Catalogos CRI'!$A$24:$B$65,2,FALSE)</f>
        <v>DERECHOS POR EL USO, GOCE, APROVECHAMIENTO O EXPLOTACIÓN DE BIENES DE DOMINIO PÚBLICO</v>
      </c>
      <c r="H1613" s="16" t="str">
        <f t="shared" si="230"/>
        <v>041040</v>
      </c>
      <c r="I1613" s="16" t="str">
        <f>VLOOKUP(H1613:H4769,'[10]Catalogos CRI'!$A$70:$B$148,2,FALSE)</f>
        <v>Uso, goce, aprovechamiento o explotación de otros bienes de dominio público</v>
      </c>
      <c r="J1613" s="16" t="str">
        <f t="shared" si="231"/>
        <v>041043</v>
      </c>
      <c r="K1613" s="16" t="str">
        <f>VLOOKUP(J1613:J4769,'[10]Catalogos CRI'!$A$153:$B$335,2,FALSE)</f>
        <v>Arrendamiento o concesión de escusados y baños</v>
      </c>
      <c r="L1613" s="16" t="str">
        <f t="shared" si="232"/>
        <v>400</v>
      </c>
      <c r="M1613" s="16" t="str">
        <f>VLOOKUP(L1613:L4769,[11]FF!$A$10:$B$16,2,FALSE)</f>
        <v>Ingresos Propios</v>
      </c>
      <c r="N1613" s="16" t="str">
        <f t="shared" si="233"/>
        <v>401</v>
      </c>
      <c r="O1613" s="16" t="str">
        <f>VLOOKUP(N1613:N4769,[11]FF!$A$22:$B$93,2,FALSE)</f>
        <v>Ingresos Propios</v>
      </c>
      <c r="P1613" s="16">
        <v>860014</v>
      </c>
      <c r="Q1613" s="16">
        <v>6</v>
      </c>
      <c r="R1613" s="17">
        <v>0</v>
      </c>
      <c r="S1613" s="17">
        <v>0</v>
      </c>
      <c r="T1613" s="17">
        <f t="shared" si="225"/>
        <v>0</v>
      </c>
      <c r="U1613" s="17">
        <v>0</v>
      </c>
      <c r="V1613" s="17">
        <v>81820</v>
      </c>
      <c r="W1613" s="17">
        <f t="shared" si="226"/>
        <v>-81820</v>
      </c>
      <c r="X1613" t="str">
        <f>VLOOKUP(J1613,'[12]Conver ASEJ VS Clave Nueva'!$A$4:$C$193,3,FALSE)</f>
        <v>4.1.4.3</v>
      </c>
      <c r="Y1613" t="str">
        <f>VLOOKUP(K1613,'[13]Conver ASEJ VS Clave Nueva'!$B$4:$D$193,3,FALSE)</f>
        <v>Arrendamiento o concesión de escusados y baños</v>
      </c>
    </row>
    <row r="1614" spans="1:25" x14ac:dyDescent="0.25">
      <c r="A1614" s="16">
        <v>84760</v>
      </c>
      <c r="B1614" s="16" t="s">
        <v>40</v>
      </c>
      <c r="C1614" s="16" t="str">
        <f t="shared" si="227"/>
        <v>2018</v>
      </c>
      <c r="D1614" s="16" t="str">
        <f t="shared" si="228"/>
        <v>040000</v>
      </c>
      <c r="E1614" s="16" t="str">
        <f>VLOOKUP(D1614:D4770,'[10]Catalogos CRI'!$A$10:$B$19,2,FALSE)</f>
        <v>DERECHOS</v>
      </c>
      <c r="F1614" s="16" t="str">
        <f t="shared" si="229"/>
        <v>041000</v>
      </c>
      <c r="G1614" s="16" t="str">
        <f>VLOOKUP(F1614:F4770,'[10]Catalogos CRI'!$A$24:$B$65,2,FALSE)</f>
        <v>DERECHOS POR EL USO, GOCE, APROVECHAMIENTO O EXPLOTACIÓN DE BIENES DE DOMINIO PÚBLICO</v>
      </c>
      <c r="H1614" s="16" t="str">
        <f t="shared" si="230"/>
        <v>041040</v>
      </c>
      <c r="I1614" s="16" t="str">
        <f>VLOOKUP(H1614:H4770,'[10]Catalogos CRI'!$A$70:$B$148,2,FALSE)</f>
        <v>Uso, goce, aprovechamiento o explotación de otros bienes de dominio público</v>
      </c>
      <c r="J1614" s="16" t="str">
        <f t="shared" si="231"/>
        <v>041043</v>
      </c>
      <c r="K1614" s="16" t="str">
        <f>VLOOKUP(J1614:J4770,'[10]Catalogos CRI'!$A$153:$B$335,2,FALSE)</f>
        <v>Arrendamiento o concesión de escusados y baños</v>
      </c>
      <c r="L1614" s="16" t="str">
        <f t="shared" si="232"/>
        <v>400</v>
      </c>
      <c r="M1614" s="16" t="str">
        <f>VLOOKUP(L1614:L4770,[11]FF!$A$10:$B$16,2,FALSE)</f>
        <v>Ingresos Propios</v>
      </c>
      <c r="N1614" s="16" t="str">
        <f t="shared" si="233"/>
        <v>401</v>
      </c>
      <c r="O1614" s="16" t="str">
        <f>VLOOKUP(N1614:N4770,[11]FF!$A$22:$B$93,2,FALSE)</f>
        <v>Ingresos Propios</v>
      </c>
      <c r="P1614" s="16">
        <v>860015</v>
      </c>
      <c r="Q1614" s="16">
        <v>7</v>
      </c>
      <c r="R1614" s="17">
        <v>0</v>
      </c>
      <c r="S1614" s="17">
        <v>0</v>
      </c>
      <c r="T1614" s="17">
        <f t="shared" si="225"/>
        <v>0</v>
      </c>
      <c r="U1614" s="17">
        <v>0</v>
      </c>
      <c r="V1614" s="17">
        <v>101877</v>
      </c>
      <c r="W1614" s="17">
        <f t="shared" si="226"/>
        <v>-101877</v>
      </c>
      <c r="X1614" t="str">
        <f>VLOOKUP(J1614,'[12]Conver ASEJ VS Clave Nueva'!$A$4:$C$193,3,FALSE)</f>
        <v>4.1.4.3</v>
      </c>
      <c r="Y1614" t="str">
        <f>VLOOKUP(K1614,'[13]Conver ASEJ VS Clave Nueva'!$B$4:$D$193,3,FALSE)</f>
        <v>Arrendamiento o concesión de escusados y baños</v>
      </c>
    </row>
    <row r="1615" spans="1:25" x14ac:dyDescent="0.25">
      <c r="A1615" s="16">
        <v>84760</v>
      </c>
      <c r="B1615" s="16" t="s">
        <v>40</v>
      </c>
      <c r="C1615" s="16" t="str">
        <f t="shared" si="227"/>
        <v>2018</v>
      </c>
      <c r="D1615" s="16" t="str">
        <f t="shared" si="228"/>
        <v>040000</v>
      </c>
      <c r="E1615" s="16" t="str">
        <f>VLOOKUP(D1615:D4771,'[10]Catalogos CRI'!$A$10:$B$19,2,FALSE)</f>
        <v>DERECHOS</v>
      </c>
      <c r="F1615" s="16" t="str">
        <f t="shared" si="229"/>
        <v>041000</v>
      </c>
      <c r="G1615" s="16" t="str">
        <f>VLOOKUP(F1615:F4771,'[10]Catalogos CRI'!$A$24:$B$65,2,FALSE)</f>
        <v>DERECHOS POR EL USO, GOCE, APROVECHAMIENTO O EXPLOTACIÓN DE BIENES DE DOMINIO PÚBLICO</v>
      </c>
      <c r="H1615" s="16" t="str">
        <f t="shared" si="230"/>
        <v>041040</v>
      </c>
      <c r="I1615" s="16" t="str">
        <f>VLOOKUP(H1615:H4771,'[10]Catalogos CRI'!$A$70:$B$148,2,FALSE)</f>
        <v>Uso, goce, aprovechamiento o explotación de otros bienes de dominio público</v>
      </c>
      <c r="J1615" s="16" t="str">
        <f t="shared" si="231"/>
        <v>041043</v>
      </c>
      <c r="K1615" s="16" t="str">
        <f>VLOOKUP(J1615:J4771,'[10]Catalogos CRI'!$A$153:$B$335,2,FALSE)</f>
        <v>Arrendamiento o concesión de escusados y baños</v>
      </c>
      <c r="L1615" s="16" t="str">
        <f t="shared" si="232"/>
        <v>400</v>
      </c>
      <c r="M1615" s="16" t="str">
        <f>VLOOKUP(L1615:L4771,[11]FF!$A$10:$B$16,2,FALSE)</f>
        <v>Ingresos Propios</v>
      </c>
      <c r="N1615" s="16" t="str">
        <f t="shared" si="233"/>
        <v>401</v>
      </c>
      <c r="O1615" s="16" t="str">
        <f>VLOOKUP(N1615:N4771,[11]FF!$A$22:$B$93,2,FALSE)</f>
        <v>Ingresos Propios</v>
      </c>
      <c r="P1615" s="16">
        <v>860016</v>
      </c>
      <c r="Q1615" s="16">
        <v>8</v>
      </c>
      <c r="R1615" s="17">
        <v>0</v>
      </c>
      <c r="S1615" s="17">
        <v>0</v>
      </c>
      <c r="T1615" s="17">
        <f t="shared" si="225"/>
        <v>0</v>
      </c>
      <c r="U1615" s="17">
        <v>0</v>
      </c>
      <c r="V1615" s="17">
        <v>96450</v>
      </c>
      <c r="W1615" s="17">
        <f t="shared" si="226"/>
        <v>-96450</v>
      </c>
      <c r="X1615" t="str">
        <f>VLOOKUP(J1615,'[12]Conver ASEJ VS Clave Nueva'!$A$4:$C$193,3,FALSE)</f>
        <v>4.1.4.3</v>
      </c>
      <c r="Y1615" t="str">
        <f>VLOOKUP(K1615,'[13]Conver ASEJ VS Clave Nueva'!$B$4:$D$193,3,FALSE)</f>
        <v>Arrendamiento o concesión de escusados y baños</v>
      </c>
    </row>
    <row r="1616" spans="1:25" x14ac:dyDescent="0.25">
      <c r="A1616" s="16">
        <v>84760</v>
      </c>
      <c r="B1616" s="16" t="s">
        <v>40</v>
      </c>
      <c r="C1616" s="16" t="str">
        <f t="shared" si="227"/>
        <v>2018</v>
      </c>
      <c r="D1616" s="16" t="str">
        <f t="shared" si="228"/>
        <v>040000</v>
      </c>
      <c r="E1616" s="16" t="str">
        <f>VLOOKUP(D1616:D4772,'[10]Catalogos CRI'!$A$10:$B$19,2,FALSE)</f>
        <v>DERECHOS</v>
      </c>
      <c r="F1616" s="16" t="str">
        <f t="shared" si="229"/>
        <v>041000</v>
      </c>
      <c r="G1616" s="16" t="str">
        <f>VLOOKUP(F1616:F4772,'[10]Catalogos CRI'!$A$24:$B$65,2,FALSE)</f>
        <v>DERECHOS POR EL USO, GOCE, APROVECHAMIENTO O EXPLOTACIÓN DE BIENES DE DOMINIO PÚBLICO</v>
      </c>
      <c r="H1616" s="16" t="str">
        <f t="shared" si="230"/>
        <v>041040</v>
      </c>
      <c r="I1616" s="16" t="str">
        <f>VLOOKUP(H1616:H4772,'[10]Catalogos CRI'!$A$70:$B$148,2,FALSE)</f>
        <v>Uso, goce, aprovechamiento o explotación de otros bienes de dominio público</v>
      </c>
      <c r="J1616" s="16" t="str">
        <f t="shared" si="231"/>
        <v>041043</v>
      </c>
      <c r="K1616" s="16" t="str">
        <f>VLOOKUP(J1616:J4772,'[10]Catalogos CRI'!$A$153:$B$335,2,FALSE)</f>
        <v>Arrendamiento o concesión de escusados y baños</v>
      </c>
      <c r="L1616" s="16" t="str">
        <f t="shared" si="232"/>
        <v>400</v>
      </c>
      <c r="M1616" s="16" t="str">
        <f>VLOOKUP(L1616:L4772,[11]FF!$A$10:$B$16,2,FALSE)</f>
        <v>Ingresos Propios</v>
      </c>
      <c r="N1616" s="16" t="str">
        <f t="shared" si="233"/>
        <v>401</v>
      </c>
      <c r="O1616" s="16" t="str">
        <f>VLOOKUP(N1616:N4772,[11]FF!$A$22:$B$93,2,FALSE)</f>
        <v>Ingresos Propios</v>
      </c>
      <c r="P1616" s="16">
        <v>860017</v>
      </c>
      <c r="Q1616" s="16">
        <v>9</v>
      </c>
      <c r="R1616" s="17">
        <v>0</v>
      </c>
      <c r="S1616" s="17">
        <v>0</v>
      </c>
      <c r="T1616" s="17">
        <f t="shared" si="225"/>
        <v>0</v>
      </c>
      <c r="U1616" s="17">
        <v>0</v>
      </c>
      <c r="V1616" s="17">
        <v>70728.5</v>
      </c>
      <c r="W1616" s="17">
        <f t="shared" si="226"/>
        <v>-70728.5</v>
      </c>
      <c r="X1616" t="str">
        <f>VLOOKUP(J1616,'[12]Conver ASEJ VS Clave Nueva'!$A$4:$C$193,3,FALSE)</f>
        <v>4.1.4.3</v>
      </c>
      <c r="Y1616" t="str">
        <f>VLOOKUP(K1616,'[13]Conver ASEJ VS Clave Nueva'!$B$4:$D$193,3,FALSE)</f>
        <v>Arrendamiento o concesión de escusados y baños</v>
      </c>
    </row>
    <row r="1617" spans="1:25" x14ac:dyDescent="0.25">
      <c r="A1617" s="16">
        <v>84760</v>
      </c>
      <c r="B1617" s="16" t="s">
        <v>40</v>
      </c>
      <c r="C1617" s="16" t="str">
        <f t="shared" si="227"/>
        <v>2018</v>
      </c>
      <c r="D1617" s="16" t="str">
        <f t="shared" si="228"/>
        <v>040000</v>
      </c>
      <c r="E1617" s="16" t="str">
        <f>VLOOKUP(D1617:D4773,'[10]Catalogos CRI'!$A$10:$B$19,2,FALSE)</f>
        <v>DERECHOS</v>
      </c>
      <c r="F1617" s="16" t="str">
        <f t="shared" si="229"/>
        <v>041000</v>
      </c>
      <c r="G1617" s="16" t="str">
        <f>VLOOKUP(F1617:F4773,'[10]Catalogos CRI'!$A$24:$B$65,2,FALSE)</f>
        <v>DERECHOS POR EL USO, GOCE, APROVECHAMIENTO O EXPLOTACIÓN DE BIENES DE DOMINIO PÚBLICO</v>
      </c>
      <c r="H1617" s="16" t="str">
        <f t="shared" si="230"/>
        <v>041040</v>
      </c>
      <c r="I1617" s="16" t="str">
        <f>VLOOKUP(H1617:H4773,'[10]Catalogos CRI'!$A$70:$B$148,2,FALSE)</f>
        <v>Uso, goce, aprovechamiento o explotación de otros bienes de dominio público</v>
      </c>
      <c r="J1617" s="16" t="str">
        <f t="shared" si="231"/>
        <v>041043</v>
      </c>
      <c r="K1617" s="16" t="str">
        <f>VLOOKUP(J1617:J4773,'[10]Catalogos CRI'!$A$153:$B$335,2,FALSE)</f>
        <v>Arrendamiento o concesión de escusados y baños</v>
      </c>
      <c r="L1617" s="16" t="str">
        <f t="shared" si="232"/>
        <v>400</v>
      </c>
      <c r="M1617" s="16" t="str">
        <f>VLOOKUP(L1617:L4773,[11]FF!$A$10:$B$16,2,FALSE)</f>
        <v>Ingresos Propios</v>
      </c>
      <c r="N1617" s="16" t="str">
        <f t="shared" si="233"/>
        <v>401</v>
      </c>
      <c r="O1617" s="16" t="str">
        <f>VLOOKUP(N1617:N4773,[11]FF!$A$22:$B$93,2,FALSE)</f>
        <v>Ingresos Propios</v>
      </c>
      <c r="P1617" s="16">
        <v>860018</v>
      </c>
      <c r="Q1617" s="16">
        <v>10</v>
      </c>
      <c r="R1617" s="17">
        <v>0</v>
      </c>
      <c r="S1617" s="17">
        <v>0</v>
      </c>
      <c r="T1617" s="17">
        <f t="shared" si="225"/>
        <v>0</v>
      </c>
      <c r="U1617" s="17">
        <v>0</v>
      </c>
      <c r="V1617" s="17">
        <v>84479</v>
      </c>
      <c r="W1617" s="17">
        <f t="shared" si="226"/>
        <v>-84479</v>
      </c>
      <c r="X1617" t="str">
        <f>VLOOKUP(J1617,'[12]Conver ASEJ VS Clave Nueva'!$A$4:$C$193,3,FALSE)</f>
        <v>4.1.4.3</v>
      </c>
      <c r="Y1617" t="str">
        <f>VLOOKUP(K1617,'[13]Conver ASEJ VS Clave Nueva'!$B$4:$D$193,3,FALSE)</f>
        <v>Arrendamiento o concesión de escusados y baños</v>
      </c>
    </row>
    <row r="1618" spans="1:25" x14ac:dyDescent="0.25">
      <c r="A1618" s="16">
        <v>84760</v>
      </c>
      <c r="B1618" s="16" t="s">
        <v>40</v>
      </c>
      <c r="C1618" s="16" t="str">
        <f t="shared" si="227"/>
        <v>2018</v>
      </c>
      <c r="D1618" s="16" t="str">
        <f t="shared" si="228"/>
        <v>040000</v>
      </c>
      <c r="E1618" s="16" t="str">
        <f>VLOOKUP(D1618:D4774,'[10]Catalogos CRI'!$A$10:$B$19,2,FALSE)</f>
        <v>DERECHOS</v>
      </c>
      <c r="F1618" s="16" t="str">
        <f t="shared" si="229"/>
        <v>041000</v>
      </c>
      <c r="G1618" s="16" t="str">
        <f>VLOOKUP(F1618:F4774,'[10]Catalogos CRI'!$A$24:$B$65,2,FALSE)</f>
        <v>DERECHOS POR EL USO, GOCE, APROVECHAMIENTO O EXPLOTACIÓN DE BIENES DE DOMINIO PÚBLICO</v>
      </c>
      <c r="H1618" s="16" t="str">
        <f t="shared" si="230"/>
        <v>041040</v>
      </c>
      <c r="I1618" s="16" t="str">
        <f>VLOOKUP(H1618:H4774,'[10]Catalogos CRI'!$A$70:$B$148,2,FALSE)</f>
        <v>Uso, goce, aprovechamiento o explotación de otros bienes de dominio público</v>
      </c>
      <c r="J1618" s="16" t="str">
        <f t="shared" si="231"/>
        <v>041043</v>
      </c>
      <c r="K1618" s="16" t="str">
        <f>VLOOKUP(J1618:J4774,'[10]Catalogos CRI'!$A$153:$B$335,2,FALSE)</f>
        <v>Arrendamiento o concesión de escusados y baños</v>
      </c>
      <c r="L1618" s="16" t="str">
        <f t="shared" si="232"/>
        <v>400</v>
      </c>
      <c r="M1618" s="16" t="str">
        <f>VLOOKUP(L1618:L4774,[11]FF!$A$10:$B$16,2,FALSE)</f>
        <v>Ingresos Propios</v>
      </c>
      <c r="N1618" s="16" t="str">
        <f t="shared" si="233"/>
        <v>401</v>
      </c>
      <c r="O1618" s="16" t="str">
        <f>VLOOKUP(N1618:N4774,[11]FF!$A$22:$B$93,2,FALSE)</f>
        <v>Ingresos Propios</v>
      </c>
      <c r="P1618" s="16">
        <v>860019</v>
      </c>
      <c r="Q1618" s="16">
        <v>11</v>
      </c>
      <c r="R1618" s="17">
        <v>0</v>
      </c>
      <c r="S1618" s="17">
        <v>0</v>
      </c>
      <c r="T1618" s="17">
        <f t="shared" si="225"/>
        <v>0</v>
      </c>
      <c r="U1618" s="17">
        <v>0</v>
      </c>
      <c r="V1618" s="17">
        <v>85478</v>
      </c>
      <c r="W1618" s="17">
        <f t="shared" si="226"/>
        <v>-85478</v>
      </c>
      <c r="X1618" t="str">
        <f>VLOOKUP(J1618,'[12]Conver ASEJ VS Clave Nueva'!$A$4:$C$193,3,FALSE)</f>
        <v>4.1.4.3</v>
      </c>
      <c r="Y1618" t="str">
        <f>VLOOKUP(K1618,'[13]Conver ASEJ VS Clave Nueva'!$B$4:$D$193,3,FALSE)</f>
        <v>Arrendamiento o concesión de escusados y baños</v>
      </c>
    </row>
    <row r="1619" spans="1:25" x14ac:dyDescent="0.25">
      <c r="A1619" s="16">
        <v>84760</v>
      </c>
      <c r="B1619" s="16" t="s">
        <v>40</v>
      </c>
      <c r="C1619" s="16" t="str">
        <f t="shared" si="227"/>
        <v>2018</v>
      </c>
      <c r="D1619" s="16" t="str">
        <f t="shared" si="228"/>
        <v>040000</v>
      </c>
      <c r="E1619" s="16" t="str">
        <f>VLOOKUP(D1619:D4775,'[10]Catalogos CRI'!$A$10:$B$19,2,FALSE)</f>
        <v>DERECHOS</v>
      </c>
      <c r="F1619" s="16" t="str">
        <f t="shared" si="229"/>
        <v>041000</v>
      </c>
      <c r="G1619" s="16" t="str">
        <f>VLOOKUP(F1619:F4775,'[10]Catalogos CRI'!$A$24:$B$65,2,FALSE)</f>
        <v>DERECHOS POR EL USO, GOCE, APROVECHAMIENTO O EXPLOTACIÓN DE BIENES DE DOMINIO PÚBLICO</v>
      </c>
      <c r="H1619" s="16" t="str">
        <f t="shared" si="230"/>
        <v>041040</v>
      </c>
      <c r="I1619" s="16" t="str">
        <f>VLOOKUP(H1619:H4775,'[10]Catalogos CRI'!$A$70:$B$148,2,FALSE)</f>
        <v>Uso, goce, aprovechamiento o explotación de otros bienes de dominio público</v>
      </c>
      <c r="J1619" s="16" t="str">
        <f t="shared" si="231"/>
        <v>041043</v>
      </c>
      <c r="K1619" s="16" t="str">
        <f>VLOOKUP(J1619:J4775,'[10]Catalogos CRI'!$A$153:$B$335,2,FALSE)</f>
        <v>Arrendamiento o concesión de escusados y baños</v>
      </c>
      <c r="L1619" s="16" t="str">
        <f t="shared" si="232"/>
        <v>400</v>
      </c>
      <c r="M1619" s="16" t="str">
        <f>VLOOKUP(L1619:L4775,[11]FF!$A$10:$B$16,2,FALSE)</f>
        <v>Ingresos Propios</v>
      </c>
      <c r="N1619" s="16" t="str">
        <f t="shared" si="233"/>
        <v>401</v>
      </c>
      <c r="O1619" s="16" t="str">
        <f>VLOOKUP(N1619:N4775,[11]FF!$A$22:$B$93,2,FALSE)</f>
        <v>Ingresos Propios</v>
      </c>
      <c r="P1619" s="16">
        <v>860020</v>
      </c>
      <c r="Q1619" s="16">
        <v>12</v>
      </c>
      <c r="R1619" s="17">
        <v>0</v>
      </c>
      <c r="S1619" s="17">
        <v>0</v>
      </c>
      <c r="T1619" s="17">
        <f t="shared" si="225"/>
        <v>0</v>
      </c>
      <c r="U1619" s="17">
        <v>0</v>
      </c>
      <c r="V1619" s="17">
        <v>86992</v>
      </c>
      <c r="W1619" s="17">
        <f t="shared" si="226"/>
        <v>-86992</v>
      </c>
      <c r="X1619" t="str">
        <f>VLOOKUP(J1619,'[12]Conver ASEJ VS Clave Nueva'!$A$4:$C$193,3,FALSE)</f>
        <v>4.1.4.3</v>
      </c>
      <c r="Y1619" t="str">
        <f>VLOOKUP(K1619,'[13]Conver ASEJ VS Clave Nueva'!$B$4:$D$193,3,FALSE)</f>
        <v>Arrendamiento o concesión de escusados y baños</v>
      </c>
    </row>
    <row r="1620" spans="1:25" x14ac:dyDescent="0.25">
      <c r="A1620" s="16">
        <v>84761</v>
      </c>
      <c r="B1620" s="16" t="s">
        <v>41</v>
      </c>
      <c r="C1620" s="16" t="str">
        <f t="shared" si="227"/>
        <v>2018</v>
      </c>
      <c r="D1620" s="16" t="str">
        <f t="shared" si="228"/>
        <v>040000</v>
      </c>
      <c r="E1620" s="16" t="str">
        <f>VLOOKUP(D1620:D4776,'[10]Catalogos CRI'!$A$10:$B$19,2,FALSE)</f>
        <v>DERECHOS</v>
      </c>
      <c r="F1620" s="16" t="str">
        <f t="shared" si="229"/>
        <v>043000</v>
      </c>
      <c r="G1620" s="16" t="str">
        <f>VLOOKUP(F1620:F4776,'[10]Catalogos CRI'!$A$24:$B$65,2,FALSE)</f>
        <v>DERECHOS POR PRESTACIÓN DE SERVICIOS</v>
      </c>
      <c r="H1620" s="16" t="str">
        <f t="shared" si="230"/>
        <v>043010</v>
      </c>
      <c r="I1620" s="16" t="str">
        <f>VLOOKUP(H1620:H4776,'[10]Catalogos CRI'!$A$70:$B$148,2,FALSE)</f>
        <v>Licencias y permisos de giros</v>
      </c>
      <c r="J1620" s="16" t="str">
        <f t="shared" si="231"/>
        <v>043011</v>
      </c>
      <c r="K1620" s="16" t="str">
        <f>VLOOKUP(J1620:J4776,'[10]Catalogos CRI'!$A$153:$B$335,2,FALSE)</f>
        <v>Licencias, permisos o autorización de giros con venta de bebidas alcohólicas</v>
      </c>
      <c r="L1620" s="16" t="str">
        <f t="shared" si="232"/>
        <v>400</v>
      </c>
      <c r="M1620" s="16" t="str">
        <f>VLOOKUP(L1620:L4776,[11]FF!$A$10:$B$16,2,FALSE)</f>
        <v>Ingresos Propios</v>
      </c>
      <c r="N1620" s="16" t="str">
        <f t="shared" si="233"/>
        <v>401</v>
      </c>
      <c r="O1620" s="16" t="str">
        <f>VLOOKUP(N1620:N4776,[11]FF!$A$22:$B$93,2,FALSE)</f>
        <v>Ingresos Propios</v>
      </c>
      <c r="P1620" s="16">
        <v>860021</v>
      </c>
      <c r="Q1620" s="16">
        <v>1</v>
      </c>
      <c r="R1620" s="17">
        <v>0</v>
      </c>
      <c r="S1620" s="17">
        <v>0</v>
      </c>
      <c r="T1620" s="17">
        <f t="shared" si="225"/>
        <v>0</v>
      </c>
      <c r="U1620" s="17">
        <v>0</v>
      </c>
      <c r="V1620" s="17">
        <v>2956332.07</v>
      </c>
      <c r="W1620" s="17">
        <f t="shared" si="226"/>
        <v>-2956332.07</v>
      </c>
      <c r="X1620" t="str">
        <f>VLOOKUP(J1620,'[12]Conver ASEJ VS Clave Nueva'!$A$4:$C$193,3,FALSE)</f>
        <v>4.3.1.1</v>
      </c>
      <c r="Y1620" t="str">
        <f>VLOOKUP(K1620,'[13]Conver ASEJ VS Clave Nueva'!$B$4:$D$193,3,FALSE)</f>
        <v>Licencias, permisos o autorización de giros con venta de bebidas alcohólicas</v>
      </c>
    </row>
    <row r="1621" spans="1:25" x14ac:dyDescent="0.25">
      <c r="A1621" s="16">
        <v>84761</v>
      </c>
      <c r="B1621" s="16" t="s">
        <v>41</v>
      </c>
      <c r="C1621" s="16" t="str">
        <f t="shared" si="227"/>
        <v>2018</v>
      </c>
      <c r="D1621" s="16" t="str">
        <f t="shared" si="228"/>
        <v>040000</v>
      </c>
      <c r="E1621" s="16" t="str">
        <f>VLOOKUP(D1621:D4777,'[10]Catalogos CRI'!$A$10:$B$19,2,FALSE)</f>
        <v>DERECHOS</v>
      </c>
      <c r="F1621" s="16" t="str">
        <f t="shared" si="229"/>
        <v>043000</v>
      </c>
      <c r="G1621" s="16" t="str">
        <f>VLOOKUP(F1621:F4777,'[10]Catalogos CRI'!$A$24:$B$65,2,FALSE)</f>
        <v>DERECHOS POR PRESTACIÓN DE SERVICIOS</v>
      </c>
      <c r="H1621" s="16" t="str">
        <f t="shared" si="230"/>
        <v>043010</v>
      </c>
      <c r="I1621" s="16" t="str">
        <f>VLOOKUP(H1621:H4777,'[10]Catalogos CRI'!$A$70:$B$148,2,FALSE)</f>
        <v>Licencias y permisos de giros</v>
      </c>
      <c r="J1621" s="16" t="str">
        <f t="shared" si="231"/>
        <v>043011</v>
      </c>
      <c r="K1621" s="16" t="str">
        <f>VLOOKUP(J1621:J4777,'[10]Catalogos CRI'!$A$153:$B$335,2,FALSE)</f>
        <v>Licencias, permisos o autorización de giros con venta de bebidas alcohólicas</v>
      </c>
      <c r="L1621" s="16" t="str">
        <f t="shared" si="232"/>
        <v>400</v>
      </c>
      <c r="M1621" s="16" t="str">
        <f>VLOOKUP(L1621:L4777,[11]FF!$A$10:$B$16,2,FALSE)</f>
        <v>Ingresos Propios</v>
      </c>
      <c r="N1621" s="16" t="str">
        <f t="shared" si="233"/>
        <v>401</v>
      </c>
      <c r="O1621" s="16" t="str">
        <f>VLOOKUP(N1621:N4777,[11]FF!$A$22:$B$93,2,FALSE)</f>
        <v>Ingresos Propios</v>
      </c>
      <c r="P1621" s="16">
        <v>860022</v>
      </c>
      <c r="Q1621" s="16">
        <v>2</v>
      </c>
      <c r="R1621" s="17">
        <v>0</v>
      </c>
      <c r="S1621" s="17">
        <v>0</v>
      </c>
      <c r="T1621" s="17">
        <f t="shared" si="225"/>
        <v>0</v>
      </c>
      <c r="U1621" s="17">
        <v>0</v>
      </c>
      <c r="V1621" s="17">
        <v>1670358.72</v>
      </c>
      <c r="W1621" s="17">
        <f t="shared" si="226"/>
        <v>-1670358.72</v>
      </c>
      <c r="X1621" t="str">
        <f>VLOOKUP(J1621,'[12]Conver ASEJ VS Clave Nueva'!$A$4:$C$193,3,FALSE)</f>
        <v>4.3.1.1</v>
      </c>
      <c r="Y1621" t="str">
        <f>VLOOKUP(K1621,'[13]Conver ASEJ VS Clave Nueva'!$B$4:$D$193,3,FALSE)</f>
        <v>Licencias, permisos o autorización de giros con venta de bebidas alcohólicas</v>
      </c>
    </row>
    <row r="1622" spans="1:25" x14ac:dyDescent="0.25">
      <c r="A1622" s="16">
        <v>84761</v>
      </c>
      <c r="B1622" s="16" t="s">
        <v>41</v>
      </c>
      <c r="C1622" s="16" t="str">
        <f t="shared" si="227"/>
        <v>2018</v>
      </c>
      <c r="D1622" s="16" t="str">
        <f t="shared" si="228"/>
        <v>040000</v>
      </c>
      <c r="E1622" s="16" t="str">
        <f>VLOOKUP(D1622:D4778,'[10]Catalogos CRI'!$A$10:$B$19,2,FALSE)</f>
        <v>DERECHOS</v>
      </c>
      <c r="F1622" s="16" t="str">
        <f t="shared" si="229"/>
        <v>043000</v>
      </c>
      <c r="G1622" s="16" t="str">
        <f>VLOOKUP(F1622:F4778,'[10]Catalogos CRI'!$A$24:$B$65,2,FALSE)</f>
        <v>DERECHOS POR PRESTACIÓN DE SERVICIOS</v>
      </c>
      <c r="H1622" s="16" t="str">
        <f t="shared" si="230"/>
        <v>043010</v>
      </c>
      <c r="I1622" s="16" t="str">
        <f>VLOOKUP(H1622:H4778,'[10]Catalogos CRI'!$A$70:$B$148,2,FALSE)</f>
        <v>Licencias y permisos de giros</v>
      </c>
      <c r="J1622" s="16" t="str">
        <f t="shared" si="231"/>
        <v>043011</v>
      </c>
      <c r="K1622" s="16" t="str">
        <f>VLOOKUP(J1622:J4778,'[10]Catalogos CRI'!$A$153:$B$335,2,FALSE)</f>
        <v>Licencias, permisos o autorización de giros con venta de bebidas alcohólicas</v>
      </c>
      <c r="L1622" s="16" t="str">
        <f t="shared" si="232"/>
        <v>400</v>
      </c>
      <c r="M1622" s="16" t="str">
        <f>VLOOKUP(L1622:L4778,[11]FF!$A$10:$B$16,2,FALSE)</f>
        <v>Ingresos Propios</v>
      </c>
      <c r="N1622" s="16" t="str">
        <f t="shared" si="233"/>
        <v>401</v>
      </c>
      <c r="O1622" s="16" t="str">
        <f>VLOOKUP(N1622:N4778,[11]FF!$A$22:$B$93,2,FALSE)</f>
        <v>Ingresos Propios</v>
      </c>
      <c r="P1622" s="16">
        <v>860023</v>
      </c>
      <c r="Q1622" s="16">
        <v>3</v>
      </c>
      <c r="R1622" s="17">
        <v>0</v>
      </c>
      <c r="S1622" s="17">
        <v>0</v>
      </c>
      <c r="T1622" s="17">
        <f t="shared" si="225"/>
        <v>0</v>
      </c>
      <c r="U1622" s="17">
        <v>0</v>
      </c>
      <c r="V1622" s="17">
        <v>1103549.81</v>
      </c>
      <c r="W1622" s="17">
        <f t="shared" si="226"/>
        <v>-1103549.81</v>
      </c>
      <c r="X1622" t="str">
        <f>VLOOKUP(J1622,'[12]Conver ASEJ VS Clave Nueva'!$A$4:$C$193,3,FALSE)</f>
        <v>4.3.1.1</v>
      </c>
      <c r="Y1622" t="str">
        <f>VLOOKUP(K1622,'[13]Conver ASEJ VS Clave Nueva'!$B$4:$D$193,3,FALSE)</f>
        <v>Licencias, permisos o autorización de giros con venta de bebidas alcohólicas</v>
      </c>
    </row>
    <row r="1623" spans="1:25" x14ac:dyDescent="0.25">
      <c r="A1623" s="16">
        <v>84761</v>
      </c>
      <c r="B1623" s="16" t="s">
        <v>41</v>
      </c>
      <c r="C1623" s="16" t="str">
        <f t="shared" si="227"/>
        <v>2018</v>
      </c>
      <c r="D1623" s="16" t="str">
        <f t="shared" si="228"/>
        <v>040000</v>
      </c>
      <c r="E1623" s="16" t="str">
        <f>VLOOKUP(D1623:D4779,'[10]Catalogos CRI'!$A$10:$B$19,2,FALSE)</f>
        <v>DERECHOS</v>
      </c>
      <c r="F1623" s="16" t="str">
        <f t="shared" si="229"/>
        <v>043000</v>
      </c>
      <c r="G1623" s="16" t="str">
        <f>VLOOKUP(F1623:F4779,'[10]Catalogos CRI'!$A$24:$B$65,2,FALSE)</f>
        <v>DERECHOS POR PRESTACIÓN DE SERVICIOS</v>
      </c>
      <c r="H1623" s="16" t="str">
        <f t="shared" si="230"/>
        <v>043010</v>
      </c>
      <c r="I1623" s="16" t="str">
        <f>VLOOKUP(H1623:H4779,'[10]Catalogos CRI'!$A$70:$B$148,2,FALSE)</f>
        <v>Licencias y permisos de giros</v>
      </c>
      <c r="J1623" s="16" t="str">
        <f t="shared" si="231"/>
        <v>043011</v>
      </c>
      <c r="K1623" s="16" t="str">
        <f>VLOOKUP(J1623:J4779,'[10]Catalogos CRI'!$A$153:$B$335,2,FALSE)</f>
        <v>Licencias, permisos o autorización de giros con venta de bebidas alcohólicas</v>
      </c>
      <c r="L1623" s="16" t="str">
        <f t="shared" si="232"/>
        <v>400</v>
      </c>
      <c r="M1623" s="16" t="str">
        <f>VLOOKUP(L1623:L4779,[11]FF!$A$10:$B$16,2,FALSE)</f>
        <v>Ingresos Propios</v>
      </c>
      <c r="N1623" s="16" t="str">
        <f t="shared" si="233"/>
        <v>401</v>
      </c>
      <c r="O1623" s="16" t="str">
        <f>VLOOKUP(N1623:N4779,[11]FF!$A$22:$B$93,2,FALSE)</f>
        <v>Ingresos Propios</v>
      </c>
      <c r="P1623" s="16">
        <v>860024</v>
      </c>
      <c r="Q1623" s="16">
        <v>4</v>
      </c>
      <c r="R1623" s="17">
        <v>0</v>
      </c>
      <c r="S1623" s="17">
        <v>0</v>
      </c>
      <c r="T1623" s="17">
        <f t="shared" si="225"/>
        <v>0</v>
      </c>
      <c r="U1623" s="17">
        <v>0</v>
      </c>
      <c r="V1623" s="17">
        <v>463614.66</v>
      </c>
      <c r="W1623" s="17">
        <f t="shared" si="226"/>
        <v>-463614.66</v>
      </c>
      <c r="X1623" t="str">
        <f>VLOOKUP(J1623,'[12]Conver ASEJ VS Clave Nueva'!$A$4:$C$193,3,FALSE)</f>
        <v>4.3.1.1</v>
      </c>
      <c r="Y1623" t="str">
        <f>VLOOKUP(K1623,'[13]Conver ASEJ VS Clave Nueva'!$B$4:$D$193,3,FALSE)</f>
        <v>Licencias, permisos o autorización de giros con venta de bebidas alcohólicas</v>
      </c>
    </row>
    <row r="1624" spans="1:25" x14ac:dyDescent="0.25">
      <c r="A1624" s="16">
        <v>84761</v>
      </c>
      <c r="B1624" s="16" t="s">
        <v>41</v>
      </c>
      <c r="C1624" s="16" t="str">
        <f t="shared" si="227"/>
        <v>2018</v>
      </c>
      <c r="D1624" s="16" t="str">
        <f t="shared" si="228"/>
        <v>040000</v>
      </c>
      <c r="E1624" s="16" t="str">
        <f>VLOOKUP(D1624:D4780,'[10]Catalogos CRI'!$A$10:$B$19,2,FALSE)</f>
        <v>DERECHOS</v>
      </c>
      <c r="F1624" s="16" t="str">
        <f t="shared" si="229"/>
        <v>043000</v>
      </c>
      <c r="G1624" s="16" t="str">
        <f>VLOOKUP(F1624:F4780,'[10]Catalogos CRI'!$A$24:$B$65,2,FALSE)</f>
        <v>DERECHOS POR PRESTACIÓN DE SERVICIOS</v>
      </c>
      <c r="H1624" s="16" t="str">
        <f t="shared" si="230"/>
        <v>043010</v>
      </c>
      <c r="I1624" s="16" t="str">
        <f>VLOOKUP(H1624:H4780,'[10]Catalogos CRI'!$A$70:$B$148,2,FALSE)</f>
        <v>Licencias y permisos de giros</v>
      </c>
      <c r="J1624" s="16" t="str">
        <f t="shared" si="231"/>
        <v>043011</v>
      </c>
      <c r="K1624" s="16" t="str">
        <f>VLOOKUP(J1624:J4780,'[10]Catalogos CRI'!$A$153:$B$335,2,FALSE)</f>
        <v>Licencias, permisos o autorización de giros con venta de bebidas alcohólicas</v>
      </c>
      <c r="L1624" s="16" t="str">
        <f t="shared" si="232"/>
        <v>400</v>
      </c>
      <c r="M1624" s="16" t="str">
        <f>VLOOKUP(L1624:L4780,[11]FF!$A$10:$B$16,2,FALSE)</f>
        <v>Ingresos Propios</v>
      </c>
      <c r="N1624" s="16" t="str">
        <f t="shared" si="233"/>
        <v>401</v>
      </c>
      <c r="O1624" s="16" t="str">
        <f>VLOOKUP(N1624:N4780,[11]FF!$A$22:$B$93,2,FALSE)</f>
        <v>Ingresos Propios</v>
      </c>
      <c r="P1624" s="16">
        <v>860025</v>
      </c>
      <c r="Q1624" s="16">
        <v>5</v>
      </c>
      <c r="R1624" s="17">
        <v>0</v>
      </c>
      <c r="S1624" s="17">
        <v>0</v>
      </c>
      <c r="T1624" s="17">
        <f t="shared" si="225"/>
        <v>0</v>
      </c>
      <c r="U1624" s="17">
        <v>0</v>
      </c>
      <c r="V1624" s="17">
        <v>580197.77</v>
      </c>
      <c r="W1624" s="17">
        <f t="shared" si="226"/>
        <v>-580197.77</v>
      </c>
      <c r="X1624" t="str">
        <f>VLOOKUP(J1624,'[12]Conver ASEJ VS Clave Nueva'!$A$4:$C$193,3,FALSE)</f>
        <v>4.3.1.1</v>
      </c>
      <c r="Y1624" t="str">
        <f>VLOOKUP(K1624,'[13]Conver ASEJ VS Clave Nueva'!$B$4:$D$193,3,FALSE)</f>
        <v>Licencias, permisos o autorización de giros con venta de bebidas alcohólicas</v>
      </c>
    </row>
    <row r="1625" spans="1:25" x14ac:dyDescent="0.25">
      <c r="A1625" s="16">
        <v>84761</v>
      </c>
      <c r="B1625" s="16" t="s">
        <v>41</v>
      </c>
      <c r="C1625" s="16" t="str">
        <f t="shared" si="227"/>
        <v>2018</v>
      </c>
      <c r="D1625" s="16" t="str">
        <f t="shared" si="228"/>
        <v>040000</v>
      </c>
      <c r="E1625" s="16" t="str">
        <f>VLOOKUP(D1625:D4781,'[10]Catalogos CRI'!$A$10:$B$19,2,FALSE)</f>
        <v>DERECHOS</v>
      </c>
      <c r="F1625" s="16" t="str">
        <f t="shared" si="229"/>
        <v>043000</v>
      </c>
      <c r="G1625" s="16" t="str">
        <f>VLOOKUP(F1625:F4781,'[10]Catalogos CRI'!$A$24:$B$65,2,FALSE)</f>
        <v>DERECHOS POR PRESTACIÓN DE SERVICIOS</v>
      </c>
      <c r="H1625" s="16" t="str">
        <f t="shared" si="230"/>
        <v>043010</v>
      </c>
      <c r="I1625" s="16" t="str">
        <f>VLOOKUP(H1625:H4781,'[10]Catalogos CRI'!$A$70:$B$148,2,FALSE)</f>
        <v>Licencias y permisos de giros</v>
      </c>
      <c r="J1625" s="16" t="str">
        <f t="shared" si="231"/>
        <v>043011</v>
      </c>
      <c r="K1625" s="16" t="str">
        <f>VLOOKUP(J1625:J4781,'[10]Catalogos CRI'!$A$153:$B$335,2,FALSE)</f>
        <v>Licencias, permisos o autorización de giros con venta de bebidas alcohólicas</v>
      </c>
      <c r="L1625" s="16" t="str">
        <f t="shared" si="232"/>
        <v>400</v>
      </c>
      <c r="M1625" s="16" t="str">
        <f>VLOOKUP(L1625:L4781,[11]FF!$A$10:$B$16,2,FALSE)</f>
        <v>Ingresos Propios</v>
      </c>
      <c r="N1625" s="16" t="str">
        <f t="shared" si="233"/>
        <v>401</v>
      </c>
      <c r="O1625" s="16" t="str">
        <f>VLOOKUP(N1625:N4781,[11]FF!$A$22:$B$93,2,FALSE)</f>
        <v>Ingresos Propios</v>
      </c>
      <c r="P1625" s="16">
        <v>860026</v>
      </c>
      <c r="Q1625" s="16">
        <v>6</v>
      </c>
      <c r="R1625" s="17">
        <v>0</v>
      </c>
      <c r="S1625" s="17">
        <v>0</v>
      </c>
      <c r="T1625" s="17">
        <f t="shared" si="225"/>
        <v>0</v>
      </c>
      <c r="U1625" s="17">
        <v>0</v>
      </c>
      <c r="V1625" s="17">
        <v>184444.44</v>
      </c>
      <c r="W1625" s="17">
        <f t="shared" si="226"/>
        <v>-184444.44</v>
      </c>
      <c r="X1625" t="str">
        <f>VLOOKUP(J1625,'[12]Conver ASEJ VS Clave Nueva'!$A$4:$C$193,3,FALSE)</f>
        <v>4.3.1.1</v>
      </c>
      <c r="Y1625" t="str">
        <f>VLOOKUP(K1625,'[13]Conver ASEJ VS Clave Nueva'!$B$4:$D$193,3,FALSE)</f>
        <v>Licencias, permisos o autorización de giros con venta de bebidas alcohólicas</v>
      </c>
    </row>
    <row r="1626" spans="1:25" x14ac:dyDescent="0.25">
      <c r="A1626" s="16">
        <v>84761</v>
      </c>
      <c r="B1626" s="16" t="s">
        <v>41</v>
      </c>
      <c r="C1626" s="16" t="str">
        <f t="shared" si="227"/>
        <v>2018</v>
      </c>
      <c r="D1626" s="16" t="str">
        <f t="shared" si="228"/>
        <v>040000</v>
      </c>
      <c r="E1626" s="16" t="str">
        <f>VLOOKUP(D1626:D4782,'[10]Catalogos CRI'!$A$10:$B$19,2,FALSE)</f>
        <v>DERECHOS</v>
      </c>
      <c r="F1626" s="16" t="str">
        <f t="shared" si="229"/>
        <v>043000</v>
      </c>
      <c r="G1626" s="16" t="str">
        <f>VLOOKUP(F1626:F4782,'[10]Catalogos CRI'!$A$24:$B$65,2,FALSE)</f>
        <v>DERECHOS POR PRESTACIÓN DE SERVICIOS</v>
      </c>
      <c r="H1626" s="16" t="str">
        <f t="shared" si="230"/>
        <v>043010</v>
      </c>
      <c r="I1626" s="16" t="str">
        <f>VLOOKUP(H1626:H4782,'[10]Catalogos CRI'!$A$70:$B$148,2,FALSE)</f>
        <v>Licencias y permisos de giros</v>
      </c>
      <c r="J1626" s="16" t="str">
        <f t="shared" si="231"/>
        <v>043011</v>
      </c>
      <c r="K1626" s="16" t="str">
        <f>VLOOKUP(J1626:J4782,'[10]Catalogos CRI'!$A$153:$B$335,2,FALSE)</f>
        <v>Licencias, permisos o autorización de giros con venta de bebidas alcohólicas</v>
      </c>
      <c r="L1626" s="16" t="str">
        <f t="shared" si="232"/>
        <v>400</v>
      </c>
      <c r="M1626" s="16" t="str">
        <f>VLOOKUP(L1626:L4782,[11]FF!$A$10:$B$16,2,FALSE)</f>
        <v>Ingresos Propios</v>
      </c>
      <c r="N1626" s="16" t="str">
        <f t="shared" si="233"/>
        <v>401</v>
      </c>
      <c r="O1626" s="16" t="str">
        <f>VLOOKUP(N1626:N4782,[11]FF!$A$22:$B$93,2,FALSE)</f>
        <v>Ingresos Propios</v>
      </c>
      <c r="P1626" s="16">
        <v>860027</v>
      </c>
      <c r="Q1626" s="16">
        <v>7</v>
      </c>
      <c r="R1626" s="17">
        <v>0</v>
      </c>
      <c r="S1626" s="17">
        <v>0</v>
      </c>
      <c r="T1626" s="17">
        <f t="shared" si="225"/>
        <v>0</v>
      </c>
      <c r="U1626" s="17">
        <v>0</v>
      </c>
      <c r="V1626" s="17">
        <v>449643.42</v>
      </c>
      <c r="W1626" s="17">
        <f t="shared" si="226"/>
        <v>-449643.42</v>
      </c>
      <c r="X1626" t="str">
        <f>VLOOKUP(J1626,'[12]Conver ASEJ VS Clave Nueva'!$A$4:$C$193,3,FALSE)</f>
        <v>4.3.1.1</v>
      </c>
      <c r="Y1626" t="str">
        <f>VLOOKUP(K1626,'[13]Conver ASEJ VS Clave Nueva'!$B$4:$D$193,3,FALSE)</f>
        <v>Licencias, permisos o autorización de giros con venta de bebidas alcohólicas</v>
      </c>
    </row>
    <row r="1627" spans="1:25" x14ac:dyDescent="0.25">
      <c r="A1627" s="16">
        <v>84761</v>
      </c>
      <c r="B1627" s="16" t="s">
        <v>41</v>
      </c>
      <c r="C1627" s="16" t="str">
        <f t="shared" si="227"/>
        <v>2018</v>
      </c>
      <c r="D1627" s="16" t="str">
        <f t="shared" si="228"/>
        <v>040000</v>
      </c>
      <c r="E1627" s="16" t="str">
        <f>VLOOKUP(D1627:D4783,'[10]Catalogos CRI'!$A$10:$B$19,2,FALSE)</f>
        <v>DERECHOS</v>
      </c>
      <c r="F1627" s="16" t="str">
        <f t="shared" si="229"/>
        <v>043000</v>
      </c>
      <c r="G1627" s="16" t="str">
        <f>VLOOKUP(F1627:F4783,'[10]Catalogos CRI'!$A$24:$B$65,2,FALSE)</f>
        <v>DERECHOS POR PRESTACIÓN DE SERVICIOS</v>
      </c>
      <c r="H1627" s="16" t="str">
        <f t="shared" si="230"/>
        <v>043010</v>
      </c>
      <c r="I1627" s="16" t="str">
        <f>VLOOKUP(H1627:H4783,'[10]Catalogos CRI'!$A$70:$B$148,2,FALSE)</f>
        <v>Licencias y permisos de giros</v>
      </c>
      <c r="J1627" s="16" t="str">
        <f t="shared" si="231"/>
        <v>043011</v>
      </c>
      <c r="K1627" s="16" t="str">
        <f>VLOOKUP(J1627:J4783,'[10]Catalogos CRI'!$A$153:$B$335,2,FALSE)</f>
        <v>Licencias, permisos o autorización de giros con venta de bebidas alcohólicas</v>
      </c>
      <c r="L1627" s="16" t="str">
        <f t="shared" si="232"/>
        <v>400</v>
      </c>
      <c r="M1627" s="16" t="str">
        <f>VLOOKUP(L1627:L4783,[11]FF!$A$10:$B$16,2,FALSE)</f>
        <v>Ingresos Propios</v>
      </c>
      <c r="N1627" s="16" t="str">
        <f t="shared" si="233"/>
        <v>401</v>
      </c>
      <c r="O1627" s="16" t="str">
        <f>VLOOKUP(N1627:N4783,[11]FF!$A$22:$B$93,2,FALSE)</f>
        <v>Ingresos Propios</v>
      </c>
      <c r="P1627" s="16">
        <v>860028</v>
      </c>
      <c r="Q1627" s="16">
        <v>8</v>
      </c>
      <c r="R1627" s="17">
        <v>0</v>
      </c>
      <c r="S1627" s="17">
        <v>0</v>
      </c>
      <c r="T1627" s="17">
        <f t="shared" si="225"/>
        <v>0</v>
      </c>
      <c r="U1627" s="17">
        <v>0</v>
      </c>
      <c r="V1627" s="17">
        <v>272579.44</v>
      </c>
      <c r="W1627" s="17">
        <f t="shared" si="226"/>
        <v>-272579.44</v>
      </c>
      <c r="X1627" t="str">
        <f>VLOOKUP(J1627,'[12]Conver ASEJ VS Clave Nueva'!$A$4:$C$193,3,FALSE)</f>
        <v>4.3.1.1</v>
      </c>
      <c r="Y1627" t="str">
        <f>VLOOKUP(K1627,'[13]Conver ASEJ VS Clave Nueva'!$B$4:$D$193,3,FALSE)</f>
        <v>Licencias, permisos o autorización de giros con venta de bebidas alcohólicas</v>
      </c>
    </row>
    <row r="1628" spans="1:25" x14ac:dyDescent="0.25">
      <c r="A1628" s="16">
        <v>84761</v>
      </c>
      <c r="B1628" s="16" t="s">
        <v>41</v>
      </c>
      <c r="C1628" s="16" t="str">
        <f t="shared" si="227"/>
        <v>2018</v>
      </c>
      <c r="D1628" s="16" t="str">
        <f t="shared" si="228"/>
        <v>040000</v>
      </c>
      <c r="E1628" s="16" t="str">
        <f>VLOOKUP(D1628:D4784,'[10]Catalogos CRI'!$A$10:$B$19,2,FALSE)</f>
        <v>DERECHOS</v>
      </c>
      <c r="F1628" s="16" t="str">
        <f t="shared" si="229"/>
        <v>043000</v>
      </c>
      <c r="G1628" s="16" t="str">
        <f>VLOOKUP(F1628:F4784,'[10]Catalogos CRI'!$A$24:$B$65,2,FALSE)</f>
        <v>DERECHOS POR PRESTACIÓN DE SERVICIOS</v>
      </c>
      <c r="H1628" s="16" t="str">
        <f t="shared" si="230"/>
        <v>043010</v>
      </c>
      <c r="I1628" s="16" t="str">
        <f>VLOOKUP(H1628:H4784,'[10]Catalogos CRI'!$A$70:$B$148,2,FALSE)</f>
        <v>Licencias y permisos de giros</v>
      </c>
      <c r="J1628" s="16" t="str">
        <f t="shared" si="231"/>
        <v>043011</v>
      </c>
      <c r="K1628" s="16" t="str">
        <f>VLOOKUP(J1628:J4784,'[10]Catalogos CRI'!$A$153:$B$335,2,FALSE)</f>
        <v>Licencias, permisos o autorización de giros con venta de bebidas alcohólicas</v>
      </c>
      <c r="L1628" s="16" t="str">
        <f t="shared" si="232"/>
        <v>400</v>
      </c>
      <c r="M1628" s="16" t="str">
        <f>VLOOKUP(L1628:L4784,[11]FF!$A$10:$B$16,2,FALSE)</f>
        <v>Ingresos Propios</v>
      </c>
      <c r="N1628" s="16" t="str">
        <f t="shared" si="233"/>
        <v>401</v>
      </c>
      <c r="O1628" s="16" t="str">
        <f>VLOOKUP(N1628:N4784,[11]FF!$A$22:$B$93,2,FALSE)</f>
        <v>Ingresos Propios</v>
      </c>
      <c r="P1628" s="16">
        <v>860029</v>
      </c>
      <c r="Q1628" s="16">
        <v>9</v>
      </c>
      <c r="R1628" s="17">
        <v>0</v>
      </c>
      <c r="S1628" s="17">
        <v>0</v>
      </c>
      <c r="T1628" s="17">
        <f t="shared" si="225"/>
        <v>0</v>
      </c>
      <c r="U1628" s="17">
        <v>0</v>
      </c>
      <c r="V1628" s="17">
        <v>527923.97</v>
      </c>
      <c r="W1628" s="17">
        <f t="shared" si="226"/>
        <v>-527923.97</v>
      </c>
      <c r="X1628" t="str">
        <f>VLOOKUP(J1628,'[12]Conver ASEJ VS Clave Nueva'!$A$4:$C$193,3,FALSE)</f>
        <v>4.3.1.1</v>
      </c>
      <c r="Y1628" t="str">
        <f>VLOOKUP(K1628,'[13]Conver ASEJ VS Clave Nueva'!$B$4:$D$193,3,FALSE)</f>
        <v>Licencias, permisos o autorización de giros con venta de bebidas alcohólicas</v>
      </c>
    </row>
    <row r="1629" spans="1:25" x14ac:dyDescent="0.25">
      <c r="A1629" s="16">
        <v>84761</v>
      </c>
      <c r="B1629" s="16" t="s">
        <v>41</v>
      </c>
      <c r="C1629" s="16" t="str">
        <f t="shared" si="227"/>
        <v>2018</v>
      </c>
      <c r="D1629" s="16" t="str">
        <f t="shared" si="228"/>
        <v>040000</v>
      </c>
      <c r="E1629" s="16" t="str">
        <f>VLOOKUP(D1629:D4785,'[10]Catalogos CRI'!$A$10:$B$19,2,FALSE)</f>
        <v>DERECHOS</v>
      </c>
      <c r="F1629" s="16" t="str">
        <f t="shared" si="229"/>
        <v>043000</v>
      </c>
      <c r="G1629" s="16" t="str">
        <f>VLOOKUP(F1629:F4785,'[10]Catalogos CRI'!$A$24:$B$65,2,FALSE)</f>
        <v>DERECHOS POR PRESTACIÓN DE SERVICIOS</v>
      </c>
      <c r="H1629" s="16" t="str">
        <f t="shared" si="230"/>
        <v>043010</v>
      </c>
      <c r="I1629" s="16" t="str">
        <f>VLOOKUP(H1629:H4785,'[10]Catalogos CRI'!$A$70:$B$148,2,FALSE)</f>
        <v>Licencias y permisos de giros</v>
      </c>
      <c r="J1629" s="16" t="str">
        <f t="shared" si="231"/>
        <v>043011</v>
      </c>
      <c r="K1629" s="16" t="str">
        <f>VLOOKUP(J1629:J4785,'[10]Catalogos CRI'!$A$153:$B$335,2,FALSE)</f>
        <v>Licencias, permisos o autorización de giros con venta de bebidas alcohólicas</v>
      </c>
      <c r="L1629" s="16" t="str">
        <f t="shared" si="232"/>
        <v>400</v>
      </c>
      <c r="M1629" s="16" t="str">
        <f>VLOOKUP(L1629:L4785,[11]FF!$A$10:$B$16,2,FALSE)</f>
        <v>Ingresos Propios</v>
      </c>
      <c r="N1629" s="16" t="str">
        <f t="shared" si="233"/>
        <v>401</v>
      </c>
      <c r="O1629" s="16" t="str">
        <f>VLOOKUP(N1629:N4785,[11]FF!$A$22:$B$93,2,FALSE)</f>
        <v>Ingresos Propios</v>
      </c>
      <c r="P1629" s="16">
        <v>860030</v>
      </c>
      <c r="Q1629" s="16">
        <v>10</v>
      </c>
      <c r="R1629" s="17">
        <v>0</v>
      </c>
      <c r="S1629" s="17">
        <v>0</v>
      </c>
      <c r="T1629" s="17">
        <f t="shared" si="225"/>
        <v>0</v>
      </c>
      <c r="U1629" s="17">
        <v>0</v>
      </c>
      <c r="V1629" s="17">
        <v>178334.59</v>
      </c>
      <c r="W1629" s="17">
        <f t="shared" si="226"/>
        <v>-178334.59</v>
      </c>
      <c r="X1629" t="str">
        <f>VLOOKUP(J1629,'[12]Conver ASEJ VS Clave Nueva'!$A$4:$C$193,3,FALSE)</f>
        <v>4.3.1.1</v>
      </c>
      <c r="Y1629" t="str">
        <f>VLOOKUP(K1629,'[13]Conver ASEJ VS Clave Nueva'!$B$4:$D$193,3,FALSE)</f>
        <v>Licencias, permisos o autorización de giros con venta de bebidas alcohólicas</v>
      </c>
    </row>
    <row r="1630" spans="1:25" x14ac:dyDescent="0.25">
      <c r="A1630" s="16">
        <v>84761</v>
      </c>
      <c r="B1630" s="16" t="s">
        <v>41</v>
      </c>
      <c r="C1630" s="16" t="str">
        <f t="shared" si="227"/>
        <v>2018</v>
      </c>
      <c r="D1630" s="16" t="str">
        <f t="shared" si="228"/>
        <v>040000</v>
      </c>
      <c r="E1630" s="16" t="str">
        <f>VLOOKUP(D1630:D4786,'[10]Catalogos CRI'!$A$10:$B$19,2,FALSE)</f>
        <v>DERECHOS</v>
      </c>
      <c r="F1630" s="16" t="str">
        <f t="shared" si="229"/>
        <v>043000</v>
      </c>
      <c r="G1630" s="16" t="str">
        <f>VLOOKUP(F1630:F4786,'[10]Catalogos CRI'!$A$24:$B$65,2,FALSE)</f>
        <v>DERECHOS POR PRESTACIÓN DE SERVICIOS</v>
      </c>
      <c r="H1630" s="16" t="str">
        <f t="shared" si="230"/>
        <v>043010</v>
      </c>
      <c r="I1630" s="16" t="str">
        <f>VLOOKUP(H1630:H4786,'[10]Catalogos CRI'!$A$70:$B$148,2,FALSE)</f>
        <v>Licencias y permisos de giros</v>
      </c>
      <c r="J1630" s="16" t="str">
        <f t="shared" si="231"/>
        <v>043011</v>
      </c>
      <c r="K1630" s="16" t="str">
        <f>VLOOKUP(J1630:J4786,'[10]Catalogos CRI'!$A$153:$B$335,2,FALSE)</f>
        <v>Licencias, permisos o autorización de giros con venta de bebidas alcohólicas</v>
      </c>
      <c r="L1630" s="16" t="str">
        <f t="shared" si="232"/>
        <v>400</v>
      </c>
      <c r="M1630" s="16" t="str">
        <f>VLOOKUP(L1630:L4786,[11]FF!$A$10:$B$16,2,FALSE)</f>
        <v>Ingresos Propios</v>
      </c>
      <c r="N1630" s="16" t="str">
        <f t="shared" si="233"/>
        <v>401</v>
      </c>
      <c r="O1630" s="16" t="str">
        <f>VLOOKUP(N1630:N4786,[11]FF!$A$22:$B$93,2,FALSE)</f>
        <v>Ingresos Propios</v>
      </c>
      <c r="P1630" s="16">
        <v>860031</v>
      </c>
      <c r="Q1630" s="16">
        <v>11</v>
      </c>
      <c r="R1630" s="17">
        <v>0</v>
      </c>
      <c r="S1630" s="17">
        <v>0</v>
      </c>
      <c r="T1630" s="17">
        <f t="shared" si="225"/>
        <v>0</v>
      </c>
      <c r="U1630" s="17">
        <v>0</v>
      </c>
      <c r="V1630" s="17">
        <v>388292.64</v>
      </c>
      <c r="W1630" s="17">
        <f t="shared" si="226"/>
        <v>-388292.64</v>
      </c>
      <c r="X1630" t="str">
        <f>VLOOKUP(J1630,'[12]Conver ASEJ VS Clave Nueva'!$A$4:$C$193,3,FALSE)</f>
        <v>4.3.1.1</v>
      </c>
      <c r="Y1630" t="str">
        <f>VLOOKUP(K1630,'[13]Conver ASEJ VS Clave Nueva'!$B$4:$D$193,3,FALSE)</f>
        <v>Licencias, permisos o autorización de giros con venta de bebidas alcohólicas</v>
      </c>
    </row>
    <row r="1631" spans="1:25" x14ac:dyDescent="0.25">
      <c r="A1631" s="16">
        <v>84761</v>
      </c>
      <c r="B1631" s="16" t="s">
        <v>41</v>
      </c>
      <c r="C1631" s="16" t="str">
        <f t="shared" si="227"/>
        <v>2018</v>
      </c>
      <c r="D1631" s="16" t="str">
        <f t="shared" si="228"/>
        <v>040000</v>
      </c>
      <c r="E1631" s="16" t="str">
        <f>VLOOKUP(D1631:D4787,'[10]Catalogos CRI'!$A$10:$B$19,2,FALSE)</f>
        <v>DERECHOS</v>
      </c>
      <c r="F1631" s="16" t="str">
        <f t="shared" si="229"/>
        <v>043000</v>
      </c>
      <c r="G1631" s="16" t="str">
        <f>VLOOKUP(F1631:F4787,'[10]Catalogos CRI'!$A$24:$B$65,2,FALSE)</f>
        <v>DERECHOS POR PRESTACIÓN DE SERVICIOS</v>
      </c>
      <c r="H1631" s="16" t="str">
        <f t="shared" si="230"/>
        <v>043010</v>
      </c>
      <c r="I1631" s="16" t="str">
        <f>VLOOKUP(H1631:H4787,'[10]Catalogos CRI'!$A$70:$B$148,2,FALSE)</f>
        <v>Licencias y permisos de giros</v>
      </c>
      <c r="J1631" s="16" t="str">
        <f t="shared" si="231"/>
        <v>043011</v>
      </c>
      <c r="K1631" s="16" t="str">
        <f>VLOOKUP(J1631:J4787,'[10]Catalogos CRI'!$A$153:$B$335,2,FALSE)</f>
        <v>Licencias, permisos o autorización de giros con venta de bebidas alcohólicas</v>
      </c>
      <c r="L1631" s="16" t="str">
        <f t="shared" si="232"/>
        <v>400</v>
      </c>
      <c r="M1631" s="16" t="str">
        <f>VLOOKUP(L1631:L4787,[11]FF!$A$10:$B$16,2,FALSE)</f>
        <v>Ingresos Propios</v>
      </c>
      <c r="N1631" s="16" t="str">
        <f t="shared" si="233"/>
        <v>401</v>
      </c>
      <c r="O1631" s="16" t="str">
        <f>VLOOKUP(N1631:N4787,[11]FF!$A$22:$B$93,2,FALSE)</f>
        <v>Ingresos Propios</v>
      </c>
      <c r="P1631" s="16">
        <v>860032</v>
      </c>
      <c r="Q1631" s="16">
        <v>12</v>
      </c>
      <c r="R1631" s="17">
        <v>0</v>
      </c>
      <c r="S1631" s="17">
        <v>0</v>
      </c>
      <c r="T1631" s="17">
        <f t="shared" si="225"/>
        <v>0</v>
      </c>
      <c r="U1631" s="17">
        <v>0</v>
      </c>
      <c r="V1631" s="17">
        <v>68697.73</v>
      </c>
      <c r="W1631" s="17">
        <f t="shared" si="226"/>
        <v>-68697.73</v>
      </c>
      <c r="X1631" t="str">
        <f>VLOOKUP(J1631,'[12]Conver ASEJ VS Clave Nueva'!$A$4:$C$193,3,FALSE)</f>
        <v>4.3.1.1</v>
      </c>
      <c r="Y1631" t="str">
        <f>VLOOKUP(K1631,'[13]Conver ASEJ VS Clave Nueva'!$B$4:$D$193,3,FALSE)</f>
        <v>Licencias, permisos o autorización de giros con venta de bebidas alcohólicas</v>
      </c>
    </row>
    <row r="1632" spans="1:25" x14ac:dyDescent="0.25">
      <c r="A1632" s="16">
        <v>84762</v>
      </c>
      <c r="B1632" s="16" t="s">
        <v>42</v>
      </c>
      <c r="C1632" s="16" t="str">
        <f t="shared" si="227"/>
        <v>2018</v>
      </c>
      <c r="D1632" s="16" t="str">
        <f t="shared" si="228"/>
        <v>040000</v>
      </c>
      <c r="E1632" s="16" t="str">
        <f>VLOOKUP(D1632:D4788,'[10]Catalogos CRI'!$A$10:$B$19,2,FALSE)</f>
        <v>DERECHOS</v>
      </c>
      <c r="F1632" s="16" t="str">
        <f t="shared" si="229"/>
        <v>043000</v>
      </c>
      <c r="G1632" s="16" t="str">
        <f>VLOOKUP(F1632:F4788,'[10]Catalogos CRI'!$A$24:$B$65,2,FALSE)</f>
        <v>DERECHOS POR PRESTACIÓN DE SERVICIOS</v>
      </c>
      <c r="H1632" s="16" t="str">
        <f t="shared" si="230"/>
        <v>043010</v>
      </c>
      <c r="I1632" s="16" t="str">
        <f>VLOOKUP(H1632:H4788,'[10]Catalogos CRI'!$A$70:$B$148,2,FALSE)</f>
        <v>Licencias y permisos de giros</v>
      </c>
      <c r="J1632" s="16" t="str">
        <f t="shared" si="231"/>
        <v>043013</v>
      </c>
      <c r="K1632" s="16" t="str">
        <f>VLOOKUP(J1632:J4788,'[10]Catalogos CRI'!$A$153:$B$335,2,FALSE)</f>
        <v>Licencias, permisos o autorización de otros conceptos distintos a los anteriores giros con bebidas alcohólicas</v>
      </c>
      <c r="L1632" s="16" t="str">
        <f t="shared" si="232"/>
        <v>400</v>
      </c>
      <c r="M1632" s="16" t="str">
        <f>VLOOKUP(L1632:L4788,[11]FF!$A$10:$B$16,2,FALSE)</f>
        <v>Ingresos Propios</v>
      </c>
      <c r="N1632" s="16" t="str">
        <f t="shared" si="233"/>
        <v>401</v>
      </c>
      <c r="O1632" s="16" t="str">
        <f>VLOOKUP(N1632:N4788,[11]FF!$A$22:$B$93,2,FALSE)</f>
        <v>Ingresos Propios</v>
      </c>
      <c r="P1632" s="16">
        <v>860033</v>
      </c>
      <c r="Q1632" s="16">
        <v>1</v>
      </c>
      <c r="R1632" s="17">
        <v>0</v>
      </c>
      <c r="S1632" s="17">
        <v>0</v>
      </c>
      <c r="T1632" s="17">
        <f t="shared" si="225"/>
        <v>0</v>
      </c>
      <c r="U1632" s="17">
        <v>0</v>
      </c>
      <c r="V1632" s="17">
        <v>158549</v>
      </c>
      <c r="W1632" s="17">
        <f t="shared" si="226"/>
        <v>-158549</v>
      </c>
      <c r="X1632" t="str">
        <f>VLOOKUP(J1632,'[12]Conver ASEJ VS Clave Nueva'!$A$4:$C$193,3,FALSE)</f>
        <v>4.3.1.3</v>
      </c>
      <c r="Y1632" t="str">
        <f>VLOOKUP(K1632,'[13]Conver ASEJ VS Clave Nueva'!$B$4:$D$193,3,FALSE)</f>
        <v>Licencias, permisos o autorización de otros conceptos distintos a los anteriores giros con bebidas alcohólicas</v>
      </c>
    </row>
    <row r="1633" spans="1:25" x14ac:dyDescent="0.25">
      <c r="A1633" s="16">
        <v>84762</v>
      </c>
      <c r="B1633" s="16" t="s">
        <v>42</v>
      </c>
      <c r="C1633" s="16" t="str">
        <f t="shared" si="227"/>
        <v>2018</v>
      </c>
      <c r="D1633" s="16" t="str">
        <f t="shared" si="228"/>
        <v>040000</v>
      </c>
      <c r="E1633" s="16" t="str">
        <f>VLOOKUP(D1633:D4789,'[10]Catalogos CRI'!$A$10:$B$19,2,FALSE)</f>
        <v>DERECHOS</v>
      </c>
      <c r="F1633" s="16" t="str">
        <f t="shared" si="229"/>
        <v>043000</v>
      </c>
      <c r="G1633" s="16" t="str">
        <f>VLOOKUP(F1633:F4789,'[10]Catalogos CRI'!$A$24:$B$65,2,FALSE)</f>
        <v>DERECHOS POR PRESTACIÓN DE SERVICIOS</v>
      </c>
      <c r="H1633" s="16" t="str">
        <f t="shared" si="230"/>
        <v>043010</v>
      </c>
      <c r="I1633" s="16" t="str">
        <f>VLOOKUP(H1633:H4789,'[10]Catalogos CRI'!$A$70:$B$148,2,FALSE)</f>
        <v>Licencias y permisos de giros</v>
      </c>
      <c r="J1633" s="16" t="str">
        <f t="shared" si="231"/>
        <v>043013</v>
      </c>
      <c r="K1633" s="16" t="str">
        <f>VLOOKUP(J1633:J4789,'[10]Catalogos CRI'!$A$153:$B$335,2,FALSE)</f>
        <v>Licencias, permisos o autorización de otros conceptos distintos a los anteriores giros con bebidas alcohólicas</v>
      </c>
      <c r="L1633" s="16" t="str">
        <f t="shared" si="232"/>
        <v>400</v>
      </c>
      <c r="M1633" s="16" t="str">
        <f>VLOOKUP(L1633:L4789,[11]FF!$A$10:$B$16,2,FALSE)</f>
        <v>Ingresos Propios</v>
      </c>
      <c r="N1633" s="16" t="str">
        <f t="shared" si="233"/>
        <v>401</v>
      </c>
      <c r="O1633" s="16" t="str">
        <f>VLOOKUP(N1633:N4789,[11]FF!$A$22:$B$93,2,FALSE)</f>
        <v>Ingresos Propios</v>
      </c>
      <c r="P1633" s="16">
        <v>860034</v>
      </c>
      <c r="Q1633" s="16">
        <v>2</v>
      </c>
      <c r="R1633" s="17">
        <v>0</v>
      </c>
      <c r="S1633" s="17">
        <v>0</v>
      </c>
      <c r="T1633" s="17">
        <f t="shared" si="225"/>
        <v>0</v>
      </c>
      <c r="U1633" s="17">
        <v>0</v>
      </c>
      <c r="V1633" s="17">
        <v>555798.4</v>
      </c>
      <c r="W1633" s="17">
        <f t="shared" si="226"/>
        <v>-555798.4</v>
      </c>
      <c r="X1633" t="str">
        <f>VLOOKUP(J1633,'[12]Conver ASEJ VS Clave Nueva'!$A$4:$C$193,3,FALSE)</f>
        <v>4.3.1.3</v>
      </c>
      <c r="Y1633" t="str">
        <f>VLOOKUP(K1633,'[13]Conver ASEJ VS Clave Nueva'!$B$4:$D$193,3,FALSE)</f>
        <v>Licencias, permisos o autorización de otros conceptos distintos a los anteriores giros con bebidas alcohólicas</v>
      </c>
    </row>
    <row r="1634" spans="1:25" x14ac:dyDescent="0.25">
      <c r="A1634" s="16">
        <v>84762</v>
      </c>
      <c r="B1634" s="16" t="s">
        <v>42</v>
      </c>
      <c r="C1634" s="16" t="str">
        <f t="shared" si="227"/>
        <v>2018</v>
      </c>
      <c r="D1634" s="16" t="str">
        <f t="shared" si="228"/>
        <v>040000</v>
      </c>
      <c r="E1634" s="16" t="str">
        <f>VLOOKUP(D1634:D4790,'[10]Catalogos CRI'!$A$10:$B$19,2,FALSE)</f>
        <v>DERECHOS</v>
      </c>
      <c r="F1634" s="16" t="str">
        <f t="shared" si="229"/>
        <v>043000</v>
      </c>
      <c r="G1634" s="16" t="str">
        <f>VLOOKUP(F1634:F4790,'[10]Catalogos CRI'!$A$24:$B$65,2,FALSE)</f>
        <v>DERECHOS POR PRESTACIÓN DE SERVICIOS</v>
      </c>
      <c r="H1634" s="16" t="str">
        <f t="shared" si="230"/>
        <v>043010</v>
      </c>
      <c r="I1634" s="16" t="str">
        <f>VLOOKUP(H1634:H4790,'[10]Catalogos CRI'!$A$70:$B$148,2,FALSE)</f>
        <v>Licencias y permisos de giros</v>
      </c>
      <c r="J1634" s="16" t="str">
        <f t="shared" si="231"/>
        <v>043013</v>
      </c>
      <c r="K1634" s="16" t="str">
        <f>VLOOKUP(J1634:J4790,'[10]Catalogos CRI'!$A$153:$B$335,2,FALSE)</f>
        <v>Licencias, permisos o autorización de otros conceptos distintos a los anteriores giros con bebidas alcohólicas</v>
      </c>
      <c r="L1634" s="16" t="str">
        <f t="shared" si="232"/>
        <v>400</v>
      </c>
      <c r="M1634" s="16" t="str">
        <f>VLOOKUP(L1634:L4790,[11]FF!$A$10:$B$16,2,FALSE)</f>
        <v>Ingresos Propios</v>
      </c>
      <c r="N1634" s="16" t="str">
        <f t="shared" si="233"/>
        <v>401</v>
      </c>
      <c r="O1634" s="16" t="str">
        <f>VLOOKUP(N1634:N4790,[11]FF!$A$22:$B$93,2,FALSE)</f>
        <v>Ingresos Propios</v>
      </c>
      <c r="P1634" s="16">
        <v>860035</v>
      </c>
      <c r="Q1634" s="16">
        <v>3</v>
      </c>
      <c r="R1634" s="17">
        <v>0</v>
      </c>
      <c r="S1634" s="17">
        <v>0</v>
      </c>
      <c r="T1634" s="17">
        <f t="shared" si="225"/>
        <v>0</v>
      </c>
      <c r="U1634" s="17">
        <v>0</v>
      </c>
      <c r="V1634" s="17">
        <v>97430.6</v>
      </c>
      <c r="W1634" s="17">
        <f t="shared" si="226"/>
        <v>-97430.6</v>
      </c>
      <c r="X1634" t="str">
        <f>VLOOKUP(J1634,'[12]Conver ASEJ VS Clave Nueva'!$A$4:$C$193,3,FALSE)</f>
        <v>4.3.1.3</v>
      </c>
      <c r="Y1634" t="str">
        <f>VLOOKUP(K1634,'[13]Conver ASEJ VS Clave Nueva'!$B$4:$D$193,3,FALSE)</f>
        <v>Licencias, permisos o autorización de otros conceptos distintos a los anteriores giros con bebidas alcohólicas</v>
      </c>
    </row>
    <row r="1635" spans="1:25" x14ac:dyDescent="0.25">
      <c r="A1635" s="16">
        <v>84762</v>
      </c>
      <c r="B1635" s="16" t="s">
        <v>42</v>
      </c>
      <c r="C1635" s="16" t="str">
        <f t="shared" si="227"/>
        <v>2018</v>
      </c>
      <c r="D1635" s="16" t="str">
        <f t="shared" si="228"/>
        <v>040000</v>
      </c>
      <c r="E1635" s="16" t="str">
        <f>VLOOKUP(D1635:D4791,'[10]Catalogos CRI'!$A$10:$B$19,2,FALSE)</f>
        <v>DERECHOS</v>
      </c>
      <c r="F1635" s="16" t="str">
        <f t="shared" si="229"/>
        <v>043000</v>
      </c>
      <c r="G1635" s="16" t="str">
        <f>VLOOKUP(F1635:F4791,'[10]Catalogos CRI'!$A$24:$B$65,2,FALSE)</f>
        <v>DERECHOS POR PRESTACIÓN DE SERVICIOS</v>
      </c>
      <c r="H1635" s="16" t="str">
        <f t="shared" si="230"/>
        <v>043010</v>
      </c>
      <c r="I1635" s="16" t="str">
        <f>VLOOKUP(H1635:H4791,'[10]Catalogos CRI'!$A$70:$B$148,2,FALSE)</f>
        <v>Licencias y permisos de giros</v>
      </c>
      <c r="J1635" s="16" t="str">
        <f t="shared" si="231"/>
        <v>043013</v>
      </c>
      <c r="K1635" s="16" t="str">
        <f>VLOOKUP(J1635:J4791,'[10]Catalogos CRI'!$A$153:$B$335,2,FALSE)</f>
        <v>Licencias, permisos o autorización de otros conceptos distintos a los anteriores giros con bebidas alcohólicas</v>
      </c>
      <c r="L1635" s="16" t="str">
        <f t="shared" si="232"/>
        <v>400</v>
      </c>
      <c r="M1635" s="16" t="str">
        <f>VLOOKUP(L1635:L4791,[11]FF!$A$10:$B$16,2,FALSE)</f>
        <v>Ingresos Propios</v>
      </c>
      <c r="N1635" s="16" t="str">
        <f t="shared" si="233"/>
        <v>401</v>
      </c>
      <c r="O1635" s="16" t="str">
        <f>VLOOKUP(N1635:N4791,[11]FF!$A$22:$B$93,2,FALSE)</f>
        <v>Ingresos Propios</v>
      </c>
      <c r="P1635" s="16">
        <v>860036</v>
      </c>
      <c r="Q1635" s="16">
        <v>4</v>
      </c>
      <c r="R1635" s="17">
        <v>0</v>
      </c>
      <c r="S1635" s="17">
        <v>0</v>
      </c>
      <c r="T1635" s="17">
        <f t="shared" si="225"/>
        <v>0</v>
      </c>
      <c r="U1635" s="17">
        <v>0</v>
      </c>
      <c r="V1635" s="17">
        <v>47098.8</v>
      </c>
      <c r="W1635" s="17">
        <f t="shared" si="226"/>
        <v>-47098.8</v>
      </c>
      <c r="X1635" t="str">
        <f>VLOOKUP(J1635,'[12]Conver ASEJ VS Clave Nueva'!$A$4:$C$193,3,FALSE)</f>
        <v>4.3.1.3</v>
      </c>
      <c r="Y1635" t="str">
        <f>VLOOKUP(K1635,'[13]Conver ASEJ VS Clave Nueva'!$B$4:$D$193,3,FALSE)</f>
        <v>Licencias, permisos o autorización de otros conceptos distintos a los anteriores giros con bebidas alcohólicas</v>
      </c>
    </row>
    <row r="1636" spans="1:25" x14ac:dyDescent="0.25">
      <c r="A1636" s="16">
        <v>84762</v>
      </c>
      <c r="B1636" s="16" t="s">
        <v>42</v>
      </c>
      <c r="C1636" s="16" t="str">
        <f t="shared" si="227"/>
        <v>2018</v>
      </c>
      <c r="D1636" s="16" t="str">
        <f t="shared" si="228"/>
        <v>040000</v>
      </c>
      <c r="E1636" s="16" t="str">
        <f>VLOOKUP(D1636:D4792,'[10]Catalogos CRI'!$A$10:$B$19,2,FALSE)</f>
        <v>DERECHOS</v>
      </c>
      <c r="F1636" s="16" t="str">
        <f t="shared" si="229"/>
        <v>043000</v>
      </c>
      <c r="G1636" s="16" t="str">
        <f>VLOOKUP(F1636:F4792,'[10]Catalogos CRI'!$A$24:$B$65,2,FALSE)</f>
        <v>DERECHOS POR PRESTACIÓN DE SERVICIOS</v>
      </c>
      <c r="H1636" s="16" t="str">
        <f t="shared" si="230"/>
        <v>043010</v>
      </c>
      <c r="I1636" s="16" t="str">
        <f>VLOOKUP(H1636:H4792,'[10]Catalogos CRI'!$A$70:$B$148,2,FALSE)</f>
        <v>Licencias y permisos de giros</v>
      </c>
      <c r="J1636" s="16" t="str">
        <f t="shared" si="231"/>
        <v>043013</v>
      </c>
      <c r="K1636" s="16" t="str">
        <f>VLOOKUP(J1636:J4792,'[10]Catalogos CRI'!$A$153:$B$335,2,FALSE)</f>
        <v>Licencias, permisos o autorización de otros conceptos distintos a los anteriores giros con bebidas alcohólicas</v>
      </c>
      <c r="L1636" s="16" t="str">
        <f t="shared" si="232"/>
        <v>400</v>
      </c>
      <c r="M1636" s="16" t="str">
        <f>VLOOKUP(L1636:L4792,[11]FF!$A$10:$B$16,2,FALSE)</f>
        <v>Ingresos Propios</v>
      </c>
      <c r="N1636" s="16" t="str">
        <f t="shared" si="233"/>
        <v>401</v>
      </c>
      <c r="O1636" s="16" t="str">
        <f>VLOOKUP(N1636:N4792,[11]FF!$A$22:$B$93,2,FALSE)</f>
        <v>Ingresos Propios</v>
      </c>
      <c r="P1636" s="16">
        <v>860037</v>
      </c>
      <c r="Q1636" s="16">
        <v>5</v>
      </c>
      <c r="R1636" s="17">
        <v>0</v>
      </c>
      <c r="S1636" s="17">
        <v>0</v>
      </c>
      <c r="T1636" s="17">
        <f t="shared" si="225"/>
        <v>0</v>
      </c>
      <c r="U1636" s="17">
        <v>0</v>
      </c>
      <c r="V1636" s="17">
        <v>99255.1</v>
      </c>
      <c r="W1636" s="17">
        <f t="shared" si="226"/>
        <v>-99255.1</v>
      </c>
      <c r="X1636" t="str">
        <f>VLOOKUP(J1636,'[12]Conver ASEJ VS Clave Nueva'!$A$4:$C$193,3,FALSE)</f>
        <v>4.3.1.3</v>
      </c>
      <c r="Y1636" t="str">
        <f>VLOOKUP(K1636,'[13]Conver ASEJ VS Clave Nueva'!$B$4:$D$193,3,FALSE)</f>
        <v>Licencias, permisos o autorización de otros conceptos distintos a los anteriores giros con bebidas alcohólicas</v>
      </c>
    </row>
    <row r="1637" spans="1:25" x14ac:dyDescent="0.25">
      <c r="A1637" s="16">
        <v>84762</v>
      </c>
      <c r="B1637" s="16" t="s">
        <v>42</v>
      </c>
      <c r="C1637" s="16" t="str">
        <f t="shared" si="227"/>
        <v>2018</v>
      </c>
      <c r="D1637" s="16" t="str">
        <f t="shared" si="228"/>
        <v>040000</v>
      </c>
      <c r="E1637" s="16" t="str">
        <f>VLOOKUP(D1637:D4793,'[10]Catalogos CRI'!$A$10:$B$19,2,FALSE)</f>
        <v>DERECHOS</v>
      </c>
      <c r="F1637" s="16" t="str">
        <f t="shared" si="229"/>
        <v>043000</v>
      </c>
      <c r="G1637" s="16" t="str">
        <f>VLOOKUP(F1637:F4793,'[10]Catalogos CRI'!$A$24:$B$65,2,FALSE)</f>
        <v>DERECHOS POR PRESTACIÓN DE SERVICIOS</v>
      </c>
      <c r="H1637" s="16" t="str">
        <f t="shared" si="230"/>
        <v>043010</v>
      </c>
      <c r="I1637" s="16" t="str">
        <f>VLOOKUP(H1637:H4793,'[10]Catalogos CRI'!$A$70:$B$148,2,FALSE)</f>
        <v>Licencias y permisos de giros</v>
      </c>
      <c r="J1637" s="16" t="str">
        <f t="shared" si="231"/>
        <v>043013</v>
      </c>
      <c r="K1637" s="16" t="str">
        <f>VLOOKUP(J1637:J4793,'[10]Catalogos CRI'!$A$153:$B$335,2,FALSE)</f>
        <v>Licencias, permisos o autorización de otros conceptos distintos a los anteriores giros con bebidas alcohólicas</v>
      </c>
      <c r="L1637" s="16" t="str">
        <f t="shared" si="232"/>
        <v>400</v>
      </c>
      <c r="M1637" s="16" t="str">
        <f>VLOOKUP(L1637:L4793,[11]FF!$A$10:$B$16,2,FALSE)</f>
        <v>Ingresos Propios</v>
      </c>
      <c r="N1637" s="16" t="str">
        <f t="shared" si="233"/>
        <v>401</v>
      </c>
      <c r="O1637" s="16" t="str">
        <f>VLOOKUP(N1637:N4793,[11]FF!$A$22:$B$93,2,FALSE)</f>
        <v>Ingresos Propios</v>
      </c>
      <c r="P1637" s="16">
        <v>860038</v>
      </c>
      <c r="Q1637" s="16">
        <v>6</v>
      </c>
      <c r="R1637" s="17">
        <v>0</v>
      </c>
      <c r="S1637" s="17">
        <v>0</v>
      </c>
      <c r="T1637" s="17">
        <f t="shared" si="225"/>
        <v>0</v>
      </c>
      <c r="U1637" s="17">
        <v>0</v>
      </c>
      <c r="V1637" s="17">
        <v>11759</v>
      </c>
      <c r="W1637" s="17">
        <f t="shared" si="226"/>
        <v>-11759</v>
      </c>
      <c r="X1637" t="str">
        <f>VLOOKUP(J1637,'[12]Conver ASEJ VS Clave Nueva'!$A$4:$C$193,3,FALSE)</f>
        <v>4.3.1.3</v>
      </c>
      <c r="Y1637" t="str">
        <f>VLOOKUP(K1637,'[13]Conver ASEJ VS Clave Nueva'!$B$4:$D$193,3,FALSE)</f>
        <v>Licencias, permisos o autorización de otros conceptos distintos a los anteriores giros con bebidas alcohólicas</v>
      </c>
    </row>
    <row r="1638" spans="1:25" x14ac:dyDescent="0.25">
      <c r="A1638" s="16">
        <v>84762</v>
      </c>
      <c r="B1638" s="16" t="s">
        <v>42</v>
      </c>
      <c r="C1638" s="16" t="str">
        <f t="shared" si="227"/>
        <v>2018</v>
      </c>
      <c r="D1638" s="16" t="str">
        <f t="shared" si="228"/>
        <v>040000</v>
      </c>
      <c r="E1638" s="16" t="str">
        <f>VLOOKUP(D1638:D4794,'[10]Catalogos CRI'!$A$10:$B$19,2,FALSE)</f>
        <v>DERECHOS</v>
      </c>
      <c r="F1638" s="16" t="str">
        <f t="shared" si="229"/>
        <v>043000</v>
      </c>
      <c r="G1638" s="16" t="str">
        <f>VLOOKUP(F1638:F4794,'[10]Catalogos CRI'!$A$24:$B$65,2,FALSE)</f>
        <v>DERECHOS POR PRESTACIÓN DE SERVICIOS</v>
      </c>
      <c r="H1638" s="16" t="str">
        <f t="shared" si="230"/>
        <v>043010</v>
      </c>
      <c r="I1638" s="16" t="str">
        <f>VLOOKUP(H1638:H4794,'[10]Catalogos CRI'!$A$70:$B$148,2,FALSE)</f>
        <v>Licencias y permisos de giros</v>
      </c>
      <c r="J1638" s="16" t="str">
        <f t="shared" si="231"/>
        <v>043013</v>
      </c>
      <c r="K1638" s="16" t="str">
        <f>VLOOKUP(J1638:J4794,'[10]Catalogos CRI'!$A$153:$B$335,2,FALSE)</f>
        <v>Licencias, permisos o autorización de otros conceptos distintos a los anteriores giros con bebidas alcohólicas</v>
      </c>
      <c r="L1638" s="16" t="str">
        <f t="shared" si="232"/>
        <v>400</v>
      </c>
      <c r="M1638" s="16" t="str">
        <f>VLOOKUP(L1638:L4794,[11]FF!$A$10:$B$16,2,FALSE)</f>
        <v>Ingresos Propios</v>
      </c>
      <c r="N1638" s="16" t="str">
        <f t="shared" si="233"/>
        <v>401</v>
      </c>
      <c r="O1638" s="16" t="str">
        <f>VLOOKUP(N1638:N4794,[11]FF!$A$22:$B$93,2,FALSE)</f>
        <v>Ingresos Propios</v>
      </c>
      <c r="P1638" s="16">
        <v>860039</v>
      </c>
      <c r="Q1638" s="16">
        <v>7</v>
      </c>
      <c r="R1638" s="17">
        <v>0</v>
      </c>
      <c r="S1638" s="17">
        <v>0</v>
      </c>
      <c r="T1638" s="17">
        <f t="shared" si="225"/>
        <v>0</v>
      </c>
      <c r="U1638" s="17">
        <v>0</v>
      </c>
      <c r="V1638" s="17">
        <v>15869.8</v>
      </c>
      <c r="W1638" s="17">
        <f t="shared" si="226"/>
        <v>-15869.8</v>
      </c>
      <c r="X1638" t="str">
        <f>VLOOKUP(J1638,'[12]Conver ASEJ VS Clave Nueva'!$A$4:$C$193,3,FALSE)</f>
        <v>4.3.1.3</v>
      </c>
      <c r="Y1638" t="str">
        <f>VLOOKUP(K1638,'[13]Conver ASEJ VS Clave Nueva'!$B$4:$D$193,3,FALSE)</f>
        <v>Licencias, permisos o autorización de otros conceptos distintos a los anteriores giros con bebidas alcohólicas</v>
      </c>
    </row>
    <row r="1639" spans="1:25" x14ac:dyDescent="0.25">
      <c r="A1639" s="16">
        <v>84762</v>
      </c>
      <c r="B1639" s="16" t="s">
        <v>42</v>
      </c>
      <c r="C1639" s="16" t="str">
        <f t="shared" si="227"/>
        <v>2018</v>
      </c>
      <c r="D1639" s="16" t="str">
        <f t="shared" si="228"/>
        <v>040000</v>
      </c>
      <c r="E1639" s="16" t="str">
        <f>VLOOKUP(D1639:D4795,'[10]Catalogos CRI'!$A$10:$B$19,2,FALSE)</f>
        <v>DERECHOS</v>
      </c>
      <c r="F1639" s="16" t="str">
        <f t="shared" si="229"/>
        <v>043000</v>
      </c>
      <c r="G1639" s="16" t="str">
        <f>VLOOKUP(F1639:F4795,'[10]Catalogos CRI'!$A$24:$B$65,2,FALSE)</f>
        <v>DERECHOS POR PRESTACIÓN DE SERVICIOS</v>
      </c>
      <c r="H1639" s="16" t="str">
        <f t="shared" si="230"/>
        <v>043010</v>
      </c>
      <c r="I1639" s="16" t="str">
        <f>VLOOKUP(H1639:H4795,'[10]Catalogos CRI'!$A$70:$B$148,2,FALSE)</f>
        <v>Licencias y permisos de giros</v>
      </c>
      <c r="J1639" s="16" t="str">
        <f t="shared" si="231"/>
        <v>043013</v>
      </c>
      <c r="K1639" s="16" t="str">
        <f>VLOOKUP(J1639:J4795,'[10]Catalogos CRI'!$A$153:$B$335,2,FALSE)</f>
        <v>Licencias, permisos o autorización de otros conceptos distintos a los anteriores giros con bebidas alcohólicas</v>
      </c>
      <c r="L1639" s="16" t="str">
        <f t="shared" si="232"/>
        <v>400</v>
      </c>
      <c r="M1639" s="16" t="str">
        <f>VLOOKUP(L1639:L4795,[11]FF!$A$10:$B$16,2,FALSE)</f>
        <v>Ingresos Propios</v>
      </c>
      <c r="N1639" s="16" t="str">
        <f t="shared" si="233"/>
        <v>401</v>
      </c>
      <c r="O1639" s="16" t="str">
        <f>VLOOKUP(N1639:N4795,[11]FF!$A$22:$B$93,2,FALSE)</f>
        <v>Ingresos Propios</v>
      </c>
      <c r="P1639" s="16">
        <v>860040</v>
      </c>
      <c r="Q1639" s="16">
        <v>8</v>
      </c>
      <c r="R1639" s="17">
        <v>0</v>
      </c>
      <c r="S1639" s="17">
        <v>0</v>
      </c>
      <c r="T1639" s="17">
        <f t="shared" si="225"/>
        <v>0</v>
      </c>
      <c r="U1639" s="17">
        <v>0</v>
      </c>
      <c r="V1639" s="17">
        <v>17546.400000000001</v>
      </c>
      <c r="W1639" s="17">
        <f t="shared" si="226"/>
        <v>-17546.400000000001</v>
      </c>
      <c r="X1639" t="str">
        <f>VLOOKUP(J1639,'[12]Conver ASEJ VS Clave Nueva'!$A$4:$C$193,3,FALSE)</f>
        <v>4.3.1.3</v>
      </c>
      <c r="Y1639" t="str">
        <f>VLOOKUP(K1639,'[13]Conver ASEJ VS Clave Nueva'!$B$4:$D$193,3,FALSE)</f>
        <v>Licencias, permisos o autorización de otros conceptos distintos a los anteriores giros con bebidas alcohólicas</v>
      </c>
    </row>
    <row r="1640" spans="1:25" x14ac:dyDescent="0.25">
      <c r="A1640" s="16">
        <v>84762</v>
      </c>
      <c r="B1640" s="16" t="s">
        <v>42</v>
      </c>
      <c r="C1640" s="16" t="str">
        <f t="shared" si="227"/>
        <v>2018</v>
      </c>
      <c r="D1640" s="16" t="str">
        <f t="shared" si="228"/>
        <v>040000</v>
      </c>
      <c r="E1640" s="16" t="str">
        <f>VLOOKUP(D1640:D4796,'[10]Catalogos CRI'!$A$10:$B$19,2,FALSE)</f>
        <v>DERECHOS</v>
      </c>
      <c r="F1640" s="16" t="str">
        <f t="shared" si="229"/>
        <v>043000</v>
      </c>
      <c r="G1640" s="16" t="str">
        <f>VLOOKUP(F1640:F4796,'[10]Catalogos CRI'!$A$24:$B$65,2,FALSE)</f>
        <v>DERECHOS POR PRESTACIÓN DE SERVICIOS</v>
      </c>
      <c r="H1640" s="16" t="str">
        <f t="shared" si="230"/>
        <v>043010</v>
      </c>
      <c r="I1640" s="16" t="str">
        <f>VLOOKUP(H1640:H4796,'[10]Catalogos CRI'!$A$70:$B$148,2,FALSE)</f>
        <v>Licencias y permisos de giros</v>
      </c>
      <c r="J1640" s="16" t="str">
        <f t="shared" si="231"/>
        <v>043013</v>
      </c>
      <c r="K1640" s="16" t="str">
        <f>VLOOKUP(J1640:J4796,'[10]Catalogos CRI'!$A$153:$B$335,2,FALSE)</f>
        <v>Licencias, permisos o autorización de otros conceptos distintos a los anteriores giros con bebidas alcohólicas</v>
      </c>
      <c r="L1640" s="16" t="str">
        <f t="shared" si="232"/>
        <v>400</v>
      </c>
      <c r="M1640" s="16" t="str">
        <f>VLOOKUP(L1640:L4796,[11]FF!$A$10:$B$16,2,FALSE)</f>
        <v>Ingresos Propios</v>
      </c>
      <c r="N1640" s="16" t="str">
        <f t="shared" si="233"/>
        <v>401</v>
      </c>
      <c r="O1640" s="16" t="str">
        <f>VLOOKUP(N1640:N4796,[11]FF!$A$22:$B$93,2,FALSE)</f>
        <v>Ingresos Propios</v>
      </c>
      <c r="P1640" s="16">
        <v>860041</v>
      </c>
      <c r="Q1640" s="16">
        <v>9</v>
      </c>
      <c r="R1640" s="17">
        <v>0</v>
      </c>
      <c r="S1640" s="17">
        <v>0</v>
      </c>
      <c r="T1640" s="17">
        <f t="shared" si="225"/>
        <v>0</v>
      </c>
      <c r="U1640" s="17">
        <v>0</v>
      </c>
      <c r="V1640" s="17">
        <v>16042.4</v>
      </c>
      <c r="W1640" s="17">
        <f t="shared" si="226"/>
        <v>-16042.4</v>
      </c>
      <c r="X1640" t="str">
        <f>VLOOKUP(J1640,'[12]Conver ASEJ VS Clave Nueva'!$A$4:$C$193,3,FALSE)</f>
        <v>4.3.1.3</v>
      </c>
      <c r="Y1640" t="str">
        <f>VLOOKUP(K1640,'[13]Conver ASEJ VS Clave Nueva'!$B$4:$D$193,3,FALSE)</f>
        <v>Licencias, permisos o autorización de otros conceptos distintos a los anteriores giros con bebidas alcohólicas</v>
      </c>
    </row>
    <row r="1641" spans="1:25" x14ac:dyDescent="0.25">
      <c r="A1641" s="16">
        <v>84762</v>
      </c>
      <c r="B1641" s="16" t="s">
        <v>42</v>
      </c>
      <c r="C1641" s="16" t="str">
        <f t="shared" si="227"/>
        <v>2018</v>
      </c>
      <c r="D1641" s="16" t="str">
        <f t="shared" si="228"/>
        <v>040000</v>
      </c>
      <c r="E1641" s="16" t="str">
        <f>VLOOKUP(D1641:D4797,'[10]Catalogos CRI'!$A$10:$B$19,2,FALSE)</f>
        <v>DERECHOS</v>
      </c>
      <c r="F1641" s="16" t="str">
        <f t="shared" si="229"/>
        <v>043000</v>
      </c>
      <c r="G1641" s="16" t="str">
        <f>VLOOKUP(F1641:F4797,'[10]Catalogos CRI'!$A$24:$B$65,2,FALSE)</f>
        <v>DERECHOS POR PRESTACIÓN DE SERVICIOS</v>
      </c>
      <c r="H1641" s="16" t="str">
        <f t="shared" si="230"/>
        <v>043010</v>
      </c>
      <c r="I1641" s="16" t="str">
        <f>VLOOKUP(H1641:H4797,'[10]Catalogos CRI'!$A$70:$B$148,2,FALSE)</f>
        <v>Licencias y permisos de giros</v>
      </c>
      <c r="J1641" s="16" t="str">
        <f t="shared" si="231"/>
        <v>043013</v>
      </c>
      <c r="K1641" s="16" t="str">
        <f>VLOOKUP(J1641:J4797,'[10]Catalogos CRI'!$A$153:$B$335,2,FALSE)</f>
        <v>Licencias, permisos o autorización de otros conceptos distintos a los anteriores giros con bebidas alcohólicas</v>
      </c>
      <c r="L1641" s="16" t="str">
        <f t="shared" si="232"/>
        <v>400</v>
      </c>
      <c r="M1641" s="16" t="str">
        <f>VLOOKUP(L1641:L4797,[11]FF!$A$10:$B$16,2,FALSE)</f>
        <v>Ingresos Propios</v>
      </c>
      <c r="N1641" s="16" t="str">
        <f t="shared" si="233"/>
        <v>401</v>
      </c>
      <c r="O1641" s="16" t="str">
        <f>VLOOKUP(N1641:N4797,[11]FF!$A$22:$B$93,2,FALSE)</f>
        <v>Ingresos Propios</v>
      </c>
      <c r="P1641" s="16">
        <v>860042</v>
      </c>
      <c r="Q1641" s="16">
        <v>10</v>
      </c>
      <c r="R1641" s="17">
        <v>0</v>
      </c>
      <c r="S1641" s="17">
        <v>0</v>
      </c>
      <c r="T1641" s="17">
        <f t="shared" si="225"/>
        <v>0</v>
      </c>
      <c r="U1641" s="17">
        <v>0</v>
      </c>
      <c r="V1641" s="17">
        <v>107398</v>
      </c>
      <c r="W1641" s="17">
        <f t="shared" si="226"/>
        <v>-107398</v>
      </c>
      <c r="X1641" t="str">
        <f>VLOOKUP(J1641,'[12]Conver ASEJ VS Clave Nueva'!$A$4:$C$193,3,FALSE)</f>
        <v>4.3.1.3</v>
      </c>
      <c r="Y1641" t="str">
        <f>VLOOKUP(K1641,'[13]Conver ASEJ VS Clave Nueva'!$B$4:$D$193,3,FALSE)</f>
        <v>Licencias, permisos o autorización de otros conceptos distintos a los anteriores giros con bebidas alcohólicas</v>
      </c>
    </row>
    <row r="1642" spans="1:25" x14ac:dyDescent="0.25">
      <c r="A1642" s="16">
        <v>84762</v>
      </c>
      <c r="B1642" s="16" t="s">
        <v>42</v>
      </c>
      <c r="C1642" s="16" t="str">
        <f t="shared" si="227"/>
        <v>2018</v>
      </c>
      <c r="D1642" s="16" t="str">
        <f t="shared" si="228"/>
        <v>040000</v>
      </c>
      <c r="E1642" s="16" t="str">
        <f>VLOOKUP(D1642:D4798,'[10]Catalogos CRI'!$A$10:$B$19,2,FALSE)</f>
        <v>DERECHOS</v>
      </c>
      <c r="F1642" s="16" t="str">
        <f t="shared" si="229"/>
        <v>043000</v>
      </c>
      <c r="G1642" s="16" t="str">
        <f>VLOOKUP(F1642:F4798,'[10]Catalogos CRI'!$A$24:$B$65,2,FALSE)</f>
        <v>DERECHOS POR PRESTACIÓN DE SERVICIOS</v>
      </c>
      <c r="H1642" s="16" t="str">
        <f t="shared" si="230"/>
        <v>043010</v>
      </c>
      <c r="I1642" s="16" t="str">
        <f>VLOOKUP(H1642:H4798,'[10]Catalogos CRI'!$A$70:$B$148,2,FALSE)</f>
        <v>Licencias y permisos de giros</v>
      </c>
      <c r="J1642" s="16" t="str">
        <f t="shared" si="231"/>
        <v>043013</v>
      </c>
      <c r="K1642" s="16" t="str">
        <f>VLOOKUP(J1642:J4798,'[10]Catalogos CRI'!$A$153:$B$335,2,FALSE)</f>
        <v>Licencias, permisos o autorización de otros conceptos distintos a los anteriores giros con bebidas alcohólicas</v>
      </c>
      <c r="L1642" s="16" t="str">
        <f t="shared" si="232"/>
        <v>400</v>
      </c>
      <c r="M1642" s="16" t="str">
        <f>VLOOKUP(L1642:L4798,[11]FF!$A$10:$B$16,2,FALSE)</f>
        <v>Ingresos Propios</v>
      </c>
      <c r="N1642" s="16" t="str">
        <f t="shared" si="233"/>
        <v>401</v>
      </c>
      <c r="O1642" s="16" t="str">
        <f>VLOOKUP(N1642:N4798,[11]FF!$A$22:$B$93,2,FALSE)</f>
        <v>Ingresos Propios</v>
      </c>
      <c r="P1642" s="16">
        <v>860043</v>
      </c>
      <c r="Q1642" s="16">
        <v>11</v>
      </c>
      <c r="R1642" s="17">
        <v>0</v>
      </c>
      <c r="S1642" s="17">
        <v>0</v>
      </c>
      <c r="T1642" s="17">
        <f t="shared" si="225"/>
        <v>0</v>
      </c>
      <c r="U1642" s="17">
        <v>0</v>
      </c>
      <c r="V1642" s="17">
        <v>14878</v>
      </c>
      <c r="W1642" s="17">
        <f t="shared" si="226"/>
        <v>-14878</v>
      </c>
      <c r="X1642" t="str">
        <f>VLOOKUP(J1642,'[12]Conver ASEJ VS Clave Nueva'!$A$4:$C$193,3,FALSE)</f>
        <v>4.3.1.3</v>
      </c>
      <c r="Y1642" t="str">
        <f>VLOOKUP(K1642,'[13]Conver ASEJ VS Clave Nueva'!$B$4:$D$193,3,FALSE)</f>
        <v>Licencias, permisos o autorización de otros conceptos distintos a los anteriores giros con bebidas alcohólicas</v>
      </c>
    </row>
    <row r="1643" spans="1:25" x14ac:dyDescent="0.25">
      <c r="A1643" s="16">
        <v>84762</v>
      </c>
      <c r="B1643" s="16" t="s">
        <v>42</v>
      </c>
      <c r="C1643" s="16" t="str">
        <f t="shared" si="227"/>
        <v>2018</v>
      </c>
      <c r="D1643" s="16" t="str">
        <f t="shared" si="228"/>
        <v>040000</v>
      </c>
      <c r="E1643" s="16" t="str">
        <f>VLOOKUP(D1643:D4799,'[10]Catalogos CRI'!$A$10:$B$19,2,FALSE)</f>
        <v>DERECHOS</v>
      </c>
      <c r="F1643" s="16" t="str">
        <f t="shared" si="229"/>
        <v>043000</v>
      </c>
      <c r="G1643" s="16" t="str">
        <f>VLOOKUP(F1643:F4799,'[10]Catalogos CRI'!$A$24:$B$65,2,FALSE)</f>
        <v>DERECHOS POR PRESTACIÓN DE SERVICIOS</v>
      </c>
      <c r="H1643" s="16" t="str">
        <f t="shared" si="230"/>
        <v>043010</v>
      </c>
      <c r="I1643" s="16" t="str">
        <f>VLOOKUP(H1643:H4799,'[10]Catalogos CRI'!$A$70:$B$148,2,FALSE)</f>
        <v>Licencias y permisos de giros</v>
      </c>
      <c r="J1643" s="16" t="str">
        <f t="shared" si="231"/>
        <v>043013</v>
      </c>
      <c r="K1643" s="16" t="str">
        <f>VLOOKUP(J1643:J4799,'[10]Catalogos CRI'!$A$153:$B$335,2,FALSE)</f>
        <v>Licencias, permisos o autorización de otros conceptos distintos a los anteriores giros con bebidas alcohólicas</v>
      </c>
      <c r="L1643" s="16" t="str">
        <f t="shared" si="232"/>
        <v>400</v>
      </c>
      <c r="M1643" s="16" t="str">
        <f>VLOOKUP(L1643:L4799,[11]FF!$A$10:$B$16,2,FALSE)</f>
        <v>Ingresos Propios</v>
      </c>
      <c r="N1643" s="16" t="str">
        <f t="shared" si="233"/>
        <v>401</v>
      </c>
      <c r="O1643" s="16" t="str">
        <f>VLOOKUP(N1643:N4799,[11]FF!$A$22:$B$93,2,FALSE)</f>
        <v>Ingresos Propios</v>
      </c>
      <c r="P1643" s="16">
        <v>860044</v>
      </c>
      <c r="Q1643" s="16">
        <v>12</v>
      </c>
      <c r="R1643" s="17">
        <v>0</v>
      </c>
      <c r="S1643" s="17">
        <v>0</v>
      </c>
      <c r="T1643" s="17">
        <f t="shared" si="225"/>
        <v>0</v>
      </c>
      <c r="U1643" s="17">
        <v>0</v>
      </c>
      <c r="V1643" s="17">
        <v>43829</v>
      </c>
      <c r="W1643" s="17">
        <f t="shared" si="226"/>
        <v>-43829</v>
      </c>
      <c r="X1643" t="str">
        <f>VLOOKUP(J1643,'[12]Conver ASEJ VS Clave Nueva'!$A$4:$C$193,3,FALSE)</f>
        <v>4.3.1.3</v>
      </c>
      <c r="Y1643" t="str">
        <f>VLOOKUP(K1643,'[13]Conver ASEJ VS Clave Nueva'!$B$4:$D$193,3,FALSE)</f>
        <v>Licencias, permisos o autorización de otros conceptos distintos a los anteriores giros con bebidas alcohólicas</v>
      </c>
    </row>
    <row r="1644" spans="1:25" x14ac:dyDescent="0.25">
      <c r="A1644" s="16">
        <v>84763</v>
      </c>
      <c r="B1644" s="16" t="s">
        <v>43</v>
      </c>
      <c r="C1644" s="16" t="str">
        <f t="shared" si="227"/>
        <v>2018</v>
      </c>
      <c r="D1644" s="16" t="str">
        <f t="shared" si="228"/>
        <v>040000</v>
      </c>
      <c r="E1644" s="16" t="str">
        <f>VLOOKUP(D1644:D4800,'[10]Catalogos CRI'!$A$10:$B$19,2,FALSE)</f>
        <v>DERECHOS</v>
      </c>
      <c r="F1644" s="16" t="str">
        <f t="shared" si="229"/>
        <v>043000</v>
      </c>
      <c r="G1644" s="16" t="str">
        <f>VLOOKUP(F1644:F4800,'[10]Catalogos CRI'!$A$24:$B$65,2,FALSE)</f>
        <v>DERECHOS POR PRESTACIÓN DE SERVICIOS</v>
      </c>
      <c r="H1644" s="16" t="str">
        <f t="shared" si="230"/>
        <v>043020</v>
      </c>
      <c r="I1644" s="16" t="str">
        <f>VLOOKUP(H1644:H4800,'[10]Catalogos CRI'!$A$70:$B$148,2,FALSE)</f>
        <v>Licencias y permisos para anuncios</v>
      </c>
      <c r="J1644" s="16" t="str">
        <f t="shared" si="231"/>
        <v>043022</v>
      </c>
      <c r="K1644" s="16" t="str">
        <f>VLOOKUP(J1644:J4800,'[10]Catalogos CRI'!$A$153:$B$335,2,FALSE)</f>
        <v>Licencias y permisos de anuncios eventuales</v>
      </c>
      <c r="L1644" s="16" t="str">
        <f t="shared" si="232"/>
        <v>400</v>
      </c>
      <c r="M1644" s="16" t="str">
        <f>VLOOKUP(L1644:L4800,[11]FF!$A$10:$B$16,2,FALSE)</f>
        <v>Ingresos Propios</v>
      </c>
      <c r="N1644" s="16" t="str">
        <f t="shared" si="233"/>
        <v>401</v>
      </c>
      <c r="O1644" s="16" t="str">
        <f>VLOOKUP(N1644:N4800,[11]FF!$A$22:$B$93,2,FALSE)</f>
        <v>Ingresos Propios</v>
      </c>
      <c r="P1644" s="16">
        <v>860045</v>
      </c>
      <c r="Q1644" s="16">
        <v>1</v>
      </c>
      <c r="R1644" s="17">
        <v>0</v>
      </c>
      <c r="S1644" s="17">
        <v>0</v>
      </c>
      <c r="T1644" s="17">
        <f t="shared" si="225"/>
        <v>0</v>
      </c>
      <c r="U1644" s="17">
        <v>0</v>
      </c>
      <c r="V1644" s="17">
        <v>586497.6</v>
      </c>
      <c r="W1644" s="17">
        <f t="shared" si="226"/>
        <v>-586497.6</v>
      </c>
      <c r="X1644" t="str">
        <f>VLOOKUP(J1644,'[12]Conver ASEJ VS Clave Nueva'!$A$4:$C$193,3,FALSE)</f>
        <v>4.3.2.2</v>
      </c>
      <c r="Y1644" t="str">
        <f>VLOOKUP(K1644,'[13]Conver ASEJ VS Clave Nueva'!$B$4:$D$193,3,FALSE)</f>
        <v>Licencias y permisos de anuncios eventuales</v>
      </c>
    </row>
    <row r="1645" spans="1:25" x14ac:dyDescent="0.25">
      <c r="A1645" s="16">
        <v>84763</v>
      </c>
      <c r="B1645" s="16" t="s">
        <v>43</v>
      </c>
      <c r="C1645" s="16" t="str">
        <f t="shared" si="227"/>
        <v>2018</v>
      </c>
      <c r="D1645" s="16" t="str">
        <f t="shared" si="228"/>
        <v>040000</v>
      </c>
      <c r="E1645" s="16" t="str">
        <f>VLOOKUP(D1645:D4801,'[10]Catalogos CRI'!$A$10:$B$19,2,FALSE)</f>
        <v>DERECHOS</v>
      </c>
      <c r="F1645" s="16" t="str">
        <f t="shared" si="229"/>
        <v>043000</v>
      </c>
      <c r="G1645" s="16" t="str">
        <f>VLOOKUP(F1645:F4801,'[10]Catalogos CRI'!$A$24:$B$65,2,FALSE)</f>
        <v>DERECHOS POR PRESTACIÓN DE SERVICIOS</v>
      </c>
      <c r="H1645" s="16" t="str">
        <f t="shared" si="230"/>
        <v>043020</v>
      </c>
      <c r="I1645" s="16" t="str">
        <f>VLOOKUP(H1645:H4801,'[10]Catalogos CRI'!$A$70:$B$148,2,FALSE)</f>
        <v>Licencias y permisos para anuncios</v>
      </c>
      <c r="J1645" s="16" t="str">
        <f t="shared" si="231"/>
        <v>043022</v>
      </c>
      <c r="K1645" s="16" t="str">
        <f>VLOOKUP(J1645:J4801,'[10]Catalogos CRI'!$A$153:$B$335,2,FALSE)</f>
        <v>Licencias y permisos de anuncios eventuales</v>
      </c>
      <c r="L1645" s="16" t="str">
        <f t="shared" si="232"/>
        <v>400</v>
      </c>
      <c r="M1645" s="16" t="str">
        <f>VLOOKUP(L1645:L4801,[11]FF!$A$10:$B$16,2,FALSE)</f>
        <v>Ingresos Propios</v>
      </c>
      <c r="N1645" s="16" t="str">
        <f t="shared" si="233"/>
        <v>401</v>
      </c>
      <c r="O1645" s="16" t="str">
        <f>VLOOKUP(N1645:N4801,[11]FF!$A$22:$B$93,2,FALSE)</f>
        <v>Ingresos Propios</v>
      </c>
      <c r="P1645" s="16">
        <v>860046</v>
      </c>
      <c r="Q1645" s="16">
        <v>2</v>
      </c>
      <c r="R1645" s="17">
        <v>0</v>
      </c>
      <c r="S1645" s="17">
        <v>0</v>
      </c>
      <c r="T1645" s="17">
        <f t="shared" si="225"/>
        <v>0</v>
      </c>
      <c r="U1645" s="17">
        <v>0</v>
      </c>
      <c r="V1645" s="17">
        <v>1168505.52</v>
      </c>
      <c r="W1645" s="17">
        <f t="shared" si="226"/>
        <v>-1168505.52</v>
      </c>
      <c r="X1645" t="str">
        <f>VLOOKUP(J1645,'[12]Conver ASEJ VS Clave Nueva'!$A$4:$C$193,3,FALSE)</f>
        <v>4.3.2.2</v>
      </c>
      <c r="Y1645" t="str">
        <f>VLOOKUP(K1645,'[13]Conver ASEJ VS Clave Nueva'!$B$4:$D$193,3,FALSE)</f>
        <v>Licencias y permisos de anuncios eventuales</v>
      </c>
    </row>
    <row r="1646" spans="1:25" x14ac:dyDescent="0.25">
      <c r="A1646" s="16">
        <v>84763</v>
      </c>
      <c r="B1646" s="16" t="s">
        <v>43</v>
      </c>
      <c r="C1646" s="16" t="str">
        <f t="shared" si="227"/>
        <v>2018</v>
      </c>
      <c r="D1646" s="16" t="str">
        <f t="shared" si="228"/>
        <v>040000</v>
      </c>
      <c r="E1646" s="16" t="str">
        <f>VLOOKUP(D1646:D4802,'[10]Catalogos CRI'!$A$10:$B$19,2,FALSE)</f>
        <v>DERECHOS</v>
      </c>
      <c r="F1646" s="16" t="str">
        <f t="shared" si="229"/>
        <v>043000</v>
      </c>
      <c r="G1646" s="16" t="str">
        <f>VLOOKUP(F1646:F4802,'[10]Catalogos CRI'!$A$24:$B$65,2,FALSE)</f>
        <v>DERECHOS POR PRESTACIÓN DE SERVICIOS</v>
      </c>
      <c r="H1646" s="16" t="str">
        <f t="shared" si="230"/>
        <v>043020</v>
      </c>
      <c r="I1646" s="16" t="str">
        <f>VLOOKUP(H1646:H4802,'[10]Catalogos CRI'!$A$70:$B$148,2,FALSE)</f>
        <v>Licencias y permisos para anuncios</v>
      </c>
      <c r="J1646" s="16" t="str">
        <f t="shared" si="231"/>
        <v>043022</v>
      </c>
      <c r="K1646" s="16" t="str">
        <f>VLOOKUP(J1646:J4802,'[10]Catalogos CRI'!$A$153:$B$335,2,FALSE)</f>
        <v>Licencias y permisos de anuncios eventuales</v>
      </c>
      <c r="L1646" s="16" t="str">
        <f t="shared" si="232"/>
        <v>400</v>
      </c>
      <c r="M1646" s="16" t="str">
        <f>VLOOKUP(L1646:L4802,[11]FF!$A$10:$B$16,2,FALSE)</f>
        <v>Ingresos Propios</v>
      </c>
      <c r="N1646" s="16" t="str">
        <f t="shared" si="233"/>
        <v>401</v>
      </c>
      <c r="O1646" s="16" t="str">
        <f>VLOOKUP(N1646:N4802,[11]FF!$A$22:$B$93,2,FALSE)</f>
        <v>Ingresos Propios</v>
      </c>
      <c r="P1646" s="16">
        <v>860047</v>
      </c>
      <c r="Q1646" s="16">
        <v>3</v>
      </c>
      <c r="R1646" s="17">
        <v>0</v>
      </c>
      <c r="S1646" s="17">
        <v>6987868.1379999993</v>
      </c>
      <c r="T1646" s="17">
        <f t="shared" si="225"/>
        <v>6987868.1379999993</v>
      </c>
      <c r="U1646" s="17">
        <v>0</v>
      </c>
      <c r="V1646" s="17">
        <v>3215290.25</v>
      </c>
      <c r="W1646" s="17">
        <f t="shared" si="226"/>
        <v>3772577.8879999993</v>
      </c>
      <c r="X1646" t="str">
        <f>VLOOKUP(J1646,'[12]Conver ASEJ VS Clave Nueva'!$A$4:$C$193,3,FALSE)</f>
        <v>4.3.2.2</v>
      </c>
      <c r="Y1646" t="str">
        <f>VLOOKUP(K1646,'[13]Conver ASEJ VS Clave Nueva'!$B$4:$D$193,3,FALSE)</f>
        <v>Licencias y permisos de anuncios eventuales</v>
      </c>
    </row>
    <row r="1647" spans="1:25" x14ac:dyDescent="0.25">
      <c r="A1647" s="16">
        <v>84763</v>
      </c>
      <c r="B1647" s="16" t="s">
        <v>43</v>
      </c>
      <c r="C1647" s="16" t="str">
        <f t="shared" si="227"/>
        <v>2018</v>
      </c>
      <c r="D1647" s="16" t="str">
        <f t="shared" si="228"/>
        <v>040000</v>
      </c>
      <c r="E1647" s="16" t="str">
        <f>VLOOKUP(D1647:D4803,'[10]Catalogos CRI'!$A$10:$B$19,2,FALSE)</f>
        <v>DERECHOS</v>
      </c>
      <c r="F1647" s="16" t="str">
        <f t="shared" si="229"/>
        <v>043000</v>
      </c>
      <c r="G1647" s="16" t="str">
        <f>VLOOKUP(F1647:F4803,'[10]Catalogos CRI'!$A$24:$B$65,2,FALSE)</f>
        <v>DERECHOS POR PRESTACIÓN DE SERVICIOS</v>
      </c>
      <c r="H1647" s="16" t="str">
        <f t="shared" si="230"/>
        <v>043020</v>
      </c>
      <c r="I1647" s="16" t="str">
        <f>VLOOKUP(H1647:H4803,'[10]Catalogos CRI'!$A$70:$B$148,2,FALSE)</f>
        <v>Licencias y permisos para anuncios</v>
      </c>
      <c r="J1647" s="16" t="str">
        <f t="shared" si="231"/>
        <v>043022</v>
      </c>
      <c r="K1647" s="16" t="str">
        <f>VLOOKUP(J1647:J4803,'[10]Catalogos CRI'!$A$153:$B$335,2,FALSE)</f>
        <v>Licencias y permisos de anuncios eventuales</v>
      </c>
      <c r="L1647" s="16" t="str">
        <f t="shared" si="232"/>
        <v>400</v>
      </c>
      <c r="M1647" s="16" t="str">
        <f>VLOOKUP(L1647:L4803,[11]FF!$A$10:$B$16,2,FALSE)</f>
        <v>Ingresos Propios</v>
      </c>
      <c r="N1647" s="16" t="str">
        <f t="shared" si="233"/>
        <v>401</v>
      </c>
      <c r="O1647" s="16" t="str">
        <f>VLOOKUP(N1647:N4803,[11]FF!$A$22:$B$93,2,FALSE)</f>
        <v>Ingresos Propios</v>
      </c>
      <c r="P1647" s="16">
        <v>860048</v>
      </c>
      <c r="Q1647" s="16">
        <v>4</v>
      </c>
      <c r="R1647" s="17">
        <v>0</v>
      </c>
      <c r="S1647" s="17">
        <v>0</v>
      </c>
      <c r="T1647" s="17">
        <f t="shared" si="225"/>
        <v>0</v>
      </c>
      <c r="U1647" s="17">
        <v>0</v>
      </c>
      <c r="V1647" s="17">
        <v>153628.35999999999</v>
      </c>
      <c r="W1647" s="17">
        <f t="shared" si="226"/>
        <v>-153628.35999999999</v>
      </c>
      <c r="X1647" t="str">
        <f>VLOOKUP(J1647,'[12]Conver ASEJ VS Clave Nueva'!$A$4:$C$193,3,FALSE)</f>
        <v>4.3.2.2</v>
      </c>
      <c r="Y1647" t="str">
        <f>VLOOKUP(K1647,'[13]Conver ASEJ VS Clave Nueva'!$B$4:$D$193,3,FALSE)</f>
        <v>Licencias y permisos de anuncios eventuales</v>
      </c>
    </row>
    <row r="1648" spans="1:25" x14ac:dyDescent="0.25">
      <c r="A1648" s="16">
        <v>84763</v>
      </c>
      <c r="B1648" s="16" t="s">
        <v>43</v>
      </c>
      <c r="C1648" s="16" t="str">
        <f t="shared" si="227"/>
        <v>2018</v>
      </c>
      <c r="D1648" s="16" t="str">
        <f t="shared" si="228"/>
        <v>040000</v>
      </c>
      <c r="E1648" s="16" t="str">
        <f>VLOOKUP(D1648:D4804,'[10]Catalogos CRI'!$A$10:$B$19,2,FALSE)</f>
        <v>DERECHOS</v>
      </c>
      <c r="F1648" s="16" t="str">
        <f t="shared" si="229"/>
        <v>043000</v>
      </c>
      <c r="G1648" s="16" t="str">
        <f>VLOOKUP(F1648:F4804,'[10]Catalogos CRI'!$A$24:$B$65,2,FALSE)</f>
        <v>DERECHOS POR PRESTACIÓN DE SERVICIOS</v>
      </c>
      <c r="H1648" s="16" t="str">
        <f t="shared" si="230"/>
        <v>043020</v>
      </c>
      <c r="I1648" s="16" t="str">
        <f>VLOOKUP(H1648:H4804,'[10]Catalogos CRI'!$A$70:$B$148,2,FALSE)</f>
        <v>Licencias y permisos para anuncios</v>
      </c>
      <c r="J1648" s="16" t="str">
        <f t="shared" si="231"/>
        <v>043022</v>
      </c>
      <c r="K1648" s="16" t="str">
        <f>VLOOKUP(J1648:J4804,'[10]Catalogos CRI'!$A$153:$B$335,2,FALSE)</f>
        <v>Licencias y permisos de anuncios eventuales</v>
      </c>
      <c r="L1648" s="16" t="str">
        <f t="shared" si="232"/>
        <v>400</v>
      </c>
      <c r="M1648" s="16" t="str">
        <f>VLOOKUP(L1648:L4804,[11]FF!$A$10:$B$16,2,FALSE)</f>
        <v>Ingresos Propios</v>
      </c>
      <c r="N1648" s="16" t="str">
        <f t="shared" si="233"/>
        <v>401</v>
      </c>
      <c r="O1648" s="16" t="str">
        <f>VLOOKUP(N1648:N4804,[11]FF!$A$22:$B$93,2,FALSE)</f>
        <v>Ingresos Propios</v>
      </c>
      <c r="P1648" s="16">
        <v>860049</v>
      </c>
      <c r="Q1648" s="16">
        <v>5</v>
      </c>
      <c r="R1648" s="17">
        <v>0</v>
      </c>
      <c r="S1648" s="17">
        <v>0</v>
      </c>
      <c r="T1648" s="17">
        <f t="shared" si="225"/>
        <v>0</v>
      </c>
      <c r="U1648" s="17">
        <v>0</v>
      </c>
      <c r="V1648" s="17">
        <v>0</v>
      </c>
      <c r="W1648" s="17">
        <f t="shared" si="226"/>
        <v>0</v>
      </c>
      <c r="X1648" t="str">
        <f>VLOOKUP(J1648,'[12]Conver ASEJ VS Clave Nueva'!$A$4:$C$193,3,FALSE)</f>
        <v>4.3.2.2</v>
      </c>
      <c r="Y1648" t="str">
        <f>VLOOKUP(K1648,'[13]Conver ASEJ VS Clave Nueva'!$B$4:$D$193,3,FALSE)</f>
        <v>Licencias y permisos de anuncios eventuales</v>
      </c>
    </row>
    <row r="1649" spans="1:25" x14ac:dyDescent="0.25">
      <c r="A1649" s="16">
        <v>84763</v>
      </c>
      <c r="B1649" s="16" t="s">
        <v>43</v>
      </c>
      <c r="C1649" s="16" t="str">
        <f t="shared" si="227"/>
        <v>2018</v>
      </c>
      <c r="D1649" s="16" t="str">
        <f t="shared" si="228"/>
        <v>040000</v>
      </c>
      <c r="E1649" s="16" t="str">
        <f>VLOOKUP(D1649:D4805,'[10]Catalogos CRI'!$A$10:$B$19,2,FALSE)</f>
        <v>DERECHOS</v>
      </c>
      <c r="F1649" s="16" t="str">
        <f t="shared" si="229"/>
        <v>043000</v>
      </c>
      <c r="G1649" s="16" t="str">
        <f>VLOOKUP(F1649:F4805,'[10]Catalogos CRI'!$A$24:$B$65,2,FALSE)</f>
        <v>DERECHOS POR PRESTACIÓN DE SERVICIOS</v>
      </c>
      <c r="H1649" s="16" t="str">
        <f t="shared" si="230"/>
        <v>043020</v>
      </c>
      <c r="I1649" s="16" t="str">
        <f>VLOOKUP(H1649:H4805,'[10]Catalogos CRI'!$A$70:$B$148,2,FALSE)</f>
        <v>Licencias y permisos para anuncios</v>
      </c>
      <c r="J1649" s="16" t="str">
        <f t="shared" si="231"/>
        <v>043022</v>
      </c>
      <c r="K1649" s="16" t="str">
        <f>VLOOKUP(J1649:J4805,'[10]Catalogos CRI'!$A$153:$B$335,2,FALSE)</f>
        <v>Licencias y permisos de anuncios eventuales</v>
      </c>
      <c r="L1649" s="16" t="str">
        <f t="shared" si="232"/>
        <v>400</v>
      </c>
      <c r="M1649" s="16" t="str">
        <f>VLOOKUP(L1649:L4805,[11]FF!$A$10:$B$16,2,FALSE)</f>
        <v>Ingresos Propios</v>
      </c>
      <c r="N1649" s="16" t="str">
        <f t="shared" si="233"/>
        <v>401</v>
      </c>
      <c r="O1649" s="16" t="str">
        <f>VLOOKUP(N1649:N4805,[11]FF!$A$22:$B$93,2,FALSE)</f>
        <v>Ingresos Propios</v>
      </c>
      <c r="P1649" s="16">
        <v>860050</v>
      </c>
      <c r="Q1649" s="16">
        <v>6</v>
      </c>
      <c r="R1649" s="17">
        <v>0</v>
      </c>
      <c r="S1649" s="17">
        <v>0</v>
      </c>
      <c r="T1649" s="17">
        <f t="shared" si="225"/>
        <v>0</v>
      </c>
      <c r="U1649" s="17">
        <v>0</v>
      </c>
      <c r="V1649" s="17">
        <v>0</v>
      </c>
      <c r="W1649" s="17">
        <f t="shared" si="226"/>
        <v>0</v>
      </c>
      <c r="X1649" t="str">
        <f>VLOOKUP(J1649,'[12]Conver ASEJ VS Clave Nueva'!$A$4:$C$193,3,FALSE)</f>
        <v>4.3.2.2</v>
      </c>
      <c r="Y1649" t="str">
        <f>VLOOKUP(K1649,'[13]Conver ASEJ VS Clave Nueva'!$B$4:$D$193,3,FALSE)</f>
        <v>Licencias y permisos de anuncios eventuales</v>
      </c>
    </row>
    <row r="1650" spans="1:25" x14ac:dyDescent="0.25">
      <c r="A1650" s="16">
        <v>84763</v>
      </c>
      <c r="B1650" s="16" t="s">
        <v>43</v>
      </c>
      <c r="C1650" s="16" t="str">
        <f t="shared" si="227"/>
        <v>2018</v>
      </c>
      <c r="D1650" s="16" t="str">
        <f t="shared" si="228"/>
        <v>040000</v>
      </c>
      <c r="E1650" s="16" t="str">
        <f>VLOOKUP(D1650:D4806,'[10]Catalogos CRI'!$A$10:$B$19,2,FALSE)</f>
        <v>DERECHOS</v>
      </c>
      <c r="F1650" s="16" t="str">
        <f t="shared" si="229"/>
        <v>043000</v>
      </c>
      <c r="G1650" s="16" t="str">
        <f>VLOOKUP(F1650:F4806,'[10]Catalogos CRI'!$A$24:$B$65,2,FALSE)</f>
        <v>DERECHOS POR PRESTACIÓN DE SERVICIOS</v>
      </c>
      <c r="H1650" s="16" t="str">
        <f t="shared" si="230"/>
        <v>043020</v>
      </c>
      <c r="I1650" s="16" t="str">
        <f>VLOOKUP(H1650:H4806,'[10]Catalogos CRI'!$A$70:$B$148,2,FALSE)</f>
        <v>Licencias y permisos para anuncios</v>
      </c>
      <c r="J1650" s="16" t="str">
        <f t="shared" si="231"/>
        <v>043022</v>
      </c>
      <c r="K1650" s="16" t="str">
        <f>VLOOKUP(J1650:J4806,'[10]Catalogos CRI'!$A$153:$B$335,2,FALSE)</f>
        <v>Licencias y permisos de anuncios eventuales</v>
      </c>
      <c r="L1650" s="16" t="str">
        <f t="shared" si="232"/>
        <v>400</v>
      </c>
      <c r="M1650" s="16" t="str">
        <f>VLOOKUP(L1650:L4806,[11]FF!$A$10:$B$16,2,FALSE)</f>
        <v>Ingresos Propios</v>
      </c>
      <c r="N1650" s="16" t="str">
        <f t="shared" si="233"/>
        <v>401</v>
      </c>
      <c r="O1650" s="16" t="str">
        <f>VLOOKUP(N1650:N4806,[11]FF!$A$22:$B$93,2,FALSE)</f>
        <v>Ingresos Propios</v>
      </c>
      <c r="P1650" s="16">
        <v>860051</v>
      </c>
      <c r="Q1650" s="16">
        <v>7</v>
      </c>
      <c r="R1650" s="17">
        <v>0</v>
      </c>
      <c r="S1650" s="17">
        <v>0</v>
      </c>
      <c r="T1650" s="17">
        <f t="shared" si="225"/>
        <v>0</v>
      </c>
      <c r="U1650" s="17">
        <v>0</v>
      </c>
      <c r="V1650" s="17">
        <v>0</v>
      </c>
      <c r="W1650" s="17">
        <f t="shared" si="226"/>
        <v>0</v>
      </c>
      <c r="X1650" t="str">
        <f>VLOOKUP(J1650,'[12]Conver ASEJ VS Clave Nueva'!$A$4:$C$193,3,FALSE)</f>
        <v>4.3.2.2</v>
      </c>
      <c r="Y1650" t="str">
        <f>VLOOKUP(K1650,'[13]Conver ASEJ VS Clave Nueva'!$B$4:$D$193,3,FALSE)</f>
        <v>Licencias y permisos de anuncios eventuales</v>
      </c>
    </row>
    <row r="1651" spans="1:25" x14ac:dyDescent="0.25">
      <c r="A1651" s="16">
        <v>84763</v>
      </c>
      <c r="B1651" s="16" t="s">
        <v>43</v>
      </c>
      <c r="C1651" s="16" t="str">
        <f t="shared" si="227"/>
        <v>2018</v>
      </c>
      <c r="D1651" s="16" t="str">
        <f t="shared" si="228"/>
        <v>040000</v>
      </c>
      <c r="E1651" s="16" t="str">
        <f>VLOOKUP(D1651:D4807,'[10]Catalogos CRI'!$A$10:$B$19,2,FALSE)</f>
        <v>DERECHOS</v>
      </c>
      <c r="F1651" s="16" t="str">
        <f t="shared" si="229"/>
        <v>043000</v>
      </c>
      <c r="G1651" s="16" t="str">
        <f>VLOOKUP(F1651:F4807,'[10]Catalogos CRI'!$A$24:$B$65,2,FALSE)</f>
        <v>DERECHOS POR PRESTACIÓN DE SERVICIOS</v>
      </c>
      <c r="H1651" s="16" t="str">
        <f t="shared" si="230"/>
        <v>043020</v>
      </c>
      <c r="I1651" s="16" t="str">
        <f>VLOOKUP(H1651:H4807,'[10]Catalogos CRI'!$A$70:$B$148,2,FALSE)</f>
        <v>Licencias y permisos para anuncios</v>
      </c>
      <c r="J1651" s="16" t="str">
        <f t="shared" si="231"/>
        <v>043022</v>
      </c>
      <c r="K1651" s="16" t="str">
        <f>VLOOKUP(J1651:J4807,'[10]Catalogos CRI'!$A$153:$B$335,2,FALSE)</f>
        <v>Licencias y permisos de anuncios eventuales</v>
      </c>
      <c r="L1651" s="16" t="str">
        <f t="shared" si="232"/>
        <v>400</v>
      </c>
      <c r="M1651" s="16" t="str">
        <f>VLOOKUP(L1651:L4807,[11]FF!$A$10:$B$16,2,FALSE)</f>
        <v>Ingresos Propios</v>
      </c>
      <c r="N1651" s="16" t="str">
        <f t="shared" si="233"/>
        <v>401</v>
      </c>
      <c r="O1651" s="16" t="str">
        <f>VLOOKUP(N1651:N4807,[11]FF!$A$22:$B$93,2,FALSE)</f>
        <v>Ingresos Propios</v>
      </c>
      <c r="P1651" s="16">
        <v>860052</v>
      </c>
      <c r="Q1651" s="16">
        <v>8</v>
      </c>
      <c r="R1651" s="17">
        <v>0</v>
      </c>
      <c r="S1651" s="17">
        <v>0</v>
      </c>
      <c r="T1651" s="17">
        <f t="shared" si="225"/>
        <v>0</v>
      </c>
      <c r="U1651" s="17">
        <v>0</v>
      </c>
      <c r="V1651" s="17">
        <v>0</v>
      </c>
      <c r="W1651" s="17">
        <f t="shared" si="226"/>
        <v>0</v>
      </c>
      <c r="X1651" t="str">
        <f>VLOOKUP(J1651,'[12]Conver ASEJ VS Clave Nueva'!$A$4:$C$193,3,FALSE)</f>
        <v>4.3.2.2</v>
      </c>
      <c r="Y1651" t="str">
        <f>VLOOKUP(K1651,'[13]Conver ASEJ VS Clave Nueva'!$B$4:$D$193,3,FALSE)</f>
        <v>Licencias y permisos de anuncios eventuales</v>
      </c>
    </row>
    <row r="1652" spans="1:25" x14ac:dyDescent="0.25">
      <c r="A1652" s="16">
        <v>84763</v>
      </c>
      <c r="B1652" s="16" t="s">
        <v>43</v>
      </c>
      <c r="C1652" s="16" t="str">
        <f t="shared" si="227"/>
        <v>2018</v>
      </c>
      <c r="D1652" s="16" t="str">
        <f t="shared" si="228"/>
        <v>040000</v>
      </c>
      <c r="E1652" s="16" t="str">
        <f>VLOOKUP(D1652:D4808,'[10]Catalogos CRI'!$A$10:$B$19,2,FALSE)</f>
        <v>DERECHOS</v>
      </c>
      <c r="F1652" s="16" t="str">
        <f t="shared" si="229"/>
        <v>043000</v>
      </c>
      <c r="G1652" s="16" t="str">
        <f>VLOOKUP(F1652:F4808,'[10]Catalogos CRI'!$A$24:$B$65,2,FALSE)</f>
        <v>DERECHOS POR PRESTACIÓN DE SERVICIOS</v>
      </c>
      <c r="H1652" s="16" t="str">
        <f t="shared" si="230"/>
        <v>043020</v>
      </c>
      <c r="I1652" s="16" t="str">
        <f>VLOOKUP(H1652:H4808,'[10]Catalogos CRI'!$A$70:$B$148,2,FALSE)</f>
        <v>Licencias y permisos para anuncios</v>
      </c>
      <c r="J1652" s="16" t="str">
        <f t="shared" si="231"/>
        <v>043022</v>
      </c>
      <c r="K1652" s="16" t="str">
        <f>VLOOKUP(J1652:J4808,'[10]Catalogos CRI'!$A$153:$B$335,2,FALSE)</f>
        <v>Licencias y permisos de anuncios eventuales</v>
      </c>
      <c r="L1652" s="16" t="str">
        <f t="shared" si="232"/>
        <v>400</v>
      </c>
      <c r="M1652" s="16" t="str">
        <f>VLOOKUP(L1652:L4808,[11]FF!$A$10:$B$16,2,FALSE)</f>
        <v>Ingresos Propios</v>
      </c>
      <c r="N1652" s="16" t="str">
        <f t="shared" si="233"/>
        <v>401</v>
      </c>
      <c r="O1652" s="16" t="str">
        <f>VLOOKUP(N1652:N4808,[11]FF!$A$22:$B$93,2,FALSE)</f>
        <v>Ingresos Propios</v>
      </c>
      <c r="P1652" s="16">
        <v>860053</v>
      </c>
      <c r="Q1652" s="16">
        <v>9</v>
      </c>
      <c r="R1652" s="17">
        <v>0</v>
      </c>
      <c r="S1652" s="17">
        <v>0</v>
      </c>
      <c r="T1652" s="17">
        <f t="shared" si="225"/>
        <v>0</v>
      </c>
      <c r="U1652" s="17">
        <v>0</v>
      </c>
      <c r="V1652" s="17">
        <v>0</v>
      </c>
      <c r="W1652" s="17">
        <f t="shared" si="226"/>
        <v>0</v>
      </c>
      <c r="X1652" t="str">
        <f>VLOOKUP(J1652,'[12]Conver ASEJ VS Clave Nueva'!$A$4:$C$193,3,FALSE)</f>
        <v>4.3.2.2</v>
      </c>
      <c r="Y1652" t="str">
        <f>VLOOKUP(K1652,'[13]Conver ASEJ VS Clave Nueva'!$B$4:$D$193,3,FALSE)</f>
        <v>Licencias y permisos de anuncios eventuales</v>
      </c>
    </row>
    <row r="1653" spans="1:25" x14ac:dyDescent="0.25">
      <c r="A1653" s="16">
        <v>84763</v>
      </c>
      <c r="B1653" s="16" t="s">
        <v>43</v>
      </c>
      <c r="C1653" s="16" t="str">
        <f t="shared" si="227"/>
        <v>2018</v>
      </c>
      <c r="D1653" s="16" t="str">
        <f t="shared" si="228"/>
        <v>040000</v>
      </c>
      <c r="E1653" s="16" t="str">
        <f>VLOOKUP(D1653:D4809,'[10]Catalogos CRI'!$A$10:$B$19,2,FALSE)</f>
        <v>DERECHOS</v>
      </c>
      <c r="F1653" s="16" t="str">
        <f t="shared" si="229"/>
        <v>043000</v>
      </c>
      <c r="G1653" s="16" t="str">
        <f>VLOOKUP(F1653:F4809,'[10]Catalogos CRI'!$A$24:$B$65,2,FALSE)</f>
        <v>DERECHOS POR PRESTACIÓN DE SERVICIOS</v>
      </c>
      <c r="H1653" s="16" t="str">
        <f t="shared" si="230"/>
        <v>043020</v>
      </c>
      <c r="I1653" s="16" t="str">
        <f>VLOOKUP(H1653:H4809,'[10]Catalogos CRI'!$A$70:$B$148,2,FALSE)</f>
        <v>Licencias y permisos para anuncios</v>
      </c>
      <c r="J1653" s="16" t="str">
        <f t="shared" si="231"/>
        <v>043022</v>
      </c>
      <c r="K1653" s="16" t="str">
        <f>VLOOKUP(J1653:J4809,'[10]Catalogos CRI'!$A$153:$B$335,2,FALSE)</f>
        <v>Licencias y permisos de anuncios eventuales</v>
      </c>
      <c r="L1653" s="16" t="str">
        <f t="shared" si="232"/>
        <v>400</v>
      </c>
      <c r="M1653" s="16" t="str">
        <f>VLOOKUP(L1653:L4809,[11]FF!$A$10:$B$16,2,FALSE)</f>
        <v>Ingresos Propios</v>
      </c>
      <c r="N1653" s="16" t="str">
        <f t="shared" si="233"/>
        <v>401</v>
      </c>
      <c r="O1653" s="16" t="str">
        <f>VLOOKUP(N1653:N4809,[11]FF!$A$22:$B$93,2,FALSE)</f>
        <v>Ingresos Propios</v>
      </c>
      <c r="P1653" s="16">
        <v>860054</v>
      </c>
      <c r="Q1653" s="16">
        <v>10</v>
      </c>
      <c r="R1653" s="17">
        <v>0</v>
      </c>
      <c r="S1653" s="17">
        <v>0</v>
      </c>
      <c r="T1653" s="17">
        <f t="shared" si="225"/>
        <v>0</v>
      </c>
      <c r="U1653" s="17">
        <v>0</v>
      </c>
      <c r="V1653" s="17">
        <v>0</v>
      </c>
      <c r="W1653" s="17">
        <f t="shared" si="226"/>
        <v>0</v>
      </c>
      <c r="X1653" t="str">
        <f>VLOOKUP(J1653,'[12]Conver ASEJ VS Clave Nueva'!$A$4:$C$193,3,FALSE)</f>
        <v>4.3.2.2</v>
      </c>
      <c r="Y1653" t="str">
        <f>VLOOKUP(K1653,'[13]Conver ASEJ VS Clave Nueva'!$B$4:$D$193,3,FALSE)</f>
        <v>Licencias y permisos de anuncios eventuales</v>
      </c>
    </row>
    <row r="1654" spans="1:25" x14ac:dyDescent="0.25">
      <c r="A1654" s="16">
        <v>84763</v>
      </c>
      <c r="B1654" s="16" t="s">
        <v>43</v>
      </c>
      <c r="C1654" s="16" t="str">
        <f t="shared" si="227"/>
        <v>2018</v>
      </c>
      <c r="D1654" s="16" t="str">
        <f t="shared" si="228"/>
        <v>040000</v>
      </c>
      <c r="E1654" s="16" t="str">
        <f>VLOOKUP(D1654:D4810,'[10]Catalogos CRI'!$A$10:$B$19,2,FALSE)</f>
        <v>DERECHOS</v>
      </c>
      <c r="F1654" s="16" t="str">
        <f t="shared" si="229"/>
        <v>043000</v>
      </c>
      <c r="G1654" s="16" t="str">
        <f>VLOOKUP(F1654:F4810,'[10]Catalogos CRI'!$A$24:$B$65,2,FALSE)</f>
        <v>DERECHOS POR PRESTACIÓN DE SERVICIOS</v>
      </c>
      <c r="H1654" s="16" t="str">
        <f t="shared" si="230"/>
        <v>043020</v>
      </c>
      <c r="I1654" s="16" t="str">
        <f>VLOOKUP(H1654:H4810,'[10]Catalogos CRI'!$A$70:$B$148,2,FALSE)</f>
        <v>Licencias y permisos para anuncios</v>
      </c>
      <c r="J1654" s="16" t="str">
        <f t="shared" si="231"/>
        <v>043022</v>
      </c>
      <c r="K1654" s="16" t="str">
        <f>VLOOKUP(J1654:J4810,'[10]Catalogos CRI'!$A$153:$B$335,2,FALSE)</f>
        <v>Licencias y permisos de anuncios eventuales</v>
      </c>
      <c r="L1654" s="16" t="str">
        <f t="shared" si="232"/>
        <v>400</v>
      </c>
      <c r="M1654" s="16" t="str">
        <f>VLOOKUP(L1654:L4810,[11]FF!$A$10:$B$16,2,FALSE)</f>
        <v>Ingresos Propios</v>
      </c>
      <c r="N1654" s="16" t="str">
        <f t="shared" si="233"/>
        <v>401</v>
      </c>
      <c r="O1654" s="16" t="str">
        <f>VLOOKUP(N1654:N4810,[11]FF!$A$22:$B$93,2,FALSE)</f>
        <v>Ingresos Propios</v>
      </c>
      <c r="P1654" s="16">
        <v>860055</v>
      </c>
      <c r="Q1654" s="16">
        <v>11</v>
      </c>
      <c r="R1654" s="17">
        <v>0</v>
      </c>
      <c r="S1654" s="17">
        <v>0</v>
      </c>
      <c r="T1654" s="17">
        <f t="shared" si="225"/>
        <v>0</v>
      </c>
      <c r="U1654" s="17">
        <v>0</v>
      </c>
      <c r="V1654" s="17">
        <v>0</v>
      </c>
      <c r="W1654" s="17">
        <f t="shared" si="226"/>
        <v>0</v>
      </c>
      <c r="X1654" t="str">
        <f>VLOOKUP(J1654,'[12]Conver ASEJ VS Clave Nueva'!$A$4:$C$193,3,FALSE)</f>
        <v>4.3.2.2</v>
      </c>
      <c r="Y1654" t="str">
        <f>VLOOKUP(K1654,'[13]Conver ASEJ VS Clave Nueva'!$B$4:$D$193,3,FALSE)</f>
        <v>Licencias y permisos de anuncios eventuales</v>
      </c>
    </row>
    <row r="1655" spans="1:25" x14ac:dyDescent="0.25">
      <c r="A1655" s="16">
        <v>84763</v>
      </c>
      <c r="B1655" s="16" t="s">
        <v>43</v>
      </c>
      <c r="C1655" s="16" t="str">
        <f t="shared" si="227"/>
        <v>2018</v>
      </c>
      <c r="D1655" s="16" t="str">
        <f t="shared" si="228"/>
        <v>040000</v>
      </c>
      <c r="E1655" s="16" t="str">
        <f>VLOOKUP(D1655:D4811,'[10]Catalogos CRI'!$A$10:$B$19,2,FALSE)</f>
        <v>DERECHOS</v>
      </c>
      <c r="F1655" s="16" t="str">
        <f t="shared" si="229"/>
        <v>043000</v>
      </c>
      <c r="G1655" s="16" t="str">
        <f>VLOOKUP(F1655:F4811,'[10]Catalogos CRI'!$A$24:$B$65,2,FALSE)</f>
        <v>DERECHOS POR PRESTACIÓN DE SERVICIOS</v>
      </c>
      <c r="H1655" s="16" t="str">
        <f t="shared" si="230"/>
        <v>043020</v>
      </c>
      <c r="I1655" s="16" t="str">
        <f>VLOOKUP(H1655:H4811,'[10]Catalogos CRI'!$A$70:$B$148,2,FALSE)</f>
        <v>Licencias y permisos para anuncios</v>
      </c>
      <c r="J1655" s="16" t="str">
        <f t="shared" si="231"/>
        <v>043022</v>
      </c>
      <c r="K1655" s="16" t="str">
        <f>VLOOKUP(J1655:J4811,'[10]Catalogos CRI'!$A$153:$B$335,2,FALSE)</f>
        <v>Licencias y permisos de anuncios eventuales</v>
      </c>
      <c r="L1655" s="16" t="str">
        <f t="shared" si="232"/>
        <v>400</v>
      </c>
      <c r="M1655" s="16" t="str">
        <f>VLOOKUP(L1655:L4811,[11]FF!$A$10:$B$16,2,FALSE)</f>
        <v>Ingresos Propios</v>
      </c>
      <c r="N1655" s="16" t="str">
        <f t="shared" si="233"/>
        <v>401</v>
      </c>
      <c r="O1655" s="16" t="str">
        <f>VLOOKUP(N1655:N4811,[11]FF!$A$22:$B$93,2,FALSE)</f>
        <v>Ingresos Propios</v>
      </c>
      <c r="P1655" s="16">
        <v>860056</v>
      </c>
      <c r="Q1655" s="16">
        <v>12</v>
      </c>
      <c r="R1655" s="17">
        <v>0</v>
      </c>
      <c r="S1655" s="17">
        <v>0</v>
      </c>
      <c r="T1655" s="17">
        <f t="shared" si="225"/>
        <v>0</v>
      </c>
      <c r="U1655" s="17">
        <v>0</v>
      </c>
      <c r="V1655" s="17">
        <v>0</v>
      </c>
      <c r="W1655" s="17">
        <f t="shared" si="226"/>
        <v>0</v>
      </c>
      <c r="X1655" t="str">
        <f>VLOOKUP(J1655,'[12]Conver ASEJ VS Clave Nueva'!$A$4:$C$193,3,FALSE)</f>
        <v>4.3.2.2</v>
      </c>
      <c r="Y1655" t="str">
        <f>VLOOKUP(K1655,'[13]Conver ASEJ VS Clave Nueva'!$B$4:$D$193,3,FALSE)</f>
        <v>Licencias y permisos de anuncios eventuales</v>
      </c>
    </row>
    <row r="1656" spans="1:25" x14ac:dyDescent="0.25">
      <c r="A1656" s="16">
        <v>84764</v>
      </c>
      <c r="B1656" s="16" t="s">
        <v>44</v>
      </c>
      <c r="C1656" s="16" t="str">
        <f t="shared" si="227"/>
        <v>2018</v>
      </c>
      <c r="D1656" s="16" t="str">
        <f t="shared" si="228"/>
        <v>040000</v>
      </c>
      <c r="E1656" s="16" t="str">
        <f>VLOOKUP(D1656:D4812,'[10]Catalogos CRI'!$A$10:$B$19,2,FALSE)</f>
        <v>DERECHOS</v>
      </c>
      <c r="F1656" s="16" t="str">
        <f t="shared" si="229"/>
        <v>043000</v>
      </c>
      <c r="G1656" s="16" t="str">
        <f>VLOOKUP(F1656:F4812,'[10]Catalogos CRI'!$A$24:$B$65,2,FALSE)</f>
        <v>DERECHOS POR PRESTACIÓN DE SERVICIOS</v>
      </c>
      <c r="H1656" s="16" t="str">
        <f t="shared" si="230"/>
        <v>043030</v>
      </c>
      <c r="I1656" s="16" t="str">
        <f>VLOOKUP(H1656:H4812,'[10]Catalogos CRI'!$A$70:$B$148,2,FALSE)</f>
        <v>Licencias de construcción, reconstrucción, reparación o demolición de obras</v>
      </c>
      <c r="J1656" s="16" t="str">
        <f t="shared" si="231"/>
        <v>043037</v>
      </c>
      <c r="K1656" s="16" t="str">
        <f>VLOOKUP(J1656:J4812,'[10]Catalogos CRI'!$A$153:$B$335,2,FALSE)</f>
        <v>Licencias similares no previstas en las anteriores</v>
      </c>
      <c r="L1656" s="16" t="str">
        <f t="shared" si="232"/>
        <v>400</v>
      </c>
      <c r="M1656" s="16" t="str">
        <f>VLOOKUP(L1656:L4812,[11]FF!$A$10:$B$16,2,FALSE)</f>
        <v>Ingresos Propios</v>
      </c>
      <c r="N1656" s="16" t="str">
        <f t="shared" si="233"/>
        <v>401</v>
      </c>
      <c r="O1656" s="16" t="str">
        <f>VLOOKUP(N1656:N4812,[11]FF!$A$22:$B$93,2,FALSE)</f>
        <v>Ingresos Propios</v>
      </c>
      <c r="P1656" s="16">
        <v>860057</v>
      </c>
      <c r="Q1656" s="16">
        <v>1</v>
      </c>
      <c r="R1656" s="17">
        <v>0</v>
      </c>
      <c r="S1656" s="17">
        <v>0</v>
      </c>
      <c r="T1656" s="17">
        <f t="shared" si="225"/>
        <v>0</v>
      </c>
      <c r="U1656" s="17">
        <v>0</v>
      </c>
      <c r="V1656" s="17">
        <v>36743.57</v>
      </c>
      <c r="W1656" s="17">
        <f t="shared" si="226"/>
        <v>-36743.57</v>
      </c>
      <c r="X1656" t="str">
        <f>VLOOKUP(J1656,'[12]Conver ASEJ VS Clave Nueva'!$A$4:$C$193,3,FALSE)</f>
        <v>4.3.3.7</v>
      </c>
      <c r="Y1656" t="str">
        <f>VLOOKUP(K1656,'[13]Conver ASEJ VS Clave Nueva'!$B$4:$D$193,3,FALSE)</f>
        <v>Licencias similares no previstas en las anteriores</v>
      </c>
    </row>
    <row r="1657" spans="1:25" x14ac:dyDescent="0.25">
      <c r="A1657" s="16">
        <v>84764</v>
      </c>
      <c r="B1657" s="16" t="s">
        <v>44</v>
      </c>
      <c r="C1657" s="16" t="str">
        <f t="shared" si="227"/>
        <v>2018</v>
      </c>
      <c r="D1657" s="16" t="str">
        <f t="shared" si="228"/>
        <v>040000</v>
      </c>
      <c r="E1657" s="16" t="str">
        <f>VLOOKUP(D1657:D4813,'[10]Catalogos CRI'!$A$10:$B$19,2,FALSE)</f>
        <v>DERECHOS</v>
      </c>
      <c r="F1657" s="16" t="str">
        <f t="shared" si="229"/>
        <v>043000</v>
      </c>
      <c r="G1657" s="16" t="str">
        <f>VLOOKUP(F1657:F4813,'[10]Catalogos CRI'!$A$24:$B$65,2,FALSE)</f>
        <v>DERECHOS POR PRESTACIÓN DE SERVICIOS</v>
      </c>
      <c r="H1657" s="16" t="str">
        <f t="shared" si="230"/>
        <v>043030</v>
      </c>
      <c r="I1657" s="16" t="str">
        <f>VLOOKUP(H1657:H4813,'[10]Catalogos CRI'!$A$70:$B$148,2,FALSE)</f>
        <v>Licencias de construcción, reconstrucción, reparación o demolición de obras</v>
      </c>
      <c r="J1657" s="16" t="str">
        <f t="shared" si="231"/>
        <v>043037</v>
      </c>
      <c r="K1657" s="16" t="str">
        <f>VLOOKUP(J1657:J4813,'[10]Catalogos CRI'!$A$153:$B$335,2,FALSE)</f>
        <v>Licencias similares no previstas en las anteriores</v>
      </c>
      <c r="L1657" s="16" t="str">
        <f t="shared" si="232"/>
        <v>400</v>
      </c>
      <c r="M1657" s="16" t="str">
        <f>VLOOKUP(L1657:L4813,[11]FF!$A$10:$B$16,2,FALSE)</f>
        <v>Ingresos Propios</v>
      </c>
      <c r="N1657" s="16" t="str">
        <f t="shared" si="233"/>
        <v>401</v>
      </c>
      <c r="O1657" s="16" t="str">
        <f>VLOOKUP(N1657:N4813,[11]FF!$A$22:$B$93,2,FALSE)</f>
        <v>Ingresos Propios</v>
      </c>
      <c r="P1657" s="16">
        <v>860058</v>
      </c>
      <c r="Q1657" s="16">
        <v>2</v>
      </c>
      <c r="R1657" s="17">
        <v>0</v>
      </c>
      <c r="S1657" s="17">
        <v>0</v>
      </c>
      <c r="T1657" s="17">
        <f t="shared" si="225"/>
        <v>0</v>
      </c>
      <c r="U1657" s="17">
        <v>0</v>
      </c>
      <c r="V1657" s="17">
        <v>11021.28</v>
      </c>
      <c r="W1657" s="17">
        <f t="shared" si="226"/>
        <v>-11021.28</v>
      </c>
      <c r="X1657" t="str">
        <f>VLOOKUP(J1657,'[12]Conver ASEJ VS Clave Nueva'!$A$4:$C$193,3,FALSE)</f>
        <v>4.3.3.7</v>
      </c>
      <c r="Y1657" t="str">
        <f>VLOOKUP(K1657,'[13]Conver ASEJ VS Clave Nueva'!$B$4:$D$193,3,FALSE)</f>
        <v>Licencias similares no previstas en las anteriores</v>
      </c>
    </row>
    <row r="1658" spans="1:25" x14ac:dyDescent="0.25">
      <c r="A1658" s="16">
        <v>84764</v>
      </c>
      <c r="B1658" s="16" t="s">
        <v>44</v>
      </c>
      <c r="C1658" s="16" t="str">
        <f t="shared" si="227"/>
        <v>2018</v>
      </c>
      <c r="D1658" s="16" t="str">
        <f t="shared" si="228"/>
        <v>040000</v>
      </c>
      <c r="E1658" s="16" t="str">
        <f>VLOOKUP(D1658:D4814,'[10]Catalogos CRI'!$A$10:$B$19,2,FALSE)</f>
        <v>DERECHOS</v>
      </c>
      <c r="F1658" s="16" t="str">
        <f t="shared" si="229"/>
        <v>043000</v>
      </c>
      <c r="G1658" s="16" t="str">
        <f>VLOOKUP(F1658:F4814,'[10]Catalogos CRI'!$A$24:$B$65,2,FALSE)</f>
        <v>DERECHOS POR PRESTACIÓN DE SERVICIOS</v>
      </c>
      <c r="H1658" s="16" t="str">
        <f t="shared" si="230"/>
        <v>043030</v>
      </c>
      <c r="I1658" s="16" t="str">
        <f>VLOOKUP(H1658:H4814,'[10]Catalogos CRI'!$A$70:$B$148,2,FALSE)</f>
        <v>Licencias de construcción, reconstrucción, reparación o demolición de obras</v>
      </c>
      <c r="J1658" s="16" t="str">
        <f t="shared" si="231"/>
        <v>043037</v>
      </c>
      <c r="K1658" s="16" t="str">
        <f>VLOOKUP(J1658:J4814,'[10]Catalogos CRI'!$A$153:$B$335,2,FALSE)</f>
        <v>Licencias similares no previstas en las anteriores</v>
      </c>
      <c r="L1658" s="16" t="str">
        <f t="shared" si="232"/>
        <v>400</v>
      </c>
      <c r="M1658" s="16" t="str">
        <f>VLOOKUP(L1658:L4814,[11]FF!$A$10:$B$16,2,FALSE)</f>
        <v>Ingresos Propios</v>
      </c>
      <c r="N1658" s="16" t="str">
        <f t="shared" si="233"/>
        <v>401</v>
      </c>
      <c r="O1658" s="16" t="str">
        <f>VLOOKUP(N1658:N4814,[11]FF!$A$22:$B$93,2,FALSE)</f>
        <v>Ingresos Propios</v>
      </c>
      <c r="P1658" s="16">
        <v>860059</v>
      </c>
      <c r="Q1658" s="16">
        <v>3</v>
      </c>
      <c r="R1658" s="17">
        <v>0</v>
      </c>
      <c r="S1658" s="17">
        <v>0</v>
      </c>
      <c r="T1658" s="17">
        <f t="shared" si="225"/>
        <v>0</v>
      </c>
      <c r="U1658" s="17">
        <v>0</v>
      </c>
      <c r="V1658" s="17">
        <v>190702.56</v>
      </c>
      <c r="W1658" s="17">
        <f t="shared" si="226"/>
        <v>-190702.56</v>
      </c>
      <c r="X1658" t="str">
        <f>VLOOKUP(J1658,'[12]Conver ASEJ VS Clave Nueva'!$A$4:$C$193,3,FALSE)</f>
        <v>4.3.3.7</v>
      </c>
      <c r="Y1658" t="str">
        <f>VLOOKUP(K1658,'[13]Conver ASEJ VS Clave Nueva'!$B$4:$D$193,3,FALSE)</f>
        <v>Licencias similares no previstas en las anteriores</v>
      </c>
    </row>
    <row r="1659" spans="1:25" x14ac:dyDescent="0.25">
      <c r="A1659" s="16">
        <v>84764</v>
      </c>
      <c r="B1659" s="16" t="s">
        <v>44</v>
      </c>
      <c r="C1659" s="16" t="str">
        <f t="shared" si="227"/>
        <v>2018</v>
      </c>
      <c r="D1659" s="16" t="str">
        <f t="shared" si="228"/>
        <v>040000</v>
      </c>
      <c r="E1659" s="16" t="str">
        <f>VLOOKUP(D1659:D4815,'[10]Catalogos CRI'!$A$10:$B$19,2,FALSE)</f>
        <v>DERECHOS</v>
      </c>
      <c r="F1659" s="16" t="str">
        <f t="shared" si="229"/>
        <v>043000</v>
      </c>
      <c r="G1659" s="16" t="str">
        <f>VLOOKUP(F1659:F4815,'[10]Catalogos CRI'!$A$24:$B$65,2,FALSE)</f>
        <v>DERECHOS POR PRESTACIÓN DE SERVICIOS</v>
      </c>
      <c r="H1659" s="16" t="str">
        <f t="shared" si="230"/>
        <v>043030</v>
      </c>
      <c r="I1659" s="16" t="str">
        <f>VLOOKUP(H1659:H4815,'[10]Catalogos CRI'!$A$70:$B$148,2,FALSE)</f>
        <v>Licencias de construcción, reconstrucción, reparación o demolición de obras</v>
      </c>
      <c r="J1659" s="16" t="str">
        <f t="shared" si="231"/>
        <v>043037</v>
      </c>
      <c r="K1659" s="16" t="str">
        <f>VLOOKUP(J1659:J4815,'[10]Catalogos CRI'!$A$153:$B$335,2,FALSE)</f>
        <v>Licencias similares no previstas en las anteriores</v>
      </c>
      <c r="L1659" s="16" t="str">
        <f t="shared" si="232"/>
        <v>400</v>
      </c>
      <c r="M1659" s="16" t="str">
        <f>VLOOKUP(L1659:L4815,[11]FF!$A$10:$B$16,2,FALSE)</f>
        <v>Ingresos Propios</v>
      </c>
      <c r="N1659" s="16" t="str">
        <f t="shared" si="233"/>
        <v>401</v>
      </c>
      <c r="O1659" s="16" t="str">
        <f>VLOOKUP(N1659:N4815,[11]FF!$A$22:$B$93,2,FALSE)</f>
        <v>Ingresos Propios</v>
      </c>
      <c r="P1659" s="16">
        <v>860060</v>
      </c>
      <c r="Q1659" s="16">
        <v>4</v>
      </c>
      <c r="R1659" s="17">
        <v>0</v>
      </c>
      <c r="S1659" s="17">
        <v>0</v>
      </c>
      <c r="T1659" s="17">
        <f t="shared" si="225"/>
        <v>0</v>
      </c>
      <c r="U1659" s="17">
        <v>0</v>
      </c>
      <c r="V1659" s="17">
        <v>19453.63</v>
      </c>
      <c r="W1659" s="17">
        <f t="shared" si="226"/>
        <v>-19453.63</v>
      </c>
      <c r="X1659" t="str">
        <f>VLOOKUP(J1659,'[12]Conver ASEJ VS Clave Nueva'!$A$4:$C$193,3,FALSE)</f>
        <v>4.3.3.7</v>
      </c>
      <c r="Y1659" t="str">
        <f>VLOOKUP(K1659,'[13]Conver ASEJ VS Clave Nueva'!$B$4:$D$193,3,FALSE)</f>
        <v>Licencias similares no previstas en las anteriores</v>
      </c>
    </row>
    <row r="1660" spans="1:25" x14ac:dyDescent="0.25">
      <c r="A1660" s="16">
        <v>84764</v>
      </c>
      <c r="B1660" s="16" t="s">
        <v>44</v>
      </c>
      <c r="C1660" s="16" t="str">
        <f t="shared" si="227"/>
        <v>2018</v>
      </c>
      <c r="D1660" s="16" t="str">
        <f t="shared" si="228"/>
        <v>040000</v>
      </c>
      <c r="E1660" s="16" t="str">
        <f>VLOOKUP(D1660:D4816,'[10]Catalogos CRI'!$A$10:$B$19,2,FALSE)</f>
        <v>DERECHOS</v>
      </c>
      <c r="F1660" s="16" t="str">
        <f t="shared" si="229"/>
        <v>043000</v>
      </c>
      <c r="G1660" s="16" t="str">
        <f>VLOOKUP(F1660:F4816,'[10]Catalogos CRI'!$A$24:$B$65,2,FALSE)</f>
        <v>DERECHOS POR PRESTACIÓN DE SERVICIOS</v>
      </c>
      <c r="H1660" s="16" t="str">
        <f t="shared" si="230"/>
        <v>043030</v>
      </c>
      <c r="I1660" s="16" t="str">
        <f>VLOOKUP(H1660:H4816,'[10]Catalogos CRI'!$A$70:$B$148,2,FALSE)</f>
        <v>Licencias de construcción, reconstrucción, reparación o demolición de obras</v>
      </c>
      <c r="J1660" s="16" t="str">
        <f t="shared" si="231"/>
        <v>043037</v>
      </c>
      <c r="K1660" s="16" t="str">
        <f>VLOOKUP(J1660:J4816,'[10]Catalogos CRI'!$A$153:$B$335,2,FALSE)</f>
        <v>Licencias similares no previstas en las anteriores</v>
      </c>
      <c r="L1660" s="16" t="str">
        <f t="shared" si="232"/>
        <v>400</v>
      </c>
      <c r="M1660" s="16" t="str">
        <f>VLOOKUP(L1660:L4816,[11]FF!$A$10:$B$16,2,FALSE)</f>
        <v>Ingresos Propios</v>
      </c>
      <c r="N1660" s="16" t="str">
        <f t="shared" si="233"/>
        <v>401</v>
      </c>
      <c r="O1660" s="16" t="str">
        <f>VLOOKUP(N1660:N4816,[11]FF!$A$22:$B$93,2,FALSE)</f>
        <v>Ingresos Propios</v>
      </c>
      <c r="P1660" s="16">
        <v>860061</v>
      </c>
      <c r="Q1660" s="16">
        <v>5</v>
      </c>
      <c r="R1660" s="17">
        <v>0</v>
      </c>
      <c r="S1660" s="17">
        <v>0</v>
      </c>
      <c r="T1660" s="17">
        <f t="shared" si="225"/>
        <v>0</v>
      </c>
      <c r="U1660" s="17">
        <v>0</v>
      </c>
      <c r="V1660" s="17">
        <v>0</v>
      </c>
      <c r="W1660" s="17">
        <f t="shared" si="226"/>
        <v>0</v>
      </c>
      <c r="X1660" t="str">
        <f>VLOOKUP(J1660,'[12]Conver ASEJ VS Clave Nueva'!$A$4:$C$193,3,FALSE)</f>
        <v>4.3.3.7</v>
      </c>
      <c r="Y1660" t="str">
        <f>VLOOKUP(K1660,'[13]Conver ASEJ VS Clave Nueva'!$B$4:$D$193,3,FALSE)</f>
        <v>Licencias similares no previstas en las anteriores</v>
      </c>
    </row>
    <row r="1661" spans="1:25" x14ac:dyDescent="0.25">
      <c r="A1661" s="16">
        <v>84764</v>
      </c>
      <c r="B1661" s="16" t="s">
        <v>44</v>
      </c>
      <c r="C1661" s="16" t="str">
        <f t="shared" si="227"/>
        <v>2018</v>
      </c>
      <c r="D1661" s="16" t="str">
        <f t="shared" si="228"/>
        <v>040000</v>
      </c>
      <c r="E1661" s="16" t="str">
        <f>VLOOKUP(D1661:D4817,'[10]Catalogos CRI'!$A$10:$B$19,2,FALSE)</f>
        <v>DERECHOS</v>
      </c>
      <c r="F1661" s="16" t="str">
        <f t="shared" si="229"/>
        <v>043000</v>
      </c>
      <c r="G1661" s="16" t="str">
        <f>VLOOKUP(F1661:F4817,'[10]Catalogos CRI'!$A$24:$B$65,2,FALSE)</f>
        <v>DERECHOS POR PRESTACIÓN DE SERVICIOS</v>
      </c>
      <c r="H1661" s="16" t="str">
        <f t="shared" si="230"/>
        <v>043030</v>
      </c>
      <c r="I1661" s="16" t="str">
        <f>VLOOKUP(H1661:H4817,'[10]Catalogos CRI'!$A$70:$B$148,2,FALSE)</f>
        <v>Licencias de construcción, reconstrucción, reparación o demolición de obras</v>
      </c>
      <c r="J1661" s="16" t="str">
        <f t="shared" si="231"/>
        <v>043037</v>
      </c>
      <c r="K1661" s="16" t="str">
        <f>VLOOKUP(J1661:J4817,'[10]Catalogos CRI'!$A$153:$B$335,2,FALSE)</f>
        <v>Licencias similares no previstas en las anteriores</v>
      </c>
      <c r="L1661" s="16" t="str">
        <f t="shared" si="232"/>
        <v>400</v>
      </c>
      <c r="M1661" s="16" t="str">
        <f>VLOOKUP(L1661:L4817,[11]FF!$A$10:$B$16,2,FALSE)</f>
        <v>Ingresos Propios</v>
      </c>
      <c r="N1661" s="16" t="str">
        <f t="shared" si="233"/>
        <v>401</v>
      </c>
      <c r="O1661" s="16" t="str">
        <f>VLOOKUP(N1661:N4817,[11]FF!$A$22:$B$93,2,FALSE)</f>
        <v>Ingresos Propios</v>
      </c>
      <c r="P1661" s="16">
        <v>860062</v>
      </c>
      <c r="Q1661" s="16">
        <v>6</v>
      </c>
      <c r="R1661" s="17">
        <v>0</v>
      </c>
      <c r="S1661" s="17">
        <v>0</v>
      </c>
      <c r="T1661" s="17">
        <f t="shared" si="225"/>
        <v>0</v>
      </c>
      <c r="U1661" s="17">
        <v>0</v>
      </c>
      <c r="V1661" s="17">
        <v>0</v>
      </c>
      <c r="W1661" s="17">
        <f t="shared" si="226"/>
        <v>0</v>
      </c>
      <c r="X1661" t="str">
        <f>VLOOKUP(J1661,'[12]Conver ASEJ VS Clave Nueva'!$A$4:$C$193,3,FALSE)</f>
        <v>4.3.3.7</v>
      </c>
      <c r="Y1661" t="str">
        <f>VLOOKUP(K1661,'[13]Conver ASEJ VS Clave Nueva'!$B$4:$D$193,3,FALSE)</f>
        <v>Licencias similares no previstas en las anteriores</v>
      </c>
    </row>
    <row r="1662" spans="1:25" x14ac:dyDescent="0.25">
      <c r="A1662" s="16">
        <v>84764</v>
      </c>
      <c r="B1662" s="16" t="s">
        <v>44</v>
      </c>
      <c r="C1662" s="16" t="str">
        <f t="shared" si="227"/>
        <v>2018</v>
      </c>
      <c r="D1662" s="16" t="str">
        <f t="shared" si="228"/>
        <v>040000</v>
      </c>
      <c r="E1662" s="16" t="str">
        <f>VLOOKUP(D1662:D4818,'[10]Catalogos CRI'!$A$10:$B$19,2,FALSE)</f>
        <v>DERECHOS</v>
      </c>
      <c r="F1662" s="16" t="str">
        <f t="shared" si="229"/>
        <v>043000</v>
      </c>
      <c r="G1662" s="16" t="str">
        <f>VLOOKUP(F1662:F4818,'[10]Catalogos CRI'!$A$24:$B$65,2,FALSE)</f>
        <v>DERECHOS POR PRESTACIÓN DE SERVICIOS</v>
      </c>
      <c r="H1662" s="16" t="str">
        <f t="shared" si="230"/>
        <v>043030</v>
      </c>
      <c r="I1662" s="16" t="str">
        <f>VLOOKUP(H1662:H4818,'[10]Catalogos CRI'!$A$70:$B$148,2,FALSE)</f>
        <v>Licencias de construcción, reconstrucción, reparación o demolición de obras</v>
      </c>
      <c r="J1662" s="16" t="str">
        <f t="shared" si="231"/>
        <v>043037</v>
      </c>
      <c r="K1662" s="16" t="str">
        <f>VLOOKUP(J1662:J4818,'[10]Catalogos CRI'!$A$153:$B$335,2,FALSE)</f>
        <v>Licencias similares no previstas en las anteriores</v>
      </c>
      <c r="L1662" s="16" t="str">
        <f t="shared" si="232"/>
        <v>400</v>
      </c>
      <c r="M1662" s="16" t="str">
        <f>VLOOKUP(L1662:L4818,[11]FF!$A$10:$B$16,2,FALSE)</f>
        <v>Ingresos Propios</v>
      </c>
      <c r="N1662" s="16" t="str">
        <f t="shared" si="233"/>
        <v>401</v>
      </c>
      <c r="O1662" s="16" t="str">
        <f>VLOOKUP(N1662:N4818,[11]FF!$A$22:$B$93,2,FALSE)</f>
        <v>Ingresos Propios</v>
      </c>
      <c r="P1662" s="16">
        <v>860063</v>
      </c>
      <c r="Q1662" s="16">
        <v>7</v>
      </c>
      <c r="R1662" s="17">
        <v>0</v>
      </c>
      <c r="S1662" s="17">
        <v>0</v>
      </c>
      <c r="T1662" s="17">
        <f t="shared" si="225"/>
        <v>0</v>
      </c>
      <c r="U1662" s="17">
        <v>0</v>
      </c>
      <c r="V1662" s="17">
        <v>0</v>
      </c>
      <c r="W1662" s="17">
        <f t="shared" si="226"/>
        <v>0</v>
      </c>
      <c r="X1662" t="str">
        <f>VLOOKUP(J1662,'[12]Conver ASEJ VS Clave Nueva'!$A$4:$C$193,3,FALSE)</f>
        <v>4.3.3.7</v>
      </c>
      <c r="Y1662" t="str">
        <f>VLOOKUP(K1662,'[13]Conver ASEJ VS Clave Nueva'!$B$4:$D$193,3,FALSE)</f>
        <v>Licencias similares no previstas en las anteriores</v>
      </c>
    </row>
    <row r="1663" spans="1:25" x14ac:dyDescent="0.25">
      <c r="A1663" s="16">
        <v>84764</v>
      </c>
      <c r="B1663" s="16" t="s">
        <v>44</v>
      </c>
      <c r="C1663" s="16" t="str">
        <f t="shared" si="227"/>
        <v>2018</v>
      </c>
      <c r="D1663" s="16" t="str">
        <f t="shared" si="228"/>
        <v>040000</v>
      </c>
      <c r="E1663" s="16" t="str">
        <f>VLOOKUP(D1663:D4819,'[10]Catalogos CRI'!$A$10:$B$19,2,FALSE)</f>
        <v>DERECHOS</v>
      </c>
      <c r="F1663" s="16" t="str">
        <f t="shared" si="229"/>
        <v>043000</v>
      </c>
      <c r="G1663" s="16" t="str">
        <f>VLOOKUP(F1663:F4819,'[10]Catalogos CRI'!$A$24:$B$65,2,FALSE)</f>
        <v>DERECHOS POR PRESTACIÓN DE SERVICIOS</v>
      </c>
      <c r="H1663" s="16" t="str">
        <f t="shared" si="230"/>
        <v>043030</v>
      </c>
      <c r="I1663" s="16" t="str">
        <f>VLOOKUP(H1663:H4819,'[10]Catalogos CRI'!$A$70:$B$148,2,FALSE)</f>
        <v>Licencias de construcción, reconstrucción, reparación o demolición de obras</v>
      </c>
      <c r="J1663" s="16" t="str">
        <f t="shared" si="231"/>
        <v>043037</v>
      </c>
      <c r="K1663" s="16" t="str">
        <f>VLOOKUP(J1663:J4819,'[10]Catalogos CRI'!$A$153:$B$335,2,FALSE)</f>
        <v>Licencias similares no previstas en las anteriores</v>
      </c>
      <c r="L1663" s="16" t="str">
        <f t="shared" si="232"/>
        <v>400</v>
      </c>
      <c r="M1663" s="16" t="str">
        <f>VLOOKUP(L1663:L4819,[11]FF!$A$10:$B$16,2,FALSE)</f>
        <v>Ingresos Propios</v>
      </c>
      <c r="N1663" s="16" t="str">
        <f t="shared" si="233"/>
        <v>401</v>
      </c>
      <c r="O1663" s="16" t="str">
        <f>VLOOKUP(N1663:N4819,[11]FF!$A$22:$B$93,2,FALSE)</f>
        <v>Ingresos Propios</v>
      </c>
      <c r="P1663" s="16">
        <v>860064</v>
      </c>
      <c r="Q1663" s="16">
        <v>8</v>
      </c>
      <c r="R1663" s="17">
        <v>0</v>
      </c>
      <c r="S1663" s="17">
        <v>0</v>
      </c>
      <c r="T1663" s="17">
        <f t="shared" si="225"/>
        <v>0</v>
      </c>
      <c r="U1663" s="17">
        <v>0</v>
      </c>
      <c r="V1663" s="17">
        <v>0</v>
      </c>
      <c r="W1663" s="17">
        <f t="shared" si="226"/>
        <v>0</v>
      </c>
      <c r="X1663" t="str">
        <f>VLOOKUP(J1663,'[12]Conver ASEJ VS Clave Nueva'!$A$4:$C$193,3,FALSE)</f>
        <v>4.3.3.7</v>
      </c>
      <c r="Y1663" t="str">
        <f>VLOOKUP(K1663,'[13]Conver ASEJ VS Clave Nueva'!$B$4:$D$193,3,FALSE)</f>
        <v>Licencias similares no previstas en las anteriores</v>
      </c>
    </row>
    <row r="1664" spans="1:25" x14ac:dyDescent="0.25">
      <c r="A1664" s="16">
        <v>84764</v>
      </c>
      <c r="B1664" s="16" t="s">
        <v>44</v>
      </c>
      <c r="C1664" s="16" t="str">
        <f t="shared" si="227"/>
        <v>2018</v>
      </c>
      <c r="D1664" s="16" t="str">
        <f t="shared" si="228"/>
        <v>040000</v>
      </c>
      <c r="E1664" s="16" t="str">
        <f>VLOOKUP(D1664:D4820,'[10]Catalogos CRI'!$A$10:$B$19,2,FALSE)</f>
        <v>DERECHOS</v>
      </c>
      <c r="F1664" s="16" t="str">
        <f t="shared" si="229"/>
        <v>043000</v>
      </c>
      <c r="G1664" s="16" t="str">
        <f>VLOOKUP(F1664:F4820,'[10]Catalogos CRI'!$A$24:$B$65,2,FALSE)</f>
        <v>DERECHOS POR PRESTACIÓN DE SERVICIOS</v>
      </c>
      <c r="H1664" s="16" t="str">
        <f t="shared" si="230"/>
        <v>043030</v>
      </c>
      <c r="I1664" s="16" t="str">
        <f>VLOOKUP(H1664:H4820,'[10]Catalogos CRI'!$A$70:$B$148,2,FALSE)</f>
        <v>Licencias de construcción, reconstrucción, reparación o demolición de obras</v>
      </c>
      <c r="J1664" s="16" t="str">
        <f t="shared" si="231"/>
        <v>043037</v>
      </c>
      <c r="K1664" s="16" t="str">
        <f>VLOOKUP(J1664:J4820,'[10]Catalogos CRI'!$A$153:$B$335,2,FALSE)</f>
        <v>Licencias similares no previstas en las anteriores</v>
      </c>
      <c r="L1664" s="16" t="str">
        <f t="shared" si="232"/>
        <v>400</v>
      </c>
      <c r="M1664" s="16" t="str">
        <f>VLOOKUP(L1664:L4820,[11]FF!$A$10:$B$16,2,FALSE)</f>
        <v>Ingresos Propios</v>
      </c>
      <c r="N1664" s="16" t="str">
        <f t="shared" si="233"/>
        <v>401</v>
      </c>
      <c r="O1664" s="16" t="str">
        <f>VLOOKUP(N1664:N4820,[11]FF!$A$22:$B$93,2,FALSE)</f>
        <v>Ingresos Propios</v>
      </c>
      <c r="P1664" s="16">
        <v>860065</v>
      </c>
      <c r="Q1664" s="16">
        <v>9</v>
      </c>
      <c r="R1664" s="17">
        <v>0</v>
      </c>
      <c r="S1664" s="17">
        <v>0</v>
      </c>
      <c r="T1664" s="17">
        <f t="shared" si="225"/>
        <v>0</v>
      </c>
      <c r="U1664" s="17">
        <v>0</v>
      </c>
      <c r="V1664" s="17">
        <v>0</v>
      </c>
      <c r="W1664" s="17">
        <f t="shared" si="226"/>
        <v>0</v>
      </c>
      <c r="X1664" t="str">
        <f>VLOOKUP(J1664,'[12]Conver ASEJ VS Clave Nueva'!$A$4:$C$193,3,FALSE)</f>
        <v>4.3.3.7</v>
      </c>
      <c r="Y1664" t="str">
        <f>VLOOKUP(K1664,'[13]Conver ASEJ VS Clave Nueva'!$B$4:$D$193,3,FALSE)</f>
        <v>Licencias similares no previstas en las anteriores</v>
      </c>
    </row>
    <row r="1665" spans="1:25" x14ac:dyDescent="0.25">
      <c r="A1665" s="16">
        <v>84764</v>
      </c>
      <c r="B1665" s="16" t="s">
        <v>44</v>
      </c>
      <c r="C1665" s="16" t="str">
        <f t="shared" si="227"/>
        <v>2018</v>
      </c>
      <c r="D1665" s="16" t="str">
        <f t="shared" si="228"/>
        <v>040000</v>
      </c>
      <c r="E1665" s="16" t="str">
        <f>VLOOKUP(D1665:D4821,'[10]Catalogos CRI'!$A$10:$B$19,2,FALSE)</f>
        <v>DERECHOS</v>
      </c>
      <c r="F1665" s="16" t="str">
        <f t="shared" si="229"/>
        <v>043000</v>
      </c>
      <c r="G1665" s="16" t="str">
        <f>VLOOKUP(F1665:F4821,'[10]Catalogos CRI'!$A$24:$B$65,2,FALSE)</f>
        <v>DERECHOS POR PRESTACIÓN DE SERVICIOS</v>
      </c>
      <c r="H1665" s="16" t="str">
        <f t="shared" si="230"/>
        <v>043030</v>
      </c>
      <c r="I1665" s="16" t="str">
        <f>VLOOKUP(H1665:H4821,'[10]Catalogos CRI'!$A$70:$B$148,2,FALSE)</f>
        <v>Licencias de construcción, reconstrucción, reparación o demolición de obras</v>
      </c>
      <c r="J1665" s="16" t="str">
        <f t="shared" si="231"/>
        <v>043037</v>
      </c>
      <c r="K1665" s="16" t="str">
        <f>VLOOKUP(J1665:J4821,'[10]Catalogos CRI'!$A$153:$B$335,2,FALSE)</f>
        <v>Licencias similares no previstas en las anteriores</v>
      </c>
      <c r="L1665" s="16" t="str">
        <f t="shared" si="232"/>
        <v>400</v>
      </c>
      <c r="M1665" s="16" t="str">
        <f>VLOOKUP(L1665:L4821,[11]FF!$A$10:$B$16,2,FALSE)</f>
        <v>Ingresos Propios</v>
      </c>
      <c r="N1665" s="16" t="str">
        <f t="shared" si="233"/>
        <v>401</v>
      </c>
      <c r="O1665" s="16" t="str">
        <f>VLOOKUP(N1665:N4821,[11]FF!$A$22:$B$93,2,FALSE)</f>
        <v>Ingresos Propios</v>
      </c>
      <c r="P1665" s="16">
        <v>860066</v>
      </c>
      <c r="Q1665" s="16">
        <v>10</v>
      </c>
      <c r="R1665" s="17">
        <v>0</v>
      </c>
      <c r="S1665" s="17">
        <v>0</v>
      </c>
      <c r="T1665" s="17">
        <f t="shared" si="225"/>
        <v>0</v>
      </c>
      <c r="U1665" s="17">
        <v>0</v>
      </c>
      <c r="V1665" s="17">
        <v>0</v>
      </c>
      <c r="W1665" s="17">
        <f t="shared" si="226"/>
        <v>0</v>
      </c>
      <c r="X1665" t="str">
        <f>VLOOKUP(J1665,'[12]Conver ASEJ VS Clave Nueva'!$A$4:$C$193,3,FALSE)</f>
        <v>4.3.3.7</v>
      </c>
      <c r="Y1665" t="str">
        <f>VLOOKUP(K1665,'[13]Conver ASEJ VS Clave Nueva'!$B$4:$D$193,3,FALSE)</f>
        <v>Licencias similares no previstas en las anteriores</v>
      </c>
    </row>
    <row r="1666" spans="1:25" x14ac:dyDescent="0.25">
      <c r="A1666" s="16">
        <v>84764</v>
      </c>
      <c r="B1666" s="16" t="s">
        <v>44</v>
      </c>
      <c r="C1666" s="16" t="str">
        <f t="shared" si="227"/>
        <v>2018</v>
      </c>
      <c r="D1666" s="16" t="str">
        <f t="shared" si="228"/>
        <v>040000</v>
      </c>
      <c r="E1666" s="16" t="str">
        <f>VLOOKUP(D1666:D4822,'[10]Catalogos CRI'!$A$10:$B$19,2,FALSE)</f>
        <v>DERECHOS</v>
      </c>
      <c r="F1666" s="16" t="str">
        <f t="shared" si="229"/>
        <v>043000</v>
      </c>
      <c r="G1666" s="16" t="str">
        <f>VLOOKUP(F1666:F4822,'[10]Catalogos CRI'!$A$24:$B$65,2,FALSE)</f>
        <v>DERECHOS POR PRESTACIÓN DE SERVICIOS</v>
      </c>
      <c r="H1666" s="16" t="str">
        <f t="shared" si="230"/>
        <v>043030</v>
      </c>
      <c r="I1666" s="16" t="str">
        <f>VLOOKUP(H1666:H4822,'[10]Catalogos CRI'!$A$70:$B$148,2,FALSE)</f>
        <v>Licencias de construcción, reconstrucción, reparación o demolición de obras</v>
      </c>
      <c r="J1666" s="16" t="str">
        <f t="shared" si="231"/>
        <v>043037</v>
      </c>
      <c r="K1666" s="16" t="str">
        <f>VLOOKUP(J1666:J4822,'[10]Catalogos CRI'!$A$153:$B$335,2,FALSE)</f>
        <v>Licencias similares no previstas en las anteriores</v>
      </c>
      <c r="L1666" s="16" t="str">
        <f t="shared" si="232"/>
        <v>400</v>
      </c>
      <c r="M1666" s="16" t="str">
        <f>VLOOKUP(L1666:L4822,[11]FF!$A$10:$B$16,2,FALSE)</f>
        <v>Ingresos Propios</v>
      </c>
      <c r="N1666" s="16" t="str">
        <f t="shared" si="233"/>
        <v>401</v>
      </c>
      <c r="O1666" s="16" t="str">
        <f>VLOOKUP(N1666:N4822,[11]FF!$A$22:$B$93,2,FALSE)</f>
        <v>Ingresos Propios</v>
      </c>
      <c r="P1666" s="16">
        <v>860067</v>
      </c>
      <c r="Q1666" s="16">
        <v>11</v>
      </c>
      <c r="R1666" s="17">
        <v>0</v>
      </c>
      <c r="S1666" s="17">
        <v>0</v>
      </c>
      <c r="T1666" s="17">
        <f t="shared" si="225"/>
        <v>0</v>
      </c>
      <c r="U1666" s="17">
        <v>0</v>
      </c>
      <c r="V1666" s="17">
        <v>0</v>
      </c>
      <c r="W1666" s="17">
        <f t="shared" si="226"/>
        <v>0</v>
      </c>
      <c r="X1666" t="str">
        <f>VLOOKUP(J1666,'[12]Conver ASEJ VS Clave Nueva'!$A$4:$C$193,3,FALSE)</f>
        <v>4.3.3.7</v>
      </c>
      <c r="Y1666" t="str">
        <f>VLOOKUP(K1666,'[13]Conver ASEJ VS Clave Nueva'!$B$4:$D$193,3,FALSE)</f>
        <v>Licencias similares no previstas en las anteriores</v>
      </c>
    </row>
    <row r="1667" spans="1:25" x14ac:dyDescent="0.25">
      <c r="A1667" s="16">
        <v>84764</v>
      </c>
      <c r="B1667" s="16" t="s">
        <v>44</v>
      </c>
      <c r="C1667" s="16" t="str">
        <f t="shared" si="227"/>
        <v>2018</v>
      </c>
      <c r="D1667" s="16" t="str">
        <f t="shared" si="228"/>
        <v>040000</v>
      </c>
      <c r="E1667" s="16" t="str">
        <f>VLOOKUP(D1667:D4823,'[10]Catalogos CRI'!$A$10:$B$19,2,FALSE)</f>
        <v>DERECHOS</v>
      </c>
      <c r="F1667" s="16" t="str">
        <f t="shared" si="229"/>
        <v>043000</v>
      </c>
      <c r="G1667" s="16" t="str">
        <f>VLOOKUP(F1667:F4823,'[10]Catalogos CRI'!$A$24:$B$65,2,FALSE)</f>
        <v>DERECHOS POR PRESTACIÓN DE SERVICIOS</v>
      </c>
      <c r="H1667" s="16" t="str">
        <f t="shared" si="230"/>
        <v>043030</v>
      </c>
      <c r="I1667" s="16" t="str">
        <f>VLOOKUP(H1667:H4823,'[10]Catalogos CRI'!$A$70:$B$148,2,FALSE)</f>
        <v>Licencias de construcción, reconstrucción, reparación o demolición de obras</v>
      </c>
      <c r="J1667" s="16" t="str">
        <f t="shared" si="231"/>
        <v>043037</v>
      </c>
      <c r="K1667" s="16" t="str">
        <f>VLOOKUP(J1667:J4823,'[10]Catalogos CRI'!$A$153:$B$335,2,FALSE)</f>
        <v>Licencias similares no previstas en las anteriores</v>
      </c>
      <c r="L1667" s="16" t="str">
        <f t="shared" si="232"/>
        <v>400</v>
      </c>
      <c r="M1667" s="16" t="str">
        <f>VLOOKUP(L1667:L4823,[11]FF!$A$10:$B$16,2,FALSE)</f>
        <v>Ingresos Propios</v>
      </c>
      <c r="N1667" s="16" t="str">
        <f t="shared" si="233"/>
        <v>401</v>
      </c>
      <c r="O1667" s="16" t="str">
        <f>VLOOKUP(N1667:N4823,[11]FF!$A$22:$B$93,2,FALSE)</f>
        <v>Ingresos Propios</v>
      </c>
      <c r="P1667" s="16">
        <v>860068</v>
      </c>
      <c r="Q1667" s="16">
        <v>12</v>
      </c>
      <c r="R1667" s="17">
        <v>0</v>
      </c>
      <c r="S1667" s="17">
        <v>0</v>
      </c>
      <c r="T1667" s="17">
        <f t="shared" si="225"/>
        <v>0</v>
      </c>
      <c r="U1667" s="17">
        <v>0</v>
      </c>
      <c r="V1667" s="17">
        <v>0</v>
      </c>
      <c r="W1667" s="17">
        <f t="shared" si="226"/>
        <v>0</v>
      </c>
      <c r="X1667" t="str">
        <f>VLOOKUP(J1667,'[12]Conver ASEJ VS Clave Nueva'!$A$4:$C$193,3,FALSE)</f>
        <v>4.3.3.7</v>
      </c>
      <c r="Y1667" t="str">
        <f>VLOOKUP(K1667,'[13]Conver ASEJ VS Clave Nueva'!$B$4:$D$193,3,FALSE)</f>
        <v>Licencias similares no previstas en las anteriores</v>
      </c>
    </row>
    <row r="1668" spans="1:25" x14ac:dyDescent="0.25">
      <c r="A1668" s="16">
        <v>84765</v>
      </c>
      <c r="B1668" s="16" t="s">
        <v>45</v>
      </c>
      <c r="C1668" s="16" t="str">
        <f t="shared" si="227"/>
        <v>2018</v>
      </c>
      <c r="D1668" s="16" t="str">
        <f t="shared" si="228"/>
        <v>040000</v>
      </c>
      <c r="E1668" s="16" t="str">
        <f>VLOOKUP(D1668:D4824,'[10]Catalogos CRI'!$A$10:$B$19,2,FALSE)</f>
        <v>DERECHOS</v>
      </c>
      <c r="F1668" s="16" t="str">
        <f t="shared" si="229"/>
        <v>043000</v>
      </c>
      <c r="G1668" s="16" t="str">
        <f>VLOOKUP(F1668:F4824,'[10]Catalogos CRI'!$A$24:$B$65,2,FALSE)</f>
        <v>DERECHOS POR PRESTACIÓN DE SERVICIOS</v>
      </c>
      <c r="H1668" s="16" t="str">
        <f t="shared" si="230"/>
        <v>043070</v>
      </c>
      <c r="I1668" s="16" t="str">
        <f>VLOOKUP(H1668:H4824,'[10]Catalogos CRI'!$A$70:$B$148,2,FALSE)</f>
        <v>Servicios de sanidad</v>
      </c>
      <c r="J1668" s="16" t="str">
        <f t="shared" si="231"/>
        <v>043071</v>
      </c>
      <c r="K1668" s="16" t="str">
        <f>VLOOKUP(J1668:J4824,'[10]Catalogos CRI'!$A$153:$B$335,2,FALSE)</f>
        <v>Inhumaciones y reinhumaciones</v>
      </c>
      <c r="L1668" s="16" t="str">
        <f t="shared" si="232"/>
        <v>400</v>
      </c>
      <c r="M1668" s="16" t="str">
        <f>VLOOKUP(L1668:L4824,[11]FF!$A$10:$B$16,2,FALSE)</f>
        <v>Ingresos Propios</v>
      </c>
      <c r="N1668" s="16" t="str">
        <f t="shared" si="233"/>
        <v>401</v>
      </c>
      <c r="O1668" s="16" t="str">
        <f>VLOOKUP(N1668:N4824,[11]FF!$A$22:$B$93,2,FALSE)</f>
        <v>Ingresos Propios</v>
      </c>
      <c r="P1668" s="16">
        <v>860069</v>
      </c>
      <c r="Q1668" s="16">
        <v>1</v>
      </c>
      <c r="R1668" s="17">
        <v>0</v>
      </c>
      <c r="S1668" s="17">
        <v>0</v>
      </c>
      <c r="T1668" s="17">
        <f t="shared" si="225"/>
        <v>0</v>
      </c>
      <c r="U1668" s="17">
        <v>0</v>
      </c>
      <c r="V1668" s="17">
        <v>38288.36</v>
      </c>
      <c r="W1668" s="17">
        <f t="shared" si="226"/>
        <v>-38288.36</v>
      </c>
      <c r="X1668" t="str">
        <f>VLOOKUP(J1668,'[12]Conver ASEJ VS Clave Nueva'!$A$4:$C$193,3,FALSE)</f>
        <v>4.3.8.1</v>
      </c>
      <c r="Y1668" t="str">
        <f>VLOOKUP(K1668,'[13]Conver ASEJ VS Clave Nueva'!$B$4:$D$193,3,FALSE)</f>
        <v>Inhumaciones y reinhumaciones</v>
      </c>
    </row>
    <row r="1669" spans="1:25" x14ac:dyDescent="0.25">
      <c r="A1669" s="16">
        <v>84765</v>
      </c>
      <c r="B1669" s="16" t="s">
        <v>45</v>
      </c>
      <c r="C1669" s="16" t="str">
        <f t="shared" si="227"/>
        <v>2018</v>
      </c>
      <c r="D1669" s="16" t="str">
        <f t="shared" si="228"/>
        <v>040000</v>
      </c>
      <c r="E1669" s="16" t="str">
        <f>VLOOKUP(D1669:D4825,'[10]Catalogos CRI'!$A$10:$B$19,2,FALSE)</f>
        <v>DERECHOS</v>
      </c>
      <c r="F1669" s="16" t="str">
        <f t="shared" si="229"/>
        <v>043000</v>
      </c>
      <c r="G1669" s="16" t="str">
        <f>VLOOKUP(F1669:F4825,'[10]Catalogos CRI'!$A$24:$B$65,2,FALSE)</f>
        <v>DERECHOS POR PRESTACIÓN DE SERVICIOS</v>
      </c>
      <c r="H1669" s="16" t="str">
        <f t="shared" si="230"/>
        <v>043070</v>
      </c>
      <c r="I1669" s="16" t="str">
        <f>VLOOKUP(H1669:H4825,'[10]Catalogos CRI'!$A$70:$B$148,2,FALSE)</f>
        <v>Servicios de sanidad</v>
      </c>
      <c r="J1669" s="16" t="str">
        <f t="shared" si="231"/>
        <v>043071</v>
      </c>
      <c r="K1669" s="16" t="str">
        <f>VLOOKUP(J1669:J4825,'[10]Catalogos CRI'!$A$153:$B$335,2,FALSE)</f>
        <v>Inhumaciones y reinhumaciones</v>
      </c>
      <c r="L1669" s="16" t="str">
        <f t="shared" si="232"/>
        <v>400</v>
      </c>
      <c r="M1669" s="16" t="str">
        <f>VLOOKUP(L1669:L4825,[11]FF!$A$10:$B$16,2,FALSE)</f>
        <v>Ingresos Propios</v>
      </c>
      <c r="N1669" s="16" t="str">
        <f t="shared" si="233"/>
        <v>401</v>
      </c>
      <c r="O1669" s="16" t="str">
        <f>VLOOKUP(N1669:N4825,[11]FF!$A$22:$B$93,2,FALSE)</f>
        <v>Ingresos Propios</v>
      </c>
      <c r="P1669" s="16">
        <v>860070</v>
      </c>
      <c r="Q1669" s="16">
        <v>2</v>
      </c>
      <c r="R1669" s="17">
        <v>0</v>
      </c>
      <c r="S1669" s="17">
        <v>0</v>
      </c>
      <c r="T1669" s="17">
        <f t="shared" si="225"/>
        <v>0</v>
      </c>
      <c r="U1669" s="17">
        <v>0</v>
      </c>
      <c r="V1669" s="17">
        <v>41160.32</v>
      </c>
      <c r="W1669" s="17">
        <f t="shared" si="226"/>
        <v>-41160.32</v>
      </c>
      <c r="X1669" t="str">
        <f>VLOOKUP(J1669,'[12]Conver ASEJ VS Clave Nueva'!$A$4:$C$193,3,FALSE)</f>
        <v>4.3.8.1</v>
      </c>
      <c r="Y1669" t="str">
        <f>VLOOKUP(K1669,'[13]Conver ASEJ VS Clave Nueva'!$B$4:$D$193,3,FALSE)</f>
        <v>Inhumaciones y reinhumaciones</v>
      </c>
    </row>
    <row r="1670" spans="1:25" x14ac:dyDescent="0.25">
      <c r="A1670" s="16">
        <v>84765</v>
      </c>
      <c r="B1670" s="16" t="s">
        <v>45</v>
      </c>
      <c r="C1670" s="16" t="str">
        <f t="shared" si="227"/>
        <v>2018</v>
      </c>
      <c r="D1670" s="16" t="str">
        <f t="shared" si="228"/>
        <v>040000</v>
      </c>
      <c r="E1670" s="16" t="str">
        <f>VLOOKUP(D1670:D4826,'[10]Catalogos CRI'!$A$10:$B$19,2,FALSE)</f>
        <v>DERECHOS</v>
      </c>
      <c r="F1670" s="16" t="str">
        <f t="shared" si="229"/>
        <v>043000</v>
      </c>
      <c r="G1670" s="16" t="str">
        <f>VLOOKUP(F1670:F4826,'[10]Catalogos CRI'!$A$24:$B$65,2,FALSE)</f>
        <v>DERECHOS POR PRESTACIÓN DE SERVICIOS</v>
      </c>
      <c r="H1670" s="16" t="str">
        <f t="shared" si="230"/>
        <v>043070</v>
      </c>
      <c r="I1670" s="16" t="str">
        <f>VLOOKUP(H1670:H4826,'[10]Catalogos CRI'!$A$70:$B$148,2,FALSE)</f>
        <v>Servicios de sanidad</v>
      </c>
      <c r="J1670" s="16" t="str">
        <f t="shared" si="231"/>
        <v>043071</v>
      </c>
      <c r="K1670" s="16" t="str">
        <f>VLOOKUP(J1670:J4826,'[10]Catalogos CRI'!$A$153:$B$335,2,FALSE)</f>
        <v>Inhumaciones y reinhumaciones</v>
      </c>
      <c r="L1670" s="16" t="str">
        <f t="shared" si="232"/>
        <v>400</v>
      </c>
      <c r="M1670" s="16" t="str">
        <f>VLOOKUP(L1670:L4826,[11]FF!$A$10:$B$16,2,FALSE)</f>
        <v>Ingresos Propios</v>
      </c>
      <c r="N1670" s="16" t="str">
        <f t="shared" si="233"/>
        <v>401</v>
      </c>
      <c r="O1670" s="16" t="str">
        <f>VLOOKUP(N1670:N4826,[11]FF!$A$22:$B$93,2,FALSE)</f>
        <v>Ingresos Propios</v>
      </c>
      <c r="P1670" s="16">
        <v>860071</v>
      </c>
      <c r="Q1670" s="16">
        <v>3</v>
      </c>
      <c r="R1670" s="17">
        <v>0</v>
      </c>
      <c r="S1670" s="17">
        <v>0</v>
      </c>
      <c r="T1670" s="17">
        <f t="shared" si="225"/>
        <v>0</v>
      </c>
      <c r="U1670" s="17">
        <v>0</v>
      </c>
      <c r="V1670" s="17">
        <v>29524.5</v>
      </c>
      <c r="W1670" s="17">
        <f t="shared" si="226"/>
        <v>-29524.5</v>
      </c>
      <c r="X1670" t="str">
        <f>VLOOKUP(J1670,'[12]Conver ASEJ VS Clave Nueva'!$A$4:$C$193,3,FALSE)</f>
        <v>4.3.8.1</v>
      </c>
      <c r="Y1670" t="str">
        <f>VLOOKUP(K1670,'[13]Conver ASEJ VS Clave Nueva'!$B$4:$D$193,3,FALSE)</f>
        <v>Inhumaciones y reinhumaciones</v>
      </c>
    </row>
    <row r="1671" spans="1:25" x14ac:dyDescent="0.25">
      <c r="A1671" s="16">
        <v>84765</v>
      </c>
      <c r="B1671" s="16" t="s">
        <v>45</v>
      </c>
      <c r="C1671" s="16" t="str">
        <f t="shared" si="227"/>
        <v>2018</v>
      </c>
      <c r="D1671" s="16" t="str">
        <f t="shared" si="228"/>
        <v>040000</v>
      </c>
      <c r="E1671" s="16" t="str">
        <f>VLOOKUP(D1671:D4827,'[10]Catalogos CRI'!$A$10:$B$19,2,FALSE)</f>
        <v>DERECHOS</v>
      </c>
      <c r="F1671" s="16" t="str">
        <f t="shared" si="229"/>
        <v>043000</v>
      </c>
      <c r="G1671" s="16" t="str">
        <f>VLOOKUP(F1671:F4827,'[10]Catalogos CRI'!$A$24:$B$65,2,FALSE)</f>
        <v>DERECHOS POR PRESTACIÓN DE SERVICIOS</v>
      </c>
      <c r="H1671" s="16" t="str">
        <f t="shared" si="230"/>
        <v>043070</v>
      </c>
      <c r="I1671" s="16" t="str">
        <f>VLOOKUP(H1671:H4827,'[10]Catalogos CRI'!$A$70:$B$148,2,FALSE)</f>
        <v>Servicios de sanidad</v>
      </c>
      <c r="J1671" s="16" t="str">
        <f t="shared" si="231"/>
        <v>043071</v>
      </c>
      <c r="K1671" s="16" t="str">
        <f>VLOOKUP(J1671:J4827,'[10]Catalogos CRI'!$A$153:$B$335,2,FALSE)</f>
        <v>Inhumaciones y reinhumaciones</v>
      </c>
      <c r="L1671" s="16" t="str">
        <f t="shared" si="232"/>
        <v>400</v>
      </c>
      <c r="M1671" s="16" t="str">
        <f>VLOOKUP(L1671:L4827,[11]FF!$A$10:$B$16,2,FALSE)</f>
        <v>Ingresos Propios</v>
      </c>
      <c r="N1671" s="16" t="str">
        <f t="shared" si="233"/>
        <v>401</v>
      </c>
      <c r="O1671" s="16" t="str">
        <f>VLOOKUP(N1671:N4827,[11]FF!$A$22:$B$93,2,FALSE)</f>
        <v>Ingresos Propios</v>
      </c>
      <c r="P1671" s="16">
        <v>860072</v>
      </c>
      <c r="Q1671" s="16">
        <v>4</v>
      </c>
      <c r="R1671" s="17">
        <v>0</v>
      </c>
      <c r="S1671" s="17">
        <v>0</v>
      </c>
      <c r="T1671" s="17">
        <f t="shared" si="225"/>
        <v>0</v>
      </c>
      <c r="U1671" s="17">
        <v>0</v>
      </c>
      <c r="V1671" s="17">
        <v>18225</v>
      </c>
      <c r="W1671" s="17">
        <f t="shared" si="226"/>
        <v>-18225</v>
      </c>
      <c r="X1671" t="str">
        <f>VLOOKUP(J1671,'[12]Conver ASEJ VS Clave Nueva'!$A$4:$C$193,3,FALSE)</f>
        <v>4.3.8.1</v>
      </c>
      <c r="Y1671" t="str">
        <f>VLOOKUP(K1671,'[13]Conver ASEJ VS Clave Nueva'!$B$4:$D$193,3,FALSE)</f>
        <v>Inhumaciones y reinhumaciones</v>
      </c>
    </row>
    <row r="1672" spans="1:25" x14ac:dyDescent="0.25">
      <c r="A1672" s="16">
        <v>84765</v>
      </c>
      <c r="B1672" s="16" t="s">
        <v>45</v>
      </c>
      <c r="C1672" s="16" t="str">
        <f t="shared" si="227"/>
        <v>2018</v>
      </c>
      <c r="D1672" s="16" t="str">
        <f t="shared" si="228"/>
        <v>040000</v>
      </c>
      <c r="E1672" s="16" t="str">
        <f>VLOOKUP(D1672:D4828,'[10]Catalogos CRI'!$A$10:$B$19,2,FALSE)</f>
        <v>DERECHOS</v>
      </c>
      <c r="F1672" s="16" t="str">
        <f t="shared" si="229"/>
        <v>043000</v>
      </c>
      <c r="G1672" s="16" t="str">
        <f>VLOOKUP(F1672:F4828,'[10]Catalogos CRI'!$A$24:$B$65,2,FALSE)</f>
        <v>DERECHOS POR PRESTACIÓN DE SERVICIOS</v>
      </c>
      <c r="H1672" s="16" t="str">
        <f t="shared" si="230"/>
        <v>043070</v>
      </c>
      <c r="I1672" s="16" t="str">
        <f>VLOOKUP(H1672:H4828,'[10]Catalogos CRI'!$A$70:$B$148,2,FALSE)</f>
        <v>Servicios de sanidad</v>
      </c>
      <c r="J1672" s="16" t="str">
        <f t="shared" si="231"/>
        <v>043071</v>
      </c>
      <c r="K1672" s="16" t="str">
        <f>VLOOKUP(J1672:J4828,'[10]Catalogos CRI'!$A$153:$B$335,2,FALSE)</f>
        <v>Inhumaciones y reinhumaciones</v>
      </c>
      <c r="L1672" s="16" t="str">
        <f t="shared" si="232"/>
        <v>400</v>
      </c>
      <c r="M1672" s="16" t="str">
        <f>VLOOKUP(L1672:L4828,[11]FF!$A$10:$B$16,2,FALSE)</f>
        <v>Ingresos Propios</v>
      </c>
      <c r="N1672" s="16" t="str">
        <f t="shared" si="233"/>
        <v>401</v>
      </c>
      <c r="O1672" s="16" t="str">
        <f>VLOOKUP(N1672:N4828,[11]FF!$A$22:$B$93,2,FALSE)</f>
        <v>Ingresos Propios</v>
      </c>
      <c r="P1672" s="16">
        <v>860073</v>
      </c>
      <c r="Q1672" s="16">
        <v>5</v>
      </c>
      <c r="R1672" s="17">
        <v>0</v>
      </c>
      <c r="S1672" s="17">
        <v>0</v>
      </c>
      <c r="T1672" s="17">
        <f t="shared" si="225"/>
        <v>0</v>
      </c>
      <c r="U1672" s="17">
        <v>0</v>
      </c>
      <c r="V1672" s="17">
        <v>0</v>
      </c>
      <c r="W1672" s="17">
        <f t="shared" si="226"/>
        <v>0</v>
      </c>
      <c r="X1672" t="str">
        <f>VLOOKUP(J1672,'[12]Conver ASEJ VS Clave Nueva'!$A$4:$C$193,3,FALSE)</f>
        <v>4.3.8.1</v>
      </c>
      <c r="Y1672" t="str">
        <f>VLOOKUP(K1672,'[13]Conver ASEJ VS Clave Nueva'!$B$4:$D$193,3,FALSE)</f>
        <v>Inhumaciones y reinhumaciones</v>
      </c>
    </row>
    <row r="1673" spans="1:25" x14ac:dyDescent="0.25">
      <c r="A1673" s="16">
        <v>84765</v>
      </c>
      <c r="B1673" s="16" t="s">
        <v>45</v>
      </c>
      <c r="C1673" s="16" t="str">
        <f t="shared" si="227"/>
        <v>2018</v>
      </c>
      <c r="D1673" s="16" t="str">
        <f t="shared" si="228"/>
        <v>040000</v>
      </c>
      <c r="E1673" s="16" t="str">
        <f>VLOOKUP(D1673:D4829,'[10]Catalogos CRI'!$A$10:$B$19,2,FALSE)</f>
        <v>DERECHOS</v>
      </c>
      <c r="F1673" s="16" t="str">
        <f t="shared" si="229"/>
        <v>043000</v>
      </c>
      <c r="G1673" s="16" t="str">
        <f>VLOOKUP(F1673:F4829,'[10]Catalogos CRI'!$A$24:$B$65,2,FALSE)</f>
        <v>DERECHOS POR PRESTACIÓN DE SERVICIOS</v>
      </c>
      <c r="H1673" s="16" t="str">
        <f t="shared" si="230"/>
        <v>043070</v>
      </c>
      <c r="I1673" s="16" t="str">
        <f>VLOOKUP(H1673:H4829,'[10]Catalogos CRI'!$A$70:$B$148,2,FALSE)</f>
        <v>Servicios de sanidad</v>
      </c>
      <c r="J1673" s="16" t="str">
        <f t="shared" si="231"/>
        <v>043071</v>
      </c>
      <c r="K1673" s="16" t="str">
        <f>VLOOKUP(J1673:J4829,'[10]Catalogos CRI'!$A$153:$B$335,2,FALSE)</f>
        <v>Inhumaciones y reinhumaciones</v>
      </c>
      <c r="L1673" s="16" t="str">
        <f t="shared" si="232"/>
        <v>400</v>
      </c>
      <c r="M1673" s="16" t="str">
        <f>VLOOKUP(L1673:L4829,[11]FF!$A$10:$B$16,2,FALSE)</f>
        <v>Ingresos Propios</v>
      </c>
      <c r="N1673" s="16" t="str">
        <f t="shared" si="233"/>
        <v>401</v>
      </c>
      <c r="O1673" s="16" t="str">
        <f>VLOOKUP(N1673:N4829,[11]FF!$A$22:$B$93,2,FALSE)</f>
        <v>Ingresos Propios</v>
      </c>
      <c r="P1673" s="16">
        <v>860074</v>
      </c>
      <c r="Q1673" s="16">
        <v>6</v>
      </c>
      <c r="R1673" s="17">
        <v>0</v>
      </c>
      <c r="S1673" s="17">
        <v>0</v>
      </c>
      <c r="T1673" s="17">
        <f t="shared" ref="T1673:T1736" si="234">R1673+S1673</f>
        <v>0</v>
      </c>
      <c r="U1673" s="17">
        <v>0</v>
      </c>
      <c r="V1673" s="17">
        <v>0</v>
      </c>
      <c r="W1673" s="17">
        <f t="shared" ref="W1673:W1736" si="235">T1673-V1673</f>
        <v>0</v>
      </c>
      <c r="X1673" t="str">
        <f>VLOOKUP(J1673,'[12]Conver ASEJ VS Clave Nueva'!$A$4:$C$193,3,FALSE)</f>
        <v>4.3.8.1</v>
      </c>
      <c r="Y1673" t="str">
        <f>VLOOKUP(K1673,'[13]Conver ASEJ VS Clave Nueva'!$B$4:$D$193,3,FALSE)</f>
        <v>Inhumaciones y reinhumaciones</v>
      </c>
    </row>
    <row r="1674" spans="1:25" x14ac:dyDescent="0.25">
      <c r="A1674" s="16">
        <v>84765</v>
      </c>
      <c r="B1674" s="16" t="s">
        <v>45</v>
      </c>
      <c r="C1674" s="16" t="str">
        <f t="shared" ref="C1674:C1737" si="236">MID(B1674,1,4)</f>
        <v>2018</v>
      </c>
      <c r="D1674" s="16" t="str">
        <f t="shared" ref="D1674:D1737" si="237">MID(B1674,6,6)</f>
        <v>040000</v>
      </c>
      <c r="E1674" s="16" t="str">
        <f>VLOOKUP(D1674:D4830,'[10]Catalogos CRI'!$A$10:$B$19,2,FALSE)</f>
        <v>DERECHOS</v>
      </c>
      <c r="F1674" s="16" t="str">
        <f t="shared" ref="F1674:F1737" si="238">MID(B1674,13,6)</f>
        <v>043000</v>
      </c>
      <c r="G1674" s="16" t="str">
        <f>VLOOKUP(F1674:F4830,'[10]Catalogos CRI'!$A$24:$B$65,2,FALSE)</f>
        <v>DERECHOS POR PRESTACIÓN DE SERVICIOS</v>
      </c>
      <c r="H1674" s="16" t="str">
        <f t="shared" ref="H1674:H1737" si="239">MID(B1674,20,6)</f>
        <v>043070</v>
      </c>
      <c r="I1674" s="16" t="str">
        <f>VLOOKUP(H1674:H4830,'[10]Catalogos CRI'!$A$70:$B$148,2,FALSE)</f>
        <v>Servicios de sanidad</v>
      </c>
      <c r="J1674" s="16" t="str">
        <f t="shared" ref="J1674:J1737" si="240">MID(B1674,27,6)</f>
        <v>043071</v>
      </c>
      <c r="K1674" s="16" t="str">
        <f>VLOOKUP(J1674:J4830,'[10]Catalogos CRI'!$A$153:$B$335,2,FALSE)</f>
        <v>Inhumaciones y reinhumaciones</v>
      </c>
      <c r="L1674" s="16" t="str">
        <f t="shared" ref="L1674:L1737" si="241">MID(B1674,34,3)</f>
        <v>400</v>
      </c>
      <c r="M1674" s="16" t="str">
        <f>VLOOKUP(L1674:L4830,[11]FF!$A$10:$B$16,2,FALSE)</f>
        <v>Ingresos Propios</v>
      </c>
      <c r="N1674" s="16" t="str">
        <f t="shared" ref="N1674:N1737" si="242">MID(B1674,38,3)</f>
        <v>401</v>
      </c>
      <c r="O1674" s="16" t="str">
        <f>VLOOKUP(N1674:N4830,[11]FF!$A$22:$B$93,2,FALSE)</f>
        <v>Ingresos Propios</v>
      </c>
      <c r="P1674" s="16">
        <v>860075</v>
      </c>
      <c r="Q1674" s="16">
        <v>7</v>
      </c>
      <c r="R1674" s="17">
        <v>0</v>
      </c>
      <c r="S1674" s="17">
        <v>0</v>
      </c>
      <c r="T1674" s="17">
        <f t="shared" si="234"/>
        <v>0</v>
      </c>
      <c r="U1674" s="17">
        <v>0</v>
      </c>
      <c r="V1674" s="17">
        <v>0</v>
      </c>
      <c r="W1674" s="17">
        <f t="shared" si="235"/>
        <v>0</v>
      </c>
      <c r="X1674" t="str">
        <f>VLOOKUP(J1674,'[12]Conver ASEJ VS Clave Nueva'!$A$4:$C$193,3,FALSE)</f>
        <v>4.3.8.1</v>
      </c>
      <c r="Y1674" t="str">
        <f>VLOOKUP(K1674,'[13]Conver ASEJ VS Clave Nueva'!$B$4:$D$193,3,FALSE)</f>
        <v>Inhumaciones y reinhumaciones</v>
      </c>
    </row>
    <row r="1675" spans="1:25" x14ac:dyDescent="0.25">
      <c r="A1675" s="16">
        <v>84765</v>
      </c>
      <c r="B1675" s="16" t="s">
        <v>45</v>
      </c>
      <c r="C1675" s="16" t="str">
        <f t="shared" si="236"/>
        <v>2018</v>
      </c>
      <c r="D1675" s="16" t="str">
        <f t="shared" si="237"/>
        <v>040000</v>
      </c>
      <c r="E1675" s="16" t="str">
        <f>VLOOKUP(D1675:D4831,'[10]Catalogos CRI'!$A$10:$B$19,2,FALSE)</f>
        <v>DERECHOS</v>
      </c>
      <c r="F1675" s="16" t="str">
        <f t="shared" si="238"/>
        <v>043000</v>
      </c>
      <c r="G1675" s="16" t="str">
        <f>VLOOKUP(F1675:F4831,'[10]Catalogos CRI'!$A$24:$B$65,2,FALSE)</f>
        <v>DERECHOS POR PRESTACIÓN DE SERVICIOS</v>
      </c>
      <c r="H1675" s="16" t="str">
        <f t="shared" si="239"/>
        <v>043070</v>
      </c>
      <c r="I1675" s="16" t="str">
        <f>VLOOKUP(H1675:H4831,'[10]Catalogos CRI'!$A$70:$B$148,2,FALSE)</f>
        <v>Servicios de sanidad</v>
      </c>
      <c r="J1675" s="16" t="str">
        <f t="shared" si="240"/>
        <v>043071</v>
      </c>
      <c r="K1675" s="16" t="str">
        <f>VLOOKUP(J1675:J4831,'[10]Catalogos CRI'!$A$153:$B$335,2,FALSE)</f>
        <v>Inhumaciones y reinhumaciones</v>
      </c>
      <c r="L1675" s="16" t="str">
        <f t="shared" si="241"/>
        <v>400</v>
      </c>
      <c r="M1675" s="16" t="str">
        <f>VLOOKUP(L1675:L4831,[11]FF!$A$10:$B$16,2,FALSE)</f>
        <v>Ingresos Propios</v>
      </c>
      <c r="N1675" s="16" t="str">
        <f t="shared" si="242"/>
        <v>401</v>
      </c>
      <c r="O1675" s="16" t="str">
        <f>VLOOKUP(N1675:N4831,[11]FF!$A$22:$B$93,2,FALSE)</f>
        <v>Ingresos Propios</v>
      </c>
      <c r="P1675" s="16">
        <v>860076</v>
      </c>
      <c r="Q1675" s="16">
        <v>8</v>
      </c>
      <c r="R1675" s="17">
        <v>0</v>
      </c>
      <c r="S1675" s="17">
        <v>0</v>
      </c>
      <c r="T1675" s="17">
        <f t="shared" si="234"/>
        <v>0</v>
      </c>
      <c r="U1675" s="17">
        <v>0</v>
      </c>
      <c r="V1675" s="17">
        <v>0</v>
      </c>
      <c r="W1675" s="17">
        <f t="shared" si="235"/>
        <v>0</v>
      </c>
      <c r="X1675" t="str">
        <f>VLOOKUP(J1675,'[12]Conver ASEJ VS Clave Nueva'!$A$4:$C$193,3,FALSE)</f>
        <v>4.3.8.1</v>
      </c>
      <c r="Y1675" t="str">
        <f>VLOOKUP(K1675,'[13]Conver ASEJ VS Clave Nueva'!$B$4:$D$193,3,FALSE)</f>
        <v>Inhumaciones y reinhumaciones</v>
      </c>
    </row>
    <row r="1676" spans="1:25" x14ac:dyDescent="0.25">
      <c r="A1676" s="16">
        <v>84765</v>
      </c>
      <c r="B1676" s="16" t="s">
        <v>45</v>
      </c>
      <c r="C1676" s="16" t="str">
        <f t="shared" si="236"/>
        <v>2018</v>
      </c>
      <c r="D1676" s="16" t="str">
        <f t="shared" si="237"/>
        <v>040000</v>
      </c>
      <c r="E1676" s="16" t="str">
        <f>VLOOKUP(D1676:D4832,'[10]Catalogos CRI'!$A$10:$B$19,2,FALSE)</f>
        <v>DERECHOS</v>
      </c>
      <c r="F1676" s="16" t="str">
        <f t="shared" si="238"/>
        <v>043000</v>
      </c>
      <c r="G1676" s="16" t="str">
        <f>VLOOKUP(F1676:F4832,'[10]Catalogos CRI'!$A$24:$B$65,2,FALSE)</f>
        <v>DERECHOS POR PRESTACIÓN DE SERVICIOS</v>
      </c>
      <c r="H1676" s="16" t="str">
        <f t="shared" si="239"/>
        <v>043070</v>
      </c>
      <c r="I1676" s="16" t="str">
        <f>VLOOKUP(H1676:H4832,'[10]Catalogos CRI'!$A$70:$B$148,2,FALSE)</f>
        <v>Servicios de sanidad</v>
      </c>
      <c r="J1676" s="16" t="str">
        <f t="shared" si="240"/>
        <v>043071</v>
      </c>
      <c r="K1676" s="16" t="str">
        <f>VLOOKUP(J1676:J4832,'[10]Catalogos CRI'!$A$153:$B$335,2,FALSE)</f>
        <v>Inhumaciones y reinhumaciones</v>
      </c>
      <c r="L1676" s="16" t="str">
        <f t="shared" si="241"/>
        <v>400</v>
      </c>
      <c r="M1676" s="16" t="str">
        <f>VLOOKUP(L1676:L4832,[11]FF!$A$10:$B$16,2,FALSE)</f>
        <v>Ingresos Propios</v>
      </c>
      <c r="N1676" s="16" t="str">
        <f t="shared" si="242"/>
        <v>401</v>
      </c>
      <c r="O1676" s="16" t="str">
        <f>VLOOKUP(N1676:N4832,[11]FF!$A$22:$B$93,2,FALSE)</f>
        <v>Ingresos Propios</v>
      </c>
      <c r="P1676" s="16">
        <v>860077</v>
      </c>
      <c r="Q1676" s="16">
        <v>9</v>
      </c>
      <c r="R1676" s="17">
        <v>0</v>
      </c>
      <c r="S1676" s="17">
        <v>0</v>
      </c>
      <c r="T1676" s="17">
        <f t="shared" si="234"/>
        <v>0</v>
      </c>
      <c r="U1676" s="17">
        <v>0</v>
      </c>
      <c r="V1676" s="17">
        <v>0</v>
      </c>
      <c r="W1676" s="17">
        <f t="shared" si="235"/>
        <v>0</v>
      </c>
      <c r="X1676" t="str">
        <f>VLOOKUP(J1676,'[12]Conver ASEJ VS Clave Nueva'!$A$4:$C$193,3,FALSE)</f>
        <v>4.3.8.1</v>
      </c>
      <c r="Y1676" t="str">
        <f>VLOOKUP(K1676,'[13]Conver ASEJ VS Clave Nueva'!$B$4:$D$193,3,FALSE)</f>
        <v>Inhumaciones y reinhumaciones</v>
      </c>
    </row>
    <row r="1677" spans="1:25" x14ac:dyDescent="0.25">
      <c r="A1677" s="16">
        <v>84765</v>
      </c>
      <c r="B1677" s="16" t="s">
        <v>45</v>
      </c>
      <c r="C1677" s="16" t="str">
        <f t="shared" si="236"/>
        <v>2018</v>
      </c>
      <c r="D1677" s="16" t="str">
        <f t="shared" si="237"/>
        <v>040000</v>
      </c>
      <c r="E1677" s="16" t="str">
        <f>VLOOKUP(D1677:D4833,'[10]Catalogos CRI'!$A$10:$B$19,2,FALSE)</f>
        <v>DERECHOS</v>
      </c>
      <c r="F1677" s="16" t="str">
        <f t="shared" si="238"/>
        <v>043000</v>
      </c>
      <c r="G1677" s="16" t="str">
        <f>VLOOKUP(F1677:F4833,'[10]Catalogos CRI'!$A$24:$B$65,2,FALSE)</f>
        <v>DERECHOS POR PRESTACIÓN DE SERVICIOS</v>
      </c>
      <c r="H1677" s="16" t="str">
        <f t="shared" si="239"/>
        <v>043070</v>
      </c>
      <c r="I1677" s="16" t="str">
        <f>VLOOKUP(H1677:H4833,'[10]Catalogos CRI'!$A$70:$B$148,2,FALSE)</f>
        <v>Servicios de sanidad</v>
      </c>
      <c r="J1677" s="16" t="str">
        <f t="shared" si="240"/>
        <v>043071</v>
      </c>
      <c r="K1677" s="16" t="str">
        <f>VLOOKUP(J1677:J4833,'[10]Catalogos CRI'!$A$153:$B$335,2,FALSE)</f>
        <v>Inhumaciones y reinhumaciones</v>
      </c>
      <c r="L1677" s="16" t="str">
        <f t="shared" si="241"/>
        <v>400</v>
      </c>
      <c r="M1677" s="16" t="str">
        <f>VLOOKUP(L1677:L4833,[11]FF!$A$10:$B$16,2,FALSE)</f>
        <v>Ingresos Propios</v>
      </c>
      <c r="N1677" s="16" t="str">
        <f t="shared" si="242"/>
        <v>401</v>
      </c>
      <c r="O1677" s="16" t="str">
        <f>VLOOKUP(N1677:N4833,[11]FF!$A$22:$B$93,2,FALSE)</f>
        <v>Ingresos Propios</v>
      </c>
      <c r="P1677" s="16">
        <v>860078</v>
      </c>
      <c r="Q1677" s="16">
        <v>10</v>
      </c>
      <c r="R1677" s="17">
        <v>0</v>
      </c>
      <c r="S1677" s="17">
        <v>0</v>
      </c>
      <c r="T1677" s="17">
        <f t="shared" si="234"/>
        <v>0</v>
      </c>
      <c r="U1677" s="17">
        <v>0</v>
      </c>
      <c r="V1677" s="17">
        <v>0</v>
      </c>
      <c r="W1677" s="17">
        <f t="shared" si="235"/>
        <v>0</v>
      </c>
      <c r="X1677" t="str">
        <f>VLOOKUP(J1677,'[12]Conver ASEJ VS Clave Nueva'!$A$4:$C$193,3,FALSE)</f>
        <v>4.3.8.1</v>
      </c>
      <c r="Y1677" t="str">
        <f>VLOOKUP(K1677,'[13]Conver ASEJ VS Clave Nueva'!$B$4:$D$193,3,FALSE)</f>
        <v>Inhumaciones y reinhumaciones</v>
      </c>
    </row>
    <row r="1678" spans="1:25" x14ac:dyDescent="0.25">
      <c r="A1678" s="16">
        <v>84765</v>
      </c>
      <c r="B1678" s="16" t="s">
        <v>45</v>
      </c>
      <c r="C1678" s="16" t="str">
        <f t="shared" si="236"/>
        <v>2018</v>
      </c>
      <c r="D1678" s="16" t="str">
        <f t="shared" si="237"/>
        <v>040000</v>
      </c>
      <c r="E1678" s="16" t="str">
        <f>VLOOKUP(D1678:D4834,'[10]Catalogos CRI'!$A$10:$B$19,2,FALSE)</f>
        <v>DERECHOS</v>
      </c>
      <c r="F1678" s="16" t="str">
        <f t="shared" si="238"/>
        <v>043000</v>
      </c>
      <c r="G1678" s="16" t="str">
        <f>VLOOKUP(F1678:F4834,'[10]Catalogos CRI'!$A$24:$B$65,2,FALSE)</f>
        <v>DERECHOS POR PRESTACIÓN DE SERVICIOS</v>
      </c>
      <c r="H1678" s="16" t="str">
        <f t="shared" si="239"/>
        <v>043070</v>
      </c>
      <c r="I1678" s="16" t="str">
        <f>VLOOKUP(H1678:H4834,'[10]Catalogos CRI'!$A$70:$B$148,2,FALSE)</f>
        <v>Servicios de sanidad</v>
      </c>
      <c r="J1678" s="16" t="str">
        <f t="shared" si="240"/>
        <v>043071</v>
      </c>
      <c r="K1678" s="16" t="str">
        <f>VLOOKUP(J1678:J4834,'[10]Catalogos CRI'!$A$153:$B$335,2,FALSE)</f>
        <v>Inhumaciones y reinhumaciones</v>
      </c>
      <c r="L1678" s="16" t="str">
        <f t="shared" si="241"/>
        <v>400</v>
      </c>
      <c r="M1678" s="16" t="str">
        <f>VLOOKUP(L1678:L4834,[11]FF!$A$10:$B$16,2,FALSE)</f>
        <v>Ingresos Propios</v>
      </c>
      <c r="N1678" s="16" t="str">
        <f t="shared" si="242"/>
        <v>401</v>
      </c>
      <c r="O1678" s="16" t="str">
        <f>VLOOKUP(N1678:N4834,[11]FF!$A$22:$B$93,2,FALSE)</f>
        <v>Ingresos Propios</v>
      </c>
      <c r="P1678" s="16">
        <v>860079</v>
      </c>
      <c r="Q1678" s="16">
        <v>11</v>
      </c>
      <c r="R1678" s="17">
        <v>0</v>
      </c>
      <c r="S1678" s="17">
        <v>0</v>
      </c>
      <c r="T1678" s="17">
        <f t="shared" si="234"/>
        <v>0</v>
      </c>
      <c r="U1678" s="17">
        <v>0</v>
      </c>
      <c r="V1678" s="17">
        <v>0</v>
      </c>
      <c r="W1678" s="17">
        <f t="shared" si="235"/>
        <v>0</v>
      </c>
      <c r="X1678" t="str">
        <f>VLOOKUP(J1678,'[12]Conver ASEJ VS Clave Nueva'!$A$4:$C$193,3,FALSE)</f>
        <v>4.3.8.1</v>
      </c>
      <c r="Y1678" t="str">
        <f>VLOOKUP(K1678,'[13]Conver ASEJ VS Clave Nueva'!$B$4:$D$193,3,FALSE)</f>
        <v>Inhumaciones y reinhumaciones</v>
      </c>
    </row>
    <row r="1679" spans="1:25" x14ac:dyDescent="0.25">
      <c r="A1679" s="16">
        <v>84765</v>
      </c>
      <c r="B1679" s="16" t="s">
        <v>45</v>
      </c>
      <c r="C1679" s="16" t="str">
        <f t="shared" si="236"/>
        <v>2018</v>
      </c>
      <c r="D1679" s="16" t="str">
        <f t="shared" si="237"/>
        <v>040000</v>
      </c>
      <c r="E1679" s="16" t="str">
        <f>VLOOKUP(D1679:D4835,'[10]Catalogos CRI'!$A$10:$B$19,2,FALSE)</f>
        <v>DERECHOS</v>
      </c>
      <c r="F1679" s="16" t="str">
        <f t="shared" si="238"/>
        <v>043000</v>
      </c>
      <c r="G1679" s="16" t="str">
        <f>VLOOKUP(F1679:F4835,'[10]Catalogos CRI'!$A$24:$B$65,2,FALSE)</f>
        <v>DERECHOS POR PRESTACIÓN DE SERVICIOS</v>
      </c>
      <c r="H1679" s="16" t="str">
        <f t="shared" si="239"/>
        <v>043070</v>
      </c>
      <c r="I1679" s="16" t="str">
        <f>VLOOKUP(H1679:H4835,'[10]Catalogos CRI'!$A$70:$B$148,2,FALSE)</f>
        <v>Servicios de sanidad</v>
      </c>
      <c r="J1679" s="16" t="str">
        <f t="shared" si="240"/>
        <v>043071</v>
      </c>
      <c r="K1679" s="16" t="str">
        <f>VLOOKUP(J1679:J4835,'[10]Catalogos CRI'!$A$153:$B$335,2,FALSE)</f>
        <v>Inhumaciones y reinhumaciones</v>
      </c>
      <c r="L1679" s="16" t="str">
        <f t="shared" si="241"/>
        <v>400</v>
      </c>
      <c r="M1679" s="16" t="str">
        <f>VLOOKUP(L1679:L4835,[11]FF!$A$10:$B$16,2,FALSE)</f>
        <v>Ingresos Propios</v>
      </c>
      <c r="N1679" s="16" t="str">
        <f t="shared" si="242"/>
        <v>401</v>
      </c>
      <c r="O1679" s="16" t="str">
        <f>VLOOKUP(N1679:N4835,[11]FF!$A$22:$B$93,2,FALSE)</f>
        <v>Ingresos Propios</v>
      </c>
      <c r="P1679" s="16">
        <v>860080</v>
      </c>
      <c r="Q1679" s="16">
        <v>12</v>
      </c>
      <c r="R1679" s="17">
        <v>0</v>
      </c>
      <c r="S1679" s="17">
        <v>0</v>
      </c>
      <c r="T1679" s="17">
        <f t="shared" si="234"/>
        <v>0</v>
      </c>
      <c r="U1679" s="17">
        <v>0</v>
      </c>
      <c r="V1679" s="17">
        <v>0</v>
      </c>
      <c r="W1679" s="17">
        <f t="shared" si="235"/>
        <v>0</v>
      </c>
      <c r="X1679" t="str">
        <f>VLOOKUP(J1679,'[12]Conver ASEJ VS Clave Nueva'!$A$4:$C$193,3,FALSE)</f>
        <v>4.3.8.1</v>
      </c>
      <c r="Y1679" t="str">
        <f>VLOOKUP(K1679,'[13]Conver ASEJ VS Clave Nueva'!$B$4:$D$193,3,FALSE)</f>
        <v>Inhumaciones y reinhumaciones</v>
      </c>
    </row>
    <row r="1680" spans="1:25" x14ac:dyDescent="0.25">
      <c r="A1680" s="16">
        <v>84766</v>
      </c>
      <c r="B1680" s="16" t="s">
        <v>46</v>
      </c>
      <c r="C1680" s="16" t="str">
        <f t="shared" si="236"/>
        <v>2018</v>
      </c>
      <c r="D1680" s="16" t="str">
        <f t="shared" si="237"/>
        <v>040000</v>
      </c>
      <c r="E1680" s="16" t="str">
        <f>VLOOKUP(D1680:D4836,'[10]Catalogos CRI'!$A$10:$B$19,2,FALSE)</f>
        <v>DERECHOS</v>
      </c>
      <c r="F1680" s="16" t="str">
        <f t="shared" si="238"/>
        <v>043000</v>
      </c>
      <c r="G1680" s="16" t="str">
        <f>VLOOKUP(F1680:F4836,'[10]Catalogos CRI'!$A$24:$B$65,2,FALSE)</f>
        <v>DERECHOS POR PRESTACIÓN DE SERVICIOS</v>
      </c>
      <c r="H1680" s="16" t="str">
        <f t="shared" si="239"/>
        <v>043070</v>
      </c>
      <c r="I1680" s="16" t="str">
        <f>VLOOKUP(H1680:H4836,'[10]Catalogos CRI'!$A$70:$B$148,2,FALSE)</f>
        <v>Servicios de sanidad</v>
      </c>
      <c r="J1680" s="16" t="str">
        <f t="shared" si="240"/>
        <v>043072</v>
      </c>
      <c r="K1680" s="16" t="str">
        <f>VLOOKUP(J1680:J4836,'[10]Catalogos CRI'!$A$153:$B$335,2,FALSE)</f>
        <v>Exhumaciones</v>
      </c>
      <c r="L1680" s="16" t="str">
        <f t="shared" si="241"/>
        <v>400</v>
      </c>
      <c r="M1680" s="16" t="str">
        <f>VLOOKUP(L1680:L4836,[11]FF!$A$10:$B$16,2,FALSE)</f>
        <v>Ingresos Propios</v>
      </c>
      <c r="N1680" s="16" t="str">
        <f t="shared" si="242"/>
        <v>401</v>
      </c>
      <c r="O1680" s="16" t="str">
        <f>VLOOKUP(N1680:N4836,[11]FF!$A$22:$B$93,2,FALSE)</f>
        <v>Ingresos Propios</v>
      </c>
      <c r="P1680" s="16">
        <v>860081</v>
      </c>
      <c r="Q1680" s="16">
        <v>1</v>
      </c>
      <c r="R1680" s="17">
        <v>0</v>
      </c>
      <c r="S1680" s="17">
        <v>0</v>
      </c>
      <c r="T1680" s="17">
        <f t="shared" si="234"/>
        <v>0</v>
      </c>
      <c r="U1680" s="17">
        <v>0</v>
      </c>
      <c r="V1680" s="17">
        <v>5074.96</v>
      </c>
      <c r="W1680" s="17">
        <f t="shared" si="235"/>
        <v>-5074.96</v>
      </c>
      <c r="X1680" t="str">
        <f>VLOOKUP(J1680,'[12]Conver ASEJ VS Clave Nueva'!$A$4:$C$193,3,FALSE)</f>
        <v>4.3.8.2</v>
      </c>
      <c r="Y1680" t="str">
        <f>VLOOKUP(K1680,'[13]Conver ASEJ VS Clave Nueva'!$B$4:$D$193,3,FALSE)</f>
        <v>Exhumaciones</v>
      </c>
    </row>
    <row r="1681" spans="1:25" x14ac:dyDescent="0.25">
      <c r="A1681" s="16">
        <v>84766</v>
      </c>
      <c r="B1681" s="16" t="s">
        <v>46</v>
      </c>
      <c r="C1681" s="16" t="str">
        <f t="shared" si="236"/>
        <v>2018</v>
      </c>
      <c r="D1681" s="16" t="str">
        <f t="shared" si="237"/>
        <v>040000</v>
      </c>
      <c r="E1681" s="16" t="str">
        <f>VLOOKUP(D1681:D4837,'[10]Catalogos CRI'!$A$10:$B$19,2,FALSE)</f>
        <v>DERECHOS</v>
      </c>
      <c r="F1681" s="16" t="str">
        <f t="shared" si="238"/>
        <v>043000</v>
      </c>
      <c r="G1681" s="16" t="str">
        <f>VLOOKUP(F1681:F4837,'[10]Catalogos CRI'!$A$24:$B$65,2,FALSE)</f>
        <v>DERECHOS POR PRESTACIÓN DE SERVICIOS</v>
      </c>
      <c r="H1681" s="16" t="str">
        <f t="shared" si="239"/>
        <v>043070</v>
      </c>
      <c r="I1681" s="16" t="str">
        <f>VLOOKUP(H1681:H4837,'[10]Catalogos CRI'!$A$70:$B$148,2,FALSE)</f>
        <v>Servicios de sanidad</v>
      </c>
      <c r="J1681" s="16" t="str">
        <f t="shared" si="240"/>
        <v>043072</v>
      </c>
      <c r="K1681" s="16" t="str">
        <f>VLOOKUP(J1681:J4837,'[10]Catalogos CRI'!$A$153:$B$335,2,FALSE)</f>
        <v>Exhumaciones</v>
      </c>
      <c r="L1681" s="16" t="str">
        <f t="shared" si="241"/>
        <v>400</v>
      </c>
      <c r="M1681" s="16" t="str">
        <f>VLOOKUP(L1681:L4837,[11]FF!$A$10:$B$16,2,FALSE)</f>
        <v>Ingresos Propios</v>
      </c>
      <c r="N1681" s="16" t="str">
        <f t="shared" si="242"/>
        <v>401</v>
      </c>
      <c r="O1681" s="16" t="str">
        <f>VLOOKUP(N1681:N4837,[11]FF!$A$22:$B$93,2,FALSE)</f>
        <v>Ingresos Propios</v>
      </c>
      <c r="P1681" s="16">
        <v>860082</v>
      </c>
      <c r="Q1681" s="16">
        <v>2</v>
      </c>
      <c r="R1681" s="17">
        <v>0</v>
      </c>
      <c r="S1681" s="17">
        <v>0</v>
      </c>
      <c r="T1681" s="17">
        <f t="shared" si="234"/>
        <v>0</v>
      </c>
      <c r="U1681" s="17">
        <v>0</v>
      </c>
      <c r="V1681" s="17">
        <v>10570.46</v>
      </c>
      <c r="W1681" s="17">
        <f t="shared" si="235"/>
        <v>-10570.46</v>
      </c>
      <c r="X1681" t="str">
        <f>VLOOKUP(J1681,'[12]Conver ASEJ VS Clave Nueva'!$A$4:$C$193,3,FALSE)</f>
        <v>4.3.8.2</v>
      </c>
      <c r="Y1681" t="str">
        <f>VLOOKUP(K1681,'[13]Conver ASEJ VS Clave Nueva'!$B$4:$D$193,3,FALSE)</f>
        <v>Exhumaciones</v>
      </c>
    </row>
    <row r="1682" spans="1:25" x14ac:dyDescent="0.25">
      <c r="A1682" s="16">
        <v>84766</v>
      </c>
      <c r="B1682" s="16" t="s">
        <v>46</v>
      </c>
      <c r="C1682" s="16" t="str">
        <f t="shared" si="236"/>
        <v>2018</v>
      </c>
      <c r="D1682" s="16" t="str">
        <f t="shared" si="237"/>
        <v>040000</v>
      </c>
      <c r="E1682" s="16" t="str">
        <f>VLOOKUP(D1682:D4838,'[10]Catalogos CRI'!$A$10:$B$19,2,FALSE)</f>
        <v>DERECHOS</v>
      </c>
      <c r="F1682" s="16" t="str">
        <f t="shared" si="238"/>
        <v>043000</v>
      </c>
      <c r="G1682" s="16" t="str">
        <f>VLOOKUP(F1682:F4838,'[10]Catalogos CRI'!$A$24:$B$65,2,FALSE)</f>
        <v>DERECHOS POR PRESTACIÓN DE SERVICIOS</v>
      </c>
      <c r="H1682" s="16" t="str">
        <f t="shared" si="239"/>
        <v>043070</v>
      </c>
      <c r="I1682" s="16" t="str">
        <f>VLOOKUP(H1682:H4838,'[10]Catalogos CRI'!$A$70:$B$148,2,FALSE)</f>
        <v>Servicios de sanidad</v>
      </c>
      <c r="J1682" s="16" t="str">
        <f t="shared" si="240"/>
        <v>043072</v>
      </c>
      <c r="K1682" s="16" t="str">
        <f>VLOOKUP(J1682:J4838,'[10]Catalogos CRI'!$A$153:$B$335,2,FALSE)</f>
        <v>Exhumaciones</v>
      </c>
      <c r="L1682" s="16" t="str">
        <f t="shared" si="241"/>
        <v>400</v>
      </c>
      <c r="M1682" s="16" t="str">
        <f>VLOOKUP(L1682:L4838,[11]FF!$A$10:$B$16,2,FALSE)</f>
        <v>Ingresos Propios</v>
      </c>
      <c r="N1682" s="16" t="str">
        <f t="shared" si="242"/>
        <v>401</v>
      </c>
      <c r="O1682" s="16" t="str">
        <f>VLOOKUP(N1682:N4838,[11]FF!$A$22:$B$93,2,FALSE)</f>
        <v>Ingresos Propios</v>
      </c>
      <c r="P1682" s="16">
        <v>860083</v>
      </c>
      <c r="Q1682" s="16">
        <v>3</v>
      </c>
      <c r="R1682" s="17">
        <v>0</v>
      </c>
      <c r="S1682" s="17">
        <v>0</v>
      </c>
      <c r="T1682" s="17">
        <f t="shared" si="234"/>
        <v>0</v>
      </c>
      <c r="U1682" s="17">
        <v>0</v>
      </c>
      <c r="V1682" s="17">
        <v>7290</v>
      </c>
      <c r="W1682" s="17">
        <f t="shared" si="235"/>
        <v>-7290</v>
      </c>
      <c r="X1682" t="str">
        <f>VLOOKUP(J1682,'[12]Conver ASEJ VS Clave Nueva'!$A$4:$C$193,3,FALSE)</f>
        <v>4.3.8.2</v>
      </c>
      <c r="Y1682" t="str">
        <f>VLOOKUP(K1682,'[13]Conver ASEJ VS Clave Nueva'!$B$4:$D$193,3,FALSE)</f>
        <v>Exhumaciones</v>
      </c>
    </row>
    <row r="1683" spans="1:25" x14ac:dyDescent="0.25">
      <c r="A1683" s="16">
        <v>84766</v>
      </c>
      <c r="B1683" s="16" t="s">
        <v>46</v>
      </c>
      <c r="C1683" s="16" t="str">
        <f t="shared" si="236"/>
        <v>2018</v>
      </c>
      <c r="D1683" s="16" t="str">
        <f t="shared" si="237"/>
        <v>040000</v>
      </c>
      <c r="E1683" s="16" t="str">
        <f>VLOOKUP(D1683:D4839,'[10]Catalogos CRI'!$A$10:$B$19,2,FALSE)</f>
        <v>DERECHOS</v>
      </c>
      <c r="F1683" s="16" t="str">
        <f t="shared" si="238"/>
        <v>043000</v>
      </c>
      <c r="G1683" s="16" t="str">
        <f>VLOOKUP(F1683:F4839,'[10]Catalogos CRI'!$A$24:$B$65,2,FALSE)</f>
        <v>DERECHOS POR PRESTACIÓN DE SERVICIOS</v>
      </c>
      <c r="H1683" s="16" t="str">
        <f t="shared" si="239"/>
        <v>043070</v>
      </c>
      <c r="I1683" s="16" t="str">
        <f>VLOOKUP(H1683:H4839,'[10]Catalogos CRI'!$A$70:$B$148,2,FALSE)</f>
        <v>Servicios de sanidad</v>
      </c>
      <c r="J1683" s="16" t="str">
        <f t="shared" si="240"/>
        <v>043072</v>
      </c>
      <c r="K1683" s="16" t="str">
        <f>VLOOKUP(J1683:J4839,'[10]Catalogos CRI'!$A$153:$B$335,2,FALSE)</f>
        <v>Exhumaciones</v>
      </c>
      <c r="L1683" s="16" t="str">
        <f t="shared" si="241"/>
        <v>400</v>
      </c>
      <c r="M1683" s="16" t="str">
        <f>VLOOKUP(L1683:L4839,[11]FF!$A$10:$B$16,2,FALSE)</f>
        <v>Ingresos Propios</v>
      </c>
      <c r="N1683" s="16" t="str">
        <f t="shared" si="242"/>
        <v>401</v>
      </c>
      <c r="O1683" s="16" t="str">
        <f>VLOOKUP(N1683:N4839,[11]FF!$A$22:$B$93,2,FALSE)</f>
        <v>Ingresos Propios</v>
      </c>
      <c r="P1683" s="16">
        <v>860084</v>
      </c>
      <c r="Q1683" s="16">
        <v>4</v>
      </c>
      <c r="R1683" s="17">
        <v>0</v>
      </c>
      <c r="S1683" s="17">
        <v>0</v>
      </c>
      <c r="T1683" s="17">
        <f t="shared" si="234"/>
        <v>0</v>
      </c>
      <c r="U1683" s="17">
        <v>0</v>
      </c>
      <c r="V1683" s="17">
        <v>3645</v>
      </c>
      <c r="W1683" s="17">
        <f t="shared" si="235"/>
        <v>-3645</v>
      </c>
      <c r="X1683" t="str">
        <f>VLOOKUP(J1683,'[12]Conver ASEJ VS Clave Nueva'!$A$4:$C$193,3,FALSE)</f>
        <v>4.3.8.2</v>
      </c>
      <c r="Y1683" t="str">
        <f>VLOOKUP(K1683,'[13]Conver ASEJ VS Clave Nueva'!$B$4:$D$193,3,FALSE)</f>
        <v>Exhumaciones</v>
      </c>
    </row>
    <row r="1684" spans="1:25" x14ac:dyDescent="0.25">
      <c r="A1684" s="16">
        <v>84766</v>
      </c>
      <c r="B1684" s="16" t="s">
        <v>46</v>
      </c>
      <c r="C1684" s="16" t="str">
        <f t="shared" si="236"/>
        <v>2018</v>
      </c>
      <c r="D1684" s="16" t="str">
        <f t="shared" si="237"/>
        <v>040000</v>
      </c>
      <c r="E1684" s="16" t="str">
        <f>VLOOKUP(D1684:D4840,'[10]Catalogos CRI'!$A$10:$B$19,2,FALSE)</f>
        <v>DERECHOS</v>
      </c>
      <c r="F1684" s="16" t="str">
        <f t="shared" si="238"/>
        <v>043000</v>
      </c>
      <c r="G1684" s="16" t="str">
        <f>VLOOKUP(F1684:F4840,'[10]Catalogos CRI'!$A$24:$B$65,2,FALSE)</f>
        <v>DERECHOS POR PRESTACIÓN DE SERVICIOS</v>
      </c>
      <c r="H1684" s="16" t="str">
        <f t="shared" si="239"/>
        <v>043070</v>
      </c>
      <c r="I1684" s="16" t="str">
        <f>VLOOKUP(H1684:H4840,'[10]Catalogos CRI'!$A$70:$B$148,2,FALSE)</f>
        <v>Servicios de sanidad</v>
      </c>
      <c r="J1684" s="16" t="str">
        <f t="shared" si="240"/>
        <v>043072</v>
      </c>
      <c r="K1684" s="16" t="str">
        <f>VLOOKUP(J1684:J4840,'[10]Catalogos CRI'!$A$153:$B$335,2,FALSE)</f>
        <v>Exhumaciones</v>
      </c>
      <c r="L1684" s="16" t="str">
        <f t="shared" si="241"/>
        <v>400</v>
      </c>
      <c r="M1684" s="16" t="str">
        <f>VLOOKUP(L1684:L4840,[11]FF!$A$10:$B$16,2,FALSE)</f>
        <v>Ingresos Propios</v>
      </c>
      <c r="N1684" s="16" t="str">
        <f t="shared" si="242"/>
        <v>401</v>
      </c>
      <c r="O1684" s="16" t="str">
        <f>VLOOKUP(N1684:N4840,[11]FF!$A$22:$B$93,2,FALSE)</f>
        <v>Ingresos Propios</v>
      </c>
      <c r="P1684" s="16">
        <v>860085</v>
      </c>
      <c r="Q1684" s="16">
        <v>5</v>
      </c>
      <c r="R1684" s="17">
        <v>0</v>
      </c>
      <c r="S1684" s="17">
        <v>0</v>
      </c>
      <c r="T1684" s="17">
        <f t="shared" si="234"/>
        <v>0</v>
      </c>
      <c r="U1684" s="17">
        <v>0</v>
      </c>
      <c r="V1684" s="17">
        <v>0</v>
      </c>
      <c r="W1684" s="17">
        <f t="shared" si="235"/>
        <v>0</v>
      </c>
      <c r="X1684" t="str">
        <f>VLOOKUP(J1684,'[12]Conver ASEJ VS Clave Nueva'!$A$4:$C$193,3,FALSE)</f>
        <v>4.3.8.2</v>
      </c>
      <c r="Y1684" t="str">
        <f>VLOOKUP(K1684,'[13]Conver ASEJ VS Clave Nueva'!$B$4:$D$193,3,FALSE)</f>
        <v>Exhumaciones</v>
      </c>
    </row>
    <row r="1685" spans="1:25" x14ac:dyDescent="0.25">
      <c r="A1685" s="16">
        <v>84766</v>
      </c>
      <c r="B1685" s="16" t="s">
        <v>46</v>
      </c>
      <c r="C1685" s="16" t="str">
        <f t="shared" si="236"/>
        <v>2018</v>
      </c>
      <c r="D1685" s="16" t="str">
        <f t="shared" si="237"/>
        <v>040000</v>
      </c>
      <c r="E1685" s="16" t="str">
        <f>VLOOKUP(D1685:D4841,'[10]Catalogos CRI'!$A$10:$B$19,2,FALSE)</f>
        <v>DERECHOS</v>
      </c>
      <c r="F1685" s="16" t="str">
        <f t="shared" si="238"/>
        <v>043000</v>
      </c>
      <c r="G1685" s="16" t="str">
        <f>VLOOKUP(F1685:F4841,'[10]Catalogos CRI'!$A$24:$B$65,2,FALSE)</f>
        <v>DERECHOS POR PRESTACIÓN DE SERVICIOS</v>
      </c>
      <c r="H1685" s="16" t="str">
        <f t="shared" si="239"/>
        <v>043070</v>
      </c>
      <c r="I1685" s="16" t="str">
        <f>VLOOKUP(H1685:H4841,'[10]Catalogos CRI'!$A$70:$B$148,2,FALSE)</f>
        <v>Servicios de sanidad</v>
      </c>
      <c r="J1685" s="16" t="str">
        <f t="shared" si="240"/>
        <v>043072</v>
      </c>
      <c r="K1685" s="16" t="str">
        <f>VLOOKUP(J1685:J4841,'[10]Catalogos CRI'!$A$153:$B$335,2,FALSE)</f>
        <v>Exhumaciones</v>
      </c>
      <c r="L1685" s="16" t="str">
        <f t="shared" si="241"/>
        <v>400</v>
      </c>
      <c r="M1685" s="16" t="str">
        <f>VLOOKUP(L1685:L4841,[11]FF!$A$10:$B$16,2,FALSE)</f>
        <v>Ingresos Propios</v>
      </c>
      <c r="N1685" s="16" t="str">
        <f t="shared" si="242"/>
        <v>401</v>
      </c>
      <c r="O1685" s="16" t="str">
        <f>VLOOKUP(N1685:N4841,[11]FF!$A$22:$B$93,2,FALSE)</f>
        <v>Ingresos Propios</v>
      </c>
      <c r="P1685" s="16">
        <v>860086</v>
      </c>
      <c r="Q1685" s="16">
        <v>6</v>
      </c>
      <c r="R1685" s="17">
        <v>0</v>
      </c>
      <c r="S1685" s="17">
        <v>0</v>
      </c>
      <c r="T1685" s="17">
        <f t="shared" si="234"/>
        <v>0</v>
      </c>
      <c r="U1685" s="17">
        <v>0</v>
      </c>
      <c r="V1685" s="17">
        <v>0</v>
      </c>
      <c r="W1685" s="17">
        <f t="shared" si="235"/>
        <v>0</v>
      </c>
      <c r="X1685" t="str">
        <f>VLOOKUP(J1685,'[12]Conver ASEJ VS Clave Nueva'!$A$4:$C$193,3,FALSE)</f>
        <v>4.3.8.2</v>
      </c>
      <c r="Y1685" t="str">
        <f>VLOOKUP(K1685,'[13]Conver ASEJ VS Clave Nueva'!$B$4:$D$193,3,FALSE)</f>
        <v>Exhumaciones</v>
      </c>
    </row>
    <row r="1686" spans="1:25" x14ac:dyDescent="0.25">
      <c r="A1686" s="16">
        <v>84766</v>
      </c>
      <c r="B1686" s="16" t="s">
        <v>46</v>
      </c>
      <c r="C1686" s="16" t="str">
        <f t="shared" si="236"/>
        <v>2018</v>
      </c>
      <c r="D1686" s="16" t="str">
        <f t="shared" si="237"/>
        <v>040000</v>
      </c>
      <c r="E1686" s="16" t="str">
        <f>VLOOKUP(D1686:D4842,'[10]Catalogos CRI'!$A$10:$B$19,2,FALSE)</f>
        <v>DERECHOS</v>
      </c>
      <c r="F1686" s="16" t="str">
        <f t="shared" si="238"/>
        <v>043000</v>
      </c>
      <c r="G1686" s="16" t="str">
        <f>VLOOKUP(F1686:F4842,'[10]Catalogos CRI'!$A$24:$B$65,2,FALSE)</f>
        <v>DERECHOS POR PRESTACIÓN DE SERVICIOS</v>
      </c>
      <c r="H1686" s="16" t="str">
        <f t="shared" si="239"/>
        <v>043070</v>
      </c>
      <c r="I1686" s="16" t="str">
        <f>VLOOKUP(H1686:H4842,'[10]Catalogos CRI'!$A$70:$B$148,2,FALSE)</f>
        <v>Servicios de sanidad</v>
      </c>
      <c r="J1686" s="16" t="str">
        <f t="shared" si="240"/>
        <v>043072</v>
      </c>
      <c r="K1686" s="16" t="str">
        <f>VLOOKUP(J1686:J4842,'[10]Catalogos CRI'!$A$153:$B$335,2,FALSE)</f>
        <v>Exhumaciones</v>
      </c>
      <c r="L1686" s="16" t="str">
        <f t="shared" si="241"/>
        <v>400</v>
      </c>
      <c r="M1686" s="16" t="str">
        <f>VLOOKUP(L1686:L4842,[11]FF!$A$10:$B$16,2,FALSE)</f>
        <v>Ingresos Propios</v>
      </c>
      <c r="N1686" s="16" t="str">
        <f t="shared" si="242"/>
        <v>401</v>
      </c>
      <c r="O1686" s="16" t="str">
        <f>VLOOKUP(N1686:N4842,[11]FF!$A$22:$B$93,2,FALSE)</f>
        <v>Ingresos Propios</v>
      </c>
      <c r="P1686" s="16">
        <v>860087</v>
      </c>
      <c r="Q1686" s="16">
        <v>7</v>
      </c>
      <c r="R1686" s="17">
        <v>0</v>
      </c>
      <c r="S1686" s="17">
        <v>0</v>
      </c>
      <c r="T1686" s="17">
        <f t="shared" si="234"/>
        <v>0</v>
      </c>
      <c r="U1686" s="17">
        <v>0</v>
      </c>
      <c r="V1686" s="17">
        <v>0</v>
      </c>
      <c r="W1686" s="17">
        <f t="shared" si="235"/>
        <v>0</v>
      </c>
      <c r="X1686" t="str">
        <f>VLOOKUP(J1686,'[12]Conver ASEJ VS Clave Nueva'!$A$4:$C$193,3,FALSE)</f>
        <v>4.3.8.2</v>
      </c>
      <c r="Y1686" t="str">
        <f>VLOOKUP(K1686,'[13]Conver ASEJ VS Clave Nueva'!$B$4:$D$193,3,FALSE)</f>
        <v>Exhumaciones</v>
      </c>
    </row>
    <row r="1687" spans="1:25" x14ac:dyDescent="0.25">
      <c r="A1687" s="16">
        <v>84766</v>
      </c>
      <c r="B1687" s="16" t="s">
        <v>46</v>
      </c>
      <c r="C1687" s="16" t="str">
        <f t="shared" si="236"/>
        <v>2018</v>
      </c>
      <c r="D1687" s="16" t="str">
        <f t="shared" si="237"/>
        <v>040000</v>
      </c>
      <c r="E1687" s="16" t="str">
        <f>VLOOKUP(D1687:D4843,'[10]Catalogos CRI'!$A$10:$B$19,2,FALSE)</f>
        <v>DERECHOS</v>
      </c>
      <c r="F1687" s="16" t="str">
        <f t="shared" si="238"/>
        <v>043000</v>
      </c>
      <c r="G1687" s="16" t="str">
        <f>VLOOKUP(F1687:F4843,'[10]Catalogos CRI'!$A$24:$B$65,2,FALSE)</f>
        <v>DERECHOS POR PRESTACIÓN DE SERVICIOS</v>
      </c>
      <c r="H1687" s="16" t="str">
        <f t="shared" si="239"/>
        <v>043070</v>
      </c>
      <c r="I1687" s="16" t="str">
        <f>VLOOKUP(H1687:H4843,'[10]Catalogos CRI'!$A$70:$B$148,2,FALSE)</f>
        <v>Servicios de sanidad</v>
      </c>
      <c r="J1687" s="16" t="str">
        <f t="shared" si="240"/>
        <v>043072</v>
      </c>
      <c r="K1687" s="16" t="str">
        <f>VLOOKUP(J1687:J4843,'[10]Catalogos CRI'!$A$153:$B$335,2,FALSE)</f>
        <v>Exhumaciones</v>
      </c>
      <c r="L1687" s="16" t="str">
        <f t="shared" si="241"/>
        <v>400</v>
      </c>
      <c r="M1687" s="16" t="str">
        <f>VLOOKUP(L1687:L4843,[11]FF!$A$10:$B$16,2,FALSE)</f>
        <v>Ingresos Propios</v>
      </c>
      <c r="N1687" s="16" t="str">
        <f t="shared" si="242"/>
        <v>401</v>
      </c>
      <c r="O1687" s="16" t="str">
        <f>VLOOKUP(N1687:N4843,[11]FF!$A$22:$B$93,2,FALSE)</f>
        <v>Ingresos Propios</v>
      </c>
      <c r="P1687" s="16">
        <v>860088</v>
      </c>
      <c r="Q1687" s="16">
        <v>8</v>
      </c>
      <c r="R1687" s="17">
        <v>0</v>
      </c>
      <c r="S1687" s="17">
        <v>0</v>
      </c>
      <c r="T1687" s="17">
        <f t="shared" si="234"/>
        <v>0</v>
      </c>
      <c r="U1687" s="17">
        <v>0</v>
      </c>
      <c r="V1687" s="17">
        <v>0</v>
      </c>
      <c r="W1687" s="17">
        <f t="shared" si="235"/>
        <v>0</v>
      </c>
      <c r="X1687" t="str">
        <f>VLOOKUP(J1687,'[12]Conver ASEJ VS Clave Nueva'!$A$4:$C$193,3,FALSE)</f>
        <v>4.3.8.2</v>
      </c>
      <c r="Y1687" t="str">
        <f>VLOOKUP(K1687,'[13]Conver ASEJ VS Clave Nueva'!$B$4:$D$193,3,FALSE)</f>
        <v>Exhumaciones</v>
      </c>
    </row>
    <row r="1688" spans="1:25" x14ac:dyDescent="0.25">
      <c r="A1688" s="16">
        <v>84766</v>
      </c>
      <c r="B1688" s="16" t="s">
        <v>46</v>
      </c>
      <c r="C1688" s="16" t="str">
        <f t="shared" si="236"/>
        <v>2018</v>
      </c>
      <c r="D1688" s="16" t="str">
        <f t="shared" si="237"/>
        <v>040000</v>
      </c>
      <c r="E1688" s="16" t="str">
        <f>VLOOKUP(D1688:D4844,'[10]Catalogos CRI'!$A$10:$B$19,2,FALSE)</f>
        <v>DERECHOS</v>
      </c>
      <c r="F1688" s="16" t="str">
        <f t="shared" si="238"/>
        <v>043000</v>
      </c>
      <c r="G1688" s="16" t="str">
        <f>VLOOKUP(F1688:F4844,'[10]Catalogos CRI'!$A$24:$B$65,2,FALSE)</f>
        <v>DERECHOS POR PRESTACIÓN DE SERVICIOS</v>
      </c>
      <c r="H1688" s="16" t="str">
        <f t="shared" si="239"/>
        <v>043070</v>
      </c>
      <c r="I1688" s="16" t="str">
        <f>VLOOKUP(H1688:H4844,'[10]Catalogos CRI'!$A$70:$B$148,2,FALSE)</f>
        <v>Servicios de sanidad</v>
      </c>
      <c r="J1688" s="16" t="str">
        <f t="shared" si="240"/>
        <v>043072</v>
      </c>
      <c r="K1688" s="16" t="str">
        <f>VLOOKUP(J1688:J4844,'[10]Catalogos CRI'!$A$153:$B$335,2,FALSE)</f>
        <v>Exhumaciones</v>
      </c>
      <c r="L1688" s="16" t="str">
        <f t="shared" si="241"/>
        <v>400</v>
      </c>
      <c r="M1688" s="16" t="str">
        <f>VLOOKUP(L1688:L4844,[11]FF!$A$10:$B$16,2,FALSE)</f>
        <v>Ingresos Propios</v>
      </c>
      <c r="N1688" s="16" t="str">
        <f t="shared" si="242"/>
        <v>401</v>
      </c>
      <c r="O1688" s="16" t="str">
        <f>VLOOKUP(N1688:N4844,[11]FF!$A$22:$B$93,2,FALSE)</f>
        <v>Ingresos Propios</v>
      </c>
      <c r="P1688" s="16">
        <v>860089</v>
      </c>
      <c r="Q1688" s="16">
        <v>9</v>
      </c>
      <c r="R1688" s="17">
        <v>0</v>
      </c>
      <c r="S1688" s="17">
        <v>0</v>
      </c>
      <c r="T1688" s="17">
        <f t="shared" si="234"/>
        <v>0</v>
      </c>
      <c r="U1688" s="17">
        <v>0</v>
      </c>
      <c r="V1688" s="17">
        <v>0</v>
      </c>
      <c r="W1688" s="17">
        <f t="shared" si="235"/>
        <v>0</v>
      </c>
      <c r="X1688" t="str">
        <f>VLOOKUP(J1688,'[12]Conver ASEJ VS Clave Nueva'!$A$4:$C$193,3,FALSE)</f>
        <v>4.3.8.2</v>
      </c>
      <c r="Y1688" t="str">
        <f>VLOOKUP(K1688,'[13]Conver ASEJ VS Clave Nueva'!$B$4:$D$193,3,FALSE)</f>
        <v>Exhumaciones</v>
      </c>
    </row>
    <row r="1689" spans="1:25" x14ac:dyDescent="0.25">
      <c r="A1689" s="16">
        <v>84766</v>
      </c>
      <c r="B1689" s="16" t="s">
        <v>46</v>
      </c>
      <c r="C1689" s="16" t="str">
        <f t="shared" si="236"/>
        <v>2018</v>
      </c>
      <c r="D1689" s="16" t="str">
        <f t="shared" si="237"/>
        <v>040000</v>
      </c>
      <c r="E1689" s="16" t="str">
        <f>VLOOKUP(D1689:D4845,'[10]Catalogos CRI'!$A$10:$B$19,2,FALSE)</f>
        <v>DERECHOS</v>
      </c>
      <c r="F1689" s="16" t="str">
        <f t="shared" si="238"/>
        <v>043000</v>
      </c>
      <c r="G1689" s="16" t="str">
        <f>VLOOKUP(F1689:F4845,'[10]Catalogos CRI'!$A$24:$B$65,2,FALSE)</f>
        <v>DERECHOS POR PRESTACIÓN DE SERVICIOS</v>
      </c>
      <c r="H1689" s="16" t="str">
        <f t="shared" si="239"/>
        <v>043070</v>
      </c>
      <c r="I1689" s="16" t="str">
        <f>VLOOKUP(H1689:H4845,'[10]Catalogos CRI'!$A$70:$B$148,2,FALSE)</f>
        <v>Servicios de sanidad</v>
      </c>
      <c r="J1689" s="16" t="str">
        <f t="shared" si="240"/>
        <v>043072</v>
      </c>
      <c r="K1689" s="16" t="str">
        <f>VLOOKUP(J1689:J4845,'[10]Catalogos CRI'!$A$153:$B$335,2,FALSE)</f>
        <v>Exhumaciones</v>
      </c>
      <c r="L1689" s="16" t="str">
        <f t="shared" si="241"/>
        <v>400</v>
      </c>
      <c r="M1689" s="16" t="str">
        <f>VLOOKUP(L1689:L4845,[11]FF!$A$10:$B$16,2,FALSE)</f>
        <v>Ingresos Propios</v>
      </c>
      <c r="N1689" s="16" t="str">
        <f t="shared" si="242"/>
        <v>401</v>
      </c>
      <c r="O1689" s="16" t="str">
        <f>VLOOKUP(N1689:N4845,[11]FF!$A$22:$B$93,2,FALSE)</f>
        <v>Ingresos Propios</v>
      </c>
      <c r="P1689" s="16">
        <v>860090</v>
      </c>
      <c r="Q1689" s="16">
        <v>10</v>
      </c>
      <c r="R1689" s="17">
        <v>0</v>
      </c>
      <c r="S1689" s="17">
        <v>0</v>
      </c>
      <c r="T1689" s="17">
        <f t="shared" si="234"/>
        <v>0</v>
      </c>
      <c r="U1689" s="17">
        <v>0</v>
      </c>
      <c r="V1689" s="17">
        <v>0</v>
      </c>
      <c r="W1689" s="17">
        <f t="shared" si="235"/>
        <v>0</v>
      </c>
      <c r="X1689" t="str">
        <f>VLOOKUP(J1689,'[12]Conver ASEJ VS Clave Nueva'!$A$4:$C$193,3,FALSE)</f>
        <v>4.3.8.2</v>
      </c>
      <c r="Y1689" t="str">
        <f>VLOOKUP(K1689,'[13]Conver ASEJ VS Clave Nueva'!$B$4:$D$193,3,FALSE)</f>
        <v>Exhumaciones</v>
      </c>
    </row>
    <row r="1690" spans="1:25" x14ac:dyDescent="0.25">
      <c r="A1690" s="16">
        <v>84766</v>
      </c>
      <c r="B1690" s="16" t="s">
        <v>46</v>
      </c>
      <c r="C1690" s="16" t="str">
        <f t="shared" si="236"/>
        <v>2018</v>
      </c>
      <c r="D1690" s="16" t="str">
        <f t="shared" si="237"/>
        <v>040000</v>
      </c>
      <c r="E1690" s="16" t="str">
        <f>VLOOKUP(D1690:D4846,'[10]Catalogos CRI'!$A$10:$B$19,2,FALSE)</f>
        <v>DERECHOS</v>
      </c>
      <c r="F1690" s="16" t="str">
        <f t="shared" si="238"/>
        <v>043000</v>
      </c>
      <c r="G1690" s="16" t="str">
        <f>VLOOKUP(F1690:F4846,'[10]Catalogos CRI'!$A$24:$B$65,2,FALSE)</f>
        <v>DERECHOS POR PRESTACIÓN DE SERVICIOS</v>
      </c>
      <c r="H1690" s="16" t="str">
        <f t="shared" si="239"/>
        <v>043070</v>
      </c>
      <c r="I1690" s="16" t="str">
        <f>VLOOKUP(H1690:H4846,'[10]Catalogos CRI'!$A$70:$B$148,2,FALSE)</f>
        <v>Servicios de sanidad</v>
      </c>
      <c r="J1690" s="16" t="str">
        <f t="shared" si="240"/>
        <v>043072</v>
      </c>
      <c r="K1690" s="16" t="str">
        <f>VLOOKUP(J1690:J4846,'[10]Catalogos CRI'!$A$153:$B$335,2,FALSE)</f>
        <v>Exhumaciones</v>
      </c>
      <c r="L1690" s="16" t="str">
        <f t="shared" si="241"/>
        <v>400</v>
      </c>
      <c r="M1690" s="16" t="str">
        <f>VLOOKUP(L1690:L4846,[11]FF!$A$10:$B$16,2,FALSE)</f>
        <v>Ingresos Propios</v>
      </c>
      <c r="N1690" s="16" t="str">
        <f t="shared" si="242"/>
        <v>401</v>
      </c>
      <c r="O1690" s="16" t="str">
        <f>VLOOKUP(N1690:N4846,[11]FF!$A$22:$B$93,2,FALSE)</f>
        <v>Ingresos Propios</v>
      </c>
      <c r="P1690" s="16">
        <v>860091</v>
      </c>
      <c r="Q1690" s="16">
        <v>11</v>
      </c>
      <c r="R1690" s="17">
        <v>0</v>
      </c>
      <c r="S1690" s="17">
        <v>0</v>
      </c>
      <c r="T1690" s="17">
        <f t="shared" si="234"/>
        <v>0</v>
      </c>
      <c r="U1690" s="17">
        <v>0</v>
      </c>
      <c r="V1690" s="17">
        <v>0</v>
      </c>
      <c r="W1690" s="17">
        <f t="shared" si="235"/>
        <v>0</v>
      </c>
      <c r="X1690" t="str">
        <f>VLOOKUP(J1690,'[12]Conver ASEJ VS Clave Nueva'!$A$4:$C$193,3,FALSE)</f>
        <v>4.3.8.2</v>
      </c>
      <c r="Y1690" t="str">
        <f>VLOOKUP(K1690,'[13]Conver ASEJ VS Clave Nueva'!$B$4:$D$193,3,FALSE)</f>
        <v>Exhumaciones</v>
      </c>
    </row>
    <row r="1691" spans="1:25" x14ac:dyDescent="0.25">
      <c r="A1691" s="16">
        <v>84766</v>
      </c>
      <c r="B1691" s="16" t="s">
        <v>46</v>
      </c>
      <c r="C1691" s="16" t="str">
        <f t="shared" si="236"/>
        <v>2018</v>
      </c>
      <c r="D1691" s="16" t="str">
        <f t="shared" si="237"/>
        <v>040000</v>
      </c>
      <c r="E1691" s="16" t="str">
        <f>VLOOKUP(D1691:D4847,'[10]Catalogos CRI'!$A$10:$B$19,2,FALSE)</f>
        <v>DERECHOS</v>
      </c>
      <c r="F1691" s="16" t="str">
        <f t="shared" si="238"/>
        <v>043000</v>
      </c>
      <c r="G1691" s="16" t="str">
        <f>VLOOKUP(F1691:F4847,'[10]Catalogos CRI'!$A$24:$B$65,2,FALSE)</f>
        <v>DERECHOS POR PRESTACIÓN DE SERVICIOS</v>
      </c>
      <c r="H1691" s="16" t="str">
        <f t="shared" si="239"/>
        <v>043070</v>
      </c>
      <c r="I1691" s="16" t="str">
        <f>VLOOKUP(H1691:H4847,'[10]Catalogos CRI'!$A$70:$B$148,2,FALSE)</f>
        <v>Servicios de sanidad</v>
      </c>
      <c r="J1691" s="16" t="str">
        <f t="shared" si="240"/>
        <v>043072</v>
      </c>
      <c r="K1691" s="16" t="str">
        <f>VLOOKUP(J1691:J4847,'[10]Catalogos CRI'!$A$153:$B$335,2,FALSE)</f>
        <v>Exhumaciones</v>
      </c>
      <c r="L1691" s="16" t="str">
        <f t="shared" si="241"/>
        <v>400</v>
      </c>
      <c r="M1691" s="16" t="str">
        <f>VLOOKUP(L1691:L4847,[11]FF!$A$10:$B$16,2,FALSE)</f>
        <v>Ingresos Propios</v>
      </c>
      <c r="N1691" s="16" t="str">
        <f t="shared" si="242"/>
        <v>401</v>
      </c>
      <c r="O1691" s="16" t="str">
        <f>VLOOKUP(N1691:N4847,[11]FF!$A$22:$B$93,2,FALSE)</f>
        <v>Ingresos Propios</v>
      </c>
      <c r="P1691" s="16">
        <v>860092</v>
      </c>
      <c r="Q1691" s="16">
        <v>12</v>
      </c>
      <c r="R1691" s="17">
        <v>0</v>
      </c>
      <c r="S1691" s="17">
        <v>0</v>
      </c>
      <c r="T1691" s="17">
        <f t="shared" si="234"/>
        <v>0</v>
      </c>
      <c r="U1691" s="17">
        <v>0</v>
      </c>
      <c r="V1691" s="17">
        <v>0</v>
      </c>
      <c r="W1691" s="17">
        <f t="shared" si="235"/>
        <v>0</v>
      </c>
      <c r="X1691" t="str">
        <f>VLOOKUP(J1691,'[12]Conver ASEJ VS Clave Nueva'!$A$4:$C$193,3,FALSE)</f>
        <v>4.3.8.2</v>
      </c>
      <c r="Y1691" t="str">
        <f>VLOOKUP(K1691,'[13]Conver ASEJ VS Clave Nueva'!$B$4:$D$193,3,FALSE)</f>
        <v>Exhumaciones</v>
      </c>
    </row>
    <row r="1692" spans="1:25" x14ac:dyDescent="0.25">
      <c r="A1692" s="16">
        <v>84767</v>
      </c>
      <c r="B1692" s="16" t="s">
        <v>47</v>
      </c>
      <c r="C1692" s="16" t="str">
        <f t="shared" si="236"/>
        <v>2018</v>
      </c>
      <c r="D1692" s="16" t="str">
        <f t="shared" si="237"/>
        <v>040000</v>
      </c>
      <c r="E1692" s="16" t="str">
        <f>VLOOKUP(D1692:D4848,'[10]Catalogos CRI'!$A$10:$B$19,2,FALSE)</f>
        <v>DERECHOS</v>
      </c>
      <c r="F1692" s="16" t="str">
        <f t="shared" si="238"/>
        <v>043000</v>
      </c>
      <c r="G1692" s="16" t="str">
        <f>VLOOKUP(F1692:F4848,'[10]Catalogos CRI'!$A$24:$B$65,2,FALSE)</f>
        <v>DERECHOS POR PRESTACIÓN DE SERVICIOS</v>
      </c>
      <c r="H1692" s="16" t="str">
        <f t="shared" si="239"/>
        <v>043070</v>
      </c>
      <c r="I1692" s="16" t="str">
        <f>VLOOKUP(H1692:H4848,'[10]Catalogos CRI'!$A$70:$B$148,2,FALSE)</f>
        <v>Servicios de sanidad</v>
      </c>
      <c r="J1692" s="16" t="str">
        <f t="shared" si="240"/>
        <v>043073</v>
      </c>
      <c r="K1692" s="16" t="str">
        <f>VLOOKUP(J1692:J4848,'[10]Catalogos CRI'!$A$153:$B$335,2,FALSE)</f>
        <v>Servicio de cremación</v>
      </c>
      <c r="L1692" s="16" t="str">
        <f t="shared" si="241"/>
        <v>400</v>
      </c>
      <c r="M1692" s="16" t="str">
        <f>VLOOKUP(L1692:L4848,[11]FF!$A$10:$B$16,2,FALSE)</f>
        <v>Ingresos Propios</v>
      </c>
      <c r="N1692" s="16" t="str">
        <f t="shared" si="242"/>
        <v>401</v>
      </c>
      <c r="O1692" s="16" t="str">
        <f>VLOOKUP(N1692:N4848,[11]FF!$A$22:$B$93,2,FALSE)</f>
        <v>Ingresos Propios</v>
      </c>
      <c r="P1692" s="16">
        <v>860093</v>
      </c>
      <c r="Q1692" s="16">
        <v>1</v>
      </c>
      <c r="R1692" s="17">
        <v>0</v>
      </c>
      <c r="S1692" s="17">
        <v>310823.978</v>
      </c>
      <c r="T1692" s="17">
        <f t="shared" si="234"/>
        <v>310823.978</v>
      </c>
      <c r="U1692" s="17">
        <v>0</v>
      </c>
      <c r="V1692" s="17">
        <v>48674.239999999998</v>
      </c>
      <c r="W1692" s="17">
        <f t="shared" si="235"/>
        <v>262149.73800000001</v>
      </c>
      <c r="X1692" t="str">
        <f>VLOOKUP(J1692,'[12]Conver ASEJ VS Clave Nueva'!$A$4:$C$193,3,FALSE)</f>
        <v>4.3.8.3</v>
      </c>
      <c r="Y1692" t="str">
        <f>VLOOKUP(K1692,'[13]Conver ASEJ VS Clave Nueva'!$B$4:$D$193,3,FALSE)</f>
        <v>Servicio de cremación</v>
      </c>
    </row>
    <row r="1693" spans="1:25" x14ac:dyDescent="0.25">
      <c r="A1693" s="16">
        <v>84767</v>
      </c>
      <c r="B1693" s="16" t="s">
        <v>47</v>
      </c>
      <c r="C1693" s="16" t="str">
        <f t="shared" si="236"/>
        <v>2018</v>
      </c>
      <c r="D1693" s="16" t="str">
        <f t="shared" si="237"/>
        <v>040000</v>
      </c>
      <c r="E1693" s="16" t="str">
        <f>VLOOKUP(D1693:D4849,'[10]Catalogos CRI'!$A$10:$B$19,2,FALSE)</f>
        <v>DERECHOS</v>
      </c>
      <c r="F1693" s="16" t="str">
        <f t="shared" si="238"/>
        <v>043000</v>
      </c>
      <c r="G1693" s="16" t="str">
        <f>VLOOKUP(F1693:F4849,'[10]Catalogos CRI'!$A$24:$B$65,2,FALSE)</f>
        <v>DERECHOS POR PRESTACIÓN DE SERVICIOS</v>
      </c>
      <c r="H1693" s="16" t="str">
        <f t="shared" si="239"/>
        <v>043070</v>
      </c>
      <c r="I1693" s="16" t="str">
        <f>VLOOKUP(H1693:H4849,'[10]Catalogos CRI'!$A$70:$B$148,2,FALSE)</f>
        <v>Servicios de sanidad</v>
      </c>
      <c r="J1693" s="16" t="str">
        <f t="shared" si="240"/>
        <v>043073</v>
      </c>
      <c r="K1693" s="16" t="str">
        <f>VLOOKUP(J1693:J4849,'[10]Catalogos CRI'!$A$153:$B$335,2,FALSE)</f>
        <v>Servicio de cremación</v>
      </c>
      <c r="L1693" s="16" t="str">
        <f t="shared" si="241"/>
        <v>400</v>
      </c>
      <c r="M1693" s="16" t="str">
        <f>VLOOKUP(L1693:L4849,[11]FF!$A$10:$B$16,2,FALSE)</f>
        <v>Ingresos Propios</v>
      </c>
      <c r="N1693" s="16" t="str">
        <f t="shared" si="242"/>
        <v>401</v>
      </c>
      <c r="O1693" s="16" t="str">
        <f>VLOOKUP(N1693:N4849,[11]FF!$A$22:$B$93,2,FALSE)</f>
        <v>Ingresos Propios</v>
      </c>
      <c r="P1693" s="16">
        <v>860094</v>
      </c>
      <c r="Q1693" s="16">
        <v>2</v>
      </c>
      <c r="R1693" s="17">
        <v>0</v>
      </c>
      <c r="S1693" s="17">
        <v>0</v>
      </c>
      <c r="T1693" s="17">
        <f t="shared" si="234"/>
        <v>0</v>
      </c>
      <c r="U1693" s="17">
        <v>0</v>
      </c>
      <c r="V1693" s="17">
        <v>50744.62</v>
      </c>
      <c r="W1693" s="17">
        <f t="shared" si="235"/>
        <v>-50744.62</v>
      </c>
      <c r="X1693" t="str">
        <f>VLOOKUP(J1693,'[12]Conver ASEJ VS Clave Nueva'!$A$4:$C$193,3,FALSE)</f>
        <v>4.3.8.3</v>
      </c>
      <c r="Y1693" t="str">
        <f>VLOOKUP(K1693,'[13]Conver ASEJ VS Clave Nueva'!$B$4:$D$193,3,FALSE)</f>
        <v>Servicio de cremación</v>
      </c>
    </row>
    <row r="1694" spans="1:25" x14ac:dyDescent="0.25">
      <c r="A1694" s="16">
        <v>84767</v>
      </c>
      <c r="B1694" s="16" t="s">
        <v>47</v>
      </c>
      <c r="C1694" s="16" t="str">
        <f t="shared" si="236"/>
        <v>2018</v>
      </c>
      <c r="D1694" s="16" t="str">
        <f t="shared" si="237"/>
        <v>040000</v>
      </c>
      <c r="E1694" s="16" t="str">
        <f>VLOOKUP(D1694:D4850,'[10]Catalogos CRI'!$A$10:$B$19,2,FALSE)</f>
        <v>DERECHOS</v>
      </c>
      <c r="F1694" s="16" t="str">
        <f t="shared" si="238"/>
        <v>043000</v>
      </c>
      <c r="G1694" s="16" t="str">
        <f>VLOOKUP(F1694:F4850,'[10]Catalogos CRI'!$A$24:$B$65,2,FALSE)</f>
        <v>DERECHOS POR PRESTACIÓN DE SERVICIOS</v>
      </c>
      <c r="H1694" s="16" t="str">
        <f t="shared" si="239"/>
        <v>043070</v>
      </c>
      <c r="I1694" s="16" t="str">
        <f>VLOOKUP(H1694:H4850,'[10]Catalogos CRI'!$A$70:$B$148,2,FALSE)</f>
        <v>Servicios de sanidad</v>
      </c>
      <c r="J1694" s="16" t="str">
        <f t="shared" si="240"/>
        <v>043073</v>
      </c>
      <c r="K1694" s="16" t="str">
        <f>VLOOKUP(J1694:J4850,'[10]Catalogos CRI'!$A$153:$B$335,2,FALSE)</f>
        <v>Servicio de cremación</v>
      </c>
      <c r="L1694" s="16" t="str">
        <f t="shared" si="241"/>
        <v>400</v>
      </c>
      <c r="M1694" s="16" t="str">
        <f>VLOOKUP(L1694:L4850,[11]FF!$A$10:$B$16,2,FALSE)</f>
        <v>Ingresos Propios</v>
      </c>
      <c r="N1694" s="16" t="str">
        <f t="shared" si="242"/>
        <v>401</v>
      </c>
      <c r="O1694" s="16" t="str">
        <f>VLOOKUP(N1694:N4850,[11]FF!$A$22:$B$93,2,FALSE)</f>
        <v>Ingresos Propios</v>
      </c>
      <c r="P1694" s="16">
        <v>860095</v>
      </c>
      <c r="Q1694" s="16">
        <v>3</v>
      </c>
      <c r="R1694" s="17">
        <v>0</v>
      </c>
      <c r="S1694" s="17">
        <v>0</v>
      </c>
      <c r="T1694" s="17">
        <f t="shared" si="234"/>
        <v>0</v>
      </c>
      <c r="U1694" s="17">
        <v>0</v>
      </c>
      <c r="V1694" s="17">
        <v>44566.5</v>
      </c>
      <c r="W1694" s="17">
        <f t="shared" si="235"/>
        <v>-44566.5</v>
      </c>
      <c r="X1694" t="str">
        <f>VLOOKUP(J1694,'[12]Conver ASEJ VS Clave Nueva'!$A$4:$C$193,3,FALSE)</f>
        <v>4.3.8.3</v>
      </c>
      <c r="Y1694" t="str">
        <f>VLOOKUP(K1694,'[13]Conver ASEJ VS Clave Nueva'!$B$4:$D$193,3,FALSE)</f>
        <v>Servicio de cremación</v>
      </c>
    </row>
    <row r="1695" spans="1:25" x14ac:dyDescent="0.25">
      <c r="A1695" s="16">
        <v>84767</v>
      </c>
      <c r="B1695" s="16" t="s">
        <v>47</v>
      </c>
      <c r="C1695" s="16" t="str">
        <f t="shared" si="236"/>
        <v>2018</v>
      </c>
      <c r="D1695" s="16" t="str">
        <f t="shared" si="237"/>
        <v>040000</v>
      </c>
      <c r="E1695" s="16" t="str">
        <f>VLOOKUP(D1695:D4851,'[10]Catalogos CRI'!$A$10:$B$19,2,FALSE)</f>
        <v>DERECHOS</v>
      </c>
      <c r="F1695" s="16" t="str">
        <f t="shared" si="238"/>
        <v>043000</v>
      </c>
      <c r="G1695" s="16" t="str">
        <f>VLOOKUP(F1695:F4851,'[10]Catalogos CRI'!$A$24:$B$65,2,FALSE)</f>
        <v>DERECHOS POR PRESTACIÓN DE SERVICIOS</v>
      </c>
      <c r="H1695" s="16" t="str">
        <f t="shared" si="239"/>
        <v>043070</v>
      </c>
      <c r="I1695" s="16" t="str">
        <f>VLOOKUP(H1695:H4851,'[10]Catalogos CRI'!$A$70:$B$148,2,FALSE)</f>
        <v>Servicios de sanidad</v>
      </c>
      <c r="J1695" s="16" t="str">
        <f t="shared" si="240"/>
        <v>043073</v>
      </c>
      <c r="K1695" s="16" t="str">
        <f>VLOOKUP(J1695:J4851,'[10]Catalogos CRI'!$A$153:$B$335,2,FALSE)</f>
        <v>Servicio de cremación</v>
      </c>
      <c r="L1695" s="16" t="str">
        <f t="shared" si="241"/>
        <v>400</v>
      </c>
      <c r="M1695" s="16" t="str">
        <f>VLOOKUP(L1695:L4851,[11]FF!$A$10:$B$16,2,FALSE)</f>
        <v>Ingresos Propios</v>
      </c>
      <c r="N1695" s="16" t="str">
        <f t="shared" si="242"/>
        <v>401</v>
      </c>
      <c r="O1695" s="16" t="str">
        <f>VLOOKUP(N1695:N4851,[11]FF!$A$22:$B$93,2,FALSE)</f>
        <v>Ingresos Propios</v>
      </c>
      <c r="P1695" s="16">
        <v>860096</v>
      </c>
      <c r="Q1695" s="16">
        <v>4</v>
      </c>
      <c r="R1695" s="17">
        <v>0</v>
      </c>
      <c r="S1695" s="17">
        <v>0</v>
      </c>
      <c r="T1695" s="17">
        <f t="shared" si="234"/>
        <v>0</v>
      </c>
      <c r="U1695" s="17">
        <v>0</v>
      </c>
      <c r="V1695" s="17">
        <v>29169</v>
      </c>
      <c r="W1695" s="17">
        <f t="shared" si="235"/>
        <v>-29169</v>
      </c>
      <c r="X1695" t="str">
        <f>VLOOKUP(J1695,'[12]Conver ASEJ VS Clave Nueva'!$A$4:$C$193,3,FALSE)</f>
        <v>4.3.8.3</v>
      </c>
      <c r="Y1695" t="str">
        <f>VLOOKUP(K1695,'[13]Conver ASEJ VS Clave Nueva'!$B$4:$D$193,3,FALSE)</f>
        <v>Servicio de cremación</v>
      </c>
    </row>
    <row r="1696" spans="1:25" x14ac:dyDescent="0.25">
      <c r="A1696" s="16">
        <v>84767</v>
      </c>
      <c r="B1696" s="16" t="s">
        <v>47</v>
      </c>
      <c r="C1696" s="16" t="str">
        <f t="shared" si="236"/>
        <v>2018</v>
      </c>
      <c r="D1696" s="16" t="str">
        <f t="shared" si="237"/>
        <v>040000</v>
      </c>
      <c r="E1696" s="16" t="str">
        <f>VLOOKUP(D1696:D4852,'[10]Catalogos CRI'!$A$10:$B$19,2,FALSE)</f>
        <v>DERECHOS</v>
      </c>
      <c r="F1696" s="16" t="str">
        <f t="shared" si="238"/>
        <v>043000</v>
      </c>
      <c r="G1696" s="16" t="str">
        <f>VLOOKUP(F1696:F4852,'[10]Catalogos CRI'!$A$24:$B$65,2,FALSE)</f>
        <v>DERECHOS POR PRESTACIÓN DE SERVICIOS</v>
      </c>
      <c r="H1696" s="16" t="str">
        <f t="shared" si="239"/>
        <v>043070</v>
      </c>
      <c r="I1696" s="16" t="str">
        <f>VLOOKUP(H1696:H4852,'[10]Catalogos CRI'!$A$70:$B$148,2,FALSE)</f>
        <v>Servicios de sanidad</v>
      </c>
      <c r="J1696" s="16" t="str">
        <f t="shared" si="240"/>
        <v>043073</v>
      </c>
      <c r="K1696" s="16" t="str">
        <f>VLOOKUP(J1696:J4852,'[10]Catalogos CRI'!$A$153:$B$335,2,FALSE)</f>
        <v>Servicio de cremación</v>
      </c>
      <c r="L1696" s="16" t="str">
        <f t="shared" si="241"/>
        <v>400</v>
      </c>
      <c r="M1696" s="16" t="str">
        <f>VLOOKUP(L1696:L4852,[11]FF!$A$10:$B$16,2,FALSE)</f>
        <v>Ingresos Propios</v>
      </c>
      <c r="N1696" s="16" t="str">
        <f t="shared" si="242"/>
        <v>401</v>
      </c>
      <c r="O1696" s="16" t="str">
        <f>VLOOKUP(N1696:N4852,[11]FF!$A$22:$B$93,2,FALSE)</f>
        <v>Ingresos Propios</v>
      </c>
      <c r="P1696" s="16">
        <v>860097</v>
      </c>
      <c r="Q1696" s="16">
        <v>5</v>
      </c>
      <c r="R1696" s="17">
        <v>0</v>
      </c>
      <c r="S1696" s="17">
        <v>0</v>
      </c>
      <c r="T1696" s="17">
        <f t="shared" si="234"/>
        <v>0</v>
      </c>
      <c r="U1696" s="17">
        <v>0</v>
      </c>
      <c r="V1696" s="17">
        <v>53239</v>
      </c>
      <c r="W1696" s="17">
        <f t="shared" si="235"/>
        <v>-53239</v>
      </c>
      <c r="X1696" t="str">
        <f>VLOOKUP(J1696,'[12]Conver ASEJ VS Clave Nueva'!$A$4:$C$193,3,FALSE)</f>
        <v>4.3.8.3</v>
      </c>
      <c r="Y1696" t="str">
        <f>VLOOKUP(K1696,'[13]Conver ASEJ VS Clave Nueva'!$B$4:$D$193,3,FALSE)</f>
        <v>Servicio de cremación</v>
      </c>
    </row>
    <row r="1697" spans="1:25" x14ac:dyDescent="0.25">
      <c r="A1697" s="16">
        <v>84767</v>
      </c>
      <c r="B1697" s="16" t="s">
        <v>47</v>
      </c>
      <c r="C1697" s="16" t="str">
        <f t="shared" si="236"/>
        <v>2018</v>
      </c>
      <c r="D1697" s="16" t="str">
        <f t="shared" si="237"/>
        <v>040000</v>
      </c>
      <c r="E1697" s="16" t="str">
        <f>VLOOKUP(D1697:D4853,'[10]Catalogos CRI'!$A$10:$B$19,2,FALSE)</f>
        <v>DERECHOS</v>
      </c>
      <c r="F1697" s="16" t="str">
        <f t="shared" si="238"/>
        <v>043000</v>
      </c>
      <c r="G1697" s="16" t="str">
        <f>VLOOKUP(F1697:F4853,'[10]Catalogos CRI'!$A$24:$B$65,2,FALSE)</f>
        <v>DERECHOS POR PRESTACIÓN DE SERVICIOS</v>
      </c>
      <c r="H1697" s="16" t="str">
        <f t="shared" si="239"/>
        <v>043070</v>
      </c>
      <c r="I1697" s="16" t="str">
        <f>VLOOKUP(H1697:H4853,'[10]Catalogos CRI'!$A$70:$B$148,2,FALSE)</f>
        <v>Servicios de sanidad</v>
      </c>
      <c r="J1697" s="16" t="str">
        <f t="shared" si="240"/>
        <v>043073</v>
      </c>
      <c r="K1697" s="16" t="str">
        <f>VLOOKUP(J1697:J4853,'[10]Catalogos CRI'!$A$153:$B$335,2,FALSE)</f>
        <v>Servicio de cremación</v>
      </c>
      <c r="L1697" s="16" t="str">
        <f t="shared" si="241"/>
        <v>400</v>
      </c>
      <c r="M1697" s="16" t="str">
        <f>VLOOKUP(L1697:L4853,[11]FF!$A$10:$B$16,2,FALSE)</f>
        <v>Ingresos Propios</v>
      </c>
      <c r="N1697" s="16" t="str">
        <f t="shared" si="242"/>
        <v>401</v>
      </c>
      <c r="O1697" s="16" t="str">
        <f>VLOOKUP(N1697:N4853,[11]FF!$A$22:$B$93,2,FALSE)</f>
        <v>Ingresos Propios</v>
      </c>
      <c r="P1697" s="16">
        <v>860098</v>
      </c>
      <c r="Q1697" s="16">
        <v>6</v>
      </c>
      <c r="R1697" s="17">
        <v>0</v>
      </c>
      <c r="S1697" s="17">
        <v>0</v>
      </c>
      <c r="T1697" s="17">
        <f t="shared" si="234"/>
        <v>0</v>
      </c>
      <c r="U1697" s="17">
        <v>0</v>
      </c>
      <c r="V1697" s="17">
        <v>47231</v>
      </c>
      <c r="W1697" s="17">
        <f t="shared" si="235"/>
        <v>-47231</v>
      </c>
      <c r="X1697" t="str">
        <f>VLOOKUP(J1697,'[12]Conver ASEJ VS Clave Nueva'!$A$4:$C$193,3,FALSE)</f>
        <v>4.3.8.3</v>
      </c>
      <c r="Y1697" t="str">
        <f>VLOOKUP(K1697,'[13]Conver ASEJ VS Clave Nueva'!$B$4:$D$193,3,FALSE)</f>
        <v>Servicio de cremación</v>
      </c>
    </row>
    <row r="1698" spans="1:25" x14ac:dyDescent="0.25">
      <c r="A1698" s="16">
        <v>84767</v>
      </c>
      <c r="B1698" s="16" t="s">
        <v>47</v>
      </c>
      <c r="C1698" s="16" t="str">
        <f t="shared" si="236"/>
        <v>2018</v>
      </c>
      <c r="D1698" s="16" t="str">
        <f t="shared" si="237"/>
        <v>040000</v>
      </c>
      <c r="E1698" s="16" t="str">
        <f>VLOOKUP(D1698:D4854,'[10]Catalogos CRI'!$A$10:$B$19,2,FALSE)</f>
        <v>DERECHOS</v>
      </c>
      <c r="F1698" s="16" t="str">
        <f t="shared" si="238"/>
        <v>043000</v>
      </c>
      <c r="G1698" s="16" t="str">
        <f>VLOOKUP(F1698:F4854,'[10]Catalogos CRI'!$A$24:$B$65,2,FALSE)</f>
        <v>DERECHOS POR PRESTACIÓN DE SERVICIOS</v>
      </c>
      <c r="H1698" s="16" t="str">
        <f t="shared" si="239"/>
        <v>043070</v>
      </c>
      <c r="I1698" s="16" t="str">
        <f>VLOOKUP(H1698:H4854,'[10]Catalogos CRI'!$A$70:$B$148,2,FALSE)</f>
        <v>Servicios de sanidad</v>
      </c>
      <c r="J1698" s="16" t="str">
        <f t="shared" si="240"/>
        <v>043073</v>
      </c>
      <c r="K1698" s="16" t="str">
        <f>VLOOKUP(J1698:J4854,'[10]Catalogos CRI'!$A$153:$B$335,2,FALSE)</f>
        <v>Servicio de cremación</v>
      </c>
      <c r="L1698" s="16" t="str">
        <f t="shared" si="241"/>
        <v>400</v>
      </c>
      <c r="M1698" s="16" t="str">
        <f>VLOOKUP(L1698:L4854,[11]FF!$A$10:$B$16,2,FALSE)</f>
        <v>Ingresos Propios</v>
      </c>
      <c r="N1698" s="16" t="str">
        <f t="shared" si="242"/>
        <v>401</v>
      </c>
      <c r="O1698" s="16" t="str">
        <f>VLOOKUP(N1698:N4854,[11]FF!$A$22:$B$93,2,FALSE)</f>
        <v>Ingresos Propios</v>
      </c>
      <c r="P1698" s="16">
        <v>860099</v>
      </c>
      <c r="Q1698" s="16">
        <v>7</v>
      </c>
      <c r="R1698" s="17">
        <v>0</v>
      </c>
      <c r="S1698" s="17">
        <v>0</v>
      </c>
      <c r="T1698" s="17">
        <f t="shared" si="234"/>
        <v>0</v>
      </c>
      <c r="U1698" s="17">
        <v>0</v>
      </c>
      <c r="V1698" s="17">
        <v>41211.4</v>
      </c>
      <c r="W1698" s="17">
        <f t="shared" si="235"/>
        <v>-41211.4</v>
      </c>
      <c r="X1698" t="str">
        <f>VLOOKUP(J1698,'[12]Conver ASEJ VS Clave Nueva'!$A$4:$C$193,3,FALSE)</f>
        <v>4.3.8.3</v>
      </c>
      <c r="Y1698" t="str">
        <f>VLOOKUP(K1698,'[13]Conver ASEJ VS Clave Nueva'!$B$4:$D$193,3,FALSE)</f>
        <v>Servicio de cremación</v>
      </c>
    </row>
    <row r="1699" spans="1:25" x14ac:dyDescent="0.25">
      <c r="A1699" s="16">
        <v>84767</v>
      </c>
      <c r="B1699" s="16" t="s">
        <v>47</v>
      </c>
      <c r="C1699" s="16" t="str">
        <f t="shared" si="236"/>
        <v>2018</v>
      </c>
      <c r="D1699" s="16" t="str">
        <f t="shared" si="237"/>
        <v>040000</v>
      </c>
      <c r="E1699" s="16" t="str">
        <f>VLOOKUP(D1699:D4855,'[10]Catalogos CRI'!$A$10:$B$19,2,FALSE)</f>
        <v>DERECHOS</v>
      </c>
      <c r="F1699" s="16" t="str">
        <f t="shared" si="238"/>
        <v>043000</v>
      </c>
      <c r="G1699" s="16" t="str">
        <f>VLOOKUP(F1699:F4855,'[10]Catalogos CRI'!$A$24:$B$65,2,FALSE)</f>
        <v>DERECHOS POR PRESTACIÓN DE SERVICIOS</v>
      </c>
      <c r="H1699" s="16" t="str">
        <f t="shared" si="239"/>
        <v>043070</v>
      </c>
      <c r="I1699" s="16" t="str">
        <f>VLOOKUP(H1699:H4855,'[10]Catalogos CRI'!$A$70:$B$148,2,FALSE)</f>
        <v>Servicios de sanidad</v>
      </c>
      <c r="J1699" s="16" t="str">
        <f t="shared" si="240"/>
        <v>043073</v>
      </c>
      <c r="K1699" s="16" t="str">
        <f>VLOOKUP(J1699:J4855,'[10]Catalogos CRI'!$A$153:$B$335,2,FALSE)</f>
        <v>Servicio de cremación</v>
      </c>
      <c r="L1699" s="16" t="str">
        <f t="shared" si="241"/>
        <v>400</v>
      </c>
      <c r="M1699" s="16" t="str">
        <f>VLOOKUP(L1699:L4855,[11]FF!$A$10:$B$16,2,FALSE)</f>
        <v>Ingresos Propios</v>
      </c>
      <c r="N1699" s="16" t="str">
        <f t="shared" si="242"/>
        <v>401</v>
      </c>
      <c r="O1699" s="16" t="str">
        <f>VLOOKUP(N1699:N4855,[11]FF!$A$22:$B$93,2,FALSE)</f>
        <v>Ingresos Propios</v>
      </c>
      <c r="P1699" s="16">
        <v>860100</v>
      </c>
      <c r="Q1699" s="16">
        <v>8</v>
      </c>
      <c r="R1699" s="17">
        <v>0</v>
      </c>
      <c r="S1699" s="17">
        <v>0</v>
      </c>
      <c r="T1699" s="17">
        <f t="shared" si="234"/>
        <v>0</v>
      </c>
      <c r="U1699" s="17">
        <v>0</v>
      </c>
      <c r="V1699" s="17">
        <v>45511</v>
      </c>
      <c r="W1699" s="17">
        <f t="shared" si="235"/>
        <v>-45511</v>
      </c>
      <c r="X1699" t="str">
        <f>VLOOKUP(J1699,'[12]Conver ASEJ VS Clave Nueva'!$A$4:$C$193,3,FALSE)</f>
        <v>4.3.8.3</v>
      </c>
      <c r="Y1699" t="str">
        <f>VLOOKUP(K1699,'[13]Conver ASEJ VS Clave Nueva'!$B$4:$D$193,3,FALSE)</f>
        <v>Servicio de cremación</v>
      </c>
    </row>
    <row r="1700" spans="1:25" x14ac:dyDescent="0.25">
      <c r="A1700" s="16">
        <v>84767</v>
      </c>
      <c r="B1700" s="16" t="s">
        <v>47</v>
      </c>
      <c r="C1700" s="16" t="str">
        <f t="shared" si="236"/>
        <v>2018</v>
      </c>
      <c r="D1700" s="16" t="str">
        <f t="shared" si="237"/>
        <v>040000</v>
      </c>
      <c r="E1700" s="16" t="str">
        <f>VLOOKUP(D1700:D4856,'[10]Catalogos CRI'!$A$10:$B$19,2,FALSE)</f>
        <v>DERECHOS</v>
      </c>
      <c r="F1700" s="16" t="str">
        <f t="shared" si="238"/>
        <v>043000</v>
      </c>
      <c r="G1700" s="16" t="str">
        <f>VLOOKUP(F1700:F4856,'[10]Catalogos CRI'!$A$24:$B$65,2,FALSE)</f>
        <v>DERECHOS POR PRESTACIÓN DE SERVICIOS</v>
      </c>
      <c r="H1700" s="16" t="str">
        <f t="shared" si="239"/>
        <v>043070</v>
      </c>
      <c r="I1700" s="16" t="str">
        <f>VLOOKUP(H1700:H4856,'[10]Catalogos CRI'!$A$70:$B$148,2,FALSE)</f>
        <v>Servicios de sanidad</v>
      </c>
      <c r="J1700" s="16" t="str">
        <f t="shared" si="240"/>
        <v>043073</v>
      </c>
      <c r="K1700" s="16" t="str">
        <f>VLOOKUP(J1700:J4856,'[10]Catalogos CRI'!$A$153:$B$335,2,FALSE)</f>
        <v>Servicio de cremación</v>
      </c>
      <c r="L1700" s="16" t="str">
        <f t="shared" si="241"/>
        <v>400</v>
      </c>
      <c r="M1700" s="16" t="str">
        <f>VLOOKUP(L1700:L4856,[11]FF!$A$10:$B$16,2,FALSE)</f>
        <v>Ingresos Propios</v>
      </c>
      <c r="N1700" s="16" t="str">
        <f t="shared" si="242"/>
        <v>401</v>
      </c>
      <c r="O1700" s="16" t="str">
        <f>VLOOKUP(N1700:N4856,[11]FF!$A$22:$B$93,2,FALSE)</f>
        <v>Ingresos Propios</v>
      </c>
      <c r="P1700" s="16">
        <v>860101</v>
      </c>
      <c r="Q1700" s="16">
        <v>9</v>
      </c>
      <c r="R1700" s="17">
        <v>0</v>
      </c>
      <c r="S1700" s="17">
        <v>0</v>
      </c>
      <c r="T1700" s="17">
        <f t="shared" si="234"/>
        <v>0</v>
      </c>
      <c r="U1700" s="17">
        <v>0</v>
      </c>
      <c r="V1700" s="17">
        <v>65419.519999999997</v>
      </c>
      <c r="W1700" s="17">
        <f t="shared" si="235"/>
        <v>-65419.519999999997</v>
      </c>
      <c r="X1700" t="str">
        <f>VLOOKUP(J1700,'[12]Conver ASEJ VS Clave Nueva'!$A$4:$C$193,3,FALSE)</f>
        <v>4.3.8.3</v>
      </c>
      <c r="Y1700" t="str">
        <f>VLOOKUP(K1700,'[13]Conver ASEJ VS Clave Nueva'!$B$4:$D$193,3,FALSE)</f>
        <v>Servicio de cremación</v>
      </c>
    </row>
    <row r="1701" spans="1:25" x14ac:dyDescent="0.25">
      <c r="A1701" s="16">
        <v>84767</v>
      </c>
      <c r="B1701" s="16" t="s">
        <v>47</v>
      </c>
      <c r="C1701" s="16" t="str">
        <f t="shared" si="236"/>
        <v>2018</v>
      </c>
      <c r="D1701" s="16" t="str">
        <f t="shared" si="237"/>
        <v>040000</v>
      </c>
      <c r="E1701" s="16" t="str">
        <f>VLOOKUP(D1701:D4857,'[10]Catalogos CRI'!$A$10:$B$19,2,FALSE)</f>
        <v>DERECHOS</v>
      </c>
      <c r="F1701" s="16" t="str">
        <f t="shared" si="238"/>
        <v>043000</v>
      </c>
      <c r="G1701" s="16" t="str">
        <f>VLOOKUP(F1701:F4857,'[10]Catalogos CRI'!$A$24:$B$65,2,FALSE)</f>
        <v>DERECHOS POR PRESTACIÓN DE SERVICIOS</v>
      </c>
      <c r="H1701" s="16" t="str">
        <f t="shared" si="239"/>
        <v>043070</v>
      </c>
      <c r="I1701" s="16" t="str">
        <f>VLOOKUP(H1701:H4857,'[10]Catalogos CRI'!$A$70:$B$148,2,FALSE)</f>
        <v>Servicios de sanidad</v>
      </c>
      <c r="J1701" s="16" t="str">
        <f t="shared" si="240"/>
        <v>043073</v>
      </c>
      <c r="K1701" s="16" t="str">
        <f>VLOOKUP(J1701:J4857,'[10]Catalogos CRI'!$A$153:$B$335,2,FALSE)</f>
        <v>Servicio de cremación</v>
      </c>
      <c r="L1701" s="16" t="str">
        <f t="shared" si="241"/>
        <v>400</v>
      </c>
      <c r="M1701" s="16" t="str">
        <f>VLOOKUP(L1701:L4857,[11]FF!$A$10:$B$16,2,FALSE)</f>
        <v>Ingresos Propios</v>
      </c>
      <c r="N1701" s="16" t="str">
        <f t="shared" si="242"/>
        <v>401</v>
      </c>
      <c r="O1701" s="16" t="str">
        <f>VLOOKUP(N1701:N4857,[11]FF!$A$22:$B$93,2,FALSE)</f>
        <v>Ingresos Propios</v>
      </c>
      <c r="P1701" s="16">
        <v>860102</v>
      </c>
      <c r="Q1701" s="16">
        <v>10</v>
      </c>
      <c r="R1701" s="17">
        <v>0</v>
      </c>
      <c r="S1701" s="17">
        <v>0</v>
      </c>
      <c r="T1701" s="17">
        <f t="shared" si="234"/>
        <v>0</v>
      </c>
      <c r="U1701" s="17">
        <v>0</v>
      </c>
      <c r="V1701" s="17">
        <v>89520</v>
      </c>
      <c r="W1701" s="17">
        <f t="shared" si="235"/>
        <v>-89520</v>
      </c>
      <c r="X1701" t="str">
        <f>VLOOKUP(J1701,'[12]Conver ASEJ VS Clave Nueva'!$A$4:$C$193,3,FALSE)</f>
        <v>4.3.8.3</v>
      </c>
      <c r="Y1701" t="str">
        <f>VLOOKUP(K1701,'[13]Conver ASEJ VS Clave Nueva'!$B$4:$D$193,3,FALSE)</f>
        <v>Servicio de cremación</v>
      </c>
    </row>
    <row r="1702" spans="1:25" x14ac:dyDescent="0.25">
      <c r="A1702" s="16">
        <v>84767</v>
      </c>
      <c r="B1702" s="16" t="s">
        <v>47</v>
      </c>
      <c r="C1702" s="16" t="str">
        <f t="shared" si="236"/>
        <v>2018</v>
      </c>
      <c r="D1702" s="16" t="str">
        <f t="shared" si="237"/>
        <v>040000</v>
      </c>
      <c r="E1702" s="16" t="str">
        <f>VLOOKUP(D1702:D4858,'[10]Catalogos CRI'!$A$10:$B$19,2,FALSE)</f>
        <v>DERECHOS</v>
      </c>
      <c r="F1702" s="16" t="str">
        <f t="shared" si="238"/>
        <v>043000</v>
      </c>
      <c r="G1702" s="16" t="str">
        <f>VLOOKUP(F1702:F4858,'[10]Catalogos CRI'!$A$24:$B$65,2,FALSE)</f>
        <v>DERECHOS POR PRESTACIÓN DE SERVICIOS</v>
      </c>
      <c r="H1702" s="16" t="str">
        <f t="shared" si="239"/>
        <v>043070</v>
      </c>
      <c r="I1702" s="16" t="str">
        <f>VLOOKUP(H1702:H4858,'[10]Catalogos CRI'!$A$70:$B$148,2,FALSE)</f>
        <v>Servicios de sanidad</v>
      </c>
      <c r="J1702" s="16" t="str">
        <f t="shared" si="240"/>
        <v>043073</v>
      </c>
      <c r="K1702" s="16" t="str">
        <f>VLOOKUP(J1702:J4858,'[10]Catalogos CRI'!$A$153:$B$335,2,FALSE)</f>
        <v>Servicio de cremación</v>
      </c>
      <c r="L1702" s="16" t="str">
        <f t="shared" si="241"/>
        <v>400</v>
      </c>
      <c r="M1702" s="16" t="str">
        <f>VLOOKUP(L1702:L4858,[11]FF!$A$10:$B$16,2,FALSE)</f>
        <v>Ingresos Propios</v>
      </c>
      <c r="N1702" s="16" t="str">
        <f t="shared" si="242"/>
        <v>401</v>
      </c>
      <c r="O1702" s="16" t="str">
        <f>VLOOKUP(N1702:N4858,[11]FF!$A$22:$B$93,2,FALSE)</f>
        <v>Ingresos Propios</v>
      </c>
      <c r="P1702" s="16">
        <v>860103</v>
      </c>
      <c r="Q1702" s="16">
        <v>11</v>
      </c>
      <c r="R1702" s="17">
        <v>0</v>
      </c>
      <c r="S1702" s="17">
        <v>0</v>
      </c>
      <c r="T1702" s="17">
        <f t="shared" si="234"/>
        <v>0</v>
      </c>
      <c r="U1702" s="17">
        <v>0</v>
      </c>
      <c r="V1702" s="17">
        <v>72494</v>
      </c>
      <c r="W1702" s="17">
        <f t="shared" si="235"/>
        <v>-72494</v>
      </c>
      <c r="X1702" t="str">
        <f>VLOOKUP(J1702,'[12]Conver ASEJ VS Clave Nueva'!$A$4:$C$193,3,FALSE)</f>
        <v>4.3.8.3</v>
      </c>
      <c r="Y1702" t="str">
        <f>VLOOKUP(K1702,'[13]Conver ASEJ VS Clave Nueva'!$B$4:$D$193,3,FALSE)</f>
        <v>Servicio de cremación</v>
      </c>
    </row>
    <row r="1703" spans="1:25" x14ac:dyDescent="0.25">
      <c r="A1703" s="16">
        <v>84767</v>
      </c>
      <c r="B1703" s="16" t="s">
        <v>47</v>
      </c>
      <c r="C1703" s="16" t="str">
        <f t="shared" si="236"/>
        <v>2018</v>
      </c>
      <c r="D1703" s="16" t="str">
        <f t="shared" si="237"/>
        <v>040000</v>
      </c>
      <c r="E1703" s="16" t="str">
        <f>VLOOKUP(D1703:D4859,'[10]Catalogos CRI'!$A$10:$B$19,2,FALSE)</f>
        <v>DERECHOS</v>
      </c>
      <c r="F1703" s="16" t="str">
        <f t="shared" si="238"/>
        <v>043000</v>
      </c>
      <c r="G1703" s="16" t="str">
        <f>VLOOKUP(F1703:F4859,'[10]Catalogos CRI'!$A$24:$B$65,2,FALSE)</f>
        <v>DERECHOS POR PRESTACIÓN DE SERVICIOS</v>
      </c>
      <c r="H1703" s="16" t="str">
        <f t="shared" si="239"/>
        <v>043070</v>
      </c>
      <c r="I1703" s="16" t="str">
        <f>VLOOKUP(H1703:H4859,'[10]Catalogos CRI'!$A$70:$B$148,2,FALSE)</f>
        <v>Servicios de sanidad</v>
      </c>
      <c r="J1703" s="16" t="str">
        <f t="shared" si="240"/>
        <v>043073</v>
      </c>
      <c r="K1703" s="16" t="str">
        <f>VLOOKUP(J1703:J4859,'[10]Catalogos CRI'!$A$153:$B$335,2,FALSE)</f>
        <v>Servicio de cremación</v>
      </c>
      <c r="L1703" s="16" t="str">
        <f t="shared" si="241"/>
        <v>400</v>
      </c>
      <c r="M1703" s="16" t="str">
        <f>VLOOKUP(L1703:L4859,[11]FF!$A$10:$B$16,2,FALSE)</f>
        <v>Ingresos Propios</v>
      </c>
      <c r="N1703" s="16" t="str">
        <f t="shared" si="242"/>
        <v>401</v>
      </c>
      <c r="O1703" s="16" t="str">
        <f>VLOOKUP(N1703:N4859,[11]FF!$A$22:$B$93,2,FALSE)</f>
        <v>Ingresos Propios</v>
      </c>
      <c r="P1703" s="16">
        <v>860104</v>
      </c>
      <c r="Q1703" s="16">
        <v>12</v>
      </c>
      <c r="R1703" s="17">
        <v>0</v>
      </c>
      <c r="S1703" s="17">
        <v>0</v>
      </c>
      <c r="T1703" s="17">
        <f t="shared" si="234"/>
        <v>0</v>
      </c>
      <c r="U1703" s="17">
        <v>0</v>
      </c>
      <c r="V1703" s="17">
        <v>118477.6</v>
      </c>
      <c r="W1703" s="17">
        <f t="shared" si="235"/>
        <v>-118477.6</v>
      </c>
      <c r="X1703" t="str">
        <f>VLOOKUP(J1703,'[12]Conver ASEJ VS Clave Nueva'!$A$4:$C$193,3,FALSE)</f>
        <v>4.3.8.3</v>
      </c>
      <c r="Y1703" t="str">
        <f>VLOOKUP(K1703,'[13]Conver ASEJ VS Clave Nueva'!$B$4:$D$193,3,FALSE)</f>
        <v>Servicio de cremación</v>
      </c>
    </row>
    <row r="1704" spans="1:25" x14ac:dyDescent="0.25">
      <c r="A1704" s="16">
        <v>84768</v>
      </c>
      <c r="B1704" s="16" t="s">
        <v>48</v>
      </c>
      <c r="C1704" s="16" t="str">
        <f t="shared" si="236"/>
        <v>2018</v>
      </c>
      <c r="D1704" s="16" t="str">
        <f t="shared" si="237"/>
        <v>040000</v>
      </c>
      <c r="E1704" s="16" t="str">
        <f>VLOOKUP(D1704:D4860,'[10]Catalogos CRI'!$A$10:$B$19,2,FALSE)</f>
        <v>DERECHOS</v>
      </c>
      <c r="F1704" s="16" t="str">
        <f t="shared" si="238"/>
        <v>043000</v>
      </c>
      <c r="G1704" s="16" t="str">
        <f>VLOOKUP(F1704:F4860,'[10]Catalogos CRI'!$A$24:$B$65,2,FALSE)</f>
        <v>DERECHOS POR PRESTACIÓN DE SERVICIOS</v>
      </c>
      <c r="H1704" s="16" t="str">
        <f t="shared" si="239"/>
        <v>043070</v>
      </c>
      <c r="I1704" s="16" t="str">
        <f>VLOOKUP(H1704:H4860,'[10]Catalogos CRI'!$A$70:$B$148,2,FALSE)</f>
        <v>Servicios de sanidad</v>
      </c>
      <c r="J1704" s="16" t="str">
        <f t="shared" si="240"/>
        <v>043074</v>
      </c>
      <c r="K1704" s="16" t="str">
        <f>VLOOKUP(J1704:J4860,'[10]Catalogos CRI'!$A$153:$B$335,2,FALSE)</f>
        <v>Traslado de cadáveres fuera del municipio</v>
      </c>
      <c r="L1704" s="16" t="str">
        <f t="shared" si="241"/>
        <v>400</v>
      </c>
      <c r="M1704" s="16" t="str">
        <f>VLOOKUP(L1704:L4860,[11]FF!$A$10:$B$16,2,FALSE)</f>
        <v>Ingresos Propios</v>
      </c>
      <c r="N1704" s="16" t="str">
        <f t="shared" si="242"/>
        <v>401</v>
      </c>
      <c r="O1704" s="16" t="str">
        <f>VLOOKUP(N1704:N4860,[11]FF!$A$22:$B$93,2,FALSE)</f>
        <v>Ingresos Propios</v>
      </c>
      <c r="P1704" s="16">
        <v>860105</v>
      </c>
      <c r="Q1704" s="16">
        <v>1</v>
      </c>
      <c r="R1704" s="17">
        <v>0</v>
      </c>
      <c r="S1704" s="17">
        <v>0</v>
      </c>
      <c r="T1704" s="17">
        <f t="shared" si="234"/>
        <v>0</v>
      </c>
      <c r="U1704" s="17">
        <v>0</v>
      </c>
      <c r="V1704" s="17">
        <v>23545.439999999999</v>
      </c>
      <c r="W1704" s="17">
        <f t="shared" si="235"/>
        <v>-23545.439999999999</v>
      </c>
      <c r="X1704" t="str">
        <f>VLOOKUP(J1704,'[12]Conver ASEJ VS Clave Nueva'!$A$4:$C$193,3,FALSE)</f>
        <v>4.3.8.4</v>
      </c>
      <c r="Y1704" t="str">
        <f>VLOOKUP(K1704,'[13]Conver ASEJ VS Clave Nueva'!$B$4:$D$193,3,FALSE)</f>
        <v>Traslado de cadáveres fuera del municipio</v>
      </c>
    </row>
    <row r="1705" spans="1:25" x14ac:dyDescent="0.25">
      <c r="A1705" s="16">
        <v>84768</v>
      </c>
      <c r="B1705" s="16" t="s">
        <v>48</v>
      </c>
      <c r="C1705" s="16" t="str">
        <f t="shared" si="236"/>
        <v>2018</v>
      </c>
      <c r="D1705" s="16" t="str">
        <f t="shared" si="237"/>
        <v>040000</v>
      </c>
      <c r="E1705" s="16" t="str">
        <f>VLOOKUP(D1705:D4861,'[10]Catalogos CRI'!$A$10:$B$19,2,FALSE)</f>
        <v>DERECHOS</v>
      </c>
      <c r="F1705" s="16" t="str">
        <f t="shared" si="238"/>
        <v>043000</v>
      </c>
      <c r="G1705" s="16" t="str">
        <f>VLOOKUP(F1705:F4861,'[10]Catalogos CRI'!$A$24:$B$65,2,FALSE)</f>
        <v>DERECHOS POR PRESTACIÓN DE SERVICIOS</v>
      </c>
      <c r="H1705" s="16" t="str">
        <f t="shared" si="239"/>
        <v>043070</v>
      </c>
      <c r="I1705" s="16" t="str">
        <f>VLOOKUP(H1705:H4861,'[10]Catalogos CRI'!$A$70:$B$148,2,FALSE)</f>
        <v>Servicios de sanidad</v>
      </c>
      <c r="J1705" s="16" t="str">
        <f t="shared" si="240"/>
        <v>043074</v>
      </c>
      <c r="K1705" s="16" t="str">
        <f>VLOOKUP(J1705:J4861,'[10]Catalogos CRI'!$A$153:$B$335,2,FALSE)</f>
        <v>Traslado de cadáveres fuera del municipio</v>
      </c>
      <c r="L1705" s="16" t="str">
        <f t="shared" si="241"/>
        <v>400</v>
      </c>
      <c r="M1705" s="16" t="str">
        <f>VLOOKUP(L1705:L4861,[11]FF!$A$10:$B$16,2,FALSE)</f>
        <v>Ingresos Propios</v>
      </c>
      <c r="N1705" s="16" t="str">
        <f t="shared" si="242"/>
        <v>401</v>
      </c>
      <c r="O1705" s="16" t="str">
        <f>VLOOKUP(N1705:N4861,[11]FF!$A$22:$B$93,2,FALSE)</f>
        <v>Ingresos Propios</v>
      </c>
      <c r="P1705" s="16">
        <v>860106</v>
      </c>
      <c r="Q1705" s="16">
        <v>2</v>
      </c>
      <c r="R1705" s="17">
        <v>0</v>
      </c>
      <c r="S1705" s="17">
        <v>0</v>
      </c>
      <c r="T1705" s="17">
        <f t="shared" si="234"/>
        <v>0</v>
      </c>
      <c r="U1705" s="17">
        <v>0</v>
      </c>
      <c r="V1705" s="17">
        <v>17889.36</v>
      </c>
      <c r="W1705" s="17">
        <f t="shared" si="235"/>
        <v>-17889.36</v>
      </c>
      <c r="X1705" t="str">
        <f>VLOOKUP(J1705,'[12]Conver ASEJ VS Clave Nueva'!$A$4:$C$193,3,FALSE)</f>
        <v>4.3.8.4</v>
      </c>
      <c r="Y1705" t="str">
        <f>VLOOKUP(K1705,'[13]Conver ASEJ VS Clave Nueva'!$B$4:$D$193,3,FALSE)</f>
        <v>Traslado de cadáveres fuera del municipio</v>
      </c>
    </row>
    <row r="1706" spans="1:25" x14ac:dyDescent="0.25">
      <c r="A1706" s="16">
        <v>84768</v>
      </c>
      <c r="B1706" s="16" t="s">
        <v>48</v>
      </c>
      <c r="C1706" s="16" t="str">
        <f t="shared" si="236"/>
        <v>2018</v>
      </c>
      <c r="D1706" s="16" t="str">
        <f t="shared" si="237"/>
        <v>040000</v>
      </c>
      <c r="E1706" s="16" t="str">
        <f>VLOOKUP(D1706:D4862,'[10]Catalogos CRI'!$A$10:$B$19,2,FALSE)</f>
        <v>DERECHOS</v>
      </c>
      <c r="F1706" s="16" t="str">
        <f t="shared" si="238"/>
        <v>043000</v>
      </c>
      <c r="G1706" s="16" t="str">
        <f>VLOOKUP(F1706:F4862,'[10]Catalogos CRI'!$A$24:$B$65,2,FALSE)</f>
        <v>DERECHOS POR PRESTACIÓN DE SERVICIOS</v>
      </c>
      <c r="H1706" s="16" t="str">
        <f t="shared" si="239"/>
        <v>043070</v>
      </c>
      <c r="I1706" s="16" t="str">
        <f>VLOOKUP(H1706:H4862,'[10]Catalogos CRI'!$A$70:$B$148,2,FALSE)</f>
        <v>Servicios de sanidad</v>
      </c>
      <c r="J1706" s="16" t="str">
        <f t="shared" si="240"/>
        <v>043074</v>
      </c>
      <c r="K1706" s="16" t="str">
        <f>VLOOKUP(J1706:J4862,'[10]Catalogos CRI'!$A$153:$B$335,2,FALSE)</f>
        <v>Traslado de cadáveres fuera del municipio</v>
      </c>
      <c r="L1706" s="16" t="str">
        <f t="shared" si="241"/>
        <v>400</v>
      </c>
      <c r="M1706" s="16" t="str">
        <f>VLOOKUP(L1706:L4862,[11]FF!$A$10:$B$16,2,FALSE)</f>
        <v>Ingresos Propios</v>
      </c>
      <c r="N1706" s="16" t="str">
        <f t="shared" si="242"/>
        <v>401</v>
      </c>
      <c r="O1706" s="16" t="str">
        <f>VLOOKUP(N1706:N4862,[11]FF!$A$22:$B$93,2,FALSE)</f>
        <v>Ingresos Propios</v>
      </c>
      <c r="P1706" s="16">
        <v>860107</v>
      </c>
      <c r="Q1706" s="16">
        <v>3</v>
      </c>
      <c r="R1706" s="17">
        <v>0</v>
      </c>
      <c r="S1706" s="17">
        <v>0</v>
      </c>
      <c r="T1706" s="17">
        <f t="shared" si="234"/>
        <v>0</v>
      </c>
      <c r="U1706" s="17">
        <v>0</v>
      </c>
      <c r="V1706" s="17">
        <v>24164</v>
      </c>
      <c r="W1706" s="17">
        <f t="shared" si="235"/>
        <v>-24164</v>
      </c>
      <c r="X1706" t="str">
        <f>VLOOKUP(J1706,'[12]Conver ASEJ VS Clave Nueva'!$A$4:$C$193,3,FALSE)</f>
        <v>4.3.8.4</v>
      </c>
      <c r="Y1706" t="str">
        <f>VLOOKUP(K1706,'[13]Conver ASEJ VS Clave Nueva'!$B$4:$D$193,3,FALSE)</f>
        <v>Traslado de cadáveres fuera del municipio</v>
      </c>
    </row>
    <row r="1707" spans="1:25" x14ac:dyDescent="0.25">
      <c r="A1707" s="16">
        <v>84768</v>
      </c>
      <c r="B1707" s="16" t="s">
        <v>48</v>
      </c>
      <c r="C1707" s="16" t="str">
        <f t="shared" si="236"/>
        <v>2018</v>
      </c>
      <c r="D1707" s="16" t="str">
        <f t="shared" si="237"/>
        <v>040000</v>
      </c>
      <c r="E1707" s="16" t="str">
        <f>VLOOKUP(D1707:D4863,'[10]Catalogos CRI'!$A$10:$B$19,2,FALSE)</f>
        <v>DERECHOS</v>
      </c>
      <c r="F1707" s="16" t="str">
        <f t="shared" si="238"/>
        <v>043000</v>
      </c>
      <c r="G1707" s="16" t="str">
        <f>VLOOKUP(F1707:F4863,'[10]Catalogos CRI'!$A$24:$B$65,2,FALSE)</f>
        <v>DERECHOS POR PRESTACIÓN DE SERVICIOS</v>
      </c>
      <c r="H1707" s="16" t="str">
        <f t="shared" si="239"/>
        <v>043070</v>
      </c>
      <c r="I1707" s="16" t="str">
        <f>VLOOKUP(H1707:H4863,'[10]Catalogos CRI'!$A$70:$B$148,2,FALSE)</f>
        <v>Servicios de sanidad</v>
      </c>
      <c r="J1707" s="16" t="str">
        <f t="shared" si="240"/>
        <v>043074</v>
      </c>
      <c r="K1707" s="16" t="str">
        <f>VLOOKUP(J1707:J4863,'[10]Catalogos CRI'!$A$153:$B$335,2,FALSE)</f>
        <v>Traslado de cadáveres fuera del municipio</v>
      </c>
      <c r="L1707" s="16" t="str">
        <f t="shared" si="241"/>
        <v>400</v>
      </c>
      <c r="M1707" s="16" t="str">
        <f>VLOOKUP(L1707:L4863,[11]FF!$A$10:$B$16,2,FALSE)</f>
        <v>Ingresos Propios</v>
      </c>
      <c r="N1707" s="16" t="str">
        <f t="shared" si="242"/>
        <v>401</v>
      </c>
      <c r="O1707" s="16" t="str">
        <f>VLOOKUP(N1707:N4863,[11]FF!$A$22:$B$93,2,FALSE)</f>
        <v>Ingresos Propios</v>
      </c>
      <c r="P1707" s="16">
        <v>860108</v>
      </c>
      <c r="Q1707" s="16">
        <v>4</v>
      </c>
      <c r="R1707" s="17">
        <v>0</v>
      </c>
      <c r="S1707" s="17">
        <v>0</v>
      </c>
      <c r="T1707" s="17">
        <f t="shared" si="234"/>
        <v>0</v>
      </c>
      <c r="U1707" s="17">
        <v>0</v>
      </c>
      <c r="V1707" s="17">
        <v>16242</v>
      </c>
      <c r="W1707" s="17">
        <f t="shared" si="235"/>
        <v>-16242</v>
      </c>
      <c r="X1707" t="str">
        <f>VLOOKUP(J1707,'[12]Conver ASEJ VS Clave Nueva'!$A$4:$C$193,3,FALSE)</f>
        <v>4.3.8.4</v>
      </c>
      <c r="Y1707" t="str">
        <f>VLOOKUP(K1707,'[13]Conver ASEJ VS Clave Nueva'!$B$4:$D$193,3,FALSE)</f>
        <v>Traslado de cadáveres fuera del municipio</v>
      </c>
    </row>
    <row r="1708" spans="1:25" x14ac:dyDescent="0.25">
      <c r="A1708" s="16">
        <v>84768</v>
      </c>
      <c r="B1708" s="16" t="s">
        <v>48</v>
      </c>
      <c r="C1708" s="16" t="str">
        <f t="shared" si="236"/>
        <v>2018</v>
      </c>
      <c r="D1708" s="16" t="str">
        <f t="shared" si="237"/>
        <v>040000</v>
      </c>
      <c r="E1708" s="16" t="str">
        <f>VLOOKUP(D1708:D4864,'[10]Catalogos CRI'!$A$10:$B$19,2,FALSE)</f>
        <v>DERECHOS</v>
      </c>
      <c r="F1708" s="16" t="str">
        <f t="shared" si="238"/>
        <v>043000</v>
      </c>
      <c r="G1708" s="16" t="str">
        <f>VLOOKUP(F1708:F4864,'[10]Catalogos CRI'!$A$24:$B$65,2,FALSE)</f>
        <v>DERECHOS POR PRESTACIÓN DE SERVICIOS</v>
      </c>
      <c r="H1708" s="16" t="str">
        <f t="shared" si="239"/>
        <v>043070</v>
      </c>
      <c r="I1708" s="16" t="str">
        <f>VLOOKUP(H1708:H4864,'[10]Catalogos CRI'!$A$70:$B$148,2,FALSE)</f>
        <v>Servicios de sanidad</v>
      </c>
      <c r="J1708" s="16" t="str">
        <f t="shared" si="240"/>
        <v>043074</v>
      </c>
      <c r="K1708" s="16" t="str">
        <f>VLOOKUP(J1708:J4864,'[10]Catalogos CRI'!$A$153:$B$335,2,FALSE)</f>
        <v>Traslado de cadáveres fuera del municipio</v>
      </c>
      <c r="L1708" s="16" t="str">
        <f t="shared" si="241"/>
        <v>400</v>
      </c>
      <c r="M1708" s="16" t="str">
        <f>VLOOKUP(L1708:L4864,[11]FF!$A$10:$B$16,2,FALSE)</f>
        <v>Ingresos Propios</v>
      </c>
      <c r="N1708" s="16" t="str">
        <f t="shared" si="242"/>
        <v>401</v>
      </c>
      <c r="O1708" s="16" t="str">
        <f>VLOOKUP(N1708:N4864,[11]FF!$A$22:$B$93,2,FALSE)</f>
        <v>Ingresos Propios</v>
      </c>
      <c r="P1708" s="16">
        <v>860109</v>
      </c>
      <c r="Q1708" s="16">
        <v>5</v>
      </c>
      <c r="R1708" s="17">
        <v>0</v>
      </c>
      <c r="S1708" s="17">
        <v>0</v>
      </c>
      <c r="T1708" s="17">
        <f t="shared" si="234"/>
        <v>0</v>
      </c>
      <c r="U1708" s="17">
        <v>0</v>
      </c>
      <c r="V1708" s="17">
        <v>15012</v>
      </c>
      <c r="W1708" s="17">
        <f t="shared" si="235"/>
        <v>-15012</v>
      </c>
      <c r="X1708" t="str">
        <f>VLOOKUP(J1708,'[12]Conver ASEJ VS Clave Nueva'!$A$4:$C$193,3,FALSE)</f>
        <v>4.3.8.4</v>
      </c>
      <c r="Y1708" t="str">
        <f>VLOOKUP(K1708,'[13]Conver ASEJ VS Clave Nueva'!$B$4:$D$193,3,FALSE)</f>
        <v>Traslado de cadáveres fuera del municipio</v>
      </c>
    </row>
    <row r="1709" spans="1:25" x14ac:dyDescent="0.25">
      <c r="A1709" s="16">
        <v>84768</v>
      </c>
      <c r="B1709" s="16" t="s">
        <v>48</v>
      </c>
      <c r="C1709" s="16" t="str">
        <f t="shared" si="236"/>
        <v>2018</v>
      </c>
      <c r="D1709" s="16" t="str">
        <f t="shared" si="237"/>
        <v>040000</v>
      </c>
      <c r="E1709" s="16" t="str">
        <f>VLOOKUP(D1709:D4865,'[10]Catalogos CRI'!$A$10:$B$19,2,FALSE)</f>
        <v>DERECHOS</v>
      </c>
      <c r="F1709" s="16" t="str">
        <f t="shared" si="238"/>
        <v>043000</v>
      </c>
      <c r="G1709" s="16" t="str">
        <f>VLOOKUP(F1709:F4865,'[10]Catalogos CRI'!$A$24:$B$65,2,FALSE)</f>
        <v>DERECHOS POR PRESTACIÓN DE SERVICIOS</v>
      </c>
      <c r="H1709" s="16" t="str">
        <f t="shared" si="239"/>
        <v>043070</v>
      </c>
      <c r="I1709" s="16" t="str">
        <f>VLOOKUP(H1709:H4865,'[10]Catalogos CRI'!$A$70:$B$148,2,FALSE)</f>
        <v>Servicios de sanidad</v>
      </c>
      <c r="J1709" s="16" t="str">
        <f t="shared" si="240"/>
        <v>043074</v>
      </c>
      <c r="K1709" s="16" t="str">
        <f>VLOOKUP(J1709:J4865,'[10]Catalogos CRI'!$A$153:$B$335,2,FALSE)</f>
        <v>Traslado de cadáveres fuera del municipio</v>
      </c>
      <c r="L1709" s="16" t="str">
        <f t="shared" si="241"/>
        <v>400</v>
      </c>
      <c r="M1709" s="16" t="str">
        <f>VLOOKUP(L1709:L4865,[11]FF!$A$10:$B$16,2,FALSE)</f>
        <v>Ingresos Propios</v>
      </c>
      <c r="N1709" s="16" t="str">
        <f t="shared" si="242"/>
        <v>401</v>
      </c>
      <c r="O1709" s="16" t="str">
        <f>VLOOKUP(N1709:N4865,[11]FF!$A$22:$B$93,2,FALSE)</f>
        <v>Ingresos Propios</v>
      </c>
      <c r="P1709" s="16">
        <v>860110</v>
      </c>
      <c r="Q1709" s="16">
        <v>6</v>
      </c>
      <c r="R1709" s="17">
        <v>0</v>
      </c>
      <c r="S1709" s="17">
        <v>0</v>
      </c>
      <c r="T1709" s="17">
        <f t="shared" si="234"/>
        <v>0</v>
      </c>
      <c r="U1709" s="17">
        <v>0</v>
      </c>
      <c r="V1709" s="17">
        <v>16473</v>
      </c>
      <c r="W1709" s="17">
        <f t="shared" si="235"/>
        <v>-16473</v>
      </c>
      <c r="X1709" t="str">
        <f>VLOOKUP(J1709,'[12]Conver ASEJ VS Clave Nueva'!$A$4:$C$193,3,FALSE)</f>
        <v>4.3.8.4</v>
      </c>
      <c r="Y1709" t="str">
        <f>VLOOKUP(K1709,'[13]Conver ASEJ VS Clave Nueva'!$B$4:$D$193,3,FALSE)</f>
        <v>Traslado de cadáveres fuera del municipio</v>
      </c>
    </row>
    <row r="1710" spans="1:25" x14ac:dyDescent="0.25">
      <c r="A1710" s="16">
        <v>84768</v>
      </c>
      <c r="B1710" s="16" t="s">
        <v>48</v>
      </c>
      <c r="C1710" s="16" t="str">
        <f t="shared" si="236"/>
        <v>2018</v>
      </c>
      <c r="D1710" s="16" t="str">
        <f t="shared" si="237"/>
        <v>040000</v>
      </c>
      <c r="E1710" s="16" t="str">
        <f>VLOOKUP(D1710:D4866,'[10]Catalogos CRI'!$A$10:$B$19,2,FALSE)</f>
        <v>DERECHOS</v>
      </c>
      <c r="F1710" s="16" t="str">
        <f t="shared" si="238"/>
        <v>043000</v>
      </c>
      <c r="G1710" s="16" t="str">
        <f>VLOOKUP(F1710:F4866,'[10]Catalogos CRI'!$A$24:$B$65,2,FALSE)</f>
        <v>DERECHOS POR PRESTACIÓN DE SERVICIOS</v>
      </c>
      <c r="H1710" s="16" t="str">
        <f t="shared" si="239"/>
        <v>043070</v>
      </c>
      <c r="I1710" s="16" t="str">
        <f>VLOOKUP(H1710:H4866,'[10]Catalogos CRI'!$A$70:$B$148,2,FALSE)</f>
        <v>Servicios de sanidad</v>
      </c>
      <c r="J1710" s="16" t="str">
        <f t="shared" si="240"/>
        <v>043074</v>
      </c>
      <c r="K1710" s="16" t="str">
        <f>VLOOKUP(J1710:J4866,'[10]Catalogos CRI'!$A$153:$B$335,2,FALSE)</f>
        <v>Traslado de cadáveres fuera del municipio</v>
      </c>
      <c r="L1710" s="16" t="str">
        <f t="shared" si="241"/>
        <v>400</v>
      </c>
      <c r="M1710" s="16" t="str">
        <f>VLOOKUP(L1710:L4866,[11]FF!$A$10:$B$16,2,FALSE)</f>
        <v>Ingresos Propios</v>
      </c>
      <c r="N1710" s="16" t="str">
        <f t="shared" si="242"/>
        <v>401</v>
      </c>
      <c r="O1710" s="16" t="str">
        <f>VLOOKUP(N1710:N4866,[11]FF!$A$22:$B$93,2,FALSE)</f>
        <v>Ingresos Propios</v>
      </c>
      <c r="P1710" s="16">
        <v>860111</v>
      </c>
      <c r="Q1710" s="16">
        <v>7</v>
      </c>
      <c r="R1710" s="17">
        <v>0</v>
      </c>
      <c r="S1710" s="17">
        <v>0</v>
      </c>
      <c r="T1710" s="17">
        <f t="shared" si="234"/>
        <v>0</v>
      </c>
      <c r="U1710" s="17">
        <v>0</v>
      </c>
      <c r="V1710" s="17">
        <v>15465</v>
      </c>
      <c r="W1710" s="17">
        <f t="shared" si="235"/>
        <v>-15465</v>
      </c>
      <c r="X1710" t="str">
        <f>VLOOKUP(J1710,'[12]Conver ASEJ VS Clave Nueva'!$A$4:$C$193,3,FALSE)</f>
        <v>4.3.8.4</v>
      </c>
      <c r="Y1710" t="str">
        <f>VLOOKUP(K1710,'[13]Conver ASEJ VS Clave Nueva'!$B$4:$D$193,3,FALSE)</f>
        <v>Traslado de cadáveres fuera del municipio</v>
      </c>
    </row>
    <row r="1711" spans="1:25" x14ac:dyDescent="0.25">
      <c r="A1711" s="16">
        <v>84768</v>
      </c>
      <c r="B1711" s="16" t="s">
        <v>48</v>
      </c>
      <c r="C1711" s="16" t="str">
        <f t="shared" si="236"/>
        <v>2018</v>
      </c>
      <c r="D1711" s="16" t="str">
        <f t="shared" si="237"/>
        <v>040000</v>
      </c>
      <c r="E1711" s="16" t="str">
        <f>VLOOKUP(D1711:D4867,'[10]Catalogos CRI'!$A$10:$B$19,2,FALSE)</f>
        <v>DERECHOS</v>
      </c>
      <c r="F1711" s="16" t="str">
        <f t="shared" si="238"/>
        <v>043000</v>
      </c>
      <c r="G1711" s="16" t="str">
        <f>VLOOKUP(F1711:F4867,'[10]Catalogos CRI'!$A$24:$B$65,2,FALSE)</f>
        <v>DERECHOS POR PRESTACIÓN DE SERVICIOS</v>
      </c>
      <c r="H1711" s="16" t="str">
        <f t="shared" si="239"/>
        <v>043070</v>
      </c>
      <c r="I1711" s="16" t="str">
        <f>VLOOKUP(H1711:H4867,'[10]Catalogos CRI'!$A$70:$B$148,2,FALSE)</f>
        <v>Servicios de sanidad</v>
      </c>
      <c r="J1711" s="16" t="str">
        <f t="shared" si="240"/>
        <v>043074</v>
      </c>
      <c r="K1711" s="16" t="str">
        <f>VLOOKUP(J1711:J4867,'[10]Catalogos CRI'!$A$153:$B$335,2,FALSE)</f>
        <v>Traslado de cadáveres fuera del municipio</v>
      </c>
      <c r="L1711" s="16" t="str">
        <f t="shared" si="241"/>
        <v>400</v>
      </c>
      <c r="M1711" s="16" t="str">
        <f>VLOOKUP(L1711:L4867,[11]FF!$A$10:$B$16,2,FALSE)</f>
        <v>Ingresos Propios</v>
      </c>
      <c r="N1711" s="16" t="str">
        <f t="shared" si="242"/>
        <v>401</v>
      </c>
      <c r="O1711" s="16" t="str">
        <f>VLOOKUP(N1711:N4867,[11]FF!$A$22:$B$93,2,FALSE)</f>
        <v>Ingresos Propios</v>
      </c>
      <c r="P1711" s="16">
        <v>860112</v>
      </c>
      <c r="Q1711" s="16">
        <v>8</v>
      </c>
      <c r="R1711" s="17">
        <v>0</v>
      </c>
      <c r="S1711" s="17">
        <v>0</v>
      </c>
      <c r="T1711" s="17">
        <f t="shared" si="234"/>
        <v>0</v>
      </c>
      <c r="U1711" s="17">
        <v>0</v>
      </c>
      <c r="V1711" s="17">
        <v>11371</v>
      </c>
      <c r="W1711" s="17">
        <f t="shared" si="235"/>
        <v>-11371</v>
      </c>
      <c r="X1711" t="str">
        <f>VLOOKUP(J1711,'[12]Conver ASEJ VS Clave Nueva'!$A$4:$C$193,3,FALSE)</f>
        <v>4.3.8.4</v>
      </c>
      <c r="Y1711" t="str">
        <f>VLOOKUP(K1711,'[13]Conver ASEJ VS Clave Nueva'!$B$4:$D$193,3,FALSE)</f>
        <v>Traslado de cadáveres fuera del municipio</v>
      </c>
    </row>
    <row r="1712" spans="1:25" x14ac:dyDescent="0.25">
      <c r="A1712" s="16">
        <v>84768</v>
      </c>
      <c r="B1712" s="16" t="s">
        <v>48</v>
      </c>
      <c r="C1712" s="16" t="str">
        <f t="shared" si="236"/>
        <v>2018</v>
      </c>
      <c r="D1712" s="16" t="str">
        <f t="shared" si="237"/>
        <v>040000</v>
      </c>
      <c r="E1712" s="16" t="str">
        <f>VLOOKUP(D1712:D4868,'[10]Catalogos CRI'!$A$10:$B$19,2,FALSE)</f>
        <v>DERECHOS</v>
      </c>
      <c r="F1712" s="16" t="str">
        <f t="shared" si="238"/>
        <v>043000</v>
      </c>
      <c r="G1712" s="16" t="str">
        <f>VLOOKUP(F1712:F4868,'[10]Catalogos CRI'!$A$24:$B$65,2,FALSE)</f>
        <v>DERECHOS POR PRESTACIÓN DE SERVICIOS</v>
      </c>
      <c r="H1712" s="16" t="str">
        <f t="shared" si="239"/>
        <v>043070</v>
      </c>
      <c r="I1712" s="16" t="str">
        <f>VLOOKUP(H1712:H4868,'[10]Catalogos CRI'!$A$70:$B$148,2,FALSE)</f>
        <v>Servicios de sanidad</v>
      </c>
      <c r="J1712" s="16" t="str">
        <f t="shared" si="240"/>
        <v>043074</v>
      </c>
      <c r="K1712" s="16" t="str">
        <f>VLOOKUP(J1712:J4868,'[10]Catalogos CRI'!$A$153:$B$335,2,FALSE)</f>
        <v>Traslado de cadáveres fuera del municipio</v>
      </c>
      <c r="L1712" s="16" t="str">
        <f t="shared" si="241"/>
        <v>400</v>
      </c>
      <c r="M1712" s="16" t="str">
        <f>VLOOKUP(L1712:L4868,[11]FF!$A$10:$B$16,2,FALSE)</f>
        <v>Ingresos Propios</v>
      </c>
      <c r="N1712" s="16" t="str">
        <f t="shared" si="242"/>
        <v>401</v>
      </c>
      <c r="O1712" s="16" t="str">
        <f>VLOOKUP(N1712:N4868,[11]FF!$A$22:$B$93,2,FALSE)</f>
        <v>Ingresos Propios</v>
      </c>
      <c r="P1712" s="16">
        <v>860113</v>
      </c>
      <c r="Q1712" s="16">
        <v>9</v>
      </c>
      <c r="R1712" s="17">
        <v>0</v>
      </c>
      <c r="S1712" s="17">
        <v>0</v>
      </c>
      <c r="T1712" s="17">
        <f t="shared" si="234"/>
        <v>0</v>
      </c>
      <c r="U1712" s="17">
        <v>0</v>
      </c>
      <c r="V1712" s="17">
        <v>16941.12</v>
      </c>
      <c r="W1712" s="17">
        <f t="shared" si="235"/>
        <v>-16941.12</v>
      </c>
      <c r="X1712" t="str">
        <f>VLOOKUP(J1712,'[12]Conver ASEJ VS Clave Nueva'!$A$4:$C$193,3,FALSE)</f>
        <v>4.3.8.4</v>
      </c>
      <c r="Y1712" t="str">
        <f>VLOOKUP(K1712,'[13]Conver ASEJ VS Clave Nueva'!$B$4:$D$193,3,FALSE)</f>
        <v>Traslado de cadáveres fuera del municipio</v>
      </c>
    </row>
    <row r="1713" spans="1:25" x14ac:dyDescent="0.25">
      <c r="A1713" s="16">
        <v>84768</v>
      </c>
      <c r="B1713" s="16" t="s">
        <v>48</v>
      </c>
      <c r="C1713" s="16" t="str">
        <f t="shared" si="236"/>
        <v>2018</v>
      </c>
      <c r="D1713" s="16" t="str">
        <f t="shared" si="237"/>
        <v>040000</v>
      </c>
      <c r="E1713" s="16" t="str">
        <f>VLOOKUP(D1713:D4869,'[10]Catalogos CRI'!$A$10:$B$19,2,FALSE)</f>
        <v>DERECHOS</v>
      </c>
      <c r="F1713" s="16" t="str">
        <f t="shared" si="238"/>
        <v>043000</v>
      </c>
      <c r="G1713" s="16" t="str">
        <f>VLOOKUP(F1713:F4869,'[10]Catalogos CRI'!$A$24:$B$65,2,FALSE)</f>
        <v>DERECHOS POR PRESTACIÓN DE SERVICIOS</v>
      </c>
      <c r="H1713" s="16" t="str">
        <f t="shared" si="239"/>
        <v>043070</v>
      </c>
      <c r="I1713" s="16" t="str">
        <f>VLOOKUP(H1713:H4869,'[10]Catalogos CRI'!$A$70:$B$148,2,FALSE)</f>
        <v>Servicios de sanidad</v>
      </c>
      <c r="J1713" s="16" t="str">
        <f t="shared" si="240"/>
        <v>043074</v>
      </c>
      <c r="K1713" s="16" t="str">
        <f>VLOOKUP(J1713:J4869,'[10]Catalogos CRI'!$A$153:$B$335,2,FALSE)</f>
        <v>Traslado de cadáveres fuera del municipio</v>
      </c>
      <c r="L1713" s="16" t="str">
        <f t="shared" si="241"/>
        <v>400</v>
      </c>
      <c r="M1713" s="16" t="str">
        <f>VLOOKUP(L1713:L4869,[11]FF!$A$10:$B$16,2,FALSE)</f>
        <v>Ingresos Propios</v>
      </c>
      <c r="N1713" s="16" t="str">
        <f t="shared" si="242"/>
        <v>401</v>
      </c>
      <c r="O1713" s="16" t="str">
        <f>VLOOKUP(N1713:N4869,[11]FF!$A$22:$B$93,2,FALSE)</f>
        <v>Ingresos Propios</v>
      </c>
      <c r="P1713" s="16">
        <v>860114</v>
      </c>
      <c r="Q1713" s="16">
        <v>10</v>
      </c>
      <c r="R1713" s="17">
        <v>0</v>
      </c>
      <c r="S1713" s="17">
        <v>0</v>
      </c>
      <c r="T1713" s="17">
        <f t="shared" si="234"/>
        <v>0</v>
      </c>
      <c r="U1713" s="17">
        <v>0</v>
      </c>
      <c r="V1713" s="17">
        <v>21488</v>
      </c>
      <c r="W1713" s="17">
        <f t="shared" si="235"/>
        <v>-21488</v>
      </c>
      <c r="X1713" t="str">
        <f>VLOOKUP(J1713,'[12]Conver ASEJ VS Clave Nueva'!$A$4:$C$193,3,FALSE)</f>
        <v>4.3.8.4</v>
      </c>
      <c r="Y1713" t="str">
        <f>VLOOKUP(K1713,'[13]Conver ASEJ VS Clave Nueva'!$B$4:$D$193,3,FALSE)</f>
        <v>Traslado de cadáveres fuera del municipio</v>
      </c>
    </row>
    <row r="1714" spans="1:25" x14ac:dyDescent="0.25">
      <c r="A1714" s="16">
        <v>84768</v>
      </c>
      <c r="B1714" s="16" t="s">
        <v>48</v>
      </c>
      <c r="C1714" s="16" t="str">
        <f t="shared" si="236"/>
        <v>2018</v>
      </c>
      <c r="D1714" s="16" t="str">
        <f t="shared" si="237"/>
        <v>040000</v>
      </c>
      <c r="E1714" s="16" t="str">
        <f>VLOOKUP(D1714:D4870,'[10]Catalogos CRI'!$A$10:$B$19,2,FALSE)</f>
        <v>DERECHOS</v>
      </c>
      <c r="F1714" s="16" t="str">
        <f t="shared" si="238"/>
        <v>043000</v>
      </c>
      <c r="G1714" s="16" t="str">
        <f>VLOOKUP(F1714:F4870,'[10]Catalogos CRI'!$A$24:$B$65,2,FALSE)</f>
        <v>DERECHOS POR PRESTACIÓN DE SERVICIOS</v>
      </c>
      <c r="H1714" s="16" t="str">
        <f t="shared" si="239"/>
        <v>043070</v>
      </c>
      <c r="I1714" s="16" t="str">
        <f>VLOOKUP(H1714:H4870,'[10]Catalogos CRI'!$A$70:$B$148,2,FALSE)</f>
        <v>Servicios de sanidad</v>
      </c>
      <c r="J1714" s="16" t="str">
        <f t="shared" si="240"/>
        <v>043074</v>
      </c>
      <c r="K1714" s="16" t="str">
        <f>VLOOKUP(J1714:J4870,'[10]Catalogos CRI'!$A$153:$B$335,2,FALSE)</f>
        <v>Traslado de cadáveres fuera del municipio</v>
      </c>
      <c r="L1714" s="16" t="str">
        <f t="shared" si="241"/>
        <v>400</v>
      </c>
      <c r="M1714" s="16" t="str">
        <f>VLOOKUP(L1714:L4870,[11]FF!$A$10:$B$16,2,FALSE)</f>
        <v>Ingresos Propios</v>
      </c>
      <c r="N1714" s="16" t="str">
        <f t="shared" si="242"/>
        <v>401</v>
      </c>
      <c r="O1714" s="16" t="str">
        <f>VLOOKUP(N1714:N4870,[11]FF!$A$22:$B$93,2,FALSE)</f>
        <v>Ingresos Propios</v>
      </c>
      <c r="P1714" s="16">
        <v>860115</v>
      </c>
      <c r="Q1714" s="16">
        <v>11</v>
      </c>
      <c r="R1714" s="17">
        <v>0</v>
      </c>
      <c r="S1714" s="17">
        <v>0</v>
      </c>
      <c r="T1714" s="17">
        <f t="shared" si="234"/>
        <v>0</v>
      </c>
      <c r="U1714" s="17">
        <v>0</v>
      </c>
      <c r="V1714" s="17">
        <v>17623</v>
      </c>
      <c r="W1714" s="17">
        <f t="shared" si="235"/>
        <v>-17623</v>
      </c>
      <c r="X1714" t="str">
        <f>VLOOKUP(J1714,'[12]Conver ASEJ VS Clave Nueva'!$A$4:$C$193,3,FALSE)</f>
        <v>4.3.8.4</v>
      </c>
      <c r="Y1714" t="str">
        <f>VLOOKUP(K1714,'[13]Conver ASEJ VS Clave Nueva'!$B$4:$D$193,3,FALSE)</f>
        <v>Traslado de cadáveres fuera del municipio</v>
      </c>
    </row>
    <row r="1715" spans="1:25" x14ac:dyDescent="0.25">
      <c r="A1715" s="16">
        <v>84768</v>
      </c>
      <c r="B1715" s="16" t="s">
        <v>48</v>
      </c>
      <c r="C1715" s="16" t="str">
        <f t="shared" si="236"/>
        <v>2018</v>
      </c>
      <c r="D1715" s="16" t="str">
        <f t="shared" si="237"/>
        <v>040000</v>
      </c>
      <c r="E1715" s="16" t="str">
        <f>VLOOKUP(D1715:D4871,'[10]Catalogos CRI'!$A$10:$B$19,2,FALSE)</f>
        <v>DERECHOS</v>
      </c>
      <c r="F1715" s="16" t="str">
        <f t="shared" si="238"/>
        <v>043000</v>
      </c>
      <c r="G1715" s="16" t="str">
        <f>VLOOKUP(F1715:F4871,'[10]Catalogos CRI'!$A$24:$B$65,2,FALSE)</f>
        <v>DERECHOS POR PRESTACIÓN DE SERVICIOS</v>
      </c>
      <c r="H1715" s="16" t="str">
        <f t="shared" si="239"/>
        <v>043070</v>
      </c>
      <c r="I1715" s="16" t="str">
        <f>VLOOKUP(H1715:H4871,'[10]Catalogos CRI'!$A$70:$B$148,2,FALSE)</f>
        <v>Servicios de sanidad</v>
      </c>
      <c r="J1715" s="16" t="str">
        <f t="shared" si="240"/>
        <v>043074</v>
      </c>
      <c r="K1715" s="16" t="str">
        <f>VLOOKUP(J1715:J4871,'[10]Catalogos CRI'!$A$153:$B$335,2,FALSE)</f>
        <v>Traslado de cadáveres fuera del municipio</v>
      </c>
      <c r="L1715" s="16" t="str">
        <f t="shared" si="241"/>
        <v>400</v>
      </c>
      <c r="M1715" s="16" t="str">
        <f>VLOOKUP(L1715:L4871,[11]FF!$A$10:$B$16,2,FALSE)</f>
        <v>Ingresos Propios</v>
      </c>
      <c r="N1715" s="16" t="str">
        <f t="shared" si="242"/>
        <v>401</v>
      </c>
      <c r="O1715" s="16" t="str">
        <f>VLOOKUP(N1715:N4871,[11]FF!$A$22:$B$93,2,FALSE)</f>
        <v>Ingresos Propios</v>
      </c>
      <c r="P1715" s="16">
        <v>860116</v>
      </c>
      <c r="Q1715" s="16">
        <v>12</v>
      </c>
      <c r="R1715" s="17">
        <v>0</v>
      </c>
      <c r="S1715" s="17">
        <v>0</v>
      </c>
      <c r="T1715" s="17">
        <f t="shared" si="234"/>
        <v>0</v>
      </c>
      <c r="U1715" s="17">
        <v>0</v>
      </c>
      <c r="V1715" s="17">
        <v>35806</v>
      </c>
      <c r="W1715" s="17">
        <f t="shared" si="235"/>
        <v>-35806</v>
      </c>
      <c r="X1715" t="str">
        <f>VLOOKUP(J1715,'[12]Conver ASEJ VS Clave Nueva'!$A$4:$C$193,3,FALSE)</f>
        <v>4.3.8.4</v>
      </c>
      <c r="Y1715" t="str">
        <f>VLOOKUP(K1715,'[13]Conver ASEJ VS Clave Nueva'!$B$4:$D$193,3,FALSE)</f>
        <v>Traslado de cadáveres fuera del municipio</v>
      </c>
    </row>
    <row r="1716" spans="1:25" x14ac:dyDescent="0.25">
      <c r="A1716" s="16">
        <v>84769</v>
      </c>
      <c r="B1716" s="16" t="s">
        <v>49</v>
      </c>
      <c r="C1716" s="16" t="str">
        <f t="shared" si="236"/>
        <v>2018</v>
      </c>
      <c r="D1716" s="16" t="str">
        <f t="shared" si="237"/>
        <v>040000</v>
      </c>
      <c r="E1716" s="16" t="str">
        <f>VLOOKUP(D1716:D4872,'[10]Catalogos CRI'!$A$10:$B$19,2,FALSE)</f>
        <v>DERECHOS</v>
      </c>
      <c r="F1716" s="16" t="str">
        <f t="shared" si="238"/>
        <v>043000</v>
      </c>
      <c r="G1716" s="16" t="str">
        <f>VLOOKUP(F1716:F4872,'[10]Catalogos CRI'!$A$24:$B$65,2,FALSE)</f>
        <v>DERECHOS POR PRESTACIÓN DE SERVICIOS</v>
      </c>
      <c r="H1716" s="16" t="str">
        <f t="shared" si="239"/>
        <v>043080</v>
      </c>
      <c r="I1716" s="16" t="str">
        <f>VLOOKUP(H1716:H4872,'[10]Catalogos CRI'!$A$70:$B$148,2,FALSE)</f>
        <v>Servicio de limpieza, recolección, traslado, tratamiento y disposición final de residuos</v>
      </c>
      <c r="J1716" s="16" t="str">
        <f t="shared" si="240"/>
        <v>043086</v>
      </c>
      <c r="K1716" s="16" t="str">
        <f>VLOOKUP(J1716:J4872,'[10]Catalogos CRI'!$A$153:$B$335,2,FALSE)</f>
        <v>Otros servicios similares</v>
      </c>
      <c r="L1716" s="16" t="str">
        <f t="shared" si="241"/>
        <v>400</v>
      </c>
      <c r="M1716" s="16" t="str">
        <f>VLOOKUP(L1716:L4872,[11]FF!$A$10:$B$16,2,FALSE)</f>
        <v>Ingresos Propios</v>
      </c>
      <c r="N1716" s="16" t="str">
        <f t="shared" si="242"/>
        <v>401</v>
      </c>
      <c r="O1716" s="16" t="str">
        <f>VLOOKUP(N1716:N4872,[11]FF!$A$22:$B$93,2,FALSE)</f>
        <v>Ingresos Propios</v>
      </c>
      <c r="P1716" s="16">
        <v>860117</v>
      </c>
      <c r="Q1716" s="16">
        <v>1</v>
      </c>
      <c r="R1716" s="17">
        <v>0</v>
      </c>
      <c r="S1716" s="17">
        <v>0</v>
      </c>
      <c r="T1716" s="17">
        <f t="shared" si="234"/>
        <v>0</v>
      </c>
      <c r="U1716" s="17">
        <v>0</v>
      </c>
      <c r="V1716" s="17">
        <v>108637.2</v>
      </c>
      <c r="W1716" s="17">
        <f t="shared" si="235"/>
        <v>-108637.2</v>
      </c>
      <c r="X1716" t="str">
        <f>VLOOKUP(J1716,'[12]Conver ASEJ VS Clave Nueva'!$A$4:$C$193,3,FALSE)</f>
        <v>4.3.9.9</v>
      </c>
      <c r="Y1716" t="str">
        <f>VLOOKUP(K1716,'[13]Conver ASEJ VS Clave Nueva'!$B$4:$D$193,3,FALSE)</f>
        <v>Otros servicios similares</v>
      </c>
    </row>
    <row r="1717" spans="1:25" x14ac:dyDescent="0.25">
      <c r="A1717" s="16">
        <v>84769</v>
      </c>
      <c r="B1717" s="16" t="s">
        <v>49</v>
      </c>
      <c r="C1717" s="16" t="str">
        <f t="shared" si="236"/>
        <v>2018</v>
      </c>
      <c r="D1717" s="16" t="str">
        <f t="shared" si="237"/>
        <v>040000</v>
      </c>
      <c r="E1717" s="16" t="str">
        <f>VLOOKUP(D1717:D4873,'[10]Catalogos CRI'!$A$10:$B$19,2,FALSE)</f>
        <v>DERECHOS</v>
      </c>
      <c r="F1717" s="16" t="str">
        <f t="shared" si="238"/>
        <v>043000</v>
      </c>
      <c r="G1717" s="16" t="str">
        <f>VLOOKUP(F1717:F4873,'[10]Catalogos CRI'!$A$24:$B$65,2,FALSE)</f>
        <v>DERECHOS POR PRESTACIÓN DE SERVICIOS</v>
      </c>
      <c r="H1717" s="16" t="str">
        <f t="shared" si="239"/>
        <v>043080</v>
      </c>
      <c r="I1717" s="16" t="str">
        <f>VLOOKUP(H1717:H4873,'[10]Catalogos CRI'!$A$70:$B$148,2,FALSE)</f>
        <v>Servicio de limpieza, recolección, traslado, tratamiento y disposición final de residuos</v>
      </c>
      <c r="J1717" s="16" t="str">
        <f t="shared" si="240"/>
        <v>043086</v>
      </c>
      <c r="K1717" s="16" t="str">
        <f>VLOOKUP(J1717:J4873,'[10]Catalogos CRI'!$A$153:$B$335,2,FALSE)</f>
        <v>Otros servicios similares</v>
      </c>
      <c r="L1717" s="16" t="str">
        <f t="shared" si="241"/>
        <v>400</v>
      </c>
      <c r="M1717" s="16" t="str">
        <f>VLOOKUP(L1717:L4873,[11]FF!$A$10:$B$16,2,FALSE)</f>
        <v>Ingresos Propios</v>
      </c>
      <c r="N1717" s="16" t="str">
        <f t="shared" si="242"/>
        <v>401</v>
      </c>
      <c r="O1717" s="16" t="str">
        <f>VLOOKUP(N1717:N4873,[11]FF!$A$22:$B$93,2,FALSE)</f>
        <v>Ingresos Propios</v>
      </c>
      <c r="P1717" s="16">
        <v>860118</v>
      </c>
      <c r="Q1717" s="16">
        <v>2</v>
      </c>
      <c r="R1717" s="17">
        <v>0</v>
      </c>
      <c r="S1717" s="17">
        <v>0</v>
      </c>
      <c r="T1717" s="17">
        <f t="shared" si="234"/>
        <v>0</v>
      </c>
      <c r="U1717" s="17">
        <v>0</v>
      </c>
      <c r="V1717" s="17">
        <v>38892.5</v>
      </c>
      <c r="W1717" s="17">
        <f t="shared" si="235"/>
        <v>-38892.5</v>
      </c>
      <c r="X1717" t="str">
        <f>VLOOKUP(J1717,'[12]Conver ASEJ VS Clave Nueva'!$A$4:$C$193,3,FALSE)</f>
        <v>4.3.9.9</v>
      </c>
      <c r="Y1717" t="str">
        <f>VLOOKUP(K1717,'[13]Conver ASEJ VS Clave Nueva'!$B$4:$D$193,3,FALSE)</f>
        <v>Otros servicios similares</v>
      </c>
    </row>
    <row r="1718" spans="1:25" x14ac:dyDescent="0.25">
      <c r="A1718" s="16">
        <v>84769</v>
      </c>
      <c r="B1718" s="16" t="s">
        <v>49</v>
      </c>
      <c r="C1718" s="16" t="str">
        <f t="shared" si="236"/>
        <v>2018</v>
      </c>
      <c r="D1718" s="16" t="str">
        <f t="shared" si="237"/>
        <v>040000</v>
      </c>
      <c r="E1718" s="16" t="str">
        <f>VLOOKUP(D1718:D4874,'[10]Catalogos CRI'!$A$10:$B$19,2,FALSE)</f>
        <v>DERECHOS</v>
      </c>
      <c r="F1718" s="16" t="str">
        <f t="shared" si="238"/>
        <v>043000</v>
      </c>
      <c r="G1718" s="16" t="str">
        <f>VLOOKUP(F1718:F4874,'[10]Catalogos CRI'!$A$24:$B$65,2,FALSE)</f>
        <v>DERECHOS POR PRESTACIÓN DE SERVICIOS</v>
      </c>
      <c r="H1718" s="16" t="str">
        <f t="shared" si="239"/>
        <v>043080</v>
      </c>
      <c r="I1718" s="16" t="str">
        <f>VLOOKUP(H1718:H4874,'[10]Catalogos CRI'!$A$70:$B$148,2,FALSE)</f>
        <v>Servicio de limpieza, recolección, traslado, tratamiento y disposición final de residuos</v>
      </c>
      <c r="J1718" s="16" t="str">
        <f t="shared" si="240"/>
        <v>043086</v>
      </c>
      <c r="K1718" s="16" t="str">
        <f>VLOOKUP(J1718:J4874,'[10]Catalogos CRI'!$A$153:$B$335,2,FALSE)</f>
        <v>Otros servicios similares</v>
      </c>
      <c r="L1718" s="16" t="str">
        <f t="shared" si="241"/>
        <v>400</v>
      </c>
      <c r="M1718" s="16" t="str">
        <f>VLOOKUP(L1718:L4874,[11]FF!$A$10:$B$16,2,FALSE)</f>
        <v>Ingresos Propios</v>
      </c>
      <c r="N1718" s="16" t="str">
        <f t="shared" si="242"/>
        <v>401</v>
      </c>
      <c r="O1718" s="16" t="str">
        <f>VLOOKUP(N1718:N4874,[11]FF!$A$22:$B$93,2,FALSE)</f>
        <v>Ingresos Propios</v>
      </c>
      <c r="P1718" s="16">
        <v>860119</v>
      </c>
      <c r="Q1718" s="16">
        <v>3</v>
      </c>
      <c r="R1718" s="17">
        <v>0</v>
      </c>
      <c r="S1718" s="17">
        <v>0</v>
      </c>
      <c r="T1718" s="17">
        <f t="shared" si="234"/>
        <v>0</v>
      </c>
      <c r="U1718" s="17">
        <v>0</v>
      </c>
      <c r="V1718" s="17">
        <v>40216.400000000001</v>
      </c>
      <c r="W1718" s="17">
        <f t="shared" si="235"/>
        <v>-40216.400000000001</v>
      </c>
      <c r="X1718" t="str">
        <f>VLOOKUP(J1718,'[12]Conver ASEJ VS Clave Nueva'!$A$4:$C$193,3,FALSE)</f>
        <v>4.3.9.9</v>
      </c>
      <c r="Y1718" t="str">
        <f>VLOOKUP(K1718,'[13]Conver ASEJ VS Clave Nueva'!$B$4:$D$193,3,FALSE)</f>
        <v>Otros servicios similares</v>
      </c>
    </row>
    <row r="1719" spans="1:25" x14ac:dyDescent="0.25">
      <c r="A1719" s="16">
        <v>84769</v>
      </c>
      <c r="B1719" s="16" t="s">
        <v>49</v>
      </c>
      <c r="C1719" s="16" t="str">
        <f t="shared" si="236"/>
        <v>2018</v>
      </c>
      <c r="D1719" s="16" t="str">
        <f t="shared" si="237"/>
        <v>040000</v>
      </c>
      <c r="E1719" s="16" t="str">
        <f>VLOOKUP(D1719:D4875,'[10]Catalogos CRI'!$A$10:$B$19,2,FALSE)</f>
        <v>DERECHOS</v>
      </c>
      <c r="F1719" s="16" t="str">
        <f t="shared" si="238"/>
        <v>043000</v>
      </c>
      <c r="G1719" s="16" t="str">
        <f>VLOOKUP(F1719:F4875,'[10]Catalogos CRI'!$A$24:$B$65,2,FALSE)</f>
        <v>DERECHOS POR PRESTACIÓN DE SERVICIOS</v>
      </c>
      <c r="H1719" s="16" t="str">
        <f t="shared" si="239"/>
        <v>043080</v>
      </c>
      <c r="I1719" s="16" t="str">
        <f>VLOOKUP(H1719:H4875,'[10]Catalogos CRI'!$A$70:$B$148,2,FALSE)</f>
        <v>Servicio de limpieza, recolección, traslado, tratamiento y disposición final de residuos</v>
      </c>
      <c r="J1719" s="16" t="str">
        <f t="shared" si="240"/>
        <v>043086</v>
      </c>
      <c r="K1719" s="16" t="str">
        <f>VLOOKUP(J1719:J4875,'[10]Catalogos CRI'!$A$153:$B$335,2,FALSE)</f>
        <v>Otros servicios similares</v>
      </c>
      <c r="L1719" s="16" t="str">
        <f t="shared" si="241"/>
        <v>400</v>
      </c>
      <c r="M1719" s="16" t="str">
        <f>VLOOKUP(L1719:L4875,[11]FF!$A$10:$B$16,2,FALSE)</f>
        <v>Ingresos Propios</v>
      </c>
      <c r="N1719" s="16" t="str">
        <f t="shared" si="242"/>
        <v>401</v>
      </c>
      <c r="O1719" s="16" t="str">
        <f>VLOOKUP(N1719:N4875,[11]FF!$A$22:$B$93,2,FALSE)</f>
        <v>Ingresos Propios</v>
      </c>
      <c r="P1719" s="16">
        <v>860120</v>
      </c>
      <c r="Q1719" s="16">
        <v>4</v>
      </c>
      <c r="R1719" s="17">
        <v>0</v>
      </c>
      <c r="S1719" s="17">
        <v>0</v>
      </c>
      <c r="T1719" s="17">
        <f t="shared" si="234"/>
        <v>0</v>
      </c>
      <c r="U1719" s="17">
        <v>0</v>
      </c>
      <c r="V1719" s="17">
        <v>21439.85</v>
      </c>
      <c r="W1719" s="17">
        <f t="shared" si="235"/>
        <v>-21439.85</v>
      </c>
      <c r="X1719" t="str">
        <f>VLOOKUP(J1719,'[12]Conver ASEJ VS Clave Nueva'!$A$4:$C$193,3,FALSE)</f>
        <v>4.3.9.9</v>
      </c>
      <c r="Y1719" t="str">
        <f>VLOOKUP(K1719,'[13]Conver ASEJ VS Clave Nueva'!$B$4:$D$193,3,FALSE)</f>
        <v>Otros servicios similares</v>
      </c>
    </row>
    <row r="1720" spans="1:25" x14ac:dyDescent="0.25">
      <c r="A1720" s="16">
        <v>84769</v>
      </c>
      <c r="B1720" s="16" t="s">
        <v>49</v>
      </c>
      <c r="C1720" s="16" t="str">
        <f t="shared" si="236"/>
        <v>2018</v>
      </c>
      <c r="D1720" s="16" t="str">
        <f t="shared" si="237"/>
        <v>040000</v>
      </c>
      <c r="E1720" s="16" t="str">
        <f>VLOOKUP(D1720:D4876,'[10]Catalogos CRI'!$A$10:$B$19,2,FALSE)</f>
        <v>DERECHOS</v>
      </c>
      <c r="F1720" s="16" t="str">
        <f t="shared" si="238"/>
        <v>043000</v>
      </c>
      <c r="G1720" s="16" t="str">
        <f>VLOOKUP(F1720:F4876,'[10]Catalogos CRI'!$A$24:$B$65,2,FALSE)</f>
        <v>DERECHOS POR PRESTACIÓN DE SERVICIOS</v>
      </c>
      <c r="H1720" s="16" t="str">
        <f t="shared" si="239"/>
        <v>043080</v>
      </c>
      <c r="I1720" s="16" t="str">
        <f>VLOOKUP(H1720:H4876,'[10]Catalogos CRI'!$A$70:$B$148,2,FALSE)</f>
        <v>Servicio de limpieza, recolección, traslado, tratamiento y disposición final de residuos</v>
      </c>
      <c r="J1720" s="16" t="str">
        <f t="shared" si="240"/>
        <v>043086</v>
      </c>
      <c r="K1720" s="16" t="str">
        <f>VLOOKUP(J1720:J4876,'[10]Catalogos CRI'!$A$153:$B$335,2,FALSE)</f>
        <v>Otros servicios similares</v>
      </c>
      <c r="L1720" s="16" t="str">
        <f t="shared" si="241"/>
        <v>400</v>
      </c>
      <c r="M1720" s="16" t="str">
        <f>VLOOKUP(L1720:L4876,[11]FF!$A$10:$B$16,2,FALSE)</f>
        <v>Ingresos Propios</v>
      </c>
      <c r="N1720" s="16" t="str">
        <f t="shared" si="242"/>
        <v>401</v>
      </c>
      <c r="O1720" s="16" t="str">
        <f>VLOOKUP(N1720:N4876,[11]FF!$A$22:$B$93,2,FALSE)</f>
        <v>Ingresos Propios</v>
      </c>
      <c r="P1720" s="16">
        <v>860121</v>
      </c>
      <c r="Q1720" s="16">
        <v>5</v>
      </c>
      <c r="R1720" s="17">
        <v>0</v>
      </c>
      <c r="S1720" s="17">
        <v>0</v>
      </c>
      <c r="T1720" s="17">
        <f t="shared" si="234"/>
        <v>0</v>
      </c>
      <c r="U1720" s="17">
        <v>0</v>
      </c>
      <c r="V1720" s="17">
        <v>0</v>
      </c>
      <c r="W1720" s="17">
        <f t="shared" si="235"/>
        <v>0</v>
      </c>
      <c r="X1720" t="str">
        <f>VLOOKUP(J1720,'[12]Conver ASEJ VS Clave Nueva'!$A$4:$C$193,3,FALSE)</f>
        <v>4.3.9.9</v>
      </c>
      <c r="Y1720" t="str">
        <f>VLOOKUP(K1720,'[13]Conver ASEJ VS Clave Nueva'!$B$4:$D$193,3,FALSE)</f>
        <v>Otros servicios similares</v>
      </c>
    </row>
    <row r="1721" spans="1:25" x14ac:dyDescent="0.25">
      <c r="A1721" s="16">
        <v>84769</v>
      </c>
      <c r="B1721" s="16" t="s">
        <v>49</v>
      </c>
      <c r="C1721" s="16" t="str">
        <f t="shared" si="236"/>
        <v>2018</v>
      </c>
      <c r="D1721" s="16" t="str">
        <f t="shared" si="237"/>
        <v>040000</v>
      </c>
      <c r="E1721" s="16" t="str">
        <f>VLOOKUP(D1721:D4877,'[10]Catalogos CRI'!$A$10:$B$19,2,FALSE)</f>
        <v>DERECHOS</v>
      </c>
      <c r="F1721" s="16" t="str">
        <f t="shared" si="238"/>
        <v>043000</v>
      </c>
      <c r="G1721" s="16" t="str">
        <f>VLOOKUP(F1721:F4877,'[10]Catalogos CRI'!$A$24:$B$65,2,FALSE)</f>
        <v>DERECHOS POR PRESTACIÓN DE SERVICIOS</v>
      </c>
      <c r="H1721" s="16" t="str">
        <f t="shared" si="239"/>
        <v>043080</v>
      </c>
      <c r="I1721" s="16" t="str">
        <f>VLOOKUP(H1721:H4877,'[10]Catalogos CRI'!$A$70:$B$148,2,FALSE)</f>
        <v>Servicio de limpieza, recolección, traslado, tratamiento y disposición final de residuos</v>
      </c>
      <c r="J1721" s="16" t="str">
        <f t="shared" si="240"/>
        <v>043086</v>
      </c>
      <c r="K1721" s="16" t="str">
        <f>VLOOKUP(J1721:J4877,'[10]Catalogos CRI'!$A$153:$B$335,2,FALSE)</f>
        <v>Otros servicios similares</v>
      </c>
      <c r="L1721" s="16" t="str">
        <f t="shared" si="241"/>
        <v>400</v>
      </c>
      <c r="M1721" s="16" t="str">
        <f>VLOOKUP(L1721:L4877,[11]FF!$A$10:$B$16,2,FALSE)</f>
        <v>Ingresos Propios</v>
      </c>
      <c r="N1721" s="16" t="str">
        <f t="shared" si="242"/>
        <v>401</v>
      </c>
      <c r="O1721" s="16" t="str">
        <f>VLOOKUP(N1721:N4877,[11]FF!$A$22:$B$93,2,FALSE)</f>
        <v>Ingresos Propios</v>
      </c>
      <c r="P1721" s="16">
        <v>860122</v>
      </c>
      <c r="Q1721" s="16">
        <v>6</v>
      </c>
      <c r="R1721" s="17">
        <v>0</v>
      </c>
      <c r="S1721" s="17">
        <v>0</v>
      </c>
      <c r="T1721" s="17">
        <f t="shared" si="234"/>
        <v>0</v>
      </c>
      <c r="U1721" s="17">
        <v>0</v>
      </c>
      <c r="V1721" s="17">
        <v>0</v>
      </c>
      <c r="W1721" s="17">
        <f t="shared" si="235"/>
        <v>0</v>
      </c>
      <c r="X1721" t="str">
        <f>VLOOKUP(J1721,'[12]Conver ASEJ VS Clave Nueva'!$A$4:$C$193,3,FALSE)</f>
        <v>4.3.9.9</v>
      </c>
      <c r="Y1721" t="str">
        <f>VLOOKUP(K1721,'[13]Conver ASEJ VS Clave Nueva'!$B$4:$D$193,3,FALSE)</f>
        <v>Otros servicios similares</v>
      </c>
    </row>
    <row r="1722" spans="1:25" x14ac:dyDescent="0.25">
      <c r="A1722" s="16">
        <v>84769</v>
      </c>
      <c r="B1722" s="16" t="s">
        <v>49</v>
      </c>
      <c r="C1722" s="16" t="str">
        <f t="shared" si="236"/>
        <v>2018</v>
      </c>
      <c r="D1722" s="16" t="str">
        <f t="shared" si="237"/>
        <v>040000</v>
      </c>
      <c r="E1722" s="16" t="str">
        <f>VLOOKUP(D1722:D4878,'[10]Catalogos CRI'!$A$10:$B$19,2,FALSE)</f>
        <v>DERECHOS</v>
      </c>
      <c r="F1722" s="16" t="str">
        <f t="shared" si="238"/>
        <v>043000</v>
      </c>
      <c r="G1722" s="16" t="str">
        <f>VLOOKUP(F1722:F4878,'[10]Catalogos CRI'!$A$24:$B$65,2,FALSE)</f>
        <v>DERECHOS POR PRESTACIÓN DE SERVICIOS</v>
      </c>
      <c r="H1722" s="16" t="str">
        <f t="shared" si="239"/>
        <v>043080</v>
      </c>
      <c r="I1722" s="16" t="str">
        <f>VLOOKUP(H1722:H4878,'[10]Catalogos CRI'!$A$70:$B$148,2,FALSE)</f>
        <v>Servicio de limpieza, recolección, traslado, tratamiento y disposición final de residuos</v>
      </c>
      <c r="J1722" s="16" t="str">
        <f t="shared" si="240"/>
        <v>043086</v>
      </c>
      <c r="K1722" s="16" t="str">
        <f>VLOOKUP(J1722:J4878,'[10]Catalogos CRI'!$A$153:$B$335,2,FALSE)</f>
        <v>Otros servicios similares</v>
      </c>
      <c r="L1722" s="16" t="str">
        <f t="shared" si="241"/>
        <v>400</v>
      </c>
      <c r="M1722" s="16" t="str">
        <f>VLOOKUP(L1722:L4878,[11]FF!$A$10:$B$16,2,FALSE)</f>
        <v>Ingresos Propios</v>
      </c>
      <c r="N1722" s="16" t="str">
        <f t="shared" si="242"/>
        <v>401</v>
      </c>
      <c r="O1722" s="16" t="str">
        <f>VLOOKUP(N1722:N4878,[11]FF!$A$22:$B$93,2,FALSE)</f>
        <v>Ingresos Propios</v>
      </c>
      <c r="P1722" s="16">
        <v>860123</v>
      </c>
      <c r="Q1722" s="16">
        <v>7</v>
      </c>
      <c r="R1722" s="17">
        <v>0</v>
      </c>
      <c r="S1722" s="17">
        <v>0</v>
      </c>
      <c r="T1722" s="17">
        <f t="shared" si="234"/>
        <v>0</v>
      </c>
      <c r="U1722" s="17">
        <v>0</v>
      </c>
      <c r="V1722" s="17">
        <v>0</v>
      </c>
      <c r="W1722" s="17">
        <f t="shared" si="235"/>
        <v>0</v>
      </c>
      <c r="X1722" t="str">
        <f>VLOOKUP(J1722,'[12]Conver ASEJ VS Clave Nueva'!$A$4:$C$193,3,FALSE)</f>
        <v>4.3.9.9</v>
      </c>
      <c r="Y1722" t="str">
        <f>VLOOKUP(K1722,'[13]Conver ASEJ VS Clave Nueva'!$B$4:$D$193,3,FALSE)</f>
        <v>Otros servicios similares</v>
      </c>
    </row>
    <row r="1723" spans="1:25" x14ac:dyDescent="0.25">
      <c r="A1723" s="16">
        <v>84769</v>
      </c>
      <c r="B1723" s="16" t="s">
        <v>49</v>
      </c>
      <c r="C1723" s="16" t="str">
        <f t="shared" si="236"/>
        <v>2018</v>
      </c>
      <c r="D1723" s="16" t="str">
        <f t="shared" si="237"/>
        <v>040000</v>
      </c>
      <c r="E1723" s="16" t="str">
        <f>VLOOKUP(D1723:D4879,'[10]Catalogos CRI'!$A$10:$B$19,2,FALSE)</f>
        <v>DERECHOS</v>
      </c>
      <c r="F1723" s="16" t="str">
        <f t="shared" si="238"/>
        <v>043000</v>
      </c>
      <c r="G1723" s="16" t="str">
        <f>VLOOKUP(F1723:F4879,'[10]Catalogos CRI'!$A$24:$B$65,2,FALSE)</f>
        <v>DERECHOS POR PRESTACIÓN DE SERVICIOS</v>
      </c>
      <c r="H1723" s="16" t="str">
        <f t="shared" si="239"/>
        <v>043080</v>
      </c>
      <c r="I1723" s="16" t="str">
        <f>VLOOKUP(H1723:H4879,'[10]Catalogos CRI'!$A$70:$B$148,2,FALSE)</f>
        <v>Servicio de limpieza, recolección, traslado, tratamiento y disposición final de residuos</v>
      </c>
      <c r="J1723" s="16" t="str">
        <f t="shared" si="240"/>
        <v>043086</v>
      </c>
      <c r="K1723" s="16" t="str">
        <f>VLOOKUP(J1723:J4879,'[10]Catalogos CRI'!$A$153:$B$335,2,FALSE)</f>
        <v>Otros servicios similares</v>
      </c>
      <c r="L1723" s="16" t="str">
        <f t="shared" si="241"/>
        <v>400</v>
      </c>
      <c r="M1723" s="16" t="str">
        <f>VLOOKUP(L1723:L4879,[11]FF!$A$10:$B$16,2,FALSE)</f>
        <v>Ingresos Propios</v>
      </c>
      <c r="N1723" s="16" t="str">
        <f t="shared" si="242"/>
        <v>401</v>
      </c>
      <c r="O1723" s="16" t="str">
        <f>VLOOKUP(N1723:N4879,[11]FF!$A$22:$B$93,2,FALSE)</f>
        <v>Ingresos Propios</v>
      </c>
      <c r="P1723" s="16">
        <v>860124</v>
      </c>
      <c r="Q1723" s="16">
        <v>8</v>
      </c>
      <c r="R1723" s="17">
        <v>0</v>
      </c>
      <c r="S1723" s="17">
        <v>0</v>
      </c>
      <c r="T1723" s="17">
        <f t="shared" si="234"/>
        <v>0</v>
      </c>
      <c r="U1723" s="17">
        <v>0</v>
      </c>
      <c r="V1723" s="17">
        <v>0</v>
      </c>
      <c r="W1723" s="17">
        <f t="shared" si="235"/>
        <v>0</v>
      </c>
      <c r="X1723" t="str">
        <f>VLOOKUP(J1723,'[12]Conver ASEJ VS Clave Nueva'!$A$4:$C$193,3,FALSE)</f>
        <v>4.3.9.9</v>
      </c>
      <c r="Y1723" t="str">
        <f>VLOOKUP(K1723,'[13]Conver ASEJ VS Clave Nueva'!$B$4:$D$193,3,FALSE)</f>
        <v>Otros servicios similares</v>
      </c>
    </row>
    <row r="1724" spans="1:25" x14ac:dyDescent="0.25">
      <c r="A1724" s="16">
        <v>84769</v>
      </c>
      <c r="B1724" s="16" t="s">
        <v>49</v>
      </c>
      <c r="C1724" s="16" t="str">
        <f t="shared" si="236"/>
        <v>2018</v>
      </c>
      <c r="D1724" s="16" t="str">
        <f t="shared" si="237"/>
        <v>040000</v>
      </c>
      <c r="E1724" s="16" t="str">
        <f>VLOOKUP(D1724:D4880,'[10]Catalogos CRI'!$A$10:$B$19,2,FALSE)</f>
        <v>DERECHOS</v>
      </c>
      <c r="F1724" s="16" t="str">
        <f t="shared" si="238"/>
        <v>043000</v>
      </c>
      <c r="G1724" s="16" t="str">
        <f>VLOOKUP(F1724:F4880,'[10]Catalogos CRI'!$A$24:$B$65,2,FALSE)</f>
        <v>DERECHOS POR PRESTACIÓN DE SERVICIOS</v>
      </c>
      <c r="H1724" s="16" t="str">
        <f t="shared" si="239"/>
        <v>043080</v>
      </c>
      <c r="I1724" s="16" t="str">
        <f>VLOOKUP(H1724:H4880,'[10]Catalogos CRI'!$A$70:$B$148,2,FALSE)</f>
        <v>Servicio de limpieza, recolección, traslado, tratamiento y disposición final de residuos</v>
      </c>
      <c r="J1724" s="16" t="str">
        <f t="shared" si="240"/>
        <v>043086</v>
      </c>
      <c r="K1724" s="16" t="str">
        <f>VLOOKUP(J1724:J4880,'[10]Catalogos CRI'!$A$153:$B$335,2,FALSE)</f>
        <v>Otros servicios similares</v>
      </c>
      <c r="L1724" s="16" t="str">
        <f t="shared" si="241"/>
        <v>400</v>
      </c>
      <c r="M1724" s="16" t="str">
        <f>VLOOKUP(L1724:L4880,[11]FF!$A$10:$B$16,2,FALSE)</f>
        <v>Ingresos Propios</v>
      </c>
      <c r="N1724" s="16" t="str">
        <f t="shared" si="242"/>
        <v>401</v>
      </c>
      <c r="O1724" s="16" t="str">
        <f>VLOOKUP(N1724:N4880,[11]FF!$A$22:$B$93,2,FALSE)</f>
        <v>Ingresos Propios</v>
      </c>
      <c r="P1724" s="16">
        <v>860125</v>
      </c>
      <c r="Q1724" s="16">
        <v>9</v>
      </c>
      <c r="R1724" s="17">
        <v>0</v>
      </c>
      <c r="S1724" s="17">
        <v>0</v>
      </c>
      <c r="T1724" s="17">
        <f t="shared" si="234"/>
        <v>0</v>
      </c>
      <c r="U1724" s="17">
        <v>0</v>
      </c>
      <c r="V1724" s="17">
        <v>0</v>
      </c>
      <c r="W1724" s="17">
        <f t="shared" si="235"/>
        <v>0</v>
      </c>
      <c r="X1724" t="str">
        <f>VLOOKUP(J1724,'[12]Conver ASEJ VS Clave Nueva'!$A$4:$C$193,3,FALSE)</f>
        <v>4.3.9.9</v>
      </c>
      <c r="Y1724" t="str">
        <f>VLOOKUP(K1724,'[13]Conver ASEJ VS Clave Nueva'!$B$4:$D$193,3,FALSE)</f>
        <v>Otros servicios similares</v>
      </c>
    </row>
    <row r="1725" spans="1:25" x14ac:dyDescent="0.25">
      <c r="A1725" s="16">
        <v>84769</v>
      </c>
      <c r="B1725" s="16" t="s">
        <v>49</v>
      </c>
      <c r="C1725" s="16" t="str">
        <f t="shared" si="236"/>
        <v>2018</v>
      </c>
      <c r="D1725" s="16" t="str">
        <f t="shared" si="237"/>
        <v>040000</v>
      </c>
      <c r="E1725" s="16" t="str">
        <f>VLOOKUP(D1725:D4881,'[10]Catalogos CRI'!$A$10:$B$19,2,FALSE)</f>
        <v>DERECHOS</v>
      </c>
      <c r="F1725" s="16" t="str">
        <f t="shared" si="238"/>
        <v>043000</v>
      </c>
      <c r="G1725" s="16" t="str">
        <f>VLOOKUP(F1725:F4881,'[10]Catalogos CRI'!$A$24:$B$65,2,FALSE)</f>
        <v>DERECHOS POR PRESTACIÓN DE SERVICIOS</v>
      </c>
      <c r="H1725" s="16" t="str">
        <f t="shared" si="239"/>
        <v>043080</v>
      </c>
      <c r="I1725" s="16" t="str">
        <f>VLOOKUP(H1725:H4881,'[10]Catalogos CRI'!$A$70:$B$148,2,FALSE)</f>
        <v>Servicio de limpieza, recolección, traslado, tratamiento y disposición final de residuos</v>
      </c>
      <c r="J1725" s="16" t="str">
        <f t="shared" si="240"/>
        <v>043086</v>
      </c>
      <c r="K1725" s="16" t="str">
        <f>VLOOKUP(J1725:J4881,'[10]Catalogos CRI'!$A$153:$B$335,2,FALSE)</f>
        <v>Otros servicios similares</v>
      </c>
      <c r="L1725" s="16" t="str">
        <f t="shared" si="241"/>
        <v>400</v>
      </c>
      <c r="M1725" s="16" t="str">
        <f>VLOOKUP(L1725:L4881,[11]FF!$A$10:$B$16,2,FALSE)</f>
        <v>Ingresos Propios</v>
      </c>
      <c r="N1725" s="16" t="str">
        <f t="shared" si="242"/>
        <v>401</v>
      </c>
      <c r="O1725" s="16" t="str">
        <f>VLOOKUP(N1725:N4881,[11]FF!$A$22:$B$93,2,FALSE)</f>
        <v>Ingresos Propios</v>
      </c>
      <c r="P1725" s="16">
        <v>860126</v>
      </c>
      <c r="Q1725" s="16">
        <v>10</v>
      </c>
      <c r="R1725" s="17">
        <v>0</v>
      </c>
      <c r="S1725" s="17">
        <v>0</v>
      </c>
      <c r="T1725" s="17">
        <f t="shared" si="234"/>
        <v>0</v>
      </c>
      <c r="U1725" s="17">
        <v>0</v>
      </c>
      <c r="V1725" s="17">
        <v>0</v>
      </c>
      <c r="W1725" s="17">
        <f t="shared" si="235"/>
        <v>0</v>
      </c>
      <c r="X1725" t="str">
        <f>VLOOKUP(J1725,'[12]Conver ASEJ VS Clave Nueva'!$A$4:$C$193,3,FALSE)</f>
        <v>4.3.9.9</v>
      </c>
      <c r="Y1725" t="str">
        <f>VLOOKUP(K1725,'[13]Conver ASEJ VS Clave Nueva'!$B$4:$D$193,3,FALSE)</f>
        <v>Otros servicios similares</v>
      </c>
    </row>
    <row r="1726" spans="1:25" x14ac:dyDescent="0.25">
      <c r="A1726" s="16">
        <v>84769</v>
      </c>
      <c r="B1726" s="16" t="s">
        <v>49</v>
      </c>
      <c r="C1726" s="16" t="str">
        <f t="shared" si="236"/>
        <v>2018</v>
      </c>
      <c r="D1726" s="16" t="str">
        <f t="shared" si="237"/>
        <v>040000</v>
      </c>
      <c r="E1726" s="16" t="str">
        <f>VLOOKUP(D1726:D4882,'[10]Catalogos CRI'!$A$10:$B$19,2,FALSE)</f>
        <v>DERECHOS</v>
      </c>
      <c r="F1726" s="16" t="str">
        <f t="shared" si="238"/>
        <v>043000</v>
      </c>
      <c r="G1726" s="16" t="str">
        <f>VLOOKUP(F1726:F4882,'[10]Catalogos CRI'!$A$24:$B$65,2,FALSE)</f>
        <v>DERECHOS POR PRESTACIÓN DE SERVICIOS</v>
      </c>
      <c r="H1726" s="16" t="str">
        <f t="shared" si="239"/>
        <v>043080</v>
      </c>
      <c r="I1726" s="16" t="str">
        <f>VLOOKUP(H1726:H4882,'[10]Catalogos CRI'!$A$70:$B$148,2,FALSE)</f>
        <v>Servicio de limpieza, recolección, traslado, tratamiento y disposición final de residuos</v>
      </c>
      <c r="J1726" s="16" t="str">
        <f t="shared" si="240"/>
        <v>043086</v>
      </c>
      <c r="K1726" s="16" t="str">
        <f>VLOOKUP(J1726:J4882,'[10]Catalogos CRI'!$A$153:$B$335,2,FALSE)</f>
        <v>Otros servicios similares</v>
      </c>
      <c r="L1726" s="16" t="str">
        <f t="shared" si="241"/>
        <v>400</v>
      </c>
      <c r="M1726" s="16" t="str">
        <f>VLOOKUP(L1726:L4882,[11]FF!$A$10:$B$16,2,FALSE)</f>
        <v>Ingresos Propios</v>
      </c>
      <c r="N1726" s="16" t="str">
        <f t="shared" si="242"/>
        <v>401</v>
      </c>
      <c r="O1726" s="16" t="str">
        <f>VLOOKUP(N1726:N4882,[11]FF!$A$22:$B$93,2,FALSE)</f>
        <v>Ingresos Propios</v>
      </c>
      <c r="P1726" s="16">
        <v>860127</v>
      </c>
      <c r="Q1726" s="16">
        <v>11</v>
      </c>
      <c r="R1726" s="17">
        <v>0</v>
      </c>
      <c r="S1726" s="17">
        <v>0</v>
      </c>
      <c r="T1726" s="17">
        <f t="shared" si="234"/>
        <v>0</v>
      </c>
      <c r="U1726" s="17">
        <v>0</v>
      </c>
      <c r="V1726" s="17">
        <v>0</v>
      </c>
      <c r="W1726" s="17">
        <f t="shared" si="235"/>
        <v>0</v>
      </c>
      <c r="X1726" t="str">
        <f>VLOOKUP(J1726,'[12]Conver ASEJ VS Clave Nueva'!$A$4:$C$193,3,FALSE)</f>
        <v>4.3.9.9</v>
      </c>
      <c r="Y1726" t="str">
        <f>VLOOKUP(K1726,'[13]Conver ASEJ VS Clave Nueva'!$B$4:$D$193,3,FALSE)</f>
        <v>Otros servicios similares</v>
      </c>
    </row>
    <row r="1727" spans="1:25" x14ac:dyDescent="0.25">
      <c r="A1727" s="16">
        <v>84769</v>
      </c>
      <c r="B1727" s="16" t="s">
        <v>49</v>
      </c>
      <c r="C1727" s="16" t="str">
        <f t="shared" si="236"/>
        <v>2018</v>
      </c>
      <c r="D1727" s="16" t="str">
        <f t="shared" si="237"/>
        <v>040000</v>
      </c>
      <c r="E1727" s="16" t="str">
        <f>VLOOKUP(D1727:D4883,'[10]Catalogos CRI'!$A$10:$B$19,2,FALSE)</f>
        <v>DERECHOS</v>
      </c>
      <c r="F1727" s="16" t="str">
        <f t="shared" si="238"/>
        <v>043000</v>
      </c>
      <c r="G1727" s="16" t="str">
        <f>VLOOKUP(F1727:F4883,'[10]Catalogos CRI'!$A$24:$B$65,2,FALSE)</f>
        <v>DERECHOS POR PRESTACIÓN DE SERVICIOS</v>
      </c>
      <c r="H1727" s="16" t="str">
        <f t="shared" si="239"/>
        <v>043080</v>
      </c>
      <c r="I1727" s="16" t="str">
        <f>VLOOKUP(H1727:H4883,'[10]Catalogos CRI'!$A$70:$B$148,2,FALSE)</f>
        <v>Servicio de limpieza, recolección, traslado, tratamiento y disposición final de residuos</v>
      </c>
      <c r="J1727" s="16" t="str">
        <f t="shared" si="240"/>
        <v>043086</v>
      </c>
      <c r="K1727" s="16" t="str">
        <f>VLOOKUP(J1727:J4883,'[10]Catalogos CRI'!$A$153:$B$335,2,FALSE)</f>
        <v>Otros servicios similares</v>
      </c>
      <c r="L1727" s="16" t="str">
        <f t="shared" si="241"/>
        <v>400</v>
      </c>
      <c r="M1727" s="16" t="str">
        <f>VLOOKUP(L1727:L4883,[11]FF!$A$10:$B$16,2,FALSE)</f>
        <v>Ingresos Propios</v>
      </c>
      <c r="N1727" s="16" t="str">
        <f t="shared" si="242"/>
        <v>401</v>
      </c>
      <c r="O1727" s="16" t="str">
        <f>VLOOKUP(N1727:N4883,[11]FF!$A$22:$B$93,2,FALSE)</f>
        <v>Ingresos Propios</v>
      </c>
      <c r="P1727" s="16">
        <v>860128</v>
      </c>
      <c r="Q1727" s="16">
        <v>12</v>
      </c>
      <c r="R1727" s="17">
        <v>0</v>
      </c>
      <c r="S1727" s="17">
        <v>0</v>
      </c>
      <c r="T1727" s="17">
        <f t="shared" si="234"/>
        <v>0</v>
      </c>
      <c r="U1727" s="17">
        <v>0</v>
      </c>
      <c r="V1727" s="17">
        <v>0</v>
      </c>
      <c r="W1727" s="17">
        <f t="shared" si="235"/>
        <v>0</v>
      </c>
      <c r="X1727" t="str">
        <f>VLOOKUP(J1727,'[12]Conver ASEJ VS Clave Nueva'!$A$4:$C$193,3,FALSE)</f>
        <v>4.3.9.9</v>
      </c>
      <c r="Y1727" t="str">
        <f>VLOOKUP(K1727,'[13]Conver ASEJ VS Clave Nueva'!$B$4:$D$193,3,FALSE)</f>
        <v>Otros servicios similares</v>
      </c>
    </row>
    <row r="1728" spans="1:25" x14ac:dyDescent="0.25">
      <c r="A1728" s="16">
        <v>84770</v>
      </c>
      <c r="B1728" s="16" t="s">
        <v>50</v>
      </c>
      <c r="C1728" s="16" t="str">
        <f t="shared" si="236"/>
        <v>2018</v>
      </c>
      <c r="D1728" s="16" t="str">
        <f t="shared" si="237"/>
        <v>040000</v>
      </c>
      <c r="E1728" s="16" t="str">
        <f>VLOOKUP(D1728:D4884,'[10]Catalogos CRI'!$A$10:$B$19,2,FALSE)</f>
        <v>DERECHOS</v>
      </c>
      <c r="F1728" s="16" t="str">
        <f t="shared" si="238"/>
        <v>043000</v>
      </c>
      <c r="G1728" s="16" t="str">
        <f>VLOOKUP(F1728:F4884,'[10]Catalogos CRI'!$A$24:$B$65,2,FALSE)</f>
        <v>DERECHOS POR PRESTACIÓN DE SERVICIOS</v>
      </c>
      <c r="H1728" s="16" t="str">
        <f t="shared" si="239"/>
        <v>043090</v>
      </c>
      <c r="I1728" s="16" t="str">
        <f>VLOOKUP(H1728:H4884,'[10]Catalogos CRI'!$A$70:$B$148,2,FALSE)</f>
        <v>Agua potable y alcantarillado</v>
      </c>
      <c r="J1728" s="16" t="str">
        <f t="shared" si="240"/>
        <v>043091</v>
      </c>
      <c r="K1728" s="16" t="str">
        <f>VLOOKUP(J1728:J4884,'[10]Catalogos CRI'!$A$153:$B$335,2,FALSE)</f>
        <v>Servicio doméstico</v>
      </c>
      <c r="L1728" s="16" t="str">
        <f t="shared" si="241"/>
        <v>400</v>
      </c>
      <c r="M1728" s="16" t="str">
        <f>VLOOKUP(L1728:L4884,[11]FF!$A$10:$B$16,2,FALSE)</f>
        <v>Ingresos Propios</v>
      </c>
      <c r="N1728" s="16" t="str">
        <f t="shared" si="242"/>
        <v>401</v>
      </c>
      <c r="O1728" s="16" t="str">
        <f>VLOOKUP(N1728:N4884,[11]FF!$A$22:$B$93,2,FALSE)</f>
        <v>Ingresos Propios</v>
      </c>
      <c r="P1728" s="16">
        <v>860129</v>
      </c>
      <c r="Q1728" s="16">
        <v>1</v>
      </c>
      <c r="R1728" s="17">
        <v>0</v>
      </c>
      <c r="S1728" s="17">
        <v>0</v>
      </c>
      <c r="T1728" s="17">
        <f t="shared" si="234"/>
        <v>0</v>
      </c>
      <c r="U1728" s="17">
        <v>0</v>
      </c>
      <c r="V1728" s="17">
        <v>4054807.24</v>
      </c>
      <c r="W1728" s="17">
        <f t="shared" si="235"/>
        <v>-4054807.24</v>
      </c>
      <c r="X1728" t="str">
        <f>VLOOKUP(J1728,'[12]Conver ASEJ VS Clave Nueva'!$A$4:$C$193,3,FALSE)</f>
        <v>4.3.10.1</v>
      </c>
      <c r="Y1728" t="str">
        <f>VLOOKUP(K1728,'[13]Conver ASEJ VS Clave Nueva'!$B$4:$D$193,3,FALSE)</f>
        <v>Servicio doméstico</v>
      </c>
    </row>
    <row r="1729" spans="1:25" x14ac:dyDescent="0.25">
      <c r="A1729" s="16">
        <v>84770</v>
      </c>
      <c r="B1729" s="16" t="s">
        <v>50</v>
      </c>
      <c r="C1729" s="16" t="str">
        <f t="shared" si="236"/>
        <v>2018</v>
      </c>
      <c r="D1729" s="16" t="str">
        <f t="shared" si="237"/>
        <v>040000</v>
      </c>
      <c r="E1729" s="16" t="str">
        <f>VLOOKUP(D1729:D4885,'[10]Catalogos CRI'!$A$10:$B$19,2,FALSE)</f>
        <v>DERECHOS</v>
      </c>
      <c r="F1729" s="16" t="str">
        <f t="shared" si="238"/>
        <v>043000</v>
      </c>
      <c r="G1729" s="16" t="str">
        <f>VLOOKUP(F1729:F4885,'[10]Catalogos CRI'!$A$24:$B$65,2,FALSE)</f>
        <v>DERECHOS POR PRESTACIÓN DE SERVICIOS</v>
      </c>
      <c r="H1729" s="16" t="str">
        <f t="shared" si="239"/>
        <v>043090</v>
      </c>
      <c r="I1729" s="16" t="str">
        <f>VLOOKUP(H1729:H4885,'[10]Catalogos CRI'!$A$70:$B$148,2,FALSE)</f>
        <v>Agua potable y alcantarillado</v>
      </c>
      <c r="J1729" s="16" t="str">
        <f t="shared" si="240"/>
        <v>043091</v>
      </c>
      <c r="K1729" s="16" t="str">
        <f>VLOOKUP(J1729:J4885,'[10]Catalogos CRI'!$A$153:$B$335,2,FALSE)</f>
        <v>Servicio doméstico</v>
      </c>
      <c r="L1729" s="16" t="str">
        <f t="shared" si="241"/>
        <v>400</v>
      </c>
      <c r="M1729" s="16" t="str">
        <f>VLOOKUP(L1729:L4885,[11]FF!$A$10:$B$16,2,FALSE)</f>
        <v>Ingresos Propios</v>
      </c>
      <c r="N1729" s="16" t="str">
        <f t="shared" si="242"/>
        <v>401</v>
      </c>
      <c r="O1729" s="16" t="str">
        <f>VLOOKUP(N1729:N4885,[11]FF!$A$22:$B$93,2,FALSE)</f>
        <v>Ingresos Propios</v>
      </c>
      <c r="P1729" s="16">
        <v>860130</v>
      </c>
      <c r="Q1729" s="16">
        <v>2</v>
      </c>
      <c r="R1729" s="17">
        <v>0</v>
      </c>
      <c r="S1729" s="17">
        <v>0</v>
      </c>
      <c r="T1729" s="17">
        <f t="shared" si="234"/>
        <v>0</v>
      </c>
      <c r="U1729" s="17">
        <v>0</v>
      </c>
      <c r="V1729" s="17">
        <v>2938055.56</v>
      </c>
      <c r="W1729" s="17">
        <f t="shared" si="235"/>
        <v>-2938055.56</v>
      </c>
      <c r="X1729" t="str">
        <f>VLOOKUP(J1729,'[12]Conver ASEJ VS Clave Nueva'!$A$4:$C$193,3,FALSE)</f>
        <v>4.3.10.1</v>
      </c>
      <c r="Y1729" t="str">
        <f>VLOOKUP(K1729,'[13]Conver ASEJ VS Clave Nueva'!$B$4:$D$193,3,FALSE)</f>
        <v>Servicio doméstico</v>
      </c>
    </row>
    <row r="1730" spans="1:25" x14ac:dyDescent="0.25">
      <c r="A1730" s="16">
        <v>84770</v>
      </c>
      <c r="B1730" s="16" t="s">
        <v>50</v>
      </c>
      <c r="C1730" s="16" t="str">
        <f t="shared" si="236"/>
        <v>2018</v>
      </c>
      <c r="D1730" s="16" t="str">
        <f t="shared" si="237"/>
        <v>040000</v>
      </c>
      <c r="E1730" s="16" t="str">
        <f>VLOOKUP(D1730:D4886,'[10]Catalogos CRI'!$A$10:$B$19,2,FALSE)</f>
        <v>DERECHOS</v>
      </c>
      <c r="F1730" s="16" t="str">
        <f t="shared" si="238"/>
        <v>043000</v>
      </c>
      <c r="G1730" s="16" t="str">
        <f>VLOOKUP(F1730:F4886,'[10]Catalogos CRI'!$A$24:$B$65,2,FALSE)</f>
        <v>DERECHOS POR PRESTACIÓN DE SERVICIOS</v>
      </c>
      <c r="H1730" s="16" t="str">
        <f t="shared" si="239"/>
        <v>043090</v>
      </c>
      <c r="I1730" s="16" t="str">
        <f>VLOOKUP(H1730:H4886,'[10]Catalogos CRI'!$A$70:$B$148,2,FALSE)</f>
        <v>Agua potable y alcantarillado</v>
      </c>
      <c r="J1730" s="16" t="str">
        <f t="shared" si="240"/>
        <v>043091</v>
      </c>
      <c r="K1730" s="16" t="str">
        <f>VLOOKUP(J1730:J4886,'[10]Catalogos CRI'!$A$153:$B$335,2,FALSE)</f>
        <v>Servicio doméstico</v>
      </c>
      <c r="L1730" s="16" t="str">
        <f t="shared" si="241"/>
        <v>400</v>
      </c>
      <c r="M1730" s="16" t="str">
        <f>VLOOKUP(L1730:L4886,[11]FF!$A$10:$B$16,2,FALSE)</f>
        <v>Ingresos Propios</v>
      </c>
      <c r="N1730" s="16" t="str">
        <f t="shared" si="242"/>
        <v>401</v>
      </c>
      <c r="O1730" s="16" t="str">
        <f>VLOOKUP(N1730:N4886,[11]FF!$A$22:$B$93,2,FALSE)</f>
        <v>Ingresos Propios</v>
      </c>
      <c r="P1730" s="16">
        <v>860131</v>
      </c>
      <c r="Q1730" s="16">
        <v>3</v>
      </c>
      <c r="R1730" s="17">
        <v>0</v>
      </c>
      <c r="S1730" s="17">
        <v>0</v>
      </c>
      <c r="T1730" s="17">
        <f t="shared" si="234"/>
        <v>0</v>
      </c>
      <c r="U1730" s="17">
        <v>0</v>
      </c>
      <c r="V1730" s="17">
        <v>755069.94</v>
      </c>
      <c r="W1730" s="17">
        <f t="shared" si="235"/>
        <v>-755069.94</v>
      </c>
      <c r="X1730" t="str">
        <f>VLOOKUP(J1730,'[12]Conver ASEJ VS Clave Nueva'!$A$4:$C$193,3,FALSE)</f>
        <v>4.3.10.1</v>
      </c>
      <c r="Y1730" t="str">
        <f>VLOOKUP(K1730,'[13]Conver ASEJ VS Clave Nueva'!$B$4:$D$193,3,FALSE)</f>
        <v>Servicio doméstico</v>
      </c>
    </row>
    <row r="1731" spans="1:25" x14ac:dyDescent="0.25">
      <c r="A1731" s="16">
        <v>84770</v>
      </c>
      <c r="B1731" s="16" t="s">
        <v>50</v>
      </c>
      <c r="C1731" s="16" t="str">
        <f t="shared" si="236"/>
        <v>2018</v>
      </c>
      <c r="D1731" s="16" t="str">
        <f t="shared" si="237"/>
        <v>040000</v>
      </c>
      <c r="E1731" s="16" t="str">
        <f>VLOOKUP(D1731:D4887,'[10]Catalogos CRI'!$A$10:$B$19,2,FALSE)</f>
        <v>DERECHOS</v>
      </c>
      <c r="F1731" s="16" t="str">
        <f t="shared" si="238"/>
        <v>043000</v>
      </c>
      <c r="G1731" s="16" t="str">
        <f>VLOOKUP(F1731:F4887,'[10]Catalogos CRI'!$A$24:$B$65,2,FALSE)</f>
        <v>DERECHOS POR PRESTACIÓN DE SERVICIOS</v>
      </c>
      <c r="H1731" s="16" t="str">
        <f t="shared" si="239"/>
        <v>043090</v>
      </c>
      <c r="I1731" s="16" t="str">
        <f>VLOOKUP(H1731:H4887,'[10]Catalogos CRI'!$A$70:$B$148,2,FALSE)</f>
        <v>Agua potable y alcantarillado</v>
      </c>
      <c r="J1731" s="16" t="str">
        <f t="shared" si="240"/>
        <v>043091</v>
      </c>
      <c r="K1731" s="16" t="str">
        <f>VLOOKUP(J1731:J4887,'[10]Catalogos CRI'!$A$153:$B$335,2,FALSE)</f>
        <v>Servicio doméstico</v>
      </c>
      <c r="L1731" s="16" t="str">
        <f t="shared" si="241"/>
        <v>400</v>
      </c>
      <c r="M1731" s="16" t="str">
        <f>VLOOKUP(L1731:L4887,[11]FF!$A$10:$B$16,2,FALSE)</f>
        <v>Ingresos Propios</v>
      </c>
      <c r="N1731" s="16" t="str">
        <f t="shared" si="242"/>
        <v>401</v>
      </c>
      <c r="O1731" s="16" t="str">
        <f>VLOOKUP(N1731:N4887,[11]FF!$A$22:$B$93,2,FALSE)</f>
        <v>Ingresos Propios</v>
      </c>
      <c r="P1731" s="16">
        <v>860132</v>
      </c>
      <c r="Q1731" s="16">
        <v>4</v>
      </c>
      <c r="R1731" s="17">
        <v>0</v>
      </c>
      <c r="S1731" s="17">
        <v>0</v>
      </c>
      <c r="T1731" s="17">
        <f t="shared" si="234"/>
        <v>0</v>
      </c>
      <c r="U1731" s="17">
        <v>0</v>
      </c>
      <c r="V1731" s="17">
        <v>567341.56000000006</v>
      </c>
      <c r="W1731" s="17">
        <f t="shared" si="235"/>
        <v>-567341.56000000006</v>
      </c>
      <c r="X1731" t="str">
        <f>VLOOKUP(J1731,'[12]Conver ASEJ VS Clave Nueva'!$A$4:$C$193,3,FALSE)</f>
        <v>4.3.10.1</v>
      </c>
      <c r="Y1731" t="str">
        <f>VLOOKUP(K1731,'[13]Conver ASEJ VS Clave Nueva'!$B$4:$D$193,3,FALSE)</f>
        <v>Servicio doméstico</v>
      </c>
    </row>
    <row r="1732" spans="1:25" x14ac:dyDescent="0.25">
      <c r="A1732" s="16">
        <v>84770</v>
      </c>
      <c r="B1732" s="16" t="s">
        <v>50</v>
      </c>
      <c r="C1732" s="16" t="str">
        <f t="shared" si="236"/>
        <v>2018</v>
      </c>
      <c r="D1732" s="16" t="str">
        <f t="shared" si="237"/>
        <v>040000</v>
      </c>
      <c r="E1732" s="16" t="str">
        <f>VLOOKUP(D1732:D4888,'[10]Catalogos CRI'!$A$10:$B$19,2,FALSE)</f>
        <v>DERECHOS</v>
      </c>
      <c r="F1732" s="16" t="str">
        <f t="shared" si="238"/>
        <v>043000</v>
      </c>
      <c r="G1732" s="16" t="str">
        <f>VLOOKUP(F1732:F4888,'[10]Catalogos CRI'!$A$24:$B$65,2,FALSE)</f>
        <v>DERECHOS POR PRESTACIÓN DE SERVICIOS</v>
      </c>
      <c r="H1732" s="16" t="str">
        <f t="shared" si="239"/>
        <v>043090</v>
      </c>
      <c r="I1732" s="16" t="str">
        <f>VLOOKUP(H1732:H4888,'[10]Catalogos CRI'!$A$70:$B$148,2,FALSE)</f>
        <v>Agua potable y alcantarillado</v>
      </c>
      <c r="J1732" s="16" t="str">
        <f t="shared" si="240"/>
        <v>043091</v>
      </c>
      <c r="K1732" s="16" t="str">
        <f>VLOOKUP(J1732:J4888,'[10]Catalogos CRI'!$A$153:$B$335,2,FALSE)</f>
        <v>Servicio doméstico</v>
      </c>
      <c r="L1732" s="16" t="str">
        <f t="shared" si="241"/>
        <v>400</v>
      </c>
      <c r="M1732" s="16" t="str">
        <f>VLOOKUP(L1732:L4888,[11]FF!$A$10:$B$16,2,FALSE)</f>
        <v>Ingresos Propios</v>
      </c>
      <c r="N1732" s="16" t="str">
        <f t="shared" si="242"/>
        <v>401</v>
      </c>
      <c r="O1732" s="16" t="str">
        <f>VLOOKUP(N1732:N4888,[11]FF!$A$22:$B$93,2,FALSE)</f>
        <v>Ingresos Propios</v>
      </c>
      <c r="P1732" s="16">
        <v>860133</v>
      </c>
      <c r="Q1732" s="16">
        <v>5</v>
      </c>
      <c r="R1732" s="17">
        <v>0</v>
      </c>
      <c r="S1732" s="17">
        <v>0</v>
      </c>
      <c r="T1732" s="17">
        <f t="shared" si="234"/>
        <v>0</v>
      </c>
      <c r="U1732" s="17">
        <v>0</v>
      </c>
      <c r="V1732" s="17">
        <v>523161.32</v>
      </c>
      <c r="W1732" s="17">
        <f t="shared" si="235"/>
        <v>-523161.32</v>
      </c>
      <c r="X1732" t="str">
        <f>VLOOKUP(J1732,'[12]Conver ASEJ VS Clave Nueva'!$A$4:$C$193,3,FALSE)</f>
        <v>4.3.10.1</v>
      </c>
      <c r="Y1732" t="str">
        <f>VLOOKUP(K1732,'[13]Conver ASEJ VS Clave Nueva'!$B$4:$D$193,3,FALSE)</f>
        <v>Servicio doméstico</v>
      </c>
    </row>
    <row r="1733" spans="1:25" x14ac:dyDescent="0.25">
      <c r="A1733" s="16">
        <v>84770</v>
      </c>
      <c r="B1733" s="16" t="s">
        <v>50</v>
      </c>
      <c r="C1733" s="16" t="str">
        <f t="shared" si="236"/>
        <v>2018</v>
      </c>
      <c r="D1733" s="16" t="str">
        <f t="shared" si="237"/>
        <v>040000</v>
      </c>
      <c r="E1733" s="16" t="str">
        <f>VLOOKUP(D1733:D4889,'[10]Catalogos CRI'!$A$10:$B$19,2,FALSE)</f>
        <v>DERECHOS</v>
      </c>
      <c r="F1733" s="16" t="str">
        <f t="shared" si="238"/>
        <v>043000</v>
      </c>
      <c r="G1733" s="16" t="str">
        <f>VLOOKUP(F1733:F4889,'[10]Catalogos CRI'!$A$24:$B$65,2,FALSE)</f>
        <v>DERECHOS POR PRESTACIÓN DE SERVICIOS</v>
      </c>
      <c r="H1733" s="16" t="str">
        <f t="shared" si="239"/>
        <v>043090</v>
      </c>
      <c r="I1733" s="16" t="str">
        <f>VLOOKUP(H1733:H4889,'[10]Catalogos CRI'!$A$70:$B$148,2,FALSE)</f>
        <v>Agua potable y alcantarillado</v>
      </c>
      <c r="J1733" s="16" t="str">
        <f t="shared" si="240"/>
        <v>043091</v>
      </c>
      <c r="K1733" s="16" t="str">
        <f>VLOOKUP(J1733:J4889,'[10]Catalogos CRI'!$A$153:$B$335,2,FALSE)</f>
        <v>Servicio doméstico</v>
      </c>
      <c r="L1733" s="16" t="str">
        <f t="shared" si="241"/>
        <v>400</v>
      </c>
      <c r="M1733" s="16" t="str">
        <f>VLOOKUP(L1733:L4889,[11]FF!$A$10:$B$16,2,FALSE)</f>
        <v>Ingresos Propios</v>
      </c>
      <c r="N1733" s="16" t="str">
        <f t="shared" si="242"/>
        <v>401</v>
      </c>
      <c r="O1733" s="16" t="str">
        <f>VLOOKUP(N1733:N4889,[11]FF!$A$22:$B$93,2,FALSE)</f>
        <v>Ingresos Propios</v>
      </c>
      <c r="P1733" s="16">
        <v>860134</v>
      </c>
      <c r="Q1733" s="16">
        <v>6</v>
      </c>
      <c r="R1733" s="17">
        <v>0</v>
      </c>
      <c r="S1733" s="17">
        <v>0</v>
      </c>
      <c r="T1733" s="17">
        <f t="shared" si="234"/>
        <v>0</v>
      </c>
      <c r="U1733" s="17">
        <v>0</v>
      </c>
      <c r="V1733" s="17">
        <v>355094.36</v>
      </c>
      <c r="W1733" s="17">
        <f t="shared" si="235"/>
        <v>-355094.36</v>
      </c>
      <c r="X1733" t="str">
        <f>VLOOKUP(J1733,'[12]Conver ASEJ VS Clave Nueva'!$A$4:$C$193,3,FALSE)</f>
        <v>4.3.10.1</v>
      </c>
      <c r="Y1733" t="str">
        <f>VLOOKUP(K1733,'[13]Conver ASEJ VS Clave Nueva'!$B$4:$D$193,3,FALSE)</f>
        <v>Servicio doméstico</v>
      </c>
    </row>
    <row r="1734" spans="1:25" x14ac:dyDescent="0.25">
      <c r="A1734" s="16">
        <v>84770</v>
      </c>
      <c r="B1734" s="16" t="s">
        <v>50</v>
      </c>
      <c r="C1734" s="16" t="str">
        <f t="shared" si="236"/>
        <v>2018</v>
      </c>
      <c r="D1734" s="16" t="str">
        <f t="shared" si="237"/>
        <v>040000</v>
      </c>
      <c r="E1734" s="16" t="str">
        <f>VLOOKUP(D1734:D4890,'[10]Catalogos CRI'!$A$10:$B$19,2,FALSE)</f>
        <v>DERECHOS</v>
      </c>
      <c r="F1734" s="16" t="str">
        <f t="shared" si="238"/>
        <v>043000</v>
      </c>
      <c r="G1734" s="16" t="str">
        <f>VLOOKUP(F1734:F4890,'[10]Catalogos CRI'!$A$24:$B$65,2,FALSE)</f>
        <v>DERECHOS POR PRESTACIÓN DE SERVICIOS</v>
      </c>
      <c r="H1734" s="16" t="str">
        <f t="shared" si="239"/>
        <v>043090</v>
      </c>
      <c r="I1734" s="16" t="str">
        <f>VLOOKUP(H1734:H4890,'[10]Catalogos CRI'!$A$70:$B$148,2,FALSE)</f>
        <v>Agua potable y alcantarillado</v>
      </c>
      <c r="J1734" s="16" t="str">
        <f t="shared" si="240"/>
        <v>043091</v>
      </c>
      <c r="K1734" s="16" t="str">
        <f>VLOOKUP(J1734:J4890,'[10]Catalogos CRI'!$A$153:$B$335,2,FALSE)</f>
        <v>Servicio doméstico</v>
      </c>
      <c r="L1734" s="16" t="str">
        <f t="shared" si="241"/>
        <v>400</v>
      </c>
      <c r="M1734" s="16" t="str">
        <f>VLOOKUP(L1734:L4890,[11]FF!$A$10:$B$16,2,FALSE)</f>
        <v>Ingresos Propios</v>
      </c>
      <c r="N1734" s="16" t="str">
        <f t="shared" si="242"/>
        <v>401</v>
      </c>
      <c r="O1734" s="16" t="str">
        <f>VLOOKUP(N1734:N4890,[11]FF!$A$22:$B$93,2,FALSE)</f>
        <v>Ingresos Propios</v>
      </c>
      <c r="P1734" s="16">
        <v>860135</v>
      </c>
      <c r="Q1734" s="16">
        <v>7</v>
      </c>
      <c r="R1734" s="17">
        <v>0</v>
      </c>
      <c r="S1734" s="17">
        <v>0</v>
      </c>
      <c r="T1734" s="17">
        <f t="shared" si="234"/>
        <v>0</v>
      </c>
      <c r="U1734" s="17">
        <v>0</v>
      </c>
      <c r="V1734" s="17">
        <v>461605.13</v>
      </c>
      <c r="W1734" s="17">
        <f t="shared" si="235"/>
        <v>-461605.13</v>
      </c>
      <c r="X1734" t="str">
        <f>VLOOKUP(J1734,'[12]Conver ASEJ VS Clave Nueva'!$A$4:$C$193,3,FALSE)</f>
        <v>4.3.10.1</v>
      </c>
      <c r="Y1734" t="str">
        <f>VLOOKUP(K1734,'[13]Conver ASEJ VS Clave Nueva'!$B$4:$D$193,3,FALSE)</f>
        <v>Servicio doméstico</v>
      </c>
    </row>
    <row r="1735" spans="1:25" x14ac:dyDescent="0.25">
      <c r="A1735" s="16">
        <v>84770</v>
      </c>
      <c r="B1735" s="16" t="s">
        <v>50</v>
      </c>
      <c r="C1735" s="16" t="str">
        <f t="shared" si="236"/>
        <v>2018</v>
      </c>
      <c r="D1735" s="16" t="str">
        <f t="shared" si="237"/>
        <v>040000</v>
      </c>
      <c r="E1735" s="16" t="str">
        <f>VLOOKUP(D1735:D4891,'[10]Catalogos CRI'!$A$10:$B$19,2,FALSE)</f>
        <v>DERECHOS</v>
      </c>
      <c r="F1735" s="16" t="str">
        <f t="shared" si="238"/>
        <v>043000</v>
      </c>
      <c r="G1735" s="16" t="str">
        <f>VLOOKUP(F1735:F4891,'[10]Catalogos CRI'!$A$24:$B$65,2,FALSE)</f>
        <v>DERECHOS POR PRESTACIÓN DE SERVICIOS</v>
      </c>
      <c r="H1735" s="16" t="str">
        <f t="shared" si="239"/>
        <v>043090</v>
      </c>
      <c r="I1735" s="16" t="str">
        <f>VLOOKUP(H1735:H4891,'[10]Catalogos CRI'!$A$70:$B$148,2,FALSE)</f>
        <v>Agua potable y alcantarillado</v>
      </c>
      <c r="J1735" s="16" t="str">
        <f t="shared" si="240"/>
        <v>043091</v>
      </c>
      <c r="K1735" s="16" t="str">
        <f>VLOOKUP(J1735:J4891,'[10]Catalogos CRI'!$A$153:$B$335,2,FALSE)</f>
        <v>Servicio doméstico</v>
      </c>
      <c r="L1735" s="16" t="str">
        <f t="shared" si="241"/>
        <v>400</v>
      </c>
      <c r="M1735" s="16" t="str">
        <f>VLOOKUP(L1735:L4891,[11]FF!$A$10:$B$16,2,FALSE)</f>
        <v>Ingresos Propios</v>
      </c>
      <c r="N1735" s="16" t="str">
        <f t="shared" si="242"/>
        <v>401</v>
      </c>
      <c r="O1735" s="16" t="str">
        <f>VLOOKUP(N1735:N4891,[11]FF!$A$22:$B$93,2,FALSE)</f>
        <v>Ingresos Propios</v>
      </c>
      <c r="P1735" s="16">
        <v>860136</v>
      </c>
      <c r="Q1735" s="16">
        <v>8</v>
      </c>
      <c r="R1735" s="17">
        <v>0</v>
      </c>
      <c r="S1735" s="17">
        <v>0</v>
      </c>
      <c r="T1735" s="17">
        <f t="shared" si="234"/>
        <v>0</v>
      </c>
      <c r="U1735" s="17">
        <v>0</v>
      </c>
      <c r="V1735" s="17">
        <v>381582.17</v>
      </c>
      <c r="W1735" s="17">
        <f t="shared" si="235"/>
        <v>-381582.17</v>
      </c>
      <c r="X1735" t="str">
        <f>VLOOKUP(J1735,'[12]Conver ASEJ VS Clave Nueva'!$A$4:$C$193,3,FALSE)</f>
        <v>4.3.10.1</v>
      </c>
      <c r="Y1735" t="str">
        <f>VLOOKUP(K1735,'[13]Conver ASEJ VS Clave Nueva'!$B$4:$D$193,3,FALSE)</f>
        <v>Servicio doméstico</v>
      </c>
    </row>
    <row r="1736" spans="1:25" x14ac:dyDescent="0.25">
      <c r="A1736" s="16">
        <v>84770</v>
      </c>
      <c r="B1736" s="16" t="s">
        <v>50</v>
      </c>
      <c r="C1736" s="16" t="str">
        <f t="shared" si="236"/>
        <v>2018</v>
      </c>
      <c r="D1736" s="16" t="str">
        <f t="shared" si="237"/>
        <v>040000</v>
      </c>
      <c r="E1736" s="16" t="str">
        <f>VLOOKUP(D1736:D4892,'[10]Catalogos CRI'!$A$10:$B$19,2,FALSE)</f>
        <v>DERECHOS</v>
      </c>
      <c r="F1736" s="16" t="str">
        <f t="shared" si="238"/>
        <v>043000</v>
      </c>
      <c r="G1736" s="16" t="str">
        <f>VLOOKUP(F1736:F4892,'[10]Catalogos CRI'!$A$24:$B$65,2,FALSE)</f>
        <v>DERECHOS POR PRESTACIÓN DE SERVICIOS</v>
      </c>
      <c r="H1736" s="16" t="str">
        <f t="shared" si="239"/>
        <v>043090</v>
      </c>
      <c r="I1736" s="16" t="str">
        <f>VLOOKUP(H1736:H4892,'[10]Catalogos CRI'!$A$70:$B$148,2,FALSE)</f>
        <v>Agua potable y alcantarillado</v>
      </c>
      <c r="J1736" s="16" t="str">
        <f t="shared" si="240"/>
        <v>043091</v>
      </c>
      <c r="K1736" s="16" t="str">
        <f>VLOOKUP(J1736:J4892,'[10]Catalogos CRI'!$A$153:$B$335,2,FALSE)</f>
        <v>Servicio doméstico</v>
      </c>
      <c r="L1736" s="16" t="str">
        <f t="shared" si="241"/>
        <v>400</v>
      </c>
      <c r="M1736" s="16" t="str">
        <f>VLOOKUP(L1736:L4892,[11]FF!$A$10:$B$16,2,FALSE)</f>
        <v>Ingresos Propios</v>
      </c>
      <c r="N1736" s="16" t="str">
        <f t="shared" si="242"/>
        <v>401</v>
      </c>
      <c r="O1736" s="16" t="str">
        <f>VLOOKUP(N1736:N4892,[11]FF!$A$22:$B$93,2,FALSE)</f>
        <v>Ingresos Propios</v>
      </c>
      <c r="P1736" s="16">
        <v>860137</v>
      </c>
      <c r="Q1736" s="16">
        <v>9</v>
      </c>
      <c r="R1736" s="17">
        <v>0</v>
      </c>
      <c r="S1736" s="17">
        <v>0</v>
      </c>
      <c r="T1736" s="17">
        <f t="shared" si="234"/>
        <v>0</v>
      </c>
      <c r="U1736" s="17">
        <v>0</v>
      </c>
      <c r="V1736" s="17">
        <v>870423.11</v>
      </c>
      <c r="W1736" s="17">
        <f t="shared" si="235"/>
        <v>-870423.11</v>
      </c>
      <c r="X1736" t="str">
        <f>VLOOKUP(J1736,'[12]Conver ASEJ VS Clave Nueva'!$A$4:$C$193,3,FALSE)</f>
        <v>4.3.10.1</v>
      </c>
      <c r="Y1736" t="str">
        <f>VLOOKUP(K1736,'[13]Conver ASEJ VS Clave Nueva'!$B$4:$D$193,3,FALSE)</f>
        <v>Servicio doméstico</v>
      </c>
    </row>
    <row r="1737" spans="1:25" x14ac:dyDescent="0.25">
      <c r="A1737" s="16">
        <v>84770</v>
      </c>
      <c r="B1737" s="16" t="s">
        <v>50</v>
      </c>
      <c r="C1737" s="16" t="str">
        <f t="shared" si="236"/>
        <v>2018</v>
      </c>
      <c r="D1737" s="16" t="str">
        <f t="shared" si="237"/>
        <v>040000</v>
      </c>
      <c r="E1737" s="16" t="str">
        <f>VLOOKUP(D1737:D4893,'[10]Catalogos CRI'!$A$10:$B$19,2,FALSE)</f>
        <v>DERECHOS</v>
      </c>
      <c r="F1737" s="16" t="str">
        <f t="shared" si="238"/>
        <v>043000</v>
      </c>
      <c r="G1737" s="16" t="str">
        <f>VLOOKUP(F1737:F4893,'[10]Catalogos CRI'!$A$24:$B$65,2,FALSE)</f>
        <v>DERECHOS POR PRESTACIÓN DE SERVICIOS</v>
      </c>
      <c r="H1737" s="16" t="str">
        <f t="shared" si="239"/>
        <v>043090</v>
      </c>
      <c r="I1737" s="16" t="str">
        <f>VLOOKUP(H1737:H4893,'[10]Catalogos CRI'!$A$70:$B$148,2,FALSE)</f>
        <v>Agua potable y alcantarillado</v>
      </c>
      <c r="J1737" s="16" t="str">
        <f t="shared" si="240"/>
        <v>043091</v>
      </c>
      <c r="K1737" s="16" t="str">
        <f>VLOOKUP(J1737:J4893,'[10]Catalogos CRI'!$A$153:$B$335,2,FALSE)</f>
        <v>Servicio doméstico</v>
      </c>
      <c r="L1737" s="16" t="str">
        <f t="shared" si="241"/>
        <v>400</v>
      </c>
      <c r="M1737" s="16" t="str">
        <f>VLOOKUP(L1737:L4893,[11]FF!$A$10:$B$16,2,FALSE)</f>
        <v>Ingresos Propios</v>
      </c>
      <c r="N1737" s="16" t="str">
        <f t="shared" si="242"/>
        <v>401</v>
      </c>
      <c r="O1737" s="16" t="str">
        <f>VLOOKUP(N1737:N4893,[11]FF!$A$22:$B$93,2,FALSE)</f>
        <v>Ingresos Propios</v>
      </c>
      <c r="P1737" s="16">
        <v>860138</v>
      </c>
      <c r="Q1737" s="16">
        <v>10</v>
      </c>
      <c r="R1737" s="17">
        <v>0</v>
      </c>
      <c r="S1737" s="17">
        <v>0</v>
      </c>
      <c r="T1737" s="17">
        <f t="shared" ref="T1737:T1800" si="243">R1737+S1737</f>
        <v>0</v>
      </c>
      <c r="U1737" s="17">
        <v>0</v>
      </c>
      <c r="V1737" s="17">
        <v>660625</v>
      </c>
      <c r="W1737" s="17">
        <f t="shared" ref="W1737:W1800" si="244">T1737-V1737</f>
        <v>-660625</v>
      </c>
      <c r="X1737" t="str">
        <f>VLOOKUP(J1737,'[12]Conver ASEJ VS Clave Nueva'!$A$4:$C$193,3,FALSE)</f>
        <v>4.3.10.1</v>
      </c>
      <c r="Y1737" t="str">
        <f>VLOOKUP(K1737,'[13]Conver ASEJ VS Clave Nueva'!$B$4:$D$193,3,FALSE)</f>
        <v>Servicio doméstico</v>
      </c>
    </row>
    <row r="1738" spans="1:25" x14ac:dyDescent="0.25">
      <c r="A1738" s="16">
        <v>84770</v>
      </c>
      <c r="B1738" s="16" t="s">
        <v>50</v>
      </c>
      <c r="C1738" s="16" t="str">
        <f t="shared" ref="C1738:C1801" si="245">MID(B1738,1,4)</f>
        <v>2018</v>
      </c>
      <c r="D1738" s="16" t="str">
        <f t="shared" ref="D1738:D1801" si="246">MID(B1738,6,6)</f>
        <v>040000</v>
      </c>
      <c r="E1738" s="16" t="str">
        <f>VLOOKUP(D1738:D4894,'[10]Catalogos CRI'!$A$10:$B$19,2,FALSE)</f>
        <v>DERECHOS</v>
      </c>
      <c r="F1738" s="16" t="str">
        <f t="shared" ref="F1738:F1801" si="247">MID(B1738,13,6)</f>
        <v>043000</v>
      </c>
      <c r="G1738" s="16" t="str">
        <f>VLOOKUP(F1738:F4894,'[10]Catalogos CRI'!$A$24:$B$65,2,FALSE)</f>
        <v>DERECHOS POR PRESTACIÓN DE SERVICIOS</v>
      </c>
      <c r="H1738" s="16" t="str">
        <f t="shared" ref="H1738:H1801" si="248">MID(B1738,20,6)</f>
        <v>043090</v>
      </c>
      <c r="I1738" s="16" t="str">
        <f>VLOOKUP(H1738:H4894,'[10]Catalogos CRI'!$A$70:$B$148,2,FALSE)</f>
        <v>Agua potable y alcantarillado</v>
      </c>
      <c r="J1738" s="16" t="str">
        <f t="shared" ref="J1738:J1801" si="249">MID(B1738,27,6)</f>
        <v>043091</v>
      </c>
      <c r="K1738" s="16" t="str">
        <f>VLOOKUP(J1738:J4894,'[10]Catalogos CRI'!$A$153:$B$335,2,FALSE)</f>
        <v>Servicio doméstico</v>
      </c>
      <c r="L1738" s="16" t="str">
        <f t="shared" ref="L1738:L1801" si="250">MID(B1738,34,3)</f>
        <v>400</v>
      </c>
      <c r="M1738" s="16" t="str">
        <f>VLOOKUP(L1738:L4894,[11]FF!$A$10:$B$16,2,FALSE)</f>
        <v>Ingresos Propios</v>
      </c>
      <c r="N1738" s="16" t="str">
        <f t="shared" ref="N1738:N1801" si="251">MID(B1738,38,3)</f>
        <v>401</v>
      </c>
      <c r="O1738" s="16" t="str">
        <f>VLOOKUP(N1738:N4894,[11]FF!$A$22:$B$93,2,FALSE)</f>
        <v>Ingresos Propios</v>
      </c>
      <c r="P1738" s="16">
        <v>860139</v>
      </c>
      <c r="Q1738" s="16">
        <v>11</v>
      </c>
      <c r="R1738" s="17">
        <v>0</v>
      </c>
      <c r="S1738" s="17">
        <v>0</v>
      </c>
      <c r="T1738" s="17">
        <f t="shared" si="243"/>
        <v>0</v>
      </c>
      <c r="U1738" s="17">
        <v>0</v>
      </c>
      <c r="V1738" s="17">
        <v>407743.64</v>
      </c>
      <c r="W1738" s="17">
        <f t="shared" si="244"/>
        <v>-407743.64</v>
      </c>
      <c r="X1738" t="str">
        <f>VLOOKUP(J1738,'[12]Conver ASEJ VS Clave Nueva'!$A$4:$C$193,3,FALSE)</f>
        <v>4.3.10.1</v>
      </c>
      <c r="Y1738" t="str">
        <f>VLOOKUP(K1738,'[13]Conver ASEJ VS Clave Nueva'!$B$4:$D$193,3,FALSE)</f>
        <v>Servicio doméstico</v>
      </c>
    </row>
    <row r="1739" spans="1:25" x14ac:dyDescent="0.25">
      <c r="A1739" s="16">
        <v>84770</v>
      </c>
      <c r="B1739" s="16" t="s">
        <v>50</v>
      </c>
      <c r="C1739" s="16" t="str">
        <f t="shared" si="245"/>
        <v>2018</v>
      </c>
      <c r="D1739" s="16" t="str">
        <f t="shared" si="246"/>
        <v>040000</v>
      </c>
      <c r="E1739" s="16" t="str">
        <f>VLOOKUP(D1739:D4895,'[10]Catalogos CRI'!$A$10:$B$19,2,FALSE)</f>
        <v>DERECHOS</v>
      </c>
      <c r="F1739" s="16" t="str">
        <f t="shared" si="247"/>
        <v>043000</v>
      </c>
      <c r="G1739" s="16" t="str">
        <f>VLOOKUP(F1739:F4895,'[10]Catalogos CRI'!$A$24:$B$65,2,FALSE)</f>
        <v>DERECHOS POR PRESTACIÓN DE SERVICIOS</v>
      </c>
      <c r="H1739" s="16" t="str">
        <f t="shared" si="248"/>
        <v>043090</v>
      </c>
      <c r="I1739" s="16" t="str">
        <f>VLOOKUP(H1739:H4895,'[10]Catalogos CRI'!$A$70:$B$148,2,FALSE)</f>
        <v>Agua potable y alcantarillado</v>
      </c>
      <c r="J1739" s="16" t="str">
        <f t="shared" si="249"/>
        <v>043091</v>
      </c>
      <c r="K1739" s="16" t="str">
        <f>VLOOKUP(J1739:J4895,'[10]Catalogos CRI'!$A$153:$B$335,2,FALSE)</f>
        <v>Servicio doméstico</v>
      </c>
      <c r="L1739" s="16" t="str">
        <f t="shared" si="250"/>
        <v>400</v>
      </c>
      <c r="M1739" s="16" t="str">
        <f>VLOOKUP(L1739:L4895,[11]FF!$A$10:$B$16,2,FALSE)</f>
        <v>Ingresos Propios</v>
      </c>
      <c r="N1739" s="16" t="str">
        <f t="shared" si="251"/>
        <v>401</v>
      </c>
      <c r="O1739" s="16" t="str">
        <f>VLOOKUP(N1739:N4895,[11]FF!$A$22:$B$93,2,FALSE)</f>
        <v>Ingresos Propios</v>
      </c>
      <c r="P1739" s="16">
        <v>860140</v>
      </c>
      <c r="Q1739" s="16">
        <v>12</v>
      </c>
      <c r="R1739" s="17">
        <v>0</v>
      </c>
      <c r="S1739" s="17">
        <v>0</v>
      </c>
      <c r="T1739" s="17">
        <f t="shared" si="243"/>
        <v>0</v>
      </c>
      <c r="U1739" s="17">
        <v>0</v>
      </c>
      <c r="V1739" s="17">
        <v>439324.32</v>
      </c>
      <c r="W1739" s="17">
        <f t="shared" si="244"/>
        <v>-439324.32</v>
      </c>
      <c r="X1739" t="str">
        <f>VLOOKUP(J1739,'[12]Conver ASEJ VS Clave Nueva'!$A$4:$C$193,3,FALSE)</f>
        <v>4.3.10.1</v>
      </c>
      <c r="Y1739" t="str">
        <f>VLOOKUP(K1739,'[13]Conver ASEJ VS Clave Nueva'!$B$4:$D$193,3,FALSE)</f>
        <v>Servicio doméstico</v>
      </c>
    </row>
    <row r="1740" spans="1:25" x14ac:dyDescent="0.25">
      <c r="A1740" s="16">
        <v>84771</v>
      </c>
      <c r="B1740" s="16" t="s">
        <v>50</v>
      </c>
      <c r="C1740" s="16" t="str">
        <f t="shared" si="245"/>
        <v>2018</v>
      </c>
      <c r="D1740" s="16" t="str">
        <f t="shared" si="246"/>
        <v>040000</v>
      </c>
      <c r="E1740" s="16" t="str">
        <f>VLOOKUP(D1740:D4896,'[10]Catalogos CRI'!$A$10:$B$19,2,FALSE)</f>
        <v>DERECHOS</v>
      </c>
      <c r="F1740" s="16" t="str">
        <f t="shared" si="247"/>
        <v>043000</v>
      </c>
      <c r="G1740" s="16" t="str">
        <f>VLOOKUP(F1740:F4896,'[10]Catalogos CRI'!$A$24:$B$65,2,FALSE)</f>
        <v>DERECHOS POR PRESTACIÓN DE SERVICIOS</v>
      </c>
      <c r="H1740" s="16" t="str">
        <f t="shared" si="248"/>
        <v>043090</v>
      </c>
      <c r="I1740" s="16" t="str">
        <f>VLOOKUP(H1740:H4896,'[10]Catalogos CRI'!$A$70:$B$148,2,FALSE)</f>
        <v>Agua potable y alcantarillado</v>
      </c>
      <c r="J1740" s="16" t="str">
        <f t="shared" si="249"/>
        <v>043091</v>
      </c>
      <c r="K1740" s="16" t="str">
        <f>VLOOKUP(J1740:J4896,'[10]Catalogos CRI'!$A$153:$B$335,2,FALSE)</f>
        <v>Servicio doméstico</v>
      </c>
      <c r="L1740" s="16" t="str">
        <f t="shared" si="250"/>
        <v>400</v>
      </c>
      <c r="M1740" s="16" t="str">
        <f>VLOOKUP(L1740:L4896,[11]FF!$A$10:$B$16,2,FALSE)</f>
        <v>Ingresos Propios</v>
      </c>
      <c r="N1740" s="16" t="str">
        <f t="shared" si="251"/>
        <v>401</v>
      </c>
      <c r="O1740" s="16" t="str">
        <f>VLOOKUP(N1740:N4896,[11]FF!$A$22:$B$93,2,FALSE)</f>
        <v>Ingresos Propios</v>
      </c>
      <c r="P1740" s="16">
        <v>860141</v>
      </c>
      <c r="Q1740" s="16">
        <v>1</v>
      </c>
      <c r="R1740" s="17">
        <v>0</v>
      </c>
      <c r="S1740" s="17">
        <v>0</v>
      </c>
      <c r="T1740" s="17">
        <f t="shared" si="243"/>
        <v>0</v>
      </c>
      <c r="U1740" s="17">
        <v>0</v>
      </c>
      <c r="V1740" s="17">
        <v>0</v>
      </c>
      <c r="W1740" s="17">
        <f t="shared" si="244"/>
        <v>0</v>
      </c>
      <c r="X1740" t="str">
        <f>VLOOKUP(J1740,'[12]Conver ASEJ VS Clave Nueva'!$A$4:$C$193,3,FALSE)</f>
        <v>4.3.10.1</v>
      </c>
      <c r="Y1740" t="str">
        <f>VLOOKUP(K1740,'[13]Conver ASEJ VS Clave Nueva'!$B$4:$D$193,3,FALSE)</f>
        <v>Servicio doméstico</v>
      </c>
    </row>
    <row r="1741" spans="1:25" x14ac:dyDescent="0.25">
      <c r="A1741" s="16">
        <v>84771</v>
      </c>
      <c r="B1741" s="16" t="s">
        <v>50</v>
      </c>
      <c r="C1741" s="16" t="str">
        <f t="shared" si="245"/>
        <v>2018</v>
      </c>
      <c r="D1741" s="16" t="str">
        <f t="shared" si="246"/>
        <v>040000</v>
      </c>
      <c r="E1741" s="16" t="str">
        <f>VLOOKUP(D1741:D4897,'[10]Catalogos CRI'!$A$10:$B$19,2,FALSE)</f>
        <v>DERECHOS</v>
      </c>
      <c r="F1741" s="16" t="str">
        <f t="shared" si="247"/>
        <v>043000</v>
      </c>
      <c r="G1741" s="16" t="str">
        <f>VLOOKUP(F1741:F4897,'[10]Catalogos CRI'!$A$24:$B$65,2,FALSE)</f>
        <v>DERECHOS POR PRESTACIÓN DE SERVICIOS</v>
      </c>
      <c r="H1741" s="16" t="str">
        <f t="shared" si="248"/>
        <v>043090</v>
      </c>
      <c r="I1741" s="16" t="str">
        <f>VLOOKUP(H1741:H4897,'[10]Catalogos CRI'!$A$70:$B$148,2,FALSE)</f>
        <v>Agua potable y alcantarillado</v>
      </c>
      <c r="J1741" s="16" t="str">
        <f t="shared" si="249"/>
        <v>043091</v>
      </c>
      <c r="K1741" s="16" t="str">
        <f>VLOOKUP(J1741:J4897,'[10]Catalogos CRI'!$A$153:$B$335,2,FALSE)</f>
        <v>Servicio doméstico</v>
      </c>
      <c r="L1741" s="16" t="str">
        <f t="shared" si="250"/>
        <v>400</v>
      </c>
      <c r="M1741" s="16" t="str">
        <f>VLOOKUP(L1741:L4897,[11]FF!$A$10:$B$16,2,FALSE)</f>
        <v>Ingresos Propios</v>
      </c>
      <c r="N1741" s="16" t="str">
        <f t="shared" si="251"/>
        <v>401</v>
      </c>
      <c r="O1741" s="16" t="str">
        <f>VLOOKUP(N1741:N4897,[11]FF!$A$22:$B$93,2,FALSE)</f>
        <v>Ingresos Propios</v>
      </c>
      <c r="P1741" s="16">
        <v>860142</v>
      </c>
      <c r="Q1741" s="16">
        <v>2</v>
      </c>
      <c r="R1741" s="17">
        <v>0</v>
      </c>
      <c r="S1741" s="17">
        <v>0</v>
      </c>
      <c r="T1741" s="17">
        <f t="shared" si="243"/>
        <v>0</v>
      </c>
      <c r="U1741" s="17">
        <v>0</v>
      </c>
      <c r="V1741" s="17">
        <v>0</v>
      </c>
      <c r="W1741" s="17">
        <f t="shared" si="244"/>
        <v>0</v>
      </c>
      <c r="X1741" t="str">
        <f>VLOOKUP(J1741,'[12]Conver ASEJ VS Clave Nueva'!$A$4:$C$193,3,FALSE)</f>
        <v>4.3.10.1</v>
      </c>
      <c r="Y1741" t="str">
        <f>VLOOKUP(K1741,'[13]Conver ASEJ VS Clave Nueva'!$B$4:$D$193,3,FALSE)</f>
        <v>Servicio doméstico</v>
      </c>
    </row>
    <row r="1742" spans="1:25" x14ac:dyDescent="0.25">
      <c r="A1742" s="16">
        <v>84771</v>
      </c>
      <c r="B1742" s="16" t="s">
        <v>50</v>
      </c>
      <c r="C1742" s="16" t="str">
        <f t="shared" si="245"/>
        <v>2018</v>
      </c>
      <c r="D1742" s="16" t="str">
        <f t="shared" si="246"/>
        <v>040000</v>
      </c>
      <c r="E1742" s="16" t="str">
        <f>VLOOKUP(D1742:D4898,'[10]Catalogos CRI'!$A$10:$B$19,2,FALSE)</f>
        <v>DERECHOS</v>
      </c>
      <c r="F1742" s="16" t="str">
        <f t="shared" si="247"/>
        <v>043000</v>
      </c>
      <c r="G1742" s="16" t="str">
        <f>VLOOKUP(F1742:F4898,'[10]Catalogos CRI'!$A$24:$B$65,2,FALSE)</f>
        <v>DERECHOS POR PRESTACIÓN DE SERVICIOS</v>
      </c>
      <c r="H1742" s="16" t="str">
        <f t="shared" si="248"/>
        <v>043090</v>
      </c>
      <c r="I1742" s="16" t="str">
        <f>VLOOKUP(H1742:H4898,'[10]Catalogos CRI'!$A$70:$B$148,2,FALSE)</f>
        <v>Agua potable y alcantarillado</v>
      </c>
      <c r="J1742" s="16" t="str">
        <f t="shared" si="249"/>
        <v>043091</v>
      </c>
      <c r="K1742" s="16" t="str">
        <f>VLOOKUP(J1742:J4898,'[10]Catalogos CRI'!$A$153:$B$335,2,FALSE)</f>
        <v>Servicio doméstico</v>
      </c>
      <c r="L1742" s="16" t="str">
        <f t="shared" si="250"/>
        <v>400</v>
      </c>
      <c r="M1742" s="16" t="str">
        <f>VLOOKUP(L1742:L4898,[11]FF!$A$10:$B$16,2,FALSE)</f>
        <v>Ingresos Propios</v>
      </c>
      <c r="N1742" s="16" t="str">
        <f t="shared" si="251"/>
        <v>401</v>
      </c>
      <c r="O1742" s="16" t="str">
        <f>VLOOKUP(N1742:N4898,[11]FF!$A$22:$B$93,2,FALSE)</f>
        <v>Ingresos Propios</v>
      </c>
      <c r="P1742" s="16">
        <v>860143</v>
      </c>
      <c r="Q1742" s="16">
        <v>3</v>
      </c>
      <c r="R1742" s="17">
        <v>0</v>
      </c>
      <c r="S1742" s="17">
        <v>0</v>
      </c>
      <c r="T1742" s="17">
        <f t="shared" si="243"/>
        <v>0</v>
      </c>
      <c r="U1742" s="17">
        <v>0</v>
      </c>
      <c r="V1742" s="17">
        <v>0</v>
      </c>
      <c r="W1742" s="17">
        <f t="shared" si="244"/>
        <v>0</v>
      </c>
      <c r="X1742" t="str">
        <f>VLOOKUP(J1742,'[12]Conver ASEJ VS Clave Nueva'!$A$4:$C$193,3,FALSE)</f>
        <v>4.3.10.1</v>
      </c>
      <c r="Y1742" t="str">
        <f>VLOOKUP(K1742,'[13]Conver ASEJ VS Clave Nueva'!$B$4:$D$193,3,FALSE)</f>
        <v>Servicio doméstico</v>
      </c>
    </row>
    <row r="1743" spans="1:25" x14ac:dyDescent="0.25">
      <c r="A1743" s="16">
        <v>84771</v>
      </c>
      <c r="B1743" s="16" t="s">
        <v>50</v>
      </c>
      <c r="C1743" s="16" t="str">
        <f t="shared" si="245"/>
        <v>2018</v>
      </c>
      <c r="D1743" s="16" t="str">
        <f t="shared" si="246"/>
        <v>040000</v>
      </c>
      <c r="E1743" s="16" t="str">
        <f>VLOOKUP(D1743:D4899,'[10]Catalogos CRI'!$A$10:$B$19,2,FALSE)</f>
        <v>DERECHOS</v>
      </c>
      <c r="F1743" s="16" t="str">
        <f t="shared" si="247"/>
        <v>043000</v>
      </c>
      <c r="G1743" s="16" t="str">
        <f>VLOOKUP(F1743:F4899,'[10]Catalogos CRI'!$A$24:$B$65,2,FALSE)</f>
        <v>DERECHOS POR PRESTACIÓN DE SERVICIOS</v>
      </c>
      <c r="H1743" s="16" t="str">
        <f t="shared" si="248"/>
        <v>043090</v>
      </c>
      <c r="I1743" s="16" t="str">
        <f>VLOOKUP(H1743:H4899,'[10]Catalogos CRI'!$A$70:$B$148,2,FALSE)</f>
        <v>Agua potable y alcantarillado</v>
      </c>
      <c r="J1743" s="16" t="str">
        <f t="shared" si="249"/>
        <v>043091</v>
      </c>
      <c r="K1743" s="16" t="str">
        <f>VLOOKUP(J1743:J4899,'[10]Catalogos CRI'!$A$153:$B$335,2,FALSE)</f>
        <v>Servicio doméstico</v>
      </c>
      <c r="L1743" s="16" t="str">
        <f t="shared" si="250"/>
        <v>400</v>
      </c>
      <c r="M1743" s="16" t="str">
        <f>VLOOKUP(L1743:L4899,[11]FF!$A$10:$B$16,2,FALSE)</f>
        <v>Ingresos Propios</v>
      </c>
      <c r="N1743" s="16" t="str">
        <f t="shared" si="251"/>
        <v>401</v>
      </c>
      <c r="O1743" s="16" t="str">
        <f>VLOOKUP(N1743:N4899,[11]FF!$A$22:$B$93,2,FALSE)</f>
        <v>Ingresos Propios</v>
      </c>
      <c r="P1743" s="16">
        <v>860144</v>
      </c>
      <c r="Q1743" s="16">
        <v>4</v>
      </c>
      <c r="R1743" s="17">
        <v>0</v>
      </c>
      <c r="S1743" s="17">
        <v>0</v>
      </c>
      <c r="T1743" s="17">
        <f t="shared" si="243"/>
        <v>0</v>
      </c>
      <c r="U1743" s="17">
        <v>0</v>
      </c>
      <c r="V1743" s="17">
        <v>0</v>
      </c>
      <c r="W1743" s="17">
        <f t="shared" si="244"/>
        <v>0</v>
      </c>
      <c r="X1743" t="str">
        <f>VLOOKUP(J1743,'[12]Conver ASEJ VS Clave Nueva'!$A$4:$C$193,3,FALSE)</f>
        <v>4.3.10.1</v>
      </c>
      <c r="Y1743" t="str">
        <f>VLOOKUP(K1743,'[13]Conver ASEJ VS Clave Nueva'!$B$4:$D$193,3,FALSE)</f>
        <v>Servicio doméstico</v>
      </c>
    </row>
    <row r="1744" spans="1:25" x14ac:dyDescent="0.25">
      <c r="A1744" s="16">
        <v>84771</v>
      </c>
      <c r="B1744" s="16" t="s">
        <v>50</v>
      </c>
      <c r="C1744" s="16" t="str">
        <f t="shared" si="245"/>
        <v>2018</v>
      </c>
      <c r="D1744" s="16" t="str">
        <f t="shared" si="246"/>
        <v>040000</v>
      </c>
      <c r="E1744" s="16" t="str">
        <f>VLOOKUP(D1744:D4900,'[10]Catalogos CRI'!$A$10:$B$19,2,FALSE)</f>
        <v>DERECHOS</v>
      </c>
      <c r="F1744" s="16" t="str">
        <f t="shared" si="247"/>
        <v>043000</v>
      </c>
      <c r="G1744" s="16" t="str">
        <f>VLOOKUP(F1744:F4900,'[10]Catalogos CRI'!$A$24:$B$65,2,FALSE)</f>
        <v>DERECHOS POR PRESTACIÓN DE SERVICIOS</v>
      </c>
      <c r="H1744" s="16" t="str">
        <f t="shared" si="248"/>
        <v>043090</v>
      </c>
      <c r="I1744" s="16" t="str">
        <f>VLOOKUP(H1744:H4900,'[10]Catalogos CRI'!$A$70:$B$148,2,FALSE)</f>
        <v>Agua potable y alcantarillado</v>
      </c>
      <c r="J1744" s="16" t="str">
        <f t="shared" si="249"/>
        <v>043091</v>
      </c>
      <c r="K1744" s="16" t="str">
        <f>VLOOKUP(J1744:J4900,'[10]Catalogos CRI'!$A$153:$B$335,2,FALSE)</f>
        <v>Servicio doméstico</v>
      </c>
      <c r="L1744" s="16" t="str">
        <f t="shared" si="250"/>
        <v>400</v>
      </c>
      <c r="M1744" s="16" t="str">
        <f>VLOOKUP(L1744:L4900,[11]FF!$A$10:$B$16,2,FALSE)</f>
        <v>Ingresos Propios</v>
      </c>
      <c r="N1744" s="16" t="str">
        <f t="shared" si="251"/>
        <v>401</v>
      </c>
      <c r="O1744" s="16" t="str">
        <f>VLOOKUP(N1744:N4900,[11]FF!$A$22:$B$93,2,FALSE)</f>
        <v>Ingresos Propios</v>
      </c>
      <c r="P1744" s="16">
        <v>860145</v>
      </c>
      <c r="Q1744" s="16">
        <v>5</v>
      </c>
      <c r="R1744" s="17">
        <v>0</v>
      </c>
      <c r="S1744" s="17">
        <v>0</v>
      </c>
      <c r="T1744" s="17">
        <f t="shared" si="243"/>
        <v>0</v>
      </c>
      <c r="U1744" s="17">
        <v>0</v>
      </c>
      <c r="V1744" s="17">
        <v>0</v>
      </c>
      <c r="W1744" s="17">
        <f t="shared" si="244"/>
        <v>0</v>
      </c>
      <c r="X1744" t="str">
        <f>VLOOKUP(J1744,'[12]Conver ASEJ VS Clave Nueva'!$A$4:$C$193,3,FALSE)</f>
        <v>4.3.10.1</v>
      </c>
      <c r="Y1744" t="str">
        <f>VLOOKUP(K1744,'[13]Conver ASEJ VS Clave Nueva'!$B$4:$D$193,3,FALSE)</f>
        <v>Servicio doméstico</v>
      </c>
    </row>
    <row r="1745" spans="1:25" x14ac:dyDescent="0.25">
      <c r="A1745" s="16">
        <v>84771</v>
      </c>
      <c r="B1745" s="16" t="s">
        <v>50</v>
      </c>
      <c r="C1745" s="16" t="str">
        <f t="shared" si="245"/>
        <v>2018</v>
      </c>
      <c r="D1745" s="16" t="str">
        <f t="shared" si="246"/>
        <v>040000</v>
      </c>
      <c r="E1745" s="16" t="str">
        <f>VLOOKUP(D1745:D4901,'[10]Catalogos CRI'!$A$10:$B$19,2,FALSE)</f>
        <v>DERECHOS</v>
      </c>
      <c r="F1745" s="16" t="str">
        <f t="shared" si="247"/>
        <v>043000</v>
      </c>
      <c r="G1745" s="16" t="str">
        <f>VLOOKUP(F1745:F4901,'[10]Catalogos CRI'!$A$24:$B$65,2,FALSE)</f>
        <v>DERECHOS POR PRESTACIÓN DE SERVICIOS</v>
      </c>
      <c r="H1745" s="16" t="str">
        <f t="shared" si="248"/>
        <v>043090</v>
      </c>
      <c r="I1745" s="16" t="str">
        <f>VLOOKUP(H1745:H4901,'[10]Catalogos CRI'!$A$70:$B$148,2,FALSE)</f>
        <v>Agua potable y alcantarillado</v>
      </c>
      <c r="J1745" s="16" t="str">
        <f t="shared" si="249"/>
        <v>043091</v>
      </c>
      <c r="K1745" s="16" t="str">
        <f>VLOOKUP(J1745:J4901,'[10]Catalogos CRI'!$A$153:$B$335,2,FALSE)</f>
        <v>Servicio doméstico</v>
      </c>
      <c r="L1745" s="16" t="str">
        <f t="shared" si="250"/>
        <v>400</v>
      </c>
      <c r="M1745" s="16" t="str">
        <f>VLOOKUP(L1745:L4901,[11]FF!$A$10:$B$16,2,FALSE)</f>
        <v>Ingresos Propios</v>
      </c>
      <c r="N1745" s="16" t="str">
        <f t="shared" si="251"/>
        <v>401</v>
      </c>
      <c r="O1745" s="16" t="str">
        <f>VLOOKUP(N1745:N4901,[11]FF!$A$22:$B$93,2,FALSE)</f>
        <v>Ingresos Propios</v>
      </c>
      <c r="P1745" s="16">
        <v>860146</v>
      </c>
      <c r="Q1745" s="16">
        <v>6</v>
      </c>
      <c r="R1745" s="17">
        <v>0</v>
      </c>
      <c r="S1745" s="17">
        <v>0</v>
      </c>
      <c r="T1745" s="17">
        <f t="shared" si="243"/>
        <v>0</v>
      </c>
      <c r="U1745" s="17">
        <v>0</v>
      </c>
      <c r="V1745" s="17">
        <v>0</v>
      </c>
      <c r="W1745" s="17">
        <f t="shared" si="244"/>
        <v>0</v>
      </c>
      <c r="X1745" t="str">
        <f>VLOOKUP(J1745,'[12]Conver ASEJ VS Clave Nueva'!$A$4:$C$193,3,FALSE)</f>
        <v>4.3.10.1</v>
      </c>
      <c r="Y1745" t="str">
        <f>VLOOKUP(K1745,'[13]Conver ASEJ VS Clave Nueva'!$B$4:$D$193,3,FALSE)</f>
        <v>Servicio doméstico</v>
      </c>
    </row>
    <row r="1746" spans="1:25" x14ac:dyDescent="0.25">
      <c r="A1746" s="16">
        <v>84771</v>
      </c>
      <c r="B1746" s="16" t="s">
        <v>50</v>
      </c>
      <c r="C1746" s="16" t="str">
        <f t="shared" si="245"/>
        <v>2018</v>
      </c>
      <c r="D1746" s="16" t="str">
        <f t="shared" si="246"/>
        <v>040000</v>
      </c>
      <c r="E1746" s="16" t="str">
        <f>VLOOKUP(D1746:D4902,'[10]Catalogos CRI'!$A$10:$B$19,2,FALSE)</f>
        <v>DERECHOS</v>
      </c>
      <c r="F1746" s="16" t="str">
        <f t="shared" si="247"/>
        <v>043000</v>
      </c>
      <c r="G1746" s="16" t="str">
        <f>VLOOKUP(F1746:F4902,'[10]Catalogos CRI'!$A$24:$B$65,2,FALSE)</f>
        <v>DERECHOS POR PRESTACIÓN DE SERVICIOS</v>
      </c>
      <c r="H1746" s="16" t="str">
        <f t="shared" si="248"/>
        <v>043090</v>
      </c>
      <c r="I1746" s="16" t="str">
        <f>VLOOKUP(H1746:H4902,'[10]Catalogos CRI'!$A$70:$B$148,2,FALSE)</f>
        <v>Agua potable y alcantarillado</v>
      </c>
      <c r="J1746" s="16" t="str">
        <f t="shared" si="249"/>
        <v>043091</v>
      </c>
      <c r="K1746" s="16" t="str">
        <f>VLOOKUP(J1746:J4902,'[10]Catalogos CRI'!$A$153:$B$335,2,FALSE)</f>
        <v>Servicio doméstico</v>
      </c>
      <c r="L1746" s="16" t="str">
        <f t="shared" si="250"/>
        <v>400</v>
      </c>
      <c r="M1746" s="16" t="str">
        <f>VLOOKUP(L1746:L4902,[11]FF!$A$10:$B$16,2,FALSE)</f>
        <v>Ingresos Propios</v>
      </c>
      <c r="N1746" s="16" t="str">
        <f t="shared" si="251"/>
        <v>401</v>
      </c>
      <c r="O1746" s="16" t="str">
        <f>VLOOKUP(N1746:N4902,[11]FF!$A$22:$B$93,2,FALSE)</f>
        <v>Ingresos Propios</v>
      </c>
      <c r="P1746" s="16">
        <v>860147</v>
      </c>
      <c r="Q1746" s="16">
        <v>7</v>
      </c>
      <c r="R1746" s="17">
        <v>0</v>
      </c>
      <c r="S1746" s="17">
        <v>0</v>
      </c>
      <c r="T1746" s="17">
        <f t="shared" si="243"/>
        <v>0</v>
      </c>
      <c r="U1746" s="17">
        <v>0</v>
      </c>
      <c r="V1746" s="17">
        <v>0</v>
      </c>
      <c r="W1746" s="17">
        <f t="shared" si="244"/>
        <v>0</v>
      </c>
      <c r="X1746" t="str">
        <f>VLOOKUP(J1746,'[12]Conver ASEJ VS Clave Nueva'!$A$4:$C$193,3,FALSE)</f>
        <v>4.3.10.1</v>
      </c>
      <c r="Y1746" t="str">
        <f>VLOOKUP(K1746,'[13]Conver ASEJ VS Clave Nueva'!$B$4:$D$193,3,FALSE)</f>
        <v>Servicio doméstico</v>
      </c>
    </row>
    <row r="1747" spans="1:25" x14ac:dyDescent="0.25">
      <c r="A1747" s="16">
        <v>84771</v>
      </c>
      <c r="B1747" s="16" t="s">
        <v>50</v>
      </c>
      <c r="C1747" s="16" t="str">
        <f t="shared" si="245"/>
        <v>2018</v>
      </c>
      <c r="D1747" s="16" t="str">
        <f t="shared" si="246"/>
        <v>040000</v>
      </c>
      <c r="E1747" s="16" t="str">
        <f>VLOOKUP(D1747:D4903,'[10]Catalogos CRI'!$A$10:$B$19,2,FALSE)</f>
        <v>DERECHOS</v>
      </c>
      <c r="F1747" s="16" t="str">
        <f t="shared" si="247"/>
        <v>043000</v>
      </c>
      <c r="G1747" s="16" t="str">
        <f>VLOOKUP(F1747:F4903,'[10]Catalogos CRI'!$A$24:$B$65,2,FALSE)</f>
        <v>DERECHOS POR PRESTACIÓN DE SERVICIOS</v>
      </c>
      <c r="H1747" s="16" t="str">
        <f t="shared" si="248"/>
        <v>043090</v>
      </c>
      <c r="I1747" s="16" t="str">
        <f>VLOOKUP(H1747:H4903,'[10]Catalogos CRI'!$A$70:$B$148,2,FALSE)</f>
        <v>Agua potable y alcantarillado</v>
      </c>
      <c r="J1747" s="16" t="str">
        <f t="shared" si="249"/>
        <v>043091</v>
      </c>
      <c r="K1747" s="16" t="str">
        <f>VLOOKUP(J1747:J4903,'[10]Catalogos CRI'!$A$153:$B$335,2,FALSE)</f>
        <v>Servicio doméstico</v>
      </c>
      <c r="L1747" s="16" t="str">
        <f t="shared" si="250"/>
        <v>400</v>
      </c>
      <c r="M1747" s="16" t="str">
        <f>VLOOKUP(L1747:L4903,[11]FF!$A$10:$B$16,2,FALSE)</f>
        <v>Ingresos Propios</v>
      </c>
      <c r="N1747" s="16" t="str">
        <f t="shared" si="251"/>
        <v>401</v>
      </c>
      <c r="O1747" s="16" t="str">
        <f>VLOOKUP(N1747:N4903,[11]FF!$A$22:$B$93,2,FALSE)</f>
        <v>Ingresos Propios</v>
      </c>
      <c r="P1747" s="16">
        <v>860148</v>
      </c>
      <c r="Q1747" s="16">
        <v>8</v>
      </c>
      <c r="R1747" s="17">
        <v>0</v>
      </c>
      <c r="S1747" s="17">
        <v>0</v>
      </c>
      <c r="T1747" s="17">
        <f t="shared" si="243"/>
        <v>0</v>
      </c>
      <c r="U1747" s="17">
        <v>0</v>
      </c>
      <c r="V1747" s="17">
        <v>0</v>
      </c>
      <c r="W1747" s="17">
        <f t="shared" si="244"/>
        <v>0</v>
      </c>
      <c r="X1747" t="str">
        <f>VLOOKUP(J1747,'[12]Conver ASEJ VS Clave Nueva'!$A$4:$C$193,3,FALSE)</f>
        <v>4.3.10.1</v>
      </c>
      <c r="Y1747" t="str">
        <f>VLOOKUP(K1747,'[13]Conver ASEJ VS Clave Nueva'!$B$4:$D$193,3,FALSE)</f>
        <v>Servicio doméstico</v>
      </c>
    </row>
    <row r="1748" spans="1:25" x14ac:dyDescent="0.25">
      <c r="A1748" s="16">
        <v>84771</v>
      </c>
      <c r="B1748" s="16" t="s">
        <v>50</v>
      </c>
      <c r="C1748" s="16" t="str">
        <f t="shared" si="245"/>
        <v>2018</v>
      </c>
      <c r="D1748" s="16" t="str">
        <f t="shared" si="246"/>
        <v>040000</v>
      </c>
      <c r="E1748" s="16" t="str">
        <f>VLOOKUP(D1748:D4904,'[10]Catalogos CRI'!$A$10:$B$19,2,FALSE)</f>
        <v>DERECHOS</v>
      </c>
      <c r="F1748" s="16" t="str">
        <f t="shared" si="247"/>
        <v>043000</v>
      </c>
      <c r="G1748" s="16" t="str">
        <f>VLOOKUP(F1748:F4904,'[10]Catalogos CRI'!$A$24:$B$65,2,FALSE)</f>
        <v>DERECHOS POR PRESTACIÓN DE SERVICIOS</v>
      </c>
      <c r="H1748" s="16" t="str">
        <f t="shared" si="248"/>
        <v>043090</v>
      </c>
      <c r="I1748" s="16" t="str">
        <f>VLOOKUP(H1748:H4904,'[10]Catalogos CRI'!$A$70:$B$148,2,FALSE)</f>
        <v>Agua potable y alcantarillado</v>
      </c>
      <c r="J1748" s="16" t="str">
        <f t="shared" si="249"/>
        <v>043091</v>
      </c>
      <c r="K1748" s="16" t="str">
        <f>VLOOKUP(J1748:J4904,'[10]Catalogos CRI'!$A$153:$B$335,2,FALSE)</f>
        <v>Servicio doméstico</v>
      </c>
      <c r="L1748" s="16" t="str">
        <f t="shared" si="250"/>
        <v>400</v>
      </c>
      <c r="M1748" s="16" t="str">
        <f>VLOOKUP(L1748:L4904,[11]FF!$A$10:$B$16,2,FALSE)</f>
        <v>Ingresos Propios</v>
      </c>
      <c r="N1748" s="16" t="str">
        <f t="shared" si="251"/>
        <v>401</v>
      </c>
      <c r="O1748" s="16" t="str">
        <f>VLOOKUP(N1748:N4904,[11]FF!$A$22:$B$93,2,FALSE)</f>
        <v>Ingresos Propios</v>
      </c>
      <c r="P1748" s="16">
        <v>860149</v>
      </c>
      <c r="Q1748" s="16">
        <v>9</v>
      </c>
      <c r="R1748" s="17">
        <v>0</v>
      </c>
      <c r="S1748" s="17">
        <v>0</v>
      </c>
      <c r="T1748" s="17">
        <f t="shared" si="243"/>
        <v>0</v>
      </c>
      <c r="U1748" s="17">
        <v>0</v>
      </c>
      <c r="V1748" s="17">
        <v>0</v>
      </c>
      <c r="W1748" s="17">
        <f t="shared" si="244"/>
        <v>0</v>
      </c>
      <c r="X1748" t="str">
        <f>VLOOKUP(J1748,'[12]Conver ASEJ VS Clave Nueva'!$A$4:$C$193,3,FALSE)</f>
        <v>4.3.10.1</v>
      </c>
      <c r="Y1748" t="str">
        <f>VLOOKUP(K1748,'[13]Conver ASEJ VS Clave Nueva'!$B$4:$D$193,3,FALSE)</f>
        <v>Servicio doméstico</v>
      </c>
    </row>
    <row r="1749" spans="1:25" x14ac:dyDescent="0.25">
      <c r="A1749" s="16">
        <v>84771</v>
      </c>
      <c r="B1749" s="16" t="s">
        <v>50</v>
      </c>
      <c r="C1749" s="16" t="str">
        <f t="shared" si="245"/>
        <v>2018</v>
      </c>
      <c r="D1749" s="16" t="str">
        <f t="shared" si="246"/>
        <v>040000</v>
      </c>
      <c r="E1749" s="16" t="str">
        <f>VLOOKUP(D1749:D4905,'[10]Catalogos CRI'!$A$10:$B$19,2,FALSE)</f>
        <v>DERECHOS</v>
      </c>
      <c r="F1749" s="16" t="str">
        <f t="shared" si="247"/>
        <v>043000</v>
      </c>
      <c r="G1749" s="16" t="str">
        <f>VLOOKUP(F1749:F4905,'[10]Catalogos CRI'!$A$24:$B$65,2,FALSE)</f>
        <v>DERECHOS POR PRESTACIÓN DE SERVICIOS</v>
      </c>
      <c r="H1749" s="16" t="str">
        <f t="shared" si="248"/>
        <v>043090</v>
      </c>
      <c r="I1749" s="16" t="str">
        <f>VLOOKUP(H1749:H4905,'[10]Catalogos CRI'!$A$70:$B$148,2,FALSE)</f>
        <v>Agua potable y alcantarillado</v>
      </c>
      <c r="J1749" s="16" t="str">
        <f t="shared" si="249"/>
        <v>043091</v>
      </c>
      <c r="K1749" s="16" t="str">
        <f>VLOOKUP(J1749:J4905,'[10]Catalogos CRI'!$A$153:$B$335,2,FALSE)</f>
        <v>Servicio doméstico</v>
      </c>
      <c r="L1749" s="16" t="str">
        <f t="shared" si="250"/>
        <v>400</v>
      </c>
      <c r="M1749" s="16" t="str">
        <f>VLOOKUP(L1749:L4905,[11]FF!$A$10:$B$16,2,FALSE)</f>
        <v>Ingresos Propios</v>
      </c>
      <c r="N1749" s="16" t="str">
        <f t="shared" si="251"/>
        <v>401</v>
      </c>
      <c r="O1749" s="16" t="str">
        <f>VLOOKUP(N1749:N4905,[11]FF!$A$22:$B$93,2,FALSE)</f>
        <v>Ingresos Propios</v>
      </c>
      <c r="P1749" s="16">
        <v>860150</v>
      </c>
      <c r="Q1749" s="16">
        <v>10</v>
      </c>
      <c r="R1749" s="17">
        <v>0</v>
      </c>
      <c r="S1749" s="17">
        <v>0</v>
      </c>
      <c r="T1749" s="17">
        <f t="shared" si="243"/>
        <v>0</v>
      </c>
      <c r="U1749" s="17">
        <v>0</v>
      </c>
      <c r="V1749" s="17">
        <v>0</v>
      </c>
      <c r="W1749" s="17">
        <f t="shared" si="244"/>
        <v>0</v>
      </c>
      <c r="X1749" t="str">
        <f>VLOOKUP(J1749,'[12]Conver ASEJ VS Clave Nueva'!$A$4:$C$193,3,FALSE)</f>
        <v>4.3.10.1</v>
      </c>
      <c r="Y1749" t="str">
        <f>VLOOKUP(K1749,'[13]Conver ASEJ VS Clave Nueva'!$B$4:$D$193,3,FALSE)</f>
        <v>Servicio doméstico</v>
      </c>
    </row>
    <row r="1750" spans="1:25" x14ac:dyDescent="0.25">
      <c r="A1750" s="16">
        <v>84771</v>
      </c>
      <c r="B1750" s="16" t="s">
        <v>50</v>
      </c>
      <c r="C1750" s="16" t="str">
        <f t="shared" si="245"/>
        <v>2018</v>
      </c>
      <c r="D1750" s="16" t="str">
        <f t="shared" si="246"/>
        <v>040000</v>
      </c>
      <c r="E1750" s="16" t="str">
        <f>VLOOKUP(D1750:D4906,'[10]Catalogos CRI'!$A$10:$B$19,2,FALSE)</f>
        <v>DERECHOS</v>
      </c>
      <c r="F1750" s="16" t="str">
        <f t="shared" si="247"/>
        <v>043000</v>
      </c>
      <c r="G1750" s="16" t="str">
        <f>VLOOKUP(F1750:F4906,'[10]Catalogos CRI'!$A$24:$B$65,2,FALSE)</f>
        <v>DERECHOS POR PRESTACIÓN DE SERVICIOS</v>
      </c>
      <c r="H1750" s="16" t="str">
        <f t="shared" si="248"/>
        <v>043090</v>
      </c>
      <c r="I1750" s="16" t="str">
        <f>VLOOKUP(H1750:H4906,'[10]Catalogos CRI'!$A$70:$B$148,2,FALSE)</f>
        <v>Agua potable y alcantarillado</v>
      </c>
      <c r="J1750" s="16" t="str">
        <f t="shared" si="249"/>
        <v>043091</v>
      </c>
      <c r="K1750" s="16" t="str">
        <f>VLOOKUP(J1750:J4906,'[10]Catalogos CRI'!$A$153:$B$335,2,FALSE)</f>
        <v>Servicio doméstico</v>
      </c>
      <c r="L1750" s="16" t="str">
        <f t="shared" si="250"/>
        <v>400</v>
      </c>
      <c r="M1750" s="16" t="str">
        <f>VLOOKUP(L1750:L4906,[11]FF!$A$10:$B$16,2,FALSE)</f>
        <v>Ingresos Propios</v>
      </c>
      <c r="N1750" s="16" t="str">
        <f t="shared" si="251"/>
        <v>401</v>
      </c>
      <c r="O1750" s="16" t="str">
        <f>VLOOKUP(N1750:N4906,[11]FF!$A$22:$B$93,2,FALSE)</f>
        <v>Ingresos Propios</v>
      </c>
      <c r="P1750" s="16">
        <v>860151</v>
      </c>
      <c r="Q1750" s="16">
        <v>11</v>
      </c>
      <c r="R1750" s="17">
        <v>0</v>
      </c>
      <c r="S1750" s="17">
        <v>0</v>
      </c>
      <c r="T1750" s="17">
        <f t="shared" si="243"/>
        <v>0</v>
      </c>
      <c r="U1750" s="17">
        <v>0</v>
      </c>
      <c r="V1750" s="17">
        <v>0</v>
      </c>
      <c r="W1750" s="17">
        <f t="shared" si="244"/>
        <v>0</v>
      </c>
      <c r="X1750" t="str">
        <f>VLOOKUP(J1750,'[12]Conver ASEJ VS Clave Nueva'!$A$4:$C$193,3,FALSE)</f>
        <v>4.3.10.1</v>
      </c>
      <c r="Y1750" t="str">
        <f>VLOOKUP(K1750,'[13]Conver ASEJ VS Clave Nueva'!$B$4:$D$193,3,FALSE)</f>
        <v>Servicio doméstico</v>
      </c>
    </row>
    <row r="1751" spans="1:25" x14ac:dyDescent="0.25">
      <c r="A1751" s="16">
        <v>84771</v>
      </c>
      <c r="B1751" s="16" t="s">
        <v>50</v>
      </c>
      <c r="C1751" s="16" t="str">
        <f t="shared" si="245"/>
        <v>2018</v>
      </c>
      <c r="D1751" s="16" t="str">
        <f t="shared" si="246"/>
        <v>040000</v>
      </c>
      <c r="E1751" s="16" t="str">
        <f>VLOOKUP(D1751:D4907,'[10]Catalogos CRI'!$A$10:$B$19,2,FALSE)</f>
        <v>DERECHOS</v>
      </c>
      <c r="F1751" s="16" t="str">
        <f t="shared" si="247"/>
        <v>043000</v>
      </c>
      <c r="G1751" s="16" t="str">
        <f>VLOOKUP(F1751:F4907,'[10]Catalogos CRI'!$A$24:$B$65,2,FALSE)</f>
        <v>DERECHOS POR PRESTACIÓN DE SERVICIOS</v>
      </c>
      <c r="H1751" s="16" t="str">
        <f t="shared" si="248"/>
        <v>043090</v>
      </c>
      <c r="I1751" s="16" t="str">
        <f>VLOOKUP(H1751:H4907,'[10]Catalogos CRI'!$A$70:$B$148,2,FALSE)</f>
        <v>Agua potable y alcantarillado</v>
      </c>
      <c r="J1751" s="16" t="str">
        <f t="shared" si="249"/>
        <v>043091</v>
      </c>
      <c r="K1751" s="16" t="str">
        <f>VLOOKUP(J1751:J4907,'[10]Catalogos CRI'!$A$153:$B$335,2,FALSE)</f>
        <v>Servicio doméstico</v>
      </c>
      <c r="L1751" s="16" t="str">
        <f t="shared" si="250"/>
        <v>400</v>
      </c>
      <c r="M1751" s="16" t="str">
        <f>VLOOKUP(L1751:L4907,[11]FF!$A$10:$B$16,2,FALSE)</f>
        <v>Ingresos Propios</v>
      </c>
      <c r="N1751" s="16" t="str">
        <f t="shared" si="251"/>
        <v>401</v>
      </c>
      <c r="O1751" s="16" t="str">
        <f>VLOOKUP(N1751:N4907,[11]FF!$A$22:$B$93,2,FALSE)</f>
        <v>Ingresos Propios</v>
      </c>
      <c r="P1751" s="16">
        <v>860152</v>
      </c>
      <c r="Q1751" s="16">
        <v>12</v>
      </c>
      <c r="R1751" s="17">
        <v>0</v>
      </c>
      <c r="S1751" s="17">
        <v>0</v>
      </c>
      <c r="T1751" s="17">
        <f t="shared" si="243"/>
        <v>0</v>
      </c>
      <c r="U1751" s="17">
        <v>0</v>
      </c>
      <c r="V1751" s="17">
        <v>0</v>
      </c>
      <c r="W1751" s="17">
        <f t="shared" si="244"/>
        <v>0</v>
      </c>
      <c r="X1751" t="str">
        <f>VLOOKUP(J1751,'[12]Conver ASEJ VS Clave Nueva'!$A$4:$C$193,3,FALSE)</f>
        <v>4.3.10.1</v>
      </c>
      <c r="Y1751" t="str">
        <f>VLOOKUP(K1751,'[13]Conver ASEJ VS Clave Nueva'!$B$4:$D$193,3,FALSE)</f>
        <v>Servicio doméstico</v>
      </c>
    </row>
    <row r="1752" spans="1:25" x14ac:dyDescent="0.25">
      <c r="A1752" s="16">
        <v>84772</v>
      </c>
      <c r="B1752" s="16" t="s">
        <v>50</v>
      </c>
      <c r="C1752" s="16" t="str">
        <f t="shared" si="245"/>
        <v>2018</v>
      </c>
      <c r="D1752" s="16" t="str">
        <f t="shared" si="246"/>
        <v>040000</v>
      </c>
      <c r="E1752" s="16" t="str">
        <f>VLOOKUP(D1752:D4908,'[10]Catalogos CRI'!$A$10:$B$19,2,FALSE)</f>
        <v>DERECHOS</v>
      </c>
      <c r="F1752" s="16" t="str">
        <f t="shared" si="247"/>
        <v>043000</v>
      </c>
      <c r="G1752" s="16" t="str">
        <f>VLOOKUP(F1752:F4908,'[10]Catalogos CRI'!$A$24:$B$65,2,FALSE)</f>
        <v>DERECHOS POR PRESTACIÓN DE SERVICIOS</v>
      </c>
      <c r="H1752" s="16" t="str">
        <f t="shared" si="248"/>
        <v>043090</v>
      </c>
      <c r="I1752" s="16" t="str">
        <f>VLOOKUP(H1752:H4908,'[10]Catalogos CRI'!$A$70:$B$148,2,FALSE)</f>
        <v>Agua potable y alcantarillado</v>
      </c>
      <c r="J1752" s="16" t="str">
        <f t="shared" si="249"/>
        <v>043091</v>
      </c>
      <c r="K1752" s="16" t="str">
        <f>VLOOKUP(J1752:J4908,'[10]Catalogos CRI'!$A$153:$B$335,2,FALSE)</f>
        <v>Servicio doméstico</v>
      </c>
      <c r="L1752" s="16" t="str">
        <f t="shared" si="250"/>
        <v>400</v>
      </c>
      <c r="M1752" s="16" t="str">
        <f>VLOOKUP(L1752:L4908,[11]FF!$A$10:$B$16,2,FALSE)</f>
        <v>Ingresos Propios</v>
      </c>
      <c r="N1752" s="16" t="str">
        <f t="shared" si="251"/>
        <v>401</v>
      </c>
      <c r="O1752" s="16" t="str">
        <f>VLOOKUP(N1752:N4908,[11]FF!$A$22:$B$93,2,FALSE)</f>
        <v>Ingresos Propios</v>
      </c>
      <c r="P1752" s="16">
        <v>860153</v>
      </c>
      <c r="Q1752" s="16">
        <v>1</v>
      </c>
      <c r="R1752" s="17">
        <v>0</v>
      </c>
      <c r="S1752" s="17">
        <v>0</v>
      </c>
      <c r="T1752" s="17">
        <f t="shared" si="243"/>
        <v>0</v>
      </c>
      <c r="U1752" s="17">
        <v>0</v>
      </c>
      <c r="V1752" s="17">
        <v>0</v>
      </c>
      <c r="W1752" s="17">
        <f t="shared" si="244"/>
        <v>0</v>
      </c>
      <c r="X1752" t="str">
        <f>VLOOKUP(J1752,'[12]Conver ASEJ VS Clave Nueva'!$A$4:$C$193,3,FALSE)</f>
        <v>4.3.10.1</v>
      </c>
      <c r="Y1752" t="str">
        <f>VLOOKUP(K1752,'[13]Conver ASEJ VS Clave Nueva'!$B$4:$D$193,3,FALSE)</f>
        <v>Servicio doméstico</v>
      </c>
    </row>
    <row r="1753" spans="1:25" x14ac:dyDescent="0.25">
      <c r="A1753" s="16">
        <v>84772</v>
      </c>
      <c r="B1753" s="16" t="s">
        <v>50</v>
      </c>
      <c r="C1753" s="16" t="str">
        <f t="shared" si="245"/>
        <v>2018</v>
      </c>
      <c r="D1753" s="16" t="str">
        <f t="shared" si="246"/>
        <v>040000</v>
      </c>
      <c r="E1753" s="16" t="str">
        <f>VLOOKUP(D1753:D4909,'[10]Catalogos CRI'!$A$10:$B$19,2,FALSE)</f>
        <v>DERECHOS</v>
      </c>
      <c r="F1753" s="16" t="str">
        <f t="shared" si="247"/>
        <v>043000</v>
      </c>
      <c r="G1753" s="16" t="str">
        <f>VLOOKUP(F1753:F4909,'[10]Catalogos CRI'!$A$24:$B$65,2,FALSE)</f>
        <v>DERECHOS POR PRESTACIÓN DE SERVICIOS</v>
      </c>
      <c r="H1753" s="16" t="str">
        <f t="shared" si="248"/>
        <v>043090</v>
      </c>
      <c r="I1753" s="16" t="str">
        <f>VLOOKUP(H1753:H4909,'[10]Catalogos CRI'!$A$70:$B$148,2,FALSE)</f>
        <v>Agua potable y alcantarillado</v>
      </c>
      <c r="J1753" s="16" t="str">
        <f t="shared" si="249"/>
        <v>043091</v>
      </c>
      <c r="K1753" s="16" t="str">
        <f>VLOOKUP(J1753:J4909,'[10]Catalogos CRI'!$A$153:$B$335,2,FALSE)</f>
        <v>Servicio doméstico</v>
      </c>
      <c r="L1753" s="16" t="str">
        <f t="shared" si="250"/>
        <v>400</v>
      </c>
      <c r="M1753" s="16" t="str">
        <f>VLOOKUP(L1753:L4909,[11]FF!$A$10:$B$16,2,FALSE)</f>
        <v>Ingresos Propios</v>
      </c>
      <c r="N1753" s="16" t="str">
        <f t="shared" si="251"/>
        <v>401</v>
      </c>
      <c r="O1753" s="16" t="str">
        <f>VLOOKUP(N1753:N4909,[11]FF!$A$22:$B$93,2,FALSE)</f>
        <v>Ingresos Propios</v>
      </c>
      <c r="P1753" s="16">
        <v>860154</v>
      </c>
      <c r="Q1753" s="16">
        <v>2</v>
      </c>
      <c r="R1753" s="17">
        <v>0</v>
      </c>
      <c r="S1753" s="17">
        <v>0</v>
      </c>
      <c r="T1753" s="17">
        <f t="shared" si="243"/>
        <v>0</v>
      </c>
      <c r="U1753" s="17">
        <v>0</v>
      </c>
      <c r="V1753" s="17">
        <v>0</v>
      </c>
      <c r="W1753" s="17">
        <f t="shared" si="244"/>
        <v>0</v>
      </c>
      <c r="X1753" t="str">
        <f>VLOOKUP(J1753,'[12]Conver ASEJ VS Clave Nueva'!$A$4:$C$193,3,FALSE)</f>
        <v>4.3.10.1</v>
      </c>
      <c r="Y1753" t="str">
        <f>VLOOKUP(K1753,'[13]Conver ASEJ VS Clave Nueva'!$B$4:$D$193,3,FALSE)</f>
        <v>Servicio doméstico</v>
      </c>
    </row>
    <row r="1754" spans="1:25" x14ac:dyDescent="0.25">
      <c r="A1754" s="16">
        <v>84772</v>
      </c>
      <c r="B1754" s="16" t="s">
        <v>50</v>
      </c>
      <c r="C1754" s="16" t="str">
        <f t="shared" si="245"/>
        <v>2018</v>
      </c>
      <c r="D1754" s="16" t="str">
        <f t="shared" si="246"/>
        <v>040000</v>
      </c>
      <c r="E1754" s="16" t="str">
        <f>VLOOKUP(D1754:D4910,'[10]Catalogos CRI'!$A$10:$B$19,2,FALSE)</f>
        <v>DERECHOS</v>
      </c>
      <c r="F1754" s="16" t="str">
        <f t="shared" si="247"/>
        <v>043000</v>
      </c>
      <c r="G1754" s="16" t="str">
        <f>VLOOKUP(F1754:F4910,'[10]Catalogos CRI'!$A$24:$B$65,2,FALSE)</f>
        <v>DERECHOS POR PRESTACIÓN DE SERVICIOS</v>
      </c>
      <c r="H1754" s="16" t="str">
        <f t="shared" si="248"/>
        <v>043090</v>
      </c>
      <c r="I1754" s="16" t="str">
        <f>VLOOKUP(H1754:H4910,'[10]Catalogos CRI'!$A$70:$B$148,2,FALSE)</f>
        <v>Agua potable y alcantarillado</v>
      </c>
      <c r="J1754" s="16" t="str">
        <f t="shared" si="249"/>
        <v>043091</v>
      </c>
      <c r="K1754" s="16" t="str">
        <f>VLOOKUP(J1754:J4910,'[10]Catalogos CRI'!$A$153:$B$335,2,FALSE)</f>
        <v>Servicio doméstico</v>
      </c>
      <c r="L1754" s="16" t="str">
        <f t="shared" si="250"/>
        <v>400</v>
      </c>
      <c r="M1754" s="16" t="str">
        <f>VLOOKUP(L1754:L4910,[11]FF!$A$10:$B$16,2,FALSE)</f>
        <v>Ingresos Propios</v>
      </c>
      <c r="N1754" s="16" t="str">
        <f t="shared" si="251"/>
        <v>401</v>
      </c>
      <c r="O1754" s="16" t="str">
        <f>VLOOKUP(N1754:N4910,[11]FF!$A$22:$B$93,2,FALSE)</f>
        <v>Ingresos Propios</v>
      </c>
      <c r="P1754" s="16">
        <v>860155</v>
      </c>
      <c r="Q1754" s="16">
        <v>3</v>
      </c>
      <c r="R1754" s="17">
        <v>0</v>
      </c>
      <c r="S1754" s="17">
        <v>0</v>
      </c>
      <c r="T1754" s="17">
        <f t="shared" si="243"/>
        <v>0</v>
      </c>
      <c r="U1754" s="17">
        <v>0</v>
      </c>
      <c r="V1754" s="17">
        <v>0</v>
      </c>
      <c r="W1754" s="17">
        <f t="shared" si="244"/>
        <v>0</v>
      </c>
      <c r="X1754" t="str">
        <f>VLOOKUP(J1754,'[12]Conver ASEJ VS Clave Nueva'!$A$4:$C$193,3,FALSE)</f>
        <v>4.3.10.1</v>
      </c>
      <c r="Y1754" t="str">
        <f>VLOOKUP(K1754,'[13]Conver ASEJ VS Clave Nueva'!$B$4:$D$193,3,FALSE)</f>
        <v>Servicio doméstico</v>
      </c>
    </row>
    <row r="1755" spans="1:25" x14ac:dyDescent="0.25">
      <c r="A1755" s="16">
        <v>84772</v>
      </c>
      <c r="B1755" s="16" t="s">
        <v>50</v>
      </c>
      <c r="C1755" s="16" t="str">
        <f t="shared" si="245"/>
        <v>2018</v>
      </c>
      <c r="D1755" s="16" t="str">
        <f t="shared" si="246"/>
        <v>040000</v>
      </c>
      <c r="E1755" s="16" t="str">
        <f>VLOOKUP(D1755:D4911,'[10]Catalogos CRI'!$A$10:$B$19,2,FALSE)</f>
        <v>DERECHOS</v>
      </c>
      <c r="F1755" s="16" t="str">
        <f t="shared" si="247"/>
        <v>043000</v>
      </c>
      <c r="G1755" s="16" t="str">
        <f>VLOOKUP(F1755:F4911,'[10]Catalogos CRI'!$A$24:$B$65,2,FALSE)</f>
        <v>DERECHOS POR PRESTACIÓN DE SERVICIOS</v>
      </c>
      <c r="H1755" s="16" t="str">
        <f t="shared" si="248"/>
        <v>043090</v>
      </c>
      <c r="I1755" s="16" t="str">
        <f>VLOOKUP(H1755:H4911,'[10]Catalogos CRI'!$A$70:$B$148,2,FALSE)</f>
        <v>Agua potable y alcantarillado</v>
      </c>
      <c r="J1755" s="16" t="str">
        <f t="shared" si="249"/>
        <v>043091</v>
      </c>
      <c r="K1755" s="16" t="str">
        <f>VLOOKUP(J1755:J4911,'[10]Catalogos CRI'!$A$153:$B$335,2,FALSE)</f>
        <v>Servicio doméstico</v>
      </c>
      <c r="L1755" s="16" t="str">
        <f t="shared" si="250"/>
        <v>400</v>
      </c>
      <c r="M1755" s="16" t="str">
        <f>VLOOKUP(L1755:L4911,[11]FF!$A$10:$B$16,2,FALSE)</f>
        <v>Ingresos Propios</v>
      </c>
      <c r="N1755" s="16" t="str">
        <f t="shared" si="251"/>
        <v>401</v>
      </c>
      <c r="O1755" s="16" t="str">
        <f>VLOOKUP(N1755:N4911,[11]FF!$A$22:$B$93,2,FALSE)</f>
        <v>Ingresos Propios</v>
      </c>
      <c r="P1755" s="16">
        <v>860156</v>
      </c>
      <c r="Q1755" s="16">
        <v>4</v>
      </c>
      <c r="R1755" s="17">
        <v>0</v>
      </c>
      <c r="S1755" s="17">
        <v>0</v>
      </c>
      <c r="T1755" s="17">
        <f t="shared" si="243"/>
        <v>0</v>
      </c>
      <c r="U1755" s="17">
        <v>0</v>
      </c>
      <c r="V1755" s="17">
        <v>0</v>
      </c>
      <c r="W1755" s="17">
        <f t="shared" si="244"/>
        <v>0</v>
      </c>
      <c r="X1755" t="str">
        <f>VLOOKUP(J1755,'[12]Conver ASEJ VS Clave Nueva'!$A$4:$C$193,3,FALSE)</f>
        <v>4.3.10.1</v>
      </c>
      <c r="Y1755" t="str">
        <f>VLOOKUP(K1755,'[13]Conver ASEJ VS Clave Nueva'!$B$4:$D$193,3,FALSE)</f>
        <v>Servicio doméstico</v>
      </c>
    </row>
    <row r="1756" spans="1:25" x14ac:dyDescent="0.25">
      <c r="A1756" s="16">
        <v>84772</v>
      </c>
      <c r="B1756" s="16" t="s">
        <v>50</v>
      </c>
      <c r="C1756" s="16" t="str">
        <f t="shared" si="245"/>
        <v>2018</v>
      </c>
      <c r="D1756" s="16" t="str">
        <f t="shared" si="246"/>
        <v>040000</v>
      </c>
      <c r="E1756" s="16" t="str">
        <f>VLOOKUP(D1756:D4912,'[10]Catalogos CRI'!$A$10:$B$19,2,FALSE)</f>
        <v>DERECHOS</v>
      </c>
      <c r="F1756" s="16" t="str">
        <f t="shared" si="247"/>
        <v>043000</v>
      </c>
      <c r="G1756" s="16" t="str">
        <f>VLOOKUP(F1756:F4912,'[10]Catalogos CRI'!$A$24:$B$65,2,FALSE)</f>
        <v>DERECHOS POR PRESTACIÓN DE SERVICIOS</v>
      </c>
      <c r="H1756" s="16" t="str">
        <f t="shared" si="248"/>
        <v>043090</v>
      </c>
      <c r="I1756" s="16" t="str">
        <f>VLOOKUP(H1756:H4912,'[10]Catalogos CRI'!$A$70:$B$148,2,FALSE)</f>
        <v>Agua potable y alcantarillado</v>
      </c>
      <c r="J1756" s="16" t="str">
        <f t="shared" si="249"/>
        <v>043091</v>
      </c>
      <c r="K1756" s="16" t="str">
        <f>VLOOKUP(J1756:J4912,'[10]Catalogos CRI'!$A$153:$B$335,2,FALSE)</f>
        <v>Servicio doméstico</v>
      </c>
      <c r="L1756" s="16" t="str">
        <f t="shared" si="250"/>
        <v>400</v>
      </c>
      <c r="M1756" s="16" t="str">
        <f>VLOOKUP(L1756:L4912,[11]FF!$A$10:$B$16,2,FALSE)</f>
        <v>Ingresos Propios</v>
      </c>
      <c r="N1756" s="16" t="str">
        <f t="shared" si="251"/>
        <v>401</v>
      </c>
      <c r="O1756" s="16" t="str">
        <f>VLOOKUP(N1756:N4912,[11]FF!$A$22:$B$93,2,FALSE)</f>
        <v>Ingresos Propios</v>
      </c>
      <c r="P1756" s="16">
        <v>860157</v>
      </c>
      <c r="Q1756" s="16">
        <v>5</v>
      </c>
      <c r="R1756" s="17">
        <v>0</v>
      </c>
      <c r="S1756" s="17">
        <v>0</v>
      </c>
      <c r="T1756" s="17">
        <f t="shared" si="243"/>
        <v>0</v>
      </c>
      <c r="U1756" s="17">
        <v>0</v>
      </c>
      <c r="V1756" s="17">
        <v>0</v>
      </c>
      <c r="W1756" s="17">
        <f t="shared" si="244"/>
        <v>0</v>
      </c>
      <c r="X1756" t="str">
        <f>VLOOKUP(J1756,'[12]Conver ASEJ VS Clave Nueva'!$A$4:$C$193,3,FALSE)</f>
        <v>4.3.10.1</v>
      </c>
      <c r="Y1756" t="str">
        <f>VLOOKUP(K1756,'[13]Conver ASEJ VS Clave Nueva'!$B$4:$D$193,3,FALSE)</f>
        <v>Servicio doméstico</v>
      </c>
    </row>
    <row r="1757" spans="1:25" x14ac:dyDescent="0.25">
      <c r="A1757" s="16">
        <v>84772</v>
      </c>
      <c r="B1757" s="16" t="s">
        <v>50</v>
      </c>
      <c r="C1757" s="16" t="str">
        <f t="shared" si="245"/>
        <v>2018</v>
      </c>
      <c r="D1757" s="16" t="str">
        <f t="shared" si="246"/>
        <v>040000</v>
      </c>
      <c r="E1757" s="16" t="str">
        <f>VLOOKUP(D1757:D4913,'[10]Catalogos CRI'!$A$10:$B$19,2,FALSE)</f>
        <v>DERECHOS</v>
      </c>
      <c r="F1757" s="16" t="str">
        <f t="shared" si="247"/>
        <v>043000</v>
      </c>
      <c r="G1757" s="16" t="str">
        <f>VLOOKUP(F1757:F4913,'[10]Catalogos CRI'!$A$24:$B$65,2,FALSE)</f>
        <v>DERECHOS POR PRESTACIÓN DE SERVICIOS</v>
      </c>
      <c r="H1757" s="16" t="str">
        <f t="shared" si="248"/>
        <v>043090</v>
      </c>
      <c r="I1757" s="16" t="str">
        <f>VLOOKUP(H1757:H4913,'[10]Catalogos CRI'!$A$70:$B$148,2,FALSE)</f>
        <v>Agua potable y alcantarillado</v>
      </c>
      <c r="J1757" s="16" t="str">
        <f t="shared" si="249"/>
        <v>043091</v>
      </c>
      <c r="K1757" s="16" t="str">
        <f>VLOOKUP(J1757:J4913,'[10]Catalogos CRI'!$A$153:$B$335,2,FALSE)</f>
        <v>Servicio doméstico</v>
      </c>
      <c r="L1757" s="16" t="str">
        <f t="shared" si="250"/>
        <v>400</v>
      </c>
      <c r="M1757" s="16" t="str">
        <f>VLOOKUP(L1757:L4913,[11]FF!$A$10:$B$16,2,FALSE)</f>
        <v>Ingresos Propios</v>
      </c>
      <c r="N1757" s="16" t="str">
        <f t="shared" si="251"/>
        <v>401</v>
      </c>
      <c r="O1757" s="16" t="str">
        <f>VLOOKUP(N1757:N4913,[11]FF!$A$22:$B$93,2,FALSE)</f>
        <v>Ingresos Propios</v>
      </c>
      <c r="P1757" s="16">
        <v>860158</v>
      </c>
      <c r="Q1757" s="16">
        <v>6</v>
      </c>
      <c r="R1757" s="17">
        <v>0</v>
      </c>
      <c r="S1757" s="17">
        <v>0</v>
      </c>
      <c r="T1757" s="17">
        <f t="shared" si="243"/>
        <v>0</v>
      </c>
      <c r="U1757" s="17">
        <v>0</v>
      </c>
      <c r="V1757" s="17">
        <v>0</v>
      </c>
      <c r="W1757" s="17">
        <f t="shared" si="244"/>
        <v>0</v>
      </c>
      <c r="X1757" t="str">
        <f>VLOOKUP(J1757,'[12]Conver ASEJ VS Clave Nueva'!$A$4:$C$193,3,FALSE)</f>
        <v>4.3.10.1</v>
      </c>
      <c r="Y1757" t="str">
        <f>VLOOKUP(K1757,'[13]Conver ASEJ VS Clave Nueva'!$B$4:$D$193,3,FALSE)</f>
        <v>Servicio doméstico</v>
      </c>
    </row>
    <row r="1758" spans="1:25" x14ac:dyDescent="0.25">
      <c r="A1758" s="16">
        <v>84772</v>
      </c>
      <c r="B1758" s="16" t="s">
        <v>50</v>
      </c>
      <c r="C1758" s="16" t="str">
        <f t="shared" si="245"/>
        <v>2018</v>
      </c>
      <c r="D1758" s="16" t="str">
        <f t="shared" si="246"/>
        <v>040000</v>
      </c>
      <c r="E1758" s="16" t="str">
        <f>VLOOKUP(D1758:D4914,'[10]Catalogos CRI'!$A$10:$B$19,2,FALSE)</f>
        <v>DERECHOS</v>
      </c>
      <c r="F1758" s="16" t="str">
        <f t="shared" si="247"/>
        <v>043000</v>
      </c>
      <c r="G1758" s="16" t="str">
        <f>VLOOKUP(F1758:F4914,'[10]Catalogos CRI'!$A$24:$B$65,2,FALSE)</f>
        <v>DERECHOS POR PRESTACIÓN DE SERVICIOS</v>
      </c>
      <c r="H1758" s="16" t="str">
        <f t="shared" si="248"/>
        <v>043090</v>
      </c>
      <c r="I1758" s="16" t="str">
        <f>VLOOKUP(H1758:H4914,'[10]Catalogos CRI'!$A$70:$B$148,2,FALSE)</f>
        <v>Agua potable y alcantarillado</v>
      </c>
      <c r="J1758" s="16" t="str">
        <f t="shared" si="249"/>
        <v>043091</v>
      </c>
      <c r="K1758" s="16" t="str">
        <f>VLOOKUP(J1758:J4914,'[10]Catalogos CRI'!$A$153:$B$335,2,FALSE)</f>
        <v>Servicio doméstico</v>
      </c>
      <c r="L1758" s="16" t="str">
        <f t="shared" si="250"/>
        <v>400</v>
      </c>
      <c r="M1758" s="16" t="str">
        <f>VLOOKUP(L1758:L4914,[11]FF!$A$10:$B$16,2,FALSE)</f>
        <v>Ingresos Propios</v>
      </c>
      <c r="N1758" s="16" t="str">
        <f t="shared" si="251"/>
        <v>401</v>
      </c>
      <c r="O1758" s="16" t="str">
        <f>VLOOKUP(N1758:N4914,[11]FF!$A$22:$B$93,2,FALSE)</f>
        <v>Ingresos Propios</v>
      </c>
      <c r="P1758" s="16">
        <v>860159</v>
      </c>
      <c r="Q1758" s="16">
        <v>7</v>
      </c>
      <c r="R1758" s="17">
        <v>0</v>
      </c>
      <c r="S1758" s="17">
        <v>0</v>
      </c>
      <c r="T1758" s="17">
        <f t="shared" si="243"/>
        <v>0</v>
      </c>
      <c r="U1758" s="17">
        <v>0</v>
      </c>
      <c r="V1758" s="17">
        <v>0</v>
      </c>
      <c r="W1758" s="17">
        <f t="shared" si="244"/>
        <v>0</v>
      </c>
      <c r="X1758" t="str">
        <f>VLOOKUP(J1758,'[12]Conver ASEJ VS Clave Nueva'!$A$4:$C$193,3,FALSE)</f>
        <v>4.3.10.1</v>
      </c>
      <c r="Y1758" t="str">
        <f>VLOOKUP(K1758,'[13]Conver ASEJ VS Clave Nueva'!$B$4:$D$193,3,FALSE)</f>
        <v>Servicio doméstico</v>
      </c>
    </row>
    <row r="1759" spans="1:25" x14ac:dyDescent="0.25">
      <c r="A1759" s="16">
        <v>84772</v>
      </c>
      <c r="B1759" s="16" t="s">
        <v>50</v>
      </c>
      <c r="C1759" s="16" t="str">
        <f t="shared" si="245"/>
        <v>2018</v>
      </c>
      <c r="D1759" s="16" t="str">
        <f t="shared" si="246"/>
        <v>040000</v>
      </c>
      <c r="E1759" s="16" t="str">
        <f>VLOOKUP(D1759:D4915,'[10]Catalogos CRI'!$A$10:$B$19,2,FALSE)</f>
        <v>DERECHOS</v>
      </c>
      <c r="F1759" s="16" t="str">
        <f t="shared" si="247"/>
        <v>043000</v>
      </c>
      <c r="G1759" s="16" t="str">
        <f>VLOOKUP(F1759:F4915,'[10]Catalogos CRI'!$A$24:$B$65,2,FALSE)</f>
        <v>DERECHOS POR PRESTACIÓN DE SERVICIOS</v>
      </c>
      <c r="H1759" s="16" t="str">
        <f t="shared" si="248"/>
        <v>043090</v>
      </c>
      <c r="I1759" s="16" t="str">
        <f>VLOOKUP(H1759:H4915,'[10]Catalogos CRI'!$A$70:$B$148,2,FALSE)</f>
        <v>Agua potable y alcantarillado</v>
      </c>
      <c r="J1759" s="16" t="str">
        <f t="shared" si="249"/>
        <v>043091</v>
      </c>
      <c r="K1759" s="16" t="str">
        <f>VLOOKUP(J1759:J4915,'[10]Catalogos CRI'!$A$153:$B$335,2,FALSE)</f>
        <v>Servicio doméstico</v>
      </c>
      <c r="L1759" s="16" t="str">
        <f t="shared" si="250"/>
        <v>400</v>
      </c>
      <c r="M1759" s="16" t="str">
        <f>VLOOKUP(L1759:L4915,[11]FF!$A$10:$B$16,2,FALSE)</f>
        <v>Ingresos Propios</v>
      </c>
      <c r="N1759" s="16" t="str">
        <f t="shared" si="251"/>
        <v>401</v>
      </c>
      <c r="O1759" s="16" t="str">
        <f>VLOOKUP(N1759:N4915,[11]FF!$A$22:$B$93,2,FALSE)</f>
        <v>Ingresos Propios</v>
      </c>
      <c r="P1759" s="16">
        <v>860160</v>
      </c>
      <c r="Q1759" s="16">
        <v>8</v>
      </c>
      <c r="R1759" s="17">
        <v>0</v>
      </c>
      <c r="S1759" s="17">
        <v>0</v>
      </c>
      <c r="T1759" s="17">
        <f t="shared" si="243"/>
        <v>0</v>
      </c>
      <c r="U1759" s="17">
        <v>0</v>
      </c>
      <c r="V1759" s="17">
        <v>0</v>
      </c>
      <c r="W1759" s="17">
        <f t="shared" si="244"/>
        <v>0</v>
      </c>
      <c r="X1759" t="str">
        <f>VLOOKUP(J1759,'[12]Conver ASEJ VS Clave Nueva'!$A$4:$C$193,3,FALSE)</f>
        <v>4.3.10.1</v>
      </c>
      <c r="Y1759" t="str">
        <f>VLOOKUP(K1759,'[13]Conver ASEJ VS Clave Nueva'!$B$4:$D$193,3,FALSE)</f>
        <v>Servicio doméstico</v>
      </c>
    </row>
    <row r="1760" spans="1:25" x14ac:dyDescent="0.25">
      <c r="A1760" s="16">
        <v>84772</v>
      </c>
      <c r="B1760" s="16" t="s">
        <v>50</v>
      </c>
      <c r="C1760" s="16" t="str">
        <f t="shared" si="245"/>
        <v>2018</v>
      </c>
      <c r="D1760" s="16" t="str">
        <f t="shared" si="246"/>
        <v>040000</v>
      </c>
      <c r="E1760" s="16" t="str">
        <f>VLOOKUP(D1760:D4916,'[10]Catalogos CRI'!$A$10:$B$19,2,FALSE)</f>
        <v>DERECHOS</v>
      </c>
      <c r="F1760" s="16" t="str">
        <f t="shared" si="247"/>
        <v>043000</v>
      </c>
      <c r="G1760" s="16" t="str">
        <f>VLOOKUP(F1760:F4916,'[10]Catalogos CRI'!$A$24:$B$65,2,FALSE)</f>
        <v>DERECHOS POR PRESTACIÓN DE SERVICIOS</v>
      </c>
      <c r="H1760" s="16" t="str">
        <f t="shared" si="248"/>
        <v>043090</v>
      </c>
      <c r="I1760" s="16" t="str">
        <f>VLOOKUP(H1760:H4916,'[10]Catalogos CRI'!$A$70:$B$148,2,FALSE)</f>
        <v>Agua potable y alcantarillado</v>
      </c>
      <c r="J1760" s="16" t="str">
        <f t="shared" si="249"/>
        <v>043091</v>
      </c>
      <c r="K1760" s="16" t="str">
        <f>VLOOKUP(J1760:J4916,'[10]Catalogos CRI'!$A$153:$B$335,2,FALSE)</f>
        <v>Servicio doméstico</v>
      </c>
      <c r="L1760" s="16" t="str">
        <f t="shared" si="250"/>
        <v>400</v>
      </c>
      <c r="M1760" s="16" t="str">
        <f>VLOOKUP(L1760:L4916,[11]FF!$A$10:$B$16,2,FALSE)</f>
        <v>Ingresos Propios</v>
      </c>
      <c r="N1760" s="16" t="str">
        <f t="shared" si="251"/>
        <v>401</v>
      </c>
      <c r="O1760" s="16" t="str">
        <f>VLOOKUP(N1760:N4916,[11]FF!$A$22:$B$93,2,FALSE)</f>
        <v>Ingresos Propios</v>
      </c>
      <c r="P1760" s="16">
        <v>860161</v>
      </c>
      <c r="Q1760" s="16">
        <v>9</v>
      </c>
      <c r="R1760" s="17">
        <v>0</v>
      </c>
      <c r="S1760" s="17">
        <v>0</v>
      </c>
      <c r="T1760" s="17">
        <f t="shared" si="243"/>
        <v>0</v>
      </c>
      <c r="U1760" s="17">
        <v>0</v>
      </c>
      <c r="V1760" s="17">
        <v>0</v>
      </c>
      <c r="W1760" s="17">
        <f t="shared" si="244"/>
        <v>0</v>
      </c>
      <c r="X1760" t="str">
        <f>VLOOKUP(J1760,'[12]Conver ASEJ VS Clave Nueva'!$A$4:$C$193,3,FALSE)</f>
        <v>4.3.10.1</v>
      </c>
      <c r="Y1760" t="str">
        <f>VLOOKUP(K1760,'[13]Conver ASEJ VS Clave Nueva'!$B$4:$D$193,3,FALSE)</f>
        <v>Servicio doméstico</v>
      </c>
    </row>
    <row r="1761" spans="1:25" x14ac:dyDescent="0.25">
      <c r="A1761" s="16">
        <v>84772</v>
      </c>
      <c r="B1761" s="16" t="s">
        <v>50</v>
      </c>
      <c r="C1761" s="16" t="str">
        <f t="shared" si="245"/>
        <v>2018</v>
      </c>
      <c r="D1761" s="16" t="str">
        <f t="shared" si="246"/>
        <v>040000</v>
      </c>
      <c r="E1761" s="16" t="str">
        <f>VLOOKUP(D1761:D4917,'[10]Catalogos CRI'!$A$10:$B$19,2,FALSE)</f>
        <v>DERECHOS</v>
      </c>
      <c r="F1761" s="16" t="str">
        <f t="shared" si="247"/>
        <v>043000</v>
      </c>
      <c r="G1761" s="16" t="str">
        <f>VLOOKUP(F1761:F4917,'[10]Catalogos CRI'!$A$24:$B$65,2,FALSE)</f>
        <v>DERECHOS POR PRESTACIÓN DE SERVICIOS</v>
      </c>
      <c r="H1761" s="16" t="str">
        <f t="shared" si="248"/>
        <v>043090</v>
      </c>
      <c r="I1761" s="16" t="str">
        <f>VLOOKUP(H1761:H4917,'[10]Catalogos CRI'!$A$70:$B$148,2,FALSE)</f>
        <v>Agua potable y alcantarillado</v>
      </c>
      <c r="J1761" s="16" t="str">
        <f t="shared" si="249"/>
        <v>043091</v>
      </c>
      <c r="K1761" s="16" t="str">
        <f>VLOOKUP(J1761:J4917,'[10]Catalogos CRI'!$A$153:$B$335,2,FALSE)</f>
        <v>Servicio doméstico</v>
      </c>
      <c r="L1761" s="16" t="str">
        <f t="shared" si="250"/>
        <v>400</v>
      </c>
      <c r="M1761" s="16" t="str">
        <f>VLOOKUP(L1761:L4917,[11]FF!$A$10:$B$16,2,FALSE)</f>
        <v>Ingresos Propios</v>
      </c>
      <c r="N1761" s="16" t="str">
        <f t="shared" si="251"/>
        <v>401</v>
      </c>
      <c r="O1761" s="16" t="str">
        <f>VLOOKUP(N1761:N4917,[11]FF!$A$22:$B$93,2,FALSE)</f>
        <v>Ingresos Propios</v>
      </c>
      <c r="P1761" s="16">
        <v>860162</v>
      </c>
      <c r="Q1761" s="16">
        <v>10</v>
      </c>
      <c r="R1761" s="17">
        <v>0</v>
      </c>
      <c r="S1761" s="17">
        <v>0</v>
      </c>
      <c r="T1761" s="17">
        <f t="shared" si="243"/>
        <v>0</v>
      </c>
      <c r="U1761" s="17">
        <v>0</v>
      </c>
      <c r="V1761" s="17">
        <v>0</v>
      </c>
      <c r="W1761" s="17">
        <f t="shared" si="244"/>
        <v>0</v>
      </c>
      <c r="X1761" t="str">
        <f>VLOOKUP(J1761,'[12]Conver ASEJ VS Clave Nueva'!$A$4:$C$193,3,FALSE)</f>
        <v>4.3.10.1</v>
      </c>
      <c r="Y1761" t="str">
        <f>VLOOKUP(K1761,'[13]Conver ASEJ VS Clave Nueva'!$B$4:$D$193,3,FALSE)</f>
        <v>Servicio doméstico</v>
      </c>
    </row>
    <row r="1762" spans="1:25" x14ac:dyDescent="0.25">
      <c r="A1762" s="16">
        <v>84772</v>
      </c>
      <c r="B1762" s="16" t="s">
        <v>50</v>
      </c>
      <c r="C1762" s="16" t="str">
        <f t="shared" si="245"/>
        <v>2018</v>
      </c>
      <c r="D1762" s="16" t="str">
        <f t="shared" si="246"/>
        <v>040000</v>
      </c>
      <c r="E1762" s="16" t="str">
        <f>VLOOKUP(D1762:D4918,'[10]Catalogos CRI'!$A$10:$B$19,2,FALSE)</f>
        <v>DERECHOS</v>
      </c>
      <c r="F1762" s="16" t="str">
        <f t="shared" si="247"/>
        <v>043000</v>
      </c>
      <c r="G1762" s="16" t="str">
        <f>VLOOKUP(F1762:F4918,'[10]Catalogos CRI'!$A$24:$B$65,2,FALSE)</f>
        <v>DERECHOS POR PRESTACIÓN DE SERVICIOS</v>
      </c>
      <c r="H1762" s="16" t="str">
        <f t="shared" si="248"/>
        <v>043090</v>
      </c>
      <c r="I1762" s="16" t="str">
        <f>VLOOKUP(H1762:H4918,'[10]Catalogos CRI'!$A$70:$B$148,2,FALSE)</f>
        <v>Agua potable y alcantarillado</v>
      </c>
      <c r="J1762" s="16" t="str">
        <f t="shared" si="249"/>
        <v>043091</v>
      </c>
      <c r="K1762" s="16" t="str">
        <f>VLOOKUP(J1762:J4918,'[10]Catalogos CRI'!$A$153:$B$335,2,FALSE)</f>
        <v>Servicio doméstico</v>
      </c>
      <c r="L1762" s="16" t="str">
        <f t="shared" si="250"/>
        <v>400</v>
      </c>
      <c r="M1762" s="16" t="str">
        <f>VLOOKUP(L1762:L4918,[11]FF!$A$10:$B$16,2,FALSE)</f>
        <v>Ingresos Propios</v>
      </c>
      <c r="N1762" s="16" t="str">
        <f t="shared" si="251"/>
        <v>401</v>
      </c>
      <c r="O1762" s="16" t="str">
        <f>VLOOKUP(N1762:N4918,[11]FF!$A$22:$B$93,2,FALSE)</f>
        <v>Ingresos Propios</v>
      </c>
      <c r="P1762" s="16">
        <v>860163</v>
      </c>
      <c r="Q1762" s="16">
        <v>11</v>
      </c>
      <c r="R1762" s="17">
        <v>0</v>
      </c>
      <c r="S1762" s="17">
        <v>0</v>
      </c>
      <c r="T1762" s="17">
        <f t="shared" si="243"/>
        <v>0</v>
      </c>
      <c r="U1762" s="17">
        <v>0</v>
      </c>
      <c r="V1762" s="17">
        <v>0</v>
      </c>
      <c r="W1762" s="17">
        <f t="shared" si="244"/>
        <v>0</v>
      </c>
      <c r="X1762" t="str">
        <f>VLOOKUP(J1762,'[12]Conver ASEJ VS Clave Nueva'!$A$4:$C$193,3,FALSE)</f>
        <v>4.3.10.1</v>
      </c>
      <c r="Y1762" t="str">
        <f>VLOOKUP(K1762,'[13]Conver ASEJ VS Clave Nueva'!$B$4:$D$193,3,FALSE)</f>
        <v>Servicio doméstico</v>
      </c>
    </row>
    <row r="1763" spans="1:25" x14ac:dyDescent="0.25">
      <c r="A1763" s="16">
        <v>84772</v>
      </c>
      <c r="B1763" s="16" t="s">
        <v>50</v>
      </c>
      <c r="C1763" s="16" t="str">
        <f t="shared" si="245"/>
        <v>2018</v>
      </c>
      <c r="D1763" s="16" t="str">
        <f t="shared" si="246"/>
        <v>040000</v>
      </c>
      <c r="E1763" s="16" t="str">
        <f>VLOOKUP(D1763:D4919,'[10]Catalogos CRI'!$A$10:$B$19,2,FALSE)</f>
        <v>DERECHOS</v>
      </c>
      <c r="F1763" s="16" t="str">
        <f t="shared" si="247"/>
        <v>043000</v>
      </c>
      <c r="G1763" s="16" t="str">
        <f>VLOOKUP(F1763:F4919,'[10]Catalogos CRI'!$A$24:$B$65,2,FALSE)</f>
        <v>DERECHOS POR PRESTACIÓN DE SERVICIOS</v>
      </c>
      <c r="H1763" s="16" t="str">
        <f t="shared" si="248"/>
        <v>043090</v>
      </c>
      <c r="I1763" s="16" t="str">
        <f>VLOOKUP(H1763:H4919,'[10]Catalogos CRI'!$A$70:$B$148,2,FALSE)</f>
        <v>Agua potable y alcantarillado</v>
      </c>
      <c r="J1763" s="16" t="str">
        <f t="shared" si="249"/>
        <v>043091</v>
      </c>
      <c r="K1763" s="16" t="str">
        <f>VLOOKUP(J1763:J4919,'[10]Catalogos CRI'!$A$153:$B$335,2,FALSE)</f>
        <v>Servicio doméstico</v>
      </c>
      <c r="L1763" s="16" t="str">
        <f t="shared" si="250"/>
        <v>400</v>
      </c>
      <c r="M1763" s="16" t="str">
        <f>VLOOKUP(L1763:L4919,[11]FF!$A$10:$B$16,2,FALSE)</f>
        <v>Ingresos Propios</v>
      </c>
      <c r="N1763" s="16" t="str">
        <f t="shared" si="251"/>
        <v>401</v>
      </c>
      <c r="O1763" s="16" t="str">
        <f>VLOOKUP(N1763:N4919,[11]FF!$A$22:$B$93,2,FALSE)</f>
        <v>Ingresos Propios</v>
      </c>
      <c r="P1763" s="16">
        <v>860164</v>
      </c>
      <c r="Q1763" s="16">
        <v>12</v>
      </c>
      <c r="R1763" s="17">
        <v>0</v>
      </c>
      <c r="S1763" s="17">
        <v>0</v>
      </c>
      <c r="T1763" s="17">
        <f t="shared" si="243"/>
        <v>0</v>
      </c>
      <c r="U1763" s="17">
        <v>0</v>
      </c>
      <c r="V1763" s="17">
        <v>0</v>
      </c>
      <c r="W1763" s="17">
        <f t="shared" si="244"/>
        <v>0</v>
      </c>
      <c r="X1763" t="str">
        <f>VLOOKUP(J1763,'[12]Conver ASEJ VS Clave Nueva'!$A$4:$C$193,3,FALSE)</f>
        <v>4.3.10.1</v>
      </c>
      <c r="Y1763" t="str">
        <f>VLOOKUP(K1763,'[13]Conver ASEJ VS Clave Nueva'!$B$4:$D$193,3,FALSE)</f>
        <v>Servicio doméstico</v>
      </c>
    </row>
    <row r="1764" spans="1:25" x14ac:dyDescent="0.25">
      <c r="A1764" s="16">
        <v>84773</v>
      </c>
      <c r="B1764" s="16" t="s">
        <v>51</v>
      </c>
      <c r="C1764" s="16" t="str">
        <f t="shared" si="245"/>
        <v>2018</v>
      </c>
      <c r="D1764" s="16" t="str">
        <f t="shared" si="246"/>
        <v>040000</v>
      </c>
      <c r="E1764" s="16" t="str">
        <f>VLOOKUP(D1764:D4920,'[10]Catalogos CRI'!$A$10:$B$19,2,FALSE)</f>
        <v>DERECHOS</v>
      </c>
      <c r="F1764" s="16" t="str">
        <f t="shared" si="247"/>
        <v>043000</v>
      </c>
      <c r="G1764" s="16" t="str">
        <f>VLOOKUP(F1764:F4920,'[10]Catalogos CRI'!$A$24:$B$65,2,FALSE)</f>
        <v>DERECHOS POR PRESTACIÓN DE SERVICIOS</v>
      </c>
      <c r="H1764" s="16" t="str">
        <f t="shared" si="248"/>
        <v>043090</v>
      </c>
      <c r="I1764" s="16" t="str">
        <f>VLOOKUP(H1764:H4920,'[10]Catalogos CRI'!$A$70:$B$148,2,FALSE)</f>
        <v>Agua potable y alcantarillado</v>
      </c>
      <c r="J1764" s="16" t="str">
        <f t="shared" si="249"/>
        <v>043095</v>
      </c>
      <c r="K1764" s="16" t="str">
        <f>VLOOKUP(J1764:J4920,'[10]Catalogos CRI'!$A$153:$B$335,2,FALSE)</f>
        <v>20% para el saneamiento de las aguas residuales</v>
      </c>
      <c r="L1764" s="16" t="str">
        <f t="shared" si="250"/>
        <v>400</v>
      </c>
      <c r="M1764" s="16" t="str">
        <f>VLOOKUP(L1764:L4920,[11]FF!$A$10:$B$16,2,FALSE)</f>
        <v>Ingresos Propios</v>
      </c>
      <c r="N1764" s="16" t="str">
        <f t="shared" si="251"/>
        <v>401</v>
      </c>
      <c r="O1764" s="16" t="str">
        <f>VLOOKUP(N1764:N4920,[11]FF!$A$22:$B$93,2,FALSE)</f>
        <v>Ingresos Propios</v>
      </c>
      <c r="P1764" s="16">
        <v>860165</v>
      </c>
      <c r="Q1764" s="16">
        <v>1</v>
      </c>
      <c r="R1764" s="17">
        <v>0</v>
      </c>
      <c r="S1764" s="17">
        <v>0</v>
      </c>
      <c r="T1764" s="17">
        <f t="shared" si="243"/>
        <v>0</v>
      </c>
      <c r="U1764" s="17">
        <v>0</v>
      </c>
      <c r="V1764" s="17">
        <v>1035827.66</v>
      </c>
      <c r="W1764" s="17">
        <f t="shared" si="244"/>
        <v>-1035827.66</v>
      </c>
      <c r="X1764" t="str">
        <f>VLOOKUP(J1764,'[12]Conver ASEJ VS Clave Nueva'!$A$4:$C$193,3,FALSE)</f>
        <v>4.3.10.5</v>
      </c>
      <c r="Y1764" t="str">
        <f>VLOOKUP(K1764,'[13]Conver ASEJ VS Clave Nueva'!$B$4:$D$193,3,FALSE)</f>
        <v>20% para el saneamiento de las aguas residuales</v>
      </c>
    </row>
    <row r="1765" spans="1:25" x14ac:dyDescent="0.25">
      <c r="A1765" s="16">
        <v>84773</v>
      </c>
      <c r="B1765" s="16" t="s">
        <v>51</v>
      </c>
      <c r="C1765" s="16" t="str">
        <f t="shared" si="245"/>
        <v>2018</v>
      </c>
      <c r="D1765" s="16" t="str">
        <f t="shared" si="246"/>
        <v>040000</v>
      </c>
      <c r="E1765" s="16" t="str">
        <f>VLOOKUP(D1765:D4921,'[10]Catalogos CRI'!$A$10:$B$19,2,FALSE)</f>
        <v>DERECHOS</v>
      </c>
      <c r="F1765" s="16" t="str">
        <f t="shared" si="247"/>
        <v>043000</v>
      </c>
      <c r="G1765" s="16" t="str">
        <f>VLOOKUP(F1765:F4921,'[10]Catalogos CRI'!$A$24:$B$65,2,FALSE)</f>
        <v>DERECHOS POR PRESTACIÓN DE SERVICIOS</v>
      </c>
      <c r="H1765" s="16" t="str">
        <f t="shared" si="248"/>
        <v>043090</v>
      </c>
      <c r="I1765" s="16" t="str">
        <f>VLOOKUP(H1765:H4921,'[10]Catalogos CRI'!$A$70:$B$148,2,FALSE)</f>
        <v>Agua potable y alcantarillado</v>
      </c>
      <c r="J1765" s="16" t="str">
        <f t="shared" si="249"/>
        <v>043095</v>
      </c>
      <c r="K1765" s="16" t="str">
        <f>VLOOKUP(J1765:J4921,'[10]Catalogos CRI'!$A$153:$B$335,2,FALSE)</f>
        <v>20% para el saneamiento de las aguas residuales</v>
      </c>
      <c r="L1765" s="16" t="str">
        <f t="shared" si="250"/>
        <v>400</v>
      </c>
      <c r="M1765" s="16" t="str">
        <f>VLOOKUP(L1765:L4921,[11]FF!$A$10:$B$16,2,FALSE)</f>
        <v>Ingresos Propios</v>
      </c>
      <c r="N1765" s="16" t="str">
        <f t="shared" si="251"/>
        <v>401</v>
      </c>
      <c r="O1765" s="16" t="str">
        <f>VLOOKUP(N1765:N4921,[11]FF!$A$22:$B$93,2,FALSE)</f>
        <v>Ingresos Propios</v>
      </c>
      <c r="P1765" s="16">
        <v>860166</v>
      </c>
      <c r="Q1765" s="16">
        <v>2</v>
      </c>
      <c r="R1765" s="17">
        <v>0</v>
      </c>
      <c r="S1765" s="17">
        <v>0</v>
      </c>
      <c r="T1765" s="17">
        <f t="shared" si="243"/>
        <v>0</v>
      </c>
      <c r="U1765" s="17">
        <v>0</v>
      </c>
      <c r="V1765" s="17">
        <v>805809.52</v>
      </c>
      <c r="W1765" s="17">
        <f t="shared" si="244"/>
        <v>-805809.52</v>
      </c>
      <c r="X1765" t="str">
        <f>VLOOKUP(J1765,'[12]Conver ASEJ VS Clave Nueva'!$A$4:$C$193,3,FALSE)</f>
        <v>4.3.10.5</v>
      </c>
      <c r="Y1765" t="str">
        <f>VLOOKUP(K1765,'[13]Conver ASEJ VS Clave Nueva'!$B$4:$D$193,3,FALSE)</f>
        <v>20% para el saneamiento de las aguas residuales</v>
      </c>
    </row>
    <row r="1766" spans="1:25" x14ac:dyDescent="0.25">
      <c r="A1766" s="16">
        <v>84773</v>
      </c>
      <c r="B1766" s="16" t="s">
        <v>51</v>
      </c>
      <c r="C1766" s="16" t="str">
        <f t="shared" si="245"/>
        <v>2018</v>
      </c>
      <c r="D1766" s="16" t="str">
        <f t="shared" si="246"/>
        <v>040000</v>
      </c>
      <c r="E1766" s="16" t="str">
        <f>VLOOKUP(D1766:D4922,'[10]Catalogos CRI'!$A$10:$B$19,2,FALSE)</f>
        <v>DERECHOS</v>
      </c>
      <c r="F1766" s="16" t="str">
        <f t="shared" si="247"/>
        <v>043000</v>
      </c>
      <c r="G1766" s="16" t="str">
        <f>VLOOKUP(F1766:F4922,'[10]Catalogos CRI'!$A$24:$B$65,2,FALSE)</f>
        <v>DERECHOS POR PRESTACIÓN DE SERVICIOS</v>
      </c>
      <c r="H1766" s="16" t="str">
        <f t="shared" si="248"/>
        <v>043090</v>
      </c>
      <c r="I1766" s="16" t="str">
        <f>VLOOKUP(H1766:H4922,'[10]Catalogos CRI'!$A$70:$B$148,2,FALSE)</f>
        <v>Agua potable y alcantarillado</v>
      </c>
      <c r="J1766" s="16" t="str">
        <f t="shared" si="249"/>
        <v>043095</v>
      </c>
      <c r="K1766" s="16" t="str">
        <f>VLOOKUP(J1766:J4922,'[10]Catalogos CRI'!$A$153:$B$335,2,FALSE)</f>
        <v>20% para el saneamiento de las aguas residuales</v>
      </c>
      <c r="L1766" s="16" t="str">
        <f t="shared" si="250"/>
        <v>400</v>
      </c>
      <c r="M1766" s="16" t="str">
        <f>VLOOKUP(L1766:L4922,[11]FF!$A$10:$B$16,2,FALSE)</f>
        <v>Ingresos Propios</v>
      </c>
      <c r="N1766" s="16" t="str">
        <f t="shared" si="251"/>
        <v>401</v>
      </c>
      <c r="O1766" s="16" t="str">
        <f>VLOOKUP(N1766:N4922,[11]FF!$A$22:$B$93,2,FALSE)</f>
        <v>Ingresos Propios</v>
      </c>
      <c r="P1766" s="16">
        <v>860167</v>
      </c>
      <c r="Q1766" s="16">
        <v>3</v>
      </c>
      <c r="R1766" s="17">
        <v>0</v>
      </c>
      <c r="S1766" s="17">
        <v>0</v>
      </c>
      <c r="T1766" s="17">
        <f t="shared" si="243"/>
        <v>0</v>
      </c>
      <c r="U1766" s="17">
        <v>0</v>
      </c>
      <c r="V1766" s="17">
        <v>224581.29</v>
      </c>
      <c r="W1766" s="17">
        <f t="shared" si="244"/>
        <v>-224581.29</v>
      </c>
      <c r="X1766" t="str">
        <f>VLOOKUP(J1766,'[12]Conver ASEJ VS Clave Nueva'!$A$4:$C$193,3,FALSE)</f>
        <v>4.3.10.5</v>
      </c>
      <c r="Y1766" t="str">
        <f>VLOOKUP(K1766,'[13]Conver ASEJ VS Clave Nueva'!$B$4:$D$193,3,FALSE)</f>
        <v>20% para el saneamiento de las aguas residuales</v>
      </c>
    </row>
    <row r="1767" spans="1:25" x14ac:dyDescent="0.25">
      <c r="A1767" s="16">
        <v>84773</v>
      </c>
      <c r="B1767" s="16" t="s">
        <v>51</v>
      </c>
      <c r="C1767" s="16" t="str">
        <f t="shared" si="245"/>
        <v>2018</v>
      </c>
      <c r="D1767" s="16" t="str">
        <f t="shared" si="246"/>
        <v>040000</v>
      </c>
      <c r="E1767" s="16" t="str">
        <f>VLOOKUP(D1767:D4923,'[10]Catalogos CRI'!$A$10:$B$19,2,FALSE)</f>
        <v>DERECHOS</v>
      </c>
      <c r="F1767" s="16" t="str">
        <f t="shared" si="247"/>
        <v>043000</v>
      </c>
      <c r="G1767" s="16" t="str">
        <f>VLOOKUP(F1767:F4923,'[10]Catalogos CRI'!$A$24:$B$65,2,FALSE)</f>
        <v>DERECHOS POR PRESTACIÓN DE SERVICIOS</v>
      </c>
      <c r="H1767" s="16" t="str">
        <f t="shared" si="248"/>
        <v>043090</v>
      </c>
      <c r="I1767" s="16" t="str">
        <f>VLOOKUP(H1767:H4923,'[10]Catalogos CRI'!$A$70:$B$148,2,FALSE)</f>
        <v>Agua potable y alcantarillado</v>
      </c>
      <c r="J1767" s="16" t="str">
        <f t="shared" si="249"/>
        <v>043095</v>
      </c>
      <c r="K1767" s="16" t="str">
        <f>VLOOKUP(J1767:J4923,'[10]Catalogos CRI'!$A$153:$B$335,2,FALSE)</f>
        <v>20% para el saneamiento de las aguas residuales</v>
      </c>
      <c r="L1767" s="16" t="str">
        <f t="shared" si="250"/>
        <v>400</v>
      </c>
      <c r="M1767" s="16" t="str">
        <f>VLOOKUP(L1767:L4923,[11]FF!$A$10:$B$16,2,FALSE)</f>
        <v>Ingresos Propios</v>
      </c>
      <c r="N1767" s="16" t="str">
        <f t="shared" si="251"/>
        <v>401</v>
      </c>
      <c r="O1767" s="16" t="str">
        <f>VLOOKUP(N1767:N4923,[11]FF!$A$22:$B$93,2,FALSE)</f>
        <v>Ingresos Propios</v>
      </c>
      <c r="P1767" s="16">
        <v>860168</v>
      </c>
      <c r="Q1767" s="16">
        <v>4</v>
      </c>
      <c r="R1767" s="17">
        <v>0</v>
      </c>
      <c r="S1767" s="17">
        <v>0</v>
      </c>
      <c r="T1767" s="17">
        <f t="shared" si="243"/>
        <v>0</v>
      </c>
      <c r="U1767" s="17">
        <v>0</v>
      </c>
      <c r="V1767" s="17">
        <v>188755.97</v>
      </c>
      <c r="W1767" s="17">
        <f t="shared" si="244"/>
        <v>-188755.97</v>
      </c>
      <c r="X1767" t="str">
        <f>VLOOKUP(J1767,'[12]Conver ASEJ VS Clave Nueva'!$A$4:$C$193,3,FALSE)</f>
        <v>4.3.10.5</v>
      </c>
      <c r="Y1767" t="str">
        <f>VLOOKUP(K1767,'[13]Conver ASEJ VS Clave Nueva'!$B$4:$D$193,3,FALSE)</f>
        <v>20% para el saneamiento de las aguas residuales</v>
      </c>
    </row>
    <row r="1768" spans="1:25" x14ac:dyDescent="0.25">
      <c r="A1768" s="16">
        <v>84773</v>
      </c>
      <c r="B1768" s="16" t="s">
        <v>51</v>
      </c>
      <c r="C1768" s="16" t="str">
        <f t="shared" si="245"/>
        <v>2018</v>
      </c>
      <c r="D1768" s="16" t="str">
        <f t="shared" si="246"/>
        <v>040000</v>
      </c>
      <c r="E1768" s="16" t="str">
        <f>VLOOKUP(D1768:D4924,'[10]Catalogos CRI'!$A$10:$B$19,2,FALSE)</f>
        <v>DERECHOS</v>
      </c>
      <c r="F1768" s="16" t="str">
        <f t="shared" si="247"/>
        <v>043000</v>
      </c>
      <c r="G1768" s="16" t="str">
        <f>VLOOKUP(F1768:F4924,'[10]Catalogos CRI'!$A$24:$B$65,2,FALSE)</f>
        <v>DERECHOS POR PRESTACIÓN DE SERVICIOS</v>
      </c>
      <c r="H1768" s="16" t="str">
        <f t="shared" si="248"/>
        <v>043090</v>
      </c>
      <c r="I1768" s="16" t="str">
        <f>VLOOKUP(H1768:H4924,'[10]Catalogos CRI'!$A$70:$B$148,2,FALSE)</f>
        <v>Agua potable y alcantarillado</v>
      </c>
      <c r="J1768" s="16" t="str">
        <f t="shared" si="249"/>
        <v>043095</v>
      </c>
      <c r="K1768" s="16" t="str">
        <f>VLOOKUP(J1768:J4924,'[10]Catalogos CRI'!$A$153:$B$335,2,FALSE)</f>
        <v>20% para el saneamiento de las aguas residuales</v>
      </c>
      <c r="L1768" s="16" t="str">
        <f t="shared" si="250"/>
        <v>400</v>
      </c>
      <c r="M1768" s="16" t="str">
        <f>VLOOKUP(L1768:L4924,[11]FF!$A$10:$B$16,2,FALSE)</f>
        <v>Ingresos Propios</v>
      </c>
      <c r="N1768" s="16" t="str">
        <f t="shared" si="251"/>
        <v>401</v>
      </c>
      <c r="O1768" s="16" t="str">
        <f>VLOOKUP(N1768:N4924,[11]FF!$A$22:$B$93,2,FALSE)</f>
        <v>Ingresos Propios</v>
      </c>
      <c r="P1768" s="16">
        <v>860169</v>
      </c>
      <c r="Q1768" s="16">
        <v>5</v>
      </c>
      <c r="R1768" s="17">
        <v>0</v>
      </c>
      <c r="S1768" s="17">
        <v>0</v>
      </c>
      <c r="T1768" s="17">
        <f t="shared" si="243"/>
        <v>0</v>
      </c>
      <c r="U1768" s="17">
        <v>0</v>
      </c>
      <c r="V1768" s="17">
        <v>171104.81</v>
      </c>
      <c r="W1768" s="17">
        <f t="shared" si="244"/>
        <v>-171104.81</v>
      </c>
      <c r="X1768" t="str">
        <f>VLOOKUP(J1768,'[12]Conver ASEJ VS Clave Nueva'!$A$4:$C$193,3,FALSE)</f>
        <v>4.3.10.5</v>
      </c>
      <c r="Y1768" t="str">
        <f>VLOOKUP(K1768,'[13]Conver ASEJ VS Clave Nueva'!$B$4:$D$193,3,FALSE)</f>
        <v>20% para el saneamiento de las aguas residuales</v>
      </c>
    </row>
    <row r="1769" spans="1:25" x14ac:dyDescent="0.25">
      <c r="A1769" s="16">
        <v>84773</v>
      </c>
      <c r="B1769" s="16" t="s">
        <v>51</v>
      </c>
      <c r="C1769" s="16" t="str">
        <f t="shared" si="245"/>
        <v>2018</v>
      </c>
      <c r="D1769" s="16" t="str">
        <f t="shared" si="246"/>
        <v>040000</v>
      </c>
      <c r="E1769" s="16" t="str">
        <f>VLOOKUP(D1769:D4925,'[10]Catalogos CRI'!$A$10:$B$19,2,FALSE)</f>
        <v>DERECHOS</v>
      </c>
      <c r="F1769" s="16" t="str">
        <f t="shared" si="247"/>
        <v>043000</v>
      </c>
      <c r="G1769" s="16" t="str">
        <f>VLOOKUP(F1769:F4925,'[10]Catalogos CRI'!$A$24:$B$65,2,FALSE)</f>
        <v>DERECHOS POR PRESTACIÓN DE SERVICIOS</v>
      </c>
      <c r="H1769" s="16" t="str">
        <f t="shared" si="248"/>
        <v>043090</v>
      </c>
      <c r="I1769" s="16" t="str">
        <f>VLOOKUP(H1769:H4925,'[10]Catalogos CRI'!$A$70:$B$148,2,FALSE)</f>
        <v>Agua potable y alcantarillado</v>
      </c>
      <c r="J1769" s="16" t="str">
        <f t="shared" si="249"/>
        <v>043095</v>
      </c>
      <c r="K1769" s="16" t="str">
        <f>VLOOKUP(J1769:J4925,'[10]Catalogos CRI'!$A$153:$B$335,2,FALSE)</f>
        <v>20% para el saneamiento de las aguas residuales</v>
      </c>
      <c r="L1769" s="16" t="str">
        <f t="shared" si="250"/>
        <v>400</v>
      </c>
      <c r="M1769" s="16" t="str">
        <f>VLOOKUP(L1769:L4925,[11]FF!$A$10:$B$16,2,FALSE)</f>
        <v>Ingresos Propios</v>
      </c>
      <c r="N1769" s="16" t="str">
        <f t="shared" si="251"/>
        <v>401</v>
      </c>
      <c r="O1769" s="16" t="str">
        <f>VLOOKUP(N1769:N4925,[11]FF!$A$22:$B$93,2,FALSE)</f>
        <v>Ingresos Propios</v>
      </c>
      <c r="P1769" s="16">
        <v>860170</v>
      </c>
      <c r="Q1769" s="16">
        <v>6</v>
      </c>
      <c r="R1769" s="17">
        <v>0</v>
      </c>
      <c r="S1769" s="17">
        <v>0</v>
      </c>
      <c r="T1769" s="17">
        <f t="shared" si="243"/>
        <v>0</v>
      </c>
      <c r="U1769" s="17">
        <v>0</v>
      </c>
      <c r="V1769" s="17">
        <v>114714.9</v>
      </c>
      <c r="W1769" s="17">
        <f t="shared" si="244"/>
        <v>-114714.9</v>
      </c>
      <c r="X1769" t="str">
        <f>VLOOKUP(J1769,'[12]Conver ASEJ VS Clave Nueva'!$A$4:$C$193,3,FALSE)</f>
        <v>4.3.10.5</v>
      </c>
      <c r="Y1769" t="str">
        <f>VLOOKUP(K1769,'[13]Conver ASEJ VS Clave Nueva'!$B$4:$D$193,3,FALSE)</f>
        <v>20% para el saneamiento de las aguas residuales</v>
      </c>
    </row>
    <row r="1770" spans="1:25" x14ac:dyDescent="0.25">
      <c r="A1770" s="16">
        <v>84773</v>
      </c>
      <c r="B1770" s="16" t="s">
        <v>51</v>
      </c>
      <c r="C1770" s="16" t="str">
        <f t="shared" si="245"/>
        <v>2018</v>
      </c>
      <c r="D1770" s="16" t="str">
        <f t="shared" si="246"/>
        <v>040000</v>
      </c>
      <c r="E1770" s="16" t="str">
        <f>VLOOKUP(D1770:D4926,'[10]Catalogos CRI'!$A$10:$B$19,2,FALSE)</f>
        <v>DERECHOS</v>
      </c>
      <c r="F1770" s="16" t="str">
        <f t="shared" si="247"/>
        <v>043000</v>
      </c>
      <c r="G1770" s="16" t="str">
        <f>VLOOKUP(F1770:F4926,'[10]Catalogos CRI'!$A$24:$B$65,2,FALSE)</f>
        <v>DERECHOS POR PRESTACIÓN DE SERVICIOS</v>
      </c>
      <c r="H1770" s="16" t="str">
        <f t="shared" si="248"/>
        <v>043090</v>
      </c>
      <c r="I1770" s="16" t="str">
        <f>VLOOKUP(H1770:H4926,'[10]Catalogos CRI'!$A$70:$B$148,2,FALSE)</f>
        <v>Agua potable y alcantarillado</v>
      </c>
      <c r="J1770" s="16" t="str">
        <f t="shared" si="249"/>
        <v>043095</v>
      </c>
      <c r="K1770" s="16" t="str">
        <f>VLOOKUP(J1770:J4926,'[10]Catalogos CRI'!$A$153:$B$335,2,FALSE)</f>
        <v>20% para el saneamiento de las aguas residuales</v>
      </c>
      <c r="L1770" s="16" t="str">
        <f t="shared" si="250"/>
        <v>400</v>
      </c>
      <c r="M1770" s="16" t="str">
        <f>VLOOKUP(L1770:L4926,[11]FF!$A$10:$B$16,2,FALSE)</f>
        <v>Ingresos Propios</v>
      </c>
      <c r="N1770" s="16" t="str">
        <f t="shared" si="251"/>
        <v>401</v>
      </c>
      <c r="O1770" s="16" t="str">
        <f>VLOOKUP(N1770:N4926,[11]FF!$A$22:$B$93,2,FALSE)</f>
        <v>Ingresos Propios</v>
      </c>
      <c r="P1770" s="16">
        <v>860171</v>
      </c>
      <c r="Q1770" s="16">
        <v>7</v>
      </c>
      <c r="R1770" s="17">
        <v>0</v>
      </c>
      <c r="S1770" s="17">
        <v>0</v>
      </c>
      <c r="T1770" s="17">
        <f t="shared" si="243"/>
        <v>0</v>
      </c>
      <c r="U1770" s="17">
        <v>0</v>
      </c>
      <c r="V1770" s="17">
        <v>154382.13</v>
      </c>
      <c r="W1770" s="17">
        <f t="shared" si="244"/>
        <v>-154382.13</v>
      </c>
      <c r="X1770" t="str">
        <f>VLOOKUP(J1770,'[12]Conver ASEJ VS Clave Nueva'!$A$4:$C$193,3,FALSE)</f>
        <v>4.3.10.5</v>
      </c>
      <c r="Y1770" t="str">
        <f>VLOOKUP(K1770,'[13]Conver ASEJ VS Clave Nueva'!$B$4:$D$193,3,FALSE)</f>
        <v>20% para el saneamiento de las aguas residuales</v>
      </c>
    </row>
    <row r="1771" spans="1:25" x14ac:dyDescent="0.25">
      <c r="A1771" s="16">
        <v>84773</v>
      </c>
      <c r="B1771" s="16" t="s">
        <v>51</v>
      </c>
      <c r="C1771" s="16" t="str">
        <f t="shared" si="245"/>
        <v>2018</v>
      </c>
      <c r="D1771" s="16" t="str">
        <f t="shared" si="246"/>
        <v>040000</v>
      </c>
      <c r="E1771" s="16" t="str">
        <f>VLOOKUP(D1771:D4927,'[10]Catalogos CRI'!$A$10:$B$19,2,FALSE)</f>
        <v>DERECHOS</v>
      </c>
      <c r="F1771" s="16" t="str">
        <f t="shared" si="247"/>
        <v>043000</v>
      </c>
      <c r="G1771" s="16" t="str">
        <f>VLOOKUP(F1771:F4927,'[10]Catalogos CRI'!$A$24:$B$65,2,FALSE)</f>
        <v>DERECHOS POR PRESTACIÓN DE SERVICIOS</v>
      </c>
      <c r="H1771" s="16" t="str">
        <f t="shared" si="248"/>
        <v>043090</v>
      </c>
      <c r="I1771" s="16" t="str">
        <f>VLOOKUP(H1771:H4927,'[10]Catalogos CRI'!$A$70:$B$148,2,FALSE)</f>
        <v>Agua potable y alcantarillado</v>
      </c>
      <c r="J1771" s="16" t="str">
        <f t="shared" si="249"/>
        <v>043095</v>
      </c>
      <c r="K1771" s="16" t="str">
        <f>VLOOKUP(J1771:J4927,'[10]Catalogos CRI'!$A$153:$B$335,2,FALSE)</f>
        <v>20% para el saneamiento de las aguas residuales</v>
      </c>
      <c r="L1771" s="16" t="str">
        <f t="shared" si="250"/>
        <v>400</v>
      </c>
      <c r="M1771" s="16" t="str">
        <f>VLOOKUP(L1771:L4927,[11]FF!$A$10:$B$16,2,FALSE)</f>
        <v>Ingresos Propios</v>
      </c>
      <c r="N1771" s="16" t="str">
        <f t="shared" si="251"/>
        <v>401</v>
      </c>
      <c r="O1771" s="16" t="str">
        <f>VLOOKUP(N1771:N4927,[11]FF!$A$22:$B$93,2,FALSE)</f>
        <v>Ingresos Propios</v>
      </c>
      <c r="P1771" s="16">
        <v>860172</v>
      </c>
      <c r="Q1771" s="16">
        <v>8</v>
      </c>
      <c r="R1771" s="17">
        <v>0</v>
      </c>
      <c r="S1771" s="17">
        <v>0</v>
      </c>
      <c r="T1771" s="17">
        <f t="shared" si="243"/>
        <v>0</v>
      </c>
      <c r="U1771" s="17">
        <v>0</v>
      </c>
      <c r="V1771" s="17">
        <v>124087.55</v>
      </c>
      <c r="W1771" s="17">
        <f t="shared" si="244"/>
        <v>-124087.55</v>
      </c>
      <c r="X1771" t="str">
        <f>VLOOKUP(J1771,'[12]Conver ASEJ VS Clave Nueva'!$A$4:$C$193,3,FALSE)</f>
        <v>4.3.10.5</v>
      </c>
      <c r="Y1771" t="str">
        <f>VLOOKUP(K1771,'[13]Conver ASEJ VS Clave Nueva'!$B$4:$D$193,3,FALSE)</f>
        <v>20% para el saneamiento de las aguas residuales</v>
      </c>
    </row>
    <row r="1772" spans="1:25" x14ac:dyDescent="0.25">
      <c r="A1772" s="16">
        <v>84773</v>
      </c>
      <c r="B1772" s="16" t="s">
        <v>51</v>
      </c>
      <c r="C1772" s="16" t="str">
        <f t="shared" si="245"/>
        <v>2018</v>
      </c>
      <c r="D1772" s="16" t="str">
        <f t="shared" si="246"/>
        <v>040000</v>
      </c>
      <c r="E1772" s="16" t="str">
        <f>VLOOKUP(D1772:D4928,'[10]Catalogos CRI'!$A$10:$B$19,2,FALSE)</f>
        <v>DERECHOS</v>
      </c>
      <c r="F1772" s="16" t="str">
        <f t="shared" si="247"/>
        <v>043000</v>
      </c>
      <c r="G1772" s="16" t="str">
        <f>VLOOKUP(F1772:F4928,'[10]Catalogos CRI'!$A$24:$B$65,2,FALSE)</f>
        <v>DERECHOS POR PRESTACIÓN DE SERVICIOS</v>
      </c>
      <c r="H1772" s="16" t="str">
        <f t="shared" si="248"/>
        <v>043090</v>
      </c>
      <c r="I1772" s="16" t="str">
        <f>VLOOKUP(H1772:H4928,'[10]Catalogos CRI'!$A$70:$B$148,2,FALSE)</f>
        <v>Agua potable y alcantarillado</v>
      </c>
      <c r="J1772" s="16" t="str">
        <f t="shared" si="249"/>
        <v>043095</v>
      </c>
      <c r="K1772" s="16" t="str">
        <f>VLOOKUP(J1772:J4928,'[10]Catalogos CRI'!$A$153:$B$335,2,FALSE)</f>
        <v>20% para el saneamiento de las aguas residuales</v>
      </c>
      <c r="L1772" s="16" t="str">
        <f t="shared" si="250"/>
        <v>400</v>
      </c>
      <c r="M1772" s="16" t="str">
        <f>VLOOKUP(L1772:L4928,[11]FF!$A$10:$B$16,2,FALSE)</f>
        <v>Ingresos Propios</v>
      </c>
      <c r="N1772" s="16" t="str">
        <f t="shared" si="251"/>
        <v>401</v>
      </c>
      <c r="O1772" s="16" t="str">
        <f>VLOOKUP(N1772:N4928,[11]FF!$A$22:$B$93,2,FALSE)</f>
        <v>Ingresos Propios</v>
      </c>
      <c r="P1772" s="16">
        <v>860173</v>
      </c>
      <c r="Q1772" s="16">
        <v>9</v>
      </c>
      <c r="R1772" s="17">
        <v>0</v>
      </c>
      <c r="S1772" s="17">
        <v>0</v>
      </c>
      <c r="T1772" s="17">
        <f t="shared" si="243"/>
        <v>0</v>
      </c>
      <c r="U1772" s="17">
        <v>0</v>
      </c>
      <c r="V1772" s="17">
        <v>288188.09999999998</v>
      </c>
      <c r="W1772" s="17">
        <f t="shared" si="244"/>
        <v>-288188.09999999998</v>
      </c>
      <c r="X1772" t="str">
        <f>VLOOKUP(J1772,'[12]Conver ASEJ VS Clave Nueva'!$A$4:$C$193,3,FALSE)</f>
        <v>4.3.10.5</v>
      </c>
      <c r="Y1772" t="str">
        <f>VLOOKUP(K1772,'[13]Conver ASEJ VS Clave Nueva'!$B$4:$D$193,3,FALSE)</f>
        <v>20% para el saneamiento de las aguas residuales</v>
      </c>
    </row>
    <row r="1773" spans="1:25" x14ac:dyDescent="0.25">
      <c r="A1773" s="16">
        <v>84773</v>
      </c>
      <c r="B1773" s="16" t="s">
        <v>51</v>
      </c>
      <c r="C1773" s="16" t="str">
        <f t="shared" si="245"/>
        <v>2018</v>
      </c>
      <c r="D1773" s="16" t="str">
        <f t="shared" si="246"/>
        <v>040000</v>
      </c>
      <c r="E1773" s="16" t="str">
        <f>VLOOKUP(D1773:D4929,'[10]Catalogos CRI'!$A$10:$B$19,2,FALSE)</f>
        <v>DERECHOS</v>
      </c>
      <c r="F1773" s="16" t="str">
        <f t="shared" si="247"/>
        <v>043000</v>
      </c>
      <c r="G1773" s="16" t="str">
        <f>VLOOKUP(F1773:F4929,'[10]Catalogos CRI'!$A$24:$B$65,2,FALSE)</f>
        <v>DERECHOS POR PRESTACIÓN DE SERVICIOS</v>
      </c>
      <c r="H1773" s="16" t="str">
        <f t="shared" si="248"/>
        <v>043090</v>
      </c>
      <c r="I1773" s="16" t="str">
        <f>VLOOKUP(H1773:H4929,'[10]Catalogos CRI'!$A$70:$B$148,2,FALSE)</f>
        <v>Agua potable y alcantarillado</v>
      </c>
      <c r="J1773" s="16" t="str">
        <f t="shared" si="249"/>
        <v>043095</v>
      </c>
      <c r="K1773" s="16" t="str">
        <f>VLOOKUP(J1773:J4929,'[10]Catalogos CRI'!$A$153:$B$335,2,FALSE)</f>
        <v>20% para el saneamiento de las aguas residuales</v>
      </c>
      <c r="L1773" s="16" t="str">
        <f t="shared" si="250"/>
        <v>400</v>
      </c>
      <c r="M1773" s="16" t="str">
        <f>VLOOKUP(L1773:L4929,[11]FF!$A$10:$B$16,2,FALSE)</f>
        <v>Ingresos Propios</v>
      </c>
      <c r="N1773" s="16" t="str">
        <f t="shared" si="251"/>
        <v>401</v>
      </c>
      <c r="O1773" s="16" t="str">
        <f>VLOOKUP(N1773:N4929,[11]FF!$A$22:$B$93,2,FALSE)</f>
        <v>Ingresos Propios</v>
      </c>
      <c r="P1773" s="16">
        <v>860174</v>
      </c>
      <c r="Q1773" s="16">
        <v>10</v>
      </c>
      <c r="R1773" s="17">
        <v>0</v>
      </c>
      <c r="S1773" s="17">
        <v>0</v>
      </c>
      <c r="T1773" s="17">
        <f t="shared" si="243"/>
        <v>0</v>
      </c>
      <c r="U1773" s="17">
        <v>0</v>
      </c>
      <c r="V1773" s="17">
        <v>474197.31</v>
      </c>
      <c r="W1773" s="17">
        <f t="shared" si="244"/>
        <v>-474197.31</v>
      </c>
      <c r="X1773" t="str">
        <f>VLOOKUP(J1773,'[12]Conver ASEJ VS Clave Nueva'!$A$4:$C$193,3,FALSE)</f>
        <v>4.3.10.5</v>
      </c>
      <c r="Y1773" t="str">
        <f>VLOOKUP(K1773,'[13]Conver ASEJ VS Clave Nueva'!$B$4:$D$193,3,FALSE)</f>
        <v>20% para el saneamiento de las aguas residuales</v>
      </c>
    </row>
    <row r="1774" spans="1:25" x14ac:dyDescent="0.25">
      <c r="A1774" s="16">
        <v>84773</v>
      </c>
      <c r="B1774" s="16" t="s">
        <v>51</v>
      </c>
      <c r="C1774" s="16" t="str">
        <f t="shared" si="245"/>
        <v>2018</v>
      </c>
      <c r="D1774" s="16" t="str">
        <f t="shared" si="246"/>
        <v>040000</v>
      </c>
      <c r="E1774" s="16" t="str">
        <f>VLOOKUP(D1774:D4930,'[10]Catalogos CRI'!$A$10:$B$19,2,FALSE)</f>
        <v>DERECHOS</v>
      </c>
      <c r="F1774" s="16" t="str">
        <f t="shared" si="247"/>
        <v>043000</v>
      </c>
      <c r="G1774" s="16" t="str">
        <f>VLOOKUP(F1774:F4930,'[10]Catalogos CRI'!$A$24:$B$65,2,FALSE)</f>
        <v>DERECHOS POR PRESTACIÓN DE SERVICIOS</v>
      </c>
      <c r="H1774" s="16" t="str">
        <f t="shared" si="248"/>
        <v>043090</v>
      </c>
      <c r="I1774" s="16" t="str">
        <f>VLOOKUP(H1774:H4930,'[10]Catalogos CRI'!$A$70:$B$148,2,FALSE)</f>
        <v>Agua potable y alcantarillado</v>
      </c>
      <c r="J1774" s="16" t="str">
        <f t="shared" si="249"/>
        <v>043095</v>
      </c>
      <c r="K1774" s="16" t="str">
        <f>VLOOKUP(J1774:J4930,'[10]Catalogos CRI'!$A$153:$B$335,2,FALSE)</f>
        <v>20% para el saneamiento de las aguas residuales</v>
      </c>
      <c r="L1774" s="16" t="str">
        <f t="shared" si="250"/>
        <v>400</v>
      </c>
      <c r="M1774" s="16" t="str">
        <f>VLOOKUP(L1774:L4930,[11]FF!$A$10:$B$16,2,FALSE)</f>
        <v>Ingresos Propios</v>
      </c>
      <c r="N1774" s="16" t="str">
        <f t="shared" si="251"/>
        <v>401</v>
      </c>
      <c r="O1774" s="16" t="str">
        <f>VLOOKUP(N1774:N4930,[11]FF!$A$22:$B$93,2,FALSE)</f>
        <v>Ingresos Propios</v>
      </c>
      <c r="P1774" s="16">
        <v>860175</v>
      </c>
      <c r="Q1774" s="16">
        <v>11</v>
      </c>
      <c r="R1774" s="17">
        <v>0</v>
      </c>
      <c r="S1774" s="17">
        <v>0</v>
      </c>
      <c r="T1774" s="17">
        <f t="shared" si="243"/>
        <v>0</v>
      </c>
      <c r="U1774" s="17">
        <v>0</v>
      </c>
      <c r="V1774" s="17">
        <v>134714.9</v>
      </c>
      <c r="W1774" s="17">
        <f t="shared" si="244"/>
        <v>-134714.9</v>
      </c>
      <c r="X1774" t="str">
        <f>VLOOKUP(J1774,'[12]Conver ASEJ VS Clave Nueva'!$A$4:$C$193,3,FALSE)</f>
        <v>4.3.10.5</v>
      </c>
      <c r="Y1774" t="str">
        <f>VLOOKUP(K1774,'[13]Conver ASEJ VS Clave Nueva'!$B$4:$D$193,3,FALSE)</f>
        <v>20% para el saneamiento de las aguas residuales</v>
      </c>
    </row>
    <row r="1775" spans="1:25" x14ac:dyDescent="0.25">
      <c r="A1775" s="16">
        <v>84773</v>
      </c>
      <c r="B1775" s="16" t="s">
        <v>51</v>
      </c>
      <c r="C1775" s="16" t="str">
        <f t="shared" si="245"/>
        <v>2018</v>
      </c>
      <c r="D1775" s="16" t="str">
        <f t="shared" si="246"/>
        <v>040000</v>
      </c>
      <c r="E1775" s="16" t="str">
        <f>VLOOKUP(D1775:D4931,'[10]Catalogos CRI'!$A$10:$B$19,2,FALSE)</f>
        <v>DERECHOS</v>
      </c>
      <c r="F1775" s="16" t="str">
        <f t="shared" si="247"/>
        <v>043000</v>
      </c>
      <c r="G1775" s="16" t="str">
        <f>VLOOKUP(F1775:F4931,'[10]Catalogos CRI'!$A$24:$B$65,2,FALSE)</f>
        <v>DERECHOS POR PRESTACIÓN DE SERVICIOS</v>
      </c>
      <c r="H1775" s="16" t="str">
        <f t="shared" si="248"/>
        <v>043090</v>
      </c>
      <c r="I1775" s="16" t="str">
        <f>VLOOKUP(H1775:H4931,'[10]Catalogos CRI'!$A$70:$B$148,2,FALSE)</f>
        <v>Agua potable y alcantarillado</v>
      </c>
      <c r="J1775" s="16" t="str">
        <f t="shared" si="249"/>
        <v>043095</v>
      </c>
      <c r="K1775" s="16" t="str">
        <f>VLOOKUP(J1775:J4931,'[10]Catalogos CRI'!$A$153:$B$335,2,FALSE)</f>
        <v>20% para el saneamiento de las aguas residuales</v>
      </c>
      <c r="L1775" s="16" t="str">
        <f t="shared" si="250"/>
        <v>400</v>
      </c>
      <c r="M1775" s="16" t="str">
        <f>VLOOKUP(L1775:L4931,[11]FF!$A$10:$B$16,2,FALSE)</f>
        <v>Ingresos Propios</v>
      </c>
      <c r="N1775" s="16" t="str">
        <f t="shared" si="251"/>
        <v>401</v>
      </c>
      <c r="O1775" s="16" t="str">
        <f>VLOOKUP(N1775:N4931,[11]FF!$A$22:$B$93,2,FALSE)</f>
        <v>Ingresos Propios</v>
      </c>
      <c r="P1775" s="16">
        <v>860176</v>
      </c>
      <c r="Q1775" s="16">
        <v>12</v>
      </c>
      <c r="R1775" s="17">
        <v>0</v>
      </c>
      <c r="S1775" s="17">
        <v>0</v>
      </c>
      <c r="T1775" s="17">
        <f t="shared" si="243"/>
        <v>0</v>
      </c>
      <c r="U1775" s="17">
        <v>0</v>
      </c>
      <c r="V1775" s="17">
        <v>142229.65</v>
      </c>
      <c r="W1775" s="17">
        <f t="shared" si="244"/>
        <v>-142229.65</v>
      </c>
      <c r="X1775" t="str">
        <f>VLOOKUP(J1775,'[12]Conver ASEJ VS Clave Nueva'!$A$4:$C$193,3,FALSE)</f>
        <v>4.3.10.5</v>
      </c>
      <c r="Y1775" t="str">
        <f>VLOOKUP(K1775,'[13]Conver ASEJ VS Clave Nueva'!$B$4:$D$193,3,FALSE)</f>
        <v>20% para el saneamiento de las aguas residuales</v>
      </c>
    </row>
    <row r="1776" spans="1:25" x14ac:dyDescent="0.25">
      <c r="A1776" s="16">
        <v>84774</v>
      </c>
      <c r="B1776" s="16" t="s">
        <v>52</v>
      </c>
      <c r="C1776" s="16" t="str">
        <f t="shared" si="245"/>
        <v>2018</v>
      </c>
      <c r="D1776" s="16" t="str">
        <f t="shared" si="246"/>
        <v>040000</v>
      </c>
      <c r="E1776" s="16" t="str">
        <f>VLOOKUP(D1776:D4932,'[10]Catalogos CRI'!$A$10:$B$19,2,FALSE)</f>
        <v>DERECHOS</v>
      </c>
      <c r="F1776" s="16" t="str">
        <f t="shared" si="247"/>
        <v>043000</v>
      </c>
      <c r="G1776" s="16" t="str">
        <f>VLOOKUP(F1776:F4932,'[10]Catalogos CRI'!$A$24:$B$65,2,FALSE)</f>
        <v>DERECHOS POR PRESTACIÓN DE SERVICIOS</v>
      </c>
      <c r="H1776" s="16" t="str">
        <f t="shared" si="248"/>
        <v>043090</v>
      </c>
      <c r="I1776" s="16" t="str">
        <f>VLOOKUP(H1776:H4932,'[10]Catalogos CRI'!$A$70:$B$148,2,FALSE)</f>
        <v>Agua potable y alcantarillado</v>
      </c>
      <c r="J1776" s="16" t="str">
        <f t="shared" si="249"/>
        <v>043096</v>
      </c>
      <c r="K1776" s="16" t="str">
        <f>VLOOKUP(J1776:J4932,'[10]Catalogos CRI'!$A$153:$B$335,2,FALSE)</f>
        <v>2% o 3% para la infraestructura básica existente</v>
      </c>
      <c r="L1776" s="16" t="str">
        <f t="shared" si="250"/>
        <v>400</v>
      </c>
      <c r="M1776" s="16" t="str">
        <f>VLOOKUP(L1776:L4932,[11]FF!$A$10:$B$16,2,FALSE)</f>
        <v>Ingresos Propios</v>
      </c>
      <c r="N1776" s="16" t="str">
        <f t="shared" si="251"/>
        <v>401</v>
      </c>
      <c r="O1776" s="16" t="str">
        <f>VLOOKUP(N1776:N4932,[11]FF!$A$22:$B$93,2,FALSE)</f>
        <v>Ingresos Propios</v>
      </c>
      <c r="P1776" s="16">
        <v>860177</v>
      </c>
      <c r="Q1776" s="16">
        <v>1</v>
      </c>
      <c r="R1776" s="17">
        <v>0</v>
      </c>
      <c r="S1776" s="17">
        <v>0</v>
      </c>
      <c r="T1776" s="17">
        <f t="shared" si="243"/>
        <v>0</v>
      </c>
      <c r="U1776" s="17">
        <v>0</v>
      </c>
      <c r="V1776" s="17">
        <v>0</v>
      </c>
      <c r="W1776" s="17">
        <f t="shared" si="244"/>
        <v>0</v>
      </c>
      <c r="X1776" t="str">
        <f>VLOOKUP(J1776,'[12]Conver ASEJ VS Clave Nueva'!$A$4:$C$193,3,FALSE)</f>
        <v>4.3.10.6</v>
      </c>
      <c r="Y1776" t="str">
        <f>VLOOKUP(K1776,'[13]Conver ASEJ VS Clave Nueva'!$B$4:$D$193,3,FALSE)</f>
        <v>2% o 3% para la infraestructura básica existente</v>
      </c>
    </row>
    <row r="1777" spans="1:25" x14ac:dyDescent="0.25">
      <c r="A1777" s="16">
        <v>84774</v>
      </c>
      <c r="B1777" s="16" t="s">
        <v>52</v>
      </c>
      <c r="C1777" s="16" t="str">
        <f t="shared" si="245"/>
        <v>2018</v>
      </c>
      <c r="D1777" s="16" t="str">
        <f t="shared" si="246"/>
        <v>040000</v>
      </c>
      <c r="E1777" s="16" t="str">
        <f>VLOOKUP(D1777:D4933,'[10]Catalogos CRI'!$A$10:$B$19,2,FALSE)</f>
        <v>DERECHOS</v>
      </c>
      <c r="F1777" s="16" t="str">
        <f t="shared" si="247"/>
        <v>043000</v>
      </c>
      <c r="G1777" s="16" t="str">
        <f>VLOOKUP(F1777:F4933,'[10]Catalogos CRI'!$A$24:$B$65,2,FALSE)</f>
        <v>DERECHOS POR PRESTACIÓN DE SERVICIOS</v>
      </c>
      <c r="H1777" s="16" t="str">
        <f t="shared" si="248"/>
        <v>043090</v>
      </c>
      <c r="I1777" s="16" t="str">
        <f>VLOOKUP(H1777:H4933,'[10]Catalogos CRI'!$A$70:$B$148,2,FALSE)</f>
        <v>Agua potable y alcantarillado</v>
      </c>
      <c r="J1777" s="16" t="str">
        <f t="shared" si="249"/>
        <v>043096</v>
      </c>
      <c r="K1777" s="16" t="str">
        <f>VLOOKUP(J1777:J4933,'[10]Catalogos CRI'!$A$153:$B$335,2,FALSE)</f>
        <v>2% o 3% para la infraestructura básica existente</v>
      </c>
      <c r="L1777" s="16" t="str">
        <f t="shared" si="250"/>
        <v>400</v>
      </c>
      <c r="M1777" s="16" t="str">
        <f>VLOOKUP(L1777:L4933,[11]FF!$A$10:$B$16,2,FALSE)</f>
        <v>Ingresos Propios</v>
      </c>
      <c r="N1777" s="16" t="str">
        <f t="shared" si="251"/>
        <v>401</v>
      </c>
      <c r="O1777" s="16" t="str">
        <f>VLOOKUP(N1777:N4933,[11]FF!$A$22:$B$93,2,FALSE)</f>
        <v>Ingresos Propios</v>
      </c>
      <c r="P1777" s="16">
        <v>860178</v>
      </c>
      <c r="Q1777" s="16">
        <v>2</v>
      </c>
      <c r="R1777" s="17">
        <v>0</v>
      </c>
      <c r="S1777" s="17">
        <v>0</v>
      </c>
      <c r="T1777" s="17">
        <f t="shared" si="243"/>
        <v>0</v>
      </c>
      <c r="U1777" s="17">
        <v>0</v>
      </c>
      <c r="V1777" s="17">
        <v>0</v>
      </c>
      <c r="W1777" s="17">
        <f t="shared" si="244"/>
        <v>0</v>
      </c>
      <c r="X1777" t="str">
        <f>VLOOKUP(J1777,'[12]Conver ASEJ VS Clave Nueva'!$A$4:$C$193,3,FALSE)</f>
        <v>4.3.10.6</v>
      </c>
      <c r="Y1777" t="str">
        <f>VLOOKUP(K1777,'[13]Conver ASEJ VS Clave Nueva'!$B$4:$D$193,3,FALSE)</f>
        <v>2% o 3% para la infraestructura básica existente</v>
      </c>
    </row>
    <row r="1778" spans="1:25" x14ac:dyDescent="0.25">
      <c r="A1778" s="16">
        <v>84774</v>
      </c>
      <c r="B1778" s="16" t="s">
        <v>52</v>
      </c>
      <c r="C1778" s="16" t="str">
        <f t="shared" si="245"/>
        <v>2018</v>
      </c>
      <c r="D1778" s="16" t="str">
        <f t="shared" si="246"/>
        <v>040000</v>
      </c>
      <c r="E1778" s="16" t="str">
        <f>VLOOKUP(D1778:D4934,'[10]Catalogos CRI'!$A$10:$B$19,2,FALSE)</f>
        <v>DERECHOS</v>
      </c>
      <c r="F1778" s="16" t="str">
        <f t="shared" si="247"/>
        <v>043000</v>
      </c>
      <c r="G1778" s="16" t="str">
        <f>VLOOKUP(F1778:F4934,'[10]Catalogos CRI'!$A$24:$B$65,2,FALSE)</f>
        <v>DERECHOS POR PRESTACIÓN DE SERVICIOS</v>
      </c>
      <c r="H1778" s="16" t="str">
        <f t="shared" si="248"/>
        <v>043090</v>
      </c>
      <c r="I1778" s="16" t="str">
        <f>VLOOKUP(H1778:H4934,'[10]Catalogos CRI'!$A$70:$B$148,2,FALSE)</f>
        <v>Agua potable y alcantarillado</v>
      </c>
      <c r="J1778" s="16" t="str">
        <f t="shared" si="249"/>
        <v>043096</v>
      </c>
      <c r="K1778" s="16" t="str">
        <f>VLOOKUP(J1778:J4934,'[10]Catalogos CRI'!$A$153:$B$335,2,FALSE)</f>
        <v>2% o 3% para la infraestructura básica existente</v>
      </c>
      <c r="L1778" s="16" t="str">
        <f t="shared" si="250"/>
        <v>400</v>
      </c>
      <c r="M1778" s="16" t="str">
        <f>VLOOKUP(L1778:L4934,[11]FF!$A$10:$B$16,2,FALSE)</f>
        <v>Ingresos Propios</v>
      </c>
      <c r="N1778" s="16" t="str">
        <f t="shared" si="251"/>
        <v>401</v>
      </c>
      <c r="O1778" s="16" t="str">
        <f>VLOOKUP(N1778:N4934,[11]FF!$A$22:$B$93,2,FALSE)</f>
        <v>Ingresos Propios</v>
      </c>
      <c r="P1778" s="16">
        <v>860179</v>
      </c>
      <c r="Q1778" s="16">
        <v>3</v>
      </c>
      <c r="R1778" s="17">
        <v>0</v>
      </c>
      <c r="S1778" s="17">
        <v>0</v>
      </c>
      <c r="T1778" s="17">
        <f t="shared" si="243"/>
        <v>0</v>
      </c>
      <c r="U1778" s="17">
        <v>0</v>
      </c>
      <c r="V1778" s="17">
        <v>0</v>
      </c>
      <c r="W1778" s="17">
        <f t="shared" si="244"/>
        <v>0</v>
      </c>
      <c r="X1778" t="str">
        <f>VLOOKUP(J1778,'[12]Conver ASEJ VS Clave Nueva'!$A$4:$C$193,3,FALSE)</f>
        <v>4.3.10.6</v>
      </c>
      <c r="Y1778" t="str">
        <f>VLOOKUP(K1778,'[13]Conver ASEJ VS Clave Nueva'!$B$4:$D$193,3,FALSE)</f>
        <v>2% o 3% para la infraestructura básica existente</v>
      </c>
    </row>
    <row r="1779" spans="1:25" x14ac:dyDescent="0.25">
      <c r="A1779" s="16">
        <v>84774</v>
      </c>
      <c r="B1779" s="16" t="s">
        <v>52</v>
      </c>
      <c r="C1779" s="16" t="str">
        <f t="shared" si="245"/>
        <v>2018</v>
      </c>
      <c r="D1779" s="16" t="str">
        <f t="shared" si="246"/>
        <v>040000</v>
      </c>
      <c r="E1779" s="16" t="str">
        <f>VLOOKUP(D1779:D4935,'[10]Catalogos CRI'!$A$10:$B$19,2,FALSE)</f>
        <v>DERECHOS</v>
      </c>
      <c r="F1779" s="16" t="str">
        <f t="shared" si="247"/>
        <v>043000</v>
      </c>
      <c r="G1779" s="16" t="str">
        <f>VLOOKUP(F1779:F4935,'[10]Catalogos CRI'!$A$24:$B$65,2,FALSE)</f>
        <v>DERECHOS POR PRESTACIÓN DE SERVICIOS</v>
      </c>
      <c r="H1779" s="16" t="str">
        <f t="shared" si="248"/>
        <v>043090</v>
      </c>
      <c r="I1779" s="16" t="str">
        <f>VLOOKUP(H1779:H4935,'[10]Catalogos CRI'!$A$70:$B$148,2,FALSE)</f>
        <v>Agua potable y alcantarillado</v>
      </c>
      <c r="J1779" s="16" t="str">
        <f t="shared" si="249"/>
        <v>043096</v>
      </c>
      <c r="K1779" s="16" t="str">
        <f>VLOOKUP(J1779:J4935,'[10]Catalogos CRI'!$A$153:$B$335,2,FALSE)</f>
        <v>2% o 3% para la infraestructura básica existente</v>
      </c>
      <c r="L1779" s="16" t="str">
        <f t="shared" si="250"/>
        <v>400</v>
      </c>
      <c r="M1779" s="16" t="str">
        <f>VLOOKUP(L1779:L4935,[11]FF!$A$10:$B$16,2,FALSE)</f>
        <v>Ingresos Propios</v>
      </c>
      <c r="N1779" s="16" t="str">
        <f t="shared" si="251"/>
        <v>401</v>
      </c>
      <c r="O1779" s="16" t="str">
        <f>VLOOKUP(N1779:N4935,[11]FF!$A$22:$B$93,2,FALSE)</f>
        <v>Ingresos Propios</v>
      </c>
      <c r="P1779" s="16">
        <v>860180</v>
      </c>
      <c r="Q1779" s="16">
        <v>4</v>
      </c>
      <c r="R1779" s="17">
        <v>0</v>
      </c>
      <c r="S1779" s="17">
        <v>0</v>
      </c>
      <c r="T1779" s="17">
        <f t="shared" si="243"/>
        <v>0</v>
      </c>
      <c r="U1779" s="17">
        <v>0</v>
      </c>
      <c r="V1779" s="17">
        <v>0</v>
      </c>
      <c r="W1779" s="17">
        <f t="shared" si="244"/>
        <v>0</v>
      </c>
      <c r="X1779" t="str">
        <f>VLOOKUP(J1779,'[12]Conver ASEJ VS Clave Nueva'!$A$4:$C$193,3,FALSE)</f>
        <v>4.3.10.6</v>
      </c>
      <c r="Y1779" t="str">
        <f>VLOOKUP(K1779,'[13]Conver ASEJ VS Clave Nueva'!$B$4:$D$193,3,FALSE)</f>
        <v>2% o 3% para la infraestructura básica existente</v>
      </c>
    </row>
    <row r="1780" spans="1:25" x14ac:dyDescent="0.25">
      <c r="A1780" s="16">
        <v>84774</v>
      </c>
      <c r="B1780" s="16" t="s">
        <v>52</v>
      </c>
      <c r="C1780" s="16" t="str">
        <f t="shared" si="245"/>
        <v>2018</v>
      </c>
      <c r="D1780" s="16" t="str">
        <f t="shared" si="246"/>
        <v>040000</v>
      </c>
      <c r="E1780" s="16" t="str">
        <f>VLOOKUP(D1780:D4936,'[10]Catalogos CRI'!$A$10:$B$19,2,FALSE)</f>
        <v>DERECHOS</v>
      </c>
      <c r="F1780" s="16" t="str">
        <f t="shared" si="247"/>
        <v>043000</v>
      </c>
      <c r="G1780" s="16" t="str">
        <f>VLOOKUP(F1780:F4936,'[10]Catalogos CRI'!$A$24:$B$65,2,FALSE)</f>
        <v>DERECHOS POR PRESTACIÓN DE SERVICIOS</v>
      </c>
      <c r="H1780" s="16" t="str">
        <f t="shared" si="248"/>
        <v>043090</v>
      </c>
      <c r="I1780" s="16" t="str">
        <f>VLOOKUP(H1780:H4936,'[10]Catalogos CRI'!$A$70:$B$148,2,FALSE)</f>
        <v>Agua potable y alcantarillado</v>
      </c>
      <c r="J1780" s="16" t="str">
        <f t="shared" si="249"/>
        <v>043096</v>
      </c>
      <c r="K1780" s="16" t="str">
        <f>VLOOKUP(J1780:J4936,'[10]Catalogos CRI'!$A$153:$B$335,2,FALSE)</f>
        <v>2% o 3% para la infraestructura básica existente</v>
      </c>
      <c r="L1780" s="16" t="str">
        <f t="shared" si="250"/>
        <v>400</v>
      </c>
      <c r="M1780" s="16" t="str">
        <f>VLOOKUP(L1780:L4936,[11]FF!$A$10:$B$16,2,FALSE)</f>
        <v>Ingresos Propios</v>
      </c>
      <c r="N1780" s="16" t="str">
        <f t="shared" si="251"/>
        <v>401</v>
      </c>
      <c r="O1780" s="16" t="str">
        <f>VLOOKUP(N1780:N4936,[11]FF!$A$22:$B$93,2,FALSE)</f>
        <v>Ingresos Propios</v>
      </c>
      <c r="P1780" s="16">
        <v>860181</v>
      </c>
      <c r="Q1780" s="16">
        <v>5</v>
      </c>
      <c r="R1780" s="17">
        <v>0</v>
      </c>
      <c r="S1780" s="17">
        <v>0</v>
      </c>
      <c r="T1780" s="17">
        <f t="shared" si="243"/>
        <v>0</v>
      </c>
      <c r="U1780" s="17">
        <v>0</v>
      </c>
      <c r="V1780" s="17">
        <v>0</v>
      </c>
      <c r="W1780" s="17">
        <f t="shared" si="244"/>
        <v>0</v>
      </c>
      <c r="X1780" t="str">
        <f>VLOOKUP(J1780,'[12]Conver ASEJ VS Clave Nueva'!$A$4:$C$193,3,FALSE)</f>
        <v>4.3.10.6</v>
      </c>
      <c r="Y1780" t="str">
        <f>VLOOKUP(K1780,'[13]Conver ASEJ VS Clave Nueva'!$B$4:$D$193,3,FALSE)</f>
        <v>2% o 3% para la infraestructura básica existente</v>
      </c>
    </row>
    <row r="1781" spans="1:25" x14ac:dyDescent="0.25">
      <c r="A1781" s="16">
        <v>84774</v>
      </c>
      <c r="B1781" s="16" t="s">
        <v>52</v>
      </c>
      <c r="C1781" s="16" t="str">
        <f t="shared" si="245"/>
        <v>2018</v>
      </c>
      <c r="D1781" s="16" t="str">
        <f t="shared" si="246"/>
        <v>040000</v>
      </c>
      <c r="E1781" s="16" t="str">
        <f>VLOOKUP(D1781:D4937,'[10]Catalogos CRI'!$A$10:$B$19,2,FALSE)</f>
        <v>DERECHOS</v>
      </c>
      <c r="F1781" s="16" t="str">
        <f t="shared" si="247"/>
        <v>043000</v>
      </c>
      <c r="G1781" s="16" t="str">
        <f>VLOOKUP(F1781:F4937,'[10]Catalogos CRI'!$A$24:$B$65,2,FALSE)</f>
        <v>DERECHOS POR PRESTACIÓN DE SERVICIOS</v>
      </c>
      <c r="H1781" s="16" t="str">
        <f t="shared" si="248"/>
        <v>043090</v>
      </c>
      <c r="I1781" s="16" t="str">
        <f>VLOOKUP(H1781:H4937,'[10]Catalogos CRI'!$A$70:$B$148,2,FALSE)</f>
        <v>Agua potable y alcantarillado</v>
      </c>
      <c r="J1781" s="16" t="str">
        <f t="shared" si="249"/>
        <v>043096</v>
      </c>
      <c r="K1781" s="16" t="str">
        <f>VLOOKUP(J1781:J4937,'[10]Catalogos CRI'!$A$153:$B$335,2,FALSE)</f>
        <v>2% o 3% para la infraestructura básica existente</v>
      </c>
      <c r="L1781" s="16" t="str">
        <f t="shared" si="250"/>
        <v>400</v>
      </c>
      <c r="M1781" s="16" t="str">
        <f>VLOOKUP(L1781:L4937,[11]FF!$A$10:$B$16,2,FALSE)</f>
        <v>Ingresos Propios</v>
      </c>
      <c r="N1781" s="16" t="str">
        <f t="shared" si="251"/>
        <v>401</v>
      </c>
      <c r="O1781" s="16" t="str">
        <f>VLOOKUP(N1781:N4937,[11]FF!$A$22:$B$93,2,FALSE)</f>
        <v>Ingresos Propios</v>
      </c>
      <c r="P1781" s="16">
        <v>860182</v>
      </c>
      <c r="Q1781" s="16">
        <v>6</v>
      </c>
      <c r="R1781" s="17">
        <v>0</v>
      </c>
      <c r="S1781" s="17">
        <v>0</v>
      </c>
      <c r="T1781" s="17">
        <f t="shared" si="243"/>
        <v>0</v>
      </c>
      <c r="U1781" s="17">
        <v>0</v>
      </c>
      <c r="V1781" s="17">
        <v>0</v>
      </c>
      <c r="W1781" s="17">
        <f t="shared" si="244"/>
        <v>0</v>
      </c>
      <c r="X1781" t="str">
        <f>VLOOKUP(J1781,'[12]Conver ASEJ VS Clave Nueva'!$A$4:$C$193,3,FALSE)</f>
        <v>4.3.10.6</v>
      </c>
      <c r="Y1781" t="str">
        <f>VLOOKUP(K1781,'[13]Conver ASEJ VS Clave Nueva'!$B$4:$D$193,3,FALSE)</f>
        <v>2% o 3% para la infraestructura básica existente</v>
      </c>
    </row>
    <row r="1782" spans="1:25" x14ac:dyDescent="0.25">
      <c r="A1782" s="16">
        <v>84774</v>
      </c>
      <c r="B1782" s="16" t="s">
        <v>52</v>
      </c>
      <c r="C1782" s="16" t="str">
        <f t="shared" si="245"/>
        <v>2018</v>
      </c>
      <c r="D1782" s="16" t="str">
        <f t="shared" si="246"/>
        <v>040000</v>
      </c>
      <c r="E1782" s="16" t="str">
        <f>VLOOKUP(D1782:D4938,'[10]Catalogos CRI'!$A$10:$B$19,2,FALSE)</f>
        <v>DERECHOS</v>
      </c>
      <c r="F1782" s="16" t="str">
        <f t="shared" si="247"/>
        <v>043000</v>
      </c>
      <c r="G1782" s="16" t="str">
        <f>VLOOKUP(F1782:F4938,'[10]Catalogos CRI'!$A$24:$B$65,2,FALSE)</f>
        <v>DERECHOS POR PRESTACIÓN DE SERVICIOS</v>
      </c>
      <c r="H1782" s="16" t="str">
        <f t="shared" si="248"/>
        <v>043090</v>
      </c>
      <c r="I1782" s="16" t="str">
        <f>VLOOKUP(H1782:H4938,'[10]Catalogos CRI'!$A$70:$B$148,2,FALSE)</f>
        <v>Agua potable y alcantarillado</v>
      </c>
      <c r="J1782" s="16" t="str">
        <f t="shared" si="249"/>
        <v>043096</v>
      </c>
      <c r="K1782" s="16" t="str">
        <f>VLOOKUP(J1782:J4938,'[10]Catalogos CRI'!$A$153:$B$335,2,FALSE)</f>
        <v>2% o 3% para la infraestructura básica existente</v>
      </c>
      <c r="L1782" s="16" t="str">
        <f t="shared" si="250"/>
        <v>400</v>
      </c>
      <c r="M1782" s="16" t="str">
        <f>VLOOKUP(L1782:L4938,[11]FF!$A$10:$B$16,2,FALSE)</f>
        <v>Ingresos Propios</v>
      </c>
      <c r="N1782" s="16" t="str">
        <f t="shared" si="251"/>
        <v>401</v>
      </c>
      <c r="O1782" s="16" t="str">
        <f>VLOOKUP(N1782:N4938,[11]FF!$A$22:$B$93,2,FALSE)</f>
        <v>Ingresos Propios</v>
      </c>
      <c r="P1782" s="16">
        <v>860183</v>
      </c>
      <c r="Q1782" s="16">
        <v>7</v>
      </c>
      <c r="R1782" s="17">
        <v>0</v>
      </c>
      <c r="S1782" s="17">
        <v>0</v>
      </c>
      <c r="T1782" s="17">
        <f t="shared" si="243"/>
        <v>0</v>
      </c>
      <c r="U1782" s="17">
        <v>0</v>
      </c>
      <c r="V1782" s="17">
        <v>0</v>
      </c>
      <c r="W1782" s="17">
        <f t="shared" si="244"/>
        <v>0</v>
      </c>
      <c r="X1782" t="str">
        <f>VLOOKUP(J1782,'[12]Conver ASEJ VS Clave Nueva'!$A$4:$C$193,3,FALSE)</f>
        <v>4.3.10.6</v>
      </c>
      <c r="Y1782" t="str">
        <f>VLOOKUP(K1782,'[13]Conver ASEJ VS Clave Nueva'!$B$4:$D$193,3,FALSE)</f>
        <v>2% o 3% para la infraestructura básica existente</v>
      </c>
    </row>
    <row r="1783" spans="1:25" x14ac:dyDescent="0.25">
      <c r="A1783" s="16">
        <v>84774</v>
      </c>
      <c r="B1783" s="16" t="s">
        <v>52</v>
      </c>
      <c r="C1783" s="16" t="str">
        <f t="shared" si="245"/>
        <v>2018</v>
      </c>
      <c r="D1783" s="16" t="str">
        <f t="shared" si="246"/>
        <v>040000</v>
      </c>
      <c r="E1783" s="16" t="str">
        <f>VLOOKUP(D1783:D4939,'[10]Catalogos CRI'!$A$10:$B$19,2,FALSE)</f>
        <v>DERECHOS</v>
      </c>
      <c r="F1783" s="16" t="str">
        <f t="shared" si="247"/>
        <v>043000</v>
      </c>
      <c r="G1783" s="16" t="str">
        <f>VLOOKUP(F1783:F4939,'[10]Catalogos CRI'!$A$24:$B$65,2,FALSE)</f>
        <v>DERECHOS POR PRESTACIÓN DE SERVICIOS</v>
      </c>
      <c r="H1783" s="16" t="str">
        <f t="shared" si="248"/>
        <v>043090</v>
      </c>
      <c r="I1783" s="16" t="str">
        <f>VLOOKUP(H1783:H4939,'[10]Catalogos CRI'!$A$70:$B$148,2,FALSE)</f>
        <v>Agua potable y alcantarillado</v>
      </c>
      <c r="J1783" s="16" t="str">
        <f t="shared" si="249"/>
        <v>043096</v>
      </c>
      <c r="K1783" s="16" t="str">
        <f>VLOOKUP(J1783:J4939,'[10]Catalogos CRI'!$A$153:$B$335,2,FALSE)</f>
        <v>2% o 3% para la infraestructura básica existente</v>
      </c>
      <c r="L1783" s="16" t="str">
        <f t="shared" si="250"/>
        <v>400</v>
      </c>
      <c r="M1783" s="16" t="str">
        <f>VLOOKUP(L1783:L4939,[11]FF!$A$10:$B$16,2,FALSE)</f>
        <v>Ingresos Propios</v>
      </c>
      <c r="N1783" s="16" t="str">
        <f t="shared" si="251"/>
        <v>401</v>
      </c>
      <c r="O1783" s="16" t="str">
        <f>VLOOKUP(N1783:N4939,[11]FF!$A$22:$B$93,2,FALSE)</f>
        <v>Ingresos Propios</v>
      </c>
      <c r="P1783" s="16">
        <v>860184</v>
      </c>
      <c r="Q1783" s="16">
        <v>8</v>
      </c>
      <c r="R1783" s="17">
        <v>0</v>
      </c>
      <c r="S1783" s="17">
        <v>0</v>
      </c>
      <c r="T1783" s="17">
        <f t="shared" si="243"/>
        <v>0</v>
      </c>
      <c r="U1783" s="17">
        <v>0</v>
      </c>
      <c r="V1783" s="17">
        <v>0</v>
      </c>
      <c r="W1783" s="17">
        <f t="shared" si="244"/>
        <v>0</v>
      </c>
      <c r="X1783" t="str">
        <f>VLOOKUP(J1783,'[12]Conver ASEJ VS Clave Nueva'!$A$4:$C$193,3,FALSE)</f>
        <v>4.3.10.6</v>
      </c>
      <c r="Y1783" t="str">
        <f>VLOOKUP(K1783,'[13]Conver ASEJ VS Clave Nueva'!$B$4:$D$193,3,FALSE)</f>
        <v>2% o 3% para la infraestructura básica existente</v>
      </c>
    </row>
    <row r="1784" spans="1:25" x14ac:dyDescent="0.25">
      <c r="A1784" s="16">
        <v>84774</v>
      </c>
      <c r="B1784" s="16" t="s">
        <v>52</v>
      </c>
      <c r="C1784" s="16" t="str">
        <f t="shared" si="245"/>
        <v>2018</v>
      </c>
      <c r="D1784" s="16" t="str">
        <f t="shared" si="246"/>
        <v>040000</v>
      </c>
      <c r="E1784" s="16" t="str">
        <f>VLOOKUP(D1784:D4940,'[10]Catalogos CRI'!$A$10:$B$19,2,FALSE)</f>
        <v>DERECHOS</v>
      </c>
      <c r="F1784" s="16" t="str">
        <f t="shared" si="247"/>
        <v>043000</v>
      </c>
      <c r="G1784" s="16" t="str">
        <f>VLOOKUP(F1784:F4940,'[10]Catalogos CRI'!$A$24:$B$65,2,FALSE)</f>
        <v>DERECHOS POR PRESTACIÓN DE SERVICIOS</v>
      </c>
      <c r="H1784" s="16" t="str">
        <f t="shared" si="248"/>
        <v>043090</v>
      </c>
      <c r="I1784" s="16" t="str">
        <f>VLOOKUP(H1784:H4940,'[10]Catalogos CRI'!$A$70:$B$148,2,FALSE)</f>
        <v>Agua potable y alcantarillado</v>
      </c>
      <c r="J1784" s="16" t="str">
        <f t="shared" si="249"/>
        <v>043096</v>
      </c>
      <c r="K1784" s="16" t="str">
        <f>VLOOKUP(J1784:J4940,'[10]Catalogos CRI'!$A$153:$B$335,2,FALSE)</f>
        <v>2% o 3% para la infraestructura básica existente</v>
      </c>
      <c r="L1784" s="16" t="str">
        <f t="shared" si="250"/>
        <v>400</v>
      </c>
      <c r="M1784" s="16" t="str">
        <f>VLOOKUP(L1784:L4940,[11]FF!$A$10:$B$16,2,FALSE)</f>
        <v>Ingresos Propios</v>
      </c>
      <c r="N1784" s="16" t="str">
        <f t="shared" si="251"/>
        <v>401</v>
      </c>
      <c r="O1784" s="16" t="str">
        <f>VLOOKUP(N1784:N4940,[11]FF!$A$22:$B$93,2,FALSE)</f>
        <v>Ingresos Propios</v>
      </c>
      <c r="P1784" s="16">
        <v>860185</v>
      </c>
      <c r="Q1784" s="16">
        <v>9</v>
      </c>
      <c r="R1784" s="17">
        <v>0</v>
      </c>
      <c r="S1784" s="17">
        <v>0</v>
      </c>
      <c r="T1784" s="17">
        <f t="shared" si="243"/>
        <v>0</v>
      </c>
      <c r="U1784" s="17">
        <v>0</v>
      </c>
      <c r="V1784" s="17">
        <v>0</v>
      </c>
      <c r="W1784" s="17">
        <f t="shared" si="244"/>
        <v>0</v>
      </c>
      <c r="X1784" t="str">
        <f>VLOOKUP(J1784,'[12]Conver ASEJ VS Clave Nueva'!$A$4:$C$193,3,FALSE)</f>
        <v>4.3.10.6</v>
      </c>
      <c r="Y1784" t="str">
        <f>VLOOKUP(K1784,'[13]Conver ASEJ VS Clave Nueva'!$B$4:$D$193,3,FALSE)</f>
        <v>2% o 3% para la infraestructura básica existente</v>
      </c>
    </row>
    <row r="1785" spans="1:25" x14ac:dyDescent="0.25">
      <c r="A1785" s="16">
        <v>84774</v>
      </c>
      <c r="B1785" s="16" t="s">
        <v>52</v>
      </c>
      <c r="C1785" s="16" t="str">
        <f t="shared" si="245"/>
        <v>2018</v>
      </c>
      <c r="D1785" s="16" t="str">
        <f t="shared" si="246"/>
        <v>040000</v>
      </c>
      <c r="E1785" s="16" t="str">
        <f>VLOOKUP(D1785:D4941,'[10]Catalogos CRI'!$A$10:$B$19,2,FALSE)</f>
        <v>DERECHOS</v>
      </c>
      <c r="F1785" s="16" t="str">
        <f t="shared" si="247"/>
        <v>043000</v>
      </c>
      <c r="G1785" s="16" t="str">
        <f>VLOOKUP(F1785:F4941,'[10]Catalogos CRI'!$A$24:$B$65,2,FALSE)</f>
        <v>DERECHOS POR PRESTACIÓN DE SERVICIOS</v>
      </c>
      <c r="H1785" s="16" t="str">
        <f t="shared" si="248"/>
        <v>043090</v>
      </c>
      <c r="I1785" s="16" t="str">
        <f>VLOOKUP(H1785:H4941,'[10]Catalogos CRI'!$A$70:$B$148,2,FALSE)</f>
        <v>Agua potable y alcantarillado</v>
      </c>
      <c r="J1785" s="16" t="str">
        <f t="shared" si="249"/>
        <v>043096</v>
      </c>
      <c r="K1785" s="16" t="str">
        <f>VLOOKUP(J1785:J4941,'[10]Catalogos CRI'!$A$153:$B$335,2,FALSE)</f>
        <v>2% o 3% para la infraestructura básica existente</v>
      </c>
      <c r="L1785" s="16" t="str">
        <f t="shared" si="250"/>
        <v>400</v>
      </c>
      <c r="M1785" s="16" t="str">
        <f>VLOOKUP(L1785:L4941,[11]FF!$A$10:$B$16,2,FALSE)</f>
        <v>Ingresos Propios</v>
      </c>
      <c r="N1785" s="16" t="str">
        <f t="shared" si="251"/>
        <v>401</v>
      </c>
      <c r="O1785" s="16" t="str">
        <f>VLOOKUP(N1785:N4941,[11]FF!$A$22:$B$93,2,FALSE)</f>
        <v>Ingresos Propios</v>
      </c>
      <c r="P1785" s="16">
        <v>860186</v>
      </c>
      <c r="Q1785" s="16">
        <v>10</v>
      </c>
      <c r="R1785" s="17">
        <v>0</v>
      </c>
      <c r="S1785" s="17">
        <v>0</v>
      </c>
      <c r="T1785" s="17">
        <f t="shared" si="243"/>
        <v>0</v>
      </c>
      <c r="U1785" s="17">
        <v>0</v>
      </c>
      <c r="V1785" s="17">
        <v>0</v>
      </c>
      <c r="W1785" s="17">
        <f t="shared" si="244"/>
        <v>0</v>
      </c>
      <c r="X1785" t="str">
        <f>VLOOKUP(J1785,'[12]Conver ASEJ VS Clave Nueva'!$A$4:$C$193,3,FALSE)</f>
        <v>4.3.10.6</v>
      </c>
      <c r="Y1785" t="str">
        <f>VLOOKUP(K1785,'[13]Conver ASEJ VS Clave Nueva'!$B$4:$D$193,3,FALSE)</f>
        <v>2% o 3% para la infraestructura básica existente</v>
      </c>
    </row>
    <row r="1786" spans="1:25" x14ac:dyDescent="0.25">
      <c r="A1786" s="16">
        <v>84774</v>
      </c>
      <c r="B1786" s="16" t="s">
        <v>52</v>
      </c>
      <c r="C1786" s="16" t="str">
        <f t="shared" si="245"/>
        <v>2018</v>
      </c>
      <c r="D1786" s="16" t="str">
        <f t="shared" si="246"/>
        <v>040000</v>
      </c>
      <c r="E1786" s="16" t="str">
        <f>VLOOKUP(D1786:D4942,'[10]Catalogos CRI'!$A$10:$B$19,2,FALSE)</f>
        <v>DERECHOS</v>
      </c>
      <c r="F1786" s="16" t="str">
        <f t="shared" si="247"/>
        <v>043000</v>
      </c>
      <c r="G1786" s="16" t="str">
        <f>VLOOKUP(F1786:F4942,'[10]Catalogos CRI'!$A$24:$B$65,2,FALSE)</f>
        <v>DERECHOS POR PRESTACIÓN DE SERVICIOS</v>
      </c>
      <c r="H1786" s="16" t="str">
        <f t="shared" si="248"/>
        <v>043090</v>
      </c>
      <c r="I1786" s="16" t="str">
        <f>VLOOKUP(H1786:H4942,'[10]Catalogos CRI'!$A$70:$B$148,2,FALSE)</f>
        <v>Agua potable y alcantarillado</v>
      </c>
      <c r="J1786" s="16" t="str">
        <f t="shared" si="249"/>
        <v>043096</v>
      </c>
      <c r="K1786" s="16" t="str">
        <f>VLOOKUP(J1786:J4942,'[10]Catalogos CRI'!$A$153:$B$335,2,FALSE)</f>
        <v>2% o 3% para la infraestructura básica existente</v>
      </c>
      <c r="L1786" s="16" t="str">
        <f t="shared" si="250"/>
        <v>400</v>
      </c>
      <c r="M1786" s="16" t="str">
        <f>VLOOKUP(L1786:L4942,[11]FF!$A$10:$B$16,2,FALSE)</f>
        <v>Ingresos Propios</v>
      </c>
      <c r="N1786" s="16" t="str">
        <f t="shared" si="251"/>
        <v>401</v>
      </c>
      <c r="O1786" s="16" t="str">
        <f>VLOOKUP(N1786:N4942,[11]FF!$A$22:$B$93,2,FALSE)</f>
        <v>Ingresos Propios</v>
      </c>
      <c r="P1786" s="16">
        <v>860187</v>
      </c>
      <c r="Q1786" s="16">
        <v>11</v>
      </c>
      <c r="R1786" s="17">
        <v>0</v>
      </c>
      <c r="S1786" s="17">
        <v>0</v>
      </c>
      <c r="T1786" s="17">
        <f t="shared" si="243"/>
        <v>0</v>
      </c>
      <c r="U1786" s="17">
        <v>0</v>
      </c>
      <c r="V1786" s="17">
        <v>0</v>
      </c>
      <c r="W1786" s="17">
        <f t="shared" si="244"/>
        <v>0</v>
      </c>
      <c r="X1786" t="str">
        <f>VLOOKUP(J1786,'[12]Conver ASEJ VS Clave Nueva'!$A$4:$C$193,3,FALSE)</f>
        <v>4.3.10.6</v>
      </c>
      <c r="Y1786" t="str">
        <f>VLOOKUP(K1786,'[13]Conver ASEJ VS Clave Nueva'!$B$4:$D$193,3,FALSE)</f>
        <v>2% o 3% para la infraestructura básica existente</v>
      </c>
    </row>
    <row r="1787" spans="1:25" x14ac:dyDescent="0.25">
      <c r="A1787" s="16">
        <v>84774</v>
      </c>
      <c r="B1787" s="16" t="s">
        <v>52</v>
      </c>
      <c r="C1787" s="16" t="str">
        <f t="shared" si="245"/>
        <v>2018</v>
      </c>
      <c r="D1787" s="16" t="str">
        <f t="shared" si="246"/>
        <v>040000</v>
      </c>
      <c r="E1787" s="16" t="str">
        <f>VLOOKUP(D1787:D4943,'[10]Catalogos CRI'!$A$10:$B$19,2,FALSE)</f>
        <v>DERECHOS</v>
      </c>
      <c r="F1787" s="16" t="str">
        <f t="shared" si="247"/>
        <v>043000</v>
      </c>
      <c r="G1787" s="16" t="str">
        <f>VLOOKUP(F1787:F4943,'[10]Catalogos CRI'!$A$24:$B$65,2,FALSE)</f>
        <v>DERECHOS POR PRESTACIÓN DE SERVICIOS</v>
      </c>
      <c r="H1787" s="16" t="str">
        <f t="shared" si="248"/>
        <v>043090</v>
      </c>
      <c r="I1787" s="16" t="str">
        <f>VLOOKUP(H1787:H4943,'[10]Catalogos CRI'!$A$70:$B$148,2,FALSE)</f>
        <v>Agua potable y alcantarillado</v>
      </c>
      <c r="J1787" s="16" t="str">
        <f t="shared" si="249"/>
        <v>043096</v>
      </c>
      <c r="K1787" s="16" t="str">
        <f>VLOOKUP(J1787:J4943,'[10]Catalogos CRI'!$A$153:$B$335,2,FALSE)</f>
        <v>2% o 3% para la infraestructura básica existente</v>
      </c>
      <c r="L1787" s="16" t="str">
        <f t="shared" si="250"/>
        <v>400</v>
      </c>
      <c r="M1787" s="16" t="str">
        <f>VLOOKUP(L1787:L4943,[11]FF!$A$10:$B$16,2,FALSE)</f>
        <v>Ingresos Propios</v>
      </c>
      <c r="N1787" s="16" t="str">
        <f t="shared" si="251"/>
        <v>401</v>
      </c>
      <c r="O1787" s="16" t="str">
        <f>VLOOKUP(N1787:N4943,[11]FF!$A$22:$B$93,2,FALSE)</f>
        <v>Ingresos Propios</v>
      </c>
      <c r="P1787" s="16">
        <v>860188</v>
      </c>
      <c r="Q1787" s="16">
        <v>12</v>
      </c>
      <c r="R1787" s="17">
        <v>0</v>
      </c>
      <c r="S1787" s="17">
        <v>0</v>
      </c>
      <c r="T1787" s="17">
        <f t="shared" si="243"/>
        <v>0</v>
      </c>
      <c r="U1787" s="17">
        <v>0</v>
      </c>
      <c r="V1787" s="17">
        <v>0</v>
      </c>
      <c r="W1787" s="17">
        <f t="shared" si="244"/>
        <v>0</v>
      </c>
      <c r="X1787" t="str">
        <f>VLOOKUP(J1787,'[12]Conver ASEJ VS Clave Nueva'!$A$4:$C$193,3,FALSE)</f>
        <v>4.3.10.6</v>
      </c>
      <c r="Y1787" t="str">
        <f>VLOOKUP(K1787,'[13]Conver ASEJ VS Clave Nueva'!$B$4:$D$193,3,FALSE)</f>
        <v>2% o 3% para la infraestructura básica existente</v>
      </c>
    </row>
    <row r="1788" spans="1:25" x14ac:dyDescent="0.25">
      <c r="A1788" s="16">
        <v>84775</v>
      </c>
      <c r="B1788" s="16" t="s">
        <v>52</v>
      </c>
      <c r="C1788" s="16" t="str">
        <f t="shared" si="245"/>
        <v>2018</v>
      </c>
      <c r="D1788" s="16" t="str">
        <f t="shared" si="246"/>
        <v>040000</v>
      </c>
      <c r="E1788" s="16" t="str">
        <f>VLOOKUP(D1788:D4944,'[10]Catalogos CRI'!$A$10:$B$19,2,FALSE)</f>
        <v>DERECHOS</v>
      </c>
      <c r="F1788" s="16" t="str">
        <f t="shared" si="247"/>
        <v>043000</v>
      </c>
      <c r="G1788" s="16" t="str">
        <f>VLOOKUP(F1788:F4944,'[10]Catalogos CRI'!$A$24:$B$65,2,FALSE)</f>
        <v>DERECHOS POR PRESTACIÓN DE SERVICIOS</v>
      </c>
      <c r="H1788" s="16" t="str">
        <f t="shared" si="248"/>
        <v>043090</v>
      </c>
      <c r="I1788" s="16" t="str">
        <f>VLOOKUP(H1788:H4944,'[10]Catalogos CRI'!$A$70:$B$148,2,FALSE)</f>
        <v>Agua potable y alcantarillado</v>
      </c>
      <c r="J1788" s="16" t="str">
        <f t="shared" si="249"/>
        <v>043096</v>
      </c>
      <c r="K1788" s="16" t="str">
        <f>VLOOKUP(J1788:J4944,'[10]Catalogos CRI'!$A$153:$B$335,2,FALSE)</f>
        <v>2% o 3% para la infraestructura básica existente</v>
      </c>
      <c r="L1788" s="16" t="str">
        <f t="shared" si="250"/>
        <v>400</v>
      </c>
      <c r="M1788" s="16" t="str">
        <f>VLOOKUP(L1788:L4944,[11]FF!$A$10:$B$16,2,FALSE)</f>
        <v>Ingresos Propios</v>
      </c>
      <c r="N1788" s="16" t="str">
        <f t="shared" si="251"/>
        <v>401</v>
      </c>
      <c r="O1788" s="16" t="str">
        <f>VLOOKUP(N1788:N4944,[11]FF!$A$22:$B$93,2,FALSE)</f>
        <v>Ingresos Propios</v>
      </c>
      <c r="P1788" s="16">
        <v>860189</v>
      </c>
      <c r="Q1788" s="16">
        <v>1</v>
      </c>
      <c r="R1788" s="17">
        <v>0</v>
      </c>
      <c r="S1788" s="17">
        <v>1006770.345</v>
      </c>
      <c r="T1788" s="17">
        <f t="shared" si="243"/>
        <v>1006770.345</v>
      </c>
      <c r="U1788" s="17">
        <v>0</v>
      </c>
      <c r="V1788" s="17">
        <v>462840.79</v>
      </c>
      <c r="W1788" s="17">
        <f t="shared" si="244"/>
        <v>543929.55499999993</v>
      </c>
      <c r="X1788" t="str">
        <f>VLOOKUP(J1788,'[12]Conver ASEJ VS Clave Nueva'!$A$4:$C$193,3,FALSE)</f>
        <v>4.3.10.6</v>
      </c>
      <c r="Y1788" t="str">
        <f>VLOOKUP(K1788,'[13]Conver ASEJ VS Clave Nueva'!$B$4:$D$193,3,FALSE)</f>
        <v>2% o 3% para la infraestructura básica existente</v>
      </c>
    </row>
    <row r="1789" spans="1:25" x14ac:dyDescent="0.25">
      <c r="A1789" s="16">
        <v>84775</v>
      </c>
      <c r="B1789" s="16" t="s">
        <v>52</v>
      </c>
      <c r="C1789" s="16" t="str">
        <f t="shared" si="245"/>
        <v>2018</v>
      </c>
      <c r="D1789" s="16" t="str">
        <f t="shared" si="246"/>
        <v>040000</v>
      </c>
      <c r="E1789" s="16" t="str">
        <f>VLOOKUP(D1789:D4945,'[10]Catalogos CRI'!$A$10:$B$19,2,FALSE)</f>
        <v>DERECHOS</v>
      </c>
      <c r="F1789" s="16" t="str">
        <f t="shared" si="247"/>
        <v>043000</v>
      </c>
      <c r="G1789" s="16" t="str">
        <f>VLOOKUP(F1789:F4945,'[10]Catalogos CRI'!$A$24:$B$65,2,FALSE)</f>
        <v>DERECHOS POR PRESTACIÓN DE SERVICIOS</v>
      </c>
      <c r="H1789" s="16" t="str">
        <f t="shared" si="248"/>
        <v>043090</v>
      </c>
      <c r="I1789" s="16" t="str">
        <f>VLOOKUP(H1789:H4945,'[10]Catalogos CRI'!$A$70:$B$148,2,FALSE)</f>
        <v>Agua potable y alcantarillado</v>
      </c>
      <c r="J1789" s="16" t="str">
        <f t="shared" si="249"/>
        <v>043096</v>
      </c>
      <c r="K1789" s="16" t="str">
        <f>VLOOKUP(J1789:J4945,'[10]Catalogos CRI'!$A$153:$B$335,2,FALSE)</f>
        <v>2% o 3% para la infraestructura básica existente</v>
      </c>
      <c r="L1789" s="16" t="str">
        <f t="shared" si="250"/>
        <v>400</v>
      </c>
      <c r="M1789" s="16" t="str">
        <f>VLOOKUP(L1789:L4945,[11]FF!$A$10:$B$16,2,FALSE)</f>
        <v>Ingresos Propios</v>
      </c>
      <c r="N1789" s="16" t="str">
        <f t="shared" si="251"/>
        <v>401</v>
      </c>
      <c r="O1789" s="16" t="str">
        <f>VLOOKUP(N1789:N4945,[11]FF!$A$22:$B$93,2,FALSE)</f>
        <v>Ingresos Propios</v>
      </c>
      <c r="P1789" s="16">
        <v>860190</v>
      </c>
      <c r="Q1789" s="16">
        <v>2</v>
      </c>
      <c r="R1789" s="17">
        <v>0</v>
      </c>
      <c r="S1789" s="17">
        <v>0</v>
      </c>
      <c r="T1789" s="17">
        <f t="shared" si="243"/>
        <v>0</v>
      </c>
      <c r="U1789" s="17">
        <v>0</v>
      </c>
      <c r="V1789" s="17">
        <v>335918.98</v>
      </c>
      <c r="W1789" s="17">
        <f t="shared" si="244"/>
        <v>-335918.98</v>
      </c>
      <c r="X1789" t="str">
        <f>VLOOKUP(J1789,'[12]Conver ASEJ VS Clave Nueva'!$A$4:$C$193,3,FALSE)</f>
        <v>4.3.10.6</v>
      </c>
      <c r="Y1789" t="str">
        <f>VLOOKUP(K1789,'[13]Conver ASEJ VS Clave Nueva'!$B$4:$D$193,3,FALSE)</f>
        <v>2% o 3% para la infraestructura básica existente</v>
      </c>
    </row>
    <row r="1790" spans="1:25" x14ac:dyDescent="0.25">
      <c r="A1790" s="16">
        <v>84775</v>
      </c>
      <c r="B1790" s="16" t="s">
        <v>52</v>
      </c>
      <c r="C1790" s="16" t="str">
        <f t="shared" si="245"/>
        <v>2018</v>
      </c>
      <c r="D1790" s="16" t="str">
        <f t="shared" si="246"/>
        <v>040000</v>
      </c>
      <c r="E1790" s="16" t="str">
        <f>VLOOKUP(D1790:D4946,'[10]Catalogos CRI'!$A$10:$B$19,2,FALSE)</f>
        <v>DERECHOS</v>
      </c>
      <c r="F1790" s="16" t="str">
        <f t="shared" si="247"/>
        <v>043000</v>
      </c>
      <c r="G1790" s="16" t="str">
        <f>VLOOKUP(F1790:F4946,'[10]Catalogos CRI'!$A$24:$B$65,2,FALSE)</f>
        <v>DERECHOS POR PRESTACIÓN DE SERVICIOS</v>
      </c>
      <c r="H1790" s="16" t="str">
        <f t="shared" si="248"/>
        <v>043090</v>
      </c>
      <c r="I1790" s="16" t="str">
        <f>VLOOKUP(H1790:H4946,'[10]Catalogos CRI'!$A$70:$B$148,2,FALSE)</f>
        <v>Agua potable y alcantarillado</v>
      </c>
      <c r="J1790" s="16" t="str">
        <f t="shared" si="249"/>
        <v>043096</v>
      </c>
      <c r="K1790" s="16" t="str">
        <f>VLOOKUP(J1790:J4946,'[10]Catalogos CRI'!$A$153:$B$335,2,FALSE)</f>
        <v>2% o 3% para la infraestructura básica existente</v>
      </c>
      <c r="L1790" s="16" t="str">
        <f t="shared" si="250"/>
        <v>400</v>
      </c>
      <c r="M1790" s="16" t="str">
        <f>VLOOKUP(L1790:L4946,[11]FF!$A$10:$B$16,2,FALSE)</f>
        <v>Ingresos Propios</v>
      </c>
      <c r="N1790" s="16" t="str">
        <f t="shared" si="251"/>
        <v>401</v>
      </c>
      <c r="O1790" s="16" t="str">
        <f>VLOOKUP(N1790:N4946,[11]FF!$A$22:$B$93,2,FALSE)</f>
        <v>Ingresos Propios</v>
      </c>
      <c r="P1790" s="16">
        <v>860191</v>
      </c>
      <c r="Q1790" s="16">
        <v>3</v>
      </c>
      <c r="R1790" s="17">
        <v>0</v>
      </c>
      <c r="S1790" s="17">
        <v>0</v>
      </c>
      <c r="T1790" s="17">
        <f t="shared" si="243"/>
        <v>0</v>
      </c>
      <c r="U1790" s="17">
        <v>0</v>
      </c>
      <c r="V1790" s="17">
        <v>87448.45</v>
      </c>
      <c r="W1790" s="17">
        <f t="shared" si="244"/>
        <v>-87448.45</v>
      </c>
      <c r="X1790" t="str">
        <f>VLOOKUP(J1790,'[12]Conver ASEJ VS Clave Nueva'!$A$4:$C$193,3,FALSE)</f>
        <v>4.3.10.6</v>
      </c>
      <c r="Y1790" t="str">
        <f>VLOOKUP(K1790,'[13]Conver ASEJ VS Clave Nueva'!$B$4:$D$193,3,FALSE)</f>
        <v>2% o 3% para la infraestructura básica existente</v>
      </c>
    </row>
    <row r="1791" spans="1:25" x14ac:dyDescent="0.25">
      <c r="A1791" s="16">
        <v>84775</v>
      </c>
      <c r="B1791" s="16" t="s">
        <v>52</v>
      </c>
      <c r="C1791" s="16" t="str">
        <f t="shared" si="245"/>
        <v>2018</v>
      </c>
      <c r="D1791" s="16" t="str">
        <f t="shared" si="246"/>
        <v>040000</v>
      </c>
      <c r="E1791" s="16" t="str">
        <f>VLOOKUP(D1791:D4947,'[10]Catalogos CRI'!$A$10:$B$19,2,FALSE)</f>
        <v>DERECHOS</v>
      </c>
      <c r="F1791" s="16" t="str">
        <f t="shared" si="247"/>
        <v>043000</v>
      </c>
      <c r="G1791" s="16" t="str">
        <f>VLOOKUP(F1791:F4947,'[10]Catalogos CRI'!$A$24:$B$65,2,FALSE)</f>
        <v>DERECHOS POR PRESTACIÓN DE SERVICIOS</v>
      </c>
      <c r="H1791" s="16" t="str">
        <f t="shared" si="248"/>
        <v>043090</v>
      </c>
      <c r="I1791" s="16" t="str">
        <f>VLOOKUP(H1791:H4947,'[10]Catalogos CRI'!$A$70:$B$148,2,FALSE)</f>
        <v>Agua potable y alcantarillado</v>
      </c>
      <c r="J1791" s="16" t="str">
        <f t="shared" si="249"/>
        <v>043096</v>
      </c>
      <c r="K1791" s="16" t="str">
        <f>VLOOKUP(J1791:J4947,'[10]Catalogos CRI'!$A$153:$B$335,2,FALSE)</f>
        <v>2% o 3% para la infraestructura básica existente</v>
      </c>
      <c r="L1791" s="16" t="str">
        <f t="shared" si="250"/>
        <v>400</v>
      </c>
      <c r="M1791" s="16" t="str">
        <f>VLOOKUP(L1791:L4947,[11]FF!$A$10:$B$16,2,FALSE)</f>
        <v>Ingresos Propios</v>
      </c>
      <c r="N1791" s="16" t="str">
        <f t="shared" si="251"/>
        <v>401</v>
      </c>
      <c r="O1791" s="16" t="str">
        <f>VLOOKUP(N1791:N4947,[11]FF!$A$22:$B$93,2,FALSE)</f>
        <v>Ingresos Propios</v>
      </c>
      <c r="P1791" s="16">
        <v>860192</v>
      </c>
      <c r="Q1791" s="16">
        <v>4</v>
      </c>
      <c r="R1791" s="17">
        <v>0</v>
      </c>
      <c r="S1791" s="17">
        <v>0</v>
      </c>
      <c r="T1791" s="17">
        <f t="shared" si="243"/>
        <v>0</v>
      </c>
      <c r="U1791" s="17">
        <v>0</v>
      </c>
      <c r="V1791" s="17">
        <v>69829.87</v>
      </c>
      <c r="W1791" s="17">
        <f t="shared" si="244"/>
        <v>-69829.87</v>
      </c>
      <c r="X1791" t="str">
        <f>VLOOKUP(J1791,'[12]Conver ASEJ VS Clave Nueva'!$A$4:$C$193,3,FALSE)</f>
        <v>4.3.10.6</v>
      </c>
      <c r="Y1791" t="str">
        <f>VLOOKUP(K1791,'[13]Conver ASEJ VS Clave Nueva'!$B$4:$D$193,3,FALSE)</f>
        <v>2% o 3% para la infraestructura básica existente</v>
      </c>
    </row>
    <row r="1792" spans="1:25" x14ac:dyDescent="0.25">
      <c r="A1792" s="16">
        <v>84775</v>
      </c>
      <c r="B1792" s="16" t="s">
        <v>52</v>
      </c>
      <c r="C1792" s="16" t="str">
        <f t="shared" si="245"/>
        <v>2018</v>
      </c>
      <c r="D1792" s="16" t="str">
        <f t="shared" si="246"/>
        <v>040000</v>
      </c>
      <c r="E1792" s="16" t="str">
        <f>VLOOKUP(D1792:D4948,'[10]Catalogos CRI'!$A$10:$B$19,2,FALSE)</f>
        <v>DERECHOS</v>
      </c>
      <c r="F1792" s="16" t="str">
        <f t="shared" si="247"/>
        <v>043000</v>
      </c>
      <c r="G1792" s="16" t="str">
        <f>VLOOKUP(F1792:F4948,'[10]Catalogos CRI'!$A$24:$B$65,2,FALSE)</f>
        <v>DERECHOS POR PRESTACIÓN DE SERVICIOS</v>
      </c>
      <c r="H1792" s="16" t="str">
        <f t="shared" si="248"/>
        <v>043090</v>
      </c>
      <c r="I1792" s="16" t="str">
        <f>VLOOKUP(H1792:H4948,'[10]Catalogos CRI'!$A$70:$B$148,2,FALSE)</f>
        <v>Agua potable y alcantarillado</v>
      </c>
      <c r="J1792" s="16" t="str">
        <f t="shared" si="249"/>
        <v>043096</v>
      </c>
      <c r="K1792" s="16" t="str">
        <f>VLOOKUP(J1792:J4948,'[10]Catalogos CRI'!$A$153:$B$335,2,FALSE)</f>
        <v>2% o 3% para la infraestructura básica existente</v>
      </c>
      <c r="L1792" s="16" t="str">
        <f t="shared" si="250"/>
        <v>400</v>
      </c>
      <c r="M1792" s="16" t="str">
        <f>VLOOKUP(L1792:L4948,[11]FF!$A$10:$B$16,2,FALSE)</f>
        <v>Ingresos Propios</v>
      </c>
      <c r="N1792" s="16" t="str">
        <f t="shared" si="251"/>
        <v>401</v>
      </c>
      <c r="O1792" s="16" t="str">
        <f>VLOOKUP(N1792:N4948,[11]FF!$A$22:$B$93,2,FALSE)</f>
        <v>Ingresos Propios</v>
      </c>
      <c r="P1792" s="16">
        <v>860193</v>
      </c>
      <c r="Q1792" s="16">
        <v>5</v>
      </c>
      <c r="R1792" s="17">
        <v>0</v>
      </c>
      <c r="S1792" s="17">
        <v>0</v>
      </c>
      <c r="T1792" s="17">
        <f t="shared" si="243"/>
        <v>0</v>
      </c>
      <c r="U1792" s="17">
        <v>0</v>
      </c>
      <c r="V1792" s="17">
        <v>69997.149999999994</v>
      </c>
      <c r="W1792" s="17">
        <f t="shared" si="244"/>
        <v>-69997.149999999994</v>
      </c>
      <c r="X1792" t="str">
        <f>VLOOKUP(J1792,'[12]Conver ASEJ VS Clave Nueva'!$A$4:$C$193,3,FALSE)</f>
        <v>4.3.10.6</v>
      </c>
      <c r="Y1792" t="str">
        <f>VLOOKUP(K1792,'[13]Conver ASEJ VS Clave Nueva'!$B$4:$D$193,3,FALSE)</f>
        <v>2% o 3% para la infraestructura básica existente</v>
      </c>
    </row>
    <row r="1793" spans="1:25" x14ac:dyDescent="0.25">
      <c r="A1793" s="16">
        <v>84775</v>
      </c>
      <c r="B1793" s="16" t="s">
        <v>52</v>
      </c>
      <c r="C1793" s="16" t="str">
        <f t="shared" si="245"/>
        <v>2018</v>
      </c>
      <c r="D1793" s="16" t="str">
        <f t="shared" si="246"/>
        <v>040000</v>
      </c>
      <c r="E1793" s="16" t="str">
        <f>VLOOKUP(D1793:D4949,'[10]Catalogos CRI'!$A$10:$B$19,2,FALSE)</f>
        <v>DERECHOS</v>
      </c>
      <c r="F1793" s="16" t="str">
        <f t="shared" si="247"/>
        <v>043000</v>
      </c>
      <c r="G1793" s="16" t="str">
        <f>VLOOKUP(F1793:F4949,'[10]Catalogos CRI'!$A$24:$B$65,2,FALSE)</f>
        <v>DERECHOS POR PRESTACIÓN DE SERVICIOS</v>
      </c>
      <c r="H1793" s="16" t="str">
        <f t="shared" si="248"/>
        <v>043090</v>
      </c>
      <c r="I1793" s="16" t="str">
        <f>VLOOKUP(H1793:H4949,'[10]Catalogos CRI'!$A$70:$B$148,2,FALSE)</f>
        <v>Agua potable y alcantarillado</v>
      </c>
      <c r="J1793" s="16" t="str">
        <f t="shared" si="249"/>
        <v>043096</v>
      </c>
      <c r="K1793" s="16" t="str">
        <f>VLOOKUP(J1793:J4949,'[10]Catalogos CRI'!$A$153:$B$335,2,FALSE)</f>
        <v>2% o 3% para la infraestructura básica existente</v>
      </c>
      <c r="L1793" s="16" t="str">
        <f t="shared" si="250"/>
        <v>400</v>
      </c>
      <c r="M1793" s="16" t="str">
        <f>VLOOKUP(L1793:L4949,[11]FF!$A$10:$B$16,2,FALSE)</f>
        <v>Ingresos Propios</v>
      </c>
      <c r="N1793" s="16" t="str">
        <f t="shared" si="251"/>
        <v>401</v>
      </c>
      <c r="O1793" s="16" t="str">
        <f>VLOOKUP(N1793:N4949,[11]FF!$A$22:$B$93,2,FALSE)</f>
        <v>Ingresos Propios</v>
      </c>
      <c r="P1793" s="16">
        <v>860194</v>
      </c>
      <c r="Q1793" s="16">
        <v>6</v>
      </c>
      <c r="R1793" s="17">
        <v>0</v>
      </c>
      <c r="S1793" s="17">
        <v>0</v>
      </c>
      <c r="T1793" s="17">
        <f t="shared" si="243"/>
        <v>0</v>
      </c>
      <c r="U1793" s="17">
        <v>0</v>
      </c>
      <c r="V1793" s="17">
        <v>43650.01</v>
      </c>
      <c r="W1793" s="17">
        <f t="shared" si="244"/>
        <v>-43650.01</v>
      </c>
      <c r="X1793" t="str">
        <f>VLOOKUP(J1793,'[12]Conver ASEJ VS Clave Nueva'!$A$4:$C$193,3,FALSE)</f>
        <v>4.3.10.6</v>
      </c>
      <c r="Y1793" t="str">
        <f>VLOOKUP(K1793,'[13]Conver ASEJ VS Clave Nueva'!$B$4:$D$193,3,FALSE)</f>
        <v>2% o 3% para la infraestructura básica existente</v>
      </c>
    </row>
    <row r="1794" spans="1:25" x14ac:dyDescent="0.25">
      <c r="A1794" s="16">
        <v>84775</v>
      </c>
      <c r="B1794" s="16" t="s">
        <v>52</v>
      </c>
      <c r="C1794" s="16" t="str">
        <f t="shared" si="245"/>
        <v>2018</v>
      </c>
      <c r="D1794" s="16" t="str">
        <f t="shared" si="246"/>
        <v>040000</v>
      </c>
      <c r="E1794" s="16" t="str">
        <f>VLOOKUP(D1794:D4950,'[10]Catalogos CRI'!$A$10:$B$19,2,FALSE)</f>
        <v>DERECHOS</v>
      </c>
      <c r="F1794" s="16" t="str">
        <f t="shared" si="247"/>
        <v>043000</v>
      </c>
      <c r="G1794" s="16" t="str">
        <f>VLOOKUP(F1794:F4950,'[10]Catalogos CRI'!$A$24:$B$65,2,FALSE)</f>
        <v>DERECHOS POR PRESTACIÓN DE SERVICIOS</v>
      </c>
      <c r="H1794" s="16" t="str">
        <f t="shared" si="248"/>
        <v>043090</v>
      </c>
      <c r="I1794" s="16" t="str">
        <f>VLOOKUP(H1794:H4950,'[10]Catalogos CRI'!$A$70:$B$148,2,FALSE)</f>
        <v>Agua potable y alcantarillado</v>
      </c>
      <c r="J1794" s="16" t="str">
        <f t="shared" si="249"/>
        <v>043096</v>
      </c>
      <c r="K1794" s="16" t="str">
        <f>VLOOKUP(J1794:J4950,'[10]Catalogos CRI'!$A$153:$B$335,2,FALSE)</f>
        <v>2% o 3% para la infraestructura básica existente</v>
      </c>
      <c r="L1794" s="16" t="str">
        <f t="shared" si="250"/>
        <v>400</v>
      </c>
      <c r="M1794" s="16" t="str">
        <f>VLOOKUP(L1794:L4950,[11]FF!$A$10:$B$16,2,FALSE)</f>
        <v>Ingresos Propios</v>
      </c>
      <c r="N1794" s="16" t="str">
        <f t="shared" si="251"/>
        <v>401</v>
      </c>
      <c r="O1794" s="16" t="str">
        <f>VLOOKUP(N1794:N4950,[11]FF!$A$22:$B$93,2,FALSE)</f>
        <v>Ingresos Propios</v>
      </c>
      <c r="P1794" s="16">
        <v>860195</v>
      </c>
      <c r="Q1794" s="16">
        <v>7</v>
      </c>
      <c r="R1794" s="17">
        <v>0</v>
      </c>
      <c r="S1794" s="17">
        <v>0</v>
      </c>
      <c r="T1794" s="17">
        <f t="shared" si="243"/>
        <v>0</v>
      </c>
      <c r="U1794" s="17">
        <v>0</v>
      </c>
      <c r="V1794" s="17">
        <v>59833.83</v>
      </c>
      <c r="W1794" s="17">
        <f t="shared" si="244"/>
        <v>-59833.83</v>
      </c>
      <c r="X1794" t="str">
        <f>VLOOKUP(J1794,'[12]Conver ASEJ VS Clave Nueva'!$A$4:$C$193,3,FALSE)</f>
        <v>4.3.10.6</v>
      </c>
      <c r="Y1794" t="str">
        <f>VLOOKUP(K1794,'[13]Conver ASEJ VS Clave Nueva'!$B$4:$D$193,3,FALSE)</f>
        <v>2% o 3% para la infraestructura básica existente</v>
      </c>
    </row>
    <row r="1795" spans="1:25" x14ac:dyDescent="0.25">
      <c r="A1795" s="16">
        <v>84775</v>
      </c>
      <c r="B1795" s="16" t="s">
        <v>52</v>
      </c>
      <c r="C1795" s="16" t="str">
        <f t="shared" si="245"/>
        <v>2018</v>
      </c>
      <c r="D1795" s="16" t="str">
        <f t="shared" si="246"/>
        <v>040000</v>
      </c>
      <c r="E1795" s="16" t="str">
        <f>VLOOKUP(D1795:D4951,'[10]Catalogos CRI'!$A$10:$B$19,2,FALSE)</f>
        <v>DERECHOS</v>
      </c>
      <c r="F1795" s="16" t="str">
        <f t="shared" si="247"/>
        <v>043000</v>
      </c>
      <c r="G1795" s="16" t="str">
        <f>VLOOKUP(F1795:F4951,'[10]Catalogos CRI'!$A$24:$B$65,2,FALSE)</f>
        <v>DERECHOS POR PRESTACIÓN DE SERVICIOS</v>
      </c>
      <c r="H1795" s="16" t="str">
        <f t="shared" si="248"/>
        <v>043090</v>
      </c>
      <c r="I1795" s="16" t="str">
        <f>VLOOKUP(H1795:H4951,'[10]Catalogos CRI'!$A$70:$B$148,2,FALSE)</f>
        <v>Agua potable y alcantarillado</v>
      </c>
      <c r="J1795" s="16" t="str">
        <f t="shared" si="249"/>
        <v>043096</v>
      </c>
      <c r="K1795" s="16" t="str">
        <f>VLOOKUP(J1795:J4951,'[10]Catalogos CRI'!$A$153:$B$335,2,FALSE)</f>
        <v>2% o 3% para la infraestructura básica existente</v>
      </c>
      <c r="L1795" s="16" t="str">
        <f t="shared" si="250"/>
        <v>400</v>
      </c>
      <c r="M1795" s="16" t="str">
        <f>VLOOKUP(L1795:L4951,[11]FF!$A$10:$B$16,2,FALSE)</f>
        <v>Ingresos Propios</v>
      </c>
      <c r="N1795" s="16" t="str">
        <f t="shared" si="251"/>
        <v>401</v>
      </c>
      <c r="O1795" s="16" t="str">
        <f>VLOOKUP(N1795:N4951,[11]FF!$A$22:$B$93,2,FALSE)</f>
        <v>Ingresos Propios</v>
      </c>
      <c r="P1795" s="16">
        <v>860196</v>
      </c>
      <c r="Q1795" s="16">
        <v>8</v>
      </c>
      <c r="R1795" s="17">
        <v>0</v>
      </c>
      <c r="S1795" s="17">
        <v>0</v>
      </c>
      <c r="T1795" s="17">
        <f t="shared" si="243"/>
        <v>0</v>
      </c>
      <c r="U1795" s="17">
        <v>0</v>
      </c>
      <c r="V1795" s="17">
        <v>56223</v>
      </c>
      <c r="W1795" s="17">
        <f t="shared" si="244"/>
        <v>-56223</v>
      </c>
      <c r="X1795" t="str">
        <f>VLOOKUP(J1795,'[12]Conver ASEJ VS Clave Nueva'!$A$4:$C$193,3,FALSE)</f>
        <v>4.3.10.6</v>
      </c>
      <c r="Y1795" t="str">
        <f>VLOOKUP(K1795,'[13]Conver ASEJ VS Clave Nueva'!$B$4:$D$193,3,FALSE)</f>
        <v>2% o 3% para la infraestructura básica existente</v>
      </c>
    </row>
    <row r="1796" spans="1:25" x14ac:dyDescent="0.25">
      <c r="A1796" s="16">
        <v>84775</v>
      </c>
      <c r="B1796" s="16" t="s">
        <v>52</v>
      </c>
      <c r="C1796" s="16" t="str">
        <f t="shared" si="245"/>
        <v>2018</v>
      </c>
      <c r="D1796" s="16" t="str">
        <f t="shared" si="246"/>
        <v>040000</v>
      </c>
      <c r="E1796" s="16" t="str">
        <f>VLOOKUP(D1796:D4952,'[10]Catalogos CRI'!$A$10:$B$19,2,FALSE)</f>
        <v>DERECHOS</v>
      </c>
      <c r="F1796" s="16" t="str">
        <f t="shared" si="247"/>
        <v>043000</v>
      </c>
      <c r="G1796" s="16" t="str">
        <f>VLOOKUP(F1796:F4952,'[10]Catalogos CRI'!$A$24:$B$65,2,FALSE)</f>
        <v>DERECHOS POR PRESTACIÓN DE SERVICIOS</v>
      </c>
      <c r="H1796" s="16" t="str">
        <f t="shared" si="248"/>
        <v>043090</v>
      </c>
      <c r="I1796" s="16" t="str">
        <f>VLOOKUP(H1796:H4952,'[10]Catalogos CRI'!$A$70:$B$148,2,FALSE)</f>
        <v>Agua potable y alcantarillado</v>
      </c>
      <c r="J1796" s="16" t="str">
        <f t="shared" si="249"/>
        <v>043096</v>
      </c>
      <c r="K1796" s="16" t="str">
        <f>VLOOKUP(J1796:J4952,'[10]Catalogos CRI'!$A$153:$B$335,2,FALSE)</f>
        <v>2% o 3% para la infraestructura básica existente</v>
      </c>
      <c r="L1796" s="16" t="str">
        <f t="shared" si="250"/>
        <v>400</v>
      </c>
      <c r="M1796" s="16" t="str">
        <f>VLOOKUP(L1796:L4952,[11]FF!$A$10:$B$16,2,FALSE)</f>
        <v>Ingresos Propios</v>
      </c>
      <c r="N1796" s="16" t="str">
        <f t="shared" si="251"/>
        <v>401</v>
      </c>
      <c r="O1796" s="16" t="str">
        <f>VLOOKUP(N1796:N4952,[11]FF!$A$22:$B$93,2,FALSE)</f>
        <v>Ingresos Propios</v>
      </c>
      <c r="P1796" s="16">
        <v>860197</v>
      </c>
      <c r="Q1796" s="16">
        <v>9</v>
      </c>
      <c r="R1796" s="17">
        <v>0</v>
      </c>
      <c r="S1796" s="17">
        <v>0</v>
      </c>
      <c r="T1796" s="17">
        <f t="shared" si="243"/>
        <v>0</v>
      </c>
      <c r="U1796" s="17">
        <v>0</v>
      </c>
      <c r="V1796" s="17">
        <v>110061.09</v>
      </c>
      <c r="W1796" s="17">
        <f t="shared" si="244"/>
        <v>-110061.09</v>
      </c>
      <c r="X1796" t="str">
        <f>VLOOKUP(J1796,'[12]Conver ASEJ VS Clave Nueva'!$A$4:$C$193,3,FALSE)</f>
        <v>4.3.10.6</v>
      </c>
      <c r="Y1796" t="str">
        <f>VLOOKUP(K1796,'[13]Conver ASEJ VS Clave Nueva'!$B$4:$D$193,3,FALSE)</f>
        <v>2% o 3% para la infraestructura básica existente</v>
      </c>
    </row>
    <row r="1797" spans="1:25" x14ac:dyDescent="0.25">
      <c r="A1797" s="16">
        <v>84775</v>
      </c>
      <c r="B1797" s="16" t="s">
        <v>52</v>
      </c>
      <c r="C1797" s="16" t="str">
        <f t="shared" si="245"/>
        <v>2018</v>
      </c>
      <c r="D1797" s="16" t="str">
        <f t="shared" si="246"/>
        <v>040000</v>
      </c>
      <c r="E1797" s="16" t="str">
        <f>VLOOKUP(D1797:D4953,'[10]Catalogos CRI'!$A$10:$B$19,2,FALSE)</f>
        <v>DERECHOS</v>
      </c>
      <c r="F1797" s="16" t="str">
        <f t="shared" si="247"/>
        <v>043000</v>
      </c>
      <c r="G1797" s="16" t="str">
        <f>VLOOKUP(F1797:F4953,'[10]Catalogos CRI'!$A$24:$B$65,2,FALSE)</f>
        <v>DERECHOS POR PRESTACIÓN DE SERVICIOS</v>
      </c>
      <c r="H1797" s="16" t="str">
        <f t="shared" si="248"/>
        <v>043090</v>
      </c>
      <c r="I1797" s="16" t="str">
        <f>VLOOKUP(H1797:H4953,'[10]Catalogos CRI'!$A$70:$B$148,2,FALSE)</f>
        <v>Agua potable y alcantarillado</v>
      </c>
      <c r="J1797" s="16" t="str">
        <f t="shared" si="249"/>
        <v>043096</v>
      </c>
      <c r="K1797" s="16" t="str">
        <f>VLOOKUP(J1797:J4953,'[10]Catalogos CRI'!$A$153:$B$335,2,FALSE)</f>
        <v>2% o 3% para la infraestructura básica existente</v>
      </c>
      <c r="L1797" s="16" t="str">
        <f t="shared" si="250"/>
        <v>400</v>
      </c>
      <c r="M1797" s="16" t="str">
        <f>VLOOKUP(L1797:L4953,[11]FF!$A$10:$B$16,2,FALSE)</f>
        <v>Ingresos Propios</v>
      </c>
      <c r="N1797" s="16" t="str">
        <f t="shared" si="251"/>
        <v>401</v>
      </c>
      <c r="O1797" s="16" t="str">
        <f>VLOOKUP(N1797:N4953,[11]FF!$A$22:$B$93,2,FALSE)</f>
        <v>Ingresos Propios</v>
      </c>
      <c r="P1797" s="16">
        <v>860198</v>
      </c>
      <c r="Q1797" s="16">
        <v>10</v>
      </c>
      <c r="R1797" s="17">
        <v>0</v>
      </c>
      <c r="S1797" s="17">
        <v>0</v>
      </c>
      <c r="T1797" s="17">
        <f t="shared" si="243"/>
        <v>0</v>
      </c>
      <c r="U1797" s="17">
        <v>0</v>
      </c>
      <c r="V1797" s="17">
        <v>157732.82</v>
      </c>
      <c r="W1797" s="17">
        <f t="shared" si="244"/>
        <v>-157732.82</v>
      </c>
      <c r="X1797" t="str">
        <f>VLOOKUP(J1797,'[12]Conver ASEJ VS Clave Nueva'!$A$4:$C$193,3,FALSE)</f>
        <v>4.3.10.6</v>
      </c>
      <c r="Y1797" t="str">
        <f>VLOOKUP(K1797,'[13]Conver ASEJ VS Clave Nueva'!$B$4:$D$193,3,FALSE)</f>
        <v>2% o 3% para la infraestructura básica existente</v>
      </c>
    </row>
    <row r="1798" spans="1:25" x14ac:dyDescent="0.25">
      <c r="A1798" s="16">
        <v>84775</v>
      </c>
      <c r="B1798" s="16" t="s">
        <v>52</v>
      </c>
      <c r="C1798" s="16" t="str">
        <f t="shared" si="245"/>
        <v>2018</v>
      </c>
      <c r="D1798" s="16" t="str">
        <f t="shared" si="246"/>
        <v>040000</v>
      </c>
      <c r="E1798" s="16" t="str">
        <f>VLOOKUP(D1798:D4954,'[10]Catalogos CRI'!$A$10:$B$19,2,FALSE)</f>
        <v>DERECHOS</v>
      </c>
      <c r="F1798" s="16" t="str">
        <f t="shared" si="247"/>
        <v>043000</v>
      </c>
      <c r="G1798" s="16" t="str">
        <f>VLOOKUP(F1798:F4954,'[10]Catalogos CRI'!$A$24:$B$65,2,FALSE)</f>
        <v>DERECHOS POR PRESTACIÓN DE SERVICIOS</v>
      </c>
      <c r="H1798" s="16" t="str">
        <f t="shared" si="248"/>
        <v>043090</v>
      </c>
      <c r="I1798" s="16" t="str">
        <f>VLOOKUP(H1798:H4954,'[10]Catalogos CRI'!$A$70:$B$148,2,FALSE)</f>
        <v>Agua potable y alcantarillado</v>
      </c>
      <c r="J1798" s="16" t="str">
        <f t="shared" si="249"/>
        <v>043096</v>
      </c>
      <c r="K1798" s="16" t="str">
        <f>VLOOKUP(J1798:J4954,'[10]Catalogos CRI'!$A$153:$B$335,2,FALSE)</f>
        <v>2% o 3% para la infraestructura básica existente</v>
      </c>
      <c r="L1798" s="16" t="str">
        <f t="shared" si="250"/>
        <v>400</v>
      </c>
      <c r="M1798" s="16" t="str">
        <f>VLOOKUP(L1798:L4954,[11]FF!$A$10:$B$16,2,FALSE)</f>
        <v>Ingresos Propios</v>
      </c>
      <c r="N1798" s="16" t="str">
        <f t="shared" si="251"/>
        <v>401</v>
      </c>
      <c r="O1798" s="16" t="str">
        <f>VLOOKUP(N1798:N4954,[11]FF!$A$22:$B$93,2,FALSE)</f>
        <v>Ingresos Propios</v>
      </c>
      <c r="P1798" s="16">
        <v>860199</v>
      </c>
      <c r="Q1798" s="16">
        <v>11</v>
      </c>
      <c r="R1798" s="17">
        <v>0</v>
      </c>
      <c r="S1798" s="17">
        <v>0</v>
      </c>
      <c r="T1798" s="17">
        <f t="shared" si="243"/>
        <v>0</v>
      </c>
      <c r="U1798" s="17">
        <v>0</v>
      </c>
      <c r="V1798" s="17">
        <v>57710.07</v>
      </c>
      <c r="W1798" s="17">
        <f t="shared" si="244"/>
        <v>-57710.07</v>
      </c>
      <c r="X1798" t="str">
        <f>VLOOKUP(J1798,'[12]Conver ASEJ VS Clave Nueva'!$A$4:$C$193,3,FALSE)</f>
        <v>4.3.10.6</v>
      </c>
      <c r="Y1798" t="str">
        <f>VLOOKUP(K1798,'[13]Conver ASEJ VS Clave Nueva'!$B$4:$D$193,3,FALSE)</f>
        <v>2% o 3% para la infraestructura básica existente</v>
      </c>
    </row>
    <row r="1799" spans="1:25" x14ac:dyDescent="0.25">
      <c r="A1799" s="16">
        <v>84775</v>
      </c>
      <c r="B1799" s="16" t="s">
        <v>52</v>
      </c>
      <c r="C1799" s="16" t="str">
        <f t="shared" si="245"/>
        <v>2018</v>
      </c>
      <c r="D1799" s="16" t="str">
        <f t="shared" si="246"/>
        <v>040000</v>
      </c>
      <c r="E1799" s="16" t="str">
        <f>VLOOKUP(D1799:D4955,'[10]Catalogos CRI'!$A$10:$B$19,2,FALSE)</f>
        <v>DERECHOS</v>
      </c>
      <c r="F1799" s="16" t="str">
        <f t="shared" si="247"/>
        <v>043000</v>
      </c>
      <c r="G1799" s="16" t="str">
        <f>VLOOKUP(F1799:F4955,'[10]Catalogos CRI'!$A$24:$B$65,2,FALSE)</f>
        <v>DERECHOS POR PRESTACIÓN DE SERVICIOS</v>
      </c>
      <c r="H1799" s="16" t="str">
        <f t="shared" si="248"/>
        <v>043090</v>
      </c>
      <c r="I1799" s="16" t="str">
        <f>VLOOKUP(H1799:H4955,'[10]Catalogos CRI'!$A$70:$B$148,2,FALSE)</f>
        <v>Agua potable y alcantarillado</v>
      </c>
      <c r="J1799" s="16" t="str">
        <f t="shared" si="249"/>
        <v>043096</v>
      </c>
      <c r="K1799" s="16" t="str">
        <f>VLOOKUP(J1799:J4955,'[10]Catalogos CRI'!$A$153:$B$335,2,FALSE)</f>
        <v>2% o 3% para la infraestructura básica existente</v>
      </c>
      <c r="L1799" s="16" t="str">
        <f t="shared" si="250"/>
        <v>400</v>
      </c>
      <c r="M1799" s="16" t="str">
        <f>VLOOKUP(L1799:L4955,[11]FF!$A$10:$B$16,2,FALSE)</f>
        <v>Ingresos Propios</v>
      </c>
      <c r="N1799" s="16" t="str">
        <f t="shared" si="251"/>
        <v>401</v>
      </c>
      <c r="O1799" s="16" t="str">
        <f>VLOOKUP(N1799:N4955,[11]FF!$A$22:$B$93,2,FALSE)</f>
        <v>Ingresos Propios</v>
      </c>
      <c r="P1799" s="16">
        <v>860200</v>
      </c>
      <c r="Q1799" s="16">
        <v>12</v>
      </c>
      <c r="R1799" s="17">
        <v>0</v>
      </c>
      <c r="S1799" s="17">
        <v>0</v>
      </c>
      <c r="T1799" s="17">
        <f t="shared" si="243"/>
        <v>0</v>
      </c>
      <c r="U1799" s="17">
        <v>0</v>
      </c>
      <c r="V1799" s="17">
        <v>66132.86</v>
      </c>
      <c r="W1799" s="17">
        <f t="shared" si="244"/>
        <v>-66132.86</v>
      </c>
      <c r="X1799" t="str">
        <f>VLOOKUP(J1799,'[12]Conver ASEJ VS Clave Nueva'!$A$4:$C$193,3,FALSE)</f>
        <v>4.3.10.6</v>
      </c>
      <c r="Y1799" t="str">
        <f>VLOOKUP(K1799,'[13]Conver ASEJ VS Clave Nueva'!$B$4:$D$193,3,FALSE)</f>
        <v>2% o 3% para la infraestructura básica existente</v>
      </c>
    </row>
    <row r="1800" spans="1:25" x14ac:dyDescent="0.25">
      <c r="A1800" s="16">
        <v>84776</v>
      </c>
      <c r="B1800" s="16" t="s">
        <v>53</v>
      </c>
      <c r="C1800" s="16" t="str">
        <f t="shared" si="245"/>
        <v>2018</v>
      </c>
      <c r="D1800" s="16" t="str">
        <f t="shared" si="246"/>
        <v>040000</v>
      </c>
      <c r="E1800" s="16" t="str">
        <f>VLOOKUP(D1800:D4956,'[10]Catalogos CRI'!$A$10:$B$19,2,FALSE)</f>
        <v>DERECHOS</v>
      </c>
      <c r="F1800" s="16" t="str">
        <f t="shared" si="247"/>
        <v>043000</v>
      </c>
      <c r="G1800" s="16" t="str">
        <f>VLOOKUP(F1800:F4956,'[10]Catalogos CRI'!$A$24:$B$65,2,FALSE)</f>
        <v>DERECHOS POR PRESTACIÓN DE SERVICIOS</v>
      </c>
      <c r="H1800" s="16" t="str">
        <f t="shared" si="248"/>
        <v>043090</v>
      </c>
      <c r="I1800" s="16" t="str">
        <f>VLOOKUP(H1800:H4956,'[10]Catalogos CRI'!$A$70:$B$148,2,FALSE)</f>
        <v>Agua potable y alcantarillado</v>
      </c>
      <c r="J1800" s="16" t="str">
        <f t="shared" si="249"/>
        <v>043098</v>
      </c>
      <c r="K1800" s="16" t="str">
        <f>VLOOKUP(J1800:J4956,'[10]Catalogos CRI'!$A$153:$B$335,2,FALSE)</f>
        <v>Conexión o reconexión al servicio</v>
      </c>
      <c r="L1800" s="16" t="str">
        <f t="shared" si="250"/>
        <v>400</v>
      </c>
      <c r="M1800" s="16" t="str">
        <f>VLOOKUP(L1800:L4956,[11]FF!$A$10:$B$16,2,FALSE)</f>
        <v>Ingresos Propios</v>
      </c>
      <c r="N1800" s="16" t="str">
        <f t="shared" si="251"/>
        <v>401</v>
      </c>
      <c r="O1800" s="16" t="str">
        <f>VLOOKUP(N1800:N4956,[11]FF!$A$22:$B$93,2,FALSE)</f>
        <v>Ingresos Propios</v>
      </c>
      <c r="P1800" s="16">
        <v>860201</v>
      </c>
      <c r="Q1800" s="16">
        <v>1</v>
      </c>
      <c r="R1800" s="17">
        <v>0</v>
      </c>
      <c r="S1800" s="17">
        <v>0</v>
      </c>
      <c r="T1800" s="17">
        <f t="shared" si="243"/>
        <v>0</v>
      </c>
      <c r="U1800" s="17">
        <v>0</v>
      </c>
      <c r="V1800" s="17">
        <v>75358.53</v>
      </c>
      <c r="W1800" s="17">
        <f t="shared" si="244"/>
        <v>-75358.53</v>
      </c>
      <c r="X1800" t="str">
        <f>VLOOKUP(J1800,'[12]Conver ASEJ VS Clave Nueva'!$A$4:$C$193,3,FALSE)</f>
        <v>4.3.10.8</v>
      </c>
      <c r="Y1800" t="str">
        <f>VLOOKUP(K1800,'[13]Conver ASEJ VS Clave Nueva'!$B$4:$D$193,3,FALSE)</f>
        <v>Conexión o reconexión al servicio</v>
      </c>
    </row>
    <row r="1801" spans="1:25" x14ac:dyDescent="0.25">
      <c r="A1801" s="16">
        <v>84776</v>
      </c>
      <c r="B1801" s="16" t="s">
        <v>53</v>
      </c>
      <c r="C1801" s="16" t="str">
        <f t="shared" si="245"/>
        <v>2018</v>
      </c>
      <c r="D1801" s="16" t="str">
        <f t="shared" si="246"/>
        <v>040000</v>
      </c>
      <c r="E1801" s="16" t="str">
        <f>VLOOKUP(D1801:D4957,'[10]Catalogos CRI'!$A$10:$B$19,2,FALSE)</f>
        <v>DERECHOS</v>
      </c>
      <c r="F1801" s="16" t="str">
        <f t="shared" si="247"/>
        <v>043000</v>
      </c>
      <c r="G1801" s="16" t="str">
        <f>VLOOKUP(F1801:F4957,'[10]Catalogos CRI'!$A$24:$B$65,2,FALSE)</f>
        <v>DERECHOS POR PRESTACIÓN DE SERVICIOS</v>
      </c>
      <c r="H1801" s="16" t="str">
        <f t="shared" si="248"/>
        <v>043090</v>
      </c>
      <c r="I1801" s="16" t="str">
        <f>VLOOKUP(H1801:H4957,'[10]Catalogos CRI'!$A$70:$B$148,2,FALSE)</f>
        <v>Agua potable y alcantarillado</v>
      </c>
      <c r="J1801" s="16" t="str">
        <f t="shared" si="249"/>
        <v>043098</v>
      </c>
      <c r="K1801" s="16" t="str">
        <f>VLOOKUP(J1801:J4957,'[10]Catalogos CRI'!$A$153:$B$335,2,FALSE)</f>
        <v>Conexión o reconexión al servicio</v>
      </c>
      <c r="L1801" s="16" t="str">
        <f t="shared" si="250"/>
        <v>400</v>
      </c>
      <c r="M1801" s="16" t="str">
        <f>VLOOKUP(L1801:L4957,[11]FF!$A$10:$B$16,2,FALSE)</f>
        <v>Ingresos Propios</v>
      </c>
      <c r="N1801" s="16" t="str">
        <f t="shared" si="251"/>
        <v>401</v>
      </c>
      <c r="O1801" s="16" t="str">
        <f>VLOOKUP(N1801:N4957,[11]FF!$A$22:$B$93,2,FALSE)</f>
        <v>Ingresos Propios</v>
      </c>
      <c r="P1801" s="16">
        <v>860202</v>
      </c>
      <c r="Q1801" s="16">
        <v>2</v>
      </c>
      <c r="R1801" s="17">
        <v>0</v>
      </c>
      <c r="S1801" s="17">
        <v>0</v>
      </c>
      <c r="T1801" s="17">
        <f t="shared" ref="T1801:T1864" si="252">R1801+S1801</f>
        <v>0</v>
      </c>
      <c r="U1801" s="17">
        <v>0</v>
      </c>
      <c r="V1801" s="17">
        <v>100003.08</v>
      </c>
      <c r="W1801" s="17">
        <f t="shared" ref="W1801:W1864" si="253">T1801-V1801</f>
        <v>-100003.08</v>
      </c>
      <c r="X1801" t="str">
        <f>VLOOKUP(J1801,'[12]Conver ASEJ VS Clave Nueva'!$A$4:$C$193,3,FALSE)</f>
        <v>4.3.10.8</v>
      </c>
      <c r="Y1801" t="str">
        <f>VLOOKUP(K1801,'[13]Conver ASEJ VS Clave Nueva'!$B$4:$D$193,3,FALSE)</f>
        <v>Conexión o reconexión al servicio</v>
      </c>
    </row>
    <row r="1802" spans="1:25" x14ac:dyDescent="0.25">
      <c r="A1802" s="16">
        <v>84776</v>
      </c>
      <c r="B1802" s="16" t="s">
        <v>53</v>
      </c>
      <c r="C1802" s="16" t="str">
        <f t="shared" ref="C1802:C1865" si="254">MID(B1802,1,4)</f>
        <v>2018</v>
      </c>
      <c r="D1802" s="16" t="str">
        <f t="shared" ref="D1802:D1865" si="255">MID(B1802,6,6)</f>
        <v>040000</v>
      </c>
      <c r="E1802" s="16" t="str">
        <f>VLOOKUP(D1802:D4958,'[10]Catalogos CRI'!$A$10:$B$19,2,FALSE)</f>
        <v>DERECHOS</v>
      </c>
      <c r="F1802" s="16" t="str">
        <f t="shared" ref="F1802:F1865" si="256">MID(B1802,13,6)</f>
        <v>043000</v>
      </c>
      <c r="G1802" s="16" t="str">
        <f>VLOOKUP(F1802:F4958,'[10]Catalogos CRI'!$A$24:$B$65,2,FALSE)</f>
        <v>DERECHOS POR PRESTACIÓN DE SERVICIOS</v>
      </c>
      <c r="H1802" s="16" t="str">
        <f t="shared" ref="H1802:H1865" si="257">MID(B1802,20,6)</f>
        <v>043090</v>
      </c>
      <c r="I1802" s="16" t="str">
        <f>VLOOKUP(H1802:H4958,'[10]Catalogos CRI'!$A$70:$B$148,2,FALSE)</f>
        <v>Agua potable y alcantarillado</v>
      </c>
      <c r="J1802" s="16" t="str">
        <f t="shared" ref="J1802:J1865" si="258">MID(B1802,27,6)</f>
        <v>043098</v>
      </c>
      <c r="K1802" s="16" t="str">
        <f>VLOOKUP(J1802:J4958,'[10]Catalogos CRI'!$A$153:$B$335,2,FALSE)</f>
        <v>Conexión o reconexión al servicio</v>
      </c>
      <c r="L1802" s="16" t="str">
        <f t="shared" ref="L1802:L1865" si="259">MID(B1802,34,3)</f>
        <v>400</v>
      </c>
      <c r="M1802" s="16" t="str">
        <f>VLOOKUP(L1802:L4958,[11]FF!$A$10:$B$16,2,FALSE)</f>
        <v>Ingresos Propios</v>
      </c>
      <c r="N1802" s="16" t="str">
        <f t="shared" ref="N1802:N1865" si="260">MID(B1802,38,3)</f>
        <v>401</v>
      </c>
      <c r="O1802" s="16" t="str">
        <f>VLOOKUP(N1802:N4958,[11]FF!$A$22:$B$93,2,FALSE)</f>
        <v>Ingresos Propios</v>
      </c>
      <c r="P1802" s="16">
        <v>860203</v>
      </c>
      <c r="Q1802" s="16">
        <v>3</v>
      </c>
      <c r="R1802" s="17">
        <v>0</v>
      </c>
      <c r="S1802" s="17">
        <v>0</v>
      </c>
      <c r="T1802" s="17">
        <f t="shared" si="252"/>
        <v>0</v>
      </c>
      <c r="U1802" s="17">
        <v>0</v>
      </c>
      <c r="V1802" s="17">
        <v>136345.32</v>
      </c>
      <c r="W1802" s="17">
        <f t="shared" si="253"/>
        <v>-136345.32</v>
      </c>
      <c r="X1802" t="str">
        <f>VLOOKUP(J1802,'[12]Conver ASEJ VS Clave Nueva'!$A$4:$C$193,3,FALSE)</f>
        <v>4.3.10.8</v>
      </c>
      <c r="Y1802" t="str">
        <f>VLOOKUP(K1802,'[13]Conver ASEJ VS Clave Nueva'!$B$4:$D$193,3,FALSE)</f>
        <v>Conexión o reconexión al servicio</v>
      </c>
    </row>
    <row r="1803" spans="1:25" x14ac:dyDescent="0.25">
      <c r="A1803" s="16">
        <v>84776</v>
      </c>
      <c r="B1803" s="16" t="s">
        <v>53</v>
      </c>
      <c r="C1803" s="16" t="str">
        <f t="shared" si="254"/>
        <v>2018</v>
      </c>
      <c r="D1803" s="16" t="str">
        <f t="shared" si="255"/>
        <v>040000</v>
      </c>
      <c r="E1803" s="16" t="str">
        <f>VLOOKUP(D1803:D4959,'[10]Catalogos CRI'!$A$10:$B$19,2,FALSE)</f>
        <v>DERECHOS</v>
      </c>
      <c r="F1803" s="16" t="str">
        <f t="shared" si="256"/>
        <v>043000</v>
      </c>
      <c r="G1803" s="16" t="str">
        <f>VLOOKUP(F1803:F4959,'[10]Catalogos CRI'!$A$24:$B$65,2,FALSE)</f>
        <v>DERECHOS POR PRESTACIÓN DE SERVICIOS</v>
      </c>
      <c r="H1803" s="16" t="str">
        <f t="shared" si="257"/>
        <v>043090</v>
      </c>
      <c r="I1803" s="16" t="str">
        <f>VLOOKUP(H1803:H4959,'[10]Catalogos CRI'!$A$70:$B$148,2,FALSE)</f>
        <v>Agua potable y alcantarillado</v>
      </c>
      <c r="J1803" s="16" t="str">
        <f t="shared" si="258"/>
        <v>043098</v>
      </c>
      <c r="K1803" s="16" t="str">
        <f>VLOOKUP(J1803:J4959,'[10]Catalogos CRI'!$A$153:$B$335,2,FALSE)</f>
        <v>Conexión o reconexión al servicio</v>
      </c>
      <c r="L1803" s="16" t="str">
        <f t="shared" si="259"/>
        <v>400</v>
      </c>
      <c r="M1803" s="16" t="str">
        <f>VLOOKUP(L1803:L4959,[11]FF!$A$10:$B$16,2,FALSE)</f>
        <v>Ingresos Propios</v>
      </c>
      <c r="N1803" s="16" t="str">
        <f t="shared" si="260"/>
        <v>401</v>
      </c>
      <c r="O1803" s="16" t="str">
        <f>VLOOKUP(N1803:N4959,[11]FF!$A$22:$B$93,2,FALSE)</f>
        <v>Ingresos Propios</v>
      </c>
      <c r="P1803" s="16">
        <v>860204</v>
      </c>
      <c r="Q1803" s="16">
        <v>4</v>
      </c>
      <c r="R1803" s="17">
        <v>0</v>
      </c>
      <c r="S1803" s="17">
        <v>0</v>
      </c>
      <c r="T1803" s="17">
        <f t="shared" si="252"/>
        <v>0</v>
      </c>
      <c r="U1803" s="17">
        <v>0</v>
      </c>
      <c r="V1803" s="17">
        <v>15525.7</v>
      </c>
      <c r="W1803" s="17">
        <f t="shared" si="253"/>
        <v>-15525.7</v>
      </c>
      <c r="X1803" t="str">
        <f>VLOOKUP(J1803,'[12]Conver ASEJ VS Clave Nueva'!$A$4:$C$193,3,FALSE)</f>
        <v>4.3.10.8</v>
      </c>
      <c r="Y1803" t="str">
        <f>VLOOKUP(K1803,'[13]Conver ASEJ VS Clave Nueva'!$B$4:$D$193,3,FALSE)</f>
        <v>Conexión o reconexión al servicio</v>
      </c>
    </row>
    <row r="1804" spans="1:25" x14ac:dyDescent="0.25">
      <c r="A1804" s="16">
        <v>84776</v>
      </c>
      <c r="B1804" s="16" t="s">
        <v>53</v>
      </c>
      <c r="C1804" s="16" t="str">
        <f t="shared" si="254"/>
        <v>2018</v>
      </c>
      <c r="D1804" s="16" t="str">
        <f t="shared" si="255"/>
        <v>040000</v>
      </c>
      <c r="E1804" s="16" t="str">
        <f>VLOOKUP(D1804:D4960,'[10]Catalogos CRI'!$A$10:$B$19,2,FALSE)</f>
        <v>DERECHOS</v>
      </c>
      <c r="F1804" s="16" t="str">
        <f t="shared" si="256"/>
        <v>043000</v>
      </c>
      <c r="G1804" s="16" t="str">
        <f>VLOOKUP(F1804:F4960,'[10]Catalogos CRI'!$A$24:$B$65,2,FALSE)</f>
        <v>DERECHOS POR PRESTACIÓN DE SERVICIOS</v>
      </c>
      <c r="H1804" s="16" t="str">
        <f t="shared" si="257"/>
        <v>043090</v>
      </c>
      <c r="I1804" s="16" t="str">
        <f>VLOOKUP(H1804:H4960,'[10]Catalogos CRI'!$A$70:$B$148,2,FALSE)</f>
        <v>Agua potable y alcantarillado</v>
      </c>
      <c r="J1804" s="16" t="str">
        <f t="shared" si="258"/>
        <v>043098</v>
      </c>
      <c r="K1804" s="16" t="str">
        <f>VLOOKUP(J1804:J4960,'[10]Catalogos CRI'!$A$153:$B$335,2,FALSE)</f>
        <v>Conexión o reconexión al servicio</v>
      </c>
      <c r="L1804" s="16" t="str">
        <f t="shared" si="259"/>
        <v>400</v>
      </c>
      <c r="M1804" s="16" t="str">
        <f>VLOOKUP(L1804:L4960,[11]FF!$A$10:$B$16,2,FALSE)</f>
        <v>Ingresos Propios</v>
      </c>
      <c r="N1804" s="16" t="str">
        <f t="shared" si="260"/>
        <v>401</v>
      </c>
      <c r="O1804" s="16" t="str">
        <f>VLOOKUP(N1804:N4960,[11]FF!$A$22:$B$93,2,FALSE)</f>
        <v>Ingresos Propios</v>
      </c>
      <c r="P1804" s="16">
        <v>860205</v>
      </c>
      <c r="Q1804" s="16">
        <v>5</v>
      </c>
      <c r="R1804" s="17">
        <v>0</v>
      </c>
      <c r="S1804" s="17">
        <v>0</v>
      </c>
      <c r="T1804" s="17">
        <f t="shared" si="252"/>
        <v>0</v>
      </c>
      <c r="U1804" s="17">
        <v>0</v>
      </c>
      <c r="V1804" s="17">
        <v>2861.5</v>
      </c>
      <c r="W1804" s="17">
        <f t="shared" si="253"/>
        <v>-2861.5</v>
      </c>
      <c r="X1804" t="str">
        <f>VLOOKUP(J1804,'[12]Conver ASEJ VS Clave Nueva'!$A$4:$C$193,3,FALSE)</f>
        <v>4.3.10.8</v>
      </c>
      <c r="Y1804" t="str">
        <f>VLOOKUP(K1804,'[13]Conver ASEJ VS Clave Nueva'!$B$4:$D$193,3,FALSE)</f>
        <v>Conexión o reconexión al servicio</v>
      </c>
    </row>
    <row r="1805" spans="1:25" x14ac:dyDescent="0.25">
      <c r="A1805" s="16">
        <v>84776</v>
      </c>
      <c r="B1805" s="16" t="s">
        <v>53</v>
      </c>
      <c r="C1805" s="16" t="str">
        <f t="shared" si="254"/>
        <v>2018</v>
      </c>
      <c r="D1805" s="16" t="str">
        <f t="shared" si="255"/>
        <v>040000</v>
      </c>
      <c r="E1805" s="16" t="str">
        <f>VLOOKUP(D1805:D4961,'[10]Catalogos CRI'!$A$10:$B$19,2,FALSE)</f>
        <v>DERECHOS</v>
      </c>
      <c r="F1805" s="16" t="str">
        <f t="shared" si="256"/>
        <v>043000</v>
      </c>
      <c r="G1805" s="16" t="str">
        <f>VLOOKUP(F1805:F4961,'[10]Catalogos CRI'!$A$24:$B$65,2,FALSE)</f>
        <v>DERECHOS POR PRESTACIÓN DE SERVICIOS</v>
      </c>
      <c r="H1805" s="16" t="str">
        <f t="shared" si="257"/>
        <v>043090</v>
      </c>
      <c r="I1805" s="16" t="str">
        <f>VLOOKUP(H1805:H4961,'[10]Catalogos CRI'!$A$70:$B$148,2,FALSE)</f>
        <v>Agua potable y alcantarillado</v>
      </c>
      <c r="J1805" s="16" t="str">
        <f t="shared" si="258"/>
        <v>043098</v>
      </c>
      <c r="K1805" s="16" t="str">
        <f>VLOOKUP(J1805:J4961,'[10]Catalogos CRI'!$A$153:$B$335,2,FALSE)</f>
        <v>Conexión o reconexión al servicio</v>
      </c>
      <c r="L1805" s="16" t="str">
        <f t="shared" si="259"/>
        <v>400</v>
      </c>
      <c r="M1805" s="16" t="str">
        <f>VLOOKUP(L1805:L4961,[11]FF!$A$10:$B$16,2,FALSE)</f>
        <v>Ingresos Propios</v>
      </c>
      <c r="N1805" s="16" t="str">
        <f t="shared" si="260"/>
        <v>401</v>
      </c>
      <c r="O1805" s="16" t="str">
        <f>VLOOKUP(N1805:N4961,[11]FF!$A$22:$B$93,2,FALSE)</f>
        <v>Ingresos Propios</v>
      </c>
      <c r="P1805" s="16">
        <v>860206</v>
      </c>
      <c r="Q1805" s="16">
        <v>6</v>
      </c>
      <c r="R1805" s="17">
        <v>0</v>
      </c>
      <c r="S1805" s="17">
        <v>0</v>
      </c>
      <c r="T1805" s="17">
        <f t="shared" si="252"/>
        <v>0</v>
      </c>
      <c r="U1805" s="17">
        <v>0</v>
      </c>
      <c r="V1805" s="17">
        <v>12181.4</v>
      </c>
      <c r="W1805" s="17">
        <f t="shared" si="253"/>
        <v>-12181.4</v>
      </c>
      <c r="X1805" t="str">
        <f>VLOOKUP(J1805,'[12]Conver ASEJ VS Clave Nueva'!$A$4:$C$193,3,FALSE)</f>
        <v>4.3.10.8</v>
      </c>
      <c r="Y1805" t="str">
        <f>VLOOKUP(K1805,'[13]Conver ASEJ VS Clave Nueva'!$B$4:$D$193,3,FALSE)</f>
        <v>Conexión o reconexión al servicio</v>
      </c>
    </row>
    <row r="1806" spans="1:25" x14ac:dyDescent="0.25">
      <c r="A1806" s="16">
        <v>84776</v>
      </c>
      <c r="B1806" s="16" t="s">
        <v>53</v>
      </c>
      <c r="C1806" s="16" t="str">
        <f t="shared" si="254"/>
        <v>2018</v>
      </c>
      <c r="D1806" s="16" t="str">
        <f t="shared" si="255"/>
        <v>040000</v>
      </c>
      <c r="E1806" s="16" t="str">
        <f>VLOOKUP(D1806:D4962,'[10]Catalogos CRI'!$A$10:$B$19,2,FALSE)</f>
        <v>DERECHOS</v>
      </c>
      <c r="F1806" s="16" t="str">
        <f t="shared" si="256"/>
        <v>043000</v>
      </c>
      <c r="G1806" s="16" t="str">
        <f>VLOOKUP(F1806:F4962,'[10]Catalogos CRI'!$A$24:$B$65,2,FALSE)</f>
        <v>DERECHOS POR PRESTACIÓN DE SERVICIOS</v>
      </c>
      <c r="H1806" s="16" t="str">
        <f t="shared" si="257"/>
        <v>043090</v>
      </c>
      <c r="I1806" s="16" t="str">
        <f>VLOOKUP(H1806:H4962,'[10]Catalogos CRI'!$A$70:$B$148,2,FALSE)</f>
        <v>Agua potable y alcantarillado</v>
      </c>
      <c r="J1806" s="16" t="str">
        <f t="shared" si="258"/>
        <v>043098</v>
      </c>
      <c r="K1806" s="16" t="str">
        <f>VLOOKUP(J1806:J4962,'[10]Catalogos CRI'!$A$153:$B$335,2,FALSE)</f>
        <v>Conexión o reconexión al servicio</v>
      </c>
      <c r="L1806" s="16" t="str">
        <f t="shared" si="259"/>
        <v>400</v>
      </c>
      <c r="M1806" s="16" t="str">
        <f>VLOOKUP(L1806:L4962,[11]FF!$A$10:$B$16,2,FALSE)</f>
        <v>Ingresos Propios</v>
      </c>
      <c r="N1806" s="16" t="str">
        <f t="shared" si="260"/>
        <v>401</v>
      </c>
      <c r="O1806" s="16" t="str">
        <f>VLOOKUP(N1806:N4962,[11]FF!$A$22:$B$93,2,FALSE)</f>
        <v>Ingresos Propios</v>
      </c>
      <c r="P1806" s="16">
        <v>860207</v>
      </c>
      <c r="Q1806" s="16">
        <v>7</v>
      </c>
      <c r="R1806" s="17">
        <v>0</v>
      </c>
      <c r="S1806" s="17">
        <v>0</v>
      </c>
      <c r="T1806" s="17">
        <f t="shared" si="252"/>
        <v>0</v>
      </c>
      <c r="U1806" s="17">
        <v>0</v>
      </c>
      <c r="V1806" s="17">
        <v>4344</v>
      </c>
      <c r="W1806" s="17">
        <f t="shared" si="253"/>
        <v>-4344</v>
      </c>
      <c r="X1806" t="str">
        <f>VLOOKUP(J1806,'[12]Conver ASEJ VS Clave Nueva'!$A$4:$C$193,3,FALSE)</f>
        <v>4.3.10.8</v>
      </c>
      <c r="Y1806" t="str">
        <f>VLOOKUP(K1806,'[13]Conver ASEJ VS Clave Nueva'!$B$4:$D$193,3,FALSE)</f>
        <v>Conexión o reconexión al servicio</v>
      </c>
    </row>
    <row r="1807" spans="1:25" x14ac:dyDescent="0.25">
      <c r="A1807" s="16">
        <v>84776</v>
      </c>
      <c r="B1807" s="16" t="s">
        <v>53</v>
      </c>
      <c r="C1807" s="16" t="str">
        <f t="shared" si="254"/>
        <v>2018</v>
      </c>
      <c r="D1807" s="16" t="str">
        <f t="shared" si="255"/>
        <v>040000</v>
      </c>
      <c r="E1807" s="16" t="str">
        <f>VLOOKUP(D1807:D4963,'[10]Catalogos CRI'!$A$10:$B$19,2,FALSE)</f>
        <v>DERECHOS</v>
      </c>
      <c r="F1807" s="16" t="str">
        <f t="shared" si="256"/>
        <v>043000</v>
      </c>
      <c r="G1807" s="16" t="str">
        <f>VLOOKUP(F1807:F4963,'[10]Catalogos CRI'!$A$24:$B$65,2,FALSE)</f>
        <v>DERECHOS POR PRESTACIÓN DE SERVICIOS</v>
      </c>
      <c r="H1807" s="16" t="str">
        <f t="shared" si="257"/>
        <v>043090</v>
      </c>
      <c r="I1807" s="16" t="str">
        <f>VLOOKUP(H1807:H4963,'[10]Catalogos CRI'!$A$70:$B$148,2,FALSE)</f>
        <v>Agua potable y alcantarillado</v>
      </c>
      <c r="J1807" s="16" t="str">
        <f t="shared" si="258"/>
        <v>043098</v>
      </c>
      <c r="K1807" s="16" t="str">
        <f>VLOOKUP(J1807:J4963,'[10]Catalogos CRI'!$A$153:$B$335,2,FALSE)</f>
        <v>Conexión o reconexión al servicio</v>
      </c>
      <c r="L1807" s="16" t="str">
        <f t="shared" si="259"/>
        <v>400</v>
      </c>
      <c r="M1807" s="16" t="str">
        <f>VLOOKUP(L1807:L4963,[11]FF!$A$10:$B$16,2,FALSE)</f>
        <v>Ingresos Propios</v>
      </c>
      <c r="N1807" s="16" t="str">
        <f t="shared" si="260"/>
        <v>401</v>
      </c>
      <c r="O1807" s="16" t="str">
        <f>VLOOKUP(N1807:N4963,[11]FF!$A$22:$B$93,2,FALSE)</f>
        <v>Ingresos Propios</v>
      </c>
      <c r="P1807" s="16">
        <v>860208</v>
      </c>
      <c r="Q1807" s="16">
        <v>8</v>
      </c>
      <c r="R1807" s="17">
        <v>0</v>
      </c>
      <c r="S1807" s="17">
        <v>0</v>
      </c>
      <c r="T1807" s="17">
        <f t="shared" si="252"/>
        <v>0</v>
      </c>
      <c r="U1807" s="17">
        <v>0</v>
      </c>
      <c r="V1807" s="17">
        <v>73489.600000000006</v>
      </c>
      <c r="W1807" s="17">
        <f t="shared" si="253"/>
        <v>-73489.600000000006</v>
      </c>
      <c r="X1807" t="str">
        <f>VLOOKUP(J1807,'[12]Conver ASEJ VS Clave Nueva'!$A$4:$C$193,3,FALSE)</f>
        <v>4.3.10.8</v>
      </c>
      <c r="Y1807" t="str">
        <f>VLOOKUP(K1807,'[13]Conver ASEJ VS Clave Nueva'!$B$4:$D$193,3,FALSE)</f>
        <v>Conexión o reconexión al servicio</v>
      </c>
    </row>
    <row r="1808" spans="1:25" x14ac:dyDescent="0.25">
      <c r="A1808" s="16">
        <v>84776</v>
      </c>
      <c r="B1808" s="16" t="s">
        <v>53</v>
      </c>
      <c r="C1808" s="16" t="str">
        <f t="shared" si="254"/>
        <v>2018</v>
      </c>
      <c r="D1808" s="16" t="str">
        <f t="shared" si="255"/>
        <v>040000</v>
      </c>
      <c r="E1808" s="16" t="str">
        <f>VLOOKUP(D1808:D4964,'[10]Catalogos CRI'!$A$10:$B$19,2,FALSE)</f>
        <v>DERECHOS</v>
      </c>
      <c r="F1808" s="16" t="str">
        <f t="shared" si="256"/>
        <v>043000</v>
      </c>
      <c r="G1808" s="16" t="str">
        <f>VLOOKUP(F1808:F4964,'[10]Catalogos CRI'!$A$24:$B$65,2,FALSE)</f>
        <v>DERECHOS POR PRESTACIÓN DE SERVICIOS</v>
      </c>
      <c r="H1808" s="16" t="str">
        <f t="shared" si="257"/>
        <v>043090</v>
      </c>
      <c r="I1808" s="16" t="str">
        <f>VLOOKUP(H1808:H4964,'[10]Catalogos CRI'!$A$70:$B$148,2,FALSE)</f>
        <v>Agua potable y alcantarillado</v>
      </c>
      <c r="J1808" s="16" t="str">
        <f t="shared" si="258"/>
        <v>043098</v>
      </c>
      <c r="K1808" s="16" t="str">
        <f>VLOOKUP(J1808:J4964,'[10]Catalogos CRI'!$A$153:$B$335,2,FALSE)</f>
        <v>Conexión o reconexión al servicio</v>
      </c>
      <c r="L1808" s="16" t="str">
        <f t="shared" si="259"/>
        <v>400</v>
      </c>
      <c r="M1808" s="16" t="str">
        <f>VLOOKUP(L1808:L4964,[11]FF!$A$10:$B$16,2,FALSE)</f>
        <v>Ingresos Propios</v>
      </c>
      <c r="N1808" s="16" t="str">
        <f t="shared" si="260"/>
        <v>401</v>
      </c>
      <c r="O1808" s="16" t="str">
        <f>VLOOKUP(N1808:N4964,[11]FF!$A$22:$B$93,2,FALSE)</f>
        <v>Ingresos Propios</v>
      </c>
      <c r="P1808" s="16">
        <v>860209</v>
      </c>
      <c r="Q1808" s="16">
        <v>9</v>
      </c>
      <c r="R1808" s="17">
        <v>0</v>
      </c>
      <c r="S1808" s="17">
        <v>0</v>
      </c>
      <c r="T1808" s="17">
        <f t="shared" si="252"/>
        <v>0</v>
      </c>
      <c r="U1808" s="17">
        <v>0</v>
      </c>
      <c r="V1808" s="17">
        <v>153648.4</v>
      </c>
      <c r="W1808" s="17">
        <f t="shared" si="253"/>
        <v>-153648.4</v>
      </c>
      <c r="X1808" t="str">
        <f>VLOOKUP(J1808,'[12]Conver ASEJ VS Clave Nueva'!$A$4:$C$193,3,FALSE)</f>
        <v>4.3.10.8</v>
      </c>
      <c r="Y1808" t="str">
        <f>VLOOKUP(K1808,'[13]Conver ASEJ VS Clave Nueva'!$B$4:$D$193,3,FALSE)</f>
        <v>Conexión o reconexión al servicio</v>
      </c>
    </row>
    <row r="1809" spans="1:25" x14ac:dyDescent="0.25">
      <c r="A1809" s="16">
        <v>84776</v>
      </c>
      <c r="B1809" s="16" t="s">
        <v>53</v>
      </c>
      <c r="C1809" s="16" t="str">
        <f t="shared" si="254"/>
        <v>2018</v>
      </c>
      <c r="D1809" s="16" t="str">
        <f t="shared" si="255"/>
        <v>040000</v>
      </c>
      <c r="E1809" s="16" t="str">
        <f>VLOOKUP(D1809:D4965,'[10]Catalogos CRI'!$A$10:$B$19,2,FALSE)</f>
        <v>DERECHOS</v>
      </c>
      <c r="F1809" s="16" t="str">
        <f t="shared" si="256"/>
        <v>043000</v>
      </c>
      <c r="G1809" s="16" t="str">
        <f>VLOOKUP(F1809:F4965,'[10]Catalogos CRI'!$A$24:$B$65,2,FALSE)</f>
        <v>DERECHOS POR PRESTACIÓN DE SERVICIOS</v>
      </c>
      <c r="H1809" s="16" t="str">
        <f t="shared" si="257"/>
        <v>043090</v>
      </c>
      <c r="I1809" s="16" t="str">
        <f>VLOOKUP(H1809:H4965,'[10]Catalogos CRI'!$A$70:$B$148,2,FALSE)</f>
        <v>Agua potable y alcantarillado</v>
      </c>
      <c r="J1809" s="16" t="str">
        <f t="shared" si="258"/>
        <v>043098</v>
      </c>
      <c r="K1809" s="16" t="str">
        <f>VLOOKUP(J1809:J4965,'[10]Catalogos CRI'!$A$153:$B$335,2,FALSE)</f>
        <v>Conexión o reconexión al servicio</v>
      </c>
      <c r="L1809" s="16" t="str">
        <f t="shared" si="259"/>
        <v>400</v>
      </c>
      <c r="M1809" s="16" t="str">
        <f>VLOOKUP(L1809:L4965,[11]FF!$A$10:$B$16,2,FALSE)</f>
        <v>Ingresos Propios</v>
      </c>
      <c r="N1809" s="16" t="str">
        <f t="shared" si="260"/>
        <v>401</v>
      </c>
      <c r="O1809" s="16" t="str">
        <f>VLOOKUP(N1809:N4965,[11]FF!$A$22:$B$93,2,FALSE)</f>
        <v>Ingresos Propios</v>
      </c>
      <c r="P1809" s="16">
        <v>860210</v>
      </c>
      <c r="Q1809" s="16">
        <v>10</v>
      </c>
      <c r="R1809" s="17">
        <v>0</v>
      </c>
      <c r="S1809" s="17">
        <v>0</v>
      </c>
      <c r="T1809" s="17">
        <f t="shared" si="252"/>
        <v>0</v>
      </c>
      <c r="U1809" s="17">
        <v>0</v>
      </c>
      <c r="V1809" s="17">
        <v>26886.1</v>
      </c>
      <c r="W1809" s="17">
        <f t="shared" si="253"/>
        <v>-26886.1</v>
      </c>
      <c r="X1809" t="str">
        <f>VLOOKUP(J1809,'[12]Conver ASEJ VS Clave Nueva'!$A$4:$C$193,3,FALSE)</f>
        <v>4.3.10.8</v>
      </c>
      <c r="Y1809" t="str">
        <f>VLOOKUP(K1809,'[13]Conver ASEJ VS Clave Nueva'!$B$4:$D$193,3,FALSE)</f>
        <v>Conexión o reconexión al servicio</v>
      </c>
    </row>
    <row r="1810" spans="1:25" x14ac:dyDescent="0.25">
      <c r="A1810" s="16">
        <v>84776</v>
      </c>
      <c r="B1810" s="16" t="s">
        <v>53</v>
      </c>
      <c r="C1810" s="16" t="str">
        <f t="shared" si="254"/>
        <v>2018</v>
      </c>
      <c r="D1810" s="16" t="str">
        <f t="shared" si="255"/>
        <v>040000</v>
      </c>
      <c r="E1810" s="16" t="str">
        <f>VLOOKUP(D1810:D4966,'[10]Catalogos CRI'!$A$10:$B$19,2,FALSE)</f>
        <v>DERECHOS</v>
      </c>
      <c r="F1810" s="16" t="str">
        <f t="shared" si="256"/>
        <v>043000</v>
      </c>
      <c r="G1810" s="16" t="str">
        <f>VLOOKUP(F1810:F4966,'[10]Catalogos CRI'!$A$24:$B$65,2,FALSE)</f>
        <v>DERECHOS POR PRESTACIÓN DE SERVICIOS</v>
      </c>
      <c r="H1810" s="16" t="str">
        <f t="shared" si="257"/>
        <v>043090</v>
      </c>
      <c r="I1810" s="16" t="str">
        <f>VLOOKUP(H1810:H4966,'[10]Catalogos CRI'!$A$70:$B$148,2,FALSE)</f>
        <v>Agua potable y alcantarillado</v>
      </c>
      <c r="J1810" s="16" t="str">
        <f t="shared" si="258"/>
        <v>043098</v>
      </c>
      <c r="K1810" s="16" t="str">
        <f>VLOOKUP(J1810:J4966,'[10]Catalogos CRI'!$A$153:$B$335,2,FALSE)</f>
        <v>Conexión o reconexión al servicio</v>
      </c>
      <c r="L1810" s="16" t="str">
        <f t="shared" si="259"/>
        <v>400</v>
      </c>
      <c r="M1810" s="16" t="str">
        <f>VLOOKUP(L1810:L4966,[11]FF!$A$10:$B$16,2,FALSE)</f>
        <v>Ingresos Propios</v>
      </c>
      <c r="N1810" s="16" t="str">
        <f t="shared" si="260"/>
        <v>401</v>
      </c>
      <c r="O1810" s="16" t="str">
        <f>VLOOKUP(N1810:N4966,[11]FF!$A$22:$B$93,2,FALSE)</f>
        <v>Ingresos Propios</v>
      </c>
      <c r="P1810" s="16">
        <v>860211</v>
      </c>
      <c r="Q1810" s="16">
        <v>11</v>
      </c>
      <c r="R1810" s="17">
        <v>0</v>
      </c>
      <c r="S1810" s="17">
        <v>0</v>
      </c>
      <c r="T1810" s="17">
        <f t="shared" si="252"/>
        <v>0</v>
      </c>
      <c r="U1810" s="17">
        <v>0</v>
      </c>
      <c r="V1810" s="17">
        <v>42222.9</v>
      </c>
      <c r="W1810" s="17">
        <f t="shared" si="253"/>
        <v>-42222.9</v>
      </c>
      <c r="X1810" t="str">
        <f>VLOOKUP(J1810,'[12]Conver ASEJ VS Clave Nueva'!$A$4:$C$193,3,FALSE)</f>
        <v>4.3.10.8</v>
      </c>
      <c r="Y1810" t="str">
        <f>VLOOKUP(K1810,'[13]Conver ASEJ VS Clave Nueva'!$B$4:$D$193,3,FALSE)</f>
        <v>Conexión o reconexión al servicio</v>
      </c>
    </row>
    <row r="1811" spans="1:25" x14ac:dyDescent="0.25">
      <c r="A1811" s="16">
        <v>84776</v>
      </c>
      <c r="B1811" s="16" t="s">
        <v>53</v>
      </c>
      <c r="C1811" s="16" t="str">
        <f t="shared" si="254"/>
        <v>2018</v>
      </c>
      <c r="D1811" s="16" t="str">
        <f t="shared" si="255"/>
        <v>040000</v>
      </c>
      <c r="E1811" s="16" t="str">
        <f>VLOOKUP(D1811:D4967,'[10]Catalogos CRI'!$A$10:$B$19,2,FALSE)</f>
        <v>DERECHOS</v>
      </c>
      <c r="F1811" s="16" t="str">
        <f t="shared" si="256"/>
        <v>043000</v>
      </c>
      <c r="G1811" s="16" t="str">
        <f>VLOOKUP(F1811:F4967,'[10]Catalogos CRI'!$A$24:$B$65,2,FALSE)</f>
        <v>DERECHOS POR PRESTACIÓN DE SERVICIOS</v>
      </c>
      <c r="H1811" s="16" t="str">
        <f t="shared" si="257"/>
        <v>043090</v>
      </c>
      <c r="I1811" s="16" t="str">
        <f>VLOOKUP(H1811:H4967,'[10]Catalogos CRI'!$A$70:$B$148,2,FALSE)</f>
        <v>Agua potable y alcantarillado</v>
      </c>
      <c r="J1811" s="16" t="str">
        <f t="shared" si="258"/>
        <v>043098</v>
      </c>
      <c r="K1811" s="16" t="str">
        <f>VLOOKUP(J1811:J4967,'[10]Catalogos CRI'!$A$153:$B$335,2,FALSE)</f>
        <v>Conexión o reconexión al servicio</v>
      </c>
      <c r="L1811" s="16" t="str">
        <f t="shared" si="259"/>
        <v>400</v>
      </c>
      <c r="M1811" s="16" t="str">
        <f>VLOOKUP(L1811:L4967,[11]FF!$A$10:$B$16,2,FALSE)</f>
        <v>Ingresos Propios</v>
      </c>
      <c r="N1811" s="16" t="str">
        <f t="shared" si="260"/>
        <v>401</v>
      </c>
      <c r="O1811" s="16" t="str">
        <f>VLOOKUP(N1811:N4967,[11]FF!$A$22:$B$93,2,FALSE)</f>
        <v>Ingresos Propios</v>
      </c>
      <c r="P1811" s="16">
        <v>860212</v>
      </c>
      <c r="Q1811" s="16">
        <v>12</v>
      </c>
      <c r="R1811" s="17">
        <v>0</v>
      </c>
      <c r="S1811" s="17">
        <v>0</v>
      </c>
      <c r="T1811" s="17">
        <f t="shared" si="252"/>
        <v>0</v>
      </c>
      <c r="U1811" s="17">
        <v>0</v>
      </c>
      <c r="V1811" s="17">
        <v>240710.7</v>
      </c>
      <c r="W1811" s="17">
        <f t="shared" si="253"/>
        <v>-240710.7</v>
      </c>
      <c r="X1811" t="str">
        <f>VLOOKUP(J1811,'[12]Conver ASEJ VS Clave Nueva'!$A$4:$C$193,3,FALSE)</f>
        <v>4.3.10.8</v>
      </c>
      <c r="Y1811" t="str">
        <f>VLOOKUP(K1811,'[13]Conver ASEJ VS Clave Nueva'!$B$4:$D$193,3,FALSE)</f>
        <v>Conexión o reconexión al servicio</v>
      </c>
    </row>
    <row r="1812" spans="1:25" x14ac:dyDescent="0.25">
      <c r="A1812" s="16">
        <v>84777</v>
      </c>
      <c r="B1812" s="16" t="s">
        <v>54</v>
      </c>
      <c r="C1812" s="16" t="str">
        <f t="shared" si="254"/>
        <v>2018</v>
      </c>
      <c r="D1812" s="16" t="str">
        <f t="shared" si="255"/>
        <v>040000</v>
      </c>
      <c r="E1812" s="16" t="str">
        <f>VLOOKUP(D1812:D4968,'[10]Catalogos CRI'!$A$10:$B$19,2,FALSE)</f>
        <v>DERECHOS</v>
      </c>
      <c r="F1812" s="16" t="str">
        <f t="shared" si="256"/>
        <v>043000</v>
      </c>
      <c r="G1812" s="16" t="str">
        <f>VLOOKUP(F1812:F4968,'[10]Catalogos CRI'!$A$24:$B$65,2,FALSE)</f>
        <v>DERECHOS POR PRESTACIÓN DE SERVICIOS</v>
      </c>
      <c r="H1812" s="16" t="str">
        <f t="shared" si="257"/>
        <v>043100</v>
      </c>
      <c r="I1812" s="16" t="str">
        <f>VLOOKUP(H1812:H4968,'[10]Catalogos CRI'!$A$70:$B$148,2,FALSE)</f>
        <v>Rastro</v>
      </c>
      <c r="J1812" s="16" t="str">
        <f t="shared" si="258"/>
        <v>043105</v>
      </c>
      <c r="K1812" s="16" t="str">
        <f>VLOOKUP(J1812:J4968,'[10]Catalogos CRI'!$A$153:$B$335,2,FALSE)</f>
        <v>Acarreo de carnes en camiones del municipio</v>
      </c>
      <c r="L1812" s="16" t="str">
        <f t="shared" si="259"/>
        <v>400</v>
      </c>
      <c r="M1812" s="16" t="str">
        <f>VLOOKUP(L1812:L4968,[11]FF!$A$10:$B$16,2,FALSE)</f>
        <v>Ingresos Propios</v>
      </c>
      <c r="N1812" s="16" t="str">
        <f t="shared" si="260"/>
        <v>401</v>
      </c>
      <c r="O1812" s="16" t="str">
        <f>VLOOKUP(N1812:N4968,[11]FF!$A$22:$B$93,2,FALSE)</f>
        <v>Ingresos Propios</v>
      </c>
      <c r="P1812" s="16">
        <v>860213</v>
      </c>
      <c r="Q1812" s="16">
        <v>1</v>
      </c>
      <c r="R1812" s="17">
        <v>0</v>
      </c>
      <c r="S1812" s="17">
        <v>8330.380000000001</v>
      </c>
      <c r="T1812" s="17">
        <f t="shared" si="252"/>
        <v>8330.380000000001</v>
      </c>
      <c r="U1812" s="17">
        <v>0</v>
      </c>
      <c r="V1812" s="17">
        <v>5991</v>
      </c>
      <c r="W1812" s="17">
        <f t="shared" si="253"/>
        <v>2339.380000000001</v>
      </c>
      <c r="X1812" t="str">
        <f>VLOOKUP(J1812,'[12]Conver ASEJ VS Clave Nueva'!$A$4:$C$193,3,FALSE)</f>
        <v>4.3.11.5</v>
      </c>
      <c r="Y1812" t="str">
        <f>VLOOKUP(K1812,'[13]Conver ASEJ VS Clave Nueva'!$B$4:$D$193,3,FALSE)</f>
        <v>Acarreo de carnes en camiones del municipio</v>
      </c>
    </row>
    <row r="1813" spans="1:25" x14ac:dyDescent="0.25">
      <c r="A1813" s="16">
        <v>84777</v>
      </c>
      <c r="B1813" s="16" t="s">
        <v>54</v>
      </c>
      <c r="C1813" s="16" t="str">
        <f t="shared" si="254"/>
        <v>2018</v>
      </c>
      <c r="D1813" s="16" t="str">
        <f t="shared" si="255"/>
        <v>040000</v>
      </c>
      <c r="E1813" s="16" t="str">
        <f>VLOOKUP(D1813:D4969,'[10]Catalogos CRI'!$A$10:$B$19,2,FALSE)</f>
        <v>DERECHOS</v>
      </c>
      <c r="F1813" s="16" t="str">
        <f t="shared" si="256"/>
        <v>043000</v>
      </c>
      <c r="G1813" s="16" t="str">
        <f>VLOOKUP(F1813:F4969,'[10]Catalogos CRI'!$A$24:$B$65,2,FALSE)</f>
        <v>DERECHOS POR PRESTACIÓN DE SERVICIOS</v>
      </c>
      <c r="H1813" s="16" t="str">
        <f t="shared" si="257"/>
        <v>043100</v>
      </c>
      <c r="I1813" s="16" t="str">
        <f>VLOOKUP(H1813:H4969,'[10]Catalogos CRI'!$A$70:$B$148,2,FALSE)</f>
        <v>Rastro</v>
      </c>
      <c r="J1813" s="16" t="str">
        <f t="shared" si="258"/>
        <v>043105</v>
      </c>
      <c r="K1813" s="16" t="str">
        <f>VLOOKUP(J1813:J4969,'[10]Catalogos CRI'!$A$153:$B$335,2,FALSE)</f>
        <v>Acarreo de carnes en camiones del municipio</v>
      </c>
      <c r="L1813" s="16" t="str">
        <f t="shared" si="259"/>
        <v>400</v>
      </c>
      <c r="M1813" s="16" t="str">
        <f>VLOOKUP(L1813:L4969,[11]FF!$A$10:$B$16,2,FALSE)</f>
        <v>Ingresos Propios</v>
      </c>
      <c r="N1813" s="16" t="str">
        <f t="shared" si="260"/>
        <v>401</v>
      </c>
      <c r="O1813" s="16" t="str">
        <f>VLOOKUP(N1813:N4969,[11]FF!$A$22:$B$93,2,FALSE)</f>
        <v>Ingresos Propios</v>
      </c>
      <c r="P1813" s="16">
        <v>860214</v>
      </c>
      <c r="Q1813" s="16">
        <v>2</v>
      </c>
      <c r="R1813" s="17">
        <v>0</v>
      </c>
      <c r="S1813" s="17">
        <v>0</v>
      </c>
      <c r="T1813" s="17">
        <f t="shared" si="252"/>
        <v>0</v>
      </c>
      <c r="U1813" s="17">
        <v>0</v>
      </c>
      <c r="V1813" s="17">
        <v>3700</v>
      </c>
      <c r="W1813" s="17">
        <f t="shared" si="253"/>
        <v>-3700</v>
      </c>
      <c r="X1813" t="str">
        <f>VLOOKUP(J1813,'[12]Conver ASEJ VS Clave Nueva'!$A$4:$C$193,3,FALSE)</f>
        <v>4.3.11.5</v>
      </c>
      <c r="Y1813" t="str">
        <f>VLOOKUP(K1813,'[13]Conver ASEJ VS Clave Nueva'!$B$4:$D$193,3,FALSE)</f>
        <v>Acarreo de carnes en camiones del municipio</v>
      </c>
    </row>
    <row r="1814" spans="1:25" x14ac:dyDescent="0.25">
      <c r="A1814" s="16">
        <v>84777</v>
      </c>
      <c r="B1814" s="16" t="s">
        <v>54</v>
      </c>
      <c r="C1814" s="16" t="str">
        <f t="shared" si="254"/>
        <v>2018</v>
      </c>
      <c r="D1814" s="16" t="str">
        <f t="shared" si="255"/>
        <v>040000</v>
      </c>
      <c r="E1814" s="16" t="str">
        <f>VLOOKUP(D1814:D4970,'[10]Catalogos CRI'!$A$10:$B$19,2,FALSE)</f>
        <v>DERECHOS</v>
      </c>
      <c r="F1814" s="16" t="str">
        <f t="shared" si="256"/>
        <v>043000</v>
      </c>
      <c r="G1814" s="16" t="str">
        <f>VLOOKUP(F1814:F4970,'[10]Catalogos CRI'!$A$24:$B$65,2,FALSE)</f>
        <v>DERECHOS POR PRESTACIÓN DE SERVICIOS</v>
      </c>
      <c r="H1814" s="16" t="str">
        <f t="shared" si="257"/>
        <v>043100</v>
      </c>
      <c r="I1814" s="16" t="str">
        <f>VLOOKUP(H1814:H4970,'[10]Catalogos CRI'!$A$70:$B$148,2,FALSE)</f>
        <v>Rastro</v>
      </c>
      <c r="J1814" s="16" t="str">
        <f t="shared" si="258"/>
        <v>043105</v>
      </c>
      <c r="K1814" s="16" t="str">
        <f>VLOOKUP(J1814:J4970,'[10]Catalogos CRI'!$A$153:$B$335,2,FALSE)</f>
        <v>Acarreo de carnes en camiones del municipio</v>
      </c>
      <c r="L1814" s="16" t="str">
        <f t="shared" si="259"/>
        <v>400</v>
      </c>
      <c r="M1814" s="16" t="str">
        <f>VLOOKUP(L1814:L4970,[11]FF!$A$10:$B$16,2,FALSE)</f>
        <v>Ingresos Propios</v>
      </c>
      <c r="N1814" s="16" t="str">
        <f t="shared" si="260"/>
        <v>401</v>
      </c>
      <c r="O1814" s="16" t="str">
        <f>VLOOKUP(N1814:N4970,[11]FF!$A$22:$B$93,2,FALSE)</f>
        <v>Ingresos Propios</v>
      </c>
      <c r="P1814" s="16">
        <v>860215</v>
      </c>
      <c r="Q1814" s="16">
        <v>3</v>
      </c>
      <c r="R1814" s="17">
        <v>0</v>
      </c>
      <c r="S1814" s="17">
        <v>0</v>
      </c>
      <c r="T1814" s="17">
        <f t="shared" si="252"/>
        <v>0</v>
      </c>
      <c r="U1814" s="17">
        <v>0</v>
      </c>
      <c r="V1814" s="17">
        <v>2960</v>
      </c>
      <c r="W1814" s="17">
        <f t="shared" si="253"/>
        <v>-2960</v>
      </c>
      <c r="X1814" t="str">
        <f>VLOOKUP(J1814,'[12]Conver ASEJ VS Clave Nueva'!$A$4:$C$193,3,FALSE)</f>
        <v>4.3.11.5</v>
      </c>
      <c r="Y1814" t="str">
        <f>VLOOKUP(K1814,'[13]Conver ASEJ VS Clave Nueva'!$B$4:$D$193,3,FALSE)</f>
        <v>Acarreo de carnes en camiones del municipio</v>
      </c>
    </row>
    <row r="1815" spans="1:25" x14ac:dyDescent="0.25">
      <c r="A1815" s="16">
        <v>84777</v>
      </c>
      <c r="B1815" s="16" t="s">
        <v>54</v>
      </c>
      <c r="C1815" s="16" t="str">
        <f t="shared" si="254"/>
        <v>2018</v>
      </c>
      <c r="D1815" s="16" t="str">
        <f t="shared" si="255"/>
        <v>040000</v>
      </c>
      <c r="E1815" s="16" t="str">
        <f>VLOOKUP(D1815:D4971,'[10]Catalogos CRI'!$A$10:$B$19,2,FALSE)</f>
        <v>DERECHOS</v>
      </c>
      <c r="F1815" s="16" t="str">
        <f t="shared" si="256"/>
        <v>043000</v>
      </c>
      <c r="G1815" s="16" t="str">
        <f>VLOOKUP(F1815:F4971,'[10]Catalogos CRI'!$A$24:$B$65,2,FALSE)</f>
        <v>DERECHOS POR PRESTACIÓN DE SERVICIOS</v>
      </c>
      <c r="H1815" s="16" t="str">
        <f t="shared" si="257"/>
        <v>043100</v>
      </c>
      <c r="I1815" s="16" t="str">
        <f>VLOOKUP(H1815:H4971,'[10]Catalogos CRI'!$A$70:$B$148,2,FALSE)</f>
        <v>Rastro</v>
      </c>
      <c r="J1815" s="16" t="str">
        <f t="shared" si="258"/>
        <v>043105</v>
      </c>
      <c r="K1815" s="16" t="str">
        <f>VLOOKUP(J1815:J4971,'[10]Catalogos CRI'!$A$153:$B$335,2,FALSE)</f>
        <v>Acarreo de carnes en camiones del municipio</v>
      </c>
      <c r="L1815" s="16" t="str">
        <f t="shared" si="259"/>
        <v>400</v>
      </c>
      <c r="M1815" s="16" t="str">
        <f>VLOOKUP(L1815:L4971,[11]FF!$A$10:$B$16,2,FALSE)</f>
        <v>Ingresos Propios</v>
      </c>
      <c r="N1815" s="16" t="str">
        <f t="shared" si="260"/>
        <v>401</v>
      </c>
      <c r="O1815" s="16" t="str">
        <f>VLOOKUP(N1815:N4971,[11]FF!$A$22:$B$93,2,FALSE)</f>
        <v>Ingresos Propios</v>
      </c>
      <c r="P1815" s="16">
        <v>860216</v>
      </c>
      <c r="Q1815" s="16">
        <v>4</v>
      </c>
      <c r="R1815" s="17">
        <v>0</v>
      </c>
      <c r="S1815" s="17">
        <v>0</v>
      </c>
      <c r="T1815" s="17">
        <f t="shared" si="252"/>
        <v>0</v>
      </c>
      <c r="U1815" s="17">
        <v>0</v>
      </c>
      <c r="V1815" s="17">
        <v>2462</v>
      </c>
      <c r="W1815" s="17">
        <f t="shared" si="253"/>
        <v>-2462</v>
      </c>
      <c r="X1815" t="str">
        <f>VLOOKUP(J1815,'[12]Conver ASEJ VS Clave Nueva'!$A$4:$C$193,3,FALSE)</f>
        <v>4.3.11.5</v>
      </c>
      <c r="Y1815" t="str">
        <f>VLOOKUP(K1815,'[13]Conver ASEJ VS Clave Nueva'!$B$4:$D$193,3,FALSE)</f>
        <v>Acarreo de carnes en camiones del municipio</v>
      </c>
    </row>
    <row r="1816" spans="1:25" x14ac:dyDescent="0.25">
      <c r="A1816" s="16">
        <v>84777</v>
      </c>
      <c r="B1816" s="16" t="s">
        <v>54</v>
      </c>
      <c r="C1816" s="16" t="str">
        <f t="shared" si="254"/>
        <v>2018</v>
      </c>
      <c r="D1816" s="16" t="str">
        <f t="shared" si="255"/>
        <v>040000</v>
      </c>
      <c r="E1816" s="16" t="str">
        <f>VLOOKUP(D1816:D4972,'[10]Catalogos CRI'!$A$10:$B$19,2,FALSE)</f>
        <v>DERECHOS</v>
      </c>
      <c r="F1816" s="16" t="str">
        <f t="shared" si="256"/>
        <v>043000</v>
      </c>
      <c r="G1816" s="16" t="str">
        <f>VLOOKUP(F1816:F4972,'[10]Catalogos CRI'!$A$24:$B$65,2,FALSE)</f>
        <v>DERECHOS POR PRESTACIÓN DE SERVICIOS</v>
      </c>
      <c r="H1816" s="16" t="str">
        <f t="shared" si="257"/>
        <v>043100</v>
      </c>
      <c r="I1816" s="16" t="str">
        <f>VLOOKUP(H1816:H4972,'[10]Catalogos CRI'!$A$70:$B$148,2,FALSE)</f>
        <v>Rastro</v>
      </c>
      <c r="J1816" s="16" t="str">
        <f t="shared" si="258"/>
        <v>043105</v>
      </c>
      <c r="K1816" s="16" t="str">
        <f>VLOOKUP(J1816:J4972,'[10]Catalogos CRI'!$A$153:$B$335,2,FALSE)</f>
        <v>Acarreo de carnes en camiones del municipio</v>
      </c>
      <c r="L1816" s="16" t="str">
        <f t="shared" si="259"/>
        <v>400</v>
      </c>
      <c r="M1816" s="16" t="str">
        <f>VLOOKUP(L1816:L4972,[11]FF!$A$10:$B$16,2,FALSE)</f>
        <v>Ingresos Propios</v>
      </c>
      <c r="N1816" s="16" t="str">
        <f t="shared" si="260"/>
        <v>401</v>
      </c>
      <c r="O1816" s="16" t="str">
        <f>VLOOKUP(N1816:N4972,[11]FF!$A$22:$B$93,2,FALSE)</f>
        <v>Ingresos Propios</v>
      </c>
      <c r="P1816" s="16">
        <v>860217</v>
      </c>
      <c r="Q1816" s="16">
        <v>5</v>
      </c>
      <c r="R1816" s="17">
        <v>0</v>
      </c>
      <c r="S1816" s="17">
        <v>0</v>
      </c>
      <c r="T1816" s="17">
        <f t="shared" si="252"/>
        <v>0</v>
      </c>
      <c r="U1816" s="17">
        <v>0</v>
      </c>
      <c r="V1816" s="17">
        <v>0</v>
      </c>
      <c r="W1816" s="17">
        <f t="shared" si="253"/>
        <v>0</v>
      </c>
      <c r="X1816" t="str">
        <f>VLOOKUP(J1816,'[12]Conver ASEJ VS Clave Nueva'!$A$4:$C$193,3,FALSE)</f>
        <v>4.3.11.5</v>
      </c>
      <c r="Y1816" t="str">
        <f>VLOOKUP(K1816,'[13]Conver ASEJ VS Clave Nueva'!$B$4:$D$193,3,FALSE)</f>
        <v>Acarreo de carnes en camiones del municipio</v>
      </c>
    </row>
    <row r="1817" spans="1:25" x14ac:dyDescent="0.25">
      <c r="A1817" s="16">
        <v>84777</v>
      </c>
      <c r="B1817" s="16" t="s">
        <v>54</v>
      </c>
      <c r="C1817" s="16" t="str">
        <f t="shared" si="254"/>
        <v>2018</v>
      </c>
      <c r="D1817" s="16" t="str">
        <f t="shared" si="255"/>
        <v>040000</v>
      </c>
      <c r="E1817" s="16" t="str">
        <f>VLOOKUP(D1817:D4973,'[10]Catalogos CRI'!$A$10:$B$19,2,FALSE)</f>
        <v>DERECHOS</v>
      </c>
      <c r="F1817" s="16" t="str">
        <f t="shared" si="256"/>
        <v>043000</v>
      </c>
      <c r="G1817" s="16" t="str">
        <f>VLOOKUP(F1817:F4973,'[10]Catalogos CRI'!$A$24:$B$65,2,FALSE)</f>
        <v>DERECHOS POR PRESTACIÓN DE SERVICIOS</v>
      </c>
      <c r="H1817" s="16" t="str">
        <f t="shared" si="257"/>
        <v>043100</v>
      </c>
      <c r="I1817" s="16" t="str">
        <f>VLOOKUP(H1817:H4973,'[10]Catalogos CRI'!$A$70:$B$148,2,FALSE)</f>
        <v>Rastro</v>
      </c>
      <c r="J1817" s="16" t="str">
        <f t="shared" si="258"/>
        <v>043105</v>
      </c>
      <c r="K1817" s="16" t="str">
        <f>VLOOKUP(J1817:J4973,'[10]Catalogos CRI'!$A$153:$B$335,2,FALSE)</f>
        <v>Acarreo de carnes en camiones del municipio</v>
      </c>
      <c r="L1817" s="16" t="str">
        <f t="shared" si="259"/>
        <v>400</v>
      </c>
      <c r="M1817" s="16" t="str">
        <f>VLOOKUP(L1817:L4973,[11]FF!$A$10:$B$16,2,FALSE)</f>
        <v>Ingresos Propios</v>
      </c>
      <c r="N1817" s="16" t="str">
        <f t="shared" si="260"/>
        <v>401</v>
      </c>
      <c r="O1817" s="16" t="str">
        <f>VLOOKUP(N1817:N4973,[11]FF!$A$22:$B$93,2,FALSE)</f>
        <v>Ingresos Propios</v>
      </c>
      <c r="P1817" s="16">
        <v>860218</v>
      </c>
      <c r="Q1817" s="16">
        <v>6</v>
      </c>
      <c r="R1817" s="17">
        <v>0</v>
      </c>
      <c r="S1817" s="17">
        <v>0</v>
      </c>
      <c r="T1817" s="17">
        <f t="shared" si="252"/>
        <v>0</v>
      </c>
      <c r="U1817" s="17">
        <v>0</v>
      </c>
      <c r="V1817" s="17">
        <v>0</v>
      </c>
      <c r="W1817" s="17">
        <f t="shared" si="253"/>
        <v>0</v>
      </c>
      <c r="X1817" t="str">
        <f>VLOOKUP(J1817,'[12]Conver ASEJ VS Clave Nueva'!$A$4:$C$193,3,FALSE)</f>
        <v>4.3.11.5</v>
      </c>
      <c r="Y1817" t="str">
        <f>VLOOKUP(K1817,'[13]Conver ASEJ VS Clave Nueva'!$B$4:$D$193,3,FALSE)</f>
        <v>Acarreo de carnes en camiones del municipio</v>
      </c>
    </row>
    <row r="1818" spans="1:25" x14ac:dyDescent="0.25">
      <c r="A1818" s="16">
        <v>84777</v>
      </c>
      <c r="B1818" s="16" t="s">
        <v>54</v>
      </c>
      <c r="C1818" s="16" t="str">
        <f t="shared" si="254"/>
        <v>2018</v>
      </c>
      <c r="D1818" s="16" t="str">
        <f t="shared" si="255"/>
        <v>040000</v>
      </c>
      <c r="E1818" s="16" t="str">
        <f>VLOOKUP(D1818:D4974,'[10]Catalogos CRI'!$A$10:$B$19,2,FALSE)</f>
        <v>DERECHOS</v>
      </c>
      <c r="F1818" s="16" t="str">
        <f t="shared" si="256"/>
        <v>043000</v>
      </c>
      <c r="G1818" s="16" t="str">
        <f>VLOOKUP(F1818:F4974,'[10]Catalogos CRI'!$A$24:$B$65,2,FALSE)</f>
        <v>DERECHOS POR PRESTACIÓN DE SERVICIOS</v>
      </c>
      <c r="H1818" s="16" t="str">
        <f t="shared" si="257"/>
        <v>043100</v>
      </c>
      <c r="I1818" s="16" t="str">
        <f>VLOOKUP(H1818:H4974,'[10]Catalogos CRI'!$A$70:$B$148,2,FALSE)</f>
        <v>Rastro</v>
      </c>
      <c r="J1818" s="16" t="str">
        <f t="shared" si="258"/>
        <v>043105</v>
      </c>
      <c r="K1818" s="16" t="str">
        <f>VLOOKUP(J1818:J4974,'[10]Catalogos CRI'!$A$153:$B$335,2,FALSE)</f>
        <v>Acarreo de carnes en camiones del municipio</v>
      </c>
      <c r="L1818" s="16" t="str">
        <f t="shared" si="259"/>
        <v>400</v>
      </c>
      <c r="M1818" s="16" t="str">
        <f>VLOOKUP(L1818:L4974,[11]FF!$A$10:$B$16,2,FALSE)</f>
        <v>Ingresos Propios</v>
      </c>
      <c r="N1818" s="16" t="str">
        <f t="shared" si="260"/>
        <v>401</v>
      </c>
      <c r="O1818" s="16" t="str">
        <f>VLOOKUP(N1818:N4974,[11]FF!$A$22:$B$93,2,FALSE)</f>
        <v>Ingresos Propios</v>
      </c>
      <c r="P1818" s="16">
        <v>860219</v>
      </c>
      <c r="Q1818" s="16">
        <v>7</v>
      </c>
      <c r="R1818" s="17">
        <v>0</v>
      </c>
      <c r="S1818" s="17">
        <v>0</v>
      </c>
      <c r="T1818" s="17">
        <f t="shared" si="252"/>
        <v>0</v>
      </c>
      <c r="U1818" s="17">
        <v>0</v>
      </c>
      <c r="V1818" s="17">
        <v>0</v>
      </c>
      <c r="W1818" s="17">
        <f t="shared" si="253"/>
        <v>0</v>
      </c>
      <c r="X1818" t="str">
        <f>VLOOKUP(J1818,'[12]Conver ASEJ VS Clave Nueva'!$A$4:$C$193,3,FALSE)</f>
        <v>4.3.11.5</v>
      </c>
      <c r="Y1818" t="str">
        <f>VLOOKUP(K1818,'[13]Conver ASEJ VS Clave Nueva'!$B$4:$D$193,3,FALSE)</f>
        <v>Acarreo de carnes en camiones del municipio</v>
      </c>
    </row>
    <row r="1819" spans="1:25" x14ac:dyDescent="0.25">
      <c r="A1819" s="16">
        <v>84777</v>
      </c>
      <c r="B1819" s="16" t="s">
        <v>54</v>
      </c>
      <c r="C1819" s="16" t="str">
        <f t="shared" si="254"/>
        <v>2018</v>
      </c>
      <c r="D1819" s="16" t="str">
        <f t="shared" si="255"/>
        <v>040000</v>
      </c>
      <c r="E1819" s="16" t="str">
        <f>VLOOKUP(D1819:D4975,'[10]Catalogos CRI'!$A$10:$B$19,2,FALSE)</f>
        <v>DERECHOS</v>
      </c>
      <c r="F1819" s="16" t="str">
        <f t="shared" si="256"/>
        <v>043000</v>
      </c>
      <c r="G1819" s="16" t="str">
        <f>VLOOKUP(F1819:F4975,'[10]Catalogos CRI'!$A$24:$B$65,2,FALSE)</f>
        <v>DERECHOS POR PRESTACIÓN DE SERVICIOS</v>
      </c>
      <c r="H1819" s="16" t="str">
        <f t="shared" si="257"/>
        <v>043100</v>
      </c>
      <c r="I1819" s="16" t="str">
        <f>VLOOKUP(H1819:H4975,'[10]Catalogos CRI'!$A$70:$B$148,2,FALSE)</f>
        <v>Rastro</v>
      </c>
      <c r="J1819" s="16" t="str">
        <f t="shared" si="258"/>
        <v>043105</v>
      </c>
      <c r="K1819" s="16" t="str">
        <f>VLOOKUP(J1819:J4975,'[10]Catalogos CRI'!$A$153:$B$335,2,FALSE)</f>
        <v>Acarreo de carnes en camiones del municipio</v>
      </c>
      <c r="L1819" s="16" t="str">
        <f t="shared" si="259"/>
        <v>400</v>
      </c>
      <c r="M1819" s="16" t="str">
        <f>VLOOKUP(L1819:L4975,[11]FF!$A$10:$B$16,2,FALSE)</f>
        <v>Ingresos Propios</v>
      </c>
      <c r="N1819" s="16" t="str">
        <f t="shared" si="260"/>
        <v>401</v>
      </c>
      <c r="O1819" s="16" t="str">
        <f>VLOOKUP(N1819:N4975,[11]FF!$A$22:$B$93,2,FALSE)</f>
        <v>Ingresos Propios</v>
      </c>
      <c r="P1819" s="16">
        <v>860220</v>
      </c>
      <c r="Q1819" s="16">
        <v>8</v>
      </c>
      <c r="R1819" s="17">
        <v>0</v>
      </c>
      <c r="S1819" s="17">
        <v>0</v>
      </c>
      <c r="T1819" s="17">
        <f t="shared" si="252"/>
        <v>0</v>
      </c>
      <c r="U1819" s="17">
        <v>0</v>
      </c>
      <c r="V1819" s="17">
        <v>0</v>
      </c>
      <c r="W1819" s="17">
        <f t="shared" si="253"/>
        <v>0</v>
      </c>
      <c r="X1819" t="str">
        <f>VLOOKUP(J1819,'[12]Conver ASEJ VS Clave Nueva'!$A$4:$C$193,3,FALSE)</f>
        <v>4.3.11.5</v>
      </c>
      <c r="Y1819" t="str">
        <f>VLOOKUP(K1819,'[13]Conver ASEJ VS Clave Nueva'!$B$4:$D$193,3,FALSE)</f>
        <v>Acarreo de carnes en camiones del municipio</v>
      </c>
    </row>
    <row r="1820" spans="1:25" x14ac:dyDescent="0.25">
      <c r="A1820" s="16">
        <v>84777</v>
      </c>
      <c r="B1820" s="16" t="s">
        <v>54</v>
      </c>
      <c r="C1820" s="16" t="str">
        <f t="shared" si="254"/>
        <v>2018</v>
      </c>
      <c r="D1820" s="16" t="str">
        <f t="shared" si="255"/>
        <v>040000</v>
      </c>
      <c r="E1820" s="16" t="str">
        <f>VLOOKUP(D1820:D4976,'[10]Catalogos CRI'!$A$10:$B$19,2,FALSE)</f>
        <v>DERECHOS</v>
      </c>
      <c r="F1820" s="16" t="str">
        <f t="shared" si="256"/>
        <v>043000</v>
      </c>
      <c r="G1820" s="16" t="str">
        <f>VLOOKUP(F1820:F4976,'[10]Catalogos CRI'!$A$24:$B$65,2,FALSE)</f>
        <v>DERECHOS POR PRESTACIÓN DE SERVICIOS</v>
      </c>
      <c r="H1820" s="16" t="str">
        <f t="shared" si="257"/>
        <v>043100</v>
      </c>
      <c r="I1820" s="16" t="str">
        <f>VLOOKUP(H1820:H4976,'[10]Catalogos CRI'!$A$70:$B$148,2,FALSE)</f>
        <v>Rastro</v>
      </c>
      <c r="J1820" s="16" t="str">
        <f t="shared" si="258"/>
        <v>043105</v>
      </c>
      <c r="K1820" s="16" t="str">
        <f>VLOOKUP(J1820:J4976,'[10]Catalogos CRI'!$A$153:$B$335,2,FALSE)</f>
        <v>Acarreo de carnes en camiones del municipio</v>
      </c>
      <c r="L1820" s="16" t="str">
        <f t="shared" si="259"/>
        <v>400</v>
      </c>
      <c r="M1820" s="16" t="str">
        <f>VLOOKUP(L1820:L4976,[11]FF!$A$10:$B$16,2,FALSE)</f>
        <v>Ingresos Propios</v>
      </c>
      <c r="N1820" s="16" t="str">
        <f t="shared" si="260"/>
        <v>401</v>
      </c>
      <c r="O1820" s="16" t="str">
        <f>VLOOKUP(N1820:N4976,[11]FF!$A$22:$B$93,2,FALSE)</f>
        <v>Ingresos Propios</v>
      </c>
      <c r="P1820" s="16">
        <v>860221</v>
      </c>
      <c r="Q1820" s="16">
        <v>9</v>
      </c>
      <c r="R1820" s="17">
        <v>0</v>
      </c>
      <c r="S1820" s="17">
        <v>0</v>
      </c>
      <c r="T1820" s="17">
        <f t="shared" si="252"/>
        <v>0</v>
      </c>
      <c r="U1820" s="17">
        <v>0</v>
      </c>
      <c r="V1820" s="17">
        <v>0</v>
      </c>
      <c r="W1820" s="17">
        <f t="shared" si="253"/>
        <v>0</v>
      </c>
      <c r="X1820" t="str">
        <f>VLOOKUP(J1820,'[12]Conver ASEJ VS Clave Nueva'!$A$4:$C$193,3,FALSE)</f>
        <v>4.3.11.5</v>
      </c>
      <c r="Y1820" t="str">
        <f>VLOOKUP(K1820,'[13]Conver ASEJ VS Clave Nueva'!$B$4:$D$193,3,FALSE)</f>
        <v>Acarreo de carnes en camiones del municipio</v>
      </c>
    </row>
    <row r="1821" spans="1:25" x14ac:dyDescent="0.25">
      <c r="A1821" s="16">
        <v>84777</v>
      </c>
      <c r="B1821" s="16" t="s">
        <v>54</v>
      </c>
      <c r="C1821" s="16" t="str">
        <f t="shared" si="254"/>
        <v>2018</v>
      </c>
      <c r="D1821" s="16" t="str">
        <f t="shared" si="255"/>
        <v>040000</v>
      </c>
      <c r="E1821" s="16" t="str">
        <f>VLOOKUP(D1821:D4977,'[10]Catalogos CRI'!$A$10:$B$19,2,FALSE)</f>
        <v>DERECHOS</v>
      </c>
      <c r="F1821" s="16" t="str">
        <f t="shared" si="256"/>
        <v>043000</v>
      </c>
      <c r="G1821" s="16" t="str">
        <f>VLOOKUP(F1821:F4977,'[10]Catalogos CRI'!$A$24:$B$65,2,FALSE)</f>
        <v>DERECHOS POR PRESTACIÓN DE SERVICIOS</v>
      </c>
      <c r="H1821" s="16" t="str">
        <f t="shared" si="257"/>
        <v>043100</v>
      </c>
      <c r="I1821" s="16" t="str">
        <f>VLOOKUP(H1821:H4977,'[10]Catalogos CRI'!$A$70:$B$148,2,FALSE)</f>
        <v>Rastro</v>
      </c>
      <c r="J1821" s="16" t="str">
        <f t="shared" si="258"/>
        <v>043105</v>
      </c>
      <c r="K1821" s="16" t="str">
        <f>VLOOKUP(J1821:J4977,'[10]Catalogos CRI'!$A$153:$B$335,2,FALSE)</f>
        <v>Acarreo de carnes en camiones del municipio</v>
      </c>
      <c r="L1821" s="16" t="str">
        <f t="shared" si="259"/>
        <v>400</v>
      </c>
      <c r="M1821" s="16" t="str">
        <f>VLOOKUP(L1821:L4977,[11]FF!$A$10:$B$16,2,FALSE)</f>
        <v>Ingresos Propios</v>
      </c>
      <c r="N1821" s="16" t="str">
        <f t="shared" si="260"/>
        <v>401</v>
      </c>
      <c r="O1821" s="16" t="str">
        <f>VLOOKUP(N1821:N4977,[11]FF!$A$22:$B$93,2,FALSE)</f>
        <v>Ingresos Propios</v>
      </c>
      <c r="P1821" s="16">
        <v>860222</v>
      </c>
      <c r="Q1821" s="16">
        <v>10</v>
      </c>
      <c r="R1821" s="17">
        <v>0</v>
      </c>
      <c r="S1821" s="17">
        <v>0</v>
      </c>
      <c r="T1821" s="17">
        <f t="shared" si="252"/>
        <v>0</v>
      </c>
      <c r="U1821" s="17">
        <v>0</v>
      </c>
      <c r="V1821" s="17">
        <v>0</v>
      </c>
      <c r="W1821" s="17">
        <f t="shared" si="253"/>
        <v>0</v>
      </c>
      <c r="X1821" t="str">
        <f>VLOOKUP(J1821,'[12]Conver ASEJ VS Clave Nueva'!$A$4:$C$193,3,FALSE)</f>
        <v>4.3.11.5</v>
      </c>
      <c r="Y1821" t="str">
        <f>VLOOKUP(K1821,'[13]Conver ASEJ VS Clave Nueva'!$B$4:$D$193,3,FALSE)</f>
        <v>Acarreo de carnes en camiones del municipio</v>
      </c>
    </row>
    <row r="1822" spans="1:25" x14ac:dyDescent="0.25">
      <c r="A1822" s="16">
        <v>84777</v>
      </c>
      <c r="B1822" s="16" t="s">
        <v>54</v>
      </c>
      <c r="C1822" s="16" t="str">
        <f t="shared" si="254"/>
        <v>2018</v>
      </c>
      <c r="D1822" s="16" t="str">
        <f t="shared" si="255"/>
        <v>040000</v>
      </c>
      <c r="E1822" s="16" t="str">
        <f>VLOOKUP(D1822:D4978,'[10]Catalogos CRI'!$A$10:$B$19,2,FALSE)</f>
        <v>DERECHOS</v>
      </c>
      <c r="F1822" s="16" t="str">
        <f t="shared" si="256"/>
        <v>043000</v>
      </c>
      <c r="G1822" s="16" t="str">
        <f>VLOOKUP(F1822:F4978,'[10]Catalogos CRI'!$A$24:$B$65,2,FALSE)</f>
        <v>DERECHOS POR PRESTACIÓN DE SERVICIOS</v>
      </c>
      <c r="H1822" s="16" t="str">
        <f t="shared" si="257"/>
        <v>043100</v>
      </c>
      <c r="I1822" s="16" t="str">
        <f>VLOOKUP(H1822:H4978,'[10]Catalogos CRI'!$A$70:$B$148,2,FALSE)</f>
        <v>Rastro</v>
      </c>
      <c r="J1822" s="16" t="str">
        <f t="shared" si="258"/>
        <v>043105</v>
      </c>
      <c r="K1822" s="16" t="str">
        <f>VLOOKUP(J1822:J4978,'[10]Catalogos CRI'!$A$153:$B$335,2,FALSE)</f>
        <v>Acarreo de carnes en camiones del municipio</v>
      </c>
      <c r="L1822" s="16" t="str">
        <f t="shared" si="259"/>
        <v>400</v>
      </c>
      <c r="M1822" s="16" t="str">
        <f>VLOOKUP(L1822:L4978,[11]FF!$A$10:$B$16,2,FALSE)</f>
        <v>Ingresos Propios</v>
      </c>
      <c r="N1822" s="16" t="str">
        <f t="shared" si="260"/>
        <v>401</v>
      </c>
      <c r="O1822" s="16" t="str">
        <f>VLOOKUP(N1822:N4978,[11]FF!$A$22:$B$93,2,FALSE)</f>
        <v>Ingresos Propios</v>
      </c>
      <c r="P1822" s="16">
        <v>860223</v>
      </c>
      <c r="Q1822" s="16">
        <v>11</v>
      </c>
      <c r="R1822" s="17">
        <v>0</v>
      </c>
      <c r="S1822" s="17">
        <v>0</v>
      </c>
      <c r="T1822" s="17">
        <f t="shared" si="252"/>
        <v>0</v>
      </c>
      <c r="U1822" s="17">
        <v>0</v>
      </c>
      <c r="V1822" s="17">
        <v>0</v>
      </c>
      <c r="W1822" s="17">
        <f t="shared" si="253"/>
        <v>0</v>
      </c>
      <c r="X1822" t="str">
        <f>VLOOKUP(J1822,'[12]Conver ASEJ VS Clave Nueva'!$A$4:$C$193,3,FALSE)</f>
        <v>4.3.11.5</v>
      </c>
      <c r="Y1822" t="str">
        <f>VLOOKUP(K1822,'[13]Conver ASEJ VS Clave Nueva'!$B$4:$D$193,3,FALSE)</f>
        <v>Acarreo de carnes en camiones del municipio</v>
      </c>
    </row>
    <row r="1823" spans="1:25" x14ac:dyDescent="0.25">
      <c r="A1823" s="16">
        <v>84777</v>
      </c>
      <c r="B1823" s="16" t="s">
        <v>54</v>
      </c>
      <c r="C1823" s="16" t="str">
        <f t="shared" si="254"/>
        <v>2018</v>
      </c>
      <c r="D1823" s="16" t="str">
        <f t="shared" si="255"/>
        <v>040000</v>
      </c>
      <c r="E1823" s="16" t="str">
        <f>VLOOKUP(D1823:D4979,'[10]Catalogos CRI'!$A$10:$B$19,2,FALSE)</f>
        <v>DERECHOS</v>
      </c>
      <c r="F1823" s="16" t="str">
        <f t="shared" si="256"/>
        <v>043000</v>
      </c>
      <c r="G1823" s="16" t="str">
        <f>VLOOKUP(F1823:F4979,'[10]Catalogos CRI'!$A$24:$B$65,2,FALSE)</f>
        <v>DERECHOS POR PRESTACIÓN DE SERVICIOS</v>
      </c>
      <c r="H1823" s="16" t="str">
        <f t="shared" si="257"/>
        <v>043100</v>
      </c>
      <c r="I1823" s="16" t="str">
        <f>VLOOKUP(H1823:H4979,'[10]Catalogos CRI'!$A$70:$B$148,2,FALSE)</f>
        <v>Rastro</v>
      </c>
      <c r="J1823" s="16" t="str">
        <f t="shared" si="258"/>
        <v>043105</v>
      </c>
      <c r="K1823" s="16" t="str">
        <f>VLOOKUP(J1823:J4979,'[10]Catalogos CRI'!$A$153:$B$335,2,FALSE)</f>
        <v>Acarreo de carnes en camiones del municipio</v>
      </c>
      <c r="L1823" s="16" t="str">
        <f t="shared" si="259"/>
        <v>400</v>
      </c>
      <c r="M1823" s="16" t="str">
        <f>VLOOKUP(L1823:L4979,[11]FF!$A$10:$B$16,2,FALSE)</f>
        <v>Ingresos Propios</v>
      </c>
      <c r="N1823" s="16" t="str">
        <f t="shared" si="260"/>
        <v>401</v>
      </c>
      <c r="O1823" s="16" t="str">
        <f>VLOOKUP(N1823:N4979,[11]FF!$A$22:$B$93,2,FALSE)</f>
        <v>Ingresos Propios</v>
      </c>
      <c r="P1823" s="16">
        <v>860224</v>
      </c>
      <c r="Q1823" s="16">
        <v>12</v>
      </c>
      <c r="R1823" s="17">
        <v>0</v>
      </c>
      <c r="S1823" s="17">
        <v>0</v>
      </c>
      <c r="T1823" s="17">
        <f t="shared" si="252"/>
        <v>0</v>
      </c>
      <c r="U1823" s="17">
        <v>0</v>
      </c>
      <c r="V1823" s="17">
        <v>0</v>
      </c>
      <c r="W1823" s="17">
        <f t="shared" si="253"/>
        <v>0</v>
      </c>
      <c r="X1823" t="str">
        <f>VLOOKUP(J1823,'[12]Conver ASEJ VS Clave Nueva'!$A$4:$C$193,3,FALSE)</f>
        <v>4.3.11.5</v>
      </c>
      <c r="Y1823" t="str">
        <f>VLOOKUP(K1823,'[13]Conver ASEJ VS Clave Nueva'!$B$4:$D$193,3,FALSE)</f>
        <v>Acarreo de carnes en camiones del municipio</v>
      </c>
    </row>
    <row r="1824" spans="1:25" x14ac:dyDescent="0.25">
      <c r="A1824" s="16">
        <v>84778</v>
      </c>
      <c r="B1824" s="16" t="s">
        <v>55</v>
      </c>
      <c r="C1824" s="16" t="str">
        <f t="shared" si="254"/>
        <v>2018</v>
      </c>
      <c r="D1824" s="16" t="str">
        <f t="shared" si="255"/>
        <v>040000</v>
      </c>
      <c r="E1824" s="16" t="str">
        <f>VLOOKUP(D1824:D4980,'[10]Catalogos CRI'!$A$10:$B$19,2,FALSE)</f>
        <v>DERECHOS</v>
      </c>
      <c r="F1824" s="16" t="str">
        <f t="shared" si="256"/>
        <v>043000</v>
      </c>
      <c r="G1824" s="16" t="str">
        <f>VLOOKUP(F1824:F4980,'[10]Catalogos CRI'!$A$24:$B$65,2,FALSE)</f>
        <v>DERECHOS POR PRESTACIÓN DE SERVICIOS</v>
      </c>
      <c r="H1824" s="16" t="str">
        <f t="shared" si="257"/>
        <v>043100</v>
      </c>
      <c r="I1824" s="16" t="str">
        <f>VLOOKUP(H1824:H4980,'[10]Catalogos CRI'!$A$70:$B$148,2,FALSE)</f>
        <v>Rastro</v>
      </c>
      <c r="J1824" s="16" t="str">
        <f t="shared" si="258"/>
        <v>043106</v>
      </c>
      <c r="K1824" s="16" t="str">
        <f>VLOOKUP(J1824:J4980,'[10]Catalogos CRI'!$A$153:$B$335,2,FALSE)</f>
        <v>Servicios de matanza en el rastro municipal</v>
      </c>
      <c r="L1824" s="16" t="str">
        <f t="shared" si="259"/>
        <v>400</v>
      </c>
      <c r="M1824" s="16" t="str">
        <f>VLOOKUP(L1824:L4980,[11]FF!$A$10:$B$16,2,FALSE)</f>
        <v>Ingresos Propios</v>
      </c>
      <c r="N1824" s="16" t="str">
        <f t="shared" si="260"/>
        <v>401</v>
      </c>
      <c r="O1824" s="16" t="str">
        <f>VLOOKUP(N1824:N4980,[11]FF!$A$22:$B$93,2,FALSE)</f>
        <v>Ingresos Propios</v>
      </c>
      <c r="P1824" s="16">
        <v>860225</v>
      </c>
      <c r="Q1824" s="16">
        <v>1</v>
      </c>
      <c r="R1824" s="17">
        <v>0</v>
      </c>
      <c r="S1824" s="17">
        <v>0</v>
      </c>
      <c r="T1824" s="17">
        <f t="shared" si="252"/>
        <v>0</v>
      </c>
      <c r="U1824" s="17">
        <v>0</v>
      </c>
      <c r="V1824" s="17">
        <v>51959.75</v>
      </c>
      <c r="W1824" s="17">
        <f t="shared" si="253"/>
        <v>-51959.75</v>
      </c>
      <c r="X1824" t="str">
        <f>VLOOKUP(J1824,'[12]Conver ASEJ VS Clave Nueva'!$A$4:$C$193,3,FALSE)</f>
        <v>4.3.11.6</v>
      </c>
      <c r="Y1824" t="str">
        <f>VLOOKUP(K1824,'[13]Conver ASEJ VS Clave Nueva'!$B$4:$D$193,3,FALSE)</f>
        <v>Servicios de matanza en el rastro municipal</v>
      </c>
    </row>
    <row r="1825" spans="1:25" x14ac:dyDescent="0.25">
      <c r="A1825" s="16">
        <v>84778</v>
      </c>
      <c r="B1825" s="16" t="s">
        <v>55</v>
      </c>
      <c r="C1825" s="16" t="str">
        <f t="shared" si="254"/>
        <v>2018</v>
      </c>
      <c r="D1825" s="16" t="str">
        <f t="shared" si="255"/>
        <v>040000</v>
      </c>
      <c r="E1825" s="16" t="str">
        <f>VLOOKUP(D1825:D4981,'[10]Catalogos CRI'!$A$10:$B$19,2,FALSE)</f>
        <v>DERECHOS</v>
      </c>
      <c r="F1825" s="16" t="str">
        <f t="shared" si="256"/>
        <v>043000</v>
      </c>
      <c r="G1825" s="16" t="str">
        <f>VLOOKUP(F1825:F4981,'[10]Catalogos CRI'!$A$24:$B$65,2,FALSE)</f>
        <v>DERECHOS POR PRESTACIÓN DE SERVICIOS</v>
      </c>
      <c r="H1825" s="16" t="str">
        <f t="shared" si="257"/>
        <v>043100</v>
      </c>
      <c r="I1825" s="16" t="str">
        <f>VLOOKUP(H1825:H4981,'[10]Catalogos CRI'!$A$70:$B$148,2,FALSE)</f>
        <v>Rastro</v>
      </c>
      <c r="J1825" s="16" t="str">
        <f t="shared" si="258"/>
        <v>043106</v>
      </c>
      <c r="K1825" s="16" t="str">
        <f>VLOOKUP(J1825:J4981,'[10]Catalogos CRI'!$A$153:$B$335,2,FALSE)</f>
        <v>Servicios de matanza en el rastro municipal</v>
      </c>
      <c r="L1825" s="16" t="str">
        <f t="shared" si="259"/>
        <v>400</v>
      </c>
      <c r="M1825" s="16" t="str">
        <f>VLOOKUP(L1825:L4981,[11]FF!$A$10:$B$16,2,FALSE)</f>
        <v>Ingresos Propios</v>
      </c>
      <c r="N1825" s="16" t="str">
        <f t="shared" si="260"/>
        <v>401</v>
      </c>
      <c r="O1825" s="16" t="str">
        <f>VLOOKUP(N1825:N4981,[11]FF!$A$22:$B$93,2,FALSE)</f>
        <v>Ingresos Propios</v>
      </c>
      <c r="P1825" s="16">
        <v>860226</v>
      </c>
      <c r="Q1825" s="16">
        <v>2</v>
      </c>
      <c r="R1825" s="17">
        <v>0</v>
      </c>
      <c r="S1825" s="17">
        <v>0</v>
      </c>
      <c r="T1825" s="17">
        <f t="shared" si="252"/>
        <v>0</v>
      </c>
      <c r="U1825" s="17">
        <v>0</v>
      </c>
      <c r="V1825" s="17">
        <v>57051.3</v>
      </c>
      <c r="W1825" s="17">
        <f t="shared" si="253"/>
        <v>-57051.3</v>
      </c>
      <c r="X1825" t="str">
        <f>VLOOKUP(J1825,'[12]Conver ASEJ VS Clave Nueva'!$A$4:$C$193,3,FALSE)</f>
        <v>4.3.11.6</v>
      </c>
      <c r="Y1825" t="str">
        <f>VLOOKUP(K1825,'[13]Conver ASEJ VS Clave Nueva'!$B$4:$D$193,3,FALSE)</f>
        <v>Servicios de matanza en el rastro municipal</v>
      </c>
    </row>
    <row r="1826" spans="1:25" x14ac:dyDescent="0.25">
      <c r="A1826" s="16">
        <v>84778</v>
      </c>
      <c r="B1826" s="16" t="s">
        <v>55</v>
      </c>
      <c r="C1826" s="16" t="str">
        <f t="shared" si="254"/>
        <v>2018</v>
      </c>
      <c r="D1826" s="16" t="str">
        <f t="shared" si="255"/>
        <v>040000</v>
      </c>
      <c r="E1826" s="16" t="str">
        <f>VLOOKUP(D1826:D4982,'[10]Catalogos CRI'!$A$10:$B$19,2,FALSE)</f>
        <v>DERECHOS</v>
      </c>
      <c r="F1826" s="16" t="str">
        <f t="shared" si="256"/>
        <v>043000</v>
      </c>
      <c r="G1826" s="16" t="str">
        <f>VLOOKUP(F1826:F4982,'[10]Catalogos CRI'!$A$24:$B$65,2,FALSE)</f>
        <v>DERECHOS POR PRESTACIÓN DE SERVICIOS</v>
      </c>
      <c r="H1826" s="16" t="str">
        <f t="shared" si="257"/>
        <v>043100</v>
      </c>
      <c r="I1826" s="16" t="str">
        <f>VLOOKUP(H1826:H4982,'[10]Catalogos CRI'!$A$70:$B$148,2,FALSE)</f>
        <v>Rastro</v>
      </c>
      <c r="J1826" s="16" t="str">
        <f t="shared" si="258"/>
        <v>043106</v>
      </c>
      <c r="K1826" s="16" t="str">
        <f>VLOOKUP(J1826:J4982,'[10]Catalogos CRI'!$A$153:$B$335,2,FALSE)</f>
        <v>Servicios de matanza en el rastro municipal</v>
      </c>
      <c r="L1826" s="16" t="str">
        <f t="shared" si="259"/>
        <v>400</v>
      </c>
      <c r="M1826" s="16" t="str">
        <f>VLOOKUP(L1826:L4982,[11]FF!$A$10:$B$16,2,FALSE)</f>
        <v>Ingresos Propios</v>
      </c>
      <c r="N1826" s="16" t="str">
        <f t="shared" si="260"/>
        <v>401</v>
      </c>
      <c r="O1826" s="16" t="str">
        <f>VLOOKUP(N1826:N4982,[11]FF!$A$22:$B$93,2,FALSE)</f>
        <v>Ingresos Propios</v>
      </c>
      <c r="P1826" s="16">
        <v>860227</v>
      </c>
      <c r="Q1826" s="16">
        <v>3</v>
      </c>
      <c r="R1826" s="17">
        <v>0</v>
      </c>
      <c r="S1826" s="17">
        <v>0</v>
      </c>
      <c r="T1826" s="17">
        <f t="shared" si="252"/>
        <v>0</v>
      </c>
      <c r="U1826" s="17">
        <v>0</v>
      </c>
      <c r="V1826" s="17">
        <v>35397</v>
      </c>
      <c r="W1826" s="17">
        <f t="shared" si="253"/>
        <v>-35397</v>
      </c>
      <c r="X1826" t="str">
        <f>VLOOKUP(J1826,'[12]Conver ASEJ VS Clave Nueva'!$A$4:$C$193,3,FALSE)</f>
        <v>4.3.11.6</v>
      </c>
      <c r="Y1826" t="str">
        <f>VLOOKUP(K1826,'[13]Conver ASEJ VS Clave Nueva'!$B$4:$D$193,3,FALSE)</f>
        <v>Servicios de matanza en el rastro municipal</v>
      </c>
    </row>
    <row r="1827" spans="1:25" x14ac:dyDescent="0.25">
      <c r="A1827" s="16">
        <v>84778</v>
      </c>
      <c r="B1827" s="16" t="s">
        <v>55</v>
      </c>
      <c r="C1827" s="16" t="str">
        <f t="shared" si="254"/>
        <v>2018</v>
      </c>
      <c r="D1827" s="16" t="str">
        <f t="shared" si="255"/>
        <v>040000</v>
      </c>
      <c r="E1827" s="16" t="str">
        <f>VLOOKUP(D1827:D4983,'[10]Catalogos CRI'!$A$10:$B$19,2,FALSE)</f>
        <v>DERECHOS</v>
      </c>
      <c r="F1827" s="16" t="str">
        <f t="shared" si="256"/>
        <v>043000</v>
      </c>
      <c r="G1827" s="16" t="str">
        <f>VLOOKUP(F1827:F4983,'[10]Catalogos CRI'!$A$24:$B$65,2,FALSE)</f>
        <v>DERECHOS POR PRESTACIÓN DE SERVICIOS</v>
      </c>
      <c r="H1827" s="16" t="str">
        <f t="shared" si="257"/>
        <v>043100</v>
      </c>
      <c r="I1827" s="16" t="str">
        <f>VLOOKUP(H1827:H4983,'[10]Catalogos CRI'!$A$70:$B$148,2,FALSE)</f>
        <v>Rastro</v>
      </c>
      <c r="J1827" s="16" t="str">
        <f t="shared" si="258"/>
        <v>043106</v>
      </c>
      <c r="K1827" s="16" t="str">
        <f>VLOOKUP(J1827:J4983,'[10]Catalogos CRI'!$A$153:$B$335,2,FALSE)</f>
        <v>Servicios de matanza en el rastro municipal</v>
      </c>
      <c r="L1827" s="16" t="str">
        <f t="shared" si="259"/>
        <v>400</v>
      </c>
      <c r="M1827" s="16" t="str">
        <f>VLOOKUP(L1827:L4983,[11]FF!$A$10:$B$16,2,FALSE)</f>
        <v>Ingresos Propios</v>
      </c>
      <c r="N1827" s="16" t="str">
        <f t="shared" si="260"/>
        <v>401</v>
      </c>
      <c r="O1827" s="16" t="str">
        <f>VLOOKUP(N1827:N4983,[11]FF!$A$22:$B$93,2,FALSE)</f>
        <v>Ingresos Propios</v>
      </c>
      <c r="P1827" s="16">
        <v>860228</v>
      </c>
      <c r="Q1827" s="16">
        <v>4</v>
      </c>
      <c r="R1827" s="17">
        <v>0</v>
      </c>
      <c r="S1827" s="17">
        <v>0</v>
      </c>
      <c r="T1827" s="17">
        <f t="shared" si="252"/>
        <v>0</v>
      </c>
      <c r="U1827" s="17">
        <v>0</v>
      </c>
      <c r="V1827" s="17">
        <v>78074.05</v>
      </c>
      <c r="W1827" s="17">
        <f t="shared" si="253"/>
        <v>-78074.05</v>
      </c>
      <c r="X1827" t="str">
        <f>VLOOKUP(J1827,'[12]Conver ASEJ VS Clave Nueva'!$A$4:$C$193,3,FALSE)</f>
        <v>4.3.11.6</v>
      </c>
      <c r="Y1827" t="str">
        <f>VLOOKUP(K1827,'[13]Conver ASEJ VS Clave Nueva'!$B$4:$D$193,3,FALSE)</f>
        <v>Servicios de matanza en el rastro municipal</v>
      </c>
    </row>
    <row r="1828" spans="1:25" x14ac:dyDescent="0.25">
      <c r="A1828" s="16">
        <v>84778</v>
      </c>
      <c r="B1828" s="16" t="s">
        <v>55</v>
      </c>
      <c r="C1828" s="16" t="str">
        <f t="shared" si="254"/>
        <v>2018</v>
      </c>
      <c r="D1828" s="16" t="str">
        <f t="shared" si="255"/>
        <v>040000</v>
      </c>
      <c r="E1828" s="16" t="str">
        <f>VLOOKUP(D1828:D4984,'[10]Catalogos CRI'!$A$10:$B$19,2,FALSE)</f>
        <v>DERECHOS</v>
      </c>
      <c r="F1828" s="16" t="str">
        <f t="shared" si="256"/>
        <v>043000</v>
      </c>
      <c r="G1828" s="16" t="str">
        <f>VLOOKUP(F1828:F4984,'[10]Catalogos CRI'!$A$24:$B$65,2,FALSE)</f>
        <v>DERECHOS POR PRESTACIÓN DE SERVICIOS</v>
      </c>
      <c r="H1828" s="16" t="str">
        <f t="shared" si="257"/>
        <v>043100</v>
      </c>
      <c r="I1828" s="16" t="str">
        <f>VLOOKUP(H1828:H4984,'[10]Catalogos CRI'!$A$70:$B$148,2,FALSE)</f>
        <v>Rastro</v>
      </c>
      <c r="J1828" s="16" t="str">
        <f t="shared" si="258"/>
        <v>043106</v>
      </c>
      <c r="K1828" s="16" t="str">
        <f>VLOOKUP(J1828:J4984,'[10]Catalogos CRI'!$A$153:$B$335,2,FALSE)</f>
        <v>Servicios de matanza en el rastro municipal</v>
      </c>
      <c r="L1828" s="16" t="str">
        <f t="shared" si="259"/>
        <v>400</v>
      </c>
      <c r="M1828" s="16" t="str">
        <f>VLOOKUP(L1828:L4984,[11]FF!$A$10:$B$16,2,FALSE)</f>
        <v>Ingresos Propios</v>
      </c>
      <c r="N1828" s="16" t="str">
        <f t="shared" si="260"/>
        <v>401</v>
      </c>
      <c r="O1828" s="16" t="str">
        <f>VLOOKUP(N1828:N4984,[11]FF!$A$22:$B$93,2,FALSE)</f>
        <v>Ingresos Propios</v>
      </c>
      <c r="P1828" s="16">
        <v>860229</v>
      </c>
      <c r="Q1828" s="16">
        <v>5</v>
      </c>
      <c r="R1828" s="17">
        <v>0</v>
      </c>
      <c r="S1828" s="17">
        <v>0</v>
      </c>
      <c r="T1828" s="17">
        <f t="shared" si="252"/>
        <v>0</v>
      </c>
      <c r="U1828" s="17">
        <v>0</v>
      </c>
      <c r="V1828" s="17">
        <v>40785.4</v>
      </c>
      <c r="W1828" s="17">
        <f t="shared" si="253"/>
        <v>-40785.4</v>
      </c>
      <c r="X1828" t="str">
        <f>VLOOKUP(J1828,'[12]Conver ASEJ VS Clave Nueva'!$A$4:$C$193,3,FALSE)</f>
        <v>4.3.11.6</v>
      </c>
      <c r="Y1828" t="str">
        <f>VLOOKUP(K1828,'[13]Conver ASEJ VS Clave Nueva'!$B$4:$D$193,3,FALSE)</f>
        <v>Servicios de matanza en el rastro municipal</v>
      </c>
    </row>
    <row r="1829" spans="1:25" x14ac:dyDescent="0.25">
      <c r="A1829" s="16">
        <v>84778</v>
      </c>
      <c r="B1829" s="16" t="s">
        <v>55</v>
      </c>
      <c r="C1829" s="16" t="str">
        <f t="shared" si="254"/>
        <v>2018</v>
      </c>
      <c r="D1829" s="16" t="str">
        <f t="shared" si="255"/>
        <v>040000</v>
      </c>
      <c r="E1829" s="16" t="str">
        <f>VLOOKUP(D1829:D4985,'[10]Catalogos CRI'!$A$10:$B$19,2,FALSE)</f>
        <v>DERECHOS</v>
      </c>
      <c r="F1829" s="16" t="str">
        <f t="shared" si="256"/>
        <v>043000</v>
      </c>
      <c r="G1829" s="16" t="str">
        <f>VLOOKUP(F1829:F4985,'[10]Catalogos CRI'!$A$24:$B$65,2,FALSE)</f>
        <v>DERECHOS POR PRESTACIÓN DE SERVICIOS</v>
      </c>
      <c r="H1829" s="16" t="str">
        <f t="shared" si="257"/>
        <v>043100</v>
      </c>
      <c r="I1829" s="16" t="str">
        <f>VLOOKUP(H1829:H4985,'[10]Catalogos CRI'!$A$70:$B$148,2,FALSE)</f>
        <v>Rastro</v>
      </c>
      <c r="J1829" s="16" t="str">
        <f t="shared" si="258"/>
        <v>043106</v>
      </c>
      <c r="K1829" s="16" t="str">
        <f>VLOOKUP(J1829:J4985,'[10]Catalogos CRI'!$A$153:$B$335,2,FALSE)</f>
        <v>Servicios de matanza en el rastro municipal</v>
      </c>
      <c r="L1829" s="16" t="str">
        <f t="shared" si="259"/>
        <v>400</v>
      </c>
      <c r="M1829" s="16" t="str">
        <f>VLOOKUP(L1829:L4985,[11]FF!$A$10:$B$16,2,FALSE)</f>
        <v>Ingresos Propios</v>
      </c>
      <c r="N1829" s="16" t="str">
        <f t="shared" si="260"/>
        <v>401</v>
      </c>
      <c r="O1829" s="16" t="str">
        <f>VLOOKUP(N1829:N4985,[11]FF!$A$22:$B$93,2,FALSE)</f>
        <v>Ingresos Propios</v>
      </c>
      <c r="P1829" s="16">
        <v>860230</v>
      </c>
      <c r="Q1829" s="16">
        <v>6</v>
      </c>
      <c r="R1829" s="17">
        <v>0</v>
      </c>
      <c r="S1829" s="17">
        <v>0</v>
      </c>
      <c r="T1829" s="17">
        <f t="shared" si="252"/>
        <v>0</v>
      </c>
      <c r="U1829" s="17">
        <v>0</v>
      </c>
      <c r="V1829" s="17">
        <v>100694.85</v>
      </c>
      <c r="W1829" s="17">
        <f t="shared" si="253"/>
        <v>-100694.85</v>
      </c>
      <c r="X1829" t="str">
        <f>VLOOKUP(J1829,'[12]Conver ASEJ VS Clave Nueva'!$A$4:$C$193,3,FALSE)</f>
        <v>4.3.11.6</v>
      </c>
      <c r="Y1829" t="str">
        <f>VLOOKUP(K1829,'[13]Conver ASEJ VS Clave Nueva'!$B$4:$D$193,3,FALSE)</f>
        <v>Servicios de matanza en el rastro municipal</v>
      </c>
    </row>
    <row r="1830" spans="1:25" x14ac:dyDescent="0.25">
      <c r="A1830" s="16">
        <v>84778</v>
      </c>
      <c r="B1830" s="16" t="s">
        <v>55</v>
      </c>
      <c r="C1830" s="16" t="str">
        <f t="shared" si="254"/>
        <v>2018</v>
      </c>
      <c r="D1830" s="16" t="str">
        <f t="shared" si="255"/>
        <v>040000</v>
      </c>
      <c r="E1830" s="16" t="str">
        <f>VLOOKUP(D1830:D4986,'[10]Catalogos CRI'!$A$10:$B$19,2,FALSE)</f>
        <v>DERECHOS</v>
      </c>
      <c r="F1830" s="16" t="str">
        <f t="shared" si="256"/>
        <v>043000</v>
      </c>
      <c r="G1830" s="16" t="str">
        <f>VLOOKUP(F1830:F4986,'[10]Catalogos CRI'!$A$24:$B$65,2,FALSE)</f>
        <v>DERECHOS POR PRESTACIÓN DE SERVICIOS</v>
      </c>
      <c r="H1830" s="16" t="str">
        <f t="shared" si="257"/>
        <v>043100</v>
      </c>
      <c r="I1830" s="16" t="str">
        <f>VLOOKUP(H1830:H4986,'[10]Catalogos CRI'!$A$70:$B$148,2,FALSE)</f>
        <v>Rastro</v>
      </c>
      <c r="J1830" s="16" t="str">
        <f t="shared" si="258"/>
        <v>043106</v>
      </c>
      <c r="K1830" s="16" t="str">
        <f>VLOOKUP(J1830:J4986,'[10]Catalogos CRI'!$A$153:$B$335,2,FALSE)</f>
        <v>Servicios de matanza en el rastro municipal</v>
      </c>
      <c r="L1830" s="16" t="str">
        <f t="shared" si="259"/>
        <v>400</v>
      </c>
      <c r="M1830" s="16" t="str">
        <f>VLOOKUP(L1830:L4986,[11]FF!$A$10:$B$16,2,FALSE)</f>
        <v>Ingresos Propios</v>
      </c>
      <c r="N1830" s="16" t="str">
        <f t="shared" si="260"/>
        <v>401</v>
      </c>
      <c r="O1830" s="16" t="str">
        <f>VLOOKUP(N1830:N4986,[11]FF!$A$22:$B$93,2,FALSE)</f>
        <v>Ingresos Propios</v>
      </c>
      <c r="P1830" s="16">
        <v>860231</v>
      </c>
      <c r="Q1830" s="16">
        <v>7</v>
      </c>
      <c r="R1830" s="17">
        <v>0</v>
      </c>
      <c r="S1830" s="17">
        <v>0</v>
      </c>
      <c r="T1830" s="17">
        <f t="shared" si="252"/>
        <v>0</v>
      </c>
      <c r="U1830" s="17">
        <v>0</v>
      </c>
      <c r="V1830" s="17">
        <v>36701.35</v>
      </c>
      <c r="W1830" s="17">
        <f t="shared" si="253"/>
        <v>-36701.35</v>
      </c>
      <c r="X1830" t="str">
        <f>VLOOKUP(J1830,'[12]Conver ASEJ VS Clave Nueva'!$A$4:$C$193,3,FALSE)</f>
        <v>4.3.11.6</v>
      </c>
      <c r="Y1830" t="str">
        <f>VLOOKUP(K1830,'[13]Conver ASEJ VS Clave Nueva'!$B$4:$D$193,3,FALSE)</f>
        <v>Servicios de matanza en el rastro municipal</v>
      </c>
    </row>
    <row r="1831" spans="1:25" x14ac:dyDescent="0.25">
      <c r="A1831" s="16">
        <v>84778</v>
      </c>
      <c r="B1831" s="16" t="s">
        <v>55</v>
      </c>
      <c r="C1831" s="16" t="str">
        <f t="shared" si="254"/>
        <v>2018</v>
      </c>
      <c r="D1831" s="16" t="str">
        <f t="shared" si="255"/>
        <v>040000</v>
      </c>
      <c r="E1831" s="16" t="str">
        <f>VLOOKUP(D1831:D4987,'[10]Catalogos CRI'!$A$10:$B$19,2,FALSE)</f>
        <v>DERECHOS</v>
      </c>
      <c r="F1831" s="16" t="str">
        <f t="shared" si="256"/>
        <v>043000</v>
      </c>
      <c r="G1831" s="16" t="str">
        <f>VLOOKUP(F1831:F4987,'[10]Catalogos CRI'!$A$24:$B$65,2,FALSE)</f>
        <v>DERECHOS POR PRESTACIÓN DE SERVICIOS</v>
      </c>
      <c r="H1831" s="16" t="str">
        <f t="shared" si="257"/>
        <v>043100</v>
      </c>
      <c r="I1831" s="16" t="str">
        <f>VLOOKUP(H1831:H4987,'[10]Catalogos CRI'!$A$70:$B$148,2,FALSE)</f>
        <v>Rastro</v>
      </c>
      <c r="J1831" s="16" t="str">
        <f t="shared" si="258"/>
        <v>043106</v>
      </c>
      <c r="K1831" s="16" t="str">
        <f>VLOOKUP(J1831:J4987,'[10]Catalogos CRI'!$A$153:$B$335,2,FALSE)</f>
        <v>Servicios de matanza en el rastro municipal</v>
      </c>
      <c r="L1831" s="16" t="str">
        <f t="shared" si="259"/>
        <v>400</v>
      </c>
      <c r="M1831" s="16" t="str">
        <f>VLOOKUP(L1831:L4987,[11]FF!$A$10:$B$16,2,FALSE)</f>
        <v>Ingresos Propios</v>
      </c>
      <c r="N1831" s="16" t="str">
        <f t="shared" si="260"/>
        <v>401</v>
      </c>
      <c r="O1831" s="16" t="str">
        <f>VLOOKUP(N1831:N4987,[11]FF!$A$22:$B$93,2,FALSE)</f>
        <v>Ingresos Propios</v>
      </c>
      <c r="P1831" s="16">
        <v>860232</v>
      </c>
      <c r="Q1831" s="16">
        <v>8</v>
      </c>
      <c r="R1831" s="17">
        <v>0</v>
      </c>
      <c r="S1831" s="17">
        <v>0</v>
      </c>
      <c r="T1831" s="17">
        <f t="shared" si="252"/>
        <v>0</v>
      </c>
      <c r="U1831" s="17">
        <v>0</v>
      </c>
      <c r="V1831" s="17">
        <v>62263.95</v>
      </c>
      <c r="W1831" s="17">
        <f t="shared" si="253"/>
        <v>-62263.95</v>
      </c>
      <c r="X1831" t="str">
        <f>VLOOKUP(J1831,'[12]Conver ASEJ VS Clave Nueva'!$A$4:$C$193,3,FALSE)</f>
        <v>4.3.11.6</v>
      </c>
      <c r="Y1831" t="str">
        <f>VLOOKUP(K1831,'[13]Conver ASEJ VS Clave Nueva'!$B$4:$D$193,3,FALSE)</f>
        <v>Servicios de matanza en el rastro municipal</v>
      </c>
    </row>
    <row r="1832" spans="1:25" x14ac:dyDescent="0.25">
      <c r="A1832" s="16">
        <v>84778</v>
      </c>
      <c r="B1832" s="16" t="s">
        <v>55</v>
      </c>
      <c r="C1832" s="16" t="str">
        <f t="shared" si="254"/>
        <v>2018</v>
      </c>
      <c r="D1832" s="16" t="str">
        <f t="shared" si="255"/>
        <v>040000</v>
      </c>
      <c r="E1832" s="16" t="str">
        <f>VLOOKUP(D1832:D4988,'[10]Catalogos CRI'!$A$10:$B$19,2,FALSE)</f>
        <v>DERECHOS</v>
      </c>
      <c r="F1832" s="16" t="str">
        <f t="shared" si="256"/>
        <v>043000</v>
      </c>
      <c r="G1832" s="16" t="str">
        <f>VLOOKUP(F1832:F4988,'[10]Catalogos CRI'!$A$24:$B$65,2,FALSE)</f>
        <v>DERECHOS POR PRESTACIÓN DE SERVICIOS</v>
      </c>
      <c r="H1832" s="16" t="str">
        <f t="shared" si="257"/>
        <v>043100</v>
      </c>
      <c r="I1832" s="16" t="str">
        <f>VLOOKUP(H1832:H4988,'[10]Catalogos CRI'!$A$70:$B$148,2,FALSE)</f>
        <v>Rastro</v>
      </c>
      <c r="J1832" s="16" t="str">
        <f t="shared" si="258"/>
        <v>043106</v>
      </c>
      <c r="K1832" s="16" t="str">
        <f>VLOOKUP(J1832:J4988,'[10]Catalogos CRI'!$A$153:$B$335,2,FALSE)</f>
        <v>Servicios de matanza en el rastro municipal</v>
      </c>
      <c r="L1832" s="16" t="str">
        <f t="shared" si="259"/>
        <v>400</v>
      </c>
      <c r="M1832" s="16" t="str">
        <f>VLOOKUP(L1832:L4988,[11]FF!$A$10:$B$16,2,FALSE)</f>
        <v>Ingresos Propios</v>
      </c>
      <c r="N1832" s="16" t="str">
        <f t="shared" si="260"/>
        <v>401</v>
      </c>
      <c r="O1832" s="16" t="str">
        <f>VLOOKUP(N1832:N4988,[11]FF!$A$22:$B$93,2,FALSE)</f>
        <v>Ingresos Propios</v>
      </c>
      <c r="P1832" s="16">
        <v>860233</v>
      </c>
      <c r="Q1832" s="16">
        <v>9</v>
      </c>
      <c r="R1832" s="17">
        <v>0</v>
      </c>
      <c r="S1832" s="17">
        <v>0</v>
      </c>
      <c r="T1832" s="17">
        <f t="shared" si="252"/>
        <v>0</v>
      </c>
      <c r="U1832" s="17">
        <v>0</v>
      </c>
      <c r="V1832" s="17">
        <v>58665.35</v>
      </c>
      <c r="W1832" s="17">
        <f t="shared" si="253"/>
        <v>-58665.35</v>
      </c>
      <c r="X1832" t="str">
        <f>VLOOKUP(J1832,'[12]Conver ASEJ VS Clave Nueva'!$A$4:$C$193,3,FALSE)</f>
        <v>4.3.11.6</v>
      </c>
      <c r="Y1832" t="str">
        <f>VLOOKUP(K1832,'[13]Conver ASEJ VS Clave Nueva'!$B$4:$D$193,3,FALSE)</f>
        <v>Servicios de matanza en el rastro municipal</v>
      </c>
    </row>
    <row r="1833" spans="1:25" x14ac:dyDescent="0.25">
      <c r="A1833" s="16">
        <v>84778</v>
      </c>
      <c r="B1833" s="16" t="s">
        <v>55</v>
      </c>
      <c r="C1833" s="16" t="str">
        <f t="shared" si="254"/>
        <v>2018</v>
      </c>
      <c r="D1833" s="16" t="str">
        <f t="shared" si="255"/>
        <v>040000</v>
      </c>
      <c r="E1833" s="16" t="str">
        <f>VLOOKUP(D1833:D4989,'[10]Catalogos CRI'!$A$10:$B$19,2,FALSE)</f>
        <v>DERECHOS</v>
      </c>
      <c r="F1833" s="16" t="str">
        <f t="shared" si="256"/>
        <v>043000</v>
      </c>
      <c r="G1833" s="16" t="str">
        <f>VLOOKUP(F1833:F4989,'[10]Catalogos CRI'!$A$24:$B$65,2,FALSE)</f>
        <v>DERECHOS POR PRESTACIÓN DE SERVICIOS</v>
      </c>
      <c r="H1833" s="16" t="str">
        <f t="shared" si="257"/>
        <v>043100</v>
      </c>
      <c r="I1833" s="16" t="str">
        <f>VLOOKUP(H1833:H4989,'[10]Catalogos CRI'!$A$70:$B$148,2,FALSE)</f>
        <v>Rastro</v>
      </c>
      <c r="J1833" s="16" t="str">
        <f t="shared" si="258"/>
        <v>043106</v>
      </c>
      <c r="K1833" s="16" t="str">
        <f>VLOOKUP(J1833:J4989,'[10]Catalogos CRI'!$A$153:$B$335,2,FALSE)</f>
        <v>Servicios de matanza en el rastro municipal</v>
      </c>
      <c r="L1833" s="16" t="str">
        <f t="shared" si="259"/>
        <v>400</v>
      </c>
      <c r="M1833" s="16" t="str">
        <f>VLOOKUP(L1833:L4989,[11]FF!$A$10:$B$16,2,FALSE)</f>
        <v>Ingresos Propios</v>
      </c>
      <c r="N1833" s="16" t="str">
        <f t="shared" si="260"/>
        <v>401</v>
      </c>
      <c r="O1833" s="16" t="str">
        <f>VLOOKUP(N1833:N4989,[11]FF!$A$22:$B$93,2,FALSE)</f>
        <v>Ingresos Propios</v>
      </c>
      <c r="P1833" s="16">
        <v>860234</v>
      </c>
      <c r="Q1833" s="16">
        <v>10</v>
      </c>
      <c r="R1833" s="17">
        <v>0</v>
      </c>
      <c r="S1833" s="17">
        <v>0</v>
      </c>
      <c r="T1833" s="17">
        <f t="shared" si="252"/>
        <v>0</v>
      </c>
      <c r="U1833" s="17">
        <v>0</v>
      </c>
      <c r="V1833" s="17">
        <v>26366.3</v>
      </c>
      <c r="W1833" s="17">
        <f t="shared" si="253"/>
        <v>-26366.3</v>
      </c>
      <c r="X1833" t="str">
        <f>VLOOKUP(J1833,'[12]Conver ASEJ VS Clave Nueva'!$A$4:$C$193,3,FALSE)</f>
        <v>4.3.11.6</v>
      </c>
      <c r="Y1833" t="str">
        <f>VLOOKUP(K1833,'[13]Conver ASEJ VS Clave Nueva'!$B$4:$D$193,3,FALSE)</f>
        <v>Servicios de matanza en el rastro municipal</v>
      </c>
    </row>
    <row r="1834" spans="1:25" x14ac:dyDescent="0.25">
      <c r="A1834" s="16">
        <v>84778</v>
      </c>
      <c r="B1834" s="16" t="s">
        <v>55</v>
      </c>
      <c r="C1834" s="16" t="str">
        <f t="shared" si="254"/>
        <v>2018</v>
      </c>
      <c r="D1834" s="16" t="str">
        <f t="shared" si="255"/>
        <v>040000</v>
      </c>
      <c r="E1834" s="16" t="str">
        <f>VLOOKUP(D1834:D4990,'[10]Catalogos CRI'!$A$10:$B$19,2,FALSE)</f>
        <v>DERECHOS</v>
      </c>
      <c r="F1834" s="16" t="str">
        <f t="shared" si="256"/>
        <v>043000</v>
      </c>
      <c r="G1834" s="16" t="str">
        <f>VLOOKUP(F1834:F4990,'[10]Catalogos CRI'!$A$24:$B$65,2,FALSE)</f>
        <v>DERECHOS POR PRESTACIÓN DE SERVICIOS</v>
      </c>
      <c r="H1834" s="16" t="str">
        <f t="shared" si="257"/>
        <v>043100</v>
      </c>
      <c r="I1834" s="16" t="str">
        <f>VLOOKUP(H1834:H4990,'[10]Catalogos CRI'!$A$70:$B$148,2,FALSE)</f>
        <v>Rastro</v>
      </c>
      <c r="J1834" s="16" t="str">
        <f t="shared" si="258"/>
        <v>043106</v>
      </c>
      <c r="K1834" s="16" t="str">
        <f>VLOOKUP(J1834:J4990,'[10]Catalogos CRI'!$A$153:$B$335,2,FALSE)</f>
        <v>Servicios de matanza en el rastro municipal</v>
      </c>
      <c r="L1834" s="16" t="str">
        <f t="shared" si="259"/>
        <v>400</v>
      </c>
      <c r="M1834" s="16" t="str">
        <f>VLOOKUP(L1834:L4990,[11]FF!$A$10:$B$16,2,FALSE)</f>
        <v>Ingresos Propios</v>
      </c>
      <c r="N1834" s="16" t="str">
        <f t="shared" si="260"/>
        <v>401</v>
      </c>
      <c r="O1834" s="16" t="str">
        <f>VLOOKUP(N1834:N4990,[11]FF!$A$22:$B$93,2,FALSE)</f>
        <v>Ingresos Propios</v>
      </c>
      <c r="P1834" s="16">
        <v>860235</v>
      </c>
      <c r="Q1834" s="16">
        <v>11</v>
      </c>
      <c r="R1834" s="17">
        <v>0</v>
      </c>
      <c r="S1834" s="17">
        <v>0</v>
      </c>
      <c r="T1834" s="17">
        <f t="shared" si="252"/>
        <v>0</v>
      </c>
      <c r="U1834" s="17">
        <v>0</v>
      </c>
      <c r="V1834" s="17">
        <v>33824.75</v>
      </c>
      <c r="W1834" s="17">
        <f t="shared" si="253"/>
        <v>-33824.75</v>
      </c>
      <c r="X1834" t="str">
        <f>VLOOKUP(J1834,'[12]Conver ASEJ VS Clave Nueva'!$A$4:$C$193,3,FALSE)</f>
        <v>4.3.11.6</v>
      </c>
      <c r="Y1834" t="str">
        <f>VLOOKUP(K1834,'[13]Conver ASEJ VS Clave Nueva'!$B$4:$D$193,3,FALSE)</f>
        <v>Servicios de matanza en el rastro municipal</v>
      </c>
    </row>
    <row r="1835" spans="1:25" x14ac:dyDescent="0.25">
      <c r="A1835" s="16">
        <v>84778</v>
      </c>
      <c r="B1835" s="16" t="s">
        <v>55</v>
      </c>
      <c r="C1835" s="16" t="str">
        <f t="shared" si="254"/>
        <v>2018</v>
      </c>
      <c r="D1835" s="16" t="str">
        <f t="shared" si="255"/>
        <v>040000</v>
      </c>
      <c r="E1835" s="16" t="str">
        <f>VLOOKUP(D1835:D4991,'[10]Catalogos CRI'!$A$10:$B$19,2,FALSE)</f>
        <v>DERECHOS</v>
      </c>
      <c r="F1835" s="16" t="str">
        <f t="shared" si="256"/>
        <v>043000</v>
      </c>
      <c r="G1835" s="16" t="str">
        <f>VLOOKUP(F1835:F4991,'[10]Catalogos CRI'!$A$24:$B$65,2,FALSE)</f>
        <v>DERECHOS POR PRESTACIÓN DE SERVICIOS</v>
      </c>
      <c r="H1835" s="16" t="str">
        <f t="shared" si="257"/>
        <v>043100</v>
      </c>
      <c r="I1835" s="16" t="str">
        <f>VLOOKUP(H1835:H4991,'[10]Catalogos CRI'!$A$70:$B$148,2,FALSE)</f>
        <v>Rastro</v>
      </c>
      <c r="J1835" s="16" t="str">
        <f t="shared" si="258"/>
        <v>043106</v>
      </c>
      <c r="K1835" s="16" t="str">
        <f>VLOOKUP(J1835:J4991,'[10]Catalogos CRI'!$A$153:$B$335,2,FALSE)</f>
        <v>Servicios de matanza en el rastro municipal</v>
      </c>
      <c r="L1835" s="16" t="str">
        <f t="shared" si="259"/>
        <v>400</v>
      </c>
      <c r="M1835" s="16" t="str">
        <f>VLOOKUP(L1835:L4991,[11]FF!$A$10:$B$16,2,FALSE)</f>
        <v>Ingresos Propios</v>
      </c>
      <c r="N1835" s="16" t="str">
        <f t="shared" si="260"/>
        <v>401</v>
      </c>
      <c r="O1835" s="16" t="str">
        <f>VLOOKUP(N1835:N4991,[11]FF!$A$22:$B$93,2,FALSE)</f>
        <v>Ingresos Propios</v>
      </c>
      <c r="P1835" s="16">
        <v>860236</v>
      </c>
      <c r="Q1835" s="16">
        <v>12</v>
      </c>
      <c r="R1835" s="17">
        <v>0</v>
      </c>
      <c r="S1835" s="17">
        <v>0</v>
      </c>
      <c r="T1835" s="17">
        <f t="shared" si="252"/>
        <v>0</v>
      </c>
      <c r="U1835" s="17">
        <v>0</v>
      </c>
      <c r="V1835" s="17">
        <v>55930.3</v>
      </c>
      <c r="W1835" s="17">
        <f t="shared" si="253"/>
        <v>-55930.3</v>
      </c>
      <c r="X1835" t="str">
        <f>VLOOKUP(J1835,'[12]Conver ASEJ VS Clave Nueva'!$A$4:$C$193,3,FALSE)</f>
        <v>4.3.11.6</v>
      </c>
      <c r="Y1835" t="str">
        <f>VLOOKUP(K1835,'[13]Conver ASEJ VS Clave Nueva'!$B$4:$D$193,3,FALSE)</f>
        <v>Servicios de matanza en el rastro municipal</v>
      </c>
    </row>
    <row r="1836" spans="1:25" x14ac:dyDescent="0.25">
      <c r="A1836" s="16">
        <v>84779</v>
      </c>
      <c r="B1836" s="16" t="s">
        <v>56</v>
      </c>
      <c r="C1836" s="16" t="str">
        <f t="shared" si="254"/>
        <v>2018</v>
      </c>
      <c r="D1836" s="16" t="str">
        <f t="shared" si="255"/>
        <v>040000</v>
      </c>
      <c r="E1836" s="16" t="str">
        <f>VLOOKUP(D1836:D4992,'[10]Catalogos CRI'!$A$10:$B$19,2,FALSE)</f>
        <v>DERECHOS</v>
      </c>
      <c r="F1836" s="16" t="str">
        <f t="shared" si="256"/>
        <v>043000</v>
      </c>
      <c r="G1836" s="16" t="str">
        <f>VLOOKUP(F1836:F4992,'[10]Catalogos CRI'!$A$24:$B$65,2,FALSE)</f>
        <v>DERECHOS POR PRESTACIÓN DE SERVICIOS</v>
      </c>
      <c r="H1836" s="16" t="str">
        <f t="shared" si="257"/>
        <v>043100</v>
      </c>
      <c r="I1836" s="16" t="str">
        <f>VLOOKUP(H1836:H4992,'[10]Catalogos CRI'!$A$70:$B$148,2,FALSE)</f>
        <v>Rastro</v>
      </c>
      <c r="J1836" s="16" t="str">
        <f t="shared" si="258"/>
        <v>043108</v>
      </c>
      <c r="K1836" s="16" t="str">
        <f>VLOOKUP(J1836:J4992,'[10]Catalogos CRI'!$A$153:$B$335,2,FALSE)</f>
        <v>Otros servicios prestados por el rastro municipal</v>
      </c>
      <c r="L1836" s="16" t="str">
        <f t="shared" si="259"/>
        <v>400</v>
      </c>
      <c r="M1836" s="16" t="str">
        <f>VLOOKUP(L1836:L4992,[11]FF!$A$10:$B$16,2,FALSE)</f>
        <v>Ingresos Propios</v>
      </c>
      <c r="N1836" s="16" t="str">
        <f t="shared" si="260"/>
        <v>401</v>
      </c>
      <c r="O1836" s="16" t="str">
        <f>VLOOKUP(N1836:N4992,[11]FF!$A$22:$B$93,2,FALSE)</f>
        <v>Ingresos Propios</v>
      </c>
      <c r="P1836" s="16">
        <v>860237</v>
      </c>
      <c r="Q1836" s="16">
        <v>1</v>
      </c>
      <c r="R1836" s="17">
        <v>0</v>
      </c>
      <c r="S1836" s="17">
        <v>0</v>
      </c>
      <c r="T1836" s="17">
        <f t="shared" si="252"/>
        <v>0</v>
      </c>
      <c r="U1836" s="17">
        <v>0</v>
      </c>
      <c r="V1836" s="17">
        <v>534500.80000000005</v>
      </c>
      <c r="W1836" s="17">
        <f t="shared" si="253"/>
        <v>-534500.80000000005</v>
      </c>
      <c r="X1836" t="str">
        <f>VLOOKUP(J1836,'[12]Conver ASEJ VS Clave Nueva'!$A$4:$C$193,3,FALSE)</f>
        <v>4.3.11.9</v>
      </c>
      <c r="Y1836" t="str">
        <f>VLOOKUP(K1836,'[13]Conver ASEJ VS Clave Nueva'!$B$4:$D$193,3,FALSE)</f>
        <v>Otros servicios prestados por el rastro municipal</v>
      </c>
    </row>
    <row r="1837" spans="1:25" x14ac:dyDescent="0.25">
      <c r="A1837" s="16">
        <v>84779</v>
      </c>
      <c r="B1837" s="16" t="s">
        <v>56</v>
      </c>
      <c r="C1837" s="16" t="str">
        <f t="shared" si="254"/>
        <v>2018</v>
      </c>
      <c r="D1837" s="16" t="str">
        <f t="shared" si="255"/>
        <v>040000</v>
      </c>
      <c r="E1837" s="16" t="str">
        <f>VLOOKUP(D1837:D4993,'[10]Catalogos CRI'!$A$10:$B$19,2,FALSE)</f>
        <v>DERECHOS</v>
      </c>
      <c r="F1837" s="16" t="str">
        <f t="shared" si="256"/>
        <v>043000</v>
      </c>
      <c r="G1837" s="16" t="str">
        <f>VLOOKUP(F1837:F4993,'[10]Catalogos CRI'!$A$24:$B$65,2,FALSE)</f>
        <v>DERECHOS POR PRESTACIÓN DE SERVICIOS</v>
      </c>
      <c r="H1837" s="16" t="str">
        <f t="shared" si="257"/>
        <v>043100</v>
      </c>
      <c r="I1837" s="16" t="str">
        <f>VLOOKUP(H1837:H4993,'[10]Catalogos CRI'!$A$70:$B$148,2,FALSE)</f>
        <v>Rastro</v>
      </c>
      <c r="J1837" s="16" t="str">
        <f t="shared" si="258"/>
        <v>043108</v>
      </c>
      <c r="K1837" s="16" t="str">
        <f>VLOOKUP(J1837:J4993,'[10]Catalogos CRI'!$A$153:$B$335,2,FALSE)</f>
        <v>Otros servicios prestados por el rastro municipal</v>
      </c>
      <c r="L1837" s="16" t="str">
        <f t="shared" si="259"/>
        <v>400</v>
      </c>
      <c r="M1837" s="16" t="str">
        <f>VLOOKUP(L1837:L4993,[11]FF!$A$10:$B$16,2,FALSE)</f>
        <v>Ingresos Propios</v>
      </c>
      <c r="N1837" s="16" t="str">
        <f t="shared" si="260"/>
        <v>401</v>
      </c>
      <c r="O1837" s="16" t="str">
        <f>VLOOKUP(N1837:N4993,[11]FF!$A$22:$B$93,2,FALSE)</f>
        <v>Ingresos Propios</v>
      </c>
      <c r="P1837" s="16">
        <v>860238</v>
      </c>
      <c r="Q1837" s="16">
        <v>2</v>
      </c>
      <c r="R1837" s="17">
        <v>0</v>
      </c>
      <c r="S1837" s="17">
        <v>0</v>
      </c>
      <c r="T1837" s="17">
        <f t="shared" si="252"/>
        <v>0</v>
      </c>
      <c r="U1837" s="17">
        <v>0</v>
      </c>
      <c r="V1837" s="17">
        <v>440707.1</v>
      </c>
      <c r="W1837" s="17">
        <f t="shared" si="253"/>
        <v>-440707.1</v>
      </c>
      <c r="X1837" t="str">
        <f>VLOOKUP(J1837,'[12]Conver ASEJ VS Clave Nueva'!$A$4:$C$193,3,FALSE)</f>
        <v>4.3.11.9</v>
      </c>
      <c r="Y1837" t="str">
        <f>VLOOKUP(K1837,'[13]Conver ASEJ VS Clave Nueva'!$B$4:$D$193,3,FALSE)</f>
        <v>Otros servicios prestados por el rastro municipal</v>
      </c>
    </row>
    <row r="1838" spans="1:25" x14ac:dyDescent="0.25">
      <c r="A1838" s="16">
        <v>84779</v>
      </c>
      <c r="B1838" s="16" t="s">
        <v>56</v>
      </c>
      <c r="C1838" s="16" t="str">
        <f t="shared" si="254"/>
        <v>2018</v>
      </c>
      <c r="D1838" s="16" t="str">
        <f t="shared" si="255"/>
        <v>040000</v>
      </c>
      <c r="E1838" s="16" t="str">
        <f>VLOOKUP(D1838:D4994,'[10]Catalogos CRI'!$A$10:$B$19,2,FALSE)</f>
        <v>DERECHOS</v>
      </c>
      <c r="F1838" s="16" t="str">
        <f t="shared" si="256"/>
        <v>043000</v>
      </c>
      <c r="G1838" s="16" t="str">
        <f>VLOOKUP(F1838:F4994,'[10]Catalogos CRI'!$A$24:$B$65,2,FALSE)</f>
        <v>DERECHOS POR PRESTACIÓN DE SERVICIOS</v>
      </c>
      <c r="H1838" s="16" t="str">
        <f t="shared" si="257"/>
        <v>043100</v>
      </c>
      <c r="I1838" s="16" t="str">
        <f>VLOOKUP(H1838:H4994,'[10]Catalogos CRI'!$A$70:$B$148,2,FALSE)</f>
        <v>Rastro</v>
      </c>
      <c r="J1838" s="16" t="str">
        <f t="shared" si="258"/>
        <v>043108</v>
      </c>
      <c r="K1838" s="16" t="str">
        <f>VLOOKUP(J1838:J4994,'[10]Catalogos CRI'!$A$153:$B$335,2,FALSE)</f>
        <v>Otros servicios prestados por el rastro municipal</v>
      </c>
      <c r="L1838" s="16" t="str">
        <f t="shared" si="259"/>
        <v>400</v>
      </c>
      <c r="M1838" s="16" t="str">
        <f>VLOOKUP(L1838:L4994,[11]FF!$A$10:$B$16,2,FALSE)</f>
        <v>Ingresos Propios</v>
      </c>
      <c r="N1838" s="16" t="str">
        <f t="shared" si="260"/>
        <v>401</v>
      </c>
      <c r="O1838" s="16" t="str">
        <f>VLOOKUP(N1838:N4994,[11]FF!$A$22:$B$93,2,FALSE)</f>
        <v>Ingresos Propios</v>
      </c>
      <c r="P1838" s="16">
        <v>860239</v>
      </c>
      <c r="Q1838" s="16">
        <v>3</v>
      </c>
      <c r="R1838" s="17">
        <v>0</v>
      </c>
      <c r="S1838" s="17">
        <v>0</v>
      </c>
      <c r="T1838" s="17">
        <f t="shared" si="252"/>
        <v>0</v>
      </c>
      <c r="U1838" s="17">
        <v>0</v>
      </c>
      <c r="V1838" s="17">
        <v>412456.4</v>
      </c>
      <c r="W1838" s="17">
        <f t="shared" si="253"/>
        <v>-412456.4</v>
      </c>
      <c r="X1838" t="str">
        <f>VLOOKUP(J1838,'[12]Conver ASEJ VS Clave Nueva'!$A$4:$C$193,3,FALSE)</f>
        <v>4.3.11.9</v>
      </c>
      <c r="Y1838" t="str">
        <f>VLOOKUP(K1838,'[13]Conver ASEJ VS Clave Nueva'!$B$4:$D$193,3,FALSE)</f>
        <v>Otros servicios prestados por el rastro municipal</v>
      </c>
    </row>
    <row r="1839" spans="1:25" x14ac:dyDescent="0.25">
      <c r="A1839" s="16">
        <v>84779</v>
      </c>
      <c r="B1839" s="16" t="s">
        <v>56</v>
      </c>
      <c r="C1839" s="16" t="str">
        <f t="shared" si="254"/>
        <v>2018</v>
      </c>
      <c r="D1839" s="16" t="str">
        <f t="shared" si="255"/>
        <v>040000</v>
      </c>
      <c r="E1839" s="16" t="str">
        <f>VLOOKUP(D1839:D4995,'[10]Catalogos CRI'!$A$10:$B$19,2,FALSE)</f>
        <v>DERECHOS</v>
      </c>
      <c r="F1839" s="16" t="str">
        <f t="shared" si="256"/>
        <v>043000</v>
      </c>
      <c r="G1839" s="16" t="str">
        <f>VLOOKUP(F1839:F4995,'[10]Catalogos CRI'!$A$24:$B$65,2,FALSE)</f>
        <v>DERECHOS POR PRESTACIÓN DE SERVICIOS</v>
      </c>
      <c r="H1839" s="16" t="str">
        <f t="shared" si="257"/>
        <v>043100</v>
      </c>
      <c r="I1839" s="16" t="str">
        <f>VLOOKUP(H1839:H4995,'[10]Catalogos CRI'!$A$70:$B$148,2,FALSE)</f>
        <v>Rastro</v>
      </c>
      <c r="J1839" s="16" t="str">
        <f t="shared" si="258"/>
        <v>043108</v>
      </c>
      <c r="K1839" s="16" t="str">
        <f>VLOOKUP(J1839:J4995,'[10]Catalogos CRI'!$A$153:$B$335,2,FALSE)</f>
        <v>Otros servicios prestados por el rastro municipal</v>
      </c>
      <c r="L1839" s="16" t="str">
        <f t="shared" si="259"/>
        <v>400</v>
      </c>
      <c r="M1839" s="16" t="str">
        <f>VLOOKUP(L1839:L4995,[11]FF!$A$10:$B$16,2,FALSE)</f>
        <v>Ingresos Propios</v>
      </c>
      <c r="N1839" s="16" t="str">
        <f t="shared" si="260"/>
        <v>401</v>
      </c>
      <c r="O1839" s="16" t="str">
        <f>VLOOKUP(N1839:N4995,[11]FF!$A$22:$B$93,2,FALSE)</f>
        <v>Ingresos Propios</v>
      </c>
      <c r="P1839" s="16">
        <v>860240</v>
      </c>
      <c r="Q1839" s="16">
        <v>4</v>
      </c>
      <c r="R1839" s="17">
        <v>0</v>
      </c>
      <c r="S1839" s="17">
        <v>0</v>
      </c>
      <c r="T1839" s="17">
        <f t="shared" si="252"/>
        <v>0</v>
      </c>
      <c r="U1839" s="17">
        <v>0</v>
      </c>
      <c r="V1839" s="17">
        <v>254427.7</v>
      </c>
      <c r="W1839" s="17">
        <f t="shared" si="253"/>
        <v>-254427.7</v>
      </c>
      <c r="X1839" t="str">
        <f>VLOOKUP(J1839,'[12]Conver ASEJ VS Clave Nueva'!$A$4:$C$193,3,FALSE)</f>
        <v>4.3.11.9</v>
      </c>
      <c r="Y1839" t="str">
        <f>VLOOKUP(K1839,'[13]Conver ASEJ VS Clave Nueva'!$B$4:$D$193,3,FALSE)</f>
        <v>Otros servicios prestados por el rastro municipal</v>
      </c>
    </row>
    <row r="1840" spans="1:25" x14ac:dyDescent="0.25">
      <c r="A1840" s="16">
        <v>84779</v>
      </c>
      <c r="B1840" s="16" t="s">
        <v>56</v>
      </c>
      <c r="C1840" s="16" t="str">
        <f t="shared" si="254"/>
        <v>2018</v>
      </c>
      <c r="D1840" s="16" t="str">
        <f t="shared" si="255"/>
        <v>040000</v>
      </c>
      <c r="E1840" s="16" t="str">
        <f>VLOOKUP(D1840:D4996,'[10]Catalogos CRI'!$A$10:$B$19,2,FALSE)</f>
        <v>DERECHOS</v>
      </c>
      <c r="F1840" s="16" t="str">
        <f t="shared" si="256"/>
        <v>043000</v>
      </c>
      <c r="G1840" s="16" t="str">
        <f>VLOOKUP(F1840:F4996,'[10]Catalogos CRI'!$A$24:$B$65,2,FALSE)</f>
        <v>DERECHOS POR PRESTACIÓN DE SERVICIOS</v>
      </c>
      <c r="H1840" s="16" t="str">
        <f t="shared" si="257"/>
        <v>043100</v>
      </c>
      <c r="I1840" s="16" t="str">
        <f>VLOOKUP(H1840:H4996,'[10]Catalogos CRI'!$A$70:$B$148,2,FALSE)</f>
        <v>Rastro</v>
      </c>
      <c r="J1840" s="16" t="str">
        <f t="shared" si="258"/>
        <v>043108</v>
      </c>
      <c r="K1840" s="16" t="str">
        <f>VLOOKUP(J1840:J4996,'[10]Catalogos CRI'!$A$153:$B$335,2,FALSE)</f>
        <v>Otros servicios prestados por el rastro municipal</v>
      </c>
      <c r="L1840" s="16" t="str">
        <f t="shared" si="259"/>
        <v>400</v>
      </c>
      <c r="M1840" s="16" t="str">
        <f>VLOOKUP(L1840:L4996,[11]FF!$A$10:$B$16,2,FALSE)</f>
        <v>Ingresos Propios</v>
      </c>
      <c r="N1840" s="16" t="str">
        <f t="shared" si="260"/>
        <v>401</v>
      </c>
      <c r="O1840" s="16" t="str">
        <f>VLOOKUP(N1840:N4996,[11]FF!$A$22:$B$93,2,FALSE)</f>
        <v>Ingresos Propios</v>
      </c>
      <c r="P1840" s="16">
        <v>860241</v>
      </c>
      <c r="Q1840" s="16">
        <v>5</v>
      </c>
      <c r="R1840" s="17">
        <v>0</v>
      </c>
      <c r="S1840" s="17">
        <v>0</v>
      </c>
      <c r="T1840" s="17">
        <f t="shared" si="252"/>
        <v>0</v>
      </c>
      <c r="U1840" s="17">
        <v>0</v>
      </c>
      <c r="V1840" s="17">
        <v>0</v>
      </c>
      <c r="W1840" s="17">
        <f t="shared" si="253"/>
        <v>0</v>
      </c>
      <c r="X1840" t="str">
        <f>VLOOKUP(J1840,'[12]Conver ASEJ VS Clave Nueva'!$A$4:$C$193,3,FALSE)</f>
        <v>4.3.11.9</v>
      </c>
      <c r="Y1840" t="str">
        <f>VLOOKUP(K1840,'[13]Conver ASEJ VS Clave Nueva'!$B$4:$D$193,3,FALSE)</f>
        <v>Otros servicios prestados por el rastro municipal</v>
      </c>
    </row>
    <row r="1841" spans="1:25" x14ac:dyDescent="0.25">
      <c r="A1841" s="16">
        <v>84779</v>
      </c>
      <c r="B1841" s="16" t="s">
        <v>56</v>
      </c>
      <c r="C1841" s="16" t="str">
        <f t="shared" si="254"/>
        <v>2018</v>
      </c>
      <c r="D1841" s="16" t="str">
        <f t="shared" si="255"/>
        <v>040000</v>
      </c>
      <c r="E1841" s="16" t="str">
        <f>VLOOKUP(D1841:D4997,'[10]Catalogos CRI'!$A$10:$B$19,2,FALSE)</f>
        <v>DERECHOS</v>
      </c>
      <c r="F1841" s="16" t="str">
        <f t="shared" si="256"/>
        <v>043000</v>
      </c>
      <c r="G1841" s="16" t="str">
        <f>VLOOKUP(F1841:F4997,'[10]Catalogos CRI'!$A$24:$B$65,2,FALSE)</f>
        <v>DERECHOS POR PRESTACIÓN DE SERVICIOS</v>
      </c>
      <c r="H1841" s="16" t="str">
        <f t="shared" si="257"/>
        <v>043100</v>
      </c>
      <c r="I1841" s="16" t="str">
        <f>VLOOKUP(H1841:H4997,'[10]Catalogos CRI'!$A$70:$B$148,2,FALSE)</f>
        <v>Rastro</v>
      </c>
      <c r="J1841" s="16" t="str">
        <f t="shared" si="258"/>
        <v>043108</v>
      </c>
      <c r="K1841" s="16" t="str">
        <f>VLOOKUP(J1841:J4997,'[10]Catalogos CRI'!$A$153:$B$335,2,FALSE)</f>
        <v>Otros servicios prestados por el rastro municipal</v>
      </c>
      <c r="L1841" s="16" t="str">
        <f t="shared" si="259"/>
        <v>400</v>
      </c>
      <c r="M1841" s="16" t="str">
        <f>VLOOKUP(L1841:L4997,[11]FF!$A$10:$B$16,2,FALSE)</f>
        <v>Ingresos Propios</v>
      </c>
      <c r="N1841" s="16" t="str">
        <f t="shared" si="260"/>
        <v>401</v>
      </c>
      <c r="O1841" s="16" t="str">
        <f>VLOOKUP(N1841:N4997,[11]FF!$A$22:$B$93,2,FALSE)</f>
        <v>Ingresos Propios</v>
      </c>
      <c r="P1841" s="16">
        <v>860242</v>
      </c>
      <c r="Q1841" s="16">
        <v>6</v>
      </c>
      <c r="R1841" s="17">
        <v>0</v>
      </c>
      <c r="S1841" s="17">
        <v>0</v>
      </c>
      <c r="T1841" s="17">
        <f t="shared" si="252"/>
        <v>0</v>
      </c>
      <c r="U1841" s="17">
        <v>0</v>
      </c>
      <c r="V1841" s="17">
        <v>0</v>
      </c>
      <c r="W1841" s="17">
        <f t="shared" si="253"/>
        <v>0</v>
      </c>
      <c r="X1841" t="str">
        <f>VLOOKUP(J1841,'[12]Conver ASEJ VS Clave Nueva'!$A$4:$C$193,3,FALSE)</f>
        <v>4.3.11.9</v>
      </c>
      <c r="Y1841" t="str">
        <f>VLOOKUP(K1841,'[13]Conver ASEJ VS Clave Nueva'!$B$4:$D$193,3,FALSE)</f>
        <v>Otros servicios prestados por el rastro municipal</v>
      </c>
    </row>
    <row r="1842" spans="1:25" x14ac:dyDescent="0.25">
      <c r="A1842" s="16">
        <v>84779</v>
      </c>
      <c r="B1842" s="16" t="s">
        <v>56</v>
      </c>
      <c r="C1842" s="16" t="str">
        <f t="shared" si="254"/>
        <v>2018</v>
      </c>
      <c r="D1842" s="16" t="str">
        <f t="shared" si="255"/>
        <v>040000</v>
      </c>
      <c r="E1842" s="16" t="str">
        <f>VLOOKUP(D1842:D4998,'[10]Catalogos CRI'!$A$10:$B$19,2,FALSE)</f>
        <v>DERECHOS</v>
      </c>
      <c r="F1842" s="16" t="str">
        <f t="shared" si="256"/>
        <v>043000</v>
      </c>
      <c r="G1842" s="16" t="str">
        <f>VLOOKUP(F1842:F4998,'[10]Catalogos CRI'!$A$24:$B$65,2,FALSE)</f>
        <v>DERECHOS POR PRESTACIÓN DE SERVICIOS</v>
      </c>
      <c r="H1842" s="16" t="str">
        <f t="shared" si="257"/>
        <v>043100</v>
      </c>
      <c r="I1842" s="16" t="str">
        <f>VLOOKUP(H1842:H4998,'[10]Catalogos CRI'!$A$70:$B$148,2,FALSE)</f>
        <v>Rastro</v>
      </c>
      <c r="J1842" s="16" t="str">
        <f t="shared" si="258"/>
        <v>043108</v>
      </c>
      <c r="K1842" s="16" t="str">
        <f>VLOOKUP(J1842:J4998,'[10]Catalogos CRI'!$A$153:$B$335,2,FALSE)</f>
        <v>Otros servicios prestados por el rastro municipal</v>
      </c>
      <c r="L1842" s="16" t="str">
        <f t="shared" si="259"/>
        <v>400</v>
      </c>
      <c r="M1842" s="16" t="str">
        <f>VLOOKUP(L1842:L4998,[11]FF!$A$10:$B$16,2,FALSE)</f>
        <v>Ingresos Propios</v>
      </c>
      <c r="N1842" s="16" t="str">
        <f t="shared" si="260"/>
        <v>401</v>
      </c>
      <c r="O1842" s="16" t="str">
        <f>VLOOKUP(N1842:N4998,[11]FF!$A$22:$B$93,2,FALSE)</f>
        <v>Ingresos Propios</v>
      </c>
      <c r="P1842" s="16">
        <v>860243</v>
      </c>
      <c r="Q1842" s="16">
        <v>7</v>
      </c>
      <c r="R1842" s="17">
        <v>0</v>
      </c>
      <c r="S1842" s="17">
        <v>0</v>
      </c>
      <c r="T1842" s="17">
        <f t="shared" si="252"/>
        <v>0</v>
      </c>
      <c r="U1842" s="17">
        <v>0</v>
      </c>
      <c r="V1842" s="17">
        <v>0</v>
      </c>
      <c r="W1842" s="17">
        <f t="shared" si="253"/>
        <v>0</v>
      </c>
      <c r="X1842" t="str">
        <f>VLOOKUP(J1842,'[12]Conver ASEJ VS Clave Nueva'!$A$4:$C$193,3,FALSE)</f>
        <v>4.3.11.9</v>
      </c>
      <c r="Y1842" t="str">
        <f>VLOOKUP(K1842,'[13]Conver ASEJ VS Clave Nueva'!$B$4:$D$193,3,FALSE)</f>
        <v>Otros servicios prestados por el rastro municipal</v>
      </c>
    </row>
    <row r="1843" spans="1:25" x14ac:dyDescent="0.25">
      <c r="A1843" s="16">
        <v>84779</v>
      </c>
      <c r="B1843" s="16" t="s">
        <v>56</v>
      </c>
      <c r="C1843" s="16" t="str">
        <f t="shared" si="254"/>
        <v>2018</v>
      </c>
      <c r="D1843" s="16" t="str">
        <f t="shared" si="255"/>
        <v>040000</v>
      </c>
      <c r="E1843" s="16" t="str">
        <f>VLOOKUP(D1843:D4999,'[10]Catalogos CRI'!$A$10:$B$19,2,FALSE)</f>
        <v>DERECHOS</v>
      </c>
      <c r="F1843" s="16" t="str">
        <f t="shared" si="256"/>
        <v>043000</v>
      </c>
      <c r="G1843" s="16" t="str">
        <f>VLOOKUP(F1843:F4999,'[10]Catalogos CRI'!$A$24:$B$65,2,FALSE)</f>
        <v>DERECHOS POR PRESTACIÓN DE SERVICIOS</v>
      </c>
      <c r="H1843" s="16" t="str">
        <f t="shared" si="257"/>
        <v>043100</v>
      </c>
      <c r="I1843" s="16" t="str">
        <f>VLOOKUP(H1843:H4999,'[10]Catalogos CRI'!$A$70:$B$148,2,FALSE)</f>
        <v>Rastro</v>
      </c>
      <c r="J1843" s="16" t="str">
        <f t="shared" si="258"/>
        <v>043108</v>
      </c>
      <c r="K1843" s="16" t="str">
        <f>VLOOKUP(J1843:J4999,'[10]Catalogos CRI'!$A$153:$B$335,2,FALSE)</f>
        <v>Otros servicios prestados por el rastro municipal</v>
      </c>
      <c r="L1843" s="16" t="str">
        <f t="shared" si="259"/>
        <v>400</v>
      </c>
      <c r="M1843" s="16" t="str">
        <f>VLOOKUP(L1843:L4999,[11]FF!$A$10:$B$16,2,FALSE)</f>
        <v>Ingresos Propios</v>
      </c>
      <c r="N1843" s="16" t="str">
        <f t="shared" si="260"/>
        <v>401</v>
      </c>
      <c r="O1843" s="16" t="str">
        <f>VLOOKUP(N1843:N4999,[11]FF!$A$22:$B$93,2,FALSE)</f>
        <v>Ingresos Propios</v>
      </c>
      <c r="P1843" s="16">
        <v>860244</v>
      </c>
      <c r="Q1843" s="16">
        <v>8</v>
      </c>
      <c r="R1843" s="17">
        <v>0</v>
      </c>
      <c r="S1843" s="17">
        <v>0</v>
      </c>
      <c r="T1843" s="17">
        <f t="shared" si="252"/>
        <v>0</v>
      </c>
      <c r="U1843" s="17">
        <v>0</v>
      </c>
      <c r="V1843" s="17">
        <v>0</v>
      </c>
      <c r="W1843" s="17">
        <f t="shared" si="253"/>
        <v>0</v>
      </c>
      <c r="X1843" t="str">
        <f>VLOOKUP(J1843,'[12]Conver ASEJ VS Clave Nueva'!$A$4:$C$193,3,FALSE)</f>
        <v>4.3.11.9</v>
      </c>
      <c r="Y1843" t="str">
        <f>VLOOKUP(K1843,'[13]Conver ASEJ VS Clave Nueva'!$B$4:$D$193,3,FALSE)</f>
        <v>Otros servicios prestados por el rastro municipal</v>
      </c>
    </row>
    <row r="1844" spans="1:25" x14ac:dyDescent="0.25">
      <c r="A1844" s="16">
        <v>84779</v>
      </c>
      <c r="B1844" s="16" t="s">
        <v>56</v>
      </c>
      <c r="C1844" s="16" t="str">
        <f t="shared" si="254"/>
        <v>2018</v>
      </c>
      <c r="D1844" s="16" t="str">
        <f t="shared" si="255"/>
        <v>040000</v>
      </c>
      <c r="E1844" s="16" t="str">
        <f>VLOOKUP(D1844:D5000,'[10]Catalogos CRI'!$A$10:$B$19,2,FALSE)</f>
        <v>DERECHOS</v>
      </c>
      <c r="F1844" s="16" t="str">
        <f t="shared" si="256"/>
        <v>043000</v>
      </c>
      <c r="G1844" s="16" t="str">
        <f>VLOOKUP(F1844:F5000,'[10]Catalogos CRI'!$A$24:$B$65,2,FALSE)</f>
        <v>DERECHOS POR PRESTACIÓN DE SERVICIOS</v>
      </c>
      <c r="H1844" s="16" t="str">
        <f t="shared" si="257"/>
        <v>043100</v>
      </c>
      <c r="I1844" s="16" t="str">
        <f>VLOOKUP(H1844:H5000,'[10]Catalogos CRI'!$A$70:$B$148,2,FALSE)</f>
        <v>Rastro</v>
      </c>
      <c r="J1844" s="16" t="str">
        <f t="shared" si="258"/>
        <v>043108</v>
      </c>
      <c r="K1844" s="16" t="str">
        <f>VLOOKUP(J1844:J5000,'[10]Catalogos CRI'!$A$153:$B$335,2,FALSE)</f>
        <v>Otros servicios prestados por el rastro municipal</v>
      </c>
      <c r="L1844" s="16" t="str">
        <f t="shared" si="259"/>
        <v>400</v>
      </c>
      <c r="M1844" s="16" t="str">
        <f>VLOOKUP(L1844:L5000,[11]FF!$A$10:$B$16,2,FALSE)</f>
        <v>Ingresos Propios</v>
      </c>
      <c r="N1844" s="16" t="str">
        <f t="shared" si="260"/>
        <v>401</v>
      </c>
      <c r="O1844" s="16" t="str">
        <f>VLOOKUP(N1844:N5000,[11]FF!$A$22:$B$93,2,FALSE)</f>
        <v>Ingresos Propios</v>
      </c>
      <c r="P1844" s="16">
        <v>860245</v>
      </c>
      <c r="Q1844" s="16">
        <v>9</v>
      </c>
      <c r="R1844" s="17">
        <v>0</v>
      </c>
      <c r="S1844" s="17">
        <v>0</v>
      </c>
      <c r="T1844" s="17">
        <f t="shared" si="252"/>
        <v>0</v>
      </c>
      <c r="U1844" s="17">
        <v>0</v>
      </c>
      <c r="V1844" s="17">
        <v>0</v>
      </c>
      <c r="W1844" s="17">
        <f t="shared" si="253"/>
        <v>0</v>
      </c>
      <c r="X1844" t="str">
        <f>VLOOKUP(J1844,'[12]Conver ASEJ VS Clave Nueva'!$A$4:$C$193,3,FALSE)</f>
        <v>4.3.11.9</v>
      </c>
      <c r="Y1844" t="str">
        <f>VLOOKUP(K1844,'[13]Conver ASEJ VS Clave Nueva'!$B$4:$D$193,3,FALSE)</f>
        <v>Otros servicios prestados por el rastro municipal</v>
      </c>
    </row>
    <row r="1845" spans="1:25" x14ac:dyDescent="0.25">
      <c r="A1845" s="16">
        <v>84779</v>
      </c>
      <c r="B1845" s="16" t="s">
        <v>56</v>
      </c>
      <c r="C1845" s="16" t="str">
        <f t="shared" si="254"/>
        <v>2018</v>
      </c>
      <c r="D1845" s="16" t="str">
        <f t="shared" si="255"/>
        <v>040000</v>
      </c>
      <c r="E1845" s="16" t="str">
        <f>VLOOKUP(D1845:D5001,'[10]Catalogos CRI'!$A$10:$B$19,2,FALSE)</f>
        <v>DERECHOS</v>
      </c>
      <c r="F1845" s="16" t="str">
        <f t="shared" si="256"/>
        <v>043000</v>
      </c>
      <c r="G1845" s="16" t="str">
        <f>VLOOKUP(F1845:F5001,'[10]Catalogos CRI'!$A$24:$B$65,2,FALSE)</f>
        <v>DERECHOS POR PRESTACIÓN DE SERVICIOS</v>
      </c>
      <c r="H1845" s="16" t="str">
        <f t="shared" si="257"/>
        <v>043100</v>
      </c>
      <c r="I1845" s="16" t="str">
        <f>VLOOKUP(H1845:H5001,'[10]Catalogos CRI'!$A$70:$B$148,2,FALSE)</f>
        <v>Rastro</v>
      </c>
      <c r="J1845" s="16" t="str">
        <f t="shared" si="258"/>
        <v>043108</v>
      </c>
      <c r="K1845" s="16" t="str">
        <f>VLOOKUP(J1845:J5001,'[10]Catalogos CRI'!$A$153:$B$335,2,FALSE)</f>
        <v>Otros servicios prestados por el rastro municipal</v>
      </c>
      <c r="L1845" s="16" t="str">
        <f t="shared" si="259"/>
        <v>400</v>
      </c>
      <c r="M1845" s="16" t="str">
        <f>VLOOKUP(L1845:L5001,[11]FF!$A$10:$B$16,2,FALSE)</f>
        <v>Ingresos Propios</v>
      </c>
      <c r="N1845" s="16" t="str">
        <f t="shared" si="260"/>
        <v>401</v>
      </c>
      <c r="O1845" s="16" t="str">
        <f>VLOOKUP(N1845:N5001,[11]FF!$A$22:$B$93,2,FALSE)</f>
        <v>Ingresos Propios</v>
      </c>
      <c r="P1845" s="16">
        <v>860246</v>
      </c>
      <c r="Q1845" s="16">
        <v>10</v>
      </c>
      <c r="R1845" s="17">
        <v>0</v>
      </c>
      <c r="S1845" s="17">
        <v>0</v>
      </c>
      <c r="T1845" s="17">
        <f t="shared" si="252"/>
        <v>0</v>
      </c>
      <c r="U1845" s="17">
        <v>0</v>
      </c>
      <c r="V1845" s="17">
        <v>0</v>
      </c>
      <c r="W1845" s="17">
        <f t="shared" si="253"/>
        <v>0</v>
      </c>
      <c r="X1845" t="str">
        <f>VLOOKUP(J1845,'[12]Conver ASEJ VS Clave Nueva'!$A$4:$C$193,3,FALSE)</f>
        <v>4.3.11.9</v>
      </c>
      <c r="Y1845" t="str">
        <f>VLOOKUP(K1845,'[13]Conver ASEJ VS Clave Nueva'!$B$4:$D$193,3,FALSE)</f>
        <v>Otros servicios prestados por el rastro municipal</v>
      </c>
    </row>
    <row r="1846" spans="1:25" x14ac:dyDescent="0.25">
      <c r="A1846" s="16">
        <v>84779</v>
      </c>
      <c r="B1846" s="16" t="s">
        <v>56</v>
      </c>
      <c r="C1846" s="16" t="str">
        <f t="shared" si="254"/>
        <v>2018</v>
      </c>
      <c r="D1846" s="16" t="str">
        <f t="shared" si="255"/>
        <v>040000</v>
      </c>
      <c r="E1846" s="16" t="str">
        <f>VLOOKUP(D1846:D5002,'[10]Catalogos CRI'!$A$10:$B$19,2,FALSE)</f>
        <v>DERECHOS</v>
      </c>
      <c r="F1846" s="16" t="str">
        <f t="shared" si="256"/>
        <v>043000</v>
      </c>
      <c r="G1846" s="16" t="str">
        <f>VLOOKUP(F1846:F5002,'[10]Catalogos CRI'!$A$24:$B$65,2,FALSE)</f>
        <v>DERECHOS POR PRESTACIÓN DE SERVICIOS</v>
      </c>
      <c r="H1846" s="16" t="str">
        <f t="shared" si="257"/>
        <v>043100</v>
      </c>
      <c r="I1846" s="16" t="str">
        <f>VLOOKUP(H1846:H5002,'[10]Catalogos CRI'!$A$70:$B$148,2,FALSE)</f>
        <v>Rastro</v>
      </c>
      <c r="J1846" s="16" t="str">
        <f t="shared" si="258"/>
        <v>043108</v>
      </c>
      <c r="K1846" s="16" t="str">
        <f>VLOOKUP(J1846:J5002,'[10]Catalogos CRI'!$A$153:$B$335,2,FALSE)</f>
        <v>Otros servicios prestados por el rastro municipal</v>
      </c>
      <c r="L1846" s="16" t="str">
        <f t="shared" si="259"/>
        <v>400</v>
      </c>
      <c r="M1846" s="16" t="str">
        <f>VLOOKUP(L1846:L5002,[11]FF!$A$10:$B$16,2,FALSE)</f>
        <v>Ingresos Propios</v>
      </c>
      <c r="N1846" s="16" t="str">
        <f t="shared" si="260"/>
        <v>401</v>
      </c>
      <c r="O1846" s="16" t="str">
        <f>VLOOKUP(N1846:N5002,[11]FF!$A$22:$B$93,2,FALSE)</f>
        <v>Ingresos Propios</v>
      </c>
      <c r="P1846" s="16">
        <v>860247</v>
      </c>
      <c r="Q1846" s="16">
        <v>11</v>
      </c>
      <c r="R1846" s="17">
        <v>0</v>
      </c>
      <c r="S1846" s="17">
        <v>0</v>
      </c>
      <c r="T1846" s="17">
        <f t="shared" si="252"/>
        <v>0</v>
      </c>
      <c r="U1846" s="17">
        <v>0</v>
      </c>
      <c r="V1846" s="17">
        <v>0</v>
      </c>
      <c r="W1846" s="17">
        <f t="shared" si="253"/>
        <v>0</v>
      </c>
      <c r="X1846" t="str">
        <f>VLOOKUP(J1846,'[12]Conver ASEJ VS Clave Nueva'!$A$4:$C$193,3,FALSE)</f>
        <v>4.3.11.9</v>
      </c>
      <c r="Y1846" t="str">
        <f>VLOOKUP(K1846,'[13]Conver ASEJ VS Clave Nueva'!$B$4:$D$193,3,FALSE)</f>
        <v>Otros servicios prestados por el rastro municipal</v>
      </c>
    </row>
    <row r="1847" spans="1:25" x14ac:dyDescent="0.25">
      <c r="A1847" s="16">
        <v>84779</v>
      </c>
      <c r="B1847" s="16" t="s">
        <v>56</v>
      </c>
      <c r="C1847" s="16" t="str">
        <f t="shared" si="254"/>
        <v>2018</v>
      </c>
      <c r="D1847" s="16" t="str">
        <f t="shared" si="255"/>
        <v>040000</v>
      </c>
      <c r="E1847" s="16" t="str">
        <f>VLOOKUP(D1847:D5003,'[10]Catalogos CRI'!$A$10:$B$19,2,FALSE)</f>
        <v>DERECHOS</v>
      </c>
      <c r="F1847" s="16" t="str">
        <f t="shared" si="256"/>
        <v>043000</v>
      </c>
      <c r="G1847" s="16" t="str">
        <f>VLOOKUP(F1847:F5003,'[10]Catalogos CRI'!$A$24:$B$65,2,FALSE)</f>
        <v>DERECHOS POR PRESTACIÓN DE SERVICIOS</v>
      </c>
      <c r="H1847" s="16" t="str">
        <f t="shared" si="257"/>
        <v>043100</v>
      </c>
      <c r="I1847" s="16" t="str">
        <f>VLOOKUP(H1847:H5003,'[10]Catalogos CRI'!$A$70:$B$148,2,FALSE)</f>
        <v>Rastro</v>
      </c>
      <c r="J1847" s="16" t="str">
        <f t="shared" si="258"/>
        <v>043108</v>
      </c>
      <c r="K1847" s="16" t="str">
        <f>VLOOKUP(J1847:J5003,'[10]Catalogos CRI'!$A$153:$B$335,2,FALSE)</f>
        <v>Otros servicios prestados por el rastro municipal</v>
      </c>
      <c r="L1847" s="16" t="str">
        <f t="shared" si="259"/>
        <v>400</v>
      </c>
      <c r="M1847" s="16" t="str">
        <f>VLOOKUP(L1847:L5003,[11]FF!$A$10:$B$16,2,FALSE)</f>
        <v>Ingresos Propios</v>
      </c>
      <c r="N1847" s="16" t="str">
        <f t="shared" si="260"/>
        <v>401</v>
      </c>
      <c r="O1847" s="16" t="str">
        <f>VLOOKUP(N1847:N5003,[11]FF!$A$22:$B$93,2,FALSE)</f>
        <v>Ingresos Propios</v>
      </c>
      <c r="P1847" s="16">
        <v>860248</v>
      </c>
      <c r="Q1847" s="16">
        <v>12</v>
      </c>
      <c r="R1847" s="17">
        <v>0</v>
      </c>
      <c r="S1847" s="17">
        <v>0</v>
      </c>
      <c r="T1847" s="17">
        <f t="shared" si="252"/>
        <v>0</v>
      </c>
      <c r="U1847" s="17">
        <v>0</v>
      </c>
      <c r="V1847" s="17">
        <v>0</v>
      </c>
      <c r="W1847" s="17">
        <f t="shared" si="253"/>
        <v>0</v>
      </c>
      <c r="X1847" t="str">
        <f>VLOOKUP(J1847,'[12]Conver ASEJ VS Clave Nueva'!$A$4:$C$193,3,FALSE)</f>
        <v>4.3.11.9</v>
      </c>
      <c r="Y1847" t="str">
        <f>VLOOKUP(K1847,'[13]Conver ASEJ VS Clave Nueva'!$B$4:$D$193,3,FALSE)</f>
        <v>Otros servicios prestados por el rastro municipal</v>
      </c>
    </row>
    <row r="1848" spans="1:25" x14ac:dyDescent="0.25">
      <c r="A1848" s="16">
        <v>84780</v>
      </c>
      <c r="B1848" s="16" t="s">
        <v>57</v>
      </c>
      <c r="C1848" s="16" t="str">
        <f t="shared" si="254"/>
        <v>2018</v>
      </c>
      <c r="D1848" s="16" t="str">
        <f t="shared" si="255"/>
        <v>040000</v>
      </c>
      <c r="E1848" s="16" t="str">
        <f>VLOOKUP(D1848:D5004,'[10]Catalogos CRI'!$A$10:$B$19,2,FALSE)</f>
        <v>DERECHOS</v>
      </c>
      <c r="F1848" s="16" t="str">
        <f t="shared" si="256"/>
        <v>043000</v>
      </c>
      <c r="G1848" s="16" t="str">
        <f>VLOOKUP(F1848:F5004,'[10]Catalogos CRI'!$A$24:$B$65,2,FALSE)</f>
        <v>DERECHOS POR PRESTACIÓN DE SERVICIOS</v>
      </c>
      <c r="H1848" s="16" t="str">
        <f t="shared" si="257"/>
        <v>043200</v>
      </c>
      <c r="I1848" s="16" t="str">
        <f>VLOOKUP(H1848:H5004,'[10]Catalogos CRI'!$A$70:$B$148,2,FALSE)</f>
        <v>Registro civil</v>
      </c>
      <c r="J1848" s="16" t="str">
        <f t="shared" si="258"/>
        <v>043202</v>
      </c>
      <c r="K1848" s="16" t="str">
        <f>VLOOKUP(J1848:J5004,'[10]Catalogos CRI'!$A$153:$B$335,2,FALSE)</f>
        <v>Servicios a domicilio</v>
      </c>
      <c r="L1848" s="16" t="str">
        <f t="shared" si="259"/>
        <v>400</v>
      </c>
      <c r="M1848" s="16" t="str">
        <f>VLOOKUP(L1848:L5004,[11]FF!$A$10:$B$16,2,FALSE)</f>
        <v>Ingresos Propios</v>
      </c>
      <c r="N1848" s="16" t="str">
        <f t="shared" si="260"/>
        <v>401</v>
      </c>
      <c r="O1848" s="16" t="str">
        <f>VLOOKUP(N1848:N5004,[11]FF!$A$22:$B$93,2,FALSE)</f>
        <v>Ingresos Propios</v>
      </c>
      <c r="P1848" s="16">
        <v>860249</v>
      </c>
      <c r="Q1848" s="16">
        <v>1</v>
      </c>
      <c r="R1848" s="17">
        <v>0</v>
      </c>
      <c r="S1848" s="17">
        <v>0</v>
      </c>
      <c r="T1848" s="17">
        <f t="shared" si="252"/>
        <v>0</v>
      </c>
      <c r="U1848" s="17">
        <v>0</v>
      </c>
      <c r="V1848" s="17">
        <v>35400</v>
      </c>
      <c r="W1848" s="17">
        <f t="shared" si="253"/>
        <v>-35400</v>
      </c>
      <c r="X1848" t="str">
        <f>VLOOKUP(J1848,'[12]Conver ASEJ VS Clave Nueva'!$A$4:$C$193,3,FALSE)</f>
        <v>4.3.12.2</v>
      </c>
      <c r="Y1848" t="str">
        <f>VLOOKUP(K1848,'[13]Conver ASEJ VS Clave Nueva'!$B$4:$D$193,3,FALSE)</f>
        <v>Servicios a domicilio</v>
      </c>
    </row>
    <row r="1849" spans="1:25" x14ac:dyDescent="0.25">
      <c r="A1849" s="16">
        <v>84780</v>
      </c>
      <c r="B1849" s="16" t="s">
        <v>57</v>
      </c>
      <c r="C1849" s="16" t="str">
        <f t="shared" si="254"/>
        <v>2018</v>
      </c>
      <c r="D1849" s="16" t="str">
        <f t="shared" si="255"/>
        <v>040000</v>
      </c>
      <c r="E1849" s="16" t="str">
        <f>VLOOKUP(D1849:D5005,'[10]Catalogos CRI'!$A$10:$B$19,2,FALSE)</f>
        <v>DERECHOS</v>
      </c>
      <c r="F1849" s="16" t="str">
        <f t="shared" si="256"/>
        <v>043000</v>
      </c>
      <c r="G1849" s="16" t="str">
        <f>VLOOKUP(F1849:F5005,'[10]Catalogos CRI'!$A$24:$B$65,2,FALSE)</f>
        <v>DERECHOS POR PRESTACIÓN DE SERVICIOS</v>
      </c>
      <c r="H1849" s="16" t="str">
        <f t="shared" si="257"/>
        <v>043200</v>
      </c>
      <c r="I1849" s="16" t="str">
        <f>VLOOKUP(H1849:H5005,'[10]Catalogos CRI'!$A$70:$B$148,2,FALSE)</f>
        <v>Registro civil</v>
      </c>
      <c r="J1849" s="16" t="str">
        <f t="shared" si="258"/>
        <v>043202</v>
      </c>
      <c r="K1849" s="16" t="str">
        <f>VLOOKUP(J1849:J5005,'[10]Catalogos CRI'!$A$153:$B$335,2,FALSE)</f>
        <v>Servicios a domicilio</v>
      </c>
      <c r="L1849" s="16" t="str">
        <f t="shared" si="259"/>
        <v>400</v>
      </c>
      <c r="M1849" s="16" t="str">
        <f>VLOOKUP(L1849:L5005,[11]FF!$A$10:$B$16,2,FALSE)</f>
        <v>Ingresos Propios</v>
      </c>
      <c r="N1849" s="16" t="str">
        <f t="shared" si="260"/>
        <v>401</v>
      </c>
      <c r="O1849" s="16" t="str">
        <f>VLOOKUP(N1849:N5005,[11]FF!$A$22:$B$93,2,FALSE)</f>
        <v>Ingresos Propios</v>
      </c>
      <c r="P1849" s="16">
        <v>860250</v>
      </c>
      <c r="Q1849" s="16">
        <v>2</v>
      </c>
      <c r="R1849" s="17">
        <v>0</v>
      </c>
      <c r="S1849" s="17">
        <v>0</v>
      </c>
      <c r="T1849" s="17">
        <f t="shared" si="252"/>
        <v>0</v>
      </c>
      <c r="U1849" s="17">
        <v>0</v>
      </c>
      <c r="V1849" s="17">
        <v>28200</v>
      </c>
      <c r="W1849" s="17">
        <f t="shared" si="253"/>
        <v>-28200</v>
      </c>
      <c r="X1849" t="str">
        <f>VLOOKUP(J1849,'[12]Conver ASEJ VS Clave Nueva'!$A$4:$C$193,3,FALSE)</f>
        <v>4.3.12.2</v>
      </c>
      <c r="Y1849" t="str">
        <f>VLOOKUP(K1849,'[13]Conver ASEJ VS Clave Nueva'!$B$4:$D$193,3,FALSE)</f>
        <v>Servicios a domicilio</v>
      </c>
    </row>
    <row r="1850" spans="1:25" x14ac:dyDescent="0.25">
      <c r="A1850" s="16">
        <v>84780</v>
      </c>
      <c r="B1850" s="16" t="s">
        <v>57</v>
      </c>
      <c r="C1850" s="16" t="str">
        <f t="shared" si="254"/>
        <v>2018</v>
      </c>
      <c r="D1850" s="16" t="str">
        <f t="shared" si="255"/>
        <v>040000</v>
      </c>
      <c r="E1850" s="16" t="str">
        <f>VLOOKUP(D1850:D5006,'[10]Catalogos CRI'!$A$10:$B$19,2,FALSE)</f>
        <v>DERECHOS</v>
      </c>
      <c r="F1850" s="16" t="str">
        <f t="shared" si="256"/>
        <v>043000</v>
      </c>
      <c r="G1850" s="16" t="str">
        <f>VLOOKUP(F1850:F5006,'[10]Catalogos CRI'!$A$24:$B$65,2,FALSE)</f>
        <v>DERECHOS POR PRESTACIÓN DE SERVICIOS</v>
      </c>
      <c r="H1850" s="16" t="str">
        <f t="shared" si="257"/>
        <v>043200</v>
      </c>
      <c r="I1850" s="16" t="str">
        <f>VLOOKUP(H1850:H5006,'[10]Catalogos CRI'!$A$70:$B$148,2,FALSE)</f>
        <v>Registro civil</v>
      </c>
      <c r="J1850" s="16" t="str">
        <f t="shared" si="258"/>
        <v>043202</v>
      </c>
      <c r="K1850" s="16" t="str">
        <f>VLOOKUP(J1850:J5006,'[10]Catalogos CRI'!$A$153:$B$335,2,FALSE)</f>
        <v>Servicios a domicilio</v>
      </c>
      <c r="L1850" s="16" t="str">
        <f t="shared" si="259"/>
        <v>400</v>
      </c>
      <c r="M1850" s="16" t="str">
        <f>VLOOKUP(L1850:L5006,[11]FF!$A$10:$B$16,2,FALSE)</f>
        <v>Ingresos Propios</v>
      </c>
      <c r="N1850" s="16" t="str">
        <f t="shared" si="260"/>
        <v>401</v>
      </c>
      <c r="O1850" s="16" t="str">
        <f>VLOOKUP(N1850:N5006,[11]FF!$A$22:$B$93,2,FALSE)</f>
        <v>Ingresos Propios</v>
      </c>
      <c r="P1850" s="16">
        <v>860251</v>
      </c>
      <c r="Q1850" s="16">
        <v>3</v>
      </c>
      <c r="R1850" s="17">
        <v>0</v>
      </c>
      <c r="S1850" s="17">
        <v>0</v>
      </c>
      <c r="T1850" s="17">
        <f t="shared" si="252"/>
        <v>0</v>
      </c>
      <c r="U1850" s="17">
        <v>0</v>
      </c>
      <c r="V1850" s="17">
        <v>47350</v>
      </c>
      <c r="W1850" s="17">
        <f t="shared" si="253"/>
        <v>-47350</v>
      </c>
      <c r="X1850" t="str">
        <f>VLOOKUP(J1850,'[12]Conver ASEJ VS Clave Nueva'!$A$4:$C$193,3,FALSE)</f>
        <v>4.3.12.2</v>
      </c>
      <c r="Y1850" t="str">
        <f>VLOOKUP(K1850,'[13]Conver ASEJ VS Clave Nueva'!$B$4:$D$193,3,FALSE)</f>
        <v>Servicios a domicilio</v>
      </c>
    </row>
    <row r="1851" spans="1:25" x14ac:dyDescent="0.25">
      <c r="A1851" s="16">
        <v>84780</v>
      </c>
      <c r="B1851" s="16" t="s">
        <v>57</v>
      </c>
      <c r="C1851" s="16" t="str">
        <f t="shared" si="254"/>
        <v>2018</v>
      </c>
      <c r="D1851" s="16" t="str">
        <f t="shared" si="255"/>
        <v>040000</v>
      </c>
      <c r="E1851" s="16" t="str">
        <f>VLOOKUP(D1851:D5007,'[10]Catalogos CRI'!$A$10:$B$19,2,FALSE)</f>
        <v>DERECHOS</v>
      </c>
      <c r="F1851" s="16" t="str">
        <f t="shared" si="256"/>
        <v>043000</v>
      </c>
      <c r="G1851" s="16" t="str">
        <f>VLOOKUP(F1851:F5007,'[10]Catalogos CRI'!$A$24:$B$65,2,FALSE)</f>
        <v>DERECHOS POR PRESTACIÓN DE SERVICIOS</v>
      </c>
      <c r="H1851" s="16" t="str">
        <f t="shared" si="257"/>
        <v>043200</v>
      </c>
      <c r="I1851" s="16" t="str">
        <f>VLOOKUP(H1851:H5007,'[10]Catalogos CRI'!$A$70:$B$148,2,FALSE)</f>
        <v>Registro civil</v>
      </c>
      <c r="J1851" s="16" t="str">
        <f t="shared" si="258"/>
        <v>043202</v>
      </c>
      <c r="K1851" s="16" t="str">
        <f>VLOOKUP(J1851:J5007,'[10]Catalogos CRI'!$A$153:$B$335,2,FALSE)</f>
        <v>Servicios a domicilio</v>
      </c>
      <c r="L1851" s="16" t="str">
        <f t="shared" si="259"/>
        <v>400</v>
      </c>
      <c r="M1851" s="16" t="str">
        <f>VLOOKUP(L1851:L5007,[11]FF!$A$10:$B$16,2,FALSE)</f>
        <v>Ingresos Propios</v>
      </c>
      <c r="N1851" s="16" t="str">
        <f t="shared" si="260"/>
        <v>401</v>
      </c>
      <c r="O1851" s="16" t="str">
        <f>VLOOKUP(N1851:N5007,[11]FF!$A$22:$B$93,2,FALSE)</f>
        <v>Ingresos Propios</v>
      </c>
      <c r="P1851" s="16">
        <v>860252</v>
      </c>
      <c r="Q1851" s="16">
        <v>4</v>
      </c>
      <c r="R1851" s="17">
        <v>0</v>
      </c>
      <c r="S1851" s="17">
        <v>0</v>
      </c>
      <c r="T1851" s="17">
        <f t="shared" si="252"/>
        <v>0</v>
      </c>
      <c r="U1851" s="17">
        <v>0</v>
      </c>
      <c r="V1851" s="17">
        <v>40850</v>
      </c>
      <c r="W1851" s="17">
        <f t="shared" si="253"/>
        <v>-40850</v>
      </c>
      <c r="X1851" t="str">
        <f>VLOOKUP(J1851,'[12]Conver ASEJ VS Clave Nueva'!$A$4:$C$193,3,FALSE)</f>
        <v>4.3.12.2</v>
      </c>
      <c r="Y1851" t="str">
        <f>VLOOKUP(K1851,'[13]Conver ASEJ VS Clave Nueva'!$B$4:$D$193,3,FALSE)</f>
        <v>Servicios a domicilio</v>
      </c>
    </row>
    <row r="1852" spans="1:25" x14ac:dyDescent="0.25">
      <c r="A1852" s="16">
        <v>84780</v>
      </c>
      <c r="B1852" s="16" t="s">
        <v>57</v>
      </c>
      <c r="C1852" s="16" t="str">
        <f t="shared" si="254"/>
        <v>2018</v>
      </c>
      <c r="D1852" s="16" t="str">
        <f t="shared" si="255"/>
        <v>040000</v>
      </c>
      <c r="E1852" s="16" t="str">
        <f>VLOOKUP(D1852:D5008,'[10]Catalogos CRI'!$A$10:$B$19,2,FALSE)</f>
        <v>DERECHOS</v>
      </c>
      <c r="F1852" s="16" t="str">
        <f t="shared" si="256"/>
        <v>043000</v>
      </c>
      <c r="G1852" s="16" t="str">
        <f>VLOOKUP(F1852:F5008,'[10]Catalogos CRI'!$A$24:$B$65,2,FALSE)</f>
        <v>DERECHOS POR PRESTACIÓN DE SERVICIOS</v>
      </c>
      <c r="H1852" s="16" t="str">
        <f t="shared" si="257"/>
        <v>043200</v>
      </c>
      <c r="I1852" s="16" t="str">
        <f>VLOOKUP(H1852:H5008,'[10]Catalogos CRI'!$A$70:$B$148,2,FALSE)</f>
        <v>Registro civil</v>
      </c>
      <c r="J1852" s="16" t="str">
        <f t="shared" si="258"/>
        <v>043202</v>
      </c>
      <c r="K1852" s="16" t="str">
        <f>VLOOKUP(J1852:J5008,'[10]Catalogos CRI'!$A$153:$B$335,2,FALSE)</f>
        <v>Servicios a domicilio</v>
      </c>
      <c r="L1852" s="16" t="str">
        <f t="shared" si="259"/>
        <v>400</v>
      </c>
      <c r="M1852" s="16" t="str">
        <f>VLOOKUP(L1852:L5008,[11]FF!$A$10:$B$16,2,FALSE)</f>
        <v>Ingresos Propios</v>
      </c>
      <c r="N1852" s="16" t="str">
        <f t="shared" si="260"/>
        <v>401</v>
      </c>
      <c r="O1852" s="16" t="str">
        <f>VLOOKUP(N1852:N5008,[11]FF!$A$22:$B$93,2,FALSE)</f>
        <v>Ingresos Propios</v>
      </c>
      <c r="P1852" s="16">
        <v>860253</v>
      </c>
      <c r="Q1852" s="16">
        <v>5</v>
      </c>
      <c r="R1852" s="17">
        <v>0</v>
      </c>
      <c r="S1852" s="17">
        <v>0</v>
      </c>
      <c r="T1852" s="17">
        <f t="shared" si="252"/>
        <v>0</v>
      </c>
      <c r="U1852" s="17">
        <v>0</v>
      </c>
      <c r="V1852" s="17">
        <v>32550</v>
      </c>
      <c r="W1852" s="17">
        <f t="shared" si="253"/>
        <v>-32550</v>
      </c>
      <c r="X1852" t="str">
        <f>VLOOKUP(J1852,'[12]Conver ASEJ VS Clave Nueva'!$A$4:$C$193,3,FALSE)</f>
        <v>4.3.12.2</v>
      </c>
      <c r="Y1852" t="str">
        <f>VLOOKUP(K1852,'[13]Conver ASEJ VS Clave Nueva'!$B$4:$D$193,3,FALSE)</f>
        <v>Servicios a domicilio</v>
      </c>
    </row>
    <row r="1853" spans="1:25" x14ac:dyDescent="0.25">
      <c r="A1853" s="16">
        <v>84780</v>
      </c>
      <c r="B1853" s="16" t="s">
        <v>57</v>
      </c>
      <c r="C1853" s="16" t="str">
        <f t="shared" si="254"/>
        <v>2018</v>
      </c>
      <c r="D1853" s="16" t="str">
        <f t="shared" si="255"/>
        <v>040000</v>
      </c>
      <c r="E1853" s="16" t="str">
        <f>VLOOKUP(D1853:D5009,'[10]Catalogos CRI'!$A$10:$B$19,2,FALSE)</f>
        <v>DERECHOS</v>
      </c>
      <c r="F1853" s="16" t="str">
        <f t="shared" si="256"/>
        <v>043000</v>
      </c>
      <c r="G1853" s="16" t="str">
        <f>VLOOKUP(F1853:F5009,'[10]Catalogos CRI'!$A$24:$B$65,2,FALSE)</f>
        <v>DERECHOS POR PRESTACIÓN DE SERVICIOS</v>
      </c>
      <c r="H1853" s="16" t="str">
        <f t="shared" si="257"/>
        <v>043200</v>
      </c>
      <c r="I1853" s="16" t="str">
        <f>VLOOKUP(H1853:H5009,'[10]Catalogos CRI'!$A$70:$B$148,2,FALSE)</f>
        <v>Registro civil</v>
      </c>
      <c r="J1853" s="16" t="str">
        <f t="shared" si="258"/>
        <v>043202</v>
      </c>
      <c r="K1853" s="16" t="str">
        <f>VLOOKUP(J1853:J5009,'[10]Catalogos CRI'!$A$153:$B$335,2,FALSE)</f>
        <v>Servicios a domicilio</v>
      </c>
      <c r="L1853" s="16" t="str">
        <f t="shared" si="259"/>
        <v>400</v>
      </c>
      <c r="M1853" s="16" t="str">
        <f>VLOOKUP(L1853:L5009,[11]FF!$A$10:$B$16,2,FALSE)</f>
        <v>Ingresos Propios</v>
      </c>
      <c r="N1853" s="16" t="str">
        <f t="shared" si="260"/>
        <v>401</v>
      </c>
      <c r="O1853" s="16" t="str">
        <f>VLOOKUP(N1853:N5009,[11]FF!$A$22:$B$93,2,FALSE)</f>
        <v>Ingresos Propios</v>
      </c>
      <c r="P1853" s="16">
        <v>860254</v>
      </c>
      <c r="Q1853" s="16">
        <v>6</v>
      </c>
      <c r="R1853" s="17">
        <v>0</v>
      </c>
      <c r="S1853" s="17">
        <v>0</v>
      </c>
      <c r="T1853" s="17">
        <f t="shared" si="252"/>
        <v>0</v>
      </c>
      <c r="U1853" s="17">
        <v>0</v>
      </c>
      <c r="V1853" s="17">
        <v>35650</v>
      </c>
      <c r="W1853" s="17">
        <f t="shared" si="253"/>
        <v>-35650</v>
      </c>
      <c r="X1853" t="str">
        <f>VLOOKUP(J1853,'[12]Conver ASEJ VS Clave Nueva'!$A$4:$C$193,3,FALSE)</f>
        <v>4.3.12.2</v>
      </c>
      <c r="Y1853" t="str">
        <f>VLOOKUP(K1853,'[13]Conver ASEJ VS Clave Nueva'!$B$4:$D$193,3,FALSE)</f>
        <v>Servicios a domicilio</v>
      </c>
    </row>
    <row r="1854" spans="1:25" x14ac:dyDescent="0.25">
      <c r="A1854" s="16">
        <v>84780</v>
      </c>
      <c r="B1854" s="16" t="s">
        <v>57</v>
      </c>
      <c r="C1854" s="16" t="str">
        <f t="shared" si="254"/>
        <v>2018</v>
      </c>
      <c r="D1854" s="16" t="str">
        <f t="shared" si="255"/>
        <v>040000</v>
      </c>
      <c r="E1854" s="16" t="str">
        <f>VLOOKUP(D1854:D5010,'[10]Catalogos CRI'!$A$10:$B$19,2,FALSE)</f>
        <v>DERECHOS</v>
      </c>
      <c r="F1854" s="16" t="str">
        <f t="shared" si="256"/>
        <v>043000</v>
      </c>
      <c r="G1854" s="16" t="str">
        <f>VLOOKUP(F1854:F5010,'[10]Catalogos CRI'!$A$24:$B$65,2,FALSE)</f>
        <v>DERECHOS POR PRESTACIÓN DE SERVICIOS</v>
      </c>
      <c r="H1854" s="16" t="str">
        <f t="shared" si="257"/>
        <v>043200</v>
      </c>
      <c r="I1854" s="16" t="str">
        <f>VLOOKUP(H1854:H5010,'[10]Catalogos CRI'!$A$70:$B$148,2,FALSE)</f>
        <v>Registro civil</v>
      </c>
      <c r="J1854" s="16" t="str">
        <f t="shared" si="258"/>
        <v>043202</v>
      </c>
      <c r="K1854" s="16" t="str">
        <f>VLOOKUP(J1854:J5010,'[10]Catalogos CRI'!$A$153:$B$335,2,FALSE)</f>
        <v>Servicios a domicilio</v>
      </c>
      <c r="L1854" s="16" t="str">
        <f t="shared" si="259"/>
        <v>400</v>
      </c>
      <c r="M1854" s="16" t="str">
        <f>VLOOKUP(L1854:L5010,[11]FF!$A$10:$B$16,2,FALSE)</f>
        <v>Ingresos Propios</v>
      </c>
      <c r="N1854" s="16" t="str">
        <f t="shared" si="260"/>
        <v>401</v>
      </c>
      <c r="O1854" s="16" t="str">
        <f>VLOOKUP(N1854:N5010,[11]FF!$A$22:$B$93,2,FALSE)</f>
        <v>Ingresos Propios</v>
      </c>
      <c r="P1854" s="16">
        <v>860255</v>
      </c>
      <c r="Q1854" s="16">
        <v>7</v>
      </c>
      <c r="R1854" s="17">
        <v>0</v>
      </c>
      <c r="S1854" s="17">
        <v>0</v>
      </c>
      <c r="T1854" s="17">
        <f t="shared" si="252"/>
        <v>0</v>
      </c>
      <c r="U1854" s="17">
        <v>0</v>
      </c>
      <c r="V1854" s="17">
        <v>41550</v>
      </c>
      <c r="W1854" s="17">
        <f t="shared" si="253"/>
        <v>-41550</v>
      </c>
      <c r="X1854" t="str">
        <f>VLOOKUP(J1854,'[12]Conver ASEJ VS Clave Nueva'!$A$4:$C$193,3,FALSE)</f>
        <v>4.3.12.2</v>
      </c>
      <c r="Y1854" t="str">
        <f>VLOOKUP(K1854,'[13]Conver ASEJ VS Clave Nueva'!$B$4:$D$193,3,FALSE)</f>
        <v>Servicios a domicilio</v>
      </c>
    </row>
    <row r="1855" spans="1:25" x14ac:dyDescent="0.25">
      <c r="A1855" s="16">
        <v>84780</v>
      </c>
      <c r="B1855" s="16" t="s">
        <v>57</v>
      </c>
      <c r="C1855" s="16" t="str">
        <f t="shared" si="254"/>
        <v>2018</v>
      </c>
      <c r="D1855" s="16" t="str">
        <f t="shared" si="255"/>
        <v>040000</v>
      </c>
      <c r="E1855" s="16" t="str">
        <f>VLOOKUP(D1855:D5011,'[10]Catalogos CRI'!$A$10:$B$19,2,FALSE)</f>
        <v>DERECHOS</v>
      </c>
      <c r="F1855" s="16" t="str">
        <f t="shared" si="256"/>
        <v>043000</v>
      </c>
      <c r="G1855" s="16" t="str">
        <f>VLOOKUP(F1855:F5011,'[10]Catalogos CRI'!$A$24:$B$65,2,FALSE)</f>
        <v>DERECHOS POR PRESTACIÓN DE SERVICIOS</v>
      </c>
      <c r="H1855" s="16" t="str">
        <f t="shared" si="257"/>
        <v>043200</v>
      </c>
      <c r="I1855" s="16" t="str">
        <f>VLOOKUP(H1855:H5011,'[10]Catalogos CRI'!$A$70:$B$148,2,FALSE)</f>
        <v>Registro civil</v>
      </c>
      <c r="J1855" s="16" t="str">
        <f t="shared" si="258"/>
        <v>043202</v>
      </c>
      <c r="K1855" s="16" t="str">
        <f>VLOOKUP(J1855:J5011,'[10]Catalogos CRI'!$A$153:$B$335,2,FALSE)</f>
        <v>Servicios a domicilio</v>
      </c>
      <c r="L1855" s="16" t="str">
        <f t="shared" si="259"/>
        <v>400</v>
      </c>
      <c r="M1855" s="16" t="str">
        <f>VLOOKUP(L1855:L5011,[11]FF!$A$10:$B$16,2,FALSE)</f>
        <v>Ingresos Propios</v>
      </c>
      <c r="N1855" s="16" t="str">
        <f t="shared" si="260"/>
        <v>401</v>
      </c>
      <c r="O1855" s="16" t="str">
        <f>VLOOKUP(N1855:N5011,[11]FF!$A$22:$B$93,2,FALSE)</f>
        <v>Ingresos Propios</v>
      </c>
      <c r="P1855" s="16">
        <v>860256</v>
      </c>
      <c r="Q1855" s="16">
        <v>8</v>
      </c>
      <c r="R1855" s="17">
        <v>0</v>
      </c>
      <c r="S1855" s="17">
        <v>0</v>
      </c>
      <c r="T1855" s="17">
        <f t="shared" si="252"/>
        <v>0</v>
      </c>
      <c r="U1855" s="17">
        <v>0</v>
      </c>
      <c r="V1855" s="17">
        <v>24660</v>
      </c>
      <c r="W1855" s="17">
        <f t="shared" si="253"/>
        <v>-24660</v>
      </c>
      <c r="X1855" t="str">
        <f>VLOOKUP(J1855,'[12]Conver ASEJ VS Clave Nueva'!$A$4:$C$193,3,FALSE)</f>
        <v>4.3.12.2</v>
      </c>
      <c r="Y1855" t="str">
        <f>VLOOKUP(K1855,'[13]Conver ASEJ VS Clave Nueva'!$B$4:$D$193,3,FALSE)</f>
        <v>Servicios a domicilio</v>
      </c>
    </row>
    <row r="1856" spans="1:25" x14ac:dyDescent="0.25">
      <c r="A1856" s="16">
        <v>84780</v>
      </c>
      <c r="B1856" s="16" t="s">
        <v>57</v>
      </c>
      <c r="C1856" s="16" t="str">
        <f t="shared" si="254"/>
        <v>2018</v>
      </c>
      <c r="D1856" s="16" t="str">
        <f t="shared" si="255"/>
        <v>040000</v>
      </c>
      <c r="E1856" s="16" t="str">
        <f>VLOOKUP(D1856:D5012,'[10]Catalogos CRI'!$A$10:$B$19,2,FALSE)</f>
        <v>DERECHOS</v>
      </c>
      <c r="F1856" s="16" t="str">
        <f t="shared" si="256"/>
        <v>043000</v>
      </c>
      <c r="G1856" s="16" t="str">
        <f>VLOOKUP(F1856:F5012,'[10]Catalogos CRI'!$A$24:$B$65,2,FALSE)</f>
        <v>DERECHOS POR PRESTACIÓN DE SERVICIOS</v>
      </c>
      <c r="H1856" s="16" t="str">
        <f t="shared" si="257"/>
        <v>043200</v>
      </c>
      <c r="I1856" s="16" t="str">
        <f>VLOOKUP(H1856:H5012,'[10]Catalogos CRI'!$A$70:$B$148,2,FALSE)</f>
        <v>Registro civil</v>
      </c>
      <c r="J1856" s="16" t="str">
        <f t="shared" si="258"/>
        <v>043202</v>
      </c>
      <c r="K1856" s="16" t="str">
        <f>VLOOKUP(J1856:J5012,'[10]Catalogos CRI'!$A$153:$B$335,2,FALSE)</f>
        <v>Servicios a domicilio</v>
      </c>
      <c r="L1856" s="16" t="str">
        <f t="shared" si="259"/>
        <v>400</v>
      </c>
      <c r="M1856" s="16" t="str">
        <f>VLOOKUP(L1856:L5012,[11]FF!$A$10:$B$16,2,FALSE)</f>
        <v>Ingresos Propios</v>
      </c>
      <c r="N1856" s="16" t="str">
        <f t="shared" si="260"/>
        <v>401</v>
      </c>
      <c r="O1856" s="16" t="str">
        <f>VLOOKUP(N1856:N5012,[11]FF!$A$22:$B$93,2,FALSE)</f>
        <v>Ingresos Propios</v>
      </c>
      <c r="P1856" s="16">
        <v>860257</v>
      </c>
      <c r="Q1856" s="16">
        <v>9</v>
      </c>
      <c r="R1856" s="17">
        <v>0</v>
      </c>
      <c r="S1856" s="17">
        <v>0</v>
      </c>
      <c r="T1856" s="17">
        <f t="shared" si="252"/>
        <v>0</v>
      </c>
      <c r="U1856" s="17">
        <v>0</v>
      </c>
      <c r="V1856" s="17">
        <v>27200</v>
      </c>
      <c r="W1856" s="17">
        <f t="shared" si="253"/>
        <v>-27200</v>
      </c>
      <c r="X1856" t="str">
        <f>VLOOKUP(J1856,'[12]Conver ASEJ VS Clave Nueva'!$A$4:$C$193,3,FALSE)</f>
        <v>4.3.12.2</v>
      </c>
      <c r="Y1856" t="str">
        <f>VLOOKUP(K1856,'[13]Conver ASEJ VS Clave Nueva'!$B$4:$D$193,3,FALSE)</f>
        <v>Servicios a domicilio</v>
      </c>
    </row>
    <row r="1857" spans="1:25" x14ac:dyDescent="0.25">
      <c r="A1857" s="16">
        <v>84780</v>
      </c>
      <c r="B1857" s="16" t="s">
        <v>57</v>
      </c>
      <c r="C1857" s="16" t="str">
        <f t="shared" si="254"/>
        <v>2018</v>
      </c>
      <c r="D1857" s="16" t="str">
        <f t="shared" si="255"/>
        <v>040000</v>
      </c>
      <c r="E1857" s="16" t="str">
        <f>VLOOKUP(D1857:D5013,'[10]Catalogos CRI'!$A$10:$B$19,2,FALSE)</f>
        <v>DERECHOS</v>
      </c>
      <c r="F1857" s="16" t="str">
        <f t="shared" si="256"/>
        <v>043000</v>
      </c>
      <c r="G1857" s="16" t="str">
        <f>VLOOKUP(F1857:F5013,'[10]Catalogos CRI'!$A$24:$B$65,2,FALSE)</f>
        <v>DERECHOS POR PRESTACIÓN DE SERVICIOS</v>
      </c>
      <c r="H1857" s="16" t="str">
        <f t="shared" si="257"/>
        <v>043200</v>
      </c>
      <c r="I1857" s="16" t="str">
        <f>VLOOKUP(H1857:H5013,'[10]Catalogos CRI'!$A$70:$B$148,2,FALSE)</f>
        <v>Registro civil</v>
      </c>
      <c r="J1857" s="16" t="str">
        <f t="shared" si="258"/>
        <v>043202</v>
      </c>
      <c r="K1857" s="16" t="str">
        <f>VLOOKUP(J1857:J5013,'[10]Catalogos CRI'!$A$153:$B$335,2,FALSE)</f>
        <v>Servicios a domicilio</v>
      </c>
      <c r="L1857" s="16" t="str">
        <f t="shared" si="259"/>
        <v>400</v>
      </c>
      <c r="M1857" s="16" t="str">
        <f>VLOOKUP(L1857:L5013,[11]FF!$A$10:$B$16,2,FALSE)</f>
        <v>Ingresos Propios</v>
      </c>
      <c r="N1857" s="16" t="str">
        <f t="shared" si="260"/>
        <v>401</v>
      </c>
      <c r="O1857" s="16" t="str">
        <f>VLOOKUP(N1857:N5013,[11]FF!$A$22:$B$93,2,FALSE)</f>
        <v>Ingresos Propios</v>
      </c>
      <c r="P1857" s="16">
        <v>860258</v>
      </c>
      <c r="Q1857" s="16">
        <v>10</v>
      </c>
      <c r="R1857" s="17">
        <v>0</v>
      </c>
      <c r="S1857" s="17">
        <v>0</v>
      </c>
      <c r="T1857" s="17">
        <f t="shared" si="252"/>
        <v>0</v>
      </c>
      <c r="U1857" s="17">
        <v>0</v>
      </c>
      <c r="V1857" s="17">
        <v>84290</v>
      </c>
      <c r="W1857" s="17">
        <f t="shared" si="253"/>
        <v>-84290</v>
      </c>
      <c r="X1857" t="str">
        <f>VLOOKUP(J1857,'[12]Conver ASEJ VS Clave Nueva'!$A$4:$C$193,3,FALSE)</f>
        <v>4.3.12.2</v>
      </c>
      <c r="Y1857" t="str">
        <f>VLOOKUP(K1857,'[13]Conver ASEJ VS Clave Nueva'!$B$4:$D$193,3,FALSE)</f>
        <v>Servicios a domicilio</v>
      </c>
    </row>
    <row r="1858" spans="1:25" x14ac:dyDescent="0.25">
      <c r="A1858" s="16">
        <v>84780</v>
      </c>
      <c r="B1858" s="16" t="s">
        <v>57</v>
      </c>
      <c r="C1858" s="16" t="str">
        <f t="shared" si="254"/>
        <v>2018</v>
      </c>
      <c r="D1858" s="16" t="str">
        <f t="shared" si="255"/>
        <v>040000</v>
      </c>
      <c r="E1858" s="16" t="str">
        <f>VLOOKUP(D1858:D5014,'[10]Catalogos CRI'!$A$10:$B$19,2,FALSE)</f>
        <v>DERECHOS</v>
      </c>
      <c r="F1858" s="16" t="str">
        <f t="shared" si="256"/>
        <v>043000</v>
      </c>
      <c r="G1858" s="16" t="str">
        <f>VLOOKUP(F1858:F5014,'[10]Catalogos CRI'!$A$24:$B$65,2,FALSE)</f>
        <v>DERECHOS POR PRESTACIÓN DE SERVICIOS</v>
      </c>
      <c r="H1858" s="16" t="str">
        <f t="shared" si="257"/>
        <v>043200</v>
      </c>
      <c r="I1858" s="16" t="str">
        <f>VLOOKUP(H1858:H5014,'[10]Catalogos CRI'!$A$70:$B$148,2,FALSE)</f>
        <v>Registro civil</v>
      </c>
      <c r="J1858" s="16" t="str">
        <f t="shared" si="258"/>
        <v>043202</v>
      </c>
      <c r="K1858" s="16" t="str">
        <f>VLOOKUP(J1858:J5014,'[10]Catalogos CRI'!$A$153:$B$335,2,FALSE)</f>
        <v>Servicios a domicilio</v>
      </c>
      <c r="L1858" s="16" t="str">
        <f t="shared" si="259"/>
        <v>400</v>
      </c>
      <c r="M1858" s="16" t="str">
        <f>VLOOKUP(L1858:L5014,[11]FF!$A$10:$B$16,2,FALSE)</f>
        <v>Ingresos Propios</v>
      </c>
      <c r="N1858" s="16" t="str">
        <f t="shared" si="260"/>
        <v>401</v>
      </c>
      <c r="O1858" s="16" t="str">
        <f>VLOOKUP(N1858:N5014,[11]FF!$A$22:$B$93,2,FALSE)</f>
        <v>Ingresos Propios</v>
      </c>
      <c r="P1858" s="16">
        <v>860259</v>
      </c>
      <c r="Q1858" s="16">
        <v>11</v>
      </c>
      <c r="R1858" s="17">
        <v>0</v>
      </c>
      <c r="S1858" s="17">
        <v>0</v>
      </c>
      <c r="T1858" s="17">
        <f t="shared" si="252"/>
        <v>0</v>
      </c>
      <c r="U1858" s="17">
        <v>0</v>
      </c>
      <c r="V1858" s="17">
        <v>100240</v>
      </c>
      <c r="W1858" s="17">
        <f t="shared" si="253"/>
        <v>-100240</v>
      </c>
      <c r="X1858" t="str">
        <f>VLOOKUP(J1858,'[12]Conver ASEJ VS Clave Nueva'!$A$4:$C$193,3,FALSE)</f>
        <v>4.3.12.2</v>
      </c>
      <c r="Y1858" t="str">
        <f>VLOOKUP(K1858,'[13]Conver ASEJ VS Clave Nueva'!$B$4:$D$193,3,FALSE)</f>
        <v>Servicios a domicilio</v>
      </c>
    </row>
    <row r="1859" spans="1:25" x14ac:dyDescent="0.25">
      <c r="A1859" s="16">
        <v>84780</v>
      </c>
      <c r="B1859" s="16" t="s">
        <v>57</v>
      </c>
      <c r="C1859" s="16" t="str">
        <f t="shared" si="254"/>
        <v>2018</v>
      </c>
      <c r="D1859" s="16" t="str">
        <f t="shared" si="255"/>
        <v>040000</v>
      </c>
      <c r="E1859" s="16" t="str">
        <f>VLOOKUP(D1859:D5015,'[10]Catalogos CRI'!$A$10:$B$19,2,FALSE)</f>
        <v>DERECHOS</v>
      </c>
      <c r="F1859" s="16" t="str">
        <f t="shared" si="256"/>
        <v>043000</v>
      </c>
      <c r="G1859" s="16" t="str">
        <f>VLOOKUP(F1859:F5015,'[10]Catalogos CRI'!$A$24:$B$65,2,FALSE)</f>
        <v>DERECHOS POR PRESTACIÓN DE SERVICIOS</v>
      </c>
      <c r="H1859" s="16" t="str">
        <f t="shared" si="257"/>
        <v>043200</v>
      </c>
      <c r="I1859" s="16" t="str">
        <f>VLOOKUP(H1859:H5015,'[10]Catalogos CRI'!$A$70:$B$148,2,FALSE)</f>
        <v>Registro civil</v>
      </c>
      <c r="J1859" s="16" t="str">
        <f t="shared" si="258"/>
        <v>043202</v>
      </c>
      <c r="K1859" s="16" t="str">
        <f>VLOOKUP(J1859:J5015,'[10]Catalogos CRI'!$A$153:$B$335,2,FALSE)</f>
        <v>Servicios a domicilio</v>
      </c>
      <c r="L1859" s="16" t="str">
        <f t="shared" si="259"/>
        <v>400</v>
      </c>
      <c r="M1859" s="16" t="str">
        <f>VLOOKUP(L1859:L5015,[11]FF!$A$10:$B$16,2,FALSE)</f>
        <v>Ingresos Propios</v>
      </c>
      <c r="N1859" s="16" t="str">
        <f t="shared" si="260"/>
        <v>401</v>
      </c>
      <c r="O1859" s="16" t="str">
        <f>VLOOKUP(N1859:N5015,[11]FF!$A$22:$B$93,2,FALSE)</f>
        <v>Ingresos Propios</v>
      </c>
      <c r="P1859" s="16">
        <v>860260</v>
      </c>
      <c r="Q1859" s="16">
        <v>12</v>
      </c>
      <c r="R1859" s="17">
        <v>0</v>
      </c>
      <c r="S1859" s="17">
        <v>0</v>
      </c>
      <c r="T1859" s="17">
        <f t="shared" si="252"/>
        <v>0</v>
      </c>
      <c r="U1859" s="17">
        <v>0</v>
      </c>
      <c r="V1859" s="17">
        <v>68460</v>
      </c>
      <c r="W1859" s="17">
        <f t="shared" si="253"/>
        <v>-68460</v>
      </c>
      <c r="X1859" t="str">
        <f>VLOOKUP(J1859,'[12]Conver ASEJ VS Clave Nueva'!$A$4:$C$193,3,FALSE)</f>
        <v>4.3.12.2</v>
      </c>
      <c r="Y1859" t="str">
        <f>VLOOKUP(K1859,'[13]Conver ASEJ VS Clave Nueva'!$B$4:$D$193,3,FALSE)</f>
        <v>Servicios a domicilio</v>
      </c>
    </row>
    <row r="1860" spans="1:25" x14ac:dyDescent="0.25">
      <c r="A1860" s="16">
        <v>84781</v>
      </c>
      <c r="B1860" s="16" t="s">
        <v>58</v>
      </c>
      <c r="C1860" s="16" t="str">
        <f t="shared" si="254"/>
        <v>2018</v>
      </c>
      <c r="D1860" s="16" t="str">
        <f t="shared" si="255"/>
        <v>040000</v>
      </c>
      <c r="E1860" s="16" t="str">
        <f>VLOOKUP(D1860:D5016,'[10]Catalogos CRI'!$A$10:$B$19,2,FALSE)</f>
        <v>DERECHOS</v>
      </c>
      <c r="F1860" s="16" t="str">
        <f t="shared" si="256"/>
        <v>043000</v>
      </c>
      <c r="G1860" s="16" t="str">
        <f>VLOOKUP(F1860:F5016,'[10]Catalogos CRI'!$A$24:$B$65,2,FALSE)</f>
        <v>DERECHOS POR PRESTACIÓN DE SERVICIOS</v>
      </c>
      <c r="H1860" s="16" t="str">
        <f t="shared" si="257"/>
        <v>043300</v>
      </c>
      <c r="I1860" s="16" t="str">
        <f>VLOOKUP(H1860:H5016,'[10]Catalogos CRI'!$A$70:$B$148,2,FALSE)</f>
        <v>Certificaciones</v>
      </c>
      <c r="J1860" s="16" t="str">
        <f t="shared" si="258"/>
        <v>043301</v>
      </c>
      <c r="K1860" s="16" t="str">
        <f>VLOOKUP(J1860:J5016,'[10]Catalogos CRI'!$A$153:$B$335,2,FALSE)</f>
        <v>Expedición de certificados, certificaciones, constancias o copias certificadas</v>
      </c>
      <c r="L1860" s="16" t="str">
        <f t="shared" si="259"/>
        <v>400</v>
      </c>
      <c r="M1860" s="16" t="str">
        <f>VLOOKUP(L1860:L5016,[11]FF!$A$10:$B$16,2,FALSE)</f>
        <v>Ingresos Propios</v>
      </c>
      <c r="N1860" s="16" t="str">
        <f t="shared" si="260"/>
        <v>401</v>
      </c>
      <c r="O1860" s="16" t="str">
        <f>VLOOKUP(N1860:N5016,[11]FF!$A$22:$B$93,2,FALSE)</f>
        <v>Ingresos Propios</v>
      </c>
      <c r="P1860" s="16">
        <v>860261</v>
      </c>
      <c r="Q1860" s="16">
        <v>1</v>
      </c>
      <c r="R1860" s="17">
        <v>0</v>
      </c>
      <c r="S1860" s="17">
        <v>0</v>
      </c>
      <c r="T1860" s="17">
        <f t="shared" si="252"/>
        <v>0</v>
      </c>
      <c r="U1860" s="17">
        <v>0</v>
      </c>
      <c r="V1860" s="17">
        <v>686022.08</v>
      </c>
      <c r="W1860" s="17">
        <f t="shared" si="253"/>
        <v>-686022.08</v>
      </c>
      <c r="X1860" t="str">
        <f>VLOOKUP(J1860,'[12]Conver ASEJ VS Clave Nueva'!$A$4:$C$193,3,FALSE)</f>
        <v>4.3.13.1</v>
      </c>
      <c r="Y1860" t="str">
        <f>VLOOKUP(K1860,'[13]Conver ASEJ VS Clave Nueva'!$B$4:$D$193,3,FALSE)</f>
        <v>Expedición de certificados, certificaciones, constancias o copias certificadas</v>
      </c>
    </row>
    <row r="1861" spans="1:25" x14ac:dyDescent="0.25">
      <c r="A1861" s="16">
        <v>84781</v>
      </c>
      <c r="B1861" s="16" t="s">
        <v>58</v>
      </c>
      <c r="C1861" s="16" t="str">
        <f t="shared" si="254"/>
        <v>2018</v>
      </c>
      <c r="D1861" s="16" t="str">
        <f t="shared" si="255"/>
        <v>040000</v>
      </c>
      <c r="E1861" s="16" t="str">
        <f>VLOOKUP(D1861:D5017,'[10]Catalogos CRI'!$A$10:$B$19,2,FALSE)</f>
        <v>DERECHOS</v>
      </c>
      <c r="F1861" s="16" t="str">
        <f t="shared" si="256"/>
        <v>043000</v>
      </c>
      <c r="G1861" s="16" t="str">
        <f>VLOOKUP(F1861:F5017,'[10]Catalogos CRI'!$A$24:$B$65,2,FALSE)</f>
        <v>DERECHOS POR PRESTACIÓN DE SERVICIOS</v>
      </c>
      <c r="H1861" s="16" t="str">
        <f t="shared" si="257"/>
        <v>043300</v>
      </c>
      <c r="I1861" s="16" t="str">
        <f>VLOOKUP(H1861:H5017,'[10]Catalogos CRI'!$A$70:$B$148,2,FALSE)</f>
        <v>Certificaciones</v>
      </c>
      <c r="J1861" s="16" t="str">
        <f t="shared" si="258"/>
        <v>043301</v>
      </c>
      <c r="K1861" s="16" t="str">
        <f>VLOOKUP(J1861:J5017,'[10]Catalogos CRI'!$A$153:$B$335,2,FALSE)</f>
        <v>Expedición de certificados, certificaciones, constancias o copias certificadas</v>
      </c>
      <c r="L1861" s="16" t="str">
        <f t="shared" si="259"/>
        <v>400</v>
      </c>
      <c r="M1861" s="16" t="str">
        <f>VLOOKUP(L1861:L5017,[11]FF!$A$10:$B$16,2,FALSE)</f>
        <v>Ingresos Propios</v>
      </c>
      <c r="N1861" s="16" t="str">
        <f t="shared" si="260"/>
        <v>401</v>
      </c>
      <c r="O1861" s="16" t="str">
        <f>VLOOKUP(N1861:N5017,[11]FF!$A$22:$B$93,2,FALSE)</f>
        <v>Ingresos Propios</v>
      </c>
      <c r="P1861" s="16">
        <v>860262</v>
      </c>
      <c r="Q1861" s="16">
        <v>2</v>
      </c>
      <c r="R1861" s="17">
        <v>0</v>
      </c>
      <c r="S1861" s="17">
        <v>0</v>
      </c>
      <c r="T1861" s="17">
        <f t="shared" si="252"/>
        <v>0</v>
      </c>
      <c r="U1861" s="17">
        <v>0</v>
      </c>
      <c r="V1861" s="17">
        <v>846996.34</v>
      </c>
      <c r="W1861" s="17">
        <f t="shared" si="253"/>
        <v>-846996.34</v>
      </c>
      <c r="X1861" t="str">
        <f>VLOOKUP(J1861,'[12]Conver ASEJ VS Clave Nueva'!$A$4:$C$193,3,FALSE)</f>
        <v>4.3.13.1</v>
      </c>
      <c r="Y1861" t="str">
        <f>VLOOKUP(K1861,'[13]Conver ASEJ VS Clave Nueva'!$B$4:$D$193,3,FALSE)</f>
        <v>Expedición de certificados, certificaciones, constancias o copias certificadas</v>
      </c>
    </row>
    <row r="1862" spans="1:25" x14ac:dyDescent="0.25">
      <c r="A1862" s="16">
        <v>84781</v>
      </c>
      <c r="B1862" s="16" t="s">
        <v>58</v>
      </c>
      <c r="C1862" s="16" t="str">
        <f t="shared" si="254"/>
        <v>2018</v>
      </c>
      <c r="D1862" s="16" t="str">
        <f t="shared" si="255"/>
        <v>040000</v>
      </c>
      <c r="E1862" s="16" t="str">
        <f>VLOOKUP(D1862:D5018,'[10]Catalogos CRI'!$A$10:$B$19,2,FALSE)</f>
        <v>DERECHOS</v>
      </c>
      <c r="F1862" s="16" t="str">
        <f t="shared" si="256"/>
        <v>043000</v>
      </c>
      <c r="G1862" s="16" t="str">
        <f>VLOOKUP(F1862:F5018,'[10]Catalogos CRI'!$A$24:$B$65,2,FALSE)</f>
        <v>DERECHOS POR PRESTACIÓN DE SERVICIOS</v>
      </c>
      <c r="H1862" s="16" t="str">
        <f t="shared" si="257"/>
        <v>043300</v>
      </c>
      <c r="I1862" s="16" t="str">
        <f>VLOOKUP(H1862:H5018,'[10]Catalogos CRI'!$A$70:$B$148,2,FALSE)</f>
        <v>Certificaciones</v>
      </c>
      <c r="J1862" s="16" t="str">
        <f t="shared" si="258"/>
        <v>043301</v>
      </c>
      <c r="K1862" s="16" t="str">
        <f>VLOOKUP(J1862:J5018,'[10]Catalogos CRI'!$A$153:$B$335,2,FALSE)</f>
        <v>Expedición de certificados, certificaciones, constancias o copias certificadas</v>
      </c>
      <c r="L1862" s="16" t="str">
        <f t="shared" si="259"/>
        <v>400</v>
      </c>
      <c r="M1862" s="16" t="str">
        <f>VLOOKUP(L1862:L5018,[11]FF!$A$10:$B$16,2,FALSE)</f>
        <v>Ingresos Propios</v>
      </c>
      <c r="N1862" s="16" t="str">
        <f t="shared" si="260"/>
        <v>401</v>
      </c>
      <c r="O1862" s="16" t="str">
        <f>VLOOKUP(N1862:N5018,[11]FF!$A$22:$B$93,2,FALSE)</f>
        <v>Ingresos Propios</v>
      </c>
      <c r="P1862" s="16">
        <v>860263</v>
      </c>
      <c r="Q1862" s="16">
        <v>3</v>
      </c>
      <c r="R1862" s="17">
        <v>0</v>
      </c>
      <c r="S1862" s="17">
        <v>0</v>
      </c>
      <c r="T1862" s="17">
        <f t="shared" si="252"/>
        <v>0</v>
      </c>
      <c r="U1862" s="17">
        <v>0</v>
      </c>
      <c r="V1862" s="17">
        <v>735867.17</v>
      </c>
      <c r="W1862" s="17">
        <f t="shared" si="253"/>
        <v>-735867.17</v>
      </c>
      <c r="X1862" t="str">
        <f>VLOOKUP(J1862,'[12]Conver ASEJ VS Clave Nueva'!$A$4:$C$193,3,FALSE)</f>
        <v>4.3.13.1</v>
      </c>
      <c r="Y1862" t="str">
        <f>VLOOKUP(K1862,'[13]Conver ASEJ VS Clave Nueva'!$B$4:$D$193,3,FALSE)</f>
        <v>Expedición de certificados, certificaciones, constancias o copias certificadas</v>
      </c>
    </row>
    <row r="1863" spans="1:25" x14ac:dyDescent="0.25">
      <c r="A1863" s="16">
        <v>84781</v>
      </c>
      <c r="B1863" s="16" t="s">
        <v>58</v>
      </c>
      <c r="C1863" s="16" t="str">
        <f t="shared" si="254"/>
        <v>2018</v>
      </c>
      <c r="D1863" s="16" t="str">
        <f t="shared" si="255"/>
        <v>040000</v>
      </c>
      <c r="E1863" s="16" t="str">
        <f>VLOOKUP(D1863:D5019,'[10]Catalogos CRI'!$A$10:$B$19,2,FALSE)</f>
        <v>DERECHOS</v>
      </c>
      <c r="F1863" s="16" t="str">
        <f t="shared" si="256"/>
        <v>043000</v>
      </c>
      <c r="G1863" s="16" t="str">
        <f>VLOOKUP(F1863:F5019,'[10]Catalogos CRI'!$A$24:$B$65,2,FALSE)</f>
        <v>DERECHOS POR PRESTACIÓN DE SERVICIOS</v>
      </c>
      <c r="H1863" s="16" t="str">
        <f t="shared" si="257"/>
        <v>043300</v>
      </c>
      <c r="I1863" s="16" t="str">
        <f>VLOOKUP(H1863:H5019,'[10]Catalogos CRI'!$A$70:$B$148,2,FALSE)</f>
        <v>Certificaciones</v>
      </c>
      <c r="J1863" s="16" t="str">
        <f t="shared" si="258"/>
        <v>043301</v>
      </c>
      <c r="K1863" s="16" t="str">
        <f>VLOOKUP(J1863:J5019,'[10]Catalogos CRI'!$A$153:$B$335,2,FALSE)</f>
        <v>Expedición de certificados, certificaciones, constancias o copias certificadas</v>
      </c>
      <c r="L1863" s="16" t="str">
        <f t="shared" si="259"/>
        <v>400</v>
      </c>
      <c r="M1863" s="16" t="str">
        <f>VLOOKUP(L1863:L5019,[11]FF!$A$10:$B$16,2,FALSE)</f>
        <v>Ingresos Propios</v>
      </c>
      <c r="N1863" s="16" t="str">
        <f t="shared" si="260"/>
        <v>401</v>
      </c>
      <c r="O1863" s="16" t="str">
        <f>VLOOKUP(N1863:N5019,[11]FF!$A$22:$B$93,2,FALSE)</f>
        <v>Ingresos Propios</v>
      </c>
      <c r="P1863" s="16">
        <v>860264</v>
      </c>
      <c r="Q1863" s="16">
        <v>4</v>
      </c>
      <c r="R1863" s="17">
        <v>0</v>
      </c>
      <c r="S1863" s="17">
        <v>0</v>
      </c>
      <c r="T1863" s="17">
        <f t="shared" si="252"/>
        <v>0</v>
      </c>
      <c r="U1863" s="17">
        <v>0</v>
      </c>
      <c r="V1863" s="17">
        <v>553100.81000000006</v>
      </c>
      <c r="W1863" s="17">
        <f t="shared" si="253"/>
        <v>-553100.81000000006</v>
      </c>
      <c r="X1863" t="str">
        <f>VLOOKUP(J1863,'[12]Conver ASEJ VS Clave Nueva'!$A$4:$C$193,3,FALSE)</f>
        <v>4.3.13.1</v>
      </c>
      <c r="Y1863" t="str">
        <f>VLOOKUP(K1863,'[13]Conver ASEJ VS Clave Nueva'!$B$4:$D$193,3,FALSE)</f>
        <v>Expedición de certificados, certificaciones, constancias o copias certificadas</v>
      </c>
    </row>
    <row r="1864" spans="1:25" x14ac:dyDescent="0.25">
      <c r="A1864" s="16">
        <v>84781</v>
      </c>
      <c r="B1864" s="16" t="s">
        <v>58</v>
      </c>
      <c r="C1864" s="16" t="str">
        <f t="shared" si="254"/>
        <v>2018</v>
      </c>
      <c r="D1864" s="16" t="str">
        <f t="shared" si="255"/>
        <v>040000</v>
      </c>
      <c r="E1864" s="16" t="str">
        <f>VLOOKUP(D1864:D5020,'[10]Catalogos CRI'!$A$10:$B$19,2,FALSE)</f>
        <v>DERECHOS</v>
      </c>
      <c r="F1864" s="16" t="str">
        <f t="shared" si="256"/>
        <v>043000</v>
      </c>
      <c r="G1864" s="16" t="str">
        <f>VLOOKUP(F1864:F5020,'[10]Catalogos CRI'!$A$24:$B$65,2,FALSE)</f>
        <v>DERECHOS POR PRESTACIÓN DE SERVICIOS</v>
      </c>
      <c r="H1864" s="16" t="str">
        <f t="shared" si="257"/>
        <v>043300</v>
      </c>
      <c r="I1864" s="16" t="str">
        <f>VLOOKUP(H1864:H5020,'[10]Catalogos CRI'!$A$70:$B$148,2,FALSE)</f>
        <v>Certificaciones</v>
      </c>
      <c r="J1864" s="16" t="str">
        <f t="shared" si="258"/>
        <v>043301</v>
      </c>
      <c r="K1864" s="16" t="str">
        <f>VLOOKUP(J1864:J5020,'[10]Catalogos CRI'!$A$153:$B$335,2,FALSE)</f>
        <v>Expedición de certificados, certificaciones, constancias o copias certificadas</v>
      </c>
      <c r="L1864" s="16" t="str">
        <f t="shared" si="259"/>
        <v>400</v>
      </c>
      <c r="M1864" s="16" t="str">
        <f>VLOOKUP(L1864:L5020,[11]FF!$A$10:$B$16,2,FALSE)</f>
        <v>Ingresos Propios</v>
      </c>
      <c r="N1864" s="16" t="str">
        <f t="shared" si="260"/>
        <v>401</v>
      </c>
      <c r="O1864" s="16" t="str">
        <f>VLOOKUP(N1864:N5020,[11]FF!$A$22:$B$93,2,FALSE)</f>
        <v>Ingresos Propios</v>
      </c>
      <c r="P1864" s="16">
        <v>860265</v>
      </c>
      <c r="Q1864" s="16">
        <v>5</v>
      </c>
      <c r="R1864" s="17">
        <v>0</v>
      </c>
      <c r="S1864" s="17">
        <v>0</v>
      </c>
      <c r="T1864" s="17">
        <f t="shared" si="252"/>
        <v>0</v>
      </c>
      <c r="U1864" s="17">
        <v>0</v>
      </c>
      <c r="V1864" s="17">
        <v>748904.21</v>
      </c>
      <c r="W1864" s="17">
        <f t="shared" si="253"/>
        <v>-748904.21</v>
      </c>
      <c r="X1864" t="str">
        <f>VLOOKUP(J1864,'[12]Conver ASEJ VS Clave Nueva'!$A$4:$C$193,3,FALSE)</f>
        <v>4.3.13.1</v>
      </c>
      <c r="Y1864" t="str">
        <f>VLOOKUP(K1864,'[13]Conver ASEJ VS Clave Nueva'!$B$4:$D$193,3,FALSE)</f>
        <v>Expedición de certificados, certificaciones, constancias o copias certificadas</v>
      </c>
    </row>
    <row r="1865" spans="1:25" x14ac:dyDescent="0.25">
      <c r="A1865" s="16">
        <v>84781</v>
      </c>
      <c r="B1865" s="16" t="s">
        <v>58</v>
      </c>
      <c r="C1865" s="16" t="str">
        <f t="shared" si="254"/>
        <v>2018</v>
      </c>
      <c r="D1865" s="16" t="str">
        <f t="shared" si="255"/>
        <v>040000</v>
      </c>
      <c r="E1865" s="16" t="str">
        <f>VLOOKUP(D1865:D5021,'[10]Catalogos CRI'!$A$10:$B$19,2,FALSE)</f>
        <v>DERECHOS</v>
      </c>
      <c r="F1865" s="16" t="str">
        <f t="shared" si="256"/>
        <v>043000</v>
      </c>
      <c r="G1865" s="16" t="str">
        <f>VLOOKUP(F1865:F5021,'[10]Catalogos CRI'!$A$24:$B$65,2,FALSE)</f>
        <v>DERECHOS POR PRESTACIÓN DE SERVICIOS</v>
      </c>
      <c r="H1865" s="16" t="str">
        <f t="shared" si="257"/>
        <v>043300</v>
      </c>
      <c r="I1865" s="16" t="str">
        <f>VLOOKUP(H1865:H5021,'[10]Catalogos CRI'!$A$70:$B$148,2,FALSE)</f>
        <v>Certificaciones</v>
      </c>
      <c r="J1865" s="16" t="str">
        <f t="shared" si="258"/>
        <v>043301</v>
      </c>
      <c r="K1865" s="16" t="str">
        <f>VLOOKUP(J1865:J5021,'[10]Catalogos CRI'!$A$153:$B$335,2,FALSE)</f>
        <v>Expedición de certificados, certificaciones, constancias o copias certificadas</v>
      </c>
      <c r="L1865" s="16" t="str">
        <f t="shared" si="259"/>
        <v>400</v>
      </c>
      <c r="M1865" s="16" t="str">
        <f>VLOOKUP(L1865:L5021,[11]FF!$A$10:$B$16,2,FALSE)</f>
        <v>Ingresos Propios</v>
      </c>
      <c r="N1865" s="16" t="str">
        <f t="shared" si="260"/>
        <v>401</v>
      </c>
      <c r="O1865" s="16" t="str">
        <f>VLOOKUP(N1865:N5021,[11]FF!$A$22:$B$93,2,FALSE)</f>
        <v>Ingresos Propios</v>
      </c>
      <c r="P1865" s="16">
        <v>860266</v>
      </c>
      <c r="Q1865" s="16">
        <v>6</v>
      </c>
      <c r="R1865" s="17">
        <v>0</v>
      </c>
      <c r="S1865" s="17">
        <v>0</v>
      </c>
      <c r="T1865" s="17">
        <f t="shared" ref="T1865:T1928" si="261">R1865+S1865</f>
        <v>0</v>
      </c>
      <c r="U1865" s="17">
        <v>0</v>
      </c>
      <c r="V1865" s="17">
        <v>812909.51</v>
      </c>
      <c r="W1865" s="17">
        <f t="shared" ref="W1865:W1928" si="262">T1865-V1865</f>
        <v>-812909.51</v>
      </c>
      <c r="X1865" t="str">
        <f>VLOOKUP(J1865,'[12]Conver ASEJ VS Clave Nueva'!$A$4:$C$193,3,FALSE)</f>
        <v>4.3.13.1</v>
      </c>
      <c r="Y1865" t="str">
        <f>VLOOKUP(K1865,'[13]Conver ASEJ VS Clave Nueva'!$B$4:$D$193,3,FALSE)</f>
        <v>Expedición de certificados, certificaciones, constancias o copias certificadas</v>
      </c>
    </row>
    <row r="1866" spans="1:25" x14ac:dyDescent="0.25">
      <c r="A1866" s="16">
        <v>84781</v>
      </c>
      <c r="B1866" s="16" t="s">
        <v>58</v>
      </c>
      <c r="C1866" s="16" t="str">
        <f t="shared" ref="C1866:C1929" si="263">MID(B1866,1,4)</f>
        <v>2018</v>
      </c>
      <c r="D1866" s="16" t="str">
        <f t="shared" ref="D1866:D1929" si="264">MID(B1866,6,6)</f>
        <v>040000</v>
      </c>
      <c r="E1866" s="16" t="str">
        <f>VLOOKUP(D1866:D5022,'[10]Catalogos CRI'!$A$10:$B$19,2,FALSE)</f>
        <v>DERECHOS</v>
      </c>
      <c r="F1866" s="16" t="str">
        <f t="shared" ref="F1866:F1929" si="265">MID(B1866,13,6)</f>
        <v>043000</v>
      </c>
      <c r="G1866" s="16" t="str">
        <f>VLOOKUP(F1866:F5022,'[10]Catalogos CRI'!$A$24:$B$65,2,FALSE)</f>
        <v>DERECHOS POR PRESTACIÓN DE SERVICIOS</v>
      </c>
      <c r="H1866" s="16" t="str">
        <f t="shared" ref="H1866:H1929" si="266">MID(B1866,20,6)</f>
        <v>043300</v>
      </c>
      <c r="I1866" s="16" t="str">
        <f>VLOOKUP(H1866:H5022,'[10]Catalogos CRI'!$A$70:$B$148,2,FALSE)</f>
        <v>Certificaciones</v>
      </c>
      <c r="J1866" s="16" t="str">
        <f t="shared" ref="J1866:J1929" si="267">MID(B1866,27,6)</f>
        <v>043301</v>
      </c>
      <c r="K1866" s="16" t="str">
        <f>VLOOKUP(J1866:J5022,'[10]Catalogos CRI'!$A$153:$B$335,2,FALSE)</f>
        <v>Expedición de certificados, certificaciones, constancias o copias certificadas</v>
      </c>
      <c r="L1866" s="16" t="str">
        <f t="shared" ref="L1866:L1929" si="268">MID(B1866,34,3)</f>
        <v>400</v>
      </c>
      <c r="M1866" s="16" t="str">
        <f>VLOOKUP(L1866:L5022,[11]FF!$A$10:$B$16,2,FALSE)</f>
        <v>Ingresos Propios</v>
      </c>
      <c r="N1866" s="16" t="str">
        <f t="shared" ref="N1866:N1929" si="269">MID(B1866,38,3)</f>
        <v>401</v>
      </c>
      <c r="O1866" s="16" t="str">
        <f>VLOOKUP(N1866:N5022,[11]FF!$A$22:$B$93,2,FALSE)</f>
        <v>Ingresos Propios</v>
      </c>
      <c r="P1866" s="16">
        <v>860267</v>
      </c>
      <c r="Q1866" s="16">
        <v>7</v>
      </c>
      <c r="R1866" s="17">
        <v>0</v>
      </c>
      <c r="S1866" s="17">
        <v>0</v>
      </c>
      <c r="T1866" s="17">
        <f t="shared" si="261"/>
        <v>0</v>
      </c>
      <c r="U1866" s="17">
        <v>0</v>
      </c>
      <c r="V1866" s="17">
        <v>941773.66</v>
      </c>
      <c r="W1866" s="17">
        <f t="shared" si="262"/>
        <v>-941773.66</v>
      </c>
      <c r="X1866" t="str">
        <f>VLOOKUP(J1866,'[12]Conver ASEJ VS Clave Nueva'!$A$4:$C$193,3,FALSE)</f>
        <v>4.3.13.1</v>
      </c>
      <c r="Y1866" t="str">
        <f>VLOOKUP(K1866,'[13]Conver ASEJ VS Clave Nueva'!$B$4:$D$193,3,FALSE)</f>
        <v>Expedición de certificados, certificaciones, constancias o copias certificadas</v>
      </c>
    </row>
    <row r="1867" spans="1:25" x14ac:dyDescent="0.25">
      <c r="A1867" s="16">
        <v>84781</v>
      </c>
      <c r="B1867" s="16" t="s">
        <v>58</v>
      </c>
      <c r="C1867" s="16" t="str">
        <f t="shared" si="263"/>
        <v>2018</v>
      </c>
      <c r="D1867" s="16" t="str">
        <f t="shared" si="264"/>
        <v>040000</v>
      </c>
      <c r="E1867" s="16" t="str">
        <f>VLOOKUP(D1867:D5023,'[10]Catalogos CRI'!$A$10:$B$19,2,FALSE)</f>
        <v>DERECHOS</v>
      </c>
      <c r="F1867" s="16" t="str">
        <f t="shared" si="265"/>
        <v>043000</v>
      </c>
      <c r="G1867" s="16" t="str">
        <f>VLOOKUP(F1867:F5023,'[10]Catalogos CRI'!$A$24:$B$65,2,FALSE)</f>
        <v>DERECHOS POR PRESTACIÓN DE SERVICIOS</v>
      </c>
      <c r="H1867" s="16" t="str">
        <f t="shared" si="266"/>
        <v>043300</v>
      </c>
      <c r="I1867" s="16" t="str">
        <f>VLOOKUP(H1867:H5023,'[10]Catalogos CRI'!$A$70:$B$148,2,FALSE)</f>
        <v>Certificaciones</v>
      </c>
      <c r="J1867" s="16" t="str">
        <f t="shared" si="267"/>
        <v>043301</v>
      </c>
      <c r="K1867" s="16" t="str">
        <f>VLOOKUP(J1867:J5023,'[10]Catalogos CRI'!$A$153:$B$335,2,FALSE)</f>
        <v>Expedición de certificados, certificaciones, constancias o copias certificadas</v>
      </c>
      <c r="L1867" s="16" t="str">
        <f t="shared" si="268"/>
        <v>400</v>
      </c>
      <c r="M1867" s="16" t="str">
        <f>VLOOKUP(L1867:L5023,[11]FF!$A$10:$B$16,2,FALSE)</f>
        <v>Ingresos Propios</v>
      </c>
      <c r="N1867" s="16" t="str">
        <f t="shared" si="269"/>
        <v>401</v>
      </c>
      <c r="O1867" s="16" t="str">
        <f>VLOOKUP(N1867:N5023,[11]FF!$A$22:$B$93,2,FALSE)</f>
        <v>Ingresos Propios</v>
      </c>
      <c r="P1867" s="16">
        <v>860268</v>
      </c>
      <c r="Q1867" s="16">
        <v>8</v>
      </c>
      <c r="R1867" s="17">
        <v>0</v>
      </c>
      <c r="S1867" s="17">
        <v>0</v>
      </c>
      <c r="T1867" s="17">
        <f t="shared" si="261"/>
        <v>0</v>
      </c>
      <c r="U1867" s="17">
        <v>0</v>
      </c>
      <c r="V1867" s="17">
        <v>907014.92</v>
      </c>
      <c r="W1867" s="17">
        <f t="shared" si="262"/>
        <v>-907014.92</v>
      </c>
      <c r="X1867" t="str">
        <f>VLOOKUP(J1867,'[12]Conver ASEJ VS Clave Nueva'!$A$4:$C$193,3,FALSE)</f>
        <v>4.3.13.1</v>
      </c>
      <c r="Y1867" t="str">
        <f>VLOOKUP(K1867,'[13]Conver ASEJ VS Clave Nueva'!$B$4:$D$193,3,FALSE)</f>
        <v>Expedición de certificados, certificaciones, constancias o copias certificadas</v>
      </c>
    </row>
    <row r="1868" spans="1:25" x14ac:dyDescent="0.25">
      <c r="A1868" s="16">
        <v>84781</v>
      </c>
      <c r="B1868" s="16" t="s">
        <v>58</v>
      </c>
      <c r="C1868" s="16" t="str">
        <f t="shared" si="263"/>
        <v>2018</v>
      </c>
      <c r="D1868" s="16" t="str">
        <f t="shared" si="264"/>
        <v>040000</v>
      </c>
      <c r="E1868" s="16" t="str">
        <f>VLOOKUP(D1868:D5024,'[10]Catalogos CRI'!$A$10:$B$19,2,FALSE)</f>
        <v>DERECHOS</v>
      </c>
      <c r="F1868" s="16" t="str">
        <f t="shared" si="265"/>
        <v>043000</v>
      </c>
      <c r="G1868" s="16" t="str">
        <f>VLOOKUP(F1868:F5024,'[10]Catalogos CRI'!$A$24:$B$65,2,FALSE)</f>
        <v>DERECHOS POR PRESTACIÓN DE SERVICIOS</v>
      </c>
      <c r="H1868" s="16" t="str">
        <f t="shared" si="266"/>
        <v>043300</v>
      </c>
      <c r="I1868" s="16" t="str">
        <f>VLOOKUP(H1868:H5024,'[10]Catalogos CRI'!$A$70:$B$148,2,FALSE)</f>
        <v>Certificaciones</v>
      </c>
      <c r="J1868" s="16" t="str">
        <f t="shared" si="267"/>
        <v>043301</v>
      </c>
      <c r="K1868" s="16" t="str">
        <f>VLOOKUP(J1868:J5024,'[10]Catalogos CRI'!$A$153:$B$335,2,FALSE)</f>
        <v>Expedición de certificados, certificaciones, constancias o copias certificadas</v>
      </c>
      <c r="L1868" s="16" t="str">
        <f t="shared" si="268"/>
        <v>400</v>
      </c>
      <c r="M1868" s="16" t="str">
        <f>VLOOKUP(L1868:L5024,[11]FF!$A$10:$B$16,2,FALSE)</f>
        <v>Ingresos Propios</v>
      </c>
      <c r="N1868" s="16" t="str">
        <f t="shared" si="269"/>
        <v>401</v>
      </c>
      <c r="O1868" s="16" t="str">
        <f>VLOOKUP(N1868:N5024,[11]FF!$A$22:$B$93,2,FALSE)</f>
        <v>Ingresos Propios</v>
      </c>
      <c r="P1868" s="16">
        <v>860269</v>
      </c>
      <c r="Q1868" s="16">
        <v>9</v>
      </c>
      <c r="R1868" s="17">
        <v>0</v>
      </c>
      <c r="S1868" s="17">
        <v>0</v>
      </c>
      <c r="T1868" s="17">
        <f t="shared" si="261"/>
        <v>0</v>
      </c>
      <c r="U1868" s="17">
        <v>0</v>
      </c>
      <c r="V1868" s="17">
        <v>1054903.45</v>
      </c>
      <c r="W1868" s="17">
        <f t="shared" si="262"/>
        <v>-1054903.45</v>
      </c>
      <c r="X1868" t="str">
        <f>VLOOKUP(J1868,'[12]Conver ASEJ VS Clave Nueva'!$A$4:$C$193,3,FALSE)</f>
        <v>4.3.13.1</v>
      </c>
      <c r="Y1868" t="str">
        <f>VLOOKUP(K1868,'[13]Conver ASEJ VS Clave Nueva'!$B$4:$D$193,3,FALSE)</f>
        <v>Expedición de certificados, certificaciones, constancias o copias certificadas</v>
      </c>
    </row>
    <row r="1869" spans="1:25" x14ac:dyDescent="0.25">
      <c r="A1869" s="16">
        <v>84781</v>
      </c>
      <c r="B1869" s="16" t="s">
        <v>58</v>
      </c>
      <c r="C1869" s="16" t="str">
        <f t="shared" si="263"/>
        <v>2018</v>
      </c>
      <c r="D1869" s="16" t="str">
        <f t="shared" si="264"/>
        <v>040000</v>
      </c>
      <c r="E1869" s="16" t="str">
        <f>VLOOKUP(D1869:D5025,'[10]Catalogos CRI'!$A$10:$B$19,2,FALSE)</f>
        <v>DERECHOS</v>
      </c>
      <c r="F1869" s="16" t="str">
        <f t="shared" si="265"/>
        <v>043000</v>
      </c>
      <c r="G1869" s="16" t="str">
        <f>VLOOKUP(F1869:F5025,'[10]Catalogos CRI'!$A$24:$B$65,2,FALSE)</f>
        <v>DERECHOS POR PRESTACIÓN DE SERVICIOS</v>
      </c>
      <c r="H1869" s="16" t="str">
        <f t="shared" si="266"/>
        <v>043300</v>
      </c>
      <c r="I1869" s="16" t="str">
        <f>VLOOKUP(H1869:H5025,'[10]Catalogos CRI'!$A$70:$B$148,2,FALSE)</f>
        <v>Certificaciones</v>
      </c>
      <c r="J1869" s="16" t="str">
        <f t="shared" si="267"/>
        <v>043301</v>
      </c>
      <c r="K1869" s="16" t="str">
        <f>VLOOKUP(J1869:J5025,'[10]Catalogos CRI'!$A$153:$B$335,2,FALSE)</f>
        <v>Expedición de certificados, certificaciones, constancias o copias certificadas</v>
      </c>
      <c r="L1869" s="16" t="str">
        <f t="shared" si="268"/>
        <v>400</v>
      </c>
      <c r="M1869" s="16" t="str">
        <f>VLOOKUP(L1869:L5025,[11]FF!$A$10:$B$16,2,FALSE)</f>
        <v>Ingresos Propios</v>
      </c>
      <c r="N1869" s="16" t="str">
        <f t="shared" si="269"/>
        <v>401</v>
      </c>
      <c r="O1869" s="16" t="str">
        <f>VLOOKUP(N1869:N5025,[11]FF!$A$22:$B$93,2,FALSE)</f>
        <v>Ingresos Propios</v>
      </c>
      <c r="P1869" s="16">
        <v>860270</v>
      </c>
      <c r="Q1869" s="16">
        <v>10</v>
      </c>
      <c r="R1869" s="17">
        <v>0</v>
      </c>
      <c r="S1869" s="17">
        <v>0</v>
      </c>
      <c r="T1869" s="17">
        <f t="shared" si="261"/>
        <v>0</v>
      </c>
      <c r="U1869" s="17">
        <v>0</v>
      </c>
      <c r="V1869" s="17">
        <v>768805.26</v>
      </c>
      <c r="W1869" s="17">
        <f t="shared" si="262"/>
        <v>-768805.26</v>
      </c>
      <c r="X1869" t="str">
        <f>VLOOKUP(J1869,'[12]Conver ASEJ VS Clave Nueva'!$A$4:$C$193,3,FALSE)</f>
        <v>4.3.13.1</v>
      </c>
      <c r="Y1869" t="str">
        <f>VLOOKUP(K1869,'[13]Conver ASEJ VS Clave Nueva'!$B$4:$D$193,3,FALSE)</f>
        <v>Expedición de certificados, certificaciones, constancias o copias certificadas</v>
      </c>
    </row>
    <row r="1870" spans="1:25" x14ac:dyDescent="0.25">
      <c r="A1870" s="16">
        <v>84781</v>
      </c>
      <c r="B1870" s="16" t="s">
        <v>58</v>
      </c>
      <c r="C1870" s="16" t="str">
        <f t="shared" si="263"/>
        <v>2018</v>
      </c>
      <c r="D1870" s="16" t="str">
        <f t="shared" si="264"/>
        <v>040000</v>
      </c>
      <c r="E1870" s="16" t="str">
        <f>VLOOKUP(D1870:D5026,'[10]Catalogos CRI'!$A$10:$B$19,2,FALSE)</f>
        <v>DERECHOS</v>
      </c>
      <c r="F1870" s="16" t="str">
        <f t="shared" si="265"/>
        <v>043000</v>
      </c>
      <c r="G1870" s="16" t="str">
        <f>VLOOKUP(F1870:F5026,'[10]Catalogos CRI'!$A$24:$B$65,2,FALSE)</f>
        <v>DERECHOS POR PRESTACIÓN DE SERVICIOS</v>
      </c>
      <c r="H1870" s="16" t="str">
        <f t="shared" si="266"/>
        <v>043300</v>
      </c>
      <c r="I1870" s="16" t="str">
        <f>VLOOKUP(H1870:H5026,'[10]Catalogos CRI'!$A$70:$B$148,2,FALSE)</f>
        <v>Certificaciones</v>
      </c>
      <c r="J1870" s="16" t="str">
        <f t="shared" si="267"/>
        <v>043301</v>
      </c>
      <c r="K1870" s="16" t="str">
        <f>VLOOKUP(J1870:J5026,'[10]Catalogos CRI'!$A$153:$B$335,2,FALSE)</f>
        <v>Expedición de certificados, certificaciones, constancias o copias certificadas</v>
      </c>
      <c r="L1870" s="16" t="str">
        <f t="shared" si="268"/>
        <v>400</v>
      </c>
      <c r="M1870" s="16" t="str">
        <f>VLOOKUP(L1870:L5026,[11]FF!$A$10:$B$16,2,FALSE)</f>
        <v>Ingresos Propios</v>
      </c>
      <c r="N1870" s="16" t="str">
        <f t="shared" si="269"/>
        <v>401</v>
      </c>
      <c r="O1870" s="16" t="str">
        <f>VLOOKUP(N1870:N5026,[11]FF!$A$22:$B$93,2,FALSE)</f>
        <v>Ingresos Propios</v>
      </c>
      <c r="P1870" s="16">
        <v>860271</v>
      </c>
      <c r="Q1870" s="16">
        <v>11</v>
      </c>
      <c r="R1870" s="17">
        <v>0</v>
      </c>
      <c r="S1870" s="17">
        <v>0</v>
      </c>
      <c r="T1870" s="17">
        <f t="shared" si="261"/>
        <v>0</v>
      </c>
      <c r="U1870" s="17">
        <v>0</v>
      </c>
      <c r="V1870" s="17">
        <v>682775.99</v>
      </c>
      <c r="W1870" s="17">
        <f t="shared" si="262"/>
        <v>-682775.99</v>
      </c>
      <c r="X1870" t="str">
        <f>VLOOKUP(J1870,'[12]Conver ASEJ VS Clave Nueva'!$A$4:$C$193,3,FALSE)</f>
        <v>4.3.13.1</v>
      </c>
      <c r="Y1870" t="str">
        <f>VLOOKUP(K1870,'[13]Conver ASEJ VS Clave Nueva'!$B$4:$D$193,3,FALSE)</f>
        <v>Expedición de certificados, certificaciones, constancias o copias certificadas</v>
      </c>
    </row>
    <row r="1871" spans="1:25" x14ac:dyDescent="0.25">
      <c r="A1871" s="16">
        <v>84781</v>
      </c>
      <c r="B1871" s="16" t="s">
        <v>58</v>
      </c>
      <c r="C1871" s="16" t="str">
        <f t="shared" si="263"/>
        <v>2018</v>
      </c>
      <c r="D1871" s="16" t="str">
        <f t="shared" si="264"/>
        <v>040000</v>
      </c>
      <c r="E1871" s="16" t="str">
        <f>VLOOKUP(D1871:D5027,'[10]Catalogos CRI'!$A$10:$B$19,2,FALSE)</f>
        <v>DERECHOS</v>
      </c>
      <c r="F1871" s="16" t="str">
        <f t="shared" si="265"/>
        <v>043000</v>
      </c>
      <c r="G1871" s="16" t="str">
        <f>VLOOKUP(F1871:F5027,'[10]Catalogos CRI'!$A$24:$B$65,2,FALSE)</f>
        <v>DERECHOS POR PRESTACIÓN DE SERVICIOS</v>
      </c>
      <c r="H1871" s="16" t="str">
        <f t="shared" si="266"/>
        <v>043300</v>
      </c>
      <c r="I1871" s="16" t="str">
        <f>VLOOKUP(H1871:H5027,'[10]Catalogos CRI'!$A$70:$B$148,2,FALSE)</f>
        <v>Certificaciones</v>
      </c>
      <c r="J1871" s="16" t="str">
        <f t="shared" si="267"/>
        <v>043301</v>
      </c>
      <c r="K1871" s="16" t="str">
        <f>VLOOKUP(J1871:J5027,'[10]Catalogos CRI'!$A$153:$B$335,2,FALSE)</f>
        <v>Expedición de certificados, certificaciones, constancias o copias certificadas</v>
      </c>
      <c r="L1871" s="16" t="str">
        <f t="shared" si="268"/>
        <v>400</v>
      </c>
      <c r="M1871" s="16" t="str">
        <f>VLOOKUP(L1871:L5027,[11]FF!$A$10:$B$16,2,FALSE)</f>
        <v>Ingresos Propios</v>
      </c>
      <c r="N1871" s="16" t="str">
        <f t="shared" si="269"/>
        <v>401</v>
      </c>
      <c r="O1871" s="16" t="str">
        <f>VLOOKUP(N1871:N5027,[11]FF!$A$22:$B$93,2,FALSE)</f>
        <v>Ingresos Propios</v>
      </c>
      <c r="P1871" s="16">
        <v>860272</v>
      </c>
      <c r="Q1871" s="16">
        <v>12</v>
      </c>
      <c r="R1871" s="17">
        <v>0</v>
      </c>
      <c r="S1871" s="17">
        <v>0</v>
      </c>
      <c r="T1871" s="17">
        <f t="shared" si="261"/>
        <v>0</v>
      </c>
      <c r="U1871" s="17">
        <v>0</v>
      </c>
      <c r="V1871" s="17">
        <v>605571.49</v>
      </c>
      <c r="W1871" s="17">
        <f t="shared" si="262"/>
        <v>-605571.49</v>
      </c>
      <c r="X1871" t="str">
        <f>VLOOKUP(J1871,'[12]Conver ASEJ VS Clave Nueva'!$A$4:$C$193,3,FALSE)</f>
        <v>4.3.13.1</v>
      </c>
      <c r="Y1871" t="str">
        <f>VLOOKUP(K1871,'[13]Conver ASEJ VS Clave Nueva'!$B$4:$D$193,3,FALSE)</f>
        <v>Expedición de certificados, certificaciones, constancias o copias certificadas</v>
      </c>
    </row>
    <row r="1872" spans="1:25" x14ac:dyDescent="0.25">
      <c r="A1872" s="16">
        <v>84782</v>
      </c>
      <c r="B1872" s="16" t="s">
        <v>59</v>
      </c>
      <c r="C1872" s="16" t="str">
        <f t="shared" si="263"/>
        <v>2018</v>
      </c>
      <c r="D1872" s="16" t="str">
        <f t="shared" si="264"/>
        <v>040000</v>
      </c>
      <c r="E1872" s="16" t="str">
        <f>VLOOKUP(D1872:D5028,'[10]Catalogos CRI'!$A$10:$B$19,2,FALSE)</f>
        <v>DERECHOS</v>
      </c>
      <c r="F1872" s="16" t="str">
        <f t="shared" si="265"/>
        <v>043000</v>
      </c>
      <c r="G1872" s="16" t="str">
        <f>VLOOKUP(F1872:F5028,'[10]Catalogos CRI'!$A$24:$B$65,2,FALSE)</f>
        <v>DERECHOS POR PRESTACIÓN DE SERVICIOS</v>
      </c>
      <c r="H1872" s="16" t="str">
        <f t="shared" si="266"/>
        <v>043300</v>
      </c>
      <c r="I1872" s="16" t="str">
        <f>VLOOKUP(H1872:H5028,'[10]Catalogos CRI'!$A$70:$B$148,2,FALSE)</f>
        <v>Certificaciones</v>
      </c>
      <c r="J1872" s="16" t="str">
        <f t="shared" si="267"/>
        <v>043303</v>
      </c>
      <c r="K1872" s="16" t="str">
        <f>VLOOKUP(J1872:J5028,'[10]Catalogos CRI'!$A$153:$B$335,2,FALSE)</f>
        <v>Dictámenes de trazo, uso y destino</v>
      </c>
      <c r="L1872" s="16" t="str">
        <f t="shared" si="268"/>
        <v>400</v>
      </c>
      <c r="M1872" s="16" t="str">
        <f>VLOOKUP(L1872:L5028,[11]FF!$A$10:$B$16,2,FALSE)</f>
        <v>Ingresos Propios</v>
      </c>
      <c r="N1872" s="16" t="str">
        <f t="shared" si="269"/>
        <v>401</v>
      </c>
      <c r="O1872" s="16" t="str">
        <f>VLOOKUP(N1872:N5028,[11]FF!$A$22:$B$93,2,FALSE)</f>
        <v>Ingresos Propios</v>
      </c>
      <c r="P1872" s="16">
        <v>860273</v>
      </c>
      <c r="Q1872" s="16">
        <v>1</v>
      </c>
      <c r="R1872" s="17">
        <v>0</v>
      </c>
      <c r="S1872" s="17">
        <v>0</v>
      </c>
      <c r="T1872" s="17">
        <f t="shared" si="261"/>
        <v>0</v>
      </c>
      <c r="U1872" s="17">
        <v>0</v>
      </c>
      <c r="V1872" s="17">
        <v>52879.5</v>
      </c>
      <c r="W1872" s="17">
        <f t="shared" si="262"/>
        <v>-52879.5</v>
      </c>
      <c r="X1872" t="str">
        <f>VLOOKUP(J1872,'[12]Conver ASEJ VS Clave Nueva'!$A$4:$C$193,3,FALSE)</f>
        <v>4.3.13.3</v>
      </c>
      <c r="Y1872" t="str">
        <f>VLOOKUP(K1872,'[13]Conver ASEJ VS Clave Nueva'!$B$4:$D$193,3,FALSE)</f>
        <v>Dictámenes de trazo, uso y destino</v>
      </c>
    </row>
    <row r="1873" spans="1:25" x14ac:dyDescent="0.25">
      <c r="A1873" s="16">
        <v>84782</v>
      </c>
      <c r="B1873" s="16" t="s">
        <v>59</v>
      </c>
      <c r="C1873" s="16" t="str">
        <f t="shared" si="263"/>
        <v>2018</v>
      </c>
      <c r="D1873" s="16" t="str">
        <f t="shared" si="264"/>
        <v>040000</v>
      </c>
      <c r="E1873" s="16" t="str">
        <f>VLOOKUP(D1873:D5029,'[10]Catalogos CRI'!$A$10:$B$19,2,FALSE)</f>
        <v>DERECHOS</v>
      </c>
      <c r="F1873" s="16" t="str">
        <f t="shared" si="265"/>
        <v>043000</v>
      </c>
      <c r="G1873" s="16" t="str">
        <f>VLOOKUP(F1873:F5029,'[10]Catalogos CRI'!$A$24:$B$65,2,FALSE)</f>
        <v>DERECHOS POR PRESTACIÓN DE SERVICIOS</v>
      </c>
      <c r="H1873" s="16" t="str">
        <f t="shared" si="266"/>
        <v>043300</v>
      </c>
      <c r="I1873" s="16" t="str">
        <f>VLOOKUP(H1873:H5029,'[10]Catalogos CRI'!$A$70:$B$148,2,FALSE)</f>
        <v>Certificaciones</v>
      </c>
      <c r="J1873" s="16" t="str">
        <f t="shared" si="267"/>
        <v>043303</v>
      </c>
      <c r="K1873" s="16" t="str">
        <f>VLOOKUP(J1873:J5029,'[10]Catalogos CRI'!$A$153:$B$335,2,FALSE)</f>
        <v>Dictámenes de trazo, uso y destino</v>
      </c>
      <c r="L1873" s="16" t="str">
        <f t="shared" si="268"/>
        <v>400</v>
      </c>
      <c r="M1873" s="16" t="str">
        <f>VLOOKUP(L1873:L5029,[11]FF!$A$10:$B$16,2,FALSE)</f>
        <v>Ingresos Propios</v>
      </c>
      <c r="N1873" s="16" t="str">
        <f t="shared" si="269"/>
        <v>401</v>
      </c>
      <c r="O1873" s="16" t="str">
        <f>VLOOKUP(N1873:N5029,[11]FF!$A$22:$B$93,2,FALSE)</f>
        <v>Ingresos Propios</v>
      </c>
      <c r="P1873" s="16">
        <v>860274</v>
      </c>
      <c r="Q1873" s="16">
        <v>2</v>
      </c>
      <c r="R1873" s="17">
        <v>0</v>
      </c>
      <c r="S1873" s="17">
        <v>0</v>
      </c>
      <c r="T1873" s="17">
        <f t="shared" si="261"/>
        <v>0</v>
      </c>
      <c r="U1873" s="17">
        <v>0</v>
      </c>
      <c r="V1873" s="17">
        <v>50026.5</v>
      </c>
      <c r="W1873" s="17">
        <f t="shared" si="262"/>
        <v>-50026.5</v>
      </c>
      <c r="X1873" t="str">
        <f>VLOOKUP(J1873,'[12]Conver ASEJ VS Clave Nueva'!$A$4:$C$193,3,FALSE)</f>
        <v>4.3.13.3</v>
      </c>
      <c r="Y1873" t="str">
        <f>VLOOKUP(K1873,'[13]Conver ASEJ VS Clave Nueva'!$B$4:$D$193,3,FALSE)</f>
        <v>Dictámenes de trazo, uso y destino</v>
      </c>
    </row>
    <row r="1874" spans="1:25" x14ac:dyDescent="0.25">
      <c r="A1874" s="16">
        <v>84782</v>
      </c>
      <c r="B1874" s="16" t="s">
        <v>59</v>
      </c>
      <c r="C1874" s="16" t="str">
        <f t="shared" si="263"/>
        <v>2018</v>
      </c>
      <c r="D1874" s="16" t="str">
        <f t="shared" si="264"/>
        <v>040000</v>
      </c>
      <c r="E1874" s="16" t="str">
        <f>VLOOKUP(D1874:D5030,'[10]Catalogos CRI'!$A$10:$B$19,2,FALSE)</f>
        <v>DERECHOS</v>
      </c>
      <c r="F1874" s="16" t="str">
        <f t="shared" si="265"/>
        <v>043000</v>
      </c>
      <c r="G1874" s="16" t="str">
        <f>VLOOKUP(F1874:F5030,'[10]Catalogos CRI'!$A$24:$B$65,2,FALSE)</f>
        <v>DERECHOS POR PRESTACIÓN DE SERVICIOS</v>
      </c>
      <c r="H1874" s="16" t="str">
        <f t="shared" si="266"/>
        <v>043300</v>
      </c>
      <c r="I1874" s="16" t="str">
        <f>VLOOKUP(H1874:H5030,'[10]Catalogos CRI'!$A$70:$B$148,2,FALSE)</f>
        <v>Certificaciones</v>
      </c>
      <c r="J1874" s="16" t="str">
        <f t="shared" si="267"/>
        <v>043303</v>
      </c>
      <c r="K1874" s="16" t="str">
        <f>VLOOKUP(J1874:J5030,'[10]Catalogos CRI'!$A$153:$B$335,2,FALSE)</f>
        <v>Dictámenes de trazo, uso y destino</v>
      </c>
      <c r="L1874" s="16" t="str">
        <f t="shared" si="268"/>
        <v>400</v>
      </c>
      <c r="M1874" s="16" t="str">
        <f>VLOOKUP(L1874:L5030,[11]FF!$A$10:$B$16,2,FALSE)</f>
        <v>Ingresos Propios</v>
      </c>
      <c r="N1874" s="16" t="str">
        <f t="shared" si="269"/>
        <v>401</v>
      </c>
      <c r="O1874" s="16" t="str">
        <f>VLOOKUP(N1874:N5030,[11]FF!$A$22:$B$93,2,FALSE)</f>
        <v>Ingresos Propios</v>
      </c>
      <c r="P1874" s="16">
        <v>860275</v>
      </c>
      <c r="Q1874" s="16">
        <v>3</v>
      </c>
      <c r="R1874" s="17">
        <v>0</v>
      </c>
      <c r="S1874" s="17">
        <v>0</v>
      </c>
      <c r="T1874" s="17">
        <f t="shared" si="261"/>
        <v>0</v>
      </c>
      <c r="U1874" s="17">
        <v>0</v>
      </c>
      <c r="V1874" s="17">
        <v>47585</v>
      </c>
      <c r="W1874" s="17">
        <f t="shared" si="262"/>
        <v>-47585</v>
      </c>
      <c r="X1874" t="str">
        <f>VLOOKUP(J1874,'[12]Conver ASEJ VS Clave Nueva'!$A$4:$C$193,3,FALSE)</f>
        <v>4.3.13.3</v>
      </c>
      <c r="Y1874" t="str">
        <f>VLOOKUP(K1874,'[13]Conver ASEJ VS Clave Nueva'!$B$4:$D$193,3,FALSE)</f>
        <v>Dictámenes de trazo, uso y destino</v>
      </c>
    </row>
    <row r="1875" spans="1:25" x14ac:dyDescent="0.25">
      <c r="A1875" s="16">
        <v>84782</v>
      </c>
      <c r="B1875" s="16" t="s">
        <v>59</v>
      </c>
      <c r="C1875" s="16" t="str">
        <f t="shared" si="263"/>
        <v>2018</v>
      </c>
      <c r="D1875" s="16" t="str">
        <f t="shared" si="264"/>
        <v>040000</v>
      </c>
      <c r="E1875" s="16" t="str">
        <f>VLOOKUP(D1875:D5031,'[10]Catalogos CRI'!$A$10:$B$19,2,FALSE)</f>
        <v>DERECHOS</v>
      </c>
      <c r="F1875" s="16" t="str">
        <f t="shared" si="265"/>
        <v>043000</v>
      </c>
      <c r="G1875" s="16" t="str">
        <f>VLOOKUP(F1875:F5031,'[10]Catalogos CRI'!$A$24:$B$65,2,FALSE)</f>
        <v>DERECHOS POR PRESTACIÓN DE SERVICIOS</v>
      </c>
      <c r="H1875" s="16" t="str">
        <f t="shared" si="266"/>
        <v>043300</v>
      </c>
      <c r="I1875" s="16" t="str">
        <f>VLOOKUP(H1875:H5031,'[10]Catalogos CRI'!$A$70:$B$148,2,FALSE)</f>
        <v>Certificaciones</v>
      </c>
      <c r="J1875" s="16" t="str">
        <f t="shared" si="267"/>
        <v>043303</v>
      </c>
      <c r="K1875" s="16" t="str">
        <f>VLOOKUP(J1875:J5031,'[10]Catalogos CRI'!$A$153:$B$335,2,FALSE)</f>
        <v>Dictámenes de trazo, uso y destino</v>
      </c>
      <c r="L1875" s="16" t="str">
        <f t="shared" si="268"/>
        <v>400</v>
      </c>
      <c r="M1875" s="16" t="str">
        <f>VLOOKUP(L1875:L5031,[11]FF!$A$10:$B$16,2,FALSE)</f>
        <v>Ingresos Propios</v>
      </c>
      <c r="N1875" s="16" t="str">
        <f t="shared" si="269"/>
        <v>401</v>
      </c>
      <c r="O1875" s="16" t="str">
        <f>VLOOKUP(N1875:N5031,[11]FF!$A$22:$B$93,2,FALSE)</f>
        <v>Ingresos Propios</v>
      </c>
      <c r="P1875" s="16">
        <v>860276</v>
      </c>
      <c r="Q1875" s="16">
        <v>4</v>
      </c>
      <c r="R1875" s="17">
        <v>0</v>
      </c>
      <c r="S1875" s="17">
        <v>0</v>
      </c>
      <c r="T1875" s="17">
        <f t="shared" si="261"/>
        <v>0</v>
      </c>
      <c r="U1875" s="17">
        <v>0</v>
      </c>
      <c r="V1875" s="17">
        <v>18175.5</v>
      </c>
      <c r="W1875" s="17">
        <f t="shared" si="262"/>
        <v>-18175.5</v>
      </c>
      <c r="X1875" t="str">
        <f>VLOOKUP(J1875,'[12]Conver ASEJ VS Clave Nueva'!$A$4:$C$193,3,FALSE)</f>
        <v>4.3.13.3</v>
      </c>
      <c r="Y1875" t="str">
        <f>VLOOKUP(K1875,'[13]Conver ASEJ VS Clave Nueva'!$B$4:$D$193,3,FALSE)</f>
        <v>Dictámenes de trazo, uso y destino</v>
      </c>
    </row>
    <row r="1876" spans="1:25" x14ac:dyDescent="0.25">
      <c r="A1876" s="16">
        <v>84782</v>
      </c>
      <c r="B1876" s="16" t="s">
        <v>59</v>
      </c>
      <c r="C1876" s="16" t="str">
        <f t="shared" si="263"/>
        <v>2018</v>
      </c>
      <c r="D1876" s="16" t="str">
        <f t="shared" si="264"/>
        <v>040000</v>
      </c>
      <c r="E1876" s="16" t="str">
        <f>VLOOKUP(D1876:D5032,'[10]Catalogos CRI'!$A$10:$B$19,2,FALSE)</f>
        <v>DERECHOS</v>
      </c>
      <c r="F1876" s="16" t="str">
        <f t="shared" si="265"/>
        <v>043000</v>
      </c>
      <c r="G1876" s="16" t="str">
        <f>VLOOKUP(F1876:F5032,'[10]Catalogos CRI'!$A$24:$B$65,2,FALSE)</f>
        <v>DERECHOS POR PRESTACIÓN DE SERVICIOS</v>
      </c>
      <c r="H1876" s="16" t="str">
        <f t="shared" si="266"/>
        <v>043300</v>
      </c>
      <c r="I1876" s="16" t="str">
        <f>VLOOKUP(H1876:H5032,'[10]Catalogos CRI'!$A$70:$B$148,2,FALSE)</f>
        <v>Certificaciones</v>
      </c>
      <c r="J1876" s="16" t="str">
        <f t="shared" si="267"/>
        <v>043303</v>
      </c>
      <c r="K1876" s="16" t="str">
        <f>VLOOKUP(J1876:J5032,'[10]Catalogos CRI'!$A$153:$B$335,2,FALSE)</f>
        <v>Dictámenes de trazo, uso y destino</v>
      </c>
      <c r="L1876" s="16" t="str">
        <f t="shared" si="268"/>
        <v>400</v>
      </c>
      <c r="M1876" s="16" t="str">
        <f>VLOOKUP(L1876:L5032,[11]FF!$A$10:$B$16,2,FALSE)</f>
        <v>Ingresos Propios</v>
      </c>
      <c r="N1876" s="16" t="str">
        <f t="shared" si="269"/>
        <v>401</v>
      </c>
      <c r="O1876" s="16" t="str">
        <f>VLOOKUP(N1876:N5032,[11]FF!$A$22:$B$93,2,FALSE)</f>
        <v>Ingresos Propios</v>
      </c>
      <c r="P1876" s="16">
        <v>860277</v>
      </c>
      <c r="Q1876" s="16">
        <v>5</v>
      </c>
      <c r="R1876" s="17">
        <v>0</v>
      </c>
      <c r="S1876" s="17">
        <v>0</v>
      </c>
      <c r="T1876" s="17">
        <f t="shared" si="261"/>
        <v>0</v>
      </c>
      <c r="U1876" s="17">
        <v>0</v>
      </c>
      <c r="V1876" s="17">
        <v>0</v>
      </c>
      <c r="W1876" s="17">
        <f t="shared" si="262"/>
        <v>0</v>
      </c>
      <c r="X1876" t="str">
        <f>VLOOKUP(J1876,'[12]Conver ASEJ VS Clave Nueva'!$A$4:$C$193,3,FALSE)</f>
        <v>4.3.13.3</v>
      </c>
      <c r="Y1876" t="str">
        <f>VLOOKUP(K1876,'[13]Conver ASEJ VS Clave Nueva'!$B$4:$D$193,3,FALSE)</f>
        <v>Dictámenes de trazo, uso y destino</v>
      </c>
    </row>
    <row r="1877" spans="1:25" x14ac:dyDescent="0.25">
      <c r="A1877" s="16">
        <v>84782</v>
      </c>
      <c r="B1877" s="16" t="s">
        <v>59</v>
      </c>
      <c r="C1877" s="16" t="str">
        <f t="shared" si="263"/>
        <v>2018</v>
      </c>
      <c r="D1877" s="16" t="str">
        <f t="shared" si="264"/>
        <v>040000</v>
      </c>
      <c r="E1877" s="16" t="str">
        <f>VLOOKUP(D1877:D5033,'[10]Catalogos CRI'!$A$10:$B$19,2,FALSE)</f>
        <v>DERECHOS</v>
      </c>
      <c r="F1877" s="16" t="str">
        <f t="shared" si="265"/>
        <v>043000</v>
      </c>
      <c r="G1877" s="16" t="str">
        <f>VLOOKUP(F1877:F5033,'[10]Catalogos CRI'!$A$24:$B$65,2,FALSE)</f>
        <v>DERECHOS POR PRESTACIÓN DE SERVICIOS</v>
      </c>
      <c r="H1877" s="16" t="str">
        <f t="shared" si="266"/>
        <v>043300</v>
      </c>
      <c r="I1877" s="16" t="str">
        <f>VLOOKUP(H1877:H5033,'[10]Catalogos CRI'!$A$70:$B$148,2,FALSE)</f>
        <v>Certificaciones</v>
      </c>
      <c r="J1877" s="16" t="str">
        <f t="shared" si="267"/>
        <v>043303</v>
      </c>
      <c r="K1877" s="16" t="str">
        <f>VLOOKUP(J1877:J5033,'[10]Catalogos CRI'!$A$153:$B$335,2,FALSE)</f>
        <v>Dictámenes de trazo, uso y destino</v>
      </c>
      <c r="L1877" s="16" t="str">
        <f t="shared" si="268"/>
        <v>400</v>
      </c>
      <c r="M1877" s="16" t="str">
        <f>VLOOKUP(L1877:L5033,[11]FF!$A$10:$B$16,2,FALSE)</f>
        <v>Ingresos Propios</v>
      </c>
      <c r="N1877" s="16" t="str">
        <f t="shared" si="269"/>
        <v>401</v>
      </c>
      <c r="O1877" s="16" t="str">
        <f>VLOOKUP(N1877:N5033,[11]FF!$A$22:$B$93,2,FALSE)</f>
        <v>Ingresos Propios</v>
      </c>
      <c r="P1877" s="16">
        <v>860278</v>
      </c>
      <c r="Q1877" s="16">
        <v>6</v>
      </c>
      <c r="R1877" s="17">
        <v>0</v>
      </c>
      <c r="S1877" s="17">
        <v>0</v>
      </c>
      <c r="T1877" s="17">
        <f t="shared" si="261"/>
        <v>0</v>
      </c>
      <c r="U1877" s="17">
        <v>0</v>
      </c>
      <c r="V1877" s="17">
        <v>0</v>
      </c>
      <c r="W1877" s="17">
        <f t="shared" si="262"/>
        <v>0</v>
      </c>
      <c r="X1877" t="str">
        <f>VLOOKUP(J1877,'[12]Conver ASEJ VS Clave Nueva'!$A$4:$C$193,3,FALSE)</f>
        <v>4.3.13.3</v>
      </c>
      <c r="Y1877" t="str">
        <f>VLOOKUP(K1877,'[13]Conver ASEJ VS Clave Nueva'!$B$4:$D$193,3,FALSE)</f>
        <v>Dictámenes de trazo, uso y destino</v>
      </c>
    </row>
    <row r="1878" spans="1:25" x14ac:dyDescent="0.25">
      <c r="A1878" s="16">
        <v>84782</v>
      </c>
      <c r="B1878" s="16" t="s">
        <v>59</v>
      </c>
      <c r="C1878" s="16" t="str">
        <f t="shared" si="263"/>
        <v>2018</v>
      </c>
      <c r="D1878" s="16" t="str">
        <f t="shared" si="264"/>
        <v>040000</v>
      </c>
      <c r="E1878" s="16" t="str">
        <f>VLOOKUP(D1878:D5034,'[10]Catalogos CRI'!$A$10:$B$19,2,FALSE)</f>
        <v>DERECHOS</v>
      </c>
      <c r="F1878" s="16" t="str">
        <f t="shared" si="265"/>
        <v>043000</v>
      </c>
      <c r="G1878" s="16" t="str">
        <f>VLOOKUP(F1878:F5034,'[10]Catalogos CRI'!$A$24:$B$65,2,FALSE)</f>
        <v>DERECHOS POR PRESTACIÓN DE SERVICIOS</v>
      </c>
      <c r="H1878" s="16" t="str">
        <f t="shared" si="266"/>
        <v>043300</v>
      </c>
      <c r="I1878" s="16" t="str">
        <f>VLOOKUP(H1878:H5034,'[10]Catalogos CRI'!$A$70:$B$148,2,FALSE)</f>
        <v>Certificaciones</v>
      </c>
      <c r="J1878" s="16" t="str">
        <f t="shared" si="267"/>
        <v>043303</v>
      </c>
      <c r="K1878" s="16" t="str">
        <f>VLOOKUP(J1878:J5034,'[10]Catalogos CRI'!$A$153:$B$335,2,FALSE)</f>
        <v>Dictámenes de trazo, uso y destino</v>
      </c>
      <c r="L1878" s="16" t="str">
        <f t="shared" si="268"/>
        <v>400</v>
      </c>
      <c r="M1878" s="16" t="str">
        <f>VLOOKUP(L1878:L5034,[11]FF!$A$10:$B$16,2,FALSE)</f>
        <v>Ingresos Propios</v>
      </c>
      <c r="N1878" s="16" t="str">
        <f t="shared" si="269"/>
        <v>401</v>
      </c>
      <c r="O1878" s="16" t="str">
        <f>VLOOKUP(N1878:N5034,[11]FF!$A$22:$B$93,2,FALSE)</f>
        <v>Ingresos Propios</v>
      </c>
      <c r="P1878" s="16">
        <v>860279</v>
      </c>
      <c r="Q1878" s="16">
        <v>7</v>
      </c>
      <c r="R1878" s="17">
        <v>0</v>
      </c>
      <c r="S1878" s="17">
        <v>0</v>
      </c>
      <c r="T1878" s="17">
        <f t="shared" si="261"/>
        <v>0</v>
      </c>
      <c r="U1878" s="17">
        <v>0</v>
      </c>
      <c r="V1878" s="17">
        <v>0</v>
      </c>
      <c r="W1878" s="17">
        <f t="shared" si="262"/>
        <v>0</v>
      </c>
      <c r="X1878" t="str">
        <f>VLOOKUP(J1878,'[12]Conver ASEJ VS Clave Nueva'!$A$4:$C$193,3,FALSE)</f>
        <v>4.3.13.3</v>
      </c>
      <c r="Y1878" t="str">
        <f>VLOOKUP(K1878,'[13]Conver ASEJ VS Clave Nueva'!$B$4:$D$193,3,FALSE)</f>
        <v>Dictámenes de trazo, uso y destino</v>
      </c>
    </row>
    <row r="1879" spans="1:25" x14ac:dyDescent="0.25">
      <c r="A1879" s="16">
        <v>84782</v>
      </c>
      <c r="B1879" s="16" t="s">
        <v>59</v>
      </c>
      <c r="C1879" s="16" t="str">
        <f t="shared" si="263"/>
        <v>2018</v>
      </c>
      <c r="D1879" s="16" t="str">
        <f t="shared" si="264"/>
        <v>040000</v>
      </c>
      <c r="E1879" s="16" t="str">
        <f>VLOOKUP(D1879:D5035,'[10]Catalogos CRI'!$A$10:$B$19,2,FALSE)</f>
        <v>DERECHOS</v>
      </c>
      <c r="F1879" s="16" t="str">
        <f t="shared" si="265"/>
        <v>043000</v>
      </c>
      <c r="G1879" s="16" t="str">
        <f>VLOOKUP(F1879:F5035,'[10]Catalogos CRI'!$A$24:$B$65,2,FALSE)</f>
        <v>DERECHOS POR PRESTACIÓN DE SERVICIOS</v>
      </c>
      <c r="H1879" s="16" t="str">
        <f t="shared" si="266"/>
        <v>043300</v>
      </c>
      <c r="I1879" s="16" t="str">
        <f>VLOOKUP(H1879:H5035,'[10]Catalogos CRI'!$A$70:$B$148,2,FALSE)</f>
        <v>Certificaciones</v>
      </c>
      <c r="J1879" s="16" t="str">
        <f t="shared" si="267"/>
        <v>043303</v>
      </c>
      <c r="K1879" s="16" t="str">
        <f>VLOOKUP(J1879:J5035,'[10]Catalogos CRI'!$A$153:$B$335,2,FALSE)</f>
        <v>Dictámenes de trazo, uso y destino</v>
      </c>
      <c r="L1879" s="16" t="str">
        <f t="shared" si="268"/>
        <v>400</v>
      </c>
      <c r="M1879" s="16" t="str">
        <f>VLOOKUP(L1879:L5035,[11]FF!$A$10:$B$16,2,FALSE)</f>
        <v>Ingresos Propios</v>
      </c>
      <c r="N1879" s="16" t="str">
        <f t="shared" si="269"/>
        <v>401</v>
      </c>
      <c r="O1879" s="16" t="str">
        <f>VLOOKUP(N1879:N5035,[11]FF!$A$22:$B$93,2,FALSE)</f>
        <v>Ingresos Propios</v>
      </c>
      <c r="P1879" s="16">
        <v>860280</v>
      </c>
      <c r="Q1879" s="16">
        <v>8</v>
      </c>
      <c r="R1879" s="17">
        <v>0</v>
      </c>
      <c r="S1879" s="17">
        <v>0</v>
      </c>
      <c r="T1879" s="17">
        <f t="shared" si="261"/>
        <v>0</v>
      </c>
      <c r="U1879" s="17">
        <v>0</v>
      </c>
      <c r="V1879" s="17">
        <v>0</v>
      </c>
      <c r="W1879" s="17">
        <f t="shared" si="262"/>
        <v>0</v>
      </c>
      <c r="X1879" t="str">
        <f>VLOOKUP(J1879,'[12]Conver ASEJ VS Clave Nueva'!$A$4:$C$193,3,FALSE)</f>
        <v>4.3.13.3</v>
      </c>
      <c r="Y1879" t="str">
        <f>VLOOKUP(K1879,'[13]Conver ASEJ VS Clave Nueva'!$B$4:$D$193,3,FALSE)</f>
        <v>Dictámenes de trazo, uso y destino</v>
      </c>
    </row>
    <row r="1880" spans="1:25" x14ac:dyDescent="0.25">
      <c r="A1880" s="16">
        <v>84782</v>
      </c>
      <c r="B1880" s="16" t="s">
        <v>59</v>
      </c>
      <c r="C1880" s="16" t="str">
        <f t="shared" si="263"/>
        <v>2018</v>
      </c>
      <c r="D1880" s="16" t="str">
        <f t="shared" si="264"/>
        <v>040000</v>
      </c>
      <c r="E1880" s="16" t="str">
        <f>VLOOKUP(D1880:D5036,'[10]Catalogos CRI'!$A$10:$B$19,2,FALSE)</f>
        <v>DERECHOS</v>
      </c>
      <c r="F1880" s="16" t="str">
        <f t="shared" si="265"/>
        <v>043000</v>
      </c>
      <c r="G1880" s="16" t="str">
        <f>VLOOKUP(F1880:F5036,'[10]Catalogos CRI'!$A$24:$B$65,2,FALSE)</f>
        <v>DERECHOS POR PRESTACIÓN DE SERVICIOS</v>
      </c>
      <c r="H1880" s="16" t="str">
        <f t="shared" si="266"/>
        <v>043300</v>
      </c>
      <c r="I1880" s="16" t="str">
        <f>VLOOKUP(H1880:H5036,'[10]Catalogos CRI'!$A$70:$B$148,2,FALSE)</f>
        <v>Certificaciones</v>
      </c>
      <c r="J1880" s="16" t="str">
        <f t="shared" si="267"/>
        <v>043303</v>
      </c>
      <c r="K1880" s="16" t="str">
        <f>VLOOKUP(J1880:J5036,'[10]Catalogos CRI'!$A$153:$B$335,2,FALSE)</f>
        <v>Dictámenes de trazo, uso y destino</v>
      </c>
      <c r="L1880" s="16" t="str">
        <f t="shared" si="268"/>
        <v>400</v>
      </c>
      <c r="M1880" s="16" t="str">
        <f>VLOOKUP(L1880:L5036,[11]FF!$A$10:$B$16,2,FALSE)</f>
        <v>Ingresos Propios</v>
      </c>
      <c r="N1880" s="16" t="str">
        <f t="shared" si="269"/>
        <v>401</v>
      </c>
      <c r="O1880" s="16" t="str">
        <f>VLOOKUP(N1880:N5036,[11]FF!$A$22:$B$93,2,FALSE)</f>
        <v>Ingresos Propios</v>
      </c>
      <c r="P1880" s="16">
        <v>860281</v>
      </c>
      <c r="Q1880" s="16">
        <v>9</v>
      </c>
      <c r="R1880" s="17">
        <v>0</v>
      </c>
      <c r="S1880" s="17">
        <v>0</v>
      </c>
      <c r="T1880" s="17">
        <f t="shared" si="261"/>
        <v>0</v>
      </c>
      <c r="U1880" s="17">
        <v>0</v>
      </c>
      <c r="V1880" s="17">
        <v>0</v>
      </c>
      <c r="W1880" s="17">
        <f t="shared" si="262"/>
        <v>0</v>
      </c>
      <c r="X1880" t="str">
        <f>VLOOKUP(J1880,'[12]Conver ASEJ VS Clave Nueva'!$A$4:$C$193,3,FALSE)</f>
        <v>4.3.13.3</v>
      </c>
      <c r="Y1880" t="str">
        <f>VLOOKUP(K1880,'[13]Conver ASEJ VS Clave Nueva'!$B$4:$D$193,3,FALSE)</f>
        <v>Dictámenes de trazo, uso y destino</v>
      </c>
    </row>
    <row r="1881" spans="1:25" x14ac:dyDescent="0.25">
      <c r="A1881" s="16">
        <v>84782</v>
      </c>
      <c r="B1881" s="16" t="s">
        <v>59</v>
      </c>
      <c r="C1881" s="16" t="str">
        <f t="shared" si="263"/>
        <v>2018</v>
      </c>
      <c r="D1881" s="16" t="str">
        <f t="shared" si="264"/>
        <v>040000</v>
      </c>
      <c r="E1881" s="16" t="str">
        <f>VLOOKUP(D1881:D5037,'[10]Catalogos CRI'!$A$10:$B$19,2,FALSE)</f>
        <v>DERECHOS</v>
      </c>
      <c r="F1881" s="16" t="str">
        <f t="shared" si="265"/>
        <v>043000</v>
      </c>
      <c r="G1881" s="16" t="str">
        <f>VLOOKUP(F1881:F5037,'[10]Catalogos CRI'!$A$24:$B$65,2,FALSE)</f>
        <v>DERECHOS POR PRESTACIÓN DE SERVICIOS</v>
      </c>
      <c r="H1881" s="16" t="str">
        <f t="shared" si="266"/>
        <v>043300</v>
      </c>
      <c r="I1881" s="16" t="str">
        <f>VLOOKUP(H1881:H5037,'[10]Catalogos CRI'!$A$70:$B$148,2,FALSE)</f>
        <v>Certificaciones</v>
      </c>
      <c r="J1881" s="16" t="str">
        <f t="shared" si="267"/>
        <v>043303</v>
      </c>
      <c r="K1881" s="16" t="str">
        <f>VLOOKUP(J1881:J5037,'[10]Catalogos CRI'!$A$153:$B$335,2,FALSE)</f>
        <v>Dictámenes de trazo, uso y destino</v>
      </c>
      <c r="L1881" s="16" t="str">
        <f t="shared" si="268"/>
        <v>400</v>
      </c>
      <c r="M1881" s="16" t="str">
        <f>VLOOKUP(L1881:L5037,[11]FF!$A$10:$B$16,2,FALSE)</f>
        <v>Ingresos Propios</v>
      </c>
      <c r="N1881" s="16" t="str">
        <f t="shared" si="269"/>
        <v>401</v>
      </c>
      <c r="O1881" s="16" t="str">
        <f>VLOOKUP(N1881:N5037,[11]FF!$A$22:$B$93,2,FALSE)</f>
        <v>Ingresos Propios</v>
      </c>
      <c r="P1881" s="16">
        <v>860282</v>
      </c>
      <c r="Q1881" s="16">
        <v>10</v>
      </c>
      <c r="R1881" s="17">
        <v>0</v>
      </c>
      <c r="S1881" s="17">
        <v>0</v>
      </c>
      <c r="T1881" s="17">
        <f t="shared" si="261"/>
        <v>0</v>
      </c>
      <c r="U1881" s="17">
        <v>0</v>
      </c>
      <c r="V1881" s="17">
        <v>0</v>
      </c>
      <c r="W1881" s="17">
        <f t="shared" si="262"/>
        <v>0</v>
      </c>
      <c r="X1881" t="str">
        <f>VLOOKUP(J1881,'[12]Conver ASEJ VS Clave Nueva'!$A$4:$C$193,3,FALSE)</f>
        <v>4.3.13.3</v>
      </c>
      <c r="Y1881" t="str">
        <f>VLOOKUP(K1881,'[13]Conver ASEJ VS Clave Nueva'!$B$4:$D$193,3,FALSE)</f>
        <v>Dictámenes de trazo, uso y destino</v>
      </c>
    </row>
    <row r="1882" spans="1:25" x14ac:dyDescent="0.25">
      <c r="A1882" s="16">
        <v>84782</v>
      </c>
      <c r="B1882" s="16" t="s">
        <v>59</v>
      </c>
      <c r="C1882" s="16" t="str">
        <f t="shared" si="263"/>
        <v>2018</v>
      </c>
      <c r="D1882" s="16" t="str">
        <f t="shared" si="264"/>
        <v>040000</v>
      </c>
      <c r="E1882" s="16" t="str">
        <f>VLOOKUP(D1882:D5038,'[10]Catalogos CRI'!$A$10:$B$19,2,FALSE)</f>
        <v>DERECHOS</v>
      </c>
      <c r="F1882" s="16" t="str">
        <f t="shared" si="265"/>
        <v>043000</v>
      </c>
      <c r="G1882" s="16" t="str">
        <f>VLOOKUP(F1882:F5038,'[10]Catalogos CRI'!$A$24:$B$65,2,FALSE)</f>
        <v>DERECHOS POR PRESTACIÓN DE SERVICIOS</v>
      </c>
      <c r="H1882" s="16" t="str">
        <f t="shared" si="266"/>
        <v>043300</v>
      </c>
      <c r="I1882" s="16" t="str">
        <f>VLOOKUP(H1882:H5038,'[10]Catalogos CRI'!$A$70:$B$148,2,FALSE)</f>
        <v>Certificaciones</v>
      </c>
      <c r="J1882" s="16" t="str">
        <f t="shared" si="267"/>
        <v>043303</v>
      </c>
      <c r="K1882" s="16" t="str">
        <f>VLOOKUP(J1882:J5038,'[10]Catalogos CRI'!$A$153:$B$335,2,FALSE)</f>
        <v>Dictámenes de trazo, uso y destino</v>
      </c>
      <c r="L1882" s="16" t="str">
        <f t="shared" si="268"/>
        <v>400</v>
      </c>
      <c r="M1882" s="16" t="str">
        <f>VLOOKUP(L1882:L5038,[11]FF!$A$10:$B$16,2,FALSE)</f>
        <v>Ingresos Propios</v>
      </c>
      <c r="N1882" s="16" t="str">
        <f t="shared" si="269"/>
        <v>401</v>
      </c>
      <c r="O1882" s="16" t="str">
        <f>VLOOKUP(N1882:N5038,[11]FF!$A$22:$B$93,2,FALSE)</f>
        <v>Ingresos Propios</v>
      </c>
      <c r="P1882" s="16">
        <v>860283</v>
      </c>
      <c r="Q1882" s="16">
        <v>11</v>
      </c>
      <c r="R1882" s="17">
        <v>0</v>
      </c>
      <c r="S1882" s="17">
        <v>0</v>
      </c>
      <c r="T1882" s="17">
        <f t="shared" si="261"/>
        <v>0</v>
      </c>
      <c r="U1882" s="17">
        <v>0</v>
      </c>
      <c r="V1882" s="17">
        <v>0</v>
      </c>
      <c r="W1882" s="17">
        <f t="shared" si="262"/>
        <v>0</v>
      </c>
      <c r="X1882" t="str">
        <f>VLOOKUP(J1882,'[12]Conver ASEJ VS Clave Nueva'!$A$4:$C$193,3,FALSE)</f>
        <v>4.3.13.3</v>
      </c>
      <c r="Y1882" t="str">
        <f>VLOOKUP(K1882,'[13]Conver ASEJ VS Clave Nueva'!$B$4:$D$193,3,FALSE)</f>
        <v>Dictámenes de trazo, uso y destino</v>
      </c>
    </row>
    <row r="1883" spans="1:25" x14ac:dyDescent="0.25">
      <c r="A1883" s="16">
        <v>84782</v>
      </c>
      <c r="B1883" s="16" t="s">
        <v>59</v>
      </c>
      <c r="C1883" s="16" t="str">
        <f t="shared" si="263"/>
        <v>2018</v>
      </c>
      <c r="D1883" s="16" t="str">
        <f t="shared" si="264"/>
        <v>040000</v>
      </c>
      <c r="E1883" s="16" t="str">
        <f>VLOOKUP(D1883:D5039,'[10]Catalogos CRI'!$A$10:$B$19,2,FALSE)</f>
        <v>DERECHOS</v>
      </c>
      <c r="F1883" s="16" t="str">
        <f t="shared" si="265"/>
        <v>043000</v>
      </c>
      <c r="G1883" s="16" t="str">
        <f>VLOOKUP(F1883:F5039,'[10]Catalogos CRI'!$A$24:$B$65,2,FALSE)</f>
        <v>DERECHOS POR PRESTACIÓN DE SERVICIOS</v>
      </c>
      <c r="H1883" s="16" t="str">
        <f t="shared" si="266"/>
        <v>043300</v>
      </c>
      <c r="I1883" s="16" t="str">
        <f>VLOOKUP(H1883:H5039,'[10]Catalogos CRI'!$A$70:$B$148,2,FALSE)</f>
        <v>Certificaciones</v>
      </c>
      <c r="J1883" s="16" t="str">
        <f t="shared" si="267"/>
        <v>043303</v>
      </c>
      <c r="K1883" s="16" t="str">
        <f>VLOOKUP(J1883:J5039,'[10]Catalogos CRI'!$A$153:$B$335,2,FALSE)</f>
        <v>Dictámenes de trazo, uso y destino</v>
      </c>
      <c r="L1883" s="16" t="str">
        <f t="shared" si="268"/>
        <v>400</v>
      </c>
      <c r="M1883" s="16" t="str">
        <f>VLOOKUP(L1883:L5039,[11]FF!$A$10:$B$16,2,FALSE)</f>
        <v>Ingresos Propios</v>
      </c>
      <c r="N1883" s="16" t="str">
        <f t="shared" si="269"/>
        <v>401</v>
      </c>
      <c r="O1883" s="16" t="str">
        <f>VLOOKUP(N1883:N5039,[11]FF!$A$22:$B$93,2,FALSE)</f>
        <v>Ingresos Propios</v>
      </c>
      <c r="P1883" s="16">
        <v>860284</v>
      </c>
      <c r="Q1883" s="16">
        <v>12</v>
      </c>
      <c r="R1883" s="17">
        <v>0</v>
      </c>
      <c r="S1883" s="17">
        <v>0</v>
      </c>
      <c r="T1883" s="17">
        <f t="shared" si="261"/>
        <v>0</v>
      </c>
      <c r="U1883" s="17">
        <v>0</v>
      </c>
      <c r="V1883" s="17">
        <v>0</v>
      </c>
      <c r="W1883" s="17">
        <f t="shared" si="262"/>
        <v>0</v>
      </c>
      <c r="X1883" t="str">
        <f>VLOOKUP(J1883,'[12]Conver ASEJ VS Clave Nueva'!$A$4:$C$193,3,FALSE)</f>
        <v>4.3.13.3</v>
      </c>
      <c r="Y1883" t="str">
        <f>VLOOKUP(K1883,'[13]Conver ASEJ VS Clave Nueva'!$B$4:$D$193,3,FALSE)</f>
        <v>Dictámenes de trazo, uso y destino</v>
      </c>
    </row>
    <row r="1884" spans="1:25" x14ac:dyDescent="0.25">
      <c r="A1884" s="16">
        <v>84783</v>
      </c>
      <c r="B1884" s="16" t="s">
        <v>60</v>
      </c>
      <c r="C1884" s="16" t="str">
        <f t="shared" si="263"/>
        <v>2018</v>
      </c>
      <c r="D1884" s="16" t="str">
        <f t="shared" si="264"/>
        <v>040000</v>
      </c>
      <c r="E1884" s="16" t="str">
        <f>VLOOKUP(D1884:D5040,'[10]Catalogos CRI'!$A$10:$B$19,2,FALSE)</f>
        <v>DERECHOS</v>
      </c>
      <c r="F1884" s="16" t="str">
        <f t="shared" si="265"/>
        <v>045000</v>
      </c>
      <c r="G1884" s="16" t="str">
        <f>VLOOKUP(F1884:F5040,'[10]Catalogos CRI'!$A$24:$B$65,2,FALSE)</f>
        <v>ACCESORIOS DE LOS DERECHOS</v>
      </c>
      <c r="H1884" s="16" t="str">
        <f t="shared" si="266"/>
        <v>045010</v>
      </c>
      <c r="I1884" s="16" t="str">
        <f>VLOOKUP(H1884:H5040,'[10]Catalogos CRI'!$A$70:$B$148,2,FALSE)</f>
        <v>ACCESORIOS DE LOS DERECHOS</v>
      </c>
      <c r="J1884" s="16" t="str">
        <f t="shared" si="267"/>
        <v>045011</v>
      </c>
      <c r="K1884" s="16" t="str">
        <f>VLOOKUP(J1884:J5040,'[10]Catalogos CRI'!$A$153:$B$335,2,FALSE)</f>
        <v>Falta de pago</v>
      </c>
      <c r="L1884" s="16" t="str">
        <f t="shared" si="268"/>
        <v>400</v>
      </c>
      <c r="M1884" s="16" t="str">
        <f>VLOOKUP(L1884:L5040,[11]FF!$A$10:$B$16,2,FALSE)</f>
        <v>Ingresos Propios</v>
      </c>
      <c r="N1884" s="16" t="str">
        <f t="shared" si="269"/>
        <v>401</v>
      </c>
      <c r="O1884" s="16" t="str">
        <f>VLOOKUP(N1884:N5040,[11]FF!$A$22:$B$93,2,FALSE)</f>
        <v>Ingresos Propios</v>
      </c>
      <c r="P1884" s="16">
        <v>860285</v>
      </c>
      <c r="Q1884" s="16">
        <v>1</v>
      </c>
      <c r="R1884" s="17">
        <v>0</v>
      </c>
      <c r="S1884" s="17">
        <v>0</v>
      </c>
      <c r="T1884" s="17">
        <f t="shared" si="261"/>
        <v>0</v>
      </c>
      <c r="U1884" s="17">
        <v>0</v>
      </c>
      <c r="V1884" s="17">
        <v>369478.94</v>
      </c>
      <c r="W1884" s="17">
        <f t="shared" si="262"/>
        <v>-369478.94</v>
      </c>
      <c r="X1884" t="str">
        <f>VLOOKUP(J1884,'[12]Conver ASEJ VS Clave Nueva'!$A$4:$C$193,3,FALSE)</f>
        <v>4.5.1.1</v>
      </c>
      <c r="Y1884" t="str">
        <f>VLOOKUP(K1884,'[13]Conver ASEJ VS Clave Nueva'!$B$4:$D$193,3,FALSE)</f>
        <v>Falta de pago</v>
      </c>
    </row>
    <row r="1885" spans="1:25" x14ac:dyDescent="0.25">
      <c r="A1885" s="16">
        <v>84783</v>
      </c>
      <c r="B1885" s="16" t="s">
        <v>60</v>
      </c>
      <c r="C1885" s="16" t="str">
        <f t="shared" si="263"/>
        <v>2018</v>
      </c>
      <c r="D1885" s="16" t="str">
        <f t="shared" si="264"/>
        <v>040000</v>
      </c>
      <c r="E1885" s="16" t="str">
        <f>VLOOKUP(D1885:D5041,'[10]Catalogos CRI'!$A$10:$B$19,2,FALSE)</f>
        <v>DERECHOS</v>
      </c>
      <c r="F1885" s="16" t="str">
        <f t="shared" si="265"/>
        <v>045000</v>
      </c>
      <c r="G1885" s="16" t="str">
        <f>VLOOKUP(F1885:F5041,'[10]Catalogos CRI'!$A$24:$B$65,2,FALSE)</f>
        <v>ACCESORIOS DE LOS DERECHOS</v>
      </c>
      <c r="H1885" s="16" t="str">
        <f t="shared" si="266"/>
        <v>045010</v>
      </c>
      <c r="I1885" s="16" t="str">
        <f>VLOOKUP(H1885:H5041,'[10]Catalogos CRI'!$A$70:$B$148,2,FALSE)</f>
        <v>ACCESORIOS DE LOS DERECHOS</v>
      </c>
      <c r="J1885" s="16" t="str">
        <f t="shared" si="267"/>
        <v>045011</v>
      </c>
      <c r="K1885" s="16" t="str">
        <f>VLOOKUP(J1885:J5041,'[10]Catalogos CRI'!$A$153:$B$335,2,FALSE)</f>
        <v>Falta de pago</v>
      </c>
      <c r="L1885" s="16" t="str">
        <f t="shared" si="268"/>
        <v>400</v>
      </c>
      <c r="M1885" s="16" t="str">
        <f>VLOOKUP(L1885:L5041,[11]FF!$A$10:$B$16,2,FALSE)</f>
        <v>Ingresos Propios</v>
      </c>
      <c r="N1885" s="16" t="str">
        <f t="shared" si="269"/>
        <v>401</v>
      </c>
      <c r="O1885" s="16" t="str">
        <f>VLOOKUP(N1885:N5041,[11]FF!$A$22:$B$93,2,FALSE)</f>
        <v>Ingresos Propios</v>
      </c>
      <c r="P1885" s="16">
        <v>860286</v>
      </c>
      <c r="Q1885" s="16">
        <v>2</v>
      </c>
      <c r="R1885" s="17">
        <v>0</v>
      </c>
      <c r="S1885" s="17">
        <v>0</v>
      </c>
      <c r="T1885" s="17">
        <f t="shared" si="261"/>
        <v>0</v>
      </c>
      <c r="U1885" s="17">
        <v>0</v>
      </c>
      <c r="V1885" s="17">
        <v>325477.28000000003</v>
      </c>
      <c r="W1885" s="17">
        <f t="shared" si="262"/>
        <v>-325477.28000000003</v>
      </c>
      <c r="X1885" t="str">
        <f>VLOOKUP(J1885,'[12]Conver ASEJ VS Clave Nueva'!$A$4:$C$193,3,FALSE)</f>
        <v>4.5.1.1</v>
      </c>
      <c r="Y1885" t="str">
        <f>VLOOKUP(K1885,'[13]Conver ASEJ VS Clave Nueva'!$B$4:$D$193,3,FALSE)</f>
        <v>Falta de pago</v>
      </c>
    </row>
    <row r="1886" spans="1:25" x14ac:dyDescent="0.25">
      <c r="A1886" s="16">
        <v>84783</v>
      </c>
      <c r="B1886" s="16" t="s">
        <v>60</v>
      </c>
      <c r="C1886" s="16" t="str">
        <f t="shared" si="263"/>
        <v>2018</v>
      </c>
      <c r="D1886" s="16" t="str">
        <f t="shared" si="264"/>
        <v>040000</v>
      </c>
      <c r="E1886" s="16" t="str">
        <f>VLOOKUP(D1886:D5042,'[10]Catalogos CRI'!$A$10:$B$19,2,FALSE)</f>
        <v>DERECHOS</v>
      </c>
      <c r="F1886" s="16" t="str">
        <f t="shared" si="265"/>
        <v>045000</v>
      </c>
      <c r="G1886" s="16" t="str">
        <f>VLOOKUP(F1886:F5042,'[10]Catalogos CRI'!$A$24:$B$65,2,FALSE)</f>
        <v>ACCESORIOS DE LOS DERECHOS</v>
      </c>
      <c r="H1886" s="16" t="str">
        <f t="shared" si="266"/>
        <v>045010</v>
      </c>
      <c r="I1886" s="16" t="str">
        <f>VLOOKUP(H1886:H5042,'[10]Catalogos CRI'!$A$70:$B$148,2,FALSE)</f>
        <v>ACCESORIOS DE LOS DERECHOS</v>
      </c>
      <c r="J1886" s="16" t="str">
        <f t="shared" si="267"/>
        <v>045011</v>
      </c>
      <c r="K1886" s="16" t="str">
        <f>VLOOKUP(J1886:J5042,'[10]Catalogos CRI'!$A$153:$B$335,2,FALSE)</f>
        <v>Falta de pago</v>
      </c>
      <c r="L1886" s="16" t="str">
        <f t="shared" si="268"/>
        <v>400</v>
      </c>
      <c r="M1886" s="16" t="str">
        <f>VLOOKUP(L1886:L5042,[11]FF!$A$10:$B$16,2,FALSE)</f>
        <v>Ingresos Propios</v>
      </c>
      <c r="N1886" s="16" t="str">
        <f t="shared" si="269"/>
        <v>401</v>
      </c>
      <c r="O1886" s="16" t="str">
        <f>VLOOKUP(N1886:N5042,[11]FF!$A$22:$B$93,2,FALSE)</f>
        <v>Ingresos Propios</v>
      </c>
      <c r="P1886" s="16">
        <v>860287</v>
      </c>
      <c r="Q1886" s="16">
        <v>3</v>
      </c>
      <c r="R1886" s="17">
        <v>0</v>
      </c>
      <c r="S1886" s="17">
        <v>0</v>
      </c>
      <c r="T1886" s="17">
        <f t="shared" si="261"/>
        <v>0</v>
      </c>
      <c r="U1886" s="17">
        <v>0</v>
      </c>
      <c r="V1886" s="17">
        <v>204352.46</v>
      </c>
      <c r="W1886" s="17">
        <f t="shared" si="262"/>
        <v>-204352.46</v>
      </c>
      <c r="X1886" t="str">
        <f>VLOOKUP(J1886,'[12]Conver ASEJ VS Clave Nueva'!$A$4:$C$193,3,FALSE)</f>
        <v>4.5.1.1</v>
      </c>
      <c r="Y1886" t="str">
        <f>VLOOKUP(K1886,'[13]Conver ASEJ VS Clave Nueva'!$B$4:$D$193,3,FALSE)</f>
        <v>Falta de pago</v>
      </c>
    </row>
    <row r="1887" spans="1:25" x14ac:dyDescent="0.25">
      <c r="A1887" s="16">
        <v>84783</v>
      </c>
      <c r="B1887" s="16" t="s">
        <v>60</v>
      </c>
      <c r="C1887" s="16" t="str">
        <f t="shared" si="263"/>
        <v>2018</v>
      </c>
      <c r="D1887" s="16" t="str">
        <f t="shared" si="264"/>
        <v>040000</v>
      </c>
      <c r="E1887" s="16" t="str">
        <f>VLOOKUP(D1887:D5043,'[10]Catalogos CRI'!$A$10:$B$19,2,FALSE)</f>
        <v>DERECHOS</v>
      </c>
      <c r="F1887" s="16" t="str">
        <f t="shared" si="265"/>
        <v>045000</v>
      </c>
      <c r="G1887" s="16" t="str">
        <f>VLOOKUP(F1887:F5043,'[10]Catalogos CRI'!$A$24:$B$65,2,FALSE)</f>
        <v>ACCESORIOS DE LOS DERECHOS</v>
      </c>
      <c r="H1887" s="16" t="str">
        <f t="shared" si="266"/>
        <v>045010</v>
      </c>
      <c r="I1887" s="16" t="str">
        <f>VLOOKUP(H1887:H5043,'[10]Catalogos CRI'!$A$70:$B$148,2,FALSE)</f>
        <v>ACCESORIOS DE LOS DERECHOS</v>
      </c>
      <c r="J1887" s="16" t="str">
        <f t="shared" si="267"/>
        <v>045011</v>
      </c>
      <c r="K1887" s="16" t="str">
        <f>VLOOKUP(J1887:J5043,'[10]Catalogos CRI'!$A$153:$B$335,2,FALSE)</f>
        <v>Falta de pago</v>
      </c>
      <c r="L1887" s="16" t="str">
        <f t="shared" si="268"/>
        <v>400</v>
      </c>
      <c r="M1887" s="16" t="str">
        <f>VLOOKUP(L1887:L5043,[11]FF!$A$10:$B$16,2,FALSE)</f>
        <v>Ingresos Propios</v>
      </c>
      <c r="N1887" s="16" t="str">
        <f t="shared" si="269"/>
        <v>401</v>
      </c>
      <c r="O1887" s="16" t="str">
        <f>VLOOKUP(N1887:N5043,[11]FF!$A$22:$B$93,2,FALSE)</f>
        <v>Ingresos Propios</v>
      </c>
      <c r="P1887" s="16">
        <v>860288</v>
      </c>
      <c r="Q1887" s="16">
        <v>4</v>
      </c>
      <c r="R1887" s="17">
        <v>0</v>
      </c>
      <c r="S1887" s="17">
        <v>0</v>
      </c>
      <c r="T1887" s="17">
        <f t="shared" si="261"/>
        <v>0</v>
      </c>
      <c r="U1887" s="17">
        <v>0</v>
      </c>
      <c r="V1887" s="17">
        <v>64760.21</v>
      </c>
      <c r="W1887" s="17">
        <f t="shared" si="262"/>
        <v>-64760.21</v>
      </c>
      <c r="X1887" t="str">
        <f>VLOOKUP(J1887,'[12]Conver ASEJ VS Clave Nueva'!$A$4:$C$193,3,FALSE)</f>
        <v>4.5.1.1</v>
      </c>
      <c r="Y1887" t="str">
        <f>VLOOKUP(K1887,'[13]Conver ASEJ VS Clave Nueva'!$B$4:$D$193,3,FALSE)</f>
        <v>Falta de pago</v>
      </c>
    </row>
    <row r="1888" spans="1:25" x14ac:dyDescent="0.25">
      <c r="A1888" s="16">
        <v>84783</v>
      </c>
      <c r="B1888" s="16" t="s">
        <v>60</v>
      </c>
      <c r="C1888" s="16" t="str">
        <f t="shared" si="263"/>
        <v>2018</v>
      </c>
      <c r="D1888" s="16" t="str">
        <f t="shared" si="264"/>
        <v>040000</v>
      </c>
      <c r="E1888" s="16" t="str">
        <f>VLOOKUP(D1888:D5044,'[10]Catalogos CRI'!$A$10:$B$19,2,FALSE)</f>
        <v>DERECHOS</v>
      </c>
      <c r="F1888" s="16" t="str">
        <f t="shared" si="265"/>
        <v>045000</v>
      </c>
      <c r="G1888" s="16" t="str">
        <f>VLOOKUP(F1888:F5044,'[10]Catalogos CRI'!$A$24:$B$65,2,FALSE)</f>
        <v>ACCESORIOS DE LOS DERECHOS</v>
      </c>
      <c r="H1888" s="16" t="str">
        <f t="shared" si="266"/>
        <v>045010</v>
      </c>
      <c r="I1888" s="16" t="str">
        <f>VLOOKUP(H1888:H5044,'[10]Catalogos CRI'!$A$70:$B$148,2,FALSE)</f>
        <v>ACCESORIOS DE LOS DERECHOS</v>
      </c>
      <c r="J1888" s="16" t="str">
        <f t="shared" si="267"/>
        <v>045011</v>
      </c>
      <c r="K1888" s="16" t="str">
        <f>VLOOKUP(J1888:J5044,'[10]Catalogos CRI'!$A$153:$B$335,2,FALSE)</f>
        <v>Falta de pago</v>
      </c>
      <c r="L1888" s="16" t="str">
        <f t="shared" si="268"/>
        <v>400</v>
      </c>
      <c r="M1888" s="16" t="str">
        <f>VLOOKUP(L1888:L5044,[11]FF!$A$10:$B$16,2,FALSE)</f>
        <v>Ingresos Propios</v>
      </c>
      <c r="N1888" s="16" t="str">
        <f t="shared" si="269"/>
        <v>401</v>
      </c>
      <c r="O1888" s="16" t="str">
        <f>VLOOKUP(N1888:N5044,[11]FF!$A$22:$B$93,2,FALSE)</f>
        <v>Ingresos Propios</v>
      </c>
      <c r="P1888" s="16">
        <v>860289</v>
      </c>
      <c r="Q1888" s="16">
        <v>5</v>
      </c>
      <c r="R1888" s="17">
        <v>0</v>
      </c>
      <c r="S1888" s="17">
        <v>0</v>
      </c>
      <c r="T1888" s="17">
        <f t="shared" si="261"/>
        <v>0</v>
      </c>
      <c r="U1888" s="17">
        <v>0</v>
      </c>
      <c r="V1888" s="17">
        <v>0</v>
      </c>
      <c r="W1888" s="17">
        <f t="shared" si="262"/>
        <v>0</v>
      </c>
      <c r="X1888" t="str">
        <f>VLOOKUP(J1888,'[12]Conver ASEJ VS Clave Nueva'!$A$4:$C$193,3,FALSE)</f>
        <v>4.5.1.1</v>
      </c>
      <c r="Y1888" t="str">
        <f>VLOOKUP(K1888,'[13]Conver ASEJ VS Clave Nueva'!$B$4:$D$193,3,FALSE)</f>
        <v>Falta de pago</v>
      </c>
    </row>
    <row r="1889" spans="1:25" x14ac:dyDescent="0.25">
      <c r="A1889" s="16">
        <v>84783</v>
      </c>
      <c r="B1889" s="16" t="s">
        <v>60</v>
      </c>
      <c r="C1889" s="16" t="str">
        <f t="shared" si="263"/>
        <v>2018</v>
      </c>
      <c r="D1889" s="16" t="str">
        <f t="shared" si="264"/>
        <v>040000</v>
      </c>
      <c r="E1889" s="16" t="str">
        <f>VLOOKUP(D1889:D5045,'[10]Catalogos CRI'!$A$10:$B$19,2,FALSE)</f>
        <v>DERECHOS</v>
      </c>
      <c r="F1889" s="16" t="str">
        <f t="shared" si="265"/>
        <v>045000</v>
      </c>
      <c r="G1889" s="16" t="str">
        <f>VLOOKUP(F1889:F5045,'[10]Catalogos CRI'!$A$24:$B$65,2,FALSE)</f>
        <v>ACCESORIOS DE LOS DERECHOS</v>
      </c>
      <c r="H1889" s="16" t="str">
        <f t="shared" si="266"/>
        <v>045010</v>
      </c>
      <c r="I1889" s="16" t="str">
        <f>VLOOKUP(H1889:H5045,'[10]Catalogos CRI'!$A$70:$B$148,2,FALSE)</f>
        <v>ACCESORIOS DE LOS DERECHOS</v>
      </c>
      <c r="J1889" s="16" t="str">
        <f t="shared" si="267"/>
        <v>045011</v>
      </c>
      <c r="K1889" s="16" t="str">
        <f>VLOOKUP(J1889:J5045,'[10]Catalogos CRI'!$A$153:$B$335,2,FALSE)</f>
        <v>Falta de pago</v>
      </c>
      <c r="L1889" s="16" t="str">
        <f t="shared" si="268"/>
        <v>400</v>
      </c>
      <c r="M1889" s="16" t="str">
        <f>VLOOKUP(L1889:L5045,[11]FF!$A$10:$B$16,2,FALSE)</f>
        <v>Ingresos Propios</v>
      </c>
      <c r="N1889" s="16" t="str">
        <f t="shared" si="269"/>
        <v>401</v>
      </c>
      <c r="O1889" s="16" t="str">
        <f>VLOOKUP(N1889:N5045,[11]FF!$A$22:$B$93,2,FALSE)</f>
        <v>Ingresos Propios</v>
      </c>
      <c r="P1889" s="16">
        <v>860290</v>
      </c>
      <c r="Q1889" s="16">
        <v>6</v>
      </c>
      <c r="R1889" s="17">
        <v>0</v>
      </c>
      <c r="S1889" s="17">
        <v>0</v>
      </c>
      <c r="T1889" s="17">
        <f t="shared" si="261"/>
        <v>0</v>
      </c>
      <c r="U1889" s="17">
        <v>0</v>
      </c>
      <c r="V1889" s="17">
        <v>0</v>
      </c>
      <c r="W1889" s="17">
        <f t="shared" si="262"/>
        <v>0</v>
      </c>
      <c r="X1889" t="str">
        <f>VLOOKUP(J1889,'[12]Conver ASEJ VS Clave Nueva'!$A$4:$C$193,3,FALSE)</f>
        <v>4.5.1.1</v>
      </c>
      <c r="Y1889" t="str">
        <f>VLOOKUP(K1889,'[13]Conver ASEJ VS Clave Nueva'!$B$4:$D$193,3,FALSE)</f>
        <v>Falta de pago</v>
      </c>
    </row>
    <row r="1890" spans="1:25" x14ac:dyDescent="0.25">
      <c r="A1890" s="16">
        <v>84783</v>
      </c>
      <c r="B1890" s="16" t="s">
        <v>60</v>
      </c>
      <c r="C1890" s="16" t="str">
        <f t="shared" si="263"/>
        <v>2018</v>
      </c>
      <c r="D1890" s="16" t="str">
        <f t="shared" si="264"/>
        <v>040000</v>
      </c>
      <c r="E1890" s="16" t="str">
        <f>VLOOKUP(D1890:D5046,'[10]Catalogos CRI'!$A$10:$B$19,2,FALSE)</f>
        <v>DERECHOS</v>
      </c>
      <c r="F1890" s="16" t="str">
        <f t="shared" si="265"/>
        <v>045000</v>
      </c>
      <c r="G1890" s="16" t="str">
        <f>VLOOKUP(F1890:F5046,'[10]Catalogos CRI'!$A$24:$B$65,2,FALSE)</f>
        <v>ACCESORIOS DE LOS DERECHOS</v>
      </c>
      <c r="H1890" s="16" t="str">
        <f t="shared" si="266"/>
        <v>045010</v>
      </c>
      <c r="I1890" s="16" t="str">
        <f>VLOOKUP(H1890:H5046,'[10]Catalogos CRI'!$A$70:$B$148,2,FALSE)</f>
        <v>ACCESORIOS DE LOS DERECHOS</v>
      </c>
      <c r="J1890" s="16" t="str">
        <f t="shared" si="267"/>
        <v>045011</v>
      </c>
      <c r="K1890" s="16" t="str">
        <f>VLOOKUP(J1890:J5046,'[10]Catalogos CRI'!$A$153:$B$335,2,FALSE)</f>
        <v>Falta de pago</v>
      </c>
      <c r="L1890" s="16" t="str">
        <f t="shared" si="268"/>
        <v>400</v>
      </c>
      <c r="M1890" s="16" t="str">
        <f>VLOOKUP(L1890:L5046,[11]FF!$A$10:$B$16,2,FALSE)</f>
        <v>Ingresos Propios</v>
      </c>
      <c r="N1890" s="16" t="str">
        <f t="shared" si="269"/>
        <v>401</v>
      </c>
      <c r="O1890" s="16" t="str">
        <f>VLOOKUP(N1890:N5046,[11]FF!$A$22:$B$93,2,FALSE)</f>
        <v>Ingresos Propios</v>
      </c>
      <c r="P1890" s="16">
        <v>860291</v>
      </c>
      <c r="Q1890" s="16">
        <v>7</v>
      </c>
      <c r="R1890" s="17">
        <v>0</v>
      </c>
      <c r="S1890" s="17">
        <v>0</v>
      </c>
      <c r="T1890" s="17">
        <f t="shared" si="261"/>
        <v>0</v>
      </c>
      <c r="U1890" s="17">
        <v>0</v>
      </c>
      <c r="V1890" s="17">
        <v>0</v>
      </c>
      <c r="W1890" s="17">
        <f t="shared" si="262"/>
        <v>0</v>
      </c>
      <c r="X1890" t="str">
        <f>VLOOKUP(J1890,'[12]Conver ASEJ VS Clave Nueva'!$A$4:$C$193,3,FALSE)</f>
        <v>4.5.1.1</v>
      </c>
      <c r="Y1890" t="str">
        <f>VLOOKUP(K1890,'[13]Conver ASEJ VS Clave Nueva'!$B$4:$D$193,3,FALSE)</f>
        <v>Falta de pago</v>
      </c>
    </row>
    <row r="1891" spans="1:25" x14ac:dyDescent="0.25">
      <c r="A1891" s="16">
        <v>84783</v>
      </c>
      <c r="B1891" s="16" t="s">
        <v>60</v>
      </c>
      <c r="C1891" s="16" t="str">
        <f t="shared" si="263"/>
        <v>2018</v>
      </c>
      <c r="D1891" s="16" t="str">
        <f t="shared" si="264"/>
        <v>040000</v>
      </c>
      <c r="E1891" s="16" t="str">
        <f>VLOOKUP(D1891:D5047,'[10]Catalogos CRI'!$A$10:$B$19,2,FALSE)</f>
        <v>DERECHOS</v>
      </c>
      <c r="F1891" s="16" t="str">
        <f t="shared" si="265"/>
        <v>045000</v>
      </c>
      <c r="G1891" s="16" t="str">
        <f>VLOOKUP(F1891:F5047,'[10]Catalogos CRI'!$A$24:$B$65,2,FALSE)</f>
        <v>ACCESORIOS DE LOS DERECHOS</v>
      </c>
      <c r="H1891" s="16" t="str">
        <f t="shared" si="266"/>
        <v>045010</v>
      </c>
      <c r="I1891" s="16" t="str">
        <f>VLOOKUP(H1891:H5047,'[10]Catalogos CRI'!$A$70:$B$148,2,FALSE)</f>
        <v>ACCESORIOS DE LOS DERECHOS</v>
      </c>
      <c r="J1891" s="16" t="str">
        <f t="shared" si="267"/>
        <v>045011</v>
      </c>
      <c r="K1891" s="16" t="str">
        <f>VLOOKUP(J1891:J5047,'[10]Catalogos CRI'!$A$153:$B$335,2,FALSE)</f>
        <v>Falta de pago</v>
      </c>
      <c r="L1891" s="16" t="str">
        <f t="shared" si="268"/>
        <v>400</v>
      </c>
      <c r="M1891" s="16" t="str">
        <f>VLOOKUP(L1891:L5047,[11]FF!$A$10:$B$16,2,FALSE)</f>
        <v>Ingresos Propios</v>
      </c>
      <c r="N1891" s="16" t="str">
        <f t="shared" si="269"/>
        <v>401</v>
      </c>
      <c r="O1891" s="16" t="str">
        <f>VLOOKUP(N1891:N5047,[11]FF!$A$22:$B$93,2,FALSE)</f>
        <v>Ingresos Propios</v>
      </c>
      <c r="P1891" s="16">
        <v>860292</v>
      </c>
      <c r="Q1891" s="16">
        <v>8</v>
      </c>
      <c r="R1891" s="17">
        <v>0</v>
      </c>
      <c r="S1891" s="17">
        <v>0</v>
      </c>
      <c r="T1891" s="17">
        <f t="shared" si="261"/>
        <v>0</v>
      </c>
      <c r="U1891" s="17">
        <v>0</v>
      </c>
      <c r="V1891" s="17">
        <v>0</v>
      </c>
      <c r="W1891" s="17">
        <f t="shared" si="262"/>
        <v>0</v>
      </c>
      <c r="X1891" t="str">
        <f>VLOOKUP(J1891,'[12]Conver ASEJ VS Clave Nueva'!$A$4:$C$193,3,FALSE)</f>
        <v>4.5.1.1</v>
      </c>
      <c r="Y1891" t="str">
        <f>VLOOKUP(K1891,'[13]Conver ASEJ VS Clave Nueva'!$B$4:$D$193,3,FALSE)</f>
        <v>Falta de pago</v>
      </c>
    </row>
    <row r="1892" spans="1:25" x14ac:dyDescent="0.25">
      <c r="A1892" s="16">
        <v>84783</v>
      </c>
      <c r="B1892" s="16" t="s">
        <v>60</v>
      </c>
      <c r="C1892" s="16" t="str">
        <f t="shared" si="263"/>
        <v>2018</v>
      </c>
      <c r="D1892" s="16" t="str">
        <f t="shared" si="264"/>
        <v>040000</v>
      </c>
      <c r="E1892" s="16" t="str">
        <f>VLOOKUP(D1892:D5048,'[10]Catalogos CRI'!$A$10:$B$19,2,FALSE)</f>
        <v>DERECHOS</v>
      </c>
      <c r="F1892" s="16" t="str">
        <f t="shared" si="265"/>
        <v>045000</v>
      </c>
      <c r="G1892" s="16" t="str">
        <f>VLOOKUP(F1892:F5048,'[10]Catalogos CRI'!$A$24:$B$65,2,FALSE)</f>
        <v>ACCESORIOS DE LOS DERECHOS</v>
      </c>
      <c r="H1892" s="16" t="str">
        <f t="shared" si="266"/>
        <v>045010</v>
      </c>
      <c r="I1892" s="16" t="str">
        <f>VLOOKUP(H1892:H5048,'[10]Catalogos CRI'!$A$70:$B$148,2,FALSE)</f>
        <v>ACCESORIOS DE LOS DERECHOS</v>
      </c>
      <c r="J1892" s="16" t="str">
        <f t="shared" si="267"/>
        <v>045011</v>
      </c>
      <c r="K1892" s="16" t="str">
        <f>VLOOKUP(J1892:J5048,'[10]Catalogos CRI'!$A$153:$B$335,2,FALSE)</f>
        <v>Falta de pago</v>
      </c>
      <c r="L1892" s="16" t="str">
        <f t="shared" si="268"/>
        <v>400</v>
      </c>
      <c r="M1892" s="16" t="str">
        <f>VLOOKUP(L1892:L5048,[11]FF!$A$10:$B$16,2,FALSE)</f>
        <v>Ingresos Propios</v>
      </c>
      <c r="N1892" s="16" t="str">
        <f t="shared" si="269"/>
        <v>401</v>
      </c>
      <c r="O1892" s="16" t="str">
        <f>VLOOKUP(N1892:N5048,[11]FF!$A$22:$B$93,2,FALSE)</f>
        <v>Ingresos Propios</v>
      </c>
      <c r="P1892" s="16">
        <v>860293</v>
      </c>
      <c r="Q1892" s="16">
        <v>9</v>
      </c>
      <c r="R1892" s="17">
        <v>0</v>
      </c>
      <c r="S1892" s="17">
        <v>0</v>
      </c>
      <c r="T1892" s="17">
        <f t="shared" si="261"/>
        <v>0</v>
      </c>
      <c r="U1892" s="17">
        <v>0</v>
      </c>
      <c r="V1892" s="17">
        <v>0</v>
      </c>
      <c r="W1892" s="17">
        <f t="shared" si="262"/>
        <v>0</v>
      </c>
      <c r="X1892" t="str">
        <f>VLOOKUP(J1892,'[12]Conver ASEJ VS Clave Nueva'!$A$4:$C$193,3,FALSE)</f>
        <v>4.5.1.1</v>
      </c>
      <c r="Y1892" t="str">
        <f>VLOOKUP(K1892,'[13]Conver ASEJ VS Clave Nueva'!$B$4:$D$193,3,FALSE)</f>
        <v>Falta de pago</v>
      </c>
    </row>
    <row r="1893" spans="1:25" x14ac:dyDescent="0.25">
      <c r="A1893" s="16">
        <v>84783</v>
      </c>
      <c r="B1893" s="16" t="s">
        <v>60</v>
      </c>
      <c r="C1893" s="16" t="str">
        <f t="shared" si="263"/>
        <v>2018</v>
      </c>
      <c r="D1893" s="16" t="str">
        <f t="shared" si="264"/>
        <v>040000</v>
      </c>
      <c r="E1893" s="16" t="str">
        <f>VLOOKUP(D1893:D5049,'[10]Catalogos CRI'!$A$10:$B$19,2,FALSE)</f>
        <v>DERECHOS</v>
      </c>
      <c r="F1893" s="16" t="str">
        <f t="shared" si="265"/>
        <v>045000</v>
      </c>
      <c r="G1893" s="16" t="str">
        <f>VLOOKUP(F1893:F5049,'[10]Catalogos CRI'!$A$24:$B$65,2,FALSE)</f>
        <v>ACCESORIOS DE LOS DERECHOS</v>
      </c>
      <c r="H1893" s="16" t="str">
        <f t="shared" si="266"/>
        <v>045010</v>
      </c>
      <c r="I1893" s="16" t="str">
        <f>VLOOKUP(H1893:H5049,'[10]Catalogos CRI'!$A$70:$B$148,2,FALSE)</f>
        <v>ACCESORIOS DE LOS DERECHOS</v>
      </c>
      <c r="J1893" s="16" t="str">
        <f t="shared" si="267"/>
        <v>045011</v>
      </c>
      <c r="K1893" s="16" t="str">
        <f>VLOOKUP(J1893:J5049,'[10]Catalogos CRI'!$A$153:$B$335,2,FALSE)</f>
        <v>Falta de pago</v>
      </c>
      <c r="L1893" s="16" t="str">
        <f t="shared" si="268"/>
        <v>400</v>
      </c>
      <c r="M1893" s="16" t="str">
        <f>VLOOKUP(L1893:L5049,[11]FF!$A$10:$B$16,2,FALSE)</f>
        <v>Ingresos Propios</v>
      </c>
      <c r="N1893" s="16" t="str">
        <f t="shared" si="269"/>
        <v>401</v>
      </c>
      <c r="O1893" s="16" t="str">
        <f>VLOOKUP(N1893:N5049,[11]FF!$A$22:$B$93,2,FALSE)</f>
        <v>Ingresos Propios</v>
      </c>
      <c r="P1893" s="16">
        <v>860294</v>
      </c>
      <c r="Q1893" s="16">
        <v>10</v>
      </c>
      <c r="R1893" s="17">
        <v>0</v>
      </c>
      <c r="S1893" s="17">
        <v>0</v>
      </c>
      <c r="T1893" s="17">
        <f t="shared" si="261"/>
        <v>0</v>
      </c>
      <c r="U1893" s="17">
        <v>0</v>
      </c>
      <c r="V1893" s="17">
        <v>0</v>
      </c>
      <c r="W1893" s="17">
        <f t="shared" si="262"/>
        <v>0</v>
      </c>
      <c r="X1893" t="str">
        <f>VLOOKUP(J1893,'[12]Conver ASEJ VS Clave Nueva'!$A$4:$C$193,3,FALSE)</f>
        <v>4.5.1.1</v>
      </c>
      <c r="Y1893" t="str">
        <f>VLOOKUP(K1893,'[13]Conver ASEJ VS Clave Nueva'!$B$4:$D$193,3,FALSE)</f>
        <v>Falta de pago</v>
      </c>
    </row>
    <row r="1894" spans="1:25" x14ac:dyDescent="0.25">
      <c r="A1894" s="16">
        <v>84783</v>
      </c>
      <c r="B1894" s="16" t="s">
        <v>60</v>
      </c>
      <c r="C1894" s="16" t="str">
        <f t="shared" si="263"/>
        <v>2018</v>
      </c>
      <c r="D1894" s="16" t="str">
        <f t="shared" si="264"/>
        <v>040000</v>
      </c>
      <c r="E1894" s="16" t="str">
        <f>VLOOKUP(D1894:D5050,'[10]Catalogos CRI'!$A$10:$B$19,2,FALSE)</f>
        <v>DERECHOS</v>
      </c>
      <c r="F1894" s="16" t="str">
        <f t="shared" si="265"/>
        <v>045000</v>
      </c>
      <c r="G1894" s="16" t="str">
        <f>VLOOKUP(F1894:F5050,'[10]Catalogos CRI'!$A$24:$B$65,2,FALSE)</f>
        <v>ACCESORIOS DE LOS DERECHOS</v>
      </c>
      <c r="H1894" s="16" t="str">
        <f t="shared" si="266"/>
        <v>045010</v>
      </c>
      <c r="I1894" s="16" t="str">
        <f>VLOOKUP(H1894:H5050,'[10]Catalogos CRI'!$A$70:$B$148,2,FALSE)</f>
        <v>ACCESORIOS DE LOS DERECHOS</v>
      </c>
      <c r="J1894" s="16" t="str">
        <f t="shared" si="267"/>
        <v>045011</v>
      </c>
      <c r="K1894" s="16" t="str">
        <f>VLOOKUP(J1894:J5050,'[10]Catalogos CRI'!$A$153:$B$335,2,FALSE)</f>
        <v>Falta de pago</v>
      </c>
      <c r="L1894" s="16" t="str">
        <f t="shared" si="268"/>
        <v>400</v>
      </c>
      <c r="M1894" s="16" t="str">
        <f>VLOOKUP(L1894:L5050,[11]FF!$A$10:$B$16,2,FALSE)</f>
        <v>Ingresos Propios</v>
      </c>
      <c r="N1894" s="16" t="str">
        <f t="shared" si="269"/>
        <v>401</v>
      </c>
      <c r="O1894" s="16" t="str">
        <f>VLOOKUP(N1894:N5050,[11]FF!$A$22:$B$93,2,FALSE)</f>
        <v>Ingresos Propios</v>
      </c>
      <c r="P1894" s="16">
        <v>860295</v>
      </c>
      <c r="Q1894" s="16">
        <v>11</v>
      </c>
      <c r="R1894" s="17">
        <v>0</v>
      </c>
      <c r="S1894" s="17">
        <v>0</v>
      </c>
      <c r="T1894" s="17">
        <f t="shared" si="261"/>
        <v>0</v>
      </c>
      <c r="U1894" s="17">
        <v>0</v>
      </c>
      <c r="V1894" s="17">
        <v>0</v>
      </c>
      <c r="W1894" s="17">
        <f t="shared" si="262"/>
        <v>0</v>
      </c>
      <c r="X1894" t="str">
        <f>VLOOKUP(J1894,'[12]Conver ASEJ VS Clave Nueva'!$A$4:$C$193,3,FALSE)</f>
        <v>4.5.1.1</v>
      </c>
      <c r="Y1894" t="str">
        <f>VLOOKUP(K1894,'[13]Conver ASEJ VS Clave Nueva'!$B$4:$D$193,3,FALSE)</f>
        <v>Falta de pago</v>
      </c>
    </row>
    <row r="1895" spans="1:25" x14ac:dyDescent="0.25">
      <c r="A1895" s="16">
        <v>84783</v>
      </c>
      <c r="B1895" s="16" t="s">
        <v>60</v>
      </c>
      <c r="C1895" s="16" t="str">
        <f t="shared" si="263"/>
        <v>2018</v>
      </c>
      <c r="D1895" s="16" t="str">
        <f t="shared" si="264"/>
        <v>040000</v>
      </c>
      <c r="E1895" s="16" t="str">
        <f>VLOOKUP(D1895:D5051,'[10]Catalogos CRI'!$A$10:$B$19,2,FALSE)</f>
        <v>DERECHOS</v>
      </c>
      <c r="F1895" s="16" t="str">
        <f t="shared" si="265"/>
        <v>045000</v>
      </c>
      <c r="G1895" s="16" t="str">
        <f>VLOOKUP(F1895:F5051,'[10]Catalogos CRI'!$A$24:$B$65,2,FALSE)</f>
        <v>ACCESORIOS DE LOS DERECHOS</v>
      </c>
      <c r="H1895" s="16" t="str">
        <f t="shared" si="266"/>
        <v>045010</v>
      </c>
      <c r="I1895" s="16" t="str">
        <f>VLOOKUP(H1895:H5051,'[10]Catalogos CRI'!$A$70:$B$148,2,FALSE)</f>
        <v>ACCESORIOS DE LOS DERECHOS</v>
      </c>
      <c r="J1895" s="16" t="str">
        <f t="shared" si="267"/>
        <v>045011</v>
      </c>
      <c r="K1895" s="16" t="str">
        <f>VLOOKUP(J1895:J5051,'[10]Catalogos CRI'!$A$153:$B$335,2,FALSE)</f>
        <v>Falta de pago</v>
      </c>
      <c r="L1895" s="16" t="str">
        <f t="shared" si="268"/>
        <v>400</v>
      </c>
      <c r="M1895" s="16" t="str">
        <f>VLOOKUP(L1895:L5051,[11]FF!$A$10:$B$16,2,FALSE)</f>
        <v>Ingresos Propios</v>
      </c>
      <c r="N1895" s="16" t="str">
        <f t="shared" si="269"/>
        <v>401</v>
      </c>
      <c r="O1895" s="16" t="str">
        <f>VLOOKUP(N1895:N5051,[11]FF!$A$22:$B$93,2,FALSE)</f>
        <v>Ingresos Propios</v>
      </c>
      <c r="P1895" s="16">
        <v>860296</v>
      </c>
      <c r="Q1895" s="16">
        <v>12</v>
      </c>
      <c r="R1895" s="17">
        <v>0</v>
      </c>
      <c r="S1895" s="17">
        <v>0</v>
      </c>
      <c r="T1895" s="17">
        <f t="shared" si="261"/>
        <v>0</v>
      </c>
      <c r="U1895" s="17">
        <v>0</v>
      </c>
      <c r="V1895" s="17">
        <v>0</v>
      </c>
      <c r="W1895" s="17">
        <f t="shared" si="262"/>
        <v>0</v>
      </c>
      <c r="X1895" t="str">
        <f>VLOOKUP(J1895,'[12]Conver ASEJ VS Clave Nueva'!$A$4:$C$193,3,FALSE)</f>
        <v>4.5.1.1</v>
      </c>
      <c r="Y1895" t="str">
        <f>VLOOKUP(K1895,'[13]Conver ASEJ VS Clave Nueva'!$B$4:$D$193,3,FALSE)</f>
        <v>Falta de pago</v>
      </c>
    </row>
    <row r="1896" spans="1:25" x14ac:dyDescent="0.25">
      <c r="A1896" s="16">
        <v>84784</v>
      </c>
      <c r="B1896" s="16" t="s">
        <v>61</v>
      </c>
      <c r="C1896" s="16" t="str">
        <f t="shared" si="263"/>
        <v>2018</v>
      </c>
      <c r="D1896" s="16" t="str">
        <f t="shared" si="264"/>
        <v>040000</v>
      </c>
      <c r="E1896" s="16" t="str">
        <f>VLOOKUP(D1896:D5052,'[10]Catalogos CRI'!$A$10:$B$19,2,FALSE)</f>
        <v>DERECHOS</v>
      </c>
      <c r="F1896" s="16" t="str">
        <f t="shared" si="265"/>
        <v>045000</v>
      </c>
      <c r="G1896" s="16" t="str">
        <f>VLOOKUP(F1896:F5052,'[10]Catalogos CRI'!$A$24:$B$65,2,FALSE)</f>
        <v>ACCESORIOS DE LOS DERECHOS</v>
      </c>
      <c r="H1896" s="16" t="str">
        <f t="shared" si="266"/>
        <v>045020</v>
      </c>
      <c r="I1896" s="16" t="str">
        <f>VLOOKUP(H1896:H5052,'[10]Catalogos CRI'!$A$70:$B$148,2,FALSE)</f>
        <v>Multas</v>
      </c>
      <c r="J1896" s="16" t="str">
        <f t="shared" si="267"/>
        <v>045021</v>
      </c>
      <c r="K1896" s="16" t="str">
        <f>VLOOKUP(J1896:J5052,'[10]Catalogos CRI'!$A$153:$B$335,2,FALSE)</f>
        <v>Infracciones</v>
      </c>
      <c r="L1896" s="16" t="str">
        <f t="shared" si="268"/>
        <v>400</v>
      </c>
      <c r="M1896" s="16" t="str">
        <f>VLOOKUP(L1896:L5052,[11]FF!$A$10:$B$16,2,FALSE)</f>
        <v>Ingresos Propios</v>
      </c>
      <c r="N1896" s="16" t="str">
        <f t="shared" si="269"/>
        <v>401</v>
      </c>
      <c r="O1896" s="16" t="str">
        <f>VLOOKUP(N1896:N5052,[11]FF!$A$22:$B$93,2,FALSE)</f>
        <v>Ingresos Propios</v>
      </c>
      <c r="P1896" s="16">
        <v>860297</v>
      </c>
      <c r="Q1896" s="16">
        <v>1</v>
      </c>
      <c r="R1896" s="17">
        <v>0</v>
      </c>
      <c r="S1896" s="17">
        <v>0</v>
      </c>
      <c r="T1896" s="17">
        <f t="shared" si="261"/>
        <v>0</v>
      </c>
      <c r="U1896" s="17">
        <v>0</v>
      </c>
      <c r="V1896" s="17">
        <v>276701.03999999998</v>
      </c>
      <c r="W1896" s="17">
        <f t="shared" si="262"/>
        <v>-276701.03999999998</v>
      </c>
      <c r="X1896" t="str">
        <f>VLOOKUP(J1896,'[12]Conver ASEJ VS Clave Nueva'!$A$4:$C$193,3,FALSE)</f>
        <v>4.5.2.1</v>
      </c>
      <c r="Y1896" t="str">
        <f>VLOOKUP(K1896,'[13]Conver ASEJ VS Clave Nueva'!$B$4:$D$193,3,FALSE)</f>
        <v>Infracciones</v>
      </c>
    </row>
    <row r="1897" spans="1:25" x14ac:dyDescent="0.25">
      <c r="A1897" s="16">
        <v>84784</v>
      </c>
      <c r="B1897" s="16" t="s">
        <v>61</v>
      </c>
      <c r="C1897" s="16" t="str">
        <f t="shared" si="263"/>
        <v>2018</v>
      </c>
      <c r="D1897" s="16" t="str">
        <f t="shared" si="264"/>
        <v>040000</v>
      </c>
      <c r="E1897" s="16" t="str">
        <f>VLOOKUP(D1897:D5053,'[10]Catalogos CRI'!$A$10:$B$19,2,FALSE)</f>
        <v>DERECHOS</v>
      </c>
      <c r="F1897" s="16" t="str">
        <f t="shared" si="265"/>
        <v>045000</v>
      </c>
      <c r="G1897" s="16" t="str">
        <f>VLOOKUP(F1897:F5053,'[10]Catalogos CRI'!$A$24:$B$65,2,FALSE)</f>
        <v>ACCESORIOS DE LOS DERECHOS</v>
      </c>
      <c r="H1897" s="16" t="str">
        <f t="shared" si="266"/>
        <v>045020</v>
      </c>
      <c r="I1897" s="16" t="str">
        <f>VLOOKUP(H1897:H5053,'[10]Catalogos CRI'!$A$70:$B$148,2,FALSE)</f>
        <v>Multas</v>
      </c>
      <c r="J1897" s="16" t="str">
        <f t="shared" si="267"/>
        <v>045021</v>
      </c>
      <c r="K1897" s="16" t="str">
        <f>VLOOKUP(J1897:J5053,'[10]Catalogos CRI'!$A$153:$B$335,2,FALSE)</f>
        <v>Infracciones</v>
      </c>
      <c r="L1897" s="16" t="str">
        <f t="shared" si="268"/>
        <v>400</v>
      </c>
      <c r="M1897" s="16" t="str">
        <f>VLOOKUP(L1897:L5053,[11]FF!$A$10:$B$16,2,FALSE)</f>
        <v>Ingresos Propios</v>
      </c>
      <c r="N1897" s="16" t="str">
        <f t="shared" si="269"/>
        <v>401</v>
      </c>
      <c r="O1897" s="16" t="str">
        <f>VLOOKUP(N1897:N5053,[11]FF!$A$22:$B$93,2,FALSE)</f>
        <v>Ingresos Propios</v>
      </c>
      <c r="P1897" s="16">
        <v>860298</v>
      </c>
      <c r="Q1897" s="16">
        <v>2</v>
      </c>
      <c r="R1897" s="17">
        <v>0</v>
      </c>
      <c r="S1897" s="17">
        <v>0</v>
      </c>
      <c r="T1897" s="17">
        <f t="shared" si="261"/>
        <v>0</v>
      </c>
      <c r="U1897" s="17">
        <v>0</v>
      </c>
      <c r="V1897" s="17">
        <v>293339.46999999997</v>
      </c>
      <c r="W1897" s="17">
        <f t="shared" si="262"/>
        <v>-293339.46999999997</v>
      </c>
      <c r="X1897" t="str">
        <f>VLOOKUP(J1897,'[12]Conver ASEJ VS Clave Nueva'!$A$4:$C$193,3,FALSE)</f>
        <v>4.5.2.1</v>
      </c>
      <c r="Y1897" t="str">
        <f>VLOOKUP(K1897,'[13]Conver ASEJ VS Clave Nueva'!$B$4:$D$193,3,FALSE)</f>
        <v>Infracciones</v>
      </c>
    </row>
    <row r="1898" spans="1:25" x14ac:dyDescent="0.25">
      <c r="A1898" s="16">
        <v>84784</v>
      </c>
      <c r="B1898" s="16" t="s">
        <v>61</v>
      </c>
      <c r="C1898" s="16" t="str">
        <f t="shared" si="263"/>
        <v>2018</v>
      </c>
      <c r="D1898" s="16" t="str">
        <f t="shared" si="264"/>
        <v>040000</v>
      </c>
      <c r="E1898" s="16" t="str">
        <f>VLOOKUP(D1898:D5054,'[10]Catalogos CRI'!$A$10:$B$19,2,FALSE)</f>
        <v>DERECHOS</v>
      </c>
      <c r="F1898" s="16" t="str">
        <f t="shared" si="265"/>
        <v>045000</v>
      </c>
      <c r="G1898" s="16" t="str">
        <f>VLOOKUP(F1898:F5054,'[10]Catalogos CRI'!$A$24:$B$65,2,FALSE)</f>
        <v>ACCESORIOS DE LOS DERECHOS</v>
      </c>
      <c r="H1898" s="16" t="str">
        <f t="shared" si="266"/>
        <v>045020</v>
      </c>
      <c r="I1898" s="16" t="str">
        <f>VLOOKUP(H1898:H5054,'[10]Catalogos CRI'!$A$70:$B$148,2,FALSE)</f>
        <v>Multas</v>
      </c>
      <c r="J1898" s="16" t="str">
        <f t="shared" si="267"/>
        <v>045021</v>
      </c>
      <c r="K1898" s="16" t="str">
        <f>VLOOKUP(J1898:J5054,'[10]Catalogos CRI'!$A$153:$B$335,2,FALSE)</f>
        <v>Infracciones</v>
      </c>
      <c r="L1898" s="16" t="str">
        <f t="shared" si="268"/>
        <v>400</v>
      </c>
      <c r="M1898" s="16" t="str">
        <f>VLOOKUP(L1898:L5054,[11]FF!$A$10:$B$16,2,FALSE)</f>
        <v>Ingresos Propios</v>
      </c>
      <c r="N1898" s="16" t="str">
        <f t="shared" si="269"/>
        <v>401</v>
      </c>
      <c r="O1898" s="16" t="str">
        <f>VLOOKUP(N1898:N5054,[11]FF!$A$22:$B$93,2,FALSE)</f>
        <v>Ingresos Propios</v>
      </c>
      <c r="P1898" s="16">
        <v>860299</v>
      </c>
      <c r="Q1898" s="16">
        <v>3</v>
      </c>
      <c r="R1898" s="17">
        <v>0</v>
      </c>
      <c r="S1898" s="17">
        <v>0</v>
      </c>
      <c r="T1898" s="17">
        <f t="shared" si="261"/>
        <v>0</v>
      </c>
      <c r="U1898" s="17">
        <v>0</v>
      </c>
      <c r="V1898" s="17">
        <v>177244.29</v>
      </c>
      <c r="W1898" s="17">
        <f t="shared" si="262"/>
        <v>-177244.29</v>
      </c>
      <c r="X1898" t="str">
        <f>VLOOKUP(J1898,'[12]Conver ASEJ VS Clave Nueva'!$A$4:$C$193,3,FALSE)</f>
        <v>4.5.2.1</v>
      </c>
      <c r="Y1898" t="str">
        <f>VLOOKUP(K1898,'[13]Conver ASEJ VS Clave Nueva'!$B$4:$D$193,3,FALSE)</f>
        <v>Infracciones</v>
      </c>
    </row>
    <row r="1899" spans="1:25" x14ac:dyDescent="0.25">
      <c r="A1899" s="16">
        <v>84784</v>
      </c>
      <c r="B1899" s="16" t="s">
        <v>61</v>
      </c>
      <c r="C1899" s="16" t="str">
        <f t="shared" si="263"/>
        <v>2018</v>
      </c>
      <c r="D1899" s="16" t="str">
        <f t="shared" si="264"/>
        <v>040000</v>
      </c>
      <c r="E1899" s="16" t="str">
        <f>VLOOKUP(D1899:D5055,'[10]Catalogos CRI'!$A$10:$B$19,2,FALSE)</f>
        <v>DERECHOS</v>
      </c>
      <c r="F1899" s="16" t="str">
        <f t="shared" si="265"/>
        <v>045000</v>
      </c>
      <c r="G1899" s="16" t="str">
        <f>VLOOKUP(F1899:F5055,'[10]Catalogos CRI'!$A$24:$B$65,2,FALSE)</f>
        <v>ACCESORIOS DE LOS DERECHOS</v>
      </c>
      <c r="H1899" s="16" t="str">
        <f t="shared" si="266"/>
        <v>045020</v>
      </c>
      <c r="I1899" s="16" t="str">
        <f>VLOOKUP(H1899:H5055,'[10]Catalogos CRI'!$A$70:$B$148,2,FALSE)</f>
        <v>Multas</v>
      </c>
      <c r="J1899" s="16" t="str">
        <f t="shared" si="267"/>
        <v>045021</v>
      </c>
      <c r="K1899" s="16" t="str">
        <f>VLOOKUP(J1899:J5055,'[10]Catalogos CRI'!$A$153:$B$335,2,FALSE)</f>
        <v>Infracciones</v>
      </c>
      <c r="L1899" s="16" t="str">
        <f t="shared" si="268"/>
        <v>400</v>
      </c>
      <c r="M1899" s="16" t="str">
        <f>VLOOKUP(L1899:L5055,[11]FF!$A$10:$B$16,2,FALSE)</f>
        <v>Ingresos Propios</v>
      </c>
      <c r="N1899" s="16" t="str">
        <f t="shared" si="269"/>
        <v>401</v>
      </c>
      <c r="O1899" s="16" t="str">
        <f>VLOOKUP(N1899:N5055,[11]FF!$A$22:$B$93,2,FALSE)</f>
        <v>Ingresos Propios</v>
      </c>
      <c r="P1899" s="16">
        <v>860300</v>
      </c>
      <c r="Q1899" s="16">
        <v>4</v>
      </c>
      <c r="R1899" s="17">
        <v>0</v>
      </c>
      <c r="S1899" s="17">
        <v>0</v>
      </c>
      <c r="T1899" s="17">
        <f t="shared" si="261"/>
        <v>0</v>
      </c>
      <c r="U1899" s="17">
        <v>0</v>
      </c>
      <c r="V1899" s="17">
        <v>318259.73</v>
      </c>
      <c r="W1899" s="17">
        <f t="shared" si="262"/>
        <v>-318259.73</v>
      </c>
      <c r="X1899" t="str">
        <f>VLOOKUP(J1899,'[12]Conver ASEJ VS Clave Nueva'!$A$4:$C$193,3,FALSE)</f>
        <v>4.5.2.1</v>
      </c>
      <c r="Y1899" t="str">
        <f>VLOOKUP(K1899,'[13]Conver ASEJ VS Clave Nueva'!$B$4:$D$193,3,FALSE)</f>
        <v>Infracciones</v>
      </c>
    </row>
    <row r="1900" spans="1:25" x14ac:dyDescent="0.25">
      <c r="A1900" s="16">
        <v>84784</v>
      </c>
      <c r="B1900" s="16" t="s">
        <v>61</v>
      </c>
      <c r="C1900" s="16" t="str">
        <f t="shared" si="263"/>
        <v>2018</v>
      </c>
      <c r="D1900" s="16" t="str">
        <f t="shared" si="264"/>
        <v>040000</v>
      </c>
      <c r="E1900" s="16" t="str">
        <f>VLOOKUP(D1900:D5056,'[10]Catalogos CRI'!$A$10:$B$19,2,FALSE)</f>
        <v>DERECHOS</v>
      </c>
      <c r="F1900" s="16" t="str">
        <f t="shared" si="265"/>
        <v>045000</v>
      </c>
      <c r="G1900" s="16" t="str">
        <f>VLOOKUP(F1900:F5056,'[10]Catalogos CRI'!$A$24:$B$65,2,FALSE)</f>
        <v>ACCESORIOS DE LOS DERECHOS</v>
      </c>
      <c r="H1900" s="16" t="str">
        <f t="shared" si="266"/>
        <v>045020</v>
      </c>
      <c r="I1900" s="16" t="str">
        <f>VLOOKUP(H1900:H5056,'[10]Catalogos CRI'!$A$70:$B$148,2,FALSE)</f>
        <v>Multas</v>
      </c>
      <c r="J1900" s="16" t="str">
        <f t="shared" si="267"/>
        <v>045021</v>
      </c>
      <c r="K1900" s="16" t="str">
        <f>VLOOKUP(J1900:J5056,'[10]Catalogos CRI'!$A$153:$B$335,2,FALSE)</f>
        <v>Infracciones</v>
      </c>
      <c r="L1900" s="16" t="str">
        <f t="shared" si="268"/>
        <v>400</v>
      </c>
      <c r="M1900" s="16" t="str">
        <f>VLOOKUP(L1900:L5056,[11]FF!$A$10:$B$16,2,FALSE)</f>
        <v>Ingresos Propios</v>
      </c>
      <c r="N1900" s="16" t="str">
        <f t="shared" si="269"/>
        <v>401</v>
      </c>
      <c r="O1900" s="16" t="str">
        <f>VLOOKUP(N1900:N5056,[11]FF!$A$22:$B$93,2,FALSE)</f>
        <v>Ingresos Propios</v>
      </c>
      <c r="P1900" s="16">
        <v>860301</v>
      </c>
      <c r="Q1900" s="16">
        <v>5</v>
      </c>
      <c r="R1900" s="17">
        <v>0</v>
      </c>
      <c r="S1900" s="17">
        <v>0</v>
      </c>
      <c r="T1900" s="17">
        <f t="shared" si="261"/>
        <v>0</v>
      </c>
      <c r="U1900" s="17">
        <v>0</v>
      </c>
      <c r="V1900" s="17">
        <v>247893.41</v>
      </c>
      <c r="W1900" s="17">
        <f t="shared" si="262"/>
        <v>-247893.41</v>
      </c>
      <c r="X1900" t="str">
        <f>VLOOKUP(J1900,'[12]Conver ASEJ VS Clave Nueva'!$A$4:$C$193,3,FALSE)</f>
        <v>4.5.2.1</v>
      </c>
      <c r="Y1900" t="str">
        <f>VLOOKUP(K1900,'[13]Conver ASEJ VS Clave Nueva'!$B$4:$D$193,3,FALSE)</f>
        <v>Infracciones</v>
      </c>
    </row>
    <row r="1901" spans="1:25" x14ac:dyDescent="0.25">
      <c r="A1901" s="16">
        <v>84784</v>
      </c>
      <c r="B1901" s="16" t="s">
        <v>61</v>
      </c>
      <c r="C1901" s="16" t="str">
        <f t="shared" si="263"/>
        <v>2018</v>
      </c>
      <c r="D1901" s="16" t="str">
        <f t="shared" si="264"/>
        <v>040000</v>
      </c>
      <c r="E1901" s="16" t="str">
        <f>VLOOKUP(D1901:D5057,'[10]Catalogos CRI'!$A$10:$B$19,2,FALSE)</f>
        <v>DERECHOS</v>
      </c>
      <c r="F1901" s="16" t="str">
        <f t="shared" si="265"/>
        <v>045000</v>
      </c>
      <c r="G1901" s="16" t="str">
        <f>VLOOKUP(F1901:F5057,'[10]Catalogos CRI'!$A$24:$B$65,2,FALSE)</f>
        <v>ACCESORIOS DE LOS DERECHOS</v>
      </c>
      <c r="H1901" s="16" t="str">
        <f t="shared" si="266"/>
        <v>045020</v>
      </c>
      <c r="I1901" s="16" t="str">
        <f>VLOOKUP(H1901:H5057,'[10]Catalogos CRI'!$A$70:$B$148,2,FALSE)</f>
        <v>Multas</v>
      </c>
      <c r="J1901" s="16" t="str">
        <f t="shared" si="267"/>
        <v>045021</v>
      </c>
      <c r="K1901" s="16" t="str">
        <f>VLOOKUP(J1901:J5057,'[10]Catalogos CRI'!$A$153:$B$335,2,FALSE)</f>
        <v>Infracciones</v>
      </c>
      <c r="L1901" s="16" t="str">
        <f t="shared" si="268"/>
        <v>400</v>
      </c>
      <c r="M1901" s="16" t="str">
        <f>VLOOKUP(L1901:L5057,[11]FF!$A$10:$B$16,2,FALSE)</f>
        <v>Ingresos Propios</v>
      </c>
      <c r="N1901" s="16" t="str">
        <f t="shared" si="269"/>
        <v>401</v>
      </c>
      <c r="O1901" s="16" t="str">
        <f>VLOOKUP(N1901:N5057,[11]FF!$A$22:$B$93,2,FALSE)</f>
        <v>Ingresos Propios</v>
      </c>
      <c r="P1901" s="16">
        <v>860302</v>
      </c>
      <c r="Q1901" s="16">
        <v>6</v>
      </c>
      <c r="R1901" s="17">
        <v>0</v>
      </c>
      <c r="S1901" s="17">
        <v>0</v>
      </c>
      <c r="T1901" s="17">
        <f t="shared" si="261"/>
        <v>0</v>
      </c>
      <c r="U1901" s="17">
        <v>0</v>
      </c>
      <c r="V1901" s="17">
        <v>177811.79</v>
      </c>
      <c r="W1901" s="17">
        <f t="shared" si="262"/>
        <v>-177811.79</v>
      </c>
      <c r="X1901" t="str">
        <f>VLOOKUP(J1901,'[12]Conver ASEJ VS Clave Nueva'!$A$4:$C$193,3,FALSE)</f>
        <v>4.5.2.1</v>
      </c>
      <c r="Y1901" t="str">
        <f>VLOOKUP(K1901,'[13]Conver ASEJ VS Clave Nueva'!$B$4:$D$193,3,FALSE)</f>
        <v>Infracciones</v>
      </c>
    </row>
    <row r="1902" spans="1:25" x14ac:dyDescent="0.25">
      <c r="A1902" s="16">
        <v>84784</v>
      </c>
      <c r="B1902" s="16" t="s">
        <v>61</v>
      </c>
      <c r="C1902" s="16" t="str">
        <f t="shared" si="263"/>
        <v>2018</v>
      </c>
      <c r="D1902" s="16" t="str">
        <f t="shared" si="264"/>
        <v>040000</v>
      </c>
      <c r="E1902" s="16" t="str">
        <f>VLOOKUP(D1902:D5058,'[10]Catalogos CRI'!$A$10:$B$19,2,FALSE)</f>
        <v>DERECHOS</v>
      </c>
      <c r="F1902" s="16" t="str">
        <f t="shared" si="265"/>
        <v>045000</v>
      </c>
      <c r="G1902" s="16" t="str">
        <f>VLOOKUP(F1902:F5058,'[10]Catalogos CRI'!$A$24:$B$65,2,FALSE)</f>
        <v>ACCESORIOS DE LOS DERECHOS</v>
      </c>
      <c r="H1902" s="16" t="str">
        <f t="shared" si="266"/>
        <v>045020</v>
      </c>
      <c r="I1902" s="16" t="str">
        <f>VLOOKUP(H1902:H5058,'[10]Catalogos CRI'!$A$70:$B$148,2,FALSE)</f>
        <v>Multas</v>
      </c>
      <c r="J1902" s="16" t="str">
        <f t="shared" si="267"/>
        <v>045021</v>
      </c>
      <c r="K1902" s="16" t="str">
        <f>VLOOKUP(J1902:J5058,'[10]Catalogos CRI'!$A$153:$B$335,2,FALSE)</f>
        <v>Infracciones</v>
      </c>
      <c r="L1902" s="16" t="str">
        <f t="shared" si="268"/>
        <v>400</v>
      </c>
      <c r="M1902" s="16" t="str">
        <f>VLOOKUP(L1902:L5058,[11]FF!$A$10:$B$16,2,FALSE)</f>
        <v>Ingresos Propios</v>
      </c>
      <c r="N1902" s="16" t="str">
        <f t="shared" si="269"/>
        <v>401</v>
      </c>
      <c r="O1902" s="16" t="str">
        <f>VLOOKUP(N1902:N5058,[11]FF!$A$22:$B$93,2,FALSE)</f>
        <v>Ingresos Propios</v>
      </c>
      <c r="P1902" s="16">
        <v>860303</v>
      </c>
      <c r="Q1902" s="16">
        <v>7</v>
      </c>
      <c r="R1902" s="17">
        <v>0</v>
      </c>
      <c r="S1902" s="17">
        <v>0</v>
      </c>
      <c r="T1902" s="17">
        <f t="shared" si="261"/>
        <v>0</v>
      </c>
      <c r="U1902" s="17">
        <v>0</v>
      </c>
      <c r="V1902" s="17">
        <v>155275.28</v>
      </c>
      <c r="W1902" s="17">
        <f t="shared" si="262"/>
        <v>-155275.28</v>
      </c>
      <c r="X1902" t="str">
        <f>VLOOKUP(J1902,'[12]Conver ASEJ VS Clave Nueva'!$A$4:$C$193,3,FALSE)</f>
        <v>4.5.2.1</v>
      </c>
      <c r="Y1902" t="str">
        <f>VLOOKUP(K1902,'[13]Conver ASEJ VS Clave Nueva'!$B$4:$D$193,3,FALSE)</f>
        <v>Infracciones</v>
      </c>
    </row>
    <row r="1903" spans="1:25" x14ac:dyDescent="0.25">
      <c r="A1903" s="16">
        <v>84784</v>
      </c>
      <c r="B1903" s="16" t="s">
        <v>61</v>
      </c>
      <c r="C1903" s="16" t="str">
        <f t="shared" si="263"/>
        <v>2018</v>
      </c>
      <c r="D1903" s="16" t="str">
        <f t="shared" si="264"/>
        <v>040000</v>
      </c>
      <c r="E1903" s="16" t="str">
        <f>VLOOKUP(D1903:D5059,'[10]Catalogos CRI'!$A$10:$B$19,2,FALSE)</f>
        <v>DERECHOS</v>
      </c>
      <c r="F1903" s="16" t="str">
        <f t="shared" si="265"/>
        <v>045000</v>
      </c>
      <c r="G1903" s="16" t="str">
        <f>VLOOKUP(F1903:F5059,'[10]Catalogos CRI'!$A$24:$B$65,2,FALSE)</f>
        <v>ACCESORIOS DE LOS DERECHOS</v>
      </c>
      <c r="H1903" s="16" t="str">
        <f t="shared" si="266"/>
        <v>045020</v>
      </c>
      <c r="I1903" s="16" t="str">
        <f>VLOOKUP(H1903:H5059,'[10]Catalogos CRI'!$A$70:$B$148,2,FALSE)</f>
        <v>Multas</v>
      </c>
      <c r="J1903" s="16" t="str">
        <f t="shared" si="267"/>
        <v>045021</v>
      </c>
      <c r="K1903" s="16" t="str">
        <f>VLOOKUP(J1903:J5059,'[10]Catalogos CRI'!$A$153:$B$335,2,FALSE)</f>
        <v>Infracciones</v>
      </c>
      <c r="L1903" s="16" t="str">
        <f t="shared" si="268"/>
        <v>400</v>
      </c>
      <c r="M1903" s="16" t="str">
        <f>VLOOKUP(L1903:L5059,[11]FF!$A$10:$B$16,2,FALSE)</f>
        <v>Ingresos Propios</v>
      </c>
      <c r="N1903" s="16" t="str">
        <f t="shared" si="269"/>
        <v>401</v>
      </c>
      <c r="O1903" s="16" t="str">
        <f>VLOOKUP(N1903:N5059,[11]FF!$A$22:$B$93,2,FALSE)</f>
        <v>Ingresos Propios</v>
      </c>
      <c r="P1903" s="16">
        <v>860304</v>
      </c>
      <c r="Q1903" s="16">
        <v>8</v>
      </c>
      <c r="R1903" s="17">
        <v>0</v>
      </c>
      <c r="S1903" s="17">
        <v>0</v>
      </c>
      <c r="T1903" s="17">
        <f t="shared" si="261"/>
        <v>0</v>
      </c>
      <c r="U1903" s="17">
        <v>0</v>
      </c>
      <c r="V1903" s="17">
        <v>390211.33</v>
      </c>
      <c r="W1903" s="17">
        <f t="shared" si="262"/>
        <v>-390211.33</v>
      </c>
      <c r="X1903" t="str">
        <f>VLOOKUP(J1903,'[12]Conver ASEJ VS Clave Nueva'!$A$4:$C$193,3,FALSE)</f>
        <v>4.5.2.1</v>
      </c>
      <c r="Y1903" t="str">
        <f>VLOOKUP(K1903,'[13]Conver ASEJ VS Clave Nueva'!$B$4:$D$193,3,FALSE)</f>
        <v>Infracciones</v>
      </c>
    </row>
    <row r="1904" spans="1:25" x14ac:dyDescent="0.25">
      <c r="A1904" s="16">
        <v>84784</v>
      </c>
      <c r="B1904" s="16" t="s">
        <v>61</v>
      </c>
      <c r="C1904" s="16" t="str">
        <f t="shared" si="263"/>
        <v>2018</v>
      </c>
      <c r="D1904" s="16" t="str">
        <f t="shared" si="264"/>
        <v>040000</v>
      </c>
      <c r="E1904" s="16" t="str">
        <f>VLOOKUP(D1904:D5060,'[10]Catalogos CRI'!$A$10:$B$19,2,FALSE)</f>
        <v>DERECHOS</v>
      </c>
      <c r="F1904" s="16" t="str">
        <f t="shared" si="265"/>
        <v>045000</v>
      </c>
      <c r="G1904" s="16" t="str">
        <f>VLOOKUP(F1904:F5060,'[10]Catalogos CRI'!$A$24:$B$65,2,FALSE)</f>
        <v>ACCESORIOS DE LOS DERECHOS</v>
      </c>
      <c r="H1904" s="16" t="str">
        <f t="shared" si="266"/>
        <v>045020</v>
      </c>
      <c r="I1904" s="16" t="str">
        <f>VLOOKUP(H1904:H5060,'[10]Catalogos CRI'!$A$70:$B$148,2,FALSE)</f>
        <v>Multas</v>
      </c>
      <c r="J1904" s="16" t="str">
        <f t="shared" si="267"/>
        <v>045021</v>
      </c>
      <c r="K1904" s="16" t="str">
        <f>VLOOKUP(J1904:J5060,'[10]Catalogos CRI'!$A$153:$B$335,2,FALSE)</f>
        <v>Infracciones</v>
      </c>
      <c r="L1904" s="16" t="str">
        <f t="shared" si="268"/>
        <v>400</v>
      </c>
      <c r="M1904" s="16" t="str">
        <f>VLOOKUP(L1904:L5060,[11]FF!$A$10:$B$16,2,FALSE)</f>
        <v>Ingresos Propios</v>
      </c>
      <c r="N1904" s="16" t="str">
        <f t="shared" si="269"/>
        <v>401</v>
      </c>
      <c r="O1904" s="16" t="str">
        <f>VLOOKUP(N1904:N5060,[11]FF!$A$22:$B$93,2,FALSE)</f>
        <v>Ingresos Propios</v>
      </c>
      <c r="P1904" s="16">
        <v>860305</v>
      </c>
      <c r="Q1904" s="16">
        <v>9</v>
      </c>
      <c r="R1904" s="17">
        <v>0</v>
      </c>
      <c r="S1904" s="17">
        <v>0</v>
      </c>
      <c r="T1904" s="17">
        <f t="shared" si="261"/>
        <v>0</v>
      </c>
      <c r="U1904" s="17">
        <v>0</v>
      </c>
      <c r="V1904" s="17">
        <v>397187.4</v>
      </c>
      <c r="W1904" s="17">
        <f t="shared" si="262"/>
        <v>-397187.4</v>
      </c>
      <c r="X1904" t="str">
        <f>VLOOKUP(J1904,'[12]Conver ASEJ VS Clave Nueva'!$A$4:$C$193,3,FALSE)</f>
        <v>4.5.2.1</v>
      </c>
      <c r="Y1904" t="str">
        <f>VLOOKUP(K1904,'[13]Conver ASEJ VS Clave Nueva'!$B$4:$D$193,3,FALSE)</f>
        <v>Infracciones</v>
      </c>
    </row>
    <row r="1905" spans="1:25" x14ac:dyDescent="0.25">
      <c r="A1905" s="16">
        <v>84784</v>
      </c>
      <c r="B1905" s="16" t="s">
        <v>61</v>
      </c>
      <c r="C1905" s="16" t="str">
        <f t="shared" si="263"/>
        <v>2018</v>
      </c>
      <c r="D1905" s="16" t="str">
        <f t="shared" si="264"/>
        <v>040000</v>
      </c>
      <c r="E1905" s="16" t="str">
        <f>VLOOKUP(D1905:D5061,'[10]Catalogos CRI'!$A$10:$B$19,2,FALSE)</f>
        <v>DERECHOS</v>
      </c>
      <c r="F1905" s="16" t="str">
        <f t="shared" si="265"/>
        <v>045000</v>
      </c>
      <c r="G1905" s="16" t="str">
        <f>VLOOKUP(F1905:F5061,'[10]Catalogos CRI'!$A$24:$B$65,2,FALSE)</f>
        <v>ACCESORIOS DE LOS DERECHOS</v>
      </c>
      <c r="H1905" s="16" t="str">
        <f t="shared" si="266"/>
        <v>045020</v>
      </c>
      <c r="I1905" s="16" t="str">
        <f>VLOOKUP(H1905:H5061,'[10]Catalogos CRI'!$A$70:$B$148,2,FALSE)</f>
        <v>Multas</v>
      </c>
      <c r="J1905" s="16" t="str">
        <f t="shared" si="267"/>
        <v>045021</v>
      </c>
      <c r="K1905" s="16" t="str">
        <f>VLOOKUP(J1905:J5061,'[10]Catalogos CRI'!$A$153:$B$335,2,FALSE)</f>
        <v>Infracciones</v>
      </c>
      <c r="L1905" s="16" t="str">
        <f t="shared" si="268"/>
        <v>400</v>
      </c>
      <c r="M1905" s="16" t="str">
        <f>VLOOKUP(L1905:L5061,[11]FF!$A$10:$B$16,2,FALSE)</f>
        <v>Ingresos Propios</v>
      </c>
      <c r="N1905" s="16" t="str">
        <f t="shared" si="269"/>
        <v>401</v>
      </c>
      <c r="O1905" s="16" t="str">
        <f>VLOOKUP(N1905:N5061,[11]FF!$A$22:$B$93,2,FALSE)</f>
        <v>Ingresos Propios</v>
      </c>
      <c r="P1905" s="16">
        <v>860306</v>
      </c>
      <c r="Q1905" s="16">
        <v>10</v>
      </c>
      <c r="R1905" s="17">
        <v>0</v>
      </c>
      <c r="S1905" s="17">
        <v>0</v>
      </c>
      <c r="T1905" s="17">
        <f t="shared" si="261"/>
        <v>0</v>
      </c>
      <c r="U1905" s="17">
        <v>0</v>
      </c>
      <c r="V1905" s="17">
        <v>320997.98</v>
      </c>
      <c r="W1905" s="17">
        <f t="shared" si="262"/>
        <v>-320997.98</v>
      </c>
      <c r="X1905" t="str">
        <f>VLOOKUP(J1905,'[12]Conver ASEJ VS Clave Nueva'!$A$4:$C$193,3,FALSE)</f>
        <v>4.5.2.1</v>
      </c>
      <c r="Y1905" t="str">
        <f>VLOOKUP(K1905,'[13]Conver ASEJ VS Clave Nueva'!$B$4:$D$193,3,FALSE)</f>
        <v>Infracciones</v>
      </c>
    </row>
    <row r="1906" spans="1:25" x14ac:dyDescent="0.25">
      <c r="A1906" s="16">
        <v>84784</v>
      </c>
      <c r="B1906" s="16" t="s">
        <v>61</v>
      </c>
      <c r="C1906" s="16" t="str">
        <f t="shared" si="263"/>
        <v>2018</v>
      </c>
      <c r="D1906" s="16" t="str">
        <f t="shared" si="264"/>
        <v>040000</v>
      </c>
      <c r="E1906" s="16" t="str">
        <f>VLOOKUP(D1906:D5062,'[10]Catalogos CRI'!$A$10:$B$19,2,FALSE)</f>
        <v>DERECHOS</v>
      </c>
      <c r="F1906" s="16" t="str">
        <f t="shared" si="265"/>
        <v>045000</v>
      </c>
      <c r="G1906" s="16" t="str">
        <f>VLOOKUP(F1906:F5062,'[10]Catalogos CRI'!$A$24:$B$65,2,FALSE)</f>
        <v>ACCESORIOS DE LOS DERECHOS</v>
      </c>
      <c r="H1906" s="16" t="str">
        <f t="shared" si="266"/>
        <v>045020</v>
      </c>
      <c r="I1906" s="16" t="str">
        <f>VLOOKUP(H1906:H5062,'[10]Catalogos CRI'!$A$70:$B$148,2,FALSE)</f>
        <v>Multas</v>
      </c>
      <c r="J1906" s="16" t="str">
        <f t="shared" si="267"/>
        <v>045021</v>
      </c>
      <c r="K1906" s="16" t="str">
        <f>VLOOKUP(J1906:J5062,'[10]Catalogos CRI'!$A$153:$B$335,2,FALSE)</f>
        <v>Infracciones</v>
      </c>
      <c r="L1906" s="16" t="str">
        <f t="shared" si="268"/>
        <v>400</v>
      </c>
      <c r="M1906" s="16" t="str">
        <f>VLOOKUP(L1906:L5062,[11]FF!$A$10:$B$16,2,FALSE)</f>
        <v>Ingresos Propios</v>
      </c>
      <c r="N1906" s="16" t="str">
        <f t="shared" si="269"/>
        <v>401</v>
      </c>
      <c r="O1906" s="16" t="str">
        <f>VLOOKUP(N1906:N5062,[11]FF!$A$22:$B$93,2,FALSE)</f>
        <v>Ingresos Propios</v>
      </c>
      <c r="P1906" s="16">
        <v>860307</v>
      </c>
      <c r="Q1906" s="16">
        <v>11</v>
      </c>
      <c r="R1906" s="17">
        <v>0</v>
      </c>
      <c r="S1906" s="17">
        <v>0</v>
      </c>
      <c r="T1906" s="17">
        <f t="shared" si="261"/>
        <v>0</v>
      </c>
      <c r="U1906" s="17">
        <v>0</v>
      </c>
      <c r="V1906" s="17">
        <v>235940.34</v>
      </c>
      <c r="W1906" s="17">
        <f t="shared" si="262"/>
        <v>-235940.34</v>
      </c>
      <c r="X1906" t="str">
        <f>VLOOKUP(J1906,'[12]Conver ASEJ VS Clave Nueva'!$A$4:$C$193,3,FALSE)</f>
        <v>4.5.2.1</v>
      </c>
      <c r="Y1906" t="str">
        <f>VLOOKUP(K1906,'[13]Conver ASEJ VS Clave Nueva'!$B$4:$D$193,3,FALSE)</f>
        <v>Infracciones</v>
      </c>
    </row>
    <row r="1907" spans="1:25" x14ac:dyDescent="0.25">
      <c r="A1907" s="16">
        <v>84784</v>
      </c>
      <c r="B1907" s="16" t="s">
        <v>61</v>
      </c>
      <c r="C1907" s="16" t="str">
        <f t="shared" si="263"/>
        <v>2018</v>
      </c>
      <c r="D1907" s="16" t="str">
        <f t="shared" si="264"/>
        <v>040000</v>
      </c>
      <c r="E1907" s="16" t="str">
        <f>VLOOKUP(D1907:D5063,'[10]Catalogos CRI'!$A$10:$B$19,2,FALSE)</f>
        <v>DERECHOS</v>
      </c>
      <c r="F1907" s="16" t="str">
        <f t="shared" si="265"/>
        <v>045000</v>
      </c>
      <c r="G1907" s="16" t="str">
        <f>VLOOKUP(F1907:F5063,'[10]Catalogos CRI'!$A$24:$B$65,2,FALSE)</f>
        <v>ACCESORIOS DE LOS DERECHOS</v>
      </c>
      <c r="H1907" s="16" t="str">
        <f t="shared" si="266"/>
        <v>045020</v>
      </c>
      <c r="I1907" s="16" t="str">
        <f>VLOOKUP(H1907:H5063,'[10]Catalogos CRI'!$A$70:$B$148,2,FALSE)</f>
        <v>Multas</v>
      </c>
      <c r="J1907" s="16" t="str">
        <f t="shared" si="267"/>
        <v>045021</v>
      </c>
      <c r="K1907" s="16" t="str">
        <f>VLOOKUP(J1907:J5063,'[10]Catalogos CRI'!$A$153:$B$335,2,FALSE)</f>
        <v>Infracciones</v>
      </c>
      <c r="L1907" s="16" t="str">
        <f t="shared" si="268"/>
        <v>400</v>
      </c>
      <c r="M1907" s="16" t="str">
        <f>VLOOKUP(L1907:L5063,[11]FF!$A$10:$B$16,2,FALSE)</f>
        <v>Ingresos Propios</v>
      </c>
      <c r="N1907" s="16" t="str">
        <f t="shared" si="269"/>
        <v>401</v>
      </c>
      <c r="O1907" s="16" t="str">
        <f>VLOOKUP(N1907:N5063,[11]FF!$A$22:$B$93,2,FALSE)</f>
        <v>Ingresos Propios</v>
      </c>
      <c r="P1907" s="16">
        <v>860308</v>
      </c>
      <c r="Q1907" s="16">
        <v>12</v>
      </c>
      <c r="R1907" s="17">
        <v>0</v>
      </c>
      <c r="S1907" s="17">
        <v>0</v>
      </c>
      <c r="T1907" s="17">
        <f t="shared" si="261"/>
        <v>0</v>
      </c>
      <c r="U1907" s="17">
        <v>0</v>
      </c>
      <c r="V1907" s="17">
        <v>187656.58</v>
      </c>
      <c r="W1907" s="17">
        <f t="shared" si="262"/>
        <v>-187656.58</v>
      </c>
      <c r="X1907" t="str">
        <f>VLOOKUP(J1907,'[12]Conver ASEJ VS Clave Nueva'!$A$4:$C$193,3,FALSE)</f>
        <v>4.5.2.1</v>
      </c>
      <c r="Y1907" t="str">
        <f>VLOOKUP(K1907,'[13]Conver ASEJ VS Clave Nueva'!$B$4:$D$193,3,FALSE)</f>
        <v>Infracciones</v>
      </c>
    </row>
    <row r="1908" spans="1:25" x14ac:dyDescent="0.25">
      <c r="A1908" s="16">
        <v>84785</v>
      </c>
      <c r="B1908" s="16" t="s">
        <v>61</v>
      </c>
      <c r="C1908" s="16" t="str">
        <f t="shared" si="263"/>
        <v>2018</v>
      </c>
      <c r="D1908" s="16" t="str">
        <f t="shared" si="264"/>
        <v>040000</v>
      </c>
      <c r="E1908" s="16" t="str">
        <f>VLOOKUP(D1908:D5064,'[10]Catalogos CRI'!$A$10:$B$19,2,FALSE)</f>
        <v>DERECHOS</v>
      </c>
      <c r="F1908" s="16" t="str">
        <f t="shared" si="265"/>
        <v>045000</v>
      </c>
      <c r="G1908" s="16" t="str">
        <f>VLOOKUP(F1908:F5064,'[10]Catalogos CRI'!$A$24:$B$65,2,FALSE)</f>
        <v>ACCESORIOS DE LOS DERECHOS</v>
      </c>
      <c r="H1908" s="16" t="str">
        <f t="shared" si="266"/>
        <v>045020</v>
      </c>
      <c r="I1908" s="16" t="str">
        <f>VLOOKUP(H1908:H5064,'[10]Catalogos CRI'!$A$70:$B$148,2,FALSE)</f>
        <v>Multas</v>
      </c>
      <c r="J1908" s="16" t="str">
        <f t="shared" si="267"/>
        <v>045021</v>
      </c>
      <c r="K1908" s="16" t="str">
        <f>VLOOKUP(J1908:J5064,'[10]Catalogos CRI'!$A$153:$B$335,2,FALSE)</f>
        <v>Infracciones</v>
      </c>
      <c r="L1908" s="16" t="str">
        <f t="shared" si="268"/>
        <v>400</v>
      </c>
      <c r="M1908" s="16" t="str">
        <f>VLOOKUP(L1908:L5064,[11]FF!$A$10:$B$16,2,FALSE)</f>
        <v>Ingresos Propios</v>
      </c>
      <c r="N1908" s="16" t="str">
        <f t="shared" si="269"/>
        <v>401</v>
      </c>
      <c r="O1908" s="16" t="str">
        <f>VLOOKUP(N1908:N5064,[11]FF!$A$22:$B$93,2,FALSE)</f>
        <v>Ingresos Propios</v>
      </c>
      <c r="P1908" s="16">
        <v>860309</v>
      </c>
      <c r="Q1908" s="16">
        <v>1</v>
      </c>
      <c r="R1908" s="17">
        <v>0</v>
      </c>
      <c r="S1908" s="17">
        <v>0</v>
      </c>
      <c r="T1908" s="17">
        <f t="shared" si="261"/>
        <v>0</v>
      </c>
      <c r="U1908" s="17">
        <v>0</v>
      </c>
      <c r="V1908" s="17">
        <v>0</v>
      </c>
      <c r="W1908" s="17">
        <f t="shared" si="262"/>
        <v>0</v>
      </c>
      <c r="X1908" t="str">
        <f>VLOOKUP(J1908,'[12]Conver ASEJ VS Clave Nueva'!$A$4:$C$193,3,FALSE)</f>
        <v>4.5.2.1</v>
      </c>
      <c r="Y1908" t="str">
        <f>VLOOKUP(K1908,'[13]Conver ASEJ VS Clave Nueva'!$B$4:$D$193,3,FALSE)</f>
        <v>Infracciones</v>
      </c>
    </row>
    <row r="1909" spans="1:25" x14ac:dyDescent="0.25">
      <c r="A1909" s="16">
        <v>84785</v>
      </c>
      <c r="B1909" s="16" t="s">
        <v>61</v>
      </c>
      <c r="C1909" s="16" t="str">
        <f t="shared" si="263"/>
        <v>2018</v>
      </c>
      <c r="D1909" s="16" t="str">
        <f t="shared" si="264"/>
        <v>040000</v>
      </c>
      <c r="E1909" s="16" t="str">
        <f>VLOOKUP(D1909:D5065,'[10]Catalogos CRI'!$A$10:$B$19,2,FALSE)</f>
        <v>DERECHOS</v>
      </c>
      <c r="F1909" s="16" t="str">
        <f t="shared" si="265"/>
        <v>045000</v>
      </c>
      <c r="G1909" s="16" t="str">
        <f>VLOOKUP(F1909:F5065,'[10]Catalogos CRI'!$A$24:$B$65,2,FALSE)</f>
        <v>ACCESORIOS DE LOS DERECHOS</v>
      </c>
      <c r="H1909" s="16" t="str">
        <f t="shared" si="266"/>
        <v>045020</v>
      </c>
      <c r="I1909" s="16" t="str">
        <f>VLOOKUP(H1909:H5065,'[10]Catalogos CRI'!$A$70:$B$148,2,FALSE)</f>
        <v>Multas</v>
      </c>
      <c r="J1909" s="16" t="str">
        <f t="shared" si="267"/>
        <v>045021</v>
      </c>
      <c r="K1909" s="16" t="str">
        <f>VLOOKUP(J1909:J5065,'[10]Catalogos CRI'!$A$153:$B$335,2,FALSE)</f>
        <v>Infracciones</v>
      </c>
      <c r="L1909" s="16" t="str">
        <f t="shared" si="268"/>
        <v>400</v>
      </c>
      <c r="M1909" s="16" t="str">
        <f>VLOOKUP(L1909:L5065,[11]FF!$A$10:$B$16,2,FALSE)</f>
        <v>Ingresos Propios</v>
      </c>
      <c r="N1909" s="16" t="str">
        <f t="shared" si="269"/>
        <v>401</v>
      </c>
      <c r="O1909" s="16" t="str">
        <f>VLOOKUP(N1909:N5065,[11]FF!$A$22:$B$93,2,FALSE)</f>
        <v>Ingresos Propios</v>
      </c>
      <c r="P1909" s="16">
        <v>860310</v>
      </c>
      <c r="Q1909" s="16">
        <v>2</v>
      </c>
      <c r="R1909" s="17">
        <v>0</v>
      </c>
      <c r="S1909" s="17">
        <v>0</v>
      </c>
      <c r="T1909" s="17">
        <f t="shared" si="261"/>
        <v>0</v>
      </c>
      <c r="U1909" s="17">
        <v>0</v>
      </c>
      <c r="V1909" s="17">
        <v>0</v>
      </c>
      <c r="W1909" s="17">
        <f t="shared" si="262"/>
        <v>0</v>
      </c>
      <c r="X1909" t="str">
        <f>VLOOKUP(J1909,'[12]Conver ASEJ VS Clave Nueva'!$A$4:$C$193,3,FALSE)</f>
        <v>4.5.2.1</v>
      </c>
      <c r="Y1909" t="str">
        <f>VLOOKUP(K1909,'[13]Conver ASEJ VS Clave Nueva'!$B$4:$D$193,3,FALSE)</f>
        <v>Infracciones</v>
      </c>
    </row>
    <row r="1910" spans="1:25" x14ac:dyDescent="0.25">
      <c r="A1910" s="16">
        <v>84785</v>
      </c>
      <c r="B1910" s="16" t="s">
        <v>61</v>
      </c>
      <c r="C1910" s="16" t="str">
        <f t="shared" si="263"/>
        <v>2018</v>
      </c>
      <c r="D1910" s="16" t="str">
        <f t="shared" si="264"/>
        <v>040000</v>
      </c>
      <c r="E1910" s="16" t="str">
        <f>VLOOKUP(D1910:D5066,'[10]Catalogos CRI'!$A$10:$B$19,2,FALSE)</f>
        <v>DERECHOS</v>
      </c>
      <c r="F1910" s="16" t="str">
        <f t="shared" si="265"/>
        <v>045000</v>
      </c>
      <c r="G1910" s="16" t="str">
        <f>VLOOKUP(F1910:F5066,'[10]Catalogos CRI'!$A$24:$B$65,2,FALSE)</f>
        <v>ACCESORIOS DE LOS DERECHOS</v>
      </c>
      <c r="H1910" s="16" t="str">
        <f t="shared" si="266"/>
        <v>045020</v>
      </c>
      <c r="I1910" s="16" t="str">
        <f>VLOOKUP(H1910:H5066,'[10]Catalogos CRI'!$A$70:$B$148,2,FALSE)</f>
        <v>Multas</v>
      </c>
      <c r="J1910" s="16" t="str">
        <f t="shared" si="267"/>
        <v>045021</v>
      </c>
      <c r="K1910" s="16" t="str">
        <f>VLOOKUP(J1910:J5066,'[10]Catalogos CRI'!$A$153:$B$335,2,FALSE)</f>
        <v>Infracciones</v>
      </c>
      <c r="L1910" s="16" t="str">
        <f t="shared" si="268"/>
        <v>400</v>
      </c>
      <c r="M1910" s="16" t="str">
        <f>VLOOKUP(L1910:L5066,[11]FF!$A$10:$B$16,2,FALSE)</f>
        <v>Ingresos Propios</v>
      </c>
      <c r="N1910" s="16" t="str">
        <f t="shared" si="269"/>
        <v>401</v>
      </c>
      <c r="O1910" s="16" t="str">
        <f>VLOOKUP(N1910:N5066,[11]FF!$A$22:$B$93,2,FALSE)</f>
        <v>Ingresos Propios</v>
      </c>
      <c r="P1910" s="16">
        <v>860311</v>
      </c>
      <c r="Q1910" s="16">
        <v>3</v>
      </c>
      <c r="R1910" s="17">
        <v>0</v>
      </c>
      <c r="S1910" s="17">
        <v>0</v>
      </c>
      <c r="T1910" s="17">
        <f t="shared" si="261"/>
        <v>0</v>
      </c>
      <c r="U1910" s="17">
        <v>0</v>
      </c>
      <c r="V1910" s="17">
        <v>0</v>
      </c>
      <c r="W1910" s="17">
        <f t="shared" si="262"/>
        <v>0</v>
      </c>
      <c r="X1910" t="str">
        <f>VLOOKUP(J1910,'[12]Conver ASEJ VS Clave Nueva'!$A$4:$C$193,3,FALSE)</f>
        <v>4.5.2.1</v>
      </c>
      <c r="Y1910" t="str">
        <f>VLOOKUP(K1910,'[13]Conver ASEJ VS Clave Nueva'!$B$4:$D$193,3,FALSE)</f>
        <v>Infracciones</v>
      </c>
    </row>
    <row r="1911" spans="1:25" x14ac:dyDescent="0.25">
      <c r="A1911" s="16">
        <v>84785</v>
      </c>
      <c r="B1911" s="16" t="s">
        <v>61</v>
      </c>
      <c r="C1911" s="16" t="str">
        <f t="shared" si="263"/>
        <v>2018</v>
      </c>
      <c r="D1911" s="16" t="str">
        <f t="shared" si="264"/>
        <v>040000</v>
      </c>
      <c r="E1911" s="16" t="str">
        <f>VLOOKUP(D1911:D5067,'[10]Catalogos CRI'!$A$10:$B$19,2,FALSE)</f>
        <v>DERECHOS</v>
      </c>
      <c r="F1911" s="16" t="str">
        <f t="shared" si="265"/>
        <v>045000</v>
      </c>
      <c r="G1911" s="16" t="str">
        <f>VLOOKUP(F1911:F5067,'[10]Catalogos CRI'!$A$24:$B$65,2,FALSE)</f>
        <v>ACCESORIOS DE LOS DERECHOS</v>
      </c>
      <c r="H1911" s="16" t="str">
        <f t="shared" si="266"/>
        <v>045020</v>
      </c>
      <c r="I1911" s="16" t="str">
        <f>VLOOKUP(H1911:H5067,'[10]Catalogos CRI'!$A$70:$B$148,2,FALSE)</f>
        <v>Multas</v>
      </c>
      <c r="J1911" s="16" t="str">
        <f t="shared" si="267"/>
        <v>045021</v>
      </c>
      <c r="K1911" s="16" t="str">
        <f>VLOOKUP(J1911:J5067,'[10]Catalogos CRI'!$A$153:$B$335,2,FALSE)</f>
        <v>Infracciones</v>
      </c>
      <c r="L1911" s="16" t="str">
        <f t="shared" si="268"/>
        <v>400</v>
      </c>
      <c r="M1911" s="16" t="str">
        <f>VLOOKUP(L1911:L5067,[11]FF!$A$10:$B$16,2,FALSE)</f>
        <v>Ingresos Propios</v>
      </c>
      <c r="N1911" s="16" t="str">
        <f t="shared" si="269"/>
        <v>401</v>
      </c>
      <c r="O1911" s="16" t="str">
        <f>VLOOKUP(N1911:N5067,[11]FF!$A$22:$B$93,2,FALSE)</f>
        <v>Ingresos Propios</v>
      </c>
      <c r="P1911" s="16">
        <v>860312</v>
      </c>
      <c r="Q1911" s="16">
        <v>4</v>
      </c>
      <c r="R1911" s="17">
        <v>0</v>
      </c>
      <c r="S1911" s="17">
        <v>0</v>
      </c>
      <c r="T1911" s="17">
        <f t="shared" si="261"/>
        <v>0</v>
      </c>
      <c r="U1911" s="17">
        <v>0</v>
      </c>
      <c r="V1911" s="17">
        <v>0</v>
      </c>
      <c r="W1911" s="17">
        <f t="shared" si="262"/>
        <v>0</v>
      </c>
      <c r="X1911" t="str">
        <f>VLOOKUP(J1911,'[12]Conver ASEJ VS Clave Nueva'!$A$4:$C$193,3,FALSE)</f>
        <v>4.5.2.1</v>
      </c>
      <c r="Y1911" t="str">
        <f>VLOOKUP(K1911,'[13]Conver ASEJ VS Clave Nueva'!$B$4:$D$193,3,FALSE)</f>
        <v>Infracciones</v>
      </c>
    </row>
    <row r="1912" spans="1:25" x14ac:dyDescent="0.25">
      <c r="A1912" s="16">
        <v>84785</v>
      </c>
      <c r="B1912" s="16" t="s">
        <v>61</v>
      </c>
      <c r="C1912" s="16" t="str">
        <f t="shared" si="263"/>
        <v>2018</v>
      </c>
      <c r="D1912" s="16" t="str">
        <f t="shared" si="264"/>
        <v>040000</v>
      </c>
      <c r="E1912" s="16" t="str">
        <f>VLOOKUP(D1912:D5068,'[10]Catalogos CRI'!$A$10:$B$19,2,FALSE)</f>
        <v>DERECHOS</v>
      </c>
      <c r="F1912" s="16" t="str">
        <f t="shared" si="265"/>
        <v>045000</v>
      </c>
      <c r="G1912" s="16" t="str">
        <f>VLOOKUP(F1912:F5068,'[10]Catalogos CRI'!$A$24:$B$65,2,FALSE)</f>
        <v>ACCESORIOS DE LOS DERECHOS</v>
      </c>
      <c r="H1912" s="16" t="str">
        <f t="shared" si="266"/>
        <v>045020</v>
      </c>
      <c r="I1912" s="16" t="str">
        <f>VLOOKUP(H1912:H5068,'[10]Catalogos CRI'!$A$70:$B$148,2,FALSE)</f>
        <v>Multas</v>
      </c>
      <c r="J1912" s="16" t="str">
        <f t="shared" si="267"/>
        <v>045021</v>
      </c>
      <c r="K1912" s="16" t="str">
        <f>VLOOKUP(J1912:J5068,'[10]Catalogos CRI'!$A$153:$B$335,2,FALSE)</f>
        <v>Infracciones</v>
      </c>
      <c r="L1912" s="16" t="str">
        <f t="shared" si="268"/>
        <v>400</v>
      </c>
      <c r="M1912" s="16" t="str">
        <f>VLOOKUP(L1912:L5068,[11]FF!$A$10:$B$16,2,FALSE)</f>
        <v>Ingresos Propios</v>
      </c>
      <c r="N1912" s="16" t="str">
        <f t="shared" si="269"/>
        <v>401</v>
      </c>
      <c r="O1912" s="16" t="str">
        <f>VLOOKUP(N1912:N5068,[11]FF!$A$22:$B$93,2,FALSE)</f>
        <v>Ingresos Propios</v>
      </c>
      <c r="P1912" s="16">
        <v>860313</v>
      </c>
      <c r="Q1912" s="16">
        <v>5</v>
      </c>
      <c r="R1912" s="17">
        <v>0</v>
      </c>
      <c r="S1912" s="17">
        <v>0</v>
      </c>
      <c r="T1912" s="17">
        <f t="shared" si="261"/>
        <v>0</v>
      </c>
      <c r="U1912" s="17">
        <v>0</v>
      </c>
      <c r="V1912" s="17">
        <v>0</v>
      </c>
      <c r="W1912" s="17">
        <f t="shared" si="262"/>
        <v>0</v>
      </c>
      <c r="X1912" t="str">
        <f>VLOOKUP(J1912,'[12]Conver ASEJ VS Clave Nueva'!$A$4:$C$193,3,FALSE)</f>
        <v>4.5.2.1</v>
      </c>
      <c r="Y1912" t="str">
        <f>VLOOKUP(K1912,'[13]Conver ASEJ VS Clave Nueva'!$B$4:$D$193,3,FALSE)</f>
        <v>Infracciones</v>
      </c>
    </row>
    <row r="1913" spans="1:25" x14ac:dyDescent="0.25">
      <c r="A1913" s="16">
        <v>84785</v>
      </c>
      <c r="B1913" s="16" t="s">
        <v>61</v>
      </c>
      <c r="C1913" s="16" t="str">
        <f t="shared" si="263"/>
        <v>2018</v>
      </c>
      <c r="D1913" s="16" t="str">
        <f t="shared" si="264"/>
        <v>040000</v>
      </c>
      <c r="E1913" s="16" t="str">
        <f>VLOOKUP(D1913:D5069,'[10]Catalogos CRI'!$A$10:$B$19,2,FALSE)</f>
        <v>DERECHOS</v>
      </c>
      <c r="F1913" s="16" t="str">
        <f t="shared" si="265"/>
        <v>045000</v>
      </c>
      <c r="G1913" s="16" t="str">
        <f>VLOOKUP(F1913:F5069,'[10]Catalogos CRI'!$A$24:$B$65,2,FALSE)</f>
        <v>ACCESORIOS DE LOS DERECHOS</v>
      </c>
      <c r="H1913" s="16" t="str">
        <f t="shared" si="266"/>
        <v>045020</v>
      </c>
      <c r="I1913" s="16" t="str">
        <f>VLOOKUP(H1913:H5069,'[10]Catalogos CRI'!$A$70:$B$148,2,FALSE)</f>
        <v>Multas</v>
      </c>
      <c r="J1913" s="16" t="str">
        <f t="shared" si="267"/>
        <v>045021</v>
      </c>
      <c r="K1913" s="16" t="str">
        <f>VLOOKUP(J1913:J5069,'[10]Catalogos CRI'!$A$153:$B$335,2,FALSE)</f>
        <v>Infracciones</v>
      </c>
      <c r="L1913" s="16" t="str">
        <f t="shared" si="268"/>
        <v>400</v>
      </c>
      <c r="M1913" s="16" t="str">
        <f>VLOOKUP(L1913:L5069,[11]FF!$A$10:$B$16,2,FALSE)</f>
        <v>Ingresos Propios</v>
      </c>
      <c r="N1913" s="16" t="str">
        <f t="shared" si="269"/>
        <v>401</v>
      </c>
      <c r="O1913" s="16" t="str">
        <f>VLOOKUP(N1913:N5069,[11]FF!$A$22:$B$93,2,FALSE)</f>
        <v>Ingresos Propios</v>
      </c>
      <c r="P1913" s="16">
        <v>860314</v>
      </c>
      <c r="Q1913" s="16">
        <v>6</v>
      </c>
      <c r="R1913" s="17">
        <v>0</v>
      </c>
      <c r="S1913" s="17">
        <v>0</v>
      </c>
      <c r="T1913" s="17">
        <f t="shared" si="261"/>
        <v>0</v>
      </c>
      <c r="U1913" s="17">
        <v>0</v>
      </c>
      <c r="V1913" s="17">
        <v>0</v>
      </c>
      <c r="W1913" s="17">
        <f t="shared" si="262"/>
        <v>0</v>
      </c>
      <c r="X1913" t="str">
        <f>VLOOKUP(J1913,'[12]Conver ASEJ VS Clave Nueva'!$A$4:$C$193,3,FALSE)</f>
        <v>4.5.2.1</v>
      </c>
      <c r="Y1913" t="str">
        <f>VLOOKUP(K1913,'[13]Conver ASEJ VS Clave Nueva'!$B$4:$D$193,3,FALSE)</f>
        <v>Infracciones</v>
      </c>
    </row>
    <row r="1914" spans="1:25" x14ac:dyDescent="0.25">
      <c r="A1914" s="16">
        <v>84785</v>
      </c>
      <c r="B1914" s="16" t="s">
        <v>61</v>
      </c>
      <c r="C1914" s="16" t="str">
        <f t="shared" si="263"/>
        <v>2018</v>
      </c>
      <c r="D1914" s="16" t="str">
        <f t="shared" si="264"/>
        <v>040000</v>
      </c>
      <c r="E1914" s="16" t="str">
        <f>VLOOKUP(D1914:D5070,'[10]Catalogos CRI'!$A$10:$B$19,2,FALSE)</f>
        <v>DERECHOS</v>
      </c>
      <c r="F1914" s="16" t="str">
        <f t="shared" si="265"/>
        <v>045000</v>
      </c>
      <c r="G1914" s="16" t="str">
        <f>VLOOKUP(F1914:F5070,'[10]Catalogos CRI'!$A$24:$B$65,2,FALSE)</f>
        <v>ACCESORIOS DE LOS DERECHOS</v>
      </c>
      <c r="H1914" s="16" t="str">
        <f t="shared" si="266"/>
        <v>045020</v>
      </c>
      <c r="I1914" s="16" t="str">
        <f>VLOOKUP(H1914:H5070,'[10]Catalogos CRI'!$A$70:$B$148,2,FALSE)</f>
        <v>Multas</v>
      </c>
      <c r="J1914" s="16" t="str">
        <f t="shared" si="267"/>
        <v>045021</v>
      </c>
      <c r="K1914" s="16" t="str">
        <f>VLOOKUP(J1914:J5070,'[10]Catalogos CRI'!$A$153:$B$335,2,FALSE)</f>
        <v>Infracciones</v>
      </c>
      <c r="L1914" s="16" t="str">
        <f t="shared" si="268"/>
        <v>400</v>
      </c>
      <c r="M1914" s="16" t="str">
        <f>VLOOKUP(L1914:L5070,[11]FF!$A$10:$B$16,2,FALSE)</f>
        <v>Ingresos Propios</v>
      </c>
      <c r="N1914" s="16" t="str">
        <f t="shared" si="269"/>
        <v>401</v>
      </c>
      <c r="O1914" s="16" t="str">
        <f>VLOOKUP(N1914:N5070,[11]FF!$A$22:$B$93,2,FALSE)</f>
        <v>Ingresos Propios</v>
      </c>
      <c r="P1914" s="16">
        <v>860315</v>
      </c>
      <c r="Q1914" s="16">
        <v>7</v>
      </c>
      <c r="R1914" s="17">
        <v>0</v>
      </c>
      <c r="S1914" s="17">
        <v>0</v>
      </c>
      <c r="T1914" s="17">
        <f t="shared" si="261"/>
        <v>0</v>
      </c>
      <c r="U1914" s="17">
        <v>0</v>
      </c>
      <c r="V1914" s="17">
        <v>0</v>
      </c>
      <c r="W1914" s="17">
        <f t="shared" si="262"/>
        <v>0</v>
      </c>
      <c r="X1914" t="str">
        <f>VLOOKUP(J1914,'[12]Conver ASEJ VS Clave Nueva'!$A$4:$C$193,3,FALSE)</f>
        <v>4.5.2.1</v>
      </c>
      <c r="Y1914" t="str">
        <f>VLOOKUP(K1914,'[13]Conver ASEJ VS Clave Nueva'!$B$4:$D$193,3,FALSE)</f>
        <v>Infracciones</v>
      </c>
    </row>
    <row r="1915" spans="1:25" x14ac:dyDescent="0.25">
      <c r="A1915" s="16">
        <v>84785</v>
      </c>
      <c r="B1915" s="16" t="s">
        <v>61</v>
      </c>
      <c r="C1915" s="16" t="str">
        <f t="shared" si="263"/>
        <v>2018</v>
      </c>
      <c r="D1915" s="16" t="str">
        <f t="shared" si="264"/>
        <v>040000</v>
      </c>
      <c r="E1915" s="16" t="str">
        <f>VLOOKUP(D1915:D5071,'[10]Catalogos CRI'!$A$10:$B$19,2,FALSE)</f>
        <v>DERECHOS</v>
      </c>
      <c r="F1915" s="16" t="str">
        <f t="shared" si="265"/>
        <v>045000</v>
      </c>
      <c r="G1915" s="16" t="str">
        <f>VLOOKUP(F1915:F5071,'[10]Catalogos CRI'!$A$24:$B$65,2,FALSE)</f>
        <v>ACCESORIOS DE LOS DERECHOS</v>
      </c>
      <c r="H1915" s="16" t="str">
        <f t="shared" si="266"/>
        <v>045020</v>
      </c>
      <c r="I1915" s="16" t="str">
        <f>VLOOKUP(H1915:H5071,'[10]Catalogos CRI'!$A$70:$B$148,2,FALSE)</f>
        <v>Multas</v>
      </c>
      <c r="J1915" s="16" t="str">
        <f t="shared" si="267"/>
        <v>045021</v>
      </c>
      <c r="K1915" s="16" t="str">
        <f>VLOOKUP(J1915:J5071,'[10]Catalogos CRI'!$A$153:$B$335,2,FALSE)</f>
        <v>Infracciones</v>
      </c>
      <c r="L1915" s="16" t="str">
        <f t="shared" si="268"/>
        <v>400</v>
      </c>
      <c r="M1915" s="16" t="str">
        <f>VLOOKUP(L1915:L5071,[11]FF!$A$10:$B$16,2,FALSE)</f>
        <v>Ingresos Propios</v>
      </c>
      <c r="N1915" s="16" t="str">
        <f t="shared" si="269"/>
        <v>401</v>
      </c>
      <c r="O1915" s="16" t="str">
        <f>VLOOKUP(N1915:N5071,[11]FF!$A$22:$B$93,2,FALSE)</f>
        <v>Ingresos Propios</v>
      </c>
      <c r="P1915" s="16">
        <v>860316</v>
      </c>
      <c r="Q1915" s="16">
        <v>8</v>
      </c>
      <c r="R1915" s="17">
        <v>0</v>
      </c>
      <c r="S1915" s="17">
        <v>0</v>
      </c>
      <c r="T1915" s="17">
        <f t="shared" si="261"/>
        <v>0</v>
      </c>
      <c r="U1915" s="17">
        <v>0</v>
      </c>
      <c r="V1915" s="17">
        <v>0</v>
      </c>
      <c r="W1915" s="17">
        <f t="shared" si="262"/>
        <v>0</v>
      </c>
      <c r="X1915" t="str">
        <f>VLOOKUP(J1915,'[12]Conver ASEJ VS Clave Nueva'!$A$4:$C$193,3,FALSE)</f>
        <v>4.5.2.1</v>
      </c>
      <c r="Y1915" t="str">
        <f>VLOOKUP(K1915,'[13]Conver ASEJ VS Clave Nueva'!$B$4:$D$193,3,FALSE)</f>
        <v>Infracciones</v>
      </c>
    </row>
    <row r="1916" spans="1:25" x14ac:dyDescent="0.25">
      <c r="A1916" s="16">
        <v>84785</v>
      </c>
      <c r="B1916" s="16" t="s">
        <v>61</v>
      </c>
      <c r="C1916" s="16" t="str">
        <f t="shared" si="263"/>
        <v>2018</v>
      </c>
      <c r="D1916" s="16" t="str">
        <f t="shared" si="264"/>
        <v>040000</v>
      </c>
      <c r="E1916" s="16" t="str">
        <f>VLOOKUP(D1916:D5072,'[10]Catalogos CRI'!$A$10:$B$19,2,FALSE)</f>
        <v>DERECHOS</v>
      </c>
      <c r="F1916" s="16" t="str">
        <f t="shared" si="265"/>
        <v>045000</v>
      </c>
      <c r="G1916" s="16" t="str">
        <f>VLOOKUP(F1916:F5072,'[10]Catalogos CRI'!$A$24:$B$65,2,FALSE)</f>
        <v>ACCESORIOS DE LOS DERECHOS</v>
      </c>
      <c r="H1916" s="16" t="str">
        <f t="shared" si="266"/>
        <v>045020</v>
      </c>
      <c r="I1916" s="16" t="str">
        <f>VLOOKUP(H1916:H5072,'[10]Catalogos CRI'!$A$70:$B$148,2,FALSE)</f>
        <v>Multas</v>
      </c>
      <c r="J1916" s="16" t="str">
        <f t="shared" si="267"/>
        <v>045021</v>
      </c>
      <c r="K1916" s="16" t="str">
        <f>VLOOKUP(J1916:J5072,'[10]Catalogos CRI'!$A$153:$B$335,2,FALSE)</f>
        <v>Infracciones</v>
      </c>
      <c r="L1916" s="16" t="str">
        <f t="shared" si="268"/>
        <v>400</v>
      </c>
      <c r="M1916" s="16" t="str">
        <f>VLOOKUP(L1916:L5072,[11]FF!$A$10:$B$16,2,FALSE)</f>
        <v>Ingresos Propios</v>
      </c>
      <c r="N1916" s="16" t="str">
        <f t="shared" si="269"/>
        <v>401</v>
      </c>
      <c r="O1916" s="16" t="str">
        <f>VLOOKUP(N1916:N5072,[11]FF!$A$22:$B$93,2,FALSE)</f>
        <v>Ingresos Propios</v>
      </c>
      <c r="P1916" s="16">
        <v>860317</v>
      </c>
      <c r="Q1916" s="16">
        <v>9</v>
      </c>
      <c r="R1916" s="17">
        <v>0</v>
      </c>
      <c r="S1916" s="17">
        <v>0</v>
      </c>
      <c r="T1916" s="17">
        <f t="shared" si="261"/>
        <v>0</v>
      </c>
      <c r="U1916" s="17">
        <v>0</v>
      </c>
      <c r="V1916" s="17">
        <v>0</v>
      </c>
      <c r="W1916" s="17">
        <f t="shared" si="262"/>
        <v>0</v>
      </c>
      <c r="X1916" t="str">
        <f>VLOOKUP(J1916,'[12]Conver ASEJ VS Clave Nueva'!$A$4:$C$193,3,FALSE)</f>
        <v>4.5.2.1</v>
      </c>
      <c r="Y1916" t="str">
        <f>VLOOKUP(K1916,'[13]Conver ASEJ VS Clave Nueva'!$B$4:$D$193,3,FALSE)</f>
        <v>Infracciones</v>
      </c>
    </row>
    <row r="1917" spans="1:25" x14ac:dyDescent="0.25">
      <c r="A1917" s="16">
        <v>84785</v>
      </c>
      <c r="B1917" s="16" t="s">
        <v>61</v>
      </c>
      <c r="C1917" s="16" t="str">
        <f t="shared" si="263"/>
        <v>2018</v>
      </c>
      <c r="D1917" s="16" t="str">
        <f t="shared" si="264"/>
        <v>040000</v>
      </c>
      <c r="E1917" s="16" t="str">
        <f>VLOOKUP(D1917:D5073,'[10]Catalogos CRI'!$A$10:$B$19,2,FALSE)</f>
        <v>DERECHOS</v>
      </c>
      <c r="F1917" s="16" t="str">
        <f t="shared" si="265"/>
        <v>045000</v>
      </c>
      <c r="G1917" s="16" t="str">
        <f>VLOOKUP(F1917:F5073,'[10]Catalogos CRI'!$A$24:$B$65,2,FALSE)</f>
        <v>ACCESORIOS DE LOS DERECHOS</v>
      </c>
      <c r="H1917" s="16" t="str">
        <f t="shared" si="266"/>
        <v>045020</v>
      </c>
      <c r="I1917" s="16" t="str">
        <f>VLOOKUP(H1917:H5073,'[10]Catalogos CRI'!$A$70:$B$148,2,FALSE)</f>
        <v>Multas</v>
      </c>
      <c r="J1917" s="16" t="str">
        <f t="shared" si="267"/>
        <v>045021</v>
      </c>
      <c r="K1917" s="16" t="str">
        <f>VLOOKUP(J1917:J5073,'[10]Catalogos CRI'!$A$153:$B$335,2,FALSE)</f>
        <v>Infracciones</v>
      </c>
      <c r="L1917" s="16" t="str">
        <f t="shared" si="268"/>
        <v>400</v>
      </c>
      <c r="M1917" s="16" t="str">
        <f>VLOOKUP(L1917:L5073,[11]FF!$A$10:$B$16,2,FALSE)</f>
        <v>Ingresos Propios</v>
      </c>
      <c r="N1917" s="16" t="str">
        <f t="shared" si="269"/>
        <v>401</v>
      </c>
      <c r="O1917" s="16" t="str">
        <f>VLOOKUP(N1917:N5073,[11]FF!$A$22:$B$93,2,FALSE)</f>
        <v>Ingresos Propios</v>
      </c>
      <c r="P1917" s="16">
        <v>860318</v>
      </c>
      <c r="Q1917" s="16">
        <v>10</v>
      </c>
      <c r="R1917" s="17">
        <v>0</v>
      </c>
      <c r="S1917" s="17">
        <v>0</v>
      </c>
      <c r="T1917" s="17">
        <f t="shared" si="261"/>
        <v>0</v>
      </c>
      <c r="U1917" s="17">
        <v>0</v>
      </c>
      <c r="V1917" s="17">
        <v>0</v>
      </c>
      <c r="W1917" s="17">
        <f t="shared" si="262"/>
        <v>0</v>
      </c>
      <c r="X1917" t="str">
        <f>VLOOKUP(J1917,'[12]Conver ASEJ VS Clave Nueva'!$A$4:$C$193,3,FALSE)</f>
        <v>4.5.2.1</v>
      </c>
      <c r="Y1917" t="str">
        <f>VLOOKUP(K1917,'[13]Conver ASEJ VS Clave Nueva'!$B$4:$D$193,3,FALSE)</f>
        <v>Infracciones</v>
      </c>
    </row>
    <row r="1918" spans="1:25" x14ac:dyDescent="0.25">
      <c r="A1918" s="16">
        <v>84785</v>
      </c>
      <c r="B1918" s="16" t="s">
        <v>61</v>
      </c>
      <c r="C1918" s="16" t="str">
        <f t="shared" si="263"/>
        <v>2018</v>
      </c>
      <c r="D1918" s="16" t="str">
        <f t="shared" si="264"/>
        <v>040000</v>
      </c>
      <c r="E1918" s="16" t="str">
        <f>VLOOKUP(D1918:D5074,'[10]Catalogos CRI'!$A$10:$B$19,2,FALSE)</f>
        <v>DERECHOS</v>
      </c>
      <c r="F1918" s="16" t="str">
        <f t="shared" si="265"/>
        <v>045000</v>
      </c>
      <c r="G1918" s="16" t="str">
        <f>VLOOKUP(F1918:F5074,'[10]Catalogos CRI'!$A$24:$B$65,2,FALSE)</f>
        <v>ACCESORIOS DE LOS DERECHOS</v>
      </c>
      <c r="H1918" s="16" t="str">
        <f t="shared" si="266"/>
        <v>045020</v>
      </c>
      <c r="I1918" s="16" t="str">
        <f>VLOOKUP(H1918:H5074,'[10]Catalogos CRI'!$A$70:$B$148,2,FALSE)</f>
        <v>Multas</v>
      </c>
      <c r="J1918" s="16" t="str">
        <f t="shared" si="267"/>
        <v>045021</v>
      </c>
      <c r="K1918" s="16" t="str">
        <f>VLOOKUP(J1918:J5074,'[10]Catalogos CRI'!$A$153:$B$335,2,FALSE)</f>
        <v>Infracciones</v>
      </c>
      <c r="L1918" s="16" t="str">
        <f t="shared" si="268"/>
        <v>400</v>
      </c>
      <c r="M1918" s="16" t="str">
        <f>VLOOKUP(L1918:L5074,[11]FF!$A$10:$B$16,2,FALSE)</f>
        <v>Ingresos Propios</v>
      </c>
      <c r="N1918" s="16" t="str">
        <f t="shared" si="269"/>
        <v>401</v>
      </c>
      <c r="O1918" s="16" t="str">
        <f>VLOOKUP(N1918:N5074,[11]FF!$A$22:$B$93,2,FALSE)</f>
        <v>Ingresos Propios</v>
      </c>
      <c r="P1918" s="16">
        <v>860319</v>
      </c>
      <c r="Q1918" s="16">
        <v>11</v>
      </c>
      <c r="R1918" s="17">
        <v>0</v>
      </c>
      <c r="S1918" s="17">
        <v>0</v>
      </c>
      <c r="T1918" s="17">
        <f t="shared" si="261"/>
        <v>0</v>
      </c>
      <c r="U1918" s="17">
        <v>0</v>
      </c>
      <c r="V1918" s="17">
        <v>0</v>
      </c>
      <c r="W1918" s="17">
        <f t="shared" si="262"/>
        <v>0</v>
      </c>
      <c r="X1918" t="str">
        <f>VLOOKUP(J1918,'[12]Conver ASEJ VS Clave Nueva'!$A$4:$C$193,3,FALSE)</f>
        <v>4.5.2.1</v>
      </c>
      <c r="Y1918" t="str">
        <f>VLOOKUP(K1918,'[13]Conver ASEJ VS Clave Nueva'!$B$4:$D$193,3,FALSE)</f>
        <v>Infracciones</v>
      </c>
    </row>
    <row r="1919" spans="1:25" x14ac:dyDescent="0.25">
      <c r="A1919" s="16">
        <v>84785</v>
      </c>
      <c r="B1919" s="16" t="s">
        <v>61</v>
      </c>
      <c r="C1919" s="16" t="str">
        <f t="shared" si="263"/>
        <v>2018</v>
      </c>
      <c r="D1919" s="16" t="str">
        <f t="shared" si="264"/>
        <v>040000</v>
      </c>
      <c r="E1919" s="16" t="str">
        <f>VLOOKUP(D1919:D5075,'[10]Catalogos CRI'!$A$10:$B$19,2,FALSE)</f>
        <v>DERECHOS</v>
      </c>
      <c r="F1919" s="16" t="str">
        <f t="shared" si="265"/>
        <v>045000</v>
      </c>
      <c r="G1919" s="16" t="str">
        <f>VLOOKUP(F1919:F5075,'[10]Catalogos CRI'!$A$24:$B$65,2,FALSE)</f>
        <v>ACCESORIOS DE LOS DERECHOS</v>
      </c>
      <c r="H1919" s="16" t="str">
        <f t="shared" si="266"/>
        <v>045020</v>
      </c>
      <c r="I1919" s="16" t="str">
        <f>VLOOKUP(H1919:H5075,'[10]Catalogos CRI'!$A$70:$B$148,2,FALSE)</f>
        <v>Multas</v>
      </c>
      <c r="J1919" s="16" t="str">
        <f t="shared" si="267"/>
        <v>045021</v>
      </c>
      <c r="K1919" s="16" t="str">
        <f>VLOOKUP(J1919:J5075,'[10]Catalogos CRI'!$A$153:$B$335,2,FALSE)</f>
        <v>Infracciones</v>
      </c>
      <c r="L1919" s="16" t="str">
        <f t="shared" si="268"/>
        <v>400</v>
      </c>
      <c r="M1919" s="16" t="str">
        <f>VLOOKUP(L1919:L5075,[11]FF!$A$10:$B$16,2,FALSE)</f>
        <v>Ingresos Propios</v>
      </c>
      <c r="N1919" s="16" t="str">
        <f t="shared" si="269"/>
        <v>401</v>
      </c>
      <c r="O1919" s="16" t="str">
        <f>VLOOKUP(N1919:N5075,[11]FF!$A$22:$B$93,2,FALSE)</f>
        <v>Ingresos Propios</v>
      </c>
      <c r="P1919" s="16">
        <v>860320</v>
      </c>
      <c r="Q1919" s="16">
        <v>12</v>
      </c>
      <c r="R1919" s="17">
        <v>0</v>
      </c>
      <c r="S1919" s="17">
        <v>0</v>
      </c>
      <c r="T1919" s="17">
        <f t="shared" si="261"/>
        <v>0</v>
      </c>
      <c r="U1919" s="17">
        <v>0</v>
      </c>
      <c r="V1919" s="17">
        <v>0</v>
      </c>
      <c r="W1919" s="17">
        <f t="shared" si="262"/>
        <v>0</v>
      </c>
      <c r="X1919" t="str">
        <f>VLOOKUP(J1919,'[12]Conver ASEJ VS Clave Nueva'!$A$4:$C$193,3,FALSE)</f>
        <v>4.5.2.1</v>
      </c>
      <c r="Y1919" t="str">
        <f>VLOOKUP(K1919,'[13]Conver ASEJ VS Clave Nueva'!$B$4:$D$193,3,FALSE)</f>
        <v>Infracciones</v>
      </c>
    </row>
    <row r="1920" spans="1:25" x14ac:dyDescent="0.25">
      <c r="A1920" s="16">
        <v>84786</v>
      </c>
      <c r="B1920" s="16" t="s">
        <v>62</v>
      </c>
      <c r="C1920" s="16" t="str">
        <f t="shared" si="263"/>
        <v>2018</v>
      </c>
      <c r="D1920" s="16" t="str">
        <f t="shared" si="264"/>
        <v>040000</v>
      </c>
      <c r="E1920" s="16" t="str">
        <f>VLOOKUP(D1920:D5076,'[10]Catalogos CRI'!$A$10:$B$19,2,FALSE)</f>
        <v>DERECHOS</v>
      </c>
      <c r="F1920" s="16" t="str">
        <f t="shared" si="265"/>
        <v>045000</v>
      </c>
      <c r="G1920" s="16" t="str">
        <f>VLOOKUP(F1920:F5076,'[10]Catalogos CRI'!$A$24:$B$65,2,FALSE)</f>
        <v>ACCESORIOS DE LOS DERECHOS</v>
      </c>
      <c r="H1920" s="16" t="str">
        <f t="shared" si="266"/>
        <v>045040</v>
      </c>
      <c r="I1920" s="16" t="str">
        <f>VLOOKUP(H1920:H5076,'[10]Catalogos CRI'!$A$70:$B$148,2,FALSE)</f>
        <v>Gastos de ejecución y de embargo</v>
      </c>
      <c r="J1920" s="16" t="str">
        <f t="shared" si="267"/>
        <v>045041</v>
      </c>
      <c r="K1920" s="16" t="str">
        <f>VLOOKUP(J1920:J5076,'[10]Catalogos CRI'!$A$153:$B$335,2,FALSE)</f>
        <v>Gastos de notificación</v>
      </c>
      <c r="L1920" s="16" t="str">
        <f t="shared" si="268"/>
        <v>400</v>
      </c>
      <c r="M1920" s="16" t="str">
        <f>VLOOKUP(L1920:L5076,[11]FF!$A$10:$B$16,2,FALSE)</f>
        <v>Ingresos Propios</v>
      </c>
      <c r="N1920" s="16" t="str">
        <f t="shared" si="269"/>
        <v>401</v>
      </c>
      <c r="O1920" s="16" t="str">
        <f>VLOOKUP(N1920:N5076,[11]FF!$A$22:$B$93,2,FALSE)</f>
        <v>Ingresos Propios</v>
      </c>
      <c r="P1920" s="16">
        <v>860321</v>
      </c>
      <c r="Q1920" s="16">
        <v>1</v>
      </c>
      <c r="R1920" s="17">
        <v>0</v>
      </c>
      <c r="S1920" s="17">
        <v>0</v>
      </c>
      <c r="T1920" s="17">
        <f t="shared" si="261"/>
        <v>0</v>
      </c>
      <c r="U1920" s="17">
        <v>0</v>
      </c>
      <c r="V1920" s="17">
        <v>47402</v>
      </c>
      <c r="W1920" s="17">
        <f t="shared" si="262"/>
        <v>-47402</v>
      </c>
      <c r="X1920" t="str">
        <f>VLOOKUP(J1920,'[12]Conver ASEJ VS Clave Nueva'!$A$4:$C$193,3,FALSE)</f>
        <v>4.5.4.1</v>
      </c>
      <c r="Y1920" t="str">
        <f>VLOOKUP(K1920,'[13]Conver ASEJ VS Clave Nueva'!$B$4:$D$193,3,FALSE)</f>
        <v>Gastos de notificación</v>
      </c>
    </row>
    <row r="1921" spans="1:25" x14ac:dyDescent="0.25">
      <c r="A1921" s="16">
        <v>84786</v>
      </c>
      <c r="B1921" s="16" t="s">
        <v>62</v>
      </c>
      <c r="C1921" s="16" t="str">
        <f t="shared" si="263"/>
        <v>2018</v>
      </c>
      <c r="D1921" s="16" t="str">
        <f t="shared" si="264"/>
        <v>040000</v>
      </c>
      <c r="E1921" s="16" t="str">
        <f>VLOOKUP(D1921:D5077,'[10]Catalogos CRI'!$A$10:$B$19,2,FALSE)</f>
        <v>DERECHOS</v>
      </c>
      <c r="F1921" s="16" t="str">
        <f t="shared" si="265"/>
        <v>045000</v>
      </c>
      <c r="G1921" s="16" t="str">
        <f>VLOOKUP(F1921:F5077,'[10]Catalogos CRI'!$A$24:$B$65,2,FALSE)</f>
        <v>ACCESORIOS DE LOS DERECHOS</v>
      </c>
      <c r="H1921" s="16" t="str">
        <f t="shared" si="266"/>
        <v>045040</v>
      </c>
      <c r="I1921" s="16" t="str">
        <f>VLOOKUP(H1921:H5077,'[10]Catalogos CRI'!$A$70:$B$148,2,FALSE)</f>
        <v>Gastos de ejecución y de embargo</v>
      </c>
      <c r="J1921" s="16" t="str">
        <f t="shared" si="267"/>
        <v>045041</v>
      </c>
      <c r="K1921" s="16" t="str">
        <f>VLOOKUP(J1921:J5077,'[10]Catalogos CRI'!$A$153:$B$335,2,FALSE)</f>
        <v>Gastos de notificación</v>
      </c>
      <c r="L1921" s="16" t="str">
        <f t="shared" si="268"/>
        <v>400</v>
      </c>
      <c r="M1921" s="16" t="str">
        <f>VLOOKUP(L1921:L5077,[11]FF!$A$10:$B$16,2,FALSE)</f>
        <v>Ingresos Propios</v>
      </c>
      <c r="N1921" s="16" t="str">
        <f t="shared" si="269"/>
        <v>401</v>
      </c>
      <c r="O1921" s="16" t="str">
        <f>VLOOKUP(N1921:N5077,[11]FF!$A$22:$B$93,2,FALSE)</f>
        <v>Ingresos Propios</v>
      </c>
      <c r="P1921" s="16">
        <v>860322</v>
      </c>
      <c r="Q1921" s="16">
        <v>2</v>
      </c>
      <c r="R1921" s="17">
        <v>0</v>
      </c>
      <c r="S1921" s="17">
        <v>0</v>
      </c>
      <c r="T1921" s="17">
        <f t="shared" si="261"/>
        <v>0</v>
      </c>
      <c r="U1921" s="17">
        <v>0</v>
      </c>
      <c r="V1921" s="17">
        <v>35760</v>
      </c>
      <c r="W1921" s="17">
        <f t="shared" si="262"/>
        <v>-35760</v>
      </c>
      <c r="X1921" t="str">
        <f>VLOOKUP(J1921,'[12]Conver ASEJ VS Clave Nueva'!$A$4:$C$193,3,FALSE)</f>
        <v>4.5.4.1</v>
      </c>
      <c r="Y1921" t="str">
        <f>VLOOKUP(K1921,'[13]Conver ASEJ VS Clave Nueva'!$B$4:$D$193,3,FALSE)</f>
        <v>Gastos de notificación</v>
      </c>
    </row>
    <row r="1922" spans="1:25" x14ac:dyDescent="0.25">
      <c r="A1922" s="16">
        <v>84786</v>
      </c>
      <c r="B1922" s="16" t="s">
        <v>62</v>
      </c>
      <c r="C1922" s="16" t="str">
        <f t="shared" si="263"/>
        <v>2018</v>
      </c>
      <c r="D1922" s="16" t="str">
        <f t="shared" si="264"/>
        <v>040000</v>
      </c>
      <c r="E1922" s="16" t="str">
        <f>VLOOKUP(D1922:D5078,'[10]Catalogos CRI'!$A$10:$B$19,2,FALSE)</f>
        <v>DERECHOS</v>
      </c>
      <c r="F1922" s="16" t="str">
        <f t="shared" si="265"/>
        <v>045000</v>
      </c>
      <c r="G1922" s="16" t="str">
        <f>VLOOKUP(F1922:F5078,'[10]Catalogos CRI'!$A$24:$B$65,2,FALSE)</f>
        <v>ACCESORIOS DE LOS DERECHOS</v>
      </c>
      <c r="H1922" s="16" t="str">
        <f t="shared" si="266"/>
        <v>045040</v>
      </c>
      <c r="I1922" s="16" t="str">
        <f>VLOOKUP(H1922:H5078,'[10]Catalogos CRI'!$A$70:$B$148,2,FALSE)</f>
        <v>Gastos de ejecución y de embargo</v>
      </c>
      <c r="J1922" s="16" t="str">
        <f t="shared" si="267"/>
        <v>045041</v>
      </c>
      <c r="K1922" s="16" t="str">
        <f>VLOOKUP(J1922:J5078,'[10]Catalogos CRI'!$A$153:$B$335,2,FALSE)</f>
        <v>Gastos de notificación</v>
      </c>
      <c r="L1922" s="16" t="str">
        <f t="shared" si="268"/>
        <v>400</v>
      </c>
      <c r="M1922" s="16" t="str">
        <f>VLOOKUP(L1922:L5078,[11]FF!$A$10:$B$16,2,FALSE)</f>
        <v>Ingresos Propios</v>
      </c>
      <c r="N1922" s="16" t="str">
        <f t="shared" si="269"/>
        <v>401</v>
      </c>
      <c r="O1922" s="16" t="str">
        <f>VLOOKUP(N1922:N5078,[11]FF!$A$22:$B$93,2,FALSE)</f>
        <v>Ingresos Propios</v>
      </c>
      <c r="P1922" s="16">
        <v>860323</v>
      </c>
      <c r="Q1922" s="16">
        <v>3</v>
      </c>
      <c r="R1922" s="17">
        <v>0</v>
      </c>
      <c r="S1922" s="17">
        <v>0</v>
      </c>
      <c r="T1922" s="17">
        <f t="shared" si="261"/>
        <v>0</v>
      </c>
      <c r="U1922" s="17">
        <v>0</v>
      </c>
      <c r="V1922" s="17">
        <v>29946</v>
      </c>
      <c r="W1922" s="17">
        <f t="shared" si="262"/>
        <v>-29946</v>
      </c>
      <c r="X1922" t="str">
        <f>VLOOKUP(J1922,'[12]Conver ASEJ VS Clave Nueva'!$A$4:$C$193,3,FALSE)</f>
        <v>4.5.4.1</v>
      </c>
      <c r="Y1922" t="str">
        <f>VLOOKUP(K1922,'[13]Conver ASEJ VS Clave Nueva'!$B$4:$D$193,3,FALSE)</f>
        <v>Gastos de notificación</v>
      </c>
    </row>
    <row r="1923" spans="1:25" x14ac:dyDescent="0.25">
      <c r="A1923" s="16">
        <v>84786</v>
      </c>
      <c r="B1923" s="16" t="s">
        <v>62</v>
      </c>
      <c r="C1923" s="16" t="str">
        <f t="shared" si="263"/>
        <v>2018</v>
      </c>
      <c r="D1923" s="16" t="str">
        <f t="shared" si="264"/>
        <v>040000</v>
      </c>
      <c r="E1923" s="16" t="str">
        <f>VLOOKUP(D1923:D5079,'[10]Catalogos CRI'!$A$10:$B$19,2,FALSE)</f>
        <v>DERECHOS</v>
      </c>
      <c r="F1923" s="16" t="str">
        <f t="shared" si="265"/>
        <v>045000</v>
      </c>
      <c r="G1923" s="16" t="str">
        <f>VLOOKUP(F1923:F5079,'[10]Catalogos CRI'!$A$24:$B$65,2,FALSE)</f>
        <v>ACCESORIOS DE LOS DERECHOS</v>
      </c>
      <c r="H1923" s="16" t="str">
        <f t="shared" si="266"/>
        <v>045040</v>
      </c>
      <c r="I1923" s="16" t="str">
        <f>VLOOKUP(H1923:H5079,'[10]Catalogos CRI'!$A$70:$B$148,2,FALSE)</f>
        <v>Gastos de ejecución y de embargo</v>
      </c>
      <c r="J1923" s="16" t="str">
        <f t="shared" si="267"/>
        <v>045041</v>
      </c>
      <c r="K1923" s="16" t="str">
        <f>VLOOKUP(J1923:J5079,'[10]Catalogos CRI'!$A$153:$B$335,2,FALSE)</f>
        <v>Gastos de notificación</v>
      </c>
      <c r="L1923" s="16" t="str">
        <f t="shared" si="268"/>
        <v>400</v>
      </c>
      <c r="M1923" s="16" t="str">
        <f>VLOOKUP(L1923:L5079,[11]FF!$A$10:$B$16,2,FALSE)</f>
        <v>Ingresos Propios</v>
      </c>
      <c r="N1923" s="16" t="str">
        <f t="shared" si="269"/>
        <v>401</v>
      </c>
      <c r="O1923" s="16" t="str">
        <f>VLOOKUP(N1923:N5079,[11]FF!$A$22:$B$93,2,FALSE)</f>
        <v>Ingresos Propios</v>
      </c>
      <c r="P1923" s="16">
        <v>860324</v>
      </c>
      <c r="Q1923" s="16">
        <v>4</v>
      </c>
      <c r="R1923" s="17">
        <v>0</v>
      </c>
      <c r="S1923" s="17">
        <v>0</v>
      </c>
      <c r="T1923" s="17">
        <f t="shared" si="261"/>
        <v>0</v>
      </c>
      <c r="U1923" s="17">
        <v>0</v>
      </c>
      <c r="V1923" s="17">
        <v>7949</v>
      </c>
      <c r="W1923" s="17">
        <f t="shared" si="262"/>
        <v>-7949</v>
      </c>
      <c r="X1923" t="str">
        <f>VLOOKUP(J1923,'[12]Conver ASEJ VS Clave Nueva'!$A$4:$C$193,3,FALSE)</f>
        <v>4.5.4.1</v>
      </c>
      <c r="Y1923" t="str">
        <f>VLOOKUP(K1923,'[13]Conver ASEJ VS Clave Nueva'!$B$4:$D$193,3,FALSE)</f>
        <v>Gastos de notificación</v>
      </c>
    </row>
    <row r="1924" spans="1:25" x14ac:dyDescent="0.25">
      <c r="A1924" s="16">
        <v>84786</v>
      </c>
      <c r="B1924" s="16" t="s">
        <v>62</v>
      </c>
      <c r="C1924" s="16" t="str">
        <f t="shared" si="263"/>
        <v>2018</v>
      </c>
      <c r="D1924" s="16" t="str">
        <f t="shared" si="264"/>
        <v>040000</v>
      </c>
      <c r="E1924" s="16" t="str">
        <f>VLOOKUP(D1924:D5080,'[10]Catalogos CRI'!$A$10:$B$19,2,FALSE)</f>
        <v>DERECHOS</v>
      </c>
      <c r="F1924" s="16" t="str">
        <f t="shared" si="265"/>
        <v>045000</v>
      </c>
      <c r="G1924" s="16" t="str">
        <f>VLOOKUP(F1924:F5080,'[10]Catalogos CRI'!$A$24:$B$65,2,FALSE)</f>
        <v>ACCESORIOS DE LOS DERECHOS</v>
      </c>
      <c r="H1924" s="16" t="str">
        <f t="shared" si="266"/>
        <v>045040</v>
      </c>
      <c r="I1924" s="16" t="str">
        <f>VLOOKUP(H1924:H5080,'[10]Catalogos CRI'!$A$70:$B$148,2,FALSE)</f>
        <v>Gastos de ejecución y de embargo</v>
      </c>
      <c r="J1924" s="16" t="str">
        <f t="shared" si="267"/>
        <v>045041</v>
      </c>
      <c r="K1924" s="16" t="str">
        <f>VLOOKUP(J1924:J5080,'[10]Catalogos CRI'!$A$153:$B$335,2,FALSE)</f>
        <v>Gastos de notificación</v>
      </c>
      <c r="L1924" s="16" t="str">
        <f t="shared" si="268"/>
        <v>400</v>
      </c>
      <c r="M1924" s="16" t="str">
        <f>VLOOKUP(L1924:L5080,[11]FF!$A$10:$B$16,2,FALSE)</f>
        <v>Ingresos Propios</v>
      </c>
      <c r="N1924" s="16" t="str">
        <f t="shared" si="269"/>
        <v>401</v>
      </c>
      <c r="O1924" s="16" t="str">
        <f>VLOOKUP(N1924:N5080,[11]FF!$A$22:$B$93,2,FALSE)</f>
        <v>Ingresos Propios</v>
      </c>
      <c r="P1924" s="16">
        <v>860325</v>
      </c>
      <c r="Q1924" s="16">
        <v>5</v>
      </c>
      <c r="R1924" s="17">
        <v>0</v>
      </c>
      <c r="S1924" s="17">
        <v>0</v>
      </c>
      <c r="T1924" s="17">
        <f t="shared" si="261"/>
        <v>0</v>
      </c>
      <c r="U1924" s="17">
        <v>0</v>
      </c>
      <c r="V1924" s="17">
        <v>0</v>
      </c>
      <c r="W1924" s="17">
        <f t="shared" si="262"/>
        <v>0</v>
      </c>
      <c r="X1924" t="str">
        <f>VLOOKUP(J1924,'[12]Conver ASEJ VS Clave Nueva'!$A$4:$C$193,3,FALSE)</f>
        <v>4.5.4.1</v>
      </c>
      <c r="Y1924" t="str">
        <f>VLOOKUP(K1924,'[13]Conver ASEJ VS Clave Nueva'!$B$4:$D$193,3,FALSE)</f>
        <v>Gastos de notificación</v>
      </c>
    </row>
    <row r="1925" spans="1:25" x14ac:dyDescent="0.25">
      <c r="A1925" s="16">
        <v>84786</v>
      </c>
      <c r="B1925" s="16" t="s">
        <v>62</v>
      </c>
      <c r="C1925" s="16" t="str">
        <f t="shared" si="263"/>
        <v>2018</v>
      </c>
      <c r="D1925" s="16" t="str">
        <f t="shared" si="264"/>
        <v>040000</v>
      </c>
      <c r="E1925" s="16" t="str">
        <f>VLOOKUP(D1925:D5081,'[10]Catalogos CRI'!$A$10:$B$19,2,FALSE)</f>
        <v>DERECHOS</v>
      </c>
      <c r="F1925" s="16" t="str">
        <f t="shared" si="265"/>
        <v>045000</v>
      </c>
      <c r="G1925" s="16" t="str">
        <f>VLOOKUP(F1925:F5081,'[10]Catalogos CRI'!$A$24:$B$65,2,FALSE)</f>
        <v>ACCESORIOS DE LOS DERECHOS</v>
      </c>
      <c r="H1925" s="16" t="str">
        <f t="shared" si="266"/>
        <v>045040</v>
      </c>
      <c r="I1925" s="16" t="str">
        <f>VLOOKUP(H1925:H5081,'[10]Catalogos CRI'!$A$70:$B$148,2,FALSE)</f>
        <v>Gastos de ejecución y de embargo</v>
      </c>
      <c r="J1925" s="16" t="str">
        <f t="shared" si="267"/>
        <v>045041</v>
      </c>
      <c r="K1925" s="16" t="str">
        <f>VLOOKUP(J1925:J5081,'[10]Catalogos CRI'!$A$153:$B$335,2,FALSE)</f>
        <v>Gastos de notificación</v>
      </c>
      <c r="L1925" s="16" t="str">
        <f t="shared" si="268"/>
        <v>400</v>
      </c>
      <c r="M1925" s="16" t="str">
        <f>VLOOKUP(L1925:L5081,[11]FF!$A$10:$B$16,2,FALSE)</f>
        <v>Ingresos Propios</v>
      </c>
      <c r="N1925" s="16" t="str">
        <f t="shared" si="269"/>
        <v>401</v>
      </c>
      <c r="O1925" s="16" t="str">
        <f>VLOOKUP(N1925:N5081,[11]FF!$A$22:$B$93,2,FALSE)</f>
        <v>Ingresos Propios</v>
      </c>
      <c r="P1925" s="16">
        <v>860326</v>
      </c>
      <c r="Q1925" s="16">
        <v>6</v>
      </c>
      <c r="R1925" s="17">
        <v>0</v>
      </c>
      <c r="S1925" s="17">
        <v>0</v>
      </c>
      <c r="T1925" s="17">
        <f t="shared" si="261"/>
        <v>0</v>
      </c>
      <c r="U1925" s="17">
        <v>0</v>
      </c>
      <c r="V1925" s="17">
        <v>0</v>
      </c>
      <c r="W1925" s="17">
        <f t="shared" si="262"/>
        <v>0</v>
      </c>
      <c r="X1925" t="str">
        <f>VLOOKUP(J1925,'[12]Conver ASEJ VS Clave Nueva'!$A$4:$C$193,3,FALSE)</f>
        <v>4.5.4.1</v>
      </c>
      <c r="Y1925" t="str">
        <f>VLOOKUP(K1925,'[13]Conver ASEJ VS Clave Nueva'!$B$4:$D$193,3,FALSE)</f>
        <v>Gastos de notificación</v>
      </c>
    </row>
    <row r="1926" spans="1:25" x14ac:dyDescent="0.25">
      <c r="A1926" s="16">
        <v>84786</v>
      </c>
      <c r="B1926" s="16" t="s">
        <v>62</v>
      </c>
      <c r="C1926" s="16" t="str">
        <f t="shared" si="263"/>
        <v>2018</v>
      </c>
      <c r="D1926" s="16" t="str">
        <f t="shared" si="264"/>
        <v>040000</v>
      </c>
      <c r="E1926" s="16" t="str">
        <f>VLOOKUP(D1926:D5082,'[10]Catalogos CRI'!$A$10:$B$19,2,FALSE)</f>
        <v>DERECHOS</v>
      </c>
      <c r="F1926" s="16" t="str">
        <f t="shared" si="265"/>
        <v>045000</v>
      </c>
      <c r="G1926" s="16" t="str">
        <f>VLOOKUP(F1926:F5082,'[10]Catalogos CRI'!$A$24:$B$65,2,FALSE)</f>
        <v>ACCESORIOS DE LOS DERECHOS</v>
      </c>
      <c r="H1926" s="16" t="str">
        <f t="shared" si="266"/>
        <v>045040</v>
      </c>
      <c r="I1926" s="16" t="str">
        <f>VLOOKUP(H1926:H5082,'[10]Catalogos CRI'!$A$70:$B$148,2,FALSE)</f>
        <v>Gastos de ejecución y de embargo</v>
      </c>
      <c r="J1926" s="16" t="str">
        <f t="shared" si="267"/>
        <v>045041</v>
      </c>
      <c r="K1926" s="16" t="str">
        <f>VLOOKUP(J1926:J5082,'[10]Catalogos CRI'!$A$153:$B$335,2,FALSE)</f>
        <v>Gastos de notificación</v>
      </c>
      <c r="L1926" s="16" t="str">
        <f t="shared" si="268"/>
        <v>400</v>
      </c>
      <c r="M1926" s="16" t="str">
        <f>VLOOKUP(L1926:L5082,[11]FF!$A$10:$B$16,2,FALSE)</f>
        <v>Ingresos Propios</v>
      </c>
      <c r="N1926" s="16" t="str">
        <f t="shared" si="269"/>
        <v>401</v>
      </c>
      <c r="O1926" s="16" t="str">
        <f>VLOOKUP(N1926:N5082,[11]FF!$A$22:$B$93,2,FALSE)</f>
        <v>Ingresos Propios</v>
      </c>
      <c r="P1926" s="16">
        <v>860327</v>
      </c>
      <c r="Q1926" s="16">
        <v>7</v>
      </c>
      <c r="R1926" s="17">
        <v>0</v>
      </c>
      <c r="S1926" s="17">
        <v>0</v>
      </c>
      <c r="T1926" s="17">
        <f t="shared" si="261"/>
        <v>0</v>
      </c>
      <c r="U1926" s="17">
        <v>0</v>
      </c>
      <c r="V1926" s="17">
        <v>0</v>
      </c>
      <c r="W1926" s="17">
        <f t="shared" si="262"/>
        <v>0</v>
      </c>
      <c r="X1926" t="str">
        <f>VLOOKUP(J1926,'[12]Conver ASEJ VS Clave Nueva'!$A$4:$C$193,3,FALSE)</f>
        <v>4.5.4.1</v>
      </c>
      <c r="Y1926" t="str">
        <f>VLOOKUP(K1926,'[13]Conver ASEJ VS Clave Nueva'!$B$4:$D$193,3,FALSE)</f>
        <v>Gastos de notificación</v>
      </c>
    </row>
    <row r="1927" spans="1:25" x14ac:dyDescent="0.25">
      <c r="A1927" s="16">
        <v>84786</v>
      </c>
      <c r="B1927" s="16" t="s">
        <v>62</v>
      </c>
      <c r="C1927" s="16" t="str">
        <f t="shared" si="263"/>
        <v>2018</v>
      </c>
      <c r="D1927" s="16" t="str">
        <f t="shared" si="264"/>
        <v>040000</v>
      </c>
      <c r="E1927" s="16" t="str">
        <f>VLOOKUP(D1927:D5083,'[10]Catalogos CRI'!$A$10:$B$19,2,FALSE)</f>
        <v>DERECHOS</v>
      </c>
      <c r="F1927" s="16" t="str">
        <f t="shared" si="265"/>
        <v>045000</v>
      </c>
      <c r="G1927" s="16" t="str">
        <f>VLOOKUP(F1927:F5083,'[10]Catalogos CRI'!$A$24:$B$65,2,FALSE)</f>
        <v>ACCESORIOS DE LOS DERECHOS</v>
      </c>
      <c r="H1927" s="16" t="str">
        <f t="shared" si="266"/>
        <v>045040</v>
      </c>
      <c r="I1927" s="16" t="str">
        <f>VLOOKUP(H1927:H5083,'[10]Catalogos CRI'!$A$70:$B$148,2,FALSE)</f>
        <v>Gastos de ejecución y de embargo</v>
      </c>
      <c r="J1927" s="16" t="str">
        <f t="shared" si="267"/>
        <v>045041</v>
      </c>
      <c r="K1927" s="16" t="str">
        <f>VLOOKUP(J1927:J5083,'[10]Catalogos CRI'!$A$153:$B$335,2,FALSE)</f>
        <v>Gastos de notificación</v>
      </c>
      <c r="L1927" s="16" t="str">
        <f t="shared" si="268"/>
        <v>400</v>
      </c>
      <c r="M1927" s="16" t="str">
        <f>VLOOKUP(L1927:L5083,[11]FF!$A$10:$B$16,2,FALSE)</f>
        <v>Ingresos Propios</v>
      </c>
      <c r="N1927" s="16" t="str">
        <f t="shared" si="269"/>
        <v>401</v>
      </c>
      <c r="O1927" s="16" t="str">
        <f>VLOOKUP(N1927:N5083,[11]FF!$A$22:$B$93,2,FALSE)</f>
        <v>Ingresos Propios</v>
      </c>
      <c r="P1927" s="16">
        <v>860328</v>
      </c>
      <c r="Q1927" s="16">
        <v>8</v>
      </c>
      <c r="R1927" s="17">
        <v>0</v>
      </c>
      <c r="S1927" s="17">
        <v>0</v>
      </c>
      <c r="T1927" s="17">
        <f t="shared" si="261"/>
        <v>0</v>
      </c>
      <c r="U1927" s="17">
        <v>0</v>
      </c>
      <c r="V1927" s="17">
        <v>0</v>
      </c>
      <c r="W1927" s="17">
        <f t="shared" si="262"/>
        <v>0</v>
      </c>
      <c r="X1927" t="str">
        <f>VLOOKUP(J1927,'[12]Conver ASEJ VS Clave Nueva'!$A$4:$C$193,3,FALSE)</f>
        <v>4.5.4.1</v>
      </c>
      <c r="Y1927" t="str">
        <f>VLOOKUP(K1927,'[13]Conver ASEJ VS Clave Nueva'!$B$4:$D$193,3,FALSE)</f>
        <v>Gastos de notificación</v>
      </c>
    </row>
    <row r="1928" spans="1:25" x14ac:dyDescent="0.25">
      <c r="A1928" s="16">
        <v>84786</v>
      </c>
      <c r="B1928" s="16" t="s">
        <v>62</v>
      </c>
      <c r="C1928" s="16" t="str">
        <f t="shared" si="263"/>
        <v>2018</v>
      </c>
      <c r="D1928" s="16" t="str">
        <f t="shared" si="264"/>
        <v>040000</v>
      </c>
      <c r="E1928" s="16" t="str">
        <f>VLOOKUP(D1928:D5084,'[10]Catalogos CRI'!$A$10:$B$19,2,FALSE)</f>
        <v>DERECHOS</v>
      </c>
      <c r="F1928" s="16" t="str">
        <f t="shared" si="265"/>
        <v>045000</v>
      </c>
      <c r="G1928" s="16" t="str">
        <f>VLOOKUP(F1928:F5084,'[10]Catalogos CRI'!$A$24:$B$65,2,FALSE)</f>
        <v>ACCESORIOS DE LOS DERECHOS</v>
      </c>
      <c r="H1928" s="16" t="str">
        <f t="shared" si="266"/>
        <v>045040</v>
      </c>
      <c r="I1928" s="16" t="str">
        <f>VLOOKUP(H1928:H5084,'[10]Catalogos CRI'!$A$70:$B$148,2,FALSE)</f>
        <v>Gastos de ejecución y de embargo</v>
      </c>
      <c r="J1928" s="16" t="str">
        <f t="shared" si="267"/>
        <v>045041</v>
      </c>
      <c r="K1928" s="16" t="str">
        <f>VLOOKUP(J1928:J5084,'[10]Catalogos CRI'!$A$153:$B$335,2,FALSE)</f>
        <v>Gastos de notificación</v>
      </c>
      <c r="L1928" s="16" t="str">
        <f t="shared" si="268"/>
        <v>400</v>
      </c>
      <c r="M1928" s="16" t="str">
        <f>VLOOKUP(L1928:L5084,[11]FF!$A$10:$B$16,2,FALSE)</f>
        <v>Ingresos Propios</v>
      </c>
      <c r="N1928" s="16" t="str">
        <f t="shared" si="269"/>
        <v>401</v>
      </c>
      <c r="O1928" s="16" t="str">
        <f>VLOOKUP(N1928:N5084,[11]FF!$A$22:$B$93,2,FALSE)</f>
        <v>Ingresos Propios</v>
      </c>
      <c r="P1928" s="16">
        <v>860329</v>
      </c>
      <c r="Q1928" s="16">
        <v>9</v>
      </c>
      <c r="R1928" s="17">
        <v>0</v>
      </c>
      <c r="S1928" s="17">
        <v>0</v>
      </c>
      <c r="T1928" s="17">
        <f t="shared" si="261"/>
        <v>0</v>
      </c>
      <c r="U1928" s="17">
        <v>0</v>
      </c>
      <c r="V1928" s="17">
        <v>0</v>
      </c>
      <c r="W1928" s="17">
        <f t="shared" si="262"/>
        <v>0</v>
      </c>
      <c r="X1928" t="str">
        <f>VLOOKUP(J1928,'[12]Conver ASEJ VS Clave Nueva'!$A$4:$C$193,3,FALSE)</f>
        <v>4.5.4.1</v>
      </c>
      <c r="Y1928" t="str">
        <f>VLOOKUP(K1928,'[13]Conver ASEJ VS Clave Nueva'!$B$4:$D$193,3,FALSE)</f>
        <v>Gastos de notificación</v>
      </c>
    </row>
    <row r="1929" spans="1:25" x14ac:dyDescent="0.25">
      <c r="A1929" s="16">
        <v>84786</v>
      </c>
      <c r="B1929" s="16" t="s">
        <v>62</v>
      </c>
      <c r="C1929" s="16" t="str">
        <f t="shared" si="263"/>
        <v>2018</v>
      </c>
      <c r="D1929" s="16" t="str">
        <f t="shared" si="264"/>
        <v>040000</v>
      </c>
      <c r="E1929" s="16" t="str">
        <f>VLOOKUP(D1929:D5085,'[10]Catalogos CRI'!$A$10:$B$19,2,FALSE)</f>
        <v>DERECHOS</v>
      </c>
      <c r="F1929" s="16" t="str">
        <f t="shared" si="265"/>
        <v>045000</v>
      </c>
      <c r="G1929" s="16" t="str">
        <f>VLOOKUP(F1929:F5085,'[10]Catalogos CRI'!$A$24:$B$65,2,FALSE)</f>
        <v>ACCESORIOS DE LOS DERECHOS</v>
      </c>
      <c r="H1929" s="16" t="str">
        <f t="shared" si="266"/>
        <v>045040</v>
      </c>
      <c r="I1929" s="16" t="str">
        <f>VLOOKUP(H1929:H5085,'[10]Catalogos CRI'!$A$70:$B$148,2,FALSE)</f>
        <v>Gastos de ejecución y de embargo</v>
      </c>
      <c r="J1929" s="16" t="str">
        <f t="shared" si="267"/>
        <v>045041</v>
      </c>
      <c r="K1929" s="16" t="str">
        <f>VLOOKUP(J1929:J5085,'[10]Catalogos CRI'!$A$153:$B$335,2,FALSE)</f>
        <v>Gastos de notificación</v>
      </c>
      <c r="L1929" s="16" t="str">
        <f t="shared" si="268"/>
        <v>400</v>
      </c>
      <c r="M1929" s="16" t="str">
        <f>VLOOKUP(L1929:L5085,[11]FF!$A$10:$B$16,2,FALSE)</f>
        <v>Ingresos Propios</v>
      </c>
      <c r="N1929" s="16" t="str">
        <f t="shared" si="269"/>
        <v>401</v>
      </c>
      <c r="O1929" s="16" t="str">
        <f>VLOOKUP(N1929:N5085,[11]FF!$A$22:$B$93,2,FALSE)</f>
        <v>Ingresos Propios</v>
      </c>
      <c r="P1929" s="16">
        <v>860330</v>
      </c>
      <c r="Q1929" s="16">
        <v>10</v>
      </c>
      <c r="R1929" s="17">
        <v>0</v>
      </c>
      <c r="S1929" s="17">
        <v>0</v>
      </c>
      <c r="T1929" s="17">
        <f t="shared" ref="T1929:T1992" si="270">R1929+S1929</f>
        <v>0</v>
      </c>
      <c r="U1929" s="17">
        <v>0</v>
      </c>
      <c r="V1929" s="17">
        <v>0</v>
      </c>
      <c r="W1929" s="17">
        <f t="shared" ref="W1929:W1992" si="271">T1929-V1929</f>
        <v>0</v>
      </c>
      <c r="X1929" t="str">
        <f>VLOOKUP(J1929,'[12]Conver ASEJ VS Clave Nueva'!$A$4:$C$193,3,FALSE)</f>
        <v>4.5.4.1</v>
      </c>
      <c r="Y1929" t="str">
        <f>VLOOKUP(K1929,'[13]Conver ASEJ VS Clave Nueva'!$B$4:$D$193,3,FALSE)</f>
        <v>Gastos de notificación</v>
      </c>
    </row>
    <row r="1930" spans="1:25" x14ac:dyDescent="0.25">
      <c r="A1930" s="16">
        <v>84786</v>
      </c>
      <c r="B1930" s="16" t="s">
        <v>62</v>
      </c>
      <c r="C1930" s="16" t="str">
        <f t="shared" ref="C1930:C1993" si="272">MID(B1930,1,4)</f>
        <v>2018</v>
      </c>
      <c r="D1930" s="16" t="str">
        <f t="shared" ref="D1930:D1993" si="273">MID(B1930,6,6)</f>
        <v>040000</v>
      </c>
      <c r="E1930" s="16" t="str">
        <f>VLOOKUP(D1930:D5086,'[10]Catalogos CRI'!$A$10:$B$19,2,FALSE)</f>
        <v>DERECHOS</v>
      </c>
      <c r="F1930" s="16" t="str">
        <f t="shared" ref="F1930:F1993" si="274">MID(B1930,13,6)</f>
        <v>045000</v>
      </c>
      <c r="G1930" s="16" t="str">
        <f>VLOOKUP(F1930:F5086,'[10]Catalogos CRI'!$A$24:$B$65,2,FALSE)</f>
        <v>ACCESORIOS DE LOS DERECHOS</v>
      </c>
      <c r="H1930" s="16" t="str">
        <f t="shared" ref="H1930:H1993" si="275">MID(B1930,20,6)</f>
        <v>045040</v>
      </c>
      <c r="I1930" s="16" t="str">
        <f>VLOOKUP(H1930:H5086,'[10]Catalogos CRI'!$A$70:$B$148,2,FALSE)</f>
        <v>Gastos de ejecución y de embargo</v>
      </c>
      <c r="J1930" s="16" t="str">
        <f t="shared" ref="J1930:J1993" si="276">MID(B1930,27,6)</f>
        <v>045041</v>
      </c>
      <c r="K1930" s="16" t="str">
        <f>VLOOKUP(J1930:J5086,'[10]Catalogos CRI'!$A$153:$B$335,2,FALSE)</f>
        <v>Gastos de notificación</v>
      </c>
      <c r="L1930" s="16" t="str">
        <f t="shared" ref="L1930:L1993" si="277">MID(B1930,34,3)</f>
        <v>400</v>
      </c>
      <c r="M1930" s="16" t="str">
        <f>VLOOKUP(L1930:L5086,[11]FF!$A$10:$B$16,2,FALSE)</f>
        <v>Ingresos Propios</v>
      </c>
      <c r="N1930" s="16" t="str">
        <f t="shared" ref="N1930:N1993" si="278">MID(B1930,38,3)</f>
        <v>401</v>
      </c>
      <c r="O1930" s="16" t="str">
        <f>VLOOKUP(N1930:N5086,[11]FF!$A$22:$B$93,2,FALSE)</f>
        <v>Ingresos Propios</v>
      </c>
      <c r="P1930" s="16">
        <v>860331</v>
      </c>
      <c r="Q1930" s="16">
        <v>11</v>
      </c>
      <c r="R1930" s="17">
        <v>0</v>
      </c>
      <c r="S1930" s="17">
        <v>0</v>
      </c>
      <c r="T1930" s="17">
        <f t="shared" si="270"/>
        <v>0</v>
      </c>
      <c r="U1930" s="17">
        <v>0</v>
      </c>
      <c r="V1930" s="17">
        <v>0</v>
      </c>
      <c r="W1930" s="17">
        <f t="shared" si="271"/>
        <v>0</v>
      </c>
      <c r="X1930" t="str">
        <f>VLOOKUP(J1930,'[12]Conver ASEJ VS Clave Nueva'!$A$4:$C$193,3,FALSE)</f>
        <v>4.5.4.1</v>
      </c>
      <c r="Y1930" t="str">
        <f>VLOOKUP(K1930,'[13]Conver ASEJ VS Clave Nueva'!$B$4:$D$193,3,FALSE)</f>
        <v>Gastos de notificación</v>
      </c>
    </row>
    <row r="1931" spans="1:25" x14ac:dyDescent="0.25">
      <c r="A1931" s="16">
        <v>84786</v>
      </c>
      <c r="B1931" s="16" t="s">
        <v>62</v>
      </c>
      <c r="C1931" s="16" t="str">
        <f t="shared" si="272"/>
        <v>2018</v>
      </c>
      <c r="D1931" s="16" t="str">
        <f t="shared" si="273"/>
        <v>040000</v>
      </c>
      <c r="E1931" s="16" t="str">
        <f>VLOOKUP(D1931:D5087,'[10]Catalogos CRI'!$A$10:$B$19,2,FALSE)</f>
        <v>DERECHOS</v>
      </c>
      <c r="F1931" s="16" t="str">
        <f t="shared" si="274"/>
        <v>045000</v>
      </c>
      <c r="G1931" s="16" t="str">
        <f>VLOOKUP(F1931:F5087,'[10]Catalogos CRI'!$A$24:$B$65,2,FALSE)</f>
        <v>ACCESORIOS DE LOS DERECHOS</v>
      </c>
      <c r="H1931" s="16" t="str">
        <f t="shared" si="275"/>
        <v>045040</v>
      </c>
      <c r="I1931" s="16" t="str">
        <f>VLOOKUP(H1931:H5087,'[10]Catalogos CRI'!$A$70:$B$148,2,FALSE)</f>
        <v>Gastos de ejecución y de embargo</v>
      </c>
      <c r="J1931" s="16" t="str">
        <f t="shared" si="276"/>
        <v>045041</v>
      </c>
      <c r="K1931" s="16" t="str">
        <f>VLOOKUP(J1931:J5087,'[10]Catalogos CRI'!$A$153:$B$335,2,FALSE)</f>
        <v>Gastos de notificación</v>
      </c>
      <c r="L1931" s="16" t="str">
        <f t="shared" si="277"/>
        <v>400</v>
      </c>
      <c r="M1931" s="16" t="str">
        <f>VLOOKUP(L1931:L5087,[11]FF!$A$10:$B$16,2,FALSE)</f>
        <v>Ingresos Propios</v>
      </c>
      <c r="N1931" s="16" t="str">
        <f t="shared" si="278"/>
        <v>401</v>
      </c>
      <c r="O1931" s="16" t="str">
        <f>VLOOKUP(N1931:N5087,[11]FF!$A$22:$B$93,2,FALSE)</f>
        <v>Ingresos Propios</v>
      </c>
      <c r="P1931" s="16">
        <v>860332</v>
      </c>
      <c r="Q1931" s="16">
        <v>12</v>
      </c>
      <c r="R1931" s="17">
        <v>0</v>
      </c>
      <c r="S1931" s="17">
        <v>0</v>
      </c>
      <c r="T1931" s="17">
        <f t="shared" si="270"/>
        <v>0</v>
      </c>
      <c r="U1931" s="17">
        <v>0</v>
      </c>
      <c r="V1931" s="17">
        <v>0</v>
      </c>
      <c r="W1931" s="17">
        <f t="shared" si="271"/>
        <v>0</v>
      </c>
      <c r="X1931" t="str">
        <f>VLOOKUP(J1931,'[12]Conver ASEJ VS Clave Nueva'!$A$4:$C$193,3,FALSE)</f>
        <v>4.5.4.1</v>
      </c>
      <c r="Y1931" t="str">
        <f>VLOOKUP(K1931,'[13]Conver ASEJ VS Clave Nueva'!$B$4:$D$193,3,FALSE)</f>
        <v>Gastos de notificación</v>
      </c>
    </row>
    <row r="1932" spans="1:25" x14ac:dyDescent="0.25">
      <c r="A1932" s="16">
        <v>84787</v>
      </c>
      <c r="B1932" s="16" t="s">
        <v>63</v>
      </c>
      <c r="C1932" s="16" t="str">
        <f t="shared" si="272"/>
        <v>2018</v>
      </c>
      <c r="D1932" s="16" t="str">
        <f t="shared" si="273"/>
        <v>040000</v>
      </c>
      <c r="E1932" s="16" t="str">
        <f>VLOOKUP(D1932:D5088,'[10]Catalogos CRI'!$A$10:$B$19,2,FALSE)</f>
        <v>DERECHOS</v>
      </c>
      <c r="F1932" s="16" t="str">
        <f t="shared" si="274"/>
        <v>044000</v>
      </c>
      <c r="G1932" s="16" t="str">
        <f>VLOOKUP(F1932:F5088,'[10]Catalogos CRI'!$A$24:$B$65,2,FALSE)</f>
        <v>OTROS DERECHOS</v>
      </c>
      <c r="H1932" s="16" t="str">
        <f t="shared" si="275"/>
        <v>044010</v>
      </c>
      <c r="I1932" s="16" t="str">
        <f>VLOOKUP(H1932:H5088,'[10]Catalogos CRI'!$A$70:$B$148,2,FALSE)</f>
        <v>Derechos no especificados</v>
      </c>
      <c r="J1932" s="16" t="str">
        <f t="shared" si="276"/>
        <v>044014</v>
      </c>
      <c r="K1932" s="16" t="str">
        <f>VLOOKUP(J1932:J5088,'[10]Catalogos CRI'!$A$153:$B$335,2,FALSE)</f>
        <v>Servicios médicos</v>
      </c>
      <c r="L1932" s="16" t="str">
        <f t="shared" si="277"/>
        <v>400</v>
      </c>
      <c r="M1932" s="16" t="str">
        <f>VLOOKUP(L1932:L5088,[11]FF!$A$10:$B$16,2,FALSE)</f>
        <v>Ingresos Propios</v>
      </c>
      <c r="N1932" s="16" t="str">
        <f t="shared" si="278"/>
        <v>401</v>
      </c>
      <c r="O1932" s="16" t="str">
        <f>VLOOKUP(N1932:N5088,[11]FF!$A$22:$B$93,2,FALSE)</f>
        <v>Ingresos Propios</v>
      </c>
      <c r="P1932" s="16">
        <v>860333</v>
      </c>
      <c r="Q1932" s="16">
        <v>1</v>
      </c>
      <c r="R1932" s="17">
        <v>0</v>
      </c>
      <c r="S1932" s="17">
        <v>0</v>
      </c>
      <c r="T1932" s="17">
        <f t="shared" si="270"/>
        <v>0</v>
      </c>
      <c r="U1932" s="17">
        <v>0</v>
      </c>
      <c r="V1932" s="17">
        <v>506667.75</v>
      </c>
      <c r="W1932" s="17">
        <f t="shared" si="271"/>
        <v>-506667.75</v>
      </c>
      <c r="X1932" t="str">
        <f>VLOOKUP(J1932,'[12]Conver ASEJ VS Clave Nueva'!$A$4:$C$193,3,FALSE)</f>
        <v>4.4.1.4</v>
      </c>
      <c r="Y1932" t="str">
        <f>VLOOKUP(K1932,'[13]Conver ASEJ VS Clave Nueva'!$B$4:$D$193,3,FALSE)</f>
        <v>Servicios médicos</v>
      </c>
    </row>
    <row r="1933" spans="1:25" x14ac:dyDescent="0.25">
      <c r="A1933" s="16">
        <v>84787</v>
      </c>
      <c r="B1933" s="16" t="s">
        <v>63</v>
      </c>
      <c r="C1933" s="16" t="str">
        <f t="shared" si="272"/>
        <v>2018</v>
      </c>
      <c r="D1933" s="16" t="str">
        <f t="shared" si="273"/>
        <v>040000</v>
      </c>
      <c r="E1933" s="16" t="str">
        <f>VLOOKUP(D1933:D5089,'[10]Catalogos CRI'!$A$10:$B$19,2,FALSE)</f>
        <v>DERECHOS</v>
      </c>
      <c r="F1933" s="16" t="str">
        <f t="shared" si="274"/>
        <v>044000</v>
      </c>
      <c r="G1933" s="16" t="str">
        <f>VLOOKUP(F1933:F5089,'[10]Catalogos CRI'!$A$24:$B$65,2,FALSE)</f>
        <v>OTROS DERECHOS</v>
      </c>
      <c r="H1933" s="16" t="str">
        <f t="shared" si="275"/>
        <v>044010</v>
      </c>
      <c r="I1933" s="16" t="str">
        <f>VLOOKUP(H1933:H5089,'[10]Catalogos CRI'!$A$70:$B$148,2,FALSE)</f>
        <v>Derechos no especificados</v>
      </c>
      <c r="J1933" s="16" t="str">
        <f t="shared" si="276"/>
        <v>044014</v>
      </c>
      <c r="K1933" s="16" t="str">
        <f>VLOOKUP(J1933:J5089,'[10]Catalogos CRI'!$A$153:$B$335,2,FALSE)</f>
        <v>Servicios médicos</v>
      </c>
      <c r="L1933" s="16" t="str">
        <f t="shared" si="277"/>
        <v>400</v>
      </c>
      <c r="M1933" s="16" t="str">
        <f>VLOOKUP(L1933:L5089,[11]FF!$A$10:$B$16,2,FALSE)</f>
        <v>Ingresos Propios</v>
      </c>
      <c r="N1933" s="16" t="str">
        <f t="shared" si="278"/>
        <v>401</v>
      </c>
      <c r="O1933" s="16" t="str">
        <f>VLOOKUP(N1933:N5089,[11]FF!$A$22:$B$93,2,FALSE)</f>
        <v>Ingresos Propios</v>
      </c>
      <c r="P1933" s="16">
        <v>860334</v>
      </c>
      <c r="Q1933" s="16">
        <v>2</v>
      </c>
      <c r="R1933" s="17">
        <v>0</v>
      </c>
      <c r="S1933" s="17">
        <v>0</v>
      </c>
      <c r="T1933" s="17">
        <f t="shared" si="270"/>
        <v>0</v>
      </c>
      <c r="U1933" s="17">
        <v>0</v>
      </c>
      <c r="V1933" s="17">
        <v>577185</v>
      </c>
      <c r="W1933" s="17">
        <f t="shared" si="271"/>
        <v>-577185</v>
      </c>
      <c r="X1933" t="str">
        <f>VLOOKUP(J1933,'[12]Conver ASEJ VS Clave Nueva'!$A$4:$C$193,3,FALSE)</f>
        <v>4.4.1.4</v>
      </c>
      <c r="Y1933" t="str">
        <f>VLOOKUP(K1933,'[13]Conver ASEJ VS Clave Nueva'!$B$4:$D$193,3,FALSE)</f>
        <v>Servicios médicos</v>
      </c>
    </row>
    <row r="1934" spans="1:25" x14ac:dyDescent="0.25">
      <c r="A1934" s="16">
        <v>84787</v>
      </c>
      <c r="B1934" s="16" t="s">
        <v>63</v>
      </c>
      <c r="C1934" s="16" t="str">
        <f t="shared" si="272"/>
        <v>2018</v>
      </c>
      <c r="D1934" s="16" t="str">
        <f t="shared" si="273"/>
        <v>040000</v>
      </c>
      <c r="E1934" s="16" t="str">
        <f>VLOOKUP(D1934:D5090,'[10]Catalogos CRI'!$A$10:$B$19,2,FALSE)</f>
        <v>DERECHOS</v>
      </c>
      <c r="F1934" s="16" t="str">
        <f t="shared" si="274"/>
        <v>044000</v>
      </c>
      <c r="G1934" s="16" t="str">
        <f>VLOOKUP(F1934:F5090,'[10]Catalogos CRI'!$A$24:$B$65,2,FALSE)</f>
        <v>OTROS DERECHOS</v>
      </c>
      <c r="H1934" s="16" t="str">
        <f t="shared" si="275"/>
        <v>044010</v>
      </c>
      <c r="I1934" s="16" t="str">
        <f>VLOOKUP(H1934:H5090,'[10]Catalogos CRI'!$A$70:$B$148,2,FALSE)</f>
        <v>Derechos no especificados</v>
      </c>
      <c r="J1934" s="16" t="str">
        <f t="shared" si="276"/>
        <v>044014</v>
      </c>
      <c r="K1934" s="16" t="str">
        <f>VLOOKUP(J1934:J5090,'[10]Catalogos CRI'!$A$153:$B$335,2,FALSE)</f>
        <v>Servicios médicos</v>
      </c>
      <c r="L1934" s="16" t="str">
        <f t="shared" si="277"/>
        <v>400</v>
      </c>
      <c r="M1934" s="16" t="str">
        <f>VLOOKUP(L1934:L5090,[11]FF!$A$10:$B$16,2,FALSE)</f>
        <v>Ingresos Propios</v>
      </c>
      <c r="N1934" s="16" t="str">
        <f t="shared" si="278"/>
        <v>401</v>
      </c>
      <c r="O1934" s="16" t="str">
        <f>VLOOKUP(N1934:N5090,[11]FF!$A$22:$B$93,2,FALSE)</f>
        <v>Ingresos Propios</v>
      </c>
      <c r="P1934" s="16">
        <v>860335</v>
      </c>
      <c r="Q1934" s="16">
        <v>3</v>
      </c>
      <c r="R1934" s="17">
        <v>0</v>
      </c>
      <c r="S1934" s="17">
        <v>1522130.5350000006</v>
      </c>
      <c r="T1934" s="17">
        <f t="shared" si="270"/>
        <v>1522130.5350000006</v>
      </c>
      <c r="U1934" s="17">
        <v>0</v>
      </c>
      <c r="V1934" s="17">
        <v>550218.5</v>
      </c>
      <c r="W1934" s="17">
        <f t="shared" si="271"/>
        <v>971912.03500000061</v>
      </c>
      <c r="X1934" t="str">
        <f>VLOOKUP(J1934,'[12]Conver ASEJ VS Clave Nueva'!$A$4:$C$193,3,FALSE)</f>
        <v>4.4.1.4</v>
      </c>
      <c r="Y1934" t="str">
        <f>VLOOKUP(K1934,'[13]Conver ASEJ VS Clave Nueva'!$B$4:$D$193,3,FALSE)</f>
        <v>Servicios médicos</v>
      </c>
    </row>
    <row r="1935" spans="1:25" x14ac:dyDescent="0.25">
      <c r="A1935" s="16">
        <v>84787</v>
      </c>
      <c r="B1935" s="16" t="s">
        <v>63</v>
      </c>
      <c r="C1935" s="16" t="str">
        <f t="shared" si="272"/>
        <v>2018</v>
      </c>
      <c r="D1935" s="16" t="str">
        <f t="shared" si="273"/>
        <v>040000</v>
      </c>
      <c r="E1935" s="16" t="str">
        <f>VLOOKUP(D1935:D5091,'[10]Catalogos CRI'!$A$10:$B$19,2,FALSE)</f>
        <v>DERECHOS</v>
      </c>
      <c r="F1935" s="16" t="str">
        <f t="shared" si="274"/>
        <v>044000</v>
      </c>
      <c r="G1935" s="16" t="str">
        <f>VLOOKUP(F1935:F5091,'[10]Catalogos CRI'!$A$24:$B$65,2,FALSE)</f>
        <v>OTROS DERECHOS</v>
      </c>
      <c r="H1935" s="16" t="str">
        <f t="shared" si="275"/>
        <v>044010</v>
      </c>
      <c r="I1935" s="16" t="str">
        <f>VLOOKUP(H1935:H5091,'[10]Catalogos CRI'!$A$70:$B$148,2,FALSE)</f>
        <v>Derechos no especificados</v>
      </c>
      <c r="J1935" s="16" t="str">
        <f t="shared" si="276"/>
        <v>044014</v>
      </c>
      <c r="K1935" s="16" t="str">
        <f>VLOOKUP(J1935:J5091,'[10]Catalogos CRI'!$A$153:$B$335,2,FALSE)</f>
        <v>Servicios médicos</v>
      </c>
      <c r="L1935" s="16" t="str">
        <f t="shared" si="277"/>
        <v>400</v>
      </c>
      <c r="M1935" s="16" t="str">
        <f>VLOOKUP(L1935:L5091,[11]FF!$A$10:$B$16,2,FALSE)</f>
        <v>Ingresos Propios</v>
      </c>
      <c r="N1935" s="16" t="str">
        <f t="shared" si="278"/>
        <v>401</v>
      </c>
      <c r="O1935" s="16" t="str">
        <f>VLOOKUP(N1935:N5091,[11]FF!$A$22:$B$93,2,FALSE)</f>
        <v>Ingresos Propios</v>
      </c>
      <c r="P1935" s="16">
        <v>860336</v>
      </c>
      <c r="Q1935" s="16">
        <v>4</v>
      </c>
      <c r="R1935" s="17">
        <v>0</v>
      </c>
      <c r="S1935" s="17">
        <v>0</v>
      </c>
      <c r="T1935" s="17">
        <f t="shared" si="270"/>
        <v>0</v>
      </c>
      <c r="U1935" s="17">
        <v>0</v>
      </c>
      <c r="V1935" s="17">
        <v>316666.5</v>
      </c>
      <c r="W1935" s="17">
        <f t="shared" si="271"/>
        <v>-316666.5</v>
      </c>
      <c r="X1935" t="str">
        <f>VLOOKUP(J1935,'[12]Conver ASEJ VS Clave Nueva'!$A$4:$C$193,3,FALSE)</f>
        <v>4.4.1.4</v>
      </c>
      <c r="Y1935" t="str">
        <f>VLOOKUP(K1935,'[13]Conver ASEJ VS Clave Nueva'!$B$4:$D$193,3,FALSE)</f>
        <v>Servicios médicos</v>
      </c>
    </row>
    <row r="1936" spans="1:25" x14ac:dyDescent="0.25">
      <c r="A1936" s="16">
        <v>84787</v>
      </c>
      <c r="B1936" s="16" t="s">
        <v>63</v>
      </c>
      <c r="C1936" s="16" t="str">
        <f t="shared" si="272"/>
        <v>2018</v>
      </c>
      <c r="D1936" s="16" t="str">
        <f t="shared" si="273"/>
        <v>040000</v>
      </c>
      <c r="E1936" s="16" t="str">
        <f>VLOOKUP(D1936:D5092,'[10]Catalogos CRI'!$A$10:$B$19,2,FALSE)</f>
        <v>DERECHOS</v>
      </c>
      <c r="F1936" s="16" t="str">
        <f t="shared" si="274"/>
        <v>044000</v>
      </c>
      <c r="G1936" s="16" t="str">
        <f>VLOOKUP(F1936:F5092,'[10]Catalogos CRI'!$A$24:$B$65,2,FALSE)</f>
        <v>OTROS DERECHOS</v>
      </c>
      <c r="H1936" s="16" t="str">
        <f t="shared" si="275"/>
        <v>044010</v>
      </c>
      <c r="I1936" s="16" t="str">
        <f>VLOOKUP(H1936:H5092,'[10]Catalogos CRI'!$A$70:$B$148,2,FALSE)</f>
        <v>Derechos no especificados</v>
      </c>
      <c r="J1936" s="16" t="str">
        <f t="shared" si="276"/>
        <v>044014</v>
      </c>
      <c r="K1936" s="16" t="str">
        <f>VLOOKUP(J1936:J5092,'[10]Catalogos CRI'!$A$153:$B$335,2,FALSE)</f>
        <v>Servicios médicos</v>
      </c>
      <c r="L1936" s="16" t="str">
        <f t="shared" si="277"/>
        <v>400</v>
      </c>
      <c r="M1936" s="16" t="str">
        <f>VLOOKUP(L1936:L5092,[11]FF!$A$10:$B$16,2,FALSE)</f>
        <v>Ingresos Propios</v>
      </c>
      <c r="N1936" s="16" t="str">
        <f t="shared" si="278"/>
        <v>401</v>
      </c>
      <c r="O1936" s="16" t="str">
        <f>VLOOKUP(N1936:N5092,[11]FF!$A$22:$B$93,2,FALSE)</f>
        <v>Ingresos Propios</v>
      </c>
      <c r="P1936" s="16">
        <v>860337</v>
      </c>
      <c r="Q1936" s="16">
        <v>5</v>
      </c>
      <c r="R1936" s="17">
        <v>0</v>
      </c>
      <c r="S1936" s="17">
        <v>0</v>
      </c>
      <c r="T1936" s="17">
        <f t="shared" si="270"/>
        <v>0</v>
      </c>
      <c r="U1936" s="17">
        <v>0</v>
      </c>
      <c r="V1936" s="17">
        <v>0</v>
      </c>
      <c r="W1936" s="17">
        <f t="shared" si="271"/>
        <v>0</v>
      </c>
      <c r="X1936" t="str">
        <f>VLOOKUP(J1936,'[12]Conver ASEJ VS Clave Nueva'!$A$4:$C$193,3,FALSE)</f>
        <v>4.4.1.4</v>
      </c>
      <c r="Y1936" t="str">
        <f>VLOOKUP(K1936,'[13]Conver ASEJ VS Clave Nueva'!$B$4:$D$193,3,FALSE)</f>
        <v>Servicios médicos</v>
      </c>
    </row>
    <row r="1937" spans="1:25" x14ac:dyDescent="0.25">
      <c r="A1937" s="16">
        <v>84787</v>
      </c>
      <c r="B1937" s="16" t="s">
        <v>63</v>
      </c>
      <c r="C1937" s="16" t="str">
        <f t="shared" si="272"/>
        <v>2018</v>
      </c>
      <c r="D1937" s="16" t="str">
        <f t="shared" si="273"/>
        <v>040000</v>
      </c>
      <c r="E1937" s="16" t="str">
        <f>VLOOKUP(D1937:D5093,'[10]Catalogos CRI'!$A$10:$B$19,2,FALSE)</f>
        <v>DERECHOS</v>
      </c>
      <c r="F1937" s="16" t="str">
        <f t="shared" si="274"/>
        <v>044000</v>
      </c>
      <c r="G1937" s="16" t="str">
        <f>VLOOKUP(F1937:F5093,'[10]Catalogos CRI'!$A$24:$B$65,2,FALSE)</f>
        <v>OTROS DERECHOS</v>
      </c>
      <c r="H1937" s="16" t="str">
        <f t="shared" si="275"/>
        <v>044010</v>
      </c>
      <c r="I1937" s="16" t="str">
        <f>VLOOKUP(H1937:H5093,'[10]Catalogos CRI'!$A$70:$B$148,2,FALSE)</f>
        <v>Derechos no especificados</v>
      </c>
      <c r="J1937" s="16" t="str">
        <f t="shared" si="276"/>
        <v>044014</v>
      </c>
      <c r="K1937" s="16" t="str">
        <f>VLOOKUP(J1937:J5093,'[10]Catalogos CRI'!$A$153:$B$335,2,FALSE)</f>
        <v>Servicios médicos</v>
      </c>
      <c r="L1937" s="16" t="str">
        <f t="shared" si="277"/>
        <v>400</v>
      </c>
      <c r="M1937" s="16" t="str">
        <f>VLOOKUP(L1937:L5093,[11]FF!$A$10:$B$16,2,FALSE)</f>
        <v>Ingresos Propios</v>
      </c>
      <c r="N1937" s="16" t="str">
        <f t="shared" si="278"/>
        <v>401</v>
      </c>
      <c r="O1937" s="16" t="str">
        <f>VLOOKUP(N1937:N5093,[11]FF!$A$22:$B$93,2,FALSE)</f>
        <v>Ingresos Propios</v>
      </c>
      <c r="P1937" s="16">
        <v>860338</v>
      </c>
      <c r="Q1937" s="16">
        <v>6</v>
      </c>
      <c r="R1937" s="17">
        <v>0</v>
      </c>
      <c r="S1937" s="17">
        <v>0</v>
      </c>
      <c r="T1937" s="17">
        <f t="shared" si="270"/>
        <v>0</v>
      </c>
      <c r="U1937" s="17">
        <v>0</v>
      </c>
      <c r="V1937" s="17">
        <v>0</v>
      </c>
      <c r="W1937" s="17">
        <f t="shared" si="271"/>
        <v>0</v>
      </c>
      <c r="X1937" t="str">
        <f>VLOOKUP(J1937,'[12]Conver ASEJ VS Clave Nueva'!$A$4:$C$193,3,FALSE)</f>
        <v>4.4.1.4</v>
      </c>
      <c r="Y1937" t="str">
        <f>VLOOKUP(K1937,'[13]Conver ASEJ VS Clave Nueva'!$B$4:$D$193,3,FALSE)</f>
        <v>Servicios médicos</v>
      </c>
    </row>
    <row r="1938" spans="1:25" x14ac:dyDescent="0.25">
      <c r="A1938" s="16">
        <v>84787</v>
      </c>
      <c r="B1938" s="16" t="s">
        <v>63</v>
      </c>
      <c r="C1938" s="16" t="str">
        <f t="shared" si="272"/>
        <v>2018</v>
      </c>
      <c r="D1938" s="16" t="str">
        <f t="shared" si="273"/>
        <v>040000</v>
      </c>
      <c r="E1938" s="16" t="str">
        <f>VLOOKUP(D1938:D5094,'[10]Catalogos CRI'!$A$10:$B$19,2,FALSE)</f>
        <v>DERECHOS</v>
      </c>
      <c r="F1938" s="16" t="str">
        <f t="shared" si="274"/>
        <v>044000</v>
      </c>
      <c r="G1938" s="16" t="str">
        <f>VLOOKUP(F1938:F5094,'[10]Catalogos CRI'!$A$24:$B$65,2,FALSE)</f>
        <v>OTROS DERECHOS</v>
      </c>
      <c r="H1938" s="16" t="str">
        <f t="shared" si="275"/>
        <v>044010</v>
      </c>
      <c r="I1938" s="16" t="str">
        <f>VLOOKUP(H1938:H5094,'[10]Catalogos CRI'!$A$70:$B$148,2,FALSE)</f>
        <v>Derechos no especificados</v>
      </c>
      <c r="J1938" s="16" t="str">
        <f t="shared" si="276"/>
        <v>044014</v>
      </c>
      <c r="K1938" s="16" t="str">
        <f>VLOOKUP(J1938:J5094,'[10]Catalogos CRI'!$A$153:$B$335,2,FALSE)</f>
        <v>Servicios médicos</v>
      </c>
      <c r="L1938" s="16" t="str">
        <f t="shared" si="277"/>
        <v>400</v>
      </c>
      <c r="M1938" s="16" t="str">
        <f>VLOOKUP(L1938:L5094,[11]FF!$A$10:$B$16,2,FALSE)</f>
        <v>Ingresos Propios</v>
      </c>
      <c r="N1938" s="16" t="str">
        <f t="shared" si="278"/>
        <v>401</v>
      </c>
      <c r="O1938" s="16" t="str">
        <f>VLOOKUP(N1938:N5094,[11]FF!$A$22:$B$93,2,FALSE)</f>
        <v>Ingresos Propios</v>
      </c>
      <c r="P1938" s="16">
        <v>860339</v>
      </c>
      <c r="Q1938" s="16">
        <v>7</v>
      </c>
      <c r="R1938" s="17">
        <v>0</v>
      </c>
      <c r="S1938" s="17">
        <v>0</v>
      </c>
      <c r="T1938" s="17">
        <f t="shared" si="270"/>
        <v>0</v>
      </c>
      <c r="U1938" s="17">
        <v>0</v>
      </c>
      <c r="V1938" s="17">
        <v>0</v>
      </c>
      <c r="W1938" s="17">
        <f t="shared" si="271"/>
        <v>0</v>
      </c>
      <c r="X1938" t="str">
        <f>VLOOKUP(J1938,'[12]Conver ASEJ VS Clave Nueva'!$A$4:$C$193,3,FALSE)</f>
        <v>4.4.1.4</v>
      </c>
      <c r="Y1938" t="str">
        <f>VLOOKUP(K1938,'[13]Conver ASEJ VS Clave Nueva'!$B$4:$D$193,3,FALSE)</f>
        <v>Servicios médicos</v>
      </c>
    </row>
    <row r="1939" spans="1:25" x14ac:dyDescent="0.25">
      <c r="A1939" s="16">
        <v>84787</v>
      </c>
      <c r="B1939" s="16" t="s">
        <v>63</v>
      </c>
      <c r="C1939" s="16" t="str">
        <f t="shared" si="272"/>
        <v>2018</v>
      </c>
      <c r="D1939" s="16" t="str">
        <f t="shared" si="273"/>
        <v>040000</v>
      </c>
      <c r="E1939" s="16" t="str">
        <f>VLOOKUP(D1939:D5095,'[10]Catalogos CRI'!$A$10:$B$19,2,FALSE)</f>
        <v>DERECHOS</v>
      </c>
      <c r="F1939" s="16" t="str">
        <f t="shared" si="274"/>
        <v>044000</v>
      </c>
      <c r="G1939" s="16" t="str">
        <f>VLOOKUP(F1939:F5095,'[10]Catalogos CRI'!$A$24:$B$65,2,FALSE)</f>
        <v>OTROS DERECHOS</v>
      </c>
      <c r="H1939" s="16" t="str">
        <f t="shared" si="275"/>
        <v>044010</v>
      </c>
      <c r="I1939" s="16" t="str">
        <f>VLOOKUP(H1939:H5095,'[10]Catalogos CRI'!$A$70:$B$148,2,FALSE)</f>
        <v>Derechos no especificados</v>
      </c>
      <c r="J1939" s="16" t="str">
        <f t="shared" si="276"/>
        <v>044014</v>
      </c>
      <c r="K1939" s="16" t="str">
        <f>VLOOKUP(J1939:J5095,'[10]Catalogos CRI'!$A$153:$B$335,2,FALSE)</f>
        <v>Servicios médicos</v>
      </c>
      <c r="L1939" s="16" t="str">
        <f t="shared" si="277"/>
        <v>400</v>
      </c>
      <c r="M1939" s="16" t="str">
        <f>VLOOKUP(L1939:L5095,[11]FF!$A$10:$B$16,2,FALSE)</f>
        <v>Ingresos Propios</v>
      </c>
      <c r="N1939" s="16" t="str">
        <f t="shared" si="278"/>
        <v>401</v>
      </c>
      <c r="O1939" s="16" t="str">
        <f>VLOOKUP(N1939:N5095,[11]FF!$A$22:$B$93,2,FALSE)</f>
        <v>Ingresos Propios</v>
      </c>
      <c r="P1939" s="16">
        <v>860340</v>
      </c>
      <c r="Q1939" s="16">
        <v>8</v>
      </c>
      <c r="R1939" s="17">
        <v>0</v>
      </c>
      <c r="S1939" s="17">
        <v>0</v>
      </c>
      <c r="T1939" s="17">
        <f t="shared" si="270"/>
        <v>0</v>
      </c>
      <c r="U1939" s="17">
        <v>0</v>
      </c>
      <c r="V1939" s="17">
        <v>0</v>
      </c>
      <c r="W1939" s="17">
        <f t="shared" si="271"/>
        <v>0</v>
      </c>
      <c r="X1939" t="str">
        <f>VLOOKUP(J1939,'[12]Conver ASEJ VS Clave Nueva'!$A$4:$C$193,3,FALSE)</f>
        <v>4.4.1.4</v>
      </c>
      <c r="Y1939" t="str">
        <f>VLOOKUP(K1939,'[13]Conver ASEJ VS Clave Nueva'!$B$4:$D$193,3,FALSE)</f>
        <v>Servicios médicos</v>
      </c>
    </row>
    <row r="1940" spans="1:25" x14ac:dyDescent="0.25">
      <c r="A1940" s="16">
        <v>84787</v>
      </c>
      <c r="B1940" s="16" t="s">
        <v>63</v>
      </c>
      <c r="C1940" s="16" t="str">
        <f t="shared" si="272"/>
        <v>2018</v>
      </c>
      <c r="D1940" s="16" t="str">
        <f t="shared" si="273"/>
        <v>040000</v>
      </c>
      <c r="E1940" s="16" t="str">
        <f>VLOOKUP(D1940:D5096,'[10]Catalogos CRI'!$A$10:$B$19,2,FALSE)</f>
        <v>DERECHOS</v>
      </c>
      <c r="F1940" s="16" t="str">
        <f t="shared" si="274"/>
        <v>044000</v>
      </c>
      <c r="G1940" s="16" t="str">
        <f>VLOOKUP(F1940:F5096,'[10]Catalogos CRI'!$A$24:$B$65,2,FALSE)</f>
        <v>OTROS DERECHOS</v>
      </c>
      <c r="H1940" s="16" t="str">
        <f t="shared" si="275"/>
        <v>044010</v>
      </c>
      <c r="I1940" s="16" t="str">
        <f>VLOOKUP(H1940:H5096,'[10]Catalogos CRI'!$A$70:$B$148,2,FALSE)</f>
        <v>Derechos no especificados</v>
      </c>
      <c r="J1940" s="16" t="str">
        <f t="shared" si="276"/>
        <v>044014</v>
      </c>
      <c r="K1940" s="16" t="str">
        <f>VLOOKUP(J1940:J5096,'[10]Catalogos CRI'!$A$153:$B$335,2,FALSE)</f>
        <v>Servicios médicos</v>
      </c>
      <c r="L1940" s="16" t="str">
        <f t="shared" si="277"/>
        <v>400</v>
      </c>
      <c r="M1940" s="16" t="str">
        <f>VLOOKUP(L1940:L5096,[11]FF!$A$10:$B$16,2,FALSE)</f>
        <v>Ingresos Propios</v>
      </c>
      <c r="N1940" s="16" t="str">
        <f t="shared" si="278"/>
        <v>401</v>
      </c>
      <c r="O1940" s="16" t="str">
        <f>VLOOKUP(N1940:N5096,[11]FF!$A$22:$B$93,2,FALSE)</f>
        <v>Ingresos Propios</v>
      </c>
      <c r="P1940" s="16">
        <v>860341</v>
      </c>
      <c r="Q1940" s="16">
        <v>9</v>
      </c>
      <c r="R1940" s="17">
        <v>0</v>
      </c>
      <c r="S1940" s="17">
        <v>0</v>
      </c>
      <c r="T1940" s="17">
        <f t="shared" si="270"/>
        <v>0</v>
      </c>
      <c r="U1940" s="17">
        <v>0</v>
      </c>
      <c r="V1940" s="17">
        <v>0</v>
      </c>
      <c r="W1940" s="17">
        <f t="shared" si="271"/>
        <v>0</v>
      </c>
      <c r="X1940" t="str">
        <f>VLOOKUP(J1940,'[12]Conver ASEJ VS Clave Nueva'!$A$4:$C$193,3,FALSE)</f>
        <v>4.4.1.4</v>
      </c>
      <c r="Y1940" t="str">
        <f>VLOOKUP(K1940,'[13]Conver ASEJ VS Clave Nueva'!$B$4:$D$193,3,FALSE)</f>
        <v>Servicios médicos</v>
      </c>
    </row>
    <row r="1941" spans="1:25" x14ac:dyDescent="0.25">
      <c r="A1941" s="16">
        <v>84787</v>
      </c>
      <c r="B1941" s="16" t="s">
        <v>63</v>
      </c>
      <c r="C1941" s="16" t="str">
        <f t="shared" si="272"/>
        <v>2018</v>
      </c>
      <c r="D1941" s="16" t="str">
        <f t="shared" si="273"/>
        <v>040000</v>
      </c>
      <c r="E1941" s="16" t="str">
        <f>VLOOKUP(D1941:D5097,'[10]Catalogos CRI'!$A$10:$B$19,2,FALSE)</f>
        <v>DERECHOS</v>
      </c>
      <c r="F1941" s="16" t="str">
        <f t="shared" si="274"/>
        <v>044000</v>
      </c>
      <c r="G1941" s="16" t="str">
        <f>VLOOKUP(F1941:F5097,'[10]Catalogos CRI'!$A$24:$B$65,2,FALSE)</f>
        <v>OTROS DERECHOS</v>
      </c>
      <c r="H1941" s="16" t="str">
        <f t="shared" si="275"/>
        <v>044010</v>
      </c>
      <c r="I1941" s="16" t="str">
        <f>VLOOKUP(H1941:H5097,'[10]Catalogos CRI'!$A$70:$B$148,2,FALSE)</f>
        <v>Derechos no especificados</v>
      </c>
      <c r="J1941" s="16" t="str">
        <f t="shared" si="276"/>
        <v>044014</v>
      </c>
      <c r="K1941" s="16" t="str">
        <f>VLOOKUP(J1941:J5097,'[10]Catalogos CRI'!$A$153:$B$335,2,FALSE)</f>
        <v>Servicios médicos</v>
      </c>
      <c r="L1941" s="16" t="str">
        <f t="shared" si="277"/>
        <v>400</v>
      </c>
      <c r="M1941" s="16" t="str">
        <f>VLOOKUP(L1941:L5097,[11]FF!$A$10:$B$16,2,FALSE)</f>
        <v>Ingresos Propios</v>
      </c>
      <c r="N1941" s="16" t="str">
        <f t="shared" si="278"/>
        <v>401</v>
      </c>
      <c r="O1941" s="16" t="str">
        <f>VLOOKUP(N1941:N5097,[11]FF!$A$22:$B$93,2,FALSE)</f>
        <v>Ingresos Propios</v>
      </c>
      <c r="P1941" s="16">
        <v>860342</v>
      </c>
      <c r="Q1941" s="16">
        <v>10</v>
      </c>
      <c r="R1941" s="17">
        <v>0</v>
      </c>
      <c r="S1941" s="17">
        <v>0</v>
      </c>
      <c r="T1941" s="17">
        <f t="shared" si="270"/>
        <v>0</v>
      </c>
      <c r="U1941" s="17">
        <v>0</v>
      </c>
      <c r="V1941" s="17">
        <v>0</v>
      </c>
      <c r="W1941" s="17">
        <f t="shared" si="271"/>
        <v>0</v>
      </c>
      <c r="X1941" t="str">
        <f>VLOOKUP(J1941,'[12]Conver ASEJ VS Clave Nueva'!$A$4:$C$193,3,FALSE)</f>
        <v>4.4.1.4</v>
      </c>
      <c r="Y1941" t="str">
        <f>VLOOKUP(K1941,'[13]Conver ASEJ VS Clave Nueva'!$B$4:$D$193,3,FALSE)</f>
        <v>Servicios médicos</v>
      </c>
    </row>
    <row r="1942" spans="1:25" x14ac:dyDescent="0.25">
      <c r="A1942" s="16">
        <v>84787</v>
      </c>
      <c r="B1942" s="16" t="s">
        <v>63</v>
      </c>
      <c r="C1942" s="16" t="str">
        <f t="shared" si="272"/>
        <v>2018</v>
      </c>
      <c r="D1942" s="16" t="str">
        <f t="shared" si="273"/>
        <v>040000</v>
      </c>
      <c r="E1942" s="16" t="str">
        <f>VLOOKUP(D1942:D5098,'[10]Catalogos CRI'!$A$10:$B$19,2,FALSE)</f>
        <v>DERECHOS</v>
      </c>
      <c r="F1942" s="16" t="str">
        <f t="shared" si="274"/>
        <v>044000</v>
      </c>
      <c r="G1942" s="16" t="str">
        <f>VLOOKUP(F1942:F5098,'[10]Catalogos CRI'!$A$24:$B$65,2,FALSE)</f>
        <v>OTROS DERECHOS</v>
      </c>
      <c r="H1942" s="16" t="str">
        <f t="shared" si="275"/>
        <v>044010</v>
      </c>
      <c r="I1942" s="16" t="str">
        <f>VLOOKUP(H1942:H5098,'[10]Catalogos CRI'!$A$70:$B$148,2,FALSE)</f>
        <v>Derechos no especificados</v>
      </c>
      <c r="J1942" s="16" t="str">
        <f t="shared" si="276"/>
        <v>044014</v>
      </c>
      <c r="K1942" s="16" t="str">
        <f>VLOOKUP(J1942:J5098,'[10]Catalogos CRI'!$A$153:$B$335,2,FALSE)</f>
        <v>Servicios médicos</v>
      </c>
      <c r="L1942" s="16" t="str">
        <f t="shared" si="277"/>
        <v>400</v>
      </c>
      <c r="M1942" s="16" t="str">
        <f>VLOOKUP(L1942:L5098,[11]FF!$A$10:$B$16,2,FALSE)</f>
        <v>Ingresos Propios</v>
      </c>
      <c r="N1942" s="16" t="str">
        <f t="shared" si="278"/>
        <v>401</v>
      </c>
      <c r="O1942" s="16" t="str">
        <f>VLOOKUP(N1942:N5098,[11]FF!$A$22:$B$93,2,FALSE)</f>
        <v>Ingresos Propios</v>
      </c>
      <c r="P1942" s="16">
        <v>860343</v>
      </c>
      <c r="Q1942" s="16">
        <v>11</v>
      </c>
      <c r="R1942" s="17">
        <v>0</v>
      </c>
      <c r="S1942" s="17">
        <v>0</v>
      </c>
      <c r="T1942" s="17">
        <f t="shared" si="270"/>
        <v>0</v>
      </c>
      <c r="U1942" s="17">
        <v>0</v>
      </c>
      <c r="V1942" s="17">
        <v>0</v>
      </c>
      <c r="W1942" s="17">
        <f t="shared" si="271"/>
        <v>0</v>
      </c>
      <c r="X1942" t="str">
        <f>VLOOKUP(J1942,'[12]Conver ASEJ VS Clave Nueva'!$A$4:$C$193,3,FALSE)</f>
        <v>4.4.1.4</v>
      </c>
      <c r="Y1942" t="str">
        <f>VLOOKUP(K1942,'[13]Conver ASEJ VS Clave Nueva'!$B$4:$D$193,3,FALSE)</f>
        <v>Servicios médicos</v>
      </c>
    </row>
    <row r="1943" spans="1:25" x14ac:dyDescent="0.25">
      <c r="A1943" s="16">
        <v>84787</v>
      </c>
      <c r="B1943" s="16" t="s">
        <v>63</v>
      </c>
      <c r="C1943" s="16" t="str">
        <f t="shared" si="272"/>
        <v>2018</v>
      </c>
      <c r="D1943" s="16" t="str">
        <f t="shared" si="273"/>
        <v>040000</v>
      </c>
      <c r="E1943" s="16" t="str">
        <f>VLOOKUP(D1943:D5099,'[10]Catalogos CRI'!$A$10:$B$19,2,FALSE)</f>
        <v>DERECHOS</v>
      </c>
      <c r="F1943" s="16" t="str">
        <f t="shared" si="274"/>
        <v>044000</v>
      </c>
      <c r="G1943" s="16" t="str">
        <f>VLOOKUP(F1943:F5099,'[10]Catalogos CRI'!$A$24:$B$65,2,FALSE)</f>
        <v>OTROS DERECHOS</v>
      </c>
      <c r="H1943" s="16" t="str">
        <f t="shared" si="275"/>
        <v>044010</v>
      </c>
      <c r="I1943" s="16" t="str">
        <f>VLOOKUP(H1943:H5099,'[10]Catalogos CRI'!$A$70:$B$148,2,FALSE)</f>
        <v>Derechos no especificados</v>
      </c>
      <c r="J1943" s="16" t="str">
        <f t="shared" si="276"/>
        <v>044014</v>
      </c>
      <c r="K1943" s="16" t="str">
        <f>VLOOKUP(J1943:J5099,'[10]Catalogos CRI'!$A$153:$B$335,2,FALSE)</f>
        <v>Servicios médicos</v>
      </c>
      <c r="L1943" s="16" t="str">
        <f t="shared" si="277"/>
        <v>400</v>
      </c>
      <c r="M1943" s="16" t="str">
        <f>VLOOKUP(L1943:L5099,[11]FF!$A$10:$B$16,2,FALSE)</f>
        <v>Ingresos Propios</v>
      </c>
      <c r="N1943" s="16" t="str">
        <f t="shared" si="278"/>
        <v>401</v>
      </c>
      <c r="O1943" s="16" t="str">
        <f>VLOOKUP(N1943:N5099,[11]FF!$A$22:$B$93,2,FALSE)</f>
        <v>Ingresos Propios</v>
      </c>
      <c r="P1943" s="16">
        <v>860344</v>
      </c>
      <c r="Q1943" s="16">
        <v>12</v>
      </c>
      <c r="R1943" s="17">
        <v>0</v>
      </c>
      <c r="S1943" s="17">
        <v>0</v>
      </c>
      <c r="T1943" s="17">
        <f t="shared" si="270"/>
        <v>0</v>
      </c>
      <c r="U1943" s="17">
        <v>0</v>
      </c>
      <c r="V1943" s="17">
        <v>0</v>
      </c>
      <c r="W1943" s="17">
        <f t="shared" si="271"/>
        <v>0</v>
      </c>
      <c r="X1943" t="str">
        <f>VLOOKUP(J1943,'[12]Conver ASEJ VS Clave Nueva'!$A$4:$C$193,3,FALSE)</f>
        <v>4.4.1.4</v>
      </c>
      <c r="Y1943" t="str">
        <f>VLOOKUP(K1943,'[13]Conver ASEJ VS Clave Nueva'!$B$4:$D$193,3,FALSE)</f>
        <v>Servicios médicos</v>
      </c>
    </row>
    <row r="1944" spans="1:25" x14ac:dyDescent="0.25">
      <c r="A1944" s="16">
        <v>84788</v>
      </c>
      <c r="B1944" s="16" t="s">
        <v>64</v>
      </c>
      <c r="C1944" s="16" t="str">
        <f t="shared" si="272"/>
        <v>2018</v>
      </c>
      <c r="D1944" s="16" t="str">
        <f t="shared" si="273"/>
        <v>040000</v>
      </c>
      <c r="E1944" s="16" t="str">
        <f>VLOOKUP(D1944:D5100,'[10]Catalogos CRI'!$A$10:$B$19,2,FALSE)</f>
        <v>DERECHOS</v>
      </c>
      <c r="F1944" s="16" t="str">
        <f t="shared" si="274"/>
        <v>044000</v>
      </c>
      <c r="G1944" s="16" t="str">
        <f>VLOOKUP(F1944:F5100,'[10]Catalogos CRI'!$A$24:$B$65,2,FALSE)</f>
        <v>OTROS DERECHOS</v>
      </c>
      <c r="H1944" s="16" t="str">
        <f t="shared" si="275"/>
        <v>044010</v>
      </c>
      <c r="I1944" s="16" t="str">
        <f>VLOOKUP(H1944:H5100,'[10]Catalogos CRI'!$A$70:$B$148,2,FALSE)</f>
        <v>Derechos no especificados</v>
      </c>
      <c r="J1944" s="16" t="str">
        <f t="shared" si="276"/>
        <v>044015</v>
      </c>
      <c r="K1944" s="16" t="str">
        <f>VLOOKUP(J1944:J5100,'[10]Catalogos CRI'!$A$153:$B$335,2,FALSE)</f>
        <v>Otros servicios no especificados</v>
      </c>
      <c r="L1944" s="16" t="str">
        <f t="shared" si="277"/>
        <v>400</v>
      </c>
      <c r="M1944" s="16" t="str">
        <f>VLOOKUP(L1944:L5100,[11]FF!$A$10:$B$16,2,FALSE)</f>
        <v>Ingresos Propios</v>
      </c>
      <c r="N1944" s="16" t="str">
        <f t="shared" si="278"/>
        <v>401</v>
      </c>
      <c r="O1944" s="16" t="str">
        <f>VLOOKUP(N1944:N5100,[11]FF!$A$22:$B$93,2,FALSE)</f>
        <v>Ingresos Propios</v>
      </c>
      <c r="P1944" s="16">
        <v>860345</v>
      </c>
      <c r="Q1944" s="16">
        <v>1</v>
      </c>
      <c r="R1944" s="17">
        <v>0</v>
      </c>
      <c r="S1944" s="17">
        <v>0</v>
      </c>
      <c r="T1944" s="17">
        <f t="shared" si="270"/>
        <v>0</v>
      </c>
      <c r="U1944" s="17">
        <v>0</v>
      </c>
      <c r="V1944" s="17">
        <v>703043.2</v>
      </c>
      <c r="W1944" s="17">
        <f t="shared" si="271"/>
        <v>-703043.2</v>
      </c>
      <c r="X1944" t="str">
        <f>VLOOKUP(J1944,'[12]Conver ASEJ VS Clave Nueva'!$A$4:$C$193,3,FALSE)</f>
        <v>4.4.1.9</v>
      </c>
      <c r="Y1944" t="str">
        <f>VLOOKUP(K1944,'[13]Conver ASEJ VS Clave Nueva'!$B$4:$D$193,3,FALSE)</f>
        <v>Otros servicios no especificados</v>
      </c>
    </row>
    <row r="1945" spans="1:25" x14ac:dyDescent="0.25">
      <c r="A1945" s="16">
        <v>84788</v>
      </c>
      <c r="B1945" s="16" t="s">
        <v>64</v>
      </c>
      <c r="C1945" s="16" t="str">
        <f t="shared" si="272"/>
        <v>2018</v>
      </c>
      <c r="D1945" s="16" t="str">
        <f t="shared" si="273"/>
        <v>040000</v>
      </c>
      <c r="E1945" s="16" t="str">
        <f>VLOOKUP(D1945:D5101,'[10]Catalogos CRI'!$A$10:$B$19,2,FALSE)</f>
        <v>DERECHOS</v>
      </c>
      <c r="F1945" s="16" t="str">
        <f t="shared" si="274"/>
        <v>044000</v>
      </c>
      <c r="G1945" s="16" t="str">
        <f>VLOOKUP(F1945:F5101,'[10]Catalogos CRI'!$A$24:$B$65,2,FALSE)</f>
        <v>OTROS DERECHOS</v>
      </c>
      <c r="H1945" s="16" t="str">
        <f t="shared" si="275"/>
        <v>044010</v>
      </c>
      <c r="I1945" s="16" t="str">
        <f>VLOOKUP(H1945:H5101,'[10]Catalogos CRI'!$A$70:$B$148,2,FALSE)</f>
        <v>Derechos no especificados</v>
      </c>
      <c r="J1945" s="16" t="str">
        <f t="shared" si="276"/>
        <v>044015</v>
      </c>
      <c r="K1945" s="16" t="str">
        <f>VLOOKUP(J1945:J5101,'[10]Catalogos CRI'!$A$153:$B$335,2,FALSE)</f>
        <v>Otros servicios no especificados</v>
      </c>
      <c r="L1945" s="16" t="str">
        <f t="shared" si="277"/>
        <v>400</v>
      </c>
      <c r="M1945" s="16" t="str">
        <f>VLOOKUP(L1945:L5101,[11]FF!$A$10:$B$16,2,FALSE)</f>
        <v>Ingresos Propios</v>
      </c>
      <c r="N1945" s="16" t="str">
        <f t="shared" si="278"/>
        <v>401</v>
      </c>
      <c r="O1945" s="16" t="str">
        <f>VLOOKUP(N1945:N5101,[11]FF!$A$22:$B$93,2,FALSE)</f>
        <v>Ingresos Propios</v>
      </c>
      <c r="P1945" s="16">
        <v>860346</v>
      </c>
      <c r="Q1945" s="16">
        <v>2</v>
      </c>
      <c r="R1945" s="17">
        <v>0</v>
      </c>
      <c r="S1945" s="17">
        <v>0</v>
      </c>
      <c r="T1945" s="17">
        <f t="shared" si="270"/>
        <v>0</v>
      </c>
      <c r="U1945" s="17">
        <v>0</v>
      </c>
      <c r="V1945" s="17">
        <v>812851.83</v>
      </c>
      <c r="W1945" s="17">
        <f t="shared" si="271"/>
        <v>-812851.83</v>
      </c>
      <c r="X1945" t="str">
        <f>VLOOKUP(J1945,'[12]Conver ASEJ VS Clave Nueva'!$A$4:$C$193,3,FALSE)</f>
        <v>4.4.1.9</v>
      </c>
      <c r="Y1945" t="str">
        <f>VLOOKUP(K1945,'[13]Conver ASEJ VS Clave Nueva'!$B$4:$D$193,3,FALSE)</f>
        <v>Otros servicios no especificados</v>
      </c>
    </row>
    <row r="1946" spans="1:25" x14ac:dyDescent="0.25">
      <c r="A1946" s="16">
        <v>84788</v>
      </c>
      <c r="B1946" s="16" t="s">
        <v>64</v>
      </c>
      <c r="C1946" s="16" t="str">
        <f t="shared" si="272"/>
        <v>2018</v>
      </c>
      <c r="D1946" s="16" t="str">
        <f t="shared" si="273"/>
        <v>040000</v>
      </c>
      <c r="E1946" s="16" t="str">
        <f>VLOOKUP(D1946:D5102,'[10]Catalogos CRI'!$A$10:$B$19,2,FALSE)</f>
        <v>DERECHOS</v>
      </c>
      <c r="F1946" s="16" t="str">
        <f t="shared" si="274"/>
        <v>044000</v>
      </c>
      <c r="G1946" s="16" t="str">
        <f>VLOOKUP(F1946:F5102,'[10]Catalogos CRI'!$A$24:$B$65,2,FALSE)</f>
        <v>OTROS DERECHOS</v>
      </c>
      <c r="H1946" s="16" t="str">
        <f t="shared" si="275"/>
        <v>044010</v>
      </c>
      <c r="I1946" s="16" t="str">
        <f>VLOOKUP(H1946:H5102,'[10]Catalogos CRI'!$A$70:$B$148,2,FALSE)</f>
        <v>Derechos no especificados</v>
      </c>
      <c r="J1946" s="16" t="str">
        <f t="shared" si="276"/>
        <v>044015</v>
      </c>
      <c r="K1946" s="16" t="str">
        <f>VLOOKUP(J1946:J5102,'[10]Catalogos CRI'!$A$153:$B$335,2,FALSE)</f>
        <v>Otros servicios no especificados</v>
      </c>
      <c r="L1946" s="16" t="str">
        <f t="shared" si="277"/>
        <v>400</v>
      </c>
      <c r="M1946" s="16" t="str">
        <f>VLOOKUP(L1946:L5102,[11]FF!$A$10:$B$16,2,FALSE)</f>
        <v>Ingresos Propios</v>
      </c>
      <c r="N1946" s="16" t="str">
        <f t="shared" si="278"/>
        <v>401</v>
      </c>
      <c r="O1946" s="16" t="str">
        <f>VLOOKUP(N1946:N5102,[11]FF!$A$22:$B$93,2,FALSE)</f>
        <v>Ingresos Propios</v>
      </c>
      <c r="P1946" s="16">
        <v>860347</v>
      </c>
      <c r="Q1946" s="16">
        <v>3</v>
      </c>
      <c r="R1946" s="17">
        <v>0</v>
      </c>
      <c r="S1946" s="17">
        <v>0</v>
      </c>
      <c r="T1946" s="17">
        <f t="shared" si="270"/>
        <v>0</v>
      </c>
      <c r="U1946" s="17">
        <v>0</v>
      </c>
      <c r="V1946" s="17">
        <v>764800.57</v>
      </c>
      <c r="W1946" s="17">
        <f t="shared" si="271"/>
        <v>-764800.57</v>
      </c>
      <c r="X1946" t="str">
        <f>VLOOKUP(J1946,'[12]Conver ASEJ VS Clave Nueva'!$A$4:$C$193,3,FALSE)</f>
        <v>4.4.1.9</v>
      </c>
      <c r="Y1946" t="str">
        <f>VLOOKUP(K1946,'[13]Conver ASEJ VS Clave Nueva'!$B$4:$D$193,3,FALSE)</f>
        <v>Otros servicios no especificados</v>
      </c>
    </row>
    <row r="1947" spans="1:25" x14ac:dyDescent="0.25">
      <c r="A1947" s="16">
        <v>84788</v>
      </c>
      <c r="B1947" s="16" t="s">
        <v>64</v>
      </c>
      <c r="C1947" s="16" t="str">
        <f t="shared" si="272"/>
        <v>2018</v>
      </c>
      <c r="D1947" s="16" t="str">
        <f t="shared" si="273"/>
        <v>040000</v>
      </c>
      <c r="E1947" s="16" t="str">
        <f>VLOOKUP(D1947:D5103,'[10]Catalogos CRI'!$A$10:$B$19,2,FALSE)</f>
        <v>DERECHOS</v>
      </c>
      <c r="F1947" s="16" t="str">
        <f t="shared" si="274"/>
        <v>044000</v>
      </c>
      <c r="G1947" s="16" t="str">
        <f>VLOOKUP(F1947:F5103,'[10]Catalogos CRI'!$A$24:$B$65,2,FALSE)</f>
        <v>OTROS DERECHOS</v>
      </c>
      <c r="H1947" s="16" t="str">
        <f t="shared" si="275"/>
        <v>044010</v>
      </c>
      <c r="I1947" s="16" t="str">
        <f>VLOOKUP(H1947:H5103,'[10]Catalogos CRI'!$A$70:$B$148,2,FALSE)</f>
        <v>Derechos no especificados</v>
      </c>
      <c r="J1947" s="16" t="str">
        <f t="shared" si="276"/>
        <v>044015</v>
      </c>
      <c r="K1947" s="16" t="str">
        <f>VLOOKUP(J1947:J5103,'[10]Catalogos CRI'!$A$153:$B$335,2,FALSE)</f>
        <v>Otros servicios no especificados</v>
      </c>
      <c r="L1947" s="16" t="str">
        <f t="shared" si="277"/>
        <v>400</v>
      </c>
      <c r="M1947" s="16" t="str">
        <f>VLOOKUP(L1947:L5103,[11]FF!$A$10:$B$16,2,FALSE)</f>
        <v>Ingresos Propios</v>
      </c>
      <c r="N1947" s="16" t="str">
        <f t="shared" si="278"/>
        <v>401</v>
      </c>
      <c r="O1947" s="16" t="str">
        <f>VLOOKUP(N1947:N5103,[11]FF!$A$22:$B$93,2,FALSE)</f>
        <v>Ingresos Propios</v>
      </c>
      <c r="P1947" s="16">
        <v>860348</v>
      </c>
      <c r="Q1947" s="16">
        <v>4</v>
      </c>
      <c r="R1947" s="17">
        <v>0</v>
      </c>
      <c r="S1947" s="17">
        <v>0</v>
      </c>
      <c r="T1947" s="17">
        <f t="shared" si="270"/>
        <v>0</v>
      </c>
      <c r="U1947" s="17">
        <v>0</v>
      </c>
      <c r="V1947" s="17">
        <v>444622.04</v>
      </c>
      <c r="W1947" s="17">
        <f t="shared" si="271"/>
        <v>-444622.04</v>
      </c>
      <c r="X1947" t="str">
        <f>VLOOKUP(J1947,'[12]Conver ASEJ VS Clave Nueva'!$A$4:$C$193,3,FALSE)</f>
        <v>4.4.1.9</v>
      </c>
      <c r="Y1947" t="str">
        <f>VLOOKUP(K1947,'[13]Conver ASEJ VS Clave Nueva'!$B$4:$D$193,3,FALSE)</f>
        <v>Otros servicios no especificados</v>
      </c>
    </row>
    <row r="1948" spans="1:25" x14ac:dyDescent="0.25">
      <c r="A1948" s="16">
        <v>84788</v>
      </c>
      <c r="B1948" s="16" t="s">
        <v>64</v>
      </c>
      <c r="C1948" s="16" t="str">
        <f t="shared" si="272"/>
        <v>2018</v>
      </c>
      <c r="D1948" s="16" t="str">
        <f t="shared" si="273"/>
        <v>040000</v>
      </c>
      <c r="E1948" s="16" t="str">
        <f>VLOOKUP(D1948:D5104,'[10]Catalogos CRI'!$A$10:$B$19,2,FALSE)</f>
        <v>DERECHOS</v>
      </c>
      <c r="F1948" s="16" t="str">
        <f t="shared" si="274"/>
        <v>044000</v>
      </c>
      <c r="G1948" s="16" t="str">
        <f>VLOOKUP(F1948:F5104,'[10]Catalogos CRI'!$A$24:$B$65,2,FALSE)</f>
        <v>OTROS DERECHOS</v>
      </c>
      <c r="H1948" s="16" t="str">
        <f t="shared" si="275"/>
        <v>044010</v>
      </c>
      <c r="I1948" s="16" t="str">
        <f>VLOOKUP(H1948:H5104,'[10]Catalogos CRI'!$A$70:$B$148,2,FALSE)</f>
        <v>Derechos no especificados</v>
      </c>
      <c r="J1948" s="16" t="str">
        <f t="shared" si="276"/>
        <v>044015</v>
      </c>
      <c r="K1948" s="16" t="str">
        <f>VLOOKUP(J1948:J5104,'[10]Catalogos CRI'!$A$153:$B$335,2,FALSE)</f>
        <v>Otros servicios no especificados</v>
      </c>
      <c r="L1948" s="16" t="str">
        <f t="shared" si="277"/>
        <v>400</v>
      </c>
      <c r="M1948" s="16" t="str">
        <f>VLOOKUP(L1948:L5104,[11]FF!$A$10:$B$16,2,FALSE)</f>
        <v>Ingresos Propios</v>
      </c>
      <c r="N1948" s="16" t="str">
        <f t="shared" si="278"/>
        <v>401</v>
      </c>
      <c r="O1948" s="16" t="str">
        <f>VLOOKUP(N1948:N5104,[11]FF!$A$22:$B$93,2,FALSE)</f>
        <v>Ingresos Propios</v>
      </c>
      <c r="P1948" s="16">
        <v>860349</v>
      </c>
      <c r="Q1948" s="16">
        <v>5</v>
      </c>
      <c r="R1948" s="17">
        <v>0</v>
      </c>
      <c r="S1948" s="17">
        <v>0</v>
      </c>
      <c r="T1948" s="17">
        <f t="shared" si="270"/>
        <v>0</v>
      </c>
      <c r="U1948" s="17">
        <v>0</v>
      </c>
      <c r="V1948" s="17">
        <v>656468.18000000005</v>
      </c>
      <c r="W1948" s="17">
        <f t="shared" si="271"/>
        <v>-656468.18000000005</v>
      </c>
      <c r="X1948" t="str">
        <f>VLOOKUP(J1948,'[12]Conver ASEJ VS Clave Nueva'!$A$4:$C$193,3,FALSE)</f>
        <v>4.4.1.9</v>
      </c>
      <c r="Y1948" t="str">
        <f>VLOOKUP(K1948,'[13]Conver ASEJ VS Clave Nueva'!$B$4:$D$193,3,FALSE)</f>
        <v>Otros servicios no especificados</v>
      </c>
    </row>
    <row r="1949" spans="1:25" x14ac:dyDescent="0.25">
      <c r="A1949" s="16">
        <v>84788</v>
      </c>
      <c r="B1949" s="16" t="s">
        <v>64</v>
      </c>
      <c r="C1949" s="16" t="str">
        <f t="shared" si="272"/>
        <v>2018</v>
      </c>
      <c r="D1949" s="16" t="str">
        <f t="shared" si="273"/>
        <v>040000</v>
      </c>
      <c r="E1949" s="16" t="str">
        <f>VLOOKUP(D1949:D5105,'[10]Catalogos CRI'!$A$10:$B$19,2,FALSE)</f>
        <v>DERECHOS</v>
      </c>
      <c r="F1949" s="16" t="str">
        <f t="shared" si="274"/>
        <v>044000</v>
      </c>
      <c r="G1949" s="16" t="str">
        <f>VLOOKUP(F1949:F5105,'[10]Catalogos CRI'!$A$24:$B$65,2,FALSE)</f>
        <v>OTROS DERECHOS</v>
      </c>
      <c r="H1949" s="16" t="str">
        <f t="shared" si="275"/>
        <v>044010</v>
      </c>
      <c r="I1949" s="16" t="str">
        <f>VLOOKUP(H1949:H5105,'[10]Catalogos CRI'!$A$70:$B$148,2,FALSE)</f>
        <v>Derechos no especificados</v>
      </c>
      <c r="J1949" s="16" t="str">
        <f t="shared" si="276"/>
        <v>044015</v>
      </c>
      <c r="K1949" s="16" t="str">
        <f>VLOOKUP(J1949:J5105,'[10]Catalogos CRI'!$A$153:$B$335,2,FALSE)</f>
        <v>Otros servicios no especificados</v>
      </c>
      <c r="L1949" s="16" t="str">
        <f t="shared" si="277"/>
        <v>400</v>
      </c>
      <c r="M1949" s="16" t="str">
        <f>VLOOKUP(L1949:L5105,[11]FF!$A$10:$B$16,2,FALSE)</f>
        <v>Ingresos Propios</v>
      </c>
      <c r="N1949" s="16" t="str">
        <f t="shared" si="278"/>
        <v>401</v>
      </c>
      <c r="O1949" s="16" t="str">
        <f>VLOOKUP(N1949:N5105,[11]FF!$A$22:$B$93,2,FALSE)</f>
        <v>Ingresos Propios</v>
      </c>
      <c r="P1949" s="16">
        <v>860350</v>
      </c>
      <c r="Q1949" s="16">
        <v>6</v>
      </c>
      <c r="R1949" s="17">
        <v>0</v>
      </c>
      <c r="S1949" s="17">
        <v>0</v>
      </c>
      <c r="T1949" s="17">
        <f t="shared" si="270"/>
        <v>0</v>
      </c>
      <c r="U1949" s="17">
        <v>0</v>
      </c>
      <c r="V1949" s="17">
        <v>563358.89</v>
      </c>
      <c r="W1949" s="17">
        <f t="shared" si="271"/>
        <v>-563358.89</v>
      </c>
      <c r="X1949" t="str">
        <f>VLOOKUP(J1949,'[12]Conver ASEJ VS Clave Nueva'!$A$4:$C$193,3,FALSE)</f>
        <v>4.4.1.9</v>
      </c>
      <c r="Y1949" t="str">
        <f>VLOOKUP(K1949,'[13]Conver ASEJ VS Clave Nueva'!$B$4:$D$193,3,FALSE)</f>
        <v>Otros servicios no especificados</v>
      </c>
    </row>
    <row r="1950" spans="1:25" x14ac:dyDescent="0.25">
      <c r="A1950" s="16">
        <v>84788</v>
      </c>
      <c r="B1950" s="16" t="s">
        <v>64</v>
      </c>
      <c r="C1950" s="16" t="str">
        <f t="shared" si="272"/>
        <v>2018</v>
      </c>
      <c r="D1950" s="16" t="str">
        <f t="shared" si="273"/>
        <v>040000</v>
      </c>
      <c r="E1950" s="16" t="str">
        <f>VLOOKUP(D1950:D5106,'[10]Catalogos CRI'!$A$10:$B$19,2,FALSE)</f>
        <v>DERECHOS</v>
      </c>
      <c r="F1950" s="16" t="str">
        <f t="shared" si="274"/>
        <v>044000</v>
      </c>
      <c r="G1950" s="16" t="str">
        <f>VLOOKUP(F1950:F5106,'[10]Catalogos CRI'!$A$24:$B$65,2,FALSE)</f>
        <v>OTROS DERECHOS</v>
      </c>
      <c r="H1950" s="16" t="str">
        <f t="shared" si="275"/>
        <v>044010</v>
      </c>
      <c r="I1950" s="16" t="str">
        <f>VLOOKUP(H1950:H5106,'[10]Catalogos CRI'!$A$70:$B$148,2,FALSE)</f>
        <v>Derechos no especificados</v>
      </c>
      <c r="J1950" s="16" t="str">
        <f t="shared" si="276"/>
        <v>044015</v>
      </c>
      <c r="K1950" s="16" t="str">
        <f>VLOOKUP(J1950:J5106,'[10]Catalogos CRI'!$A$153:$B$335,2,FALSE)</f>
        <v>Otros servicios no especificados</v>
      </c>
      <c r="L1950" s="16" t="str">
        <f t="shared" si="277"/>
        <v>400</v>
      </c>
      <c r="M1950" s="16" t="str">
        <f>VLOOKUP(L1950:L5106,[11]FF!$A$10:$B$16,2,FALSE)</f>
        <v>Ingresos Propios</v>
      </c>
      <c r="N1950" s="16" t="str">
        <f t="shared" si="278"/>
        <v>401</v>
      </c>
      <c r="O1950" s="16" t="str">
        <f>VLOOKUP(N1950:N5106,[11]FF!$A$22:$B$93,2,FALSE)</f>
        <v>Ingresos Propios</v>
      </c>
      <c r="P1950" s="16">
        <v>860351</v>
      </c>
      <c r="Q1950" s="16">
        <v>7</v>
      </c>
      <c r="R1950" s="17">
        <v>0</v>
      </c>
      <c r="S1950" s="17">
        <v>0</v>
      </c>
      <c r="T1950" s="17">
        <f t="shared" si="270"/>
        <v>0</v>
      </c>
      <c r="U1950" s="17">
        <v>0</v>
      </c>
      <c r="V1950" s="17">
        <v>636823.82999999996</v>
      </c>
      <c r="W1950" s="17">
        <f t="shared" si="271"/>
        <v>-636823.82999999996</v>
      </c>
      <c r="X1950" t="str">
        <f>VLOOKUP(J1950,'[12]Conver ASEJ VS Clave Nueva'!$A$4:$C$193,3,FALSE)</f>
        <v>4.4.1.9</v>
      </c>
      <c r="Y1950" t="str">
        <f>VLOOKUP(K1950,'[13]Conver ASEJ VS Clave Nueva'!$B$4:$D$193,3,FALSE)</f>
        <v>Otros servicios no especificados</v>
      </c>
    </row>
    <row r="1951" spans="1:25" x14ac:dyDescent="0.25">
      <c r="A1951" s="16">
        <v>84788</v>
      </c>
      <c r="B1951" s="16" t="s">
        <v>64</v>
      </c>
      <c r="C1951" s="16" t="str">
        <f t="shared" si="272"/>
        <v>2018</v>
      </c>
      <c r="D1951" s="16" t="str">
        <f t="shared" si="273"/>
        <v>040000</v>
      </c>
      <c r="E1951" s="16" t="str">
        <f>VLOOKUP(D1951:D5107,'[10]Catalogos CRI'!$A$10:$B$19,2,FALSE)</f>
        <v>DERECHOS</v>
      </c>
      <c r="F1951" s="16" t="str">
        <f t="shared" si="274"/>
        <v>044000</v>
      </c>
      <c r="G1951" s="16" t="str">
        <f>VLOOKUP(F1951:F5107,'[10]Catalogos CRI'!$A$24:$B$65,2,FALSE)</f>
        <v>OTROS DERECHOS</v>
      </c>
      <c r="H1951" s="16" t="str">
        <f t="shared" si="275"/>
        <v>044010</v>
      </c>
      <c r="I1951" s="16" t="str">
        <f>VLOOKUP(H1951:H5107,'[10]Catalogos CRI'!$A$70:$B$148,2,FALSE)</f>
        <v>Derechos no especificados</v>
      </c>
      <c r="J1951" s="16" t="str">
        <f t="shared" si="276"/>
        <v>044015</v>
      </c>
      <c r="K1951" s="16" t="str">
        <f>VLOOKUP(J1951:J5107,'[10]Catalogos CRI'!$A$153:$B$335,2,FALSE)</f>
        <v>Otros servicios no especificados</v>
      </c>
      <c r="L1951" s="16" t="str">
        <f t="shared" si="277"/>
        <v>400</v>
      </c>
      <c r="M1951" s="16" t="str">
        <f>VLOOKUP(L1951:L5107,[11]FF!$A$10:$B$16,2,FALSE)</f>
        <v>Ingresos Propios</v>
      </c>
      <c r="N1951" s="16" t="str">
        <f t="shared" si="278"/>
        <v>401</v>
      </c>
      <c r="O1951" s="16" t="str">
        <f>VLOOKUP(N1951:N5107,[11]FF!$A$22:$B$93,2,FALSE)</f>
        <v>Ingresos Propios</v>
      </c>
      <c r="P1951" s="16">
        <v>860352</v>
      </c>
      <c r="Q1951" s="16">
        <v>8</v>
      </c>
      <c r="R1951" s="17">
        <v>0</v>
      </c>
      <c r="S1951" s="17">
        <v>0</v>
      </c>
      <c r="T1951" s="17">
        <f t="shared" si="270"/>
        <v>0</v>
      </c>
      <c r="U1951" s="17">
        <v>0</v>
      </c>
      <c r="V1951" s="17">
        <v>688108.34</v>
      </c>
      <c r="W1951" s="17">
        <f t="shared" si="271"/>
        <v>-688108.34</v>
      </c>
      <c r="X1951" t="str">
        <f>VLOOKUP(J1951,'[12]Conver ASEJ VS Clave Nueva'!$A$4:$C$193,3,FALSE)</f>
        <v>4.4.1.9</v>
      </c>
      <c r="Y1951" t="str">
        <f>VLOOKUP(K1951,'[13]Conver ASEJ VS Clave Nueva'!$B$4:$D$193,3,FALSE)</f>
        <v>Otros servicios no especificados</v>
      </c>
    </row>
    <row r="1952" spans="1:25" x14ac:dyDescent="0.25">
      <c r="A1952" s="16">
        <v>84788</v>
      </c>
      <c r="B1952" s="16" t="s">
        <v>64</v>
      </c>
      <c r="C1952" s="16" t="str">
        <f t="shared" si="272"/>
        <v>2018</v>
      </c>
      <c r="D1952" s="16" t="str">
        <f t="shared" si="273"/>
        <v>040000</v>
      </c>
      <c r="E1952" s="16" t="str">
        <f>VLOOKUP(D1952:D5108,'[10]Catalogos CRI'!$A$10:$B$19,2,FALSE)</f>
        <v>DERECHOS</v>
      </c>
      <c r="F1952" s="16" t="str">
        <f t="shared" si="274"/>
        <v>044000</v>
      </c>
      <c r="G1952" s="16" t="str">
        <f>VLOOKUP(F1952:F5108,'[10]Catalogos CRI'!$A$24:$B$65,2,FALSE)</f>
        <v>OTROS DERECHOS</v>
      </c>
      <c r="H1952" s="16" t="str">
        <f t="shared" si="275"/>
        <v>044010</v>
      </c>
      <c r="I1952" s="16" t="str">
        <f>VLOOKUP(H1952:H5108,'[10]Catalogos CRI'!$A$70:$B$148,2,FALSE)</f>
        <v>Derechos no especificados</v>
      </c>
      <c r="J1952" s="16" t="str">
        <f t="shared" si="276"/>
        <v>044015</v>
      </c>
      <c r="K1952" s="16" t="str">
        <f>VLOOKUP(J1952:J5108,'[10]Catalogos CRI'!$A$153:$B$335,2,FALSE)</f>
        <v>Otros servicios no especificados</v>
      </c>
      <c r="L1952" s="16" t="str">
        <f t="shared" si="277"/>
        <v>400</v>
      </c>
      <c r="M1952" s="16" t="str">
        <f>VLOOKUP(L1952:L5108,[11]FF!$A$10:$B$16,2,FALSE)</f>
        <v>Ingresos Propios</v>
      </c>
      <c r="N1952" s="16" t="str">
        <f t="shared" si="278"/>
        <v>401</v>
      </c>
      <c r="O1952" s="16" t="str">
        <f>VLOOKUP(N1952:N5108,[11]FF!$A$22:$B$93,2,FALSE)</f>
        <v>Ingresos Propios</v>
      </c>
      <c r="P1952" s="16">
        <v>860353</v>
      </c>
      <c r="Q1952" s="16">
        <v>9</v>
      </c>
      <c r="R1952" s="17">
        <v>0</v>
      </c>
      <c r="S1952" s="17">
        <v>0</v>
      </c>
      <c r="T1952" s="17">
        <f t="shared" si="270"/>
        <v>0</v>
      </c>
      <c r="U1952" s="17">
        <v>0</v>
      </c>
      <c r="V1952" s="17">
        <v>679859.77</v>
      </c>
      <c r="W1952" s="17">
        <f t="shared" si="271"/>
        <v>-679859.77</v>
      </c>
      <c r="X1952" t="str">
        <f>VLOOKUP(J1952,'[12]Conver ASEJ VS Clave Nueva'!$A$4:$C$193,3,FALSE)</f>
        <v>4.4.1.9</v>
      </c>
      <c r="Y1952" t="str">
        <f>VLOOKUP(K1952,'[13]Conver ASEJ VS Clave Nueva'!$B$4:$D$193,3,FALSE)</f>
        <v>Otros servicios no especificados</v>
      </c>
    </row>
    <row r="1953" spans="1:25" x14ac:dyDescent="0.25">
      <c r="A1953" s="16">
        <v>84788</v>
      </c>
      <c r="B1953" s="16" t="s">
        <v>64</v>
      </c>
      <c r="C1953" s="16" t="str">
        <f t="shared" si="272"/>
        <v>2018</v>
      </c>
      <c r="D1953" s="16" t="str">
        <f t="shared" si="273"/>
        <v>040000</v>
      </c>
      <c r="E1953" s="16" t="str">
        <f>VLOOKUP(D1953:D5109,'[10]Catalogos CRI'!$A$10:$B$19,2,FALSE)</f>
        <v>DERECHOS</v>
      </c>
      <c r="F1953" s="16" t="str">
        <f t="shared" si="274"/>
        <v>044000</v>
      </c>
      <c r="G1953" s="16" t="str">
        <f>VLOOKUP(F1953:F5109,'[10]Catalogos CRI'!$A$24:$B$65,2,FALSE)</f>
        <v>OTROS DERECHOS</v>
      </c>
      <c r="H1953" s="16" t="str">
        <f t="shared" si="275"/>
        <v>044010</v>
      </c>
      <c r="I1953" s="16" t="str">
        <f>VLOOKUP(H1953:H5109,'[10]Catalogos CRI'!$A$70:$B$148,2,FALSE)</f>
        <v>Derechos no especificados</v>
      </c>
      <c r="J1953" s="16" t="str">
        <f t="shared" si="276"/>
        <v>044015</v>
      </c>
      <c r="K1953" s="16" t="str">
        <f>VLOOKUP(J1953:J5109,'[10]Catalogos CRI'!$A$153:$B$335,2,FALSE)</f>
        <v>Otros servicios no especificados</v>
      </c>
      <c r="L1953" s="16" t="str">
        <f t="shared" si="277"/>
        <v>400</v>
      </c>
      <c r="M1953" s="16" t="str">
        <f>VLOOKUP(L1953:L5109,[11]FF!$A$10:$B$16,2,FALSE)</f>
        <v>Ingresos Propios</v>
      </c>
      <c r="N1953" s="16" t="str">
        <f t="shared" si="278"/>
        <v>401</v>
      </c>
      <c r="O1953" s="16" t="str">
        <f>VLOOKUP(N1953:N5109,[11]FF!$A$22:$B$93,2,FALSE)</f>
        <v>Ingresos Propios</v>
      </c>
      <c r="P1953" s="16">
        <v>860354</v>
      </c>
      <c r="Q1953" s="16">
        <v>10</v>
      </c>
      <c r="R1953" s="17">
        <v>0</v>
      </c>
      <c r="S1953" s="17">
        <v>0</v>
      </c>
      <c r="T1953" s="17">
        <f t="shared" si="270"/>
        <v>0</v>
      </c>
      <c r="U1953" s="17">
        <v>0</v>
      </c>
      <c r="V1953" s="17">
        <v>599601.27</v>
      </c>
      <c r="W1953" s="17">
        <f t="shared" si="271"/>
        <v>-599601.27</v>
      </c>
      <c r="X1953" t="str">
        <f>VLOOKUP(J1953,'[12]Conver ASEJ VS Clave Nueva'!$A$4:$C$193,3,FALSE)</f>
        <v>4.4.1.9</v>
      </c>
      <c r="Y1953" t="str">
        <f>VLOOKUP(K1953,'[13]Conver ASEJ VS Clave Nueva'!$B$4:$D$193,3,FALSE)</f>
        <v>Otros servicios no especificados</v>
      </c>
    </row>
    <row r="1954" spans="1:25" x14ac:dyDescent="0.25">
      <c r="A1954" s="16">
        <v>84788</v>
      </c>
      <c r="B1954" s="16" t="s">
        <v>64</v>
      </c>
      <c r="C1954" s="16" t="str">
        <f t="shared" si="272"/>
        <v>2018</v>
      </c>
      <c r="D1954" s="16" t="str">
        <f t="shared" si="273"/>
        <v>040000</v>
      </c>
      <c r="E1954" s="16" t="str">
        <f>VLOOKUP(D1954:D5110,'[10]Catalogos CRI'!$A$10:$B$19,2,FALSE)</f>
        <v>DERECHOS</v>
      </c>
      <c r="F1954" s="16" t="str">
        <f t="shared" si="274"/>
        <v>044000</v>
      </c>
      <c r="G1954" s="16" t="str">
        <f>VLOOKUP(F1954:F5110,'[10]Catalogos CRI'!$A$24:$B$65,2,FALSE)</f>
        <v>OTROS DERECHOS</v>
      </c>
      <c r="H1954" s="16" t="str">
        <f t="shared" si="275"/>
        <v>044010</v>
      </c>
      <c r="I1954" s="16" t="str">
        <f>VLOOKUP(H1954:H5110,'[10]Catalogos CRI'!$A$70:$B$148,2,FALSE)</f>
        <v>Derechos no especificados</v>
      </c>
      <c r="J1954" s="16" t="str">
        <f t="shared" si="276"/>
        <v>044015</v>
      </c>
      <c r="K1954" s="16" t="str">
        <f>VLOOKUP(J1954:J5110,'[10]Catalogos CRI'!$A$153:$B$335,2,FALSE)</f>
        <v>Otros servicios no especificados</v>
      </c>
      <c r="L1954" s="16" t="str">
        <f t="shared" si="277"/>
        <v>400</v>
      </c>
      <c r="M1954" s="16" t="str">
        <f>VLOOKUP(L1954:L5110,[11]FF!$A$10:$B$16,2,FALSE)</f>
        <v>Ingresos Propios</v>
      </c>
      <c r="N1954" s="16" t="str">
        <f t="shared" si="278"/>
        <v>401</v>
      </c>
      <c r="O1954" s="16" t="str">
        <f>VLOOKUP(N1954:N5110,[11]FF!$A$22:$B$93,2,FALSE)</f>
        <v>Ingresos Propios</v>
      </c>
      <c r="P1954" s="16">
        <v>860355</v>
      </c>
      <c r="Q1954" s="16">
        <v>11</v>
      </c>
      <c r="R1954" s="17">
        <v>0</v>
      </c>
      <c r="S1954" s="17">
        <v>0</v>
      </c>
      <c r="T1954" s="17">
        <f t="shared" si="270"/>
        <v>0</v>
      </c>
      <c r="U1954" s="17">
        <v>0</v>
      </c>
      <c r="V1954" s="17">
        <v>1217222.6299999999</v>
      </c>
      <c r="W1954" s="17">
        <f t="shared" si="271"/>
        <v>-1217222.6299999999</v>
      </c>
      <c r="X1954" t="str">
        <f>VLOOKUP(J1954,'[12]Conver ASEJ VS Clave Nueva'!$A$4:$C$193,3,FALSE)</f>
        <v>4.4.1.9</v>
      </c>
      <c r="Y1954" t="str">
        <f>VLOOKUP(K1954,'[13]Conver ASEJ VS Clave Nueva'!$B$4:$D$193,3,FALSE)</f>
        <v>Otros servicios no especificados</v>
      </c>
    </row>
    <row r="1955" spans="1:25" x14ac:dyDescent="0.25">
      <c r="A1955" s="16">
        <v>84788</v>
      </c>
      <c r="B1955" s="16" t="s">
        <v>64</v>
      </c>
      <c r="C1955" s="16" t="str">
        <f t="shared" si="272"/>
        <v>2018</v>
      </c>
      <c r="D1955" s="16" t="str">
        <f t="shared" si="273"/>
        <v>040000</v>
      </c>
      <c r="E1955" s="16" t="str">
        <f>VLOOKUP(D1955:D5111,'[10]Catalogos CRI'!$A$10:$B$19,2,FALSE)</f>
        <v>DERECHOS</v>
      </c>
      <c r="F1955" s="16" t="str">
        <f t="shared" si="274"/>
        <v>044000</v>
      </c>
      <c r="G1955" s="16" t="str">
        <f>VLOOKUP(F1955:F5111,'[10]Catalogos CRI'!$A$24:$B$65,2,FALSE)</f>
        <v>OTROS DERECHOS</v>
      </c>
      <c r="H1955" s="16" t="str">
        <f t="shared" si="275"/>
        <v>044010</v>
      </c>
      <c r="I1955" s="16" t="str">
        <f>VLOOKUP(H1955:H5111,'[10]Catalogos CRI'!$A$70:$B$148,2,FALSE)</f>
        <v>Derechos no especificados</v>
      </c>
      <c r="J1955" s="16" t="str">
        <f t="shared" si="276"/>
        <v>044015</v>
      </c>
      <c r="K1955" s="16" t="str">
        <f>VLOOKUP(J1955:J5111,'[10]Catalogos CRI'!$A$153:$B$335,2,FALSE)</f>
        <v>Otros servicios no especificados</v>
      </c>
      <c r="L1955" s="16" t="str">
        <f t="shared" si="277"/>
        <v>400</v>
      </c>
      <c r="M1955" s="16" t="str">
        <f>VLOOKUP(L1955:L5111,[11]FF!$A$10:$B$16,2,FALSE)</f>
        <v>Ingresos Propios</v>
      </c>
      <c r="N1955" s="16" t="str">
        <f t="shared" si="278"/>
        <v>401</v>
      </c>
      <c r="O1955" s="16" t="str">
        <f>VLOOKUP(N1955:N5111,[11]FF!$A$22:$B$93,2,FALSE)</f>
        <v>Ingresos Propios</v>
      </c>
      <c r="P1955" s="16">
        <v>860356</v>
      </c>
      <c r="Q1955" s="16">
        <v>12</v>
      </c>
      <c r="R1955" s="17">
        <v>0</v>
      </c>
      <c r="S1955" s="17">
        <v>0</v>
      </c>
      <c r="T1955" s="17">
        <f t="shared" si="270"/>
        <v>0</v>
      </c>
      <c r="U1955" s="17">
        <v>0</v>
      </c>
      <c r="V1955" s="17">
        <v>324264.2</v>
      </c>
      <c r="W1955" s="17">
        <f t="shared" si="271"/>
        <v>-324264.2</v>
      </c>
      <c r="X1955" t="str">
        <f>VLOOKUP(J1955,'[12]Conver ASEJ VS Clave Nueva'!$A$4:$C$193,3,FALSE)</f>
        <v>4.4.1.9</v>
      </c>
      <c r="Y1955" t="str">
        <f>VLOOKUP(K1955,'[13]Conver ASEJ VS Clave Nueva'!$B$4:$D$193,3,FALSE)</f>
        <v>Otros servicios no especificados</v>
      </c>
    </row>
    <row r="1956" spans="1:25" x14ac:dyDescent="0.25">
      <c r="A1956" s="16">
        <v>84789</v>
      </c>
      <c r="B1956" s="16" t="s">
        <v>65</v>
      </c>
      <c r="C1956" s="16" t="str">
        <f t="shared" si="272"/>
        <v>2018</v>
      </c>
      <c r="D1956" s="16" t="str">
        <f t="shared" si="273"/>
        <v>050000</v>
      </c>
      <c r="E1956" s="16" t="str">
        <f>VLOOKUP(D1956:D5112,'[10]Catalogos CRI'!$A$10:$B$19,2,FALSE)</f>
        <v>PRODUCTOS</v>
      </c>
      <c r="F1956" s="16" t="str">
        <f t="shared" si="274"/>
        <v>051000</v>
      </c>
      <c r="G1956" s="16" t="str">
        <f>VLOOKUP(F1956:F5112,'[10]Catalogos CRI'!$A$24:$B$65,2,FALSE)</f>
        <v>PRODUCTOS DE TIPO CORRIENTE</v>
      </c>
      <c r="H1956" s="16" t="str">
        <f t="shared" si="275"/>
        <v>051030</v>
      </c>
      <c r="I1956" s="16" t="str">
        <f>VLOOKUP(H1956:H5112,'[10]Catalogos CRI'!$A$70:$B$148,2,FALSE)</f>
        <v>Productos diversos</v>
      </c>
      <c r="J1956" s="16" t="str">
        <f t="shared" si="276"/>
        <v>051031</v>
      </c>
      <c r="K1956" s="16" t="str">
        <f>VLOOKUP(J1956:J5112,'[10]Catalogos CRI'!$A$153:$B$335,2,FALSE)</f>
        <v>Formas y ediciones impresas</v>
      </c>
      <c r="L1956" s="16" t="str">
        <f t="shared" si="277"/>
        <v>400</v>
      </c>
      <c r="M1956" s="16" t="str">
        <f>VLOOKUP(L1956:L5112,[11]FF!$A$10:$B$16,2,FALSE)</f>
        <v>Ingresos Propios</v>
      </c>
      <c r="N1956" s="16" t="str">
        <f t="shared" si="278"/>
        <v>401</v>
      </c>
      <c r="O1956" s="16" t="str">
        <f>VLOOKUP(N1956:N5112,[11]FF!$A$22:$B$93,2,FALSE)</f>
        <v>Ingresos Propios</v>
      </c>
      <c r="P1956" s="16">
        <v>860357</v>
      </c>
      <c r="Q1956" s="16">
        <v>1</v>
      </c>
      <c r="R1956" s="17">
        <v>0</v>
      </c>
      <c r="S1956" s="17">
        <v>0</v>
      </c>
      <c r="T1956" s="17">
        <f t="shared" si="270"/>
        <v>0</v>
      </c>
      <c r="U1956" s="17">
        <v>0</v>
      </c>
      <c r="V1956" s="17">
        <v>2297573.5</v>
      </c>
      <c r="W1956" s="17">
        <f t="shared" si="271"/>
        <v>-2297573.5</v>
      </c>
      <c r="X1956" t="str">
        <f>VLOOKUP(J1956,'[12]Conver ASEJ VS Clave Nueva'!$A$4:$C$193,3,FALSE)</f>
        <v>5.1.9.1</v>
      </c>
      <c r="Y1956" t="str">
        <f>VLOOKUP(K1956,'[13]Conver ASEJ VS Clave Nueva'!$B$4:$D$193,3,FALSE)</f>
        <v>Formas y ediciones impresas</v>
      </c>
    </row>
    <row r="1957" spans="1:25" x14ac:dyDescent="0.25">
      <c r="A1957" s="16">
        <v>84789</v>
      </c>
      <c r="B1957" s="16" t="s">
        <v>65</v>
      </c>
      <c r="C1957" s="16" t="str">
        <f t="shared" si="272"/>
        <v>2018</v>
      </c>
      <c r="D1957" s="16" t="str">
        <f t="shared" si="273"/>
        <v>050000</v>
      </c>
      <c r="E1957" s="16" t="str">
        <f>VLOOKUP(D1957:D5113,'[10]Catalogos CRI'!$A$10:$B$19,2,FALSE)</f>
        <v>PRODUCTOS</v>
      </c>
      <c r="F1957" s="16" t="str">
        <f t="shared" si="274"/>
        <v>051000</v>
      </c>
      <c r="G1957" s="16" t="str">
        <f>VLOOKUP(F1957:F5113,'[10]Catalogos CRI'!$A$24:$B$65,2,FALSE)</f>
        <v>PRODUCTOS DE TIPO CORRIENTE</v>
      </c>
      <c r="H1957" s="16" t="str">
        <f t="shared" si="275"/>
        <v>051030</v>
      </c>
      <c r="I1957" s="16" t="str">
        <f>VLOOKUP(H1957:H5113,'[10]Catalogos CRI'!$A$70:$B$148,2,FALSE)</f>
        <v>Productos diversos</v>
      </c>
      <c r="J1957" s="16" t="str">
        <f t="shared" si="276"/>
        <v>051031</v>
      </c>
      <c r="K1957" s="16" t="str">
        <f>VLOOKUP(J1957:J5113,'[10]Catalogos CRI'!$A$153:$B$335,2,FALSE)</f>
        <v>Formas y ediciones impresas</v>
      </c>
      <c r="L1957" s="16" t="str">
        <f t="shared" si="277"/>
        <v>400</v>
      </c>
      <c r="M1957" s="16" t="str">
        <f>VLOOKUP(L1957:L5113,[11]FF!$A$10:$B$16,2,FALSE)</f>
        <v>Ingresos Propios</v>
      </c>
      <c r="N1957" s="16" t="str">
        <f t="shared" si="278"/>
        <v>401</v>
      </c>
      <c r="O1957" s="16" t="str">
        <f>VLOOKUP(N1957:N5113,[11]FF!$A$22:$B$93,2,FALSE)</f>
        <v>Ingresos Propios</v>
      </c>
      <c r="P1957" s="16">
        <v>860358</v>
      </c>
      <c r="Q1957" s="16">
        <v>2</v>
      </c>
      <c r="R1957" s="17">
        <v>0</v>
      </c>
      <c r="S1957" s="17">
        <v>0</v>
      </c>
      <c r="T1957" s="17">
        <f t="shared" si="270"/>
        <v>0</v>
      </c>
      <c r="U1957" s="17">
        <v>0</v>
      </c>
      <c r="V1957" s="17">
        <v>1685489.35</v>
      </c>
      <c r="W1957" s="17">
        <f t="shared" si="271"/>
        <v>-1685489.35</v>
      </c>
      <c r="X1957" t="str">
        <f>VLOOKUP(J1957,'[12]Conver ASEJ VS Clave Nueva'!$A$4:$C$193,3,FALSE)</f>
        <v>5.1.9.1</v>
      </c>
      <c r="Y1957" t="str">
        <f>VLOOKUP(K1957,'[13]Conver ASEJ VS Clave Nueva'!$B$4:$D$193,3,FALSE)</f>
        <v>Formas y ediciones impresas</v>
      </c>
    </row>
    <row r="1958" spans="1:25" x14ac:dyDescent="0.25">
      <c r="A1958" s="16">
        <v>84789</v>
      </c>
      <c r="B1958" s="16" t="s">
        <v>65</v>
      </c>
      <c r="C1958" s="16" t="str">
        <f t="shared" si="272"/>
        <v>2018</v>
      </c>
      <c r="D1958" s="16" t="str">
        <f t="shared" si="273"/>
        <v>050000</v>
      </c>
      <c r="E1958" s="16" t="str">
        <f>VLOOKUP(D1958:D5114,'[10]Catalogos CRI'!$A$10:$B$19,2,FALSE)</f>
        <v>PRODUCTOS</v>
      </c>
      <c r="F1958" s="16" t="str">
        <f t="shared" si="274"/>
        <v>051000</v>
      </c>
      <c r="G1958" s="16" t="str">
        <f>VLOOKUP(F1958:F5114,'[10]Catalogos CRI'!$A$24:$B$65,2,FALSE)</f>
        <v>PRODUCTOS DE TIPO CORRIENTE</v>
      </c>
      <c r="H1958" s="16" t="str">
        <f t="shared" si="275"/>
        <v>051030</v>
      </c>
      <c r="I1958" s="16" t="str">
        <f>VLOOKUP(H1958:H5114,'[10]Catalogos CRI'!$A$70:$B$148,2,FALSE)</f>
        <v>Productos diversos</v>
      </c>
      <c r="J1958" s="16" t="str">
        <f t="shared" si="276"/>
        <v>051031</v>
      </c>
      <c r="K1958" s="16" t="str">
        <f>VLOOKUP(J1958:J5114,'[10]Catalogos CRI'!$A$153:$B$335,2,FALSE)</f>
        <v>Formas y ediciones impresas</v>
      </c>
      <c r="L1958" s="16" t="str">
        <f t="shared" si="277"/>
        <v>400</v>
      </c>
      <c r="M1958" s="16" t="str">
        <f>VLOOKUP(L1958:L5114,[11]FF!$A$10:$B$16,2,FALSE)</f>
        <v>Ingresos Propios</v>
      </c>
      <c r="N1958" s="16" t="str">
        <f t="shared" si="278"/>
        <v>401</v>
      </c>
      <c r="O1958" s="16" t="str">
        <f>VLOOKUP(N1958:N5114,[11]FF!$A$22:$B$93,2,FALSE)</f>
        <v>Ingresos Propios</v>
      </c>
      <c r="P1958" s="16">
        <v>860359</v>
      </c>
      <c r="Q1958" s="16">
        <v>3</v>
      </c>
      <c r="R1958" s="17">
        <v>0</v>
      </c>
      <c r="S1958" s="17">
        <v>0</v>
      </c>
      <c r="T1958" s="17">
        <f t="shared" si="270"/>
        <v>0</v>
      </c>
      <c r="U1958" s="17">
        <v>0</v>
      </c>
      <c r="V1958" s="17">
        <v>1035052.76</v>
      </c>
      <c r="W1958" s="17">
        <f t="shared" si="271"/>
        <v>-1035052.76</v>
      </c>
      <c r="X1958" t="str">
        <f>VLOOKUP(J1958,'[12]Conver ASEJ VS Clave Nueva'!$A$4:$C$193,3,FALSE)</f>
        <v>5.1.9.1</v>
      </c>
      <c r="Y1958" t="str">
        <f>VLOOKUP(K1958,'[13]Conver ASEJ VS Clave Nueva'!$B$4:$D$193,3,FALSE)</f>
        <v>Formas y ediciones impresas</v>
      </c>
    </row>
    <row r="1959" spans="1:25" x14ac:dyDescent="0.25">
      <c r="A1959" s="16">
        <v>84789</v>
      </c>
      <c r="B1959" s="16" t="s">
        <v>65</v>
      </c>
      <c r="C1959" s="16" t="str">
        <f t="shared" si="272"/>
        <v>2018</v>
      </c>
      <c r="D1959" s="16" t="str">
        <f t="shared" si="273"/>
        <v>050000</v>
      </c>
      <c r="E1959" s="16" t="str">
        <f>VLOOKUP(D1959:D5115,'[10]Catalogos CRI'!$A$10:$B$19,2,FALSE)</f>
        <v>PRODUCTOS</v>
      </c>
      <c r="F1959" s="16" t="str">
        <f t="shared" si="274"/>
        <v>051000</v>
      </c>
      <c r="G1959" s="16" t="str">
        <f>VLOOKUP(F1959:F5115,'[10]Catalogos CRI'!$A$24:$B$65,2,FALSE)</f>
        <v>PRODUCTOS DE TIPO CORRIENTE</v>
      </c>
      <c r="H1959" s="16" t="str">
        <f t="shared" si="275"/>
        <v>051030</v>
      </c>
      <c r="I1959" s="16" t="str">
        <f>VLOOKUP(H1959:H5115,'[10]Catalogos CRI'!$A$70:$B$148,2,FALSE)</f>
        <v>Productos diversos</v>
      </c>
      <c r="J1959" s="16" t="str">
        <f t="shared" si="276"/>
        <v>051031</v>
      </c>
      <c r="K1959" s="16" t="str">
        <f>VLOOKUP(J1959:J5115,'[10]Catalogos CRI'!$A$153:$B$335,2,FALSE)</f>
        <v>Formas y ediciones impresas</v>
      </c>
      <c r="L1959" s="16" t="str">
        <f t="shared" si="277"/>
        <v>400</v>
      </c>
      <c r="M1959" s="16" t="str">
        <f>VLOOKUP(L1959:L5115,[11]FF!$A$10:$B$16,2,FALSE)</f>
        <v>Ingresos Propios</v>
      </c>
      <c r="N1959" s="16" t="str">
        <f t="shared" si="278"/>
        <v>401</v>
      </c>
      <c r="O1959" s="16" t="str">
        <f>VLOOKUP(N1959:N5115,[11]FF!$A$22:$B$93,2,FALSE)</f>
        <v>Ingresos Propios</v>
      </c>
      <c r="P1959" s="16">
        <v>860360</v>
      </c>
      <c r="Q1959" s="16">
        <v>4</v>
      </c>
      <c r="R1959" s="17">
        <v>0</v>
      </c>
      <c r="S1959" s="17">
        <v>0</v>
      </c>
      <c r="T1959" s="17">
        <f t="shared" si="270"/>
        <v>0</v>
      </c>
      <c r="U1959" s="17">
        <v>0</v>
      </c>
      <c r="V1959" s="17">
        <v>241609.3</v>
      </c>
      <c r="W1959" s="17">
        <f t="shared" si="271"/>
        <v>-241609.3</v>
      </c>
      <c r="X1959" t="str">
        <f>VLOOKUP(J1959,'[12]Conver ASEJ VS Clave Nueva'!$A$4:$C$193,3,FALSE)</f>
        <v>5.1.9.1</v>
      </c>
      <c r="Y1959" t="str">
        <f>VLOOKUP(K1959,'[13]Conver ASEJ VS Clave Nueva'!$B$4:$D$193,3,FALSE)</f>
        <v>Formas y ediciones impresas</v>
      </c>
    </row>
    <row r="1960" spans="1:25" x14ac:dyDescent="0.25">
      <c r="A1960" s="16">
        <v>84789</v>
      </c>
      <c r="B1960" s="16" t="s">
        <v>65</v>
      </c>
      <c r="C1960" s="16" t="str">
        <f t="shared" si="272"/>
        <v>2018</v>
      </c>
      <c r="D1960" s="16" t="str">
        <f t="shared" si="273"/>
        <v>050000</v>
      </c>
      <c r="E1960" s="16" t="str">
        <f>VLOOKUP(D1960:D5116,'[10]Catalogos CRI'!$A$10:$B$19,2,FALSE)</f>
        <v>PRODUCTOS</v>
      </c>
      <c r="F1960" s="16" t="str">
        <f t="shared" si="274"/>
        <v>051000</v>
      </c>
      <c r="G1960" s="16" t="str">
        <f>VLOOKUP(F1960:F5116,'[10]Catalogos CRI'!$A$24:$B$65,2,FALSE)</f>
        <v>PRODUCTOS DE TIPO CORRIENTE</v>
      </c>
      <c r="H1960" s="16" t="str">
        <f t="shared" si="275"/>
        <v>051030</v>
      </c>
      <c r="I1960" s="16" t="str">
        <f>VLOOKUP(H1960:H5116,'[10]Catalogos CRI'!$A$70:$B$148,2,FALSE)</f>
        <v>Productos diversos</v>
      </c>
      <c r="J1960" s="16" t="str">
        <f t="shared" si="276"/>
        <v>051031</v>
      </c>
      <c r="K1960" s="16" t="str">
        <f>VLOOKUP(J1960:J5116,'[10]Catalogos CRI'!$A$153:$B$335,2,FALSE)</f>
        <v>Formas y ediciones impresas</v>
      </c>
      <c r="L1960" s="16" t="str">
        <f t="shared" si="277"/>
        <v>400</v>
      </c>
      <c r="M1960" s="16" t="str">
        <f>VLOOKUP(L1960:L5116,[11]FF!$A$10:$B$16,2,FALSE)</f>
        <v>Ingresos Propios</v>
      </c>
      <c r="N1960" s="16" t="str">
        <f t="shared" si="278"/>
        <v>401</v>
      </c>
      <c r="O1960" s="16" t="str">
        <f>VLOOKUP(N1960:N5116,[11]FF!$A$22:$B$93,2,FALSE)</f>
        <v>Ingresos Propios</v>
      </c>
      <c r="P1960" s="16">
        <v>860361</v>
      </c>
      <c r="Q1960" s="16">
        <v>5</v>
      </c>
      <c r="R1960" s="17">
        <v>0</v>
      </c>
      <c r="S1960" s="17">
        <v>0</v>
      </c>
      <c r="T1960" s="17">
        <f t="shared" si="270"/>
        <v>0</v>
      </c>
      <c r="U1960" s="17">
        <v>0</v>
      </c>
      <c r="V1960" s="17">
        <v>0</v>
      </c>
      <c r="W1960" s="17">
        <f t="shared" si="271"/>
        <v>0</v>
      </c>
      <c r="X1960" t="str">
        <f>VLOOKUP(J1960,'[12]Conver ASEJ VS Clave Nueva'!$A$4:$C$193,3,FALSE)</f>
        <v>5.1.9.1</v>
      </c>
      <c r="Y1960" t="str">
        <f>VLOOKUP(K1960,'[13]Conver ASEJ VS Clave Nueva'!$B$4:$D$193,3,FALSE)</f>
        <v>Formas y ediciones impresas</v>
      </c>
    </row>
    <row r="1961" spans="1:25" x14ac:dyDescent="0.25">
      <c r="A1961" s="16">
        <v>84789</v>
      </c>
      <c r="B1961" s="16" t="s">
        <v>65</v>
      </c>
      <c r="C1961" s="16" t="str">
        <f t="shared" si="272"/>
        <v>2018</v>
      </c>
      <c r="D1961" s="16" t="str">
        <f t="shared" si="273"/>
        <v>050000</v>
      </c>
      <c r="E1961" s="16" t="str">
        <f>VLOOKUP(D1961:D5117,'[10]Catalogos CRI'!$A$10:$B$19,2,FALSE)</f>
        <v>PRODUCTOS</v>
      </c>
      <c r="F1961" s="16" t="str">
        <f t="shared" si="274"/>
        <v>051000</v>
      </c>
      <c r="G1961" s="16" t="str">
        <f>VLOOKUP(F1961:F5117,'[10]Catalogos CRI'!$A$24:$B$65,2,FALSE)</f>
        <v>PRODUCTOS DE TIPO CORRIENTE</v>
      </c>
      <c r="H1961" s="16" t="str">
        <f t="shared" si="275"/>
        <v>051030</v>
      </c>
      <c r="I1961" s="16" t="str">
        <f>VLOOKUP(H1961:H5117,'[10]Catalogos CRI'!$A$70:$B$148,2,FALSE)</f>
        <v>Productos diversos</v>
      </c>
      <c r="J1961" s="16" t="str">
        <f t="shared" si="276"/>
        <v>051031</v>
      </c>
      <c r="K1961" s="16" t="str">
        <f>VLOOKUP(J1961:J5117,'[10]Catalogos CRI'!$A$153:$B$335,2,FALSE)</f>
        <v>Formas y ediciones impresas</v>
      </c>
      <c r="L1961" s="16" t="str">
        <f t="shared" si="277"/>
        <v>400</v>
      </c>
      <c r="M1961" s="16" t="str">
        <f>VLOOKUP(L1961:L5117,[11]FF!$A$10:$B$16,2,FALSE)</f>
        <v>Ingresos Propios</v>
      </c>
      <c r="N1961" s="16" t="str">
        <f t="shared" si="278"/>
        <v>401</v>
      </c>
      <c r="O1961" s="16" t="str">
        <f>VLOOKUP(N1961:N5117,[11]FF!$A$22:$B$93,2,FALSE)</f>
        <v>Ingresos Propios</v>
      </c>
      <c r="P1961" s="16">
        <v>860362</v>
      </c>
      <c r="Q1961" s="16">
        <v>6</v>
      </c>
      <c r="R1961" s="17">
        <v>0</v>
      </c>
      <c r="S1961" s="17">
        <v>0</v>
      </c>
      <c r="T1961" s="17">
        <f t="shared" si="270"/>
        <v>0</v>
      </c>
      <c r="U1961" s="17">
        <v>0</v>
      </c>
      <c r="V1961" s="17">
        <v>0</v>
      </c>
      <c r="W1961" s="17">
        <f t="shared" si="271"/>
        <v>0</v>
      </c>
      <c r="X1961" t="str">
        <f>VLOOKUP(J1961,'[12]Conver ASEJ VS Clave Nueva'!$A$4:$C$193,3,FALSE)</f>
        <v>5.1.9.1</v>
      </c>
      <c r="Y1961" t="str">
        <f>VLOOKUP(K1961,'[13]Conver ASEJ VS Clave Nueva'!$B$4:$D$193,3,FALSE)</f>
        <v>Formas y ediciones impresas</v>
      </c>
    </row>
    <row r="1962" spans="1:25" x14ac:dyDescent="0.25">
      <c r="A1962" s="16">
        <v>84789</v>
      </c>
      <c r="B1962" s="16" t="s">
        <v>65</v>
      </c>
      <c r="C1962" s="16" t="str">
        <f t="shared" si="272"/>
        <v>2018</v>
      </c>
      <c r="D1962" s="16" t="str">
        <f t="shared" si="273"/>
        <v>050000</v>
      </c>
      <c r="E1962" s="16" t="str">
        <f>VLOOKUP(D1962:D5118,'[10]Catalogos CRI'!$A$10:$B$19,2,FALSE)</f>
        <v>PRODUCTOS</v>
      </c>
      <c r="F1962" s="16" t="str">
        <f t="shared" si="274"/>
        <v>051000</v>
      </c>
      <c r="G1962" s="16" t="str">
        <f>VLOOKUP(F1962:F5118,'[10]Catalogos CRI'!$A$24:$B$65,2,FALSE)</f>
        <v>PRODUCTOS DE TIPO CORRIENTE</v>
      </c>
      <c r="H1962" s="16" t="str">
        <f t="shared" si="275"/>
        <v>051030</v>
      </c>
      <c r="I1962" s="16" t="str">
        <f>VLOOKUP(H1962:H5118,'[10]Catalogos CRI'!$A$70:$B$148,2,FALSE)</f>
        <v>Productos diversos</v>
      </c>
      <c r="J1962" s="16" t="str">
        <f t="shared" si="276"/>
        <v>051031</v>
      </c>
      <c r="K1962" s="16" t="str">
        <f>VLOOKUP(J1962:J5118,'[10]Catalogos CRI'!$A$153:$B$335,2,FALSE)</f>
        <v>Formas y ediciones impresas</v>
      </c>
      <c r="L1962" s="16" t="str">
        <f t="shared" si="277"/>
        <v>400</v>
      </c>
      <c r="M1962" s="16" t="str">
        <f>VLOOKUP(L1962:L5118,[11]FF!$A$10:$B$16,2,FALSE)</f>
        <v>Ingresos Propios</v>
      </c>
      <c r="N1962" s="16" t="str">
        <f t="shared" si="278"/>
        <v>401</v>
      </c>
      <c r="O1962" s="16" t="str">
        <f>VLOOKUP(N1962:N5118,[11]FF!$A$22:$B$93,2,FALSE)</f>
        <v>Ingresos Propios</v>
      </c>
      <c r="P1962" s="16">
        <v>860363</v>
      </c>
      <c r="Q1962" s="16">
        <v>7</v>
      </c>
      <c r="R1962" s="17">
        <v>0</v>
      </c>
      <c r="S1962" s="17">
        <v>0</v>
      </c>
      <c r="T1962" s="17">
        <f t="shared" si="270"/>
        <v>0</v>
      </c>
      <c r="U1962" s="17">
        <v>0</v>
      </c>
      <c r="V1962" s="17">
        <v>0</v>
      </c>
      <c r="W1962" s="17">
        <f t="shared" si="271"/>
        <v>0</v>
      </c>
      <c r="X1962" t="str">
        <f>VLOOKUP(J1962,'[12]Conver ASEJ VS Clave Nueva'!$A$4:$C$193,3,FALSE)</f>
        <v>5.1.9.1</v>
      </c>
      <c r="Y1962" t="str">
        <f>VLOOKUP(K1962,'[13]Conver ASEJ VS Clave Nueva'!$B$4:$D$193,3,FALSE)</f>
        <v>Formas y ediciones impresas</v>
      </c>
    </row>
    <row r="1963" spans="1:25" x14ac:dyDescent="0.25">
      <c r="A1963" s="16">
        <v>84789</v>
      </c>
      <c r="B1963" s="16" t="s">
        <v>65</v>
      </c>
      <c r="C1963" s="16" t="str">
        <f t="shared" si="272"/>
        <v>2018</v>
      </c>
      <c r="D1963" s="16" t="str">
        <f t="shared" si="273"/>
        <v>050000</v>
      </c>
      <c r="E1963" s="16" t="str">
        <f>VLOOKUP(D1963:D5119,'[10]Catalogos CRI'!$A$10:$B$19,2,FALSE)</f>
        <v>PRODUCTOS</v>
      </c>
      <c r="F1963" s="16" t="str">
        <f t="shared" si="274"/>
        <v>051000</v>
      </c>
      <c r="G1963" s="16" t="str">
        <f>VLOOKUP(F1963:F5119,'[10]Catalogos CRI'!$A$24:$B$65,2,FALSE)</f>
        <v>PRODUCTOS DE TIPO CORRIENTE</v>
      </c>
      <c r="H1963" s="16" t="str">
        <f t="shared" si="275"/>
        <v>051030</v>
      </c>
      <c r="I1963" s="16" t="str">
        <f>VLOOKUP(H1963:H5119,'[10]Catalogos CRI'!$A$70:$B$148,2,FALSE)</f>
        <v>Productos diversos</v>
      </c>
      <c r="J1963" s="16" t="str">
        <f t="shared" si="276"/>
        <v>051031</v>
      </c>
      <c r="K1963" s="16" t="str">
        <f>VLOOKUP(J1963:J5119,'[10]Catalogos CRI'!$A$153:$B$335,2,FALSE)</f>
        <v>Formas y ediciones impresas</v>
      </c>
      <c r="L1963" s="16" t="str">
        <f t="shared" si="277"/>
        <v>400</v>
      </c>
      <c r="M1963" s="16" t="str">
        <f>VLOOKUP(L1963:L5119,[11]FF!$A$10:$B$16,2,FALSE)</f>
        <v>Ingresos Propios</v>
      </c>
      <c r="N1963" s="16" t="str">
        <f t="shared" si="278"/>
        <v>401</v>
      </c>
      <c r="O1963" s="16" t="str">
        <f>VLOOKUP(N1963:N5119,[11]FF!$A$22:$B$93,2,FALSE)</f>
        <v>Ingresos Propios</v>
      </c>
      <c r="P1963" s="16">
        <v>860364</v>
      </c>
      <c r="Q1963" s="16">
        <v>8</v>
      </c>
      <c r="R1963" s="17">
        <v>0</v>
      </c>
      <c r="S1963" s="17">
        <v>0</v>
      </c>
      <c r="T1963" s="17">
        <f t="shared" si="270"/>
        <v>0</v>
      </c>
      <c r="U1963" s="17">
        <v>0</v>
      </c>
      <c r="V1963" s="17">
        <v>0</v>
      </c>
      <c r="W1963" s="17">
        <f t="shared" si="271"/>
        <v>0</v>
      </c>
      <c r="X1963" t="str">
        <f>VLOOKUP(J1963,'[12]Conver ASEJ VS Clave Nueva'!$A$4:$C$193,3,FALSE)</f>
        <v>5.1.9.1</v>
      </c>
      <c r="Y1963" t="str">
        <f>VLOOKUP(K1963,'[13]Conver ASEJ VS Clave Nueva'!$B$4:$D$193,3,FALSE)</f>
        <v>Formas y ediciones impresas</v>
      </c>
    </row>
    <row r="1964" spans="1:25" x14ac:dyDescent="0.25">
      <c r="A1964" s="16">
        <v>84789</v>
      </c>
      <c r="B1964" s="16" t="s">
        <v>65</v>
      </c>
      <c r="C1964" s="16" t="str">
        <f t="shared" si="272"/>
        <v>2018</v>
      </c>
      <c r="D1964" s="16" t="str">
        <f t="shared" si="273"/>
        <v>050000</v>
      </c>
      <c r="E1964" s="16" t="str">
        <f>VLOOKUP(D1964:D5120,'[10]Catalogos CRI'!$A$10:$B$19,2,FALSE)</f>
        <v>PRODUCTOS</v>
      </c>
      <c r="F1964" s="16" t="str">
        <f t="shared" si="274"/>
        <v>051000</v>
      </c>
      <c r="G1964" s="16" t="str">
        <f>VLOOKUP(F1964:F5120,'[10]Catalogos CRI'!$A$24:$B$65,2,FALSE)</f>
        <v>PRODUCTOS DE TIPO CORRIENTE</v>
      </c>
      <c r="H1964" s="16" t="str">
        <f t="shared" si="275"/>
        <v>051030</v>
      </c>
      <c r="I1964" s="16" t="str">
        <f>VLOOKUP(H1964:H5120,'[10]Catalogos CRI'!$A$70:$B$148,2,FALSE)</f>
        <v>Productos diversos</v>
      </c>
      <c r="J1964" s="16" t="str">
        <f t="shared" si="276"/>
        <v>051031</v>
      </c>
      <c r="K1964" s="16" t="str">
        <f>VLOOKUP(J1964:J5120,'[10]Catalogos CRI'!$A$153:$B$335,2,FALSE)</f>
        <v>Formas y ediciones impresas</v>
      </c>
      <c r="L1964" s="16" t="str">
        <f t="shared" si="277"/>
        <v>400</v>
      </c>
      <c r="M1964" s="16" t="str">
        <f>VLOOKUP(L1964:L5120,[11]FF!$A$10:$B$16,2,FALSE)</f>
        <v>Ingresos Propios</v>
      </c>
      <c r="N1964" s="16" t="str">
        <f t="shared" si="278"/>
        <v>401</v>
      </c>
      <c r="O1964" s="16" t="str">
        <f>VLOOKUP(N1964:N5120,[11]FF!$A$22:$B$93,2,FALSE)</f>
        <v>Ingresos Propios</v>
      </c>
      <c r="P1964" s="16">
        <v>860365</v>
      </c>
      <c r="Q1964" s="16">
        <v>9</v>
      </c>
      <c r="R1964" s="17">
        <v>0</v>
      </c>
      <c r="S1964" s="17">
        <v>0</v>
      </c>
      <c r="T1964" s="17">
        <f t="shared" si="270"/>
        <v>0</v>
      </c>
      <c r="U1964" s="17">
        <v>0</v>
      </c>
      <c r="V1964" s="17">
        <v>0</v>
      </c>
      <c r="W1964" s="17">
        <f t="shared" si="271"/>
        <v>0</v>
      </c>
      <c r="X1964" t="str">
        <f>VLOOKUP(J1964,'[12]Conver ASEJ VS Clave Nueva'!$A$4:$C$193,3,FALSE)</f>
        <v>5.1.9.1</v>
      </c>
      <c r="Y1964" t="str">
        <f>VLOOKUP(K1964,'[13]Conver ASEJ VS Clave Nueva'!$B$4:$D$193,3,FALSE)</f>
        <v>Formas y ediciones impresas</v>
      </c>
    </row>
    <row r="1965" spans="1:25" x14ac:dyDescent="0.25">
      <c r="A1965" s="16">
        <v>84789</v>
      </c>
      <c r="B1965" s="16" t="s">
        <v>65</v>
      </c>
      <c r="C1965" s="16" t="str">
        <f t="shared" si="272"/>
        <v>2018</v>
      </c>
      <c r="D1965" s="16" t="str">
        <f t="shared" si="273"/>
        <v>050000</v>
      </c>
      <c r="E1965" s="16" t="str">
        <f>VLOOKUP(D1965:D5121,'[10]Catalogos CRI'!$A$10:$B$19,2,FALSE)</f>
        <v>PRODUCTOS</v>
      </c>
      <c r="F1965" s="16" t="str">
        <f t="shared" si="274"/>
        <v>051000</v>
      </c>
      <c r="G1965" s="16" t="str">
        <f>VLOOKUP(F1965:F5121,'[10]Catalogos CRI'!$A$24:$B$65,2,FALSE)</f>
        <v>PRODUCTOS DE TIPO CORRIENTE</v>
      </c>
      <c r="H1965" s="16" t="str">
        <f t="shared" si="275"/>
        <v>051030</v>
      </c>
      <c r="I1965" s="16" t="str">
        <f>VLOOKUP(H1965:H5121,'[10]Catalogos CRI'!$A$70:$B$148,2,FALSE)</f>
        <v>Productos diversos</v>
      </c>
      <c r="J1965" s="16" t="str">
        <f t="shared" si="276"/>
        <v>051031</v>
      </c>
      <c r="K1965" s="16" t="str">
        <f>VLOOKUP(J1965:J5121,'[10]Catalogos CRI'!$A$153:$B$335,2,FALSE)</f>
        <v>Formas y ediciones impresas</v>
      </c>
      <c r="L1965" s="16" t="str">
        <f t="shared" si="277"/>
        <v>400</v>
      </c>
      <c r="M1965" s="16" t="str">
        <f>VLOOKUP(L1965:L5121,[11]FF!$A$10:$B$16,2,FALSE)</f>
        <v>Ingresos Propios</v>
      </c>
      <c r="N1965" s="16" t="str">
        <f t="shared" si="278"/>
        <v>401</v>
      </c>
      <c r="O1965" s="16" t="str">
        <f>VLOOKUP(N1965:N5121,[11]FF!$A$22:$B$93,2,FALSE)</f>
        <v>Ingresos Propios</v>
      </c>
      <c r="P1965" s="16">
        <v>860366</v>
      </c>
      <c r="Q1965" s="16">
        <v>10</v>
      </c>
      <c r="R1965" s="17">
        <v>0</v>
      </c>
      <c r="S1965" s="17">
        <v>0</v>
      </c>
      <c r="T1965" s="17">
        <f t="shared" si="270"/>
        <v>0</v>
      </c>
      <c r="U1965" s="17">
        <v>0</v>
      </c>
      <c r="V1965" s="17">
        <v>0</v>
      </c>
      <c r="W1965" s="17">
        <f t="shared" si="271"/>
        <v>0</v>
      </c>
      <c r="X1965" t="str">
        <f>VLOOKUP(J1965,'[12]Conver ASEJ VS Clave Nueva'!$A$4:$C$193,3,FALSE)</f>
        <v>5.1.9.1</v>
      </c>
      <c r="Y1965" t="str">
        <f>VLOOKUP(K1965,'[13]Conver ASEJ VS Clave Nueva'!$B$4:$D$193,3,FALSE)</f>
        <v>Formas y ediciones impresas</v>
      </c>
    </row>
    <row r="1966" spans="1:25" x14ac:dyDescent="0.25">
      <c r="A1966" s="16">
        <v>84789</v>
      </c>
      <c r="B1966" s="16" t="s">
        <v>65</v>
      </c>
      <c r="C1966" s="16" t="str">
        <f t="shared" si="272"/>
        <v>2018</v>
      </c>
      <c r="D1966" s="16" t="str">
        <f t="shared" si="273"/>
        <v>050000</v>
      </c>
      <c r="E1966" s="16" t="str">
        <f>VLOOKUP(D1966:D5122,'[10]Catalogos CRI'!$A$10:$B$19,2,FALSE)</f>
        <v>PRODUCTOS</v>
      </c>
      <c r="F1966" s="16" t="str">
        <f t="shared" si="274"/>
        <v>051000</v>
      </c>
      <c r="G1966" s="16" t="str">
        <f>VLOOKUP(F1966:F5122,'[10]Catalogos CRI'!$A$24:$B$65,2,FALSE)</f>
        <v>PRODUCTOS DE TIPO CORRIENTE</v>
      </c>
      <c r="H1966" s="16" t="str">
        <f t="shared" si="275"/>
        <v>051030</v>
      </c>
      <c r="I1966" s="16" t="str">
        <f>VLOOKUP(H1966:H5122,'[10]Catalogos CRI'!$A$70:$B$148,2,FALSE)</f>
        <v>Productos diversos</v>
      </c>
      <c r="J1966" s="16" t="str">
        <f t="shared" si="276"/>
        <v>051031</v>
      </c>
      <c r="K1966" s="16" t="str">
        <f>VLOOKUP(J1966:J5122,'[10]Catalogos CRI'!$A$153:$B$335,2,FALSE)</f>
        <v>Formas y ediciones impresas</v>
      </c>
      <c r="L1966" s="16" t="str">
        <f t="shared" si="277"/>
        <v>400</v>
      </c>
      <c r="M1966" s="16" t="str">
        <f>VLOOKUP(L1966:L5122,[11]FF!$A$10:$B$16,2,FALSE)</f>
        <v>Ingresos Propios</v>
      </c>
      <c r="N1966" s="16" t="str">
        <f t="shared" si="278"/>
        <v>401</v>
      </c>
      <c r="O1966" s="16" t="str">
        <f>VLOOKUP(N1966:N5122,[11]FF!$A$22:$B$93,2,FALSE)</f>
        <v>Ingresos Propios</v>
      </c>
      <c r="P1966" s="16">
        <v>860367</v>
      </c>
      <c r="Q1966" s="16">
        <v>11</v>
      </c>
      <c r="R1966" s="17">
        <v>0</v>
      </c>
      <c r="S1966" s="17">
        <v>0</v>
      </c>
      <c r="T1966" s="17">
        <f t="shared" si="270"/>
        <v>0</v>
      </c>
      <c r="U1966" s="17">
        <v>0</v>
      </c>
      <c r="V1966" s="17">
        <v>0</v>
      </c>
      <c r="W1966" s="17">
        <f t="shared" si="271"/>
        <v>0</v>
      </c>
      <c r="X1966" t="str">
        <f>VLOOKUP(J1966,'[12]Conver ASEJ VS Clave Nueva'!$A$4:$C$193,3,FALSE)</f>
        <v>5.1.9.1</v>
      </c>
      <c r="Y1966" t="str">
        <f>VLOOKUP(K1966,'[13]Conver ASEJ VS Clave Nueva'!$B$4:$D$193,3,FALSE)</f>
        <v>Formas y ediciones impresas</v>
      </c>
    </row>
    <row r="1967" spans="1:25" x14ac:dyDescent="0.25">
      <c r="A1967" s="16">
        <v>84789</v>
      </c>
      <c r="B1967" s="16" t="s">
        <v>65</v>
      </c>
      <c r="C1967" s="16" t="str">
        <f t="shared" si="272"/>
        <v>2018</v>
      </c>
      <c r="D1967" s="16" t="str">
        <f t="shared" si="273"/>
        <v>050000</v>
      </c>
      <c r="E1967" s="16" t="str">
        <f>VLOOKUP(D1967:D5123,'[10]Catalogos CRI'!$A$10:$B$19,2,FALSE)</f>
        <v>PRODUCTOS</v>
      </c>
      <c r="F1967" s="16" t="str">
        <f t="shared" si="274"/>
        <v>051000</v>
      </c>
      <c r="G1967" s="16" t="str">
        <f>VLOOKUP(F1967:F5123,'[10]Catalogos CRI'!$A$24:$B$65,2,FALSE)</f>
        <v>PRODUCTOS DE TIPO CORRIENTE</v>
      </c>
      <c r="H1967" s="16" t="str">
        <f t="shared" si="275"/>
        <v>051030</v>
      </c>
      <c r="I1967" s="16" t="str">
        <f>VLOOKUP(H1967:H5123,'[10]Catalogos CRI'!$A$70:$B$148,2,FALSE)</f>
        <v>Productos diversos</v>
      </c>
      <c r="J1967" s="16" t="str">
        <f t="shared" si="276"/>
        <v>051031</v>
      </c>
      <c r="K1967" s="16" t="str">
        <f>VLOOKUP(J1967:J5123,'[10]Catalogos CRI'!$A$153:$B$335,2,FALSE)</f>
        <v>Formas y ediciones impresas</v>
      </c>
      <c r="L1967" s="16" t="str">
        <f t="shared" si="277"/>
        <v>400</v>
      </c>
      <c r="M1967" s="16" t="str">
        <f>VLOOKUP(L1967:L5123,[11]FF!$A$10:$B$16,2,FALSE)</f>
        <v>Ingresos Propios</v>
      </c>
      <c r="N1967" s="16" t="str">
        <f t="shared" si="278"/>
        <v>401</v>
      </c>
      <c r="O1967" s="16" t="str">
        <f>VLOOKUP(N1967:N5123,[11]FF!$A$22:$B$93,2,FALSE)</f>
        <v>Ingresos Propios</v>
      </c>
      <c r="P1967" s="16">
        <v>860368</v>
      </c>
      <c r="Q1967" s="16">
        <v>12</v>
      </c>
      <c r="R1967" s="17">
        <v>0</v>
      </c>
      <c r="S1967" s="17">
        <v>0</v>
      </c>
      <c r="T1967" s="17">
        <f t="shared" si="270"/>
        <v>0</v>
      </c>
      <c r="U1967" s="17">
        <v>0</v>
      </c>
      <c r="V1967" s="17">
        <v>0</v>
      </c>
      <c r="W1967" s="17">
        <f t="shared" si="271"/>
        <v>0</v>
      </c>
      <c r="X1967" t="str">
        <f>VLOOKUP(J1967,'[12]Conver ASEJ VS Clave Nueva'!$A$4:$C$193,3,FALSE)</f>
        <v>5.1.9.1</v>
      </c>
      <c r="Y1967" t="str">
        <f>VLOOKUP(K1967,'[13]Conver ASEJ VS Clave Nueva'!$B$4:$D$193,3,FALSE)</f>
        <v>Formas y ediciones impresas</v>
      </c>
    </row>
    <row r="1968" spans="1:25" x14ac:dyDescent="0.25">
      <c r="A1968" s="16">
        <v>84790</v>
      </c>
      <c r="B1968" s="16" t="s">
        <v>66</v>
      </c>
      <c r="C1968" s="16" t="str">
        <f t="shared" si="272"/>
        <v>2018</v>
      </c>
      <c r="D1968" s="16" t="str">
        <f t="shared" si="273"/>
        <v>060000</v>
      </c>
      <c r="E1968" s="16" t="str">
        <f>VLOOKUP(D1968:D5124,'[10]Catalogos CRI'!$A$10:$B$19,2,FALSE)</f>
        <v>APROVECHAMIENTOS</v>
      </c>
      <c r="F1968" s="16" t="str">
        <f t="shared" si="274"/>
        <v>061000</v>
      </c>
      <c r="G1968" s="16" t="str">
        <f>VLOOKUP(F1968:F5124,'[10]Catalogos CRI'!$A$24:$B$65,2,FALSE)</f>
        <v>APROVECHAMIENTOS DE TIPO CORRIENTE</v>
      </c>
      <c r="H1968" s="16" t="str">
        <f t="shared" si="275"/>
        <v>061020</v>
      </c>
      <c r="I1968" s="16" t="str">
        <f>VLOOKUP(H1968:H5124,'[10]Catalogos CRI'!$A$70:$B$148,2,FALSE)</f>
        <v>Multas</v>
      </c>
      <c r="J1968" s="16" t="str">
        <f t="shared" si="276"/>
        <v>061021</v>
      </c>
      <c r="K1968" s="16" t="str">
        <f>VLOOKUP(J1968:J5124,'[10]Catalogos CRI'!$A$153:$B$335,2,FALSE)</f>
        <v>Infracciones</v>
      </c>
      <c r="L1968" s="16" t="str">
        <f t="shared" si="277"/>
        <v>400</v>
      </c>
      <c r="M1968" s="16" t="str">
        <f>VLOOKUP(L1968:L5124,[11]FF!$A$10:$B$16,2,FALSE)</f>
        <v>Ingresos Propios</v>
      </c>
      <c r="N1968" s="16" t="str">
        <f t="shared" si="278"/>
        <v>401</v>
      </c>
      <c r="O1968" s="16" t="str">
        <f>VLOOKUP(N1968:N5124,[11]FF!$A$22:$B$93,2,FALSE)</f>
        <v>Ingresos Propios</v>
      </c>
      <c r="P1968" s="16">
        <v>860369</v>
      </c>
      <c r="Q1968" s="16">
        <v>1</v>
      </c>
      <c r="R1968" s="17">
        <v>0</v>
      </c>
      <c r="S1968" s="17">
        <v>0</v>
      </c>
      <c r="T1968" s="17">
        <f t="shared" si="270"/>
        <v>0</v>
      </c>
      <c r="U1968" s="17">
        <v>0</v>
      </c>
      <c r="V1968" s="17">
        <v>291300.06</v>
      </c>
      <c r="W1968" s="17">
        <f t="shared" si="271"/>
        <v>-291300.06</v>
      </c>
      <c r="X1968" t="str">
        <f>VLOOKUP(J1968,'[12]Conver ASEJ VS Clave Nueva'!$A$4:$C$193,3,FALSE)</f>
        <v>6.1.2.1</v>
      </c>
      <c r="Y1968" t="str">
        <f>VLOOKUP(K1968,'[13]Conver ASEJ VS Clave Nueva'!$B$4:$D$193,3,FALSE)</f>
        <v>Infracciones</v>
      </c>
    </row>
    <row r="1969" spans="1:25" x14ac:dyDescent="0.25">
      <c r="A1969" s="16">
        <v>84790</v>
      </c>
      <c r="B1969" s="16" t="s">
        <v>66</v>
      </c>
      <c r="C1969" s="16" t="str">
        <f t="shared" si="272"/>
        <v>2018</v>
      </c>
      <c r="D1969" s="16" t="str">
        <f t="shared" si="273"/>
        <v>060000</v>
      </c>
      <c r="E1969" s="16" t="str">
        <f>VLOOKUP(D1969:D5125,'[10]Catalogos CRI'!$A$10:$B$19,2,FALSE)</f>
        <v>APROVECHAMIENTOS</v>
      </c>
      <c r="F1969" s="16" t="str">
        <f t="shared" si="274"/>
        <v>061000</v>
      </c>
      <c r="G1969" s="16" t="str">
        <f>VLOOKUP(F1969:F5125,'[10]Catalogos CRI'!$A$24:$B$65,2,FALSE)</f>
        <v>APROVECHAMIENTOS DE TIPO CORRIENTE</v>
      </c>
      <c r="H1969" s="16" t="str">
        <f t="shared" si="275"/>
        <v>061020</v>
      </c>
      <c r="I1969" s="16" t="str">
        <f>VLOOKUP(H1969:H5125,'[10]Catalogos CRI'!$A$70:$B$148,2,FALSE)</f>
        <v>Multas</v>
      </c>
      <c r="J1969" s="16" t="str">
        <f t="shared" si="276"/>
        <v>061021</v>
      </c>
      <c r="K1969" s="16" t="str">
        <f>VLOOKUP(J1969:J5125,'[10]Catalogos CRI'!$A$153:$B$335,2,FALSE)</f>
        <v>Infracciones</v>
      </c>
      <c r="L1969" s="16" t="str">
        <f t="shared" si="277"/>
        <v>400</v>
      </c>
      <c r="M1969" s="16" t="str">
        <f>VLOOKUP(L1969:L5125,[11]FF!$A$10:$B$16,2,FALSE)</f>
        <v>Ingresos Propios</v>
      </c>
      <c r="N1969" s="16" t="str">
        <f t="shared" si="278"/>
        <v>401</v>
      </c>
      <c r="O1969" s="16" t="str">
        <f>VLOOKUP(N1969:N5125,[11]FF!$A$22:$B$93,2,FALSE)</f>
        <v>Ingresos Propios</v>
      </c>
      <c r="P1969" s="16">
        <v>860370</v>
      </c>
      <c r="Q1969" s="16">
        <v>2</v>
      </c>
      <c r="R1969" s="17">
        <v>0</v>
      </c>
      <c r="S1969" s="17">
        <v>0</v>
      </c>
      <c r="T1969" s="17">
        <f t="shared" si="270"/>
        <v>0</v>
      </c>
      <c r="U1969" s="17">
        <v>0</v>
      </c>
      <c r="V1969" s="17">
        <v>569092.5</v>
      </c>
      <c r="W1969" s="17">
        <f t="shared" si="271"/>
        <v>-569092.5</v>
      </c>
      <c r="X1969" t="str">
        <f>VLOOKUP(J1969,'[12]Conver ASEJ VS Clave Nueva'!$A$4:$C$193,3,FALSE)</f>
        <v>6.1.2.1</v>
      </c>
      <c r="Y1969" t="str">
        <f>VLOOKUP(K1969,'[13]Conver ASEJ VS Clave Nueva'!$B$4:$D$193,3,FALSE)</f>
        <v>Infracciones</v>
      </c>
    </row>
    <row r="1970" spans="1:25" x14ac:dyDescent="0.25">
      <c r="A1970" s="16">
        <v>84790</v>
      </c>
      <c r="B1970" s="16" t="s">
        <v>66</v>
      </c>
      <c r="C1970" s="16" t="str">
        <f t="shared" si="272"/>
        <v>2018</v>
      </c>
      <c r="D1970" s="16" t="str">
        <f t="shared" si="273"/>
        <v>060000</v>
      </c>
      <c r="E1970" s="16" t="str">
        <f>VLOOKUP(D1970:D5126,'[10]Catalogos CRI'!$A$10:$B$19,2,FALSE)</f>
        <v>APROVECHAMIENTOS</v>
      </c>
      <c r="F1970" s="16" t="str">
        <f t="shared" si="274"/>
        <v>061000</v>
      </c>
      <c r="G1970" s="16" t="str">
        <f>VLOOKUP(F1970:F5126,'[10]Catalogos CRI'!$A$24:$B$65,2,FALSE)</f>
        <v>APROVECHAMIENTOS DE TIPO CORRIENTE</v>
      </c>
      <c r="H1970" s="16" t="str">
        <f t="shared" si="275"/>
        <v>061020</v>
      </c>
      <c r="I1970" s="16" t="str">
        <f>VLOOKUP(H1970:H5126,'[10]Catalogos CRI'!$A$70:$B$148,2,FALSE)</f>
        <v>Multas</v>
      </c>
      <c r="J1970" s="16" t="str">
        <f t="shared" si="276"/>
        <v>061021</v>
      </c>
      <c r="K1970" s="16" t="str">
        <f>VLOOKUP(J1970:J5126,'[10]Catalogos CRI'!$A$153:$B$335,2,FALSE)</f>
        <v>Infracciones</v>
      </c>
      <c r="L1970" s="16" t="str">
        <f t="shared" si="277"/>
        <v>400</v>
      </c>
      <c r="M1970" s="16" t="str">
        <f>VLOOKUP(L1970:L5126,[11]FF!$A$10:$B$16,2,FALSE)</f>
        <v>Ingresos Propios</v>
      </c>
      <c r="N1970" s="16" t="str">
        <f t="shared" si="278"/>
        <v>401</v>
      </c>
      <c r="O1970" s="16" t="str">
        <f>VLOOKUP(N1970:N5126,[11]FF!$A$22:$B$93,2,FALSE)</f>
        <v>Ingresos Propios</v>
      </c>
      <c r="P1970" s="16">
        <v>860371</v>
      </c>
      <c r="Q1970" s="16">
        <v>3</v>
      </c>
      <c r="R1970" s="17">
        <v>0</v>
      </c>
      <c r="S1970" s="17">
        <v>0</v>
      </c>
      <c r="T1970" s="17">
        <f t="shared" si="270"/>
        <v>0</v>
      </c>
      <c r="U1970" s="17">
        <v>0</v>
      </c>
      <c r="V1970" s="17">
        <v>263545.15000000002</v>
      </c>
      <c r="W1970" s="17">
        <f t="shared" si="271"/>
        <v>-263545.15000000002</v>
      </c>
      <c r="X1970" t="str">
        <f>VLOOKUP(J1970,'[12]Conver ASEJ VS Clave Nueva'!$A$4:$C$193,3,FALSE)</f>
        <v>6.1.2.1</v>
      </c>
      <c r="Y1970" t="str">
        <f>VLOOKUP(K1970,'[13]Conver ASEJ VS Clave Nueva'!$B$4:$D$193,3,FALSE)</f>
        <v>Infracciones</v>
      </c>
    </row>
    <row r="1971" spans="1:25" x14ac:dyDescent="0.25">
      <c r="A1971" s="16">
        <v>84790</v>
      </c>
      <c r="B1971" s="16" t="s">
        <v>66</v>
      </c>
      <c r="C1971" s="16" t="str">
        <f t="shared" si="272"/>
        <v>2018</v>
      </c>
      <c r="D1971" s="16" t="str">
        <f t="shared" si="273"/>
        <v>060000</v>
      </c>
      <c r="E1971" s="16" t="str">
        <f>VLOOKUP(D1971:D5127,'[10]Catalogos CRI'!$A$10:$B$19,2,FALSE)</f>
        <v>APROVECHAMIENTOS</v>
      </c>
      <c r="F1971" s="16" t="str">
        <f t="shared" si="274"/>
        <v>061000</v>
      </c>
      <c r="G1971" s="16" t="str">
        <f>VLOOKUP(F1971:F5127,'[10]Catalogos CRI'!$A$24:$B$65,2,FALSE)</f>
        <v>APROVECHAMIENTOS DE TIPO CORRIENTE</v>
      </c>
      <c r="H1971" s="16" t="str">
        <f t="shared" si="275"/>
        <v>061020</v>
      </c>
      <c r="I1971" s="16" t="str">
        <f>VLOOKUP(H1971:H5127,'[10]Catalogos CRI'!$A$70:$B$148,2,FALSE)</f>
        <v>Multas</v>
      </c>
      <c r="J1971" s="16" t="str">
        <f t="shared" si="276"/>
        <v>061021</v>
      </c>
      <c r="K1971" s="16" t="str">
        <f>VLOOKUP(J1971:J5127,'[10]Catalogos CRI'!$A$153:$B$335,2,FALSE)</f>
        <v>Infracciones</v>
      </c>
      <c r="L1971" s="16" t="str">
        <f t="shared" si="277"/>
        <v>400</v>
      </c>
      <c r="M1971" s="16" t="str">
        <f>VLOOKUP(L1971:L5127,[11]FF!$A$10:$B$16,2,FALSE)</f>
        <v>Ingresos Propios</v>
      </c>
      <c r="N1971" s="16" t="str">
        <f t="shared" si="278"/>
        <v>401</v>
      </c>
      <c r="O1971" s="16" t="str">
        <f>VLOOKUP(N1971:N5127,[11]FF!$A$22:$B$93,2,FALSE)</f>
        <v>Ingresos Propios</v>
      </c>
      <c r="P1971" s="16">
        <v>860372</v>
      </c>
      <c r="Q1971" s="16">
        <v>4</v>
      </c>
      <c r="R1971" s="17">
        <v>0</v>
      </c>
      <c r="S1971" s="17">
        <v>0</v>
      </c>
      <c r="T1971" s="17">
        <f t="shared" si="270"/>
        <v>0</v>
      </c>
      <c r="U1971" s="17">
        <v>0</v>
      </c>
      <c r="V1971" s="17">
        <v>182574.14</v>
      </c>
      <c r="W1971" s="17">
        <f t="shared" si="271"/>
        <v>-182574.14</v>
      </c>
      <c r="X1971" t="str">
        <f>VLOOKUP(J1971,'[12]Conver ASEJ VS Clave Nueva'!$A$4:$C$193,3,FALSE)</f>
        <v>6.1.2.1</v>
      </c>
      <c r="Y1971" t="str">
        <f>VLOOKUP(K1971,'[13]Conver ASEJ VS Clave Nueva'!$B$4:$D$193,3,FALSE)</f>
        <v>Infracciones</v>
      </c>
    </row>
    <row r="1972" spans="1:25" x14ac:dyDescent="0.25">
      <c r="A1972" s="16">
        <v>84790</v>
      </c>
      <c r="B1972" s="16" t="s">
        <v>66</v>
      </c>
      <c r="C1972" s="16" t="str">
        <f t="shared" si="272"/>
        <v>2018</v>
      </c>
      <c r="D1972" s="16" t="str">
        <f t="shared" si="273"/>
        <v>060000</v>
      </c>
      <c r="E1972" s="16" t="str">
        <f>VLOOKUP(D1972:D5128,'[10]Catalogos CRI'!$A$10:$B$19,2,FALSE)</f>
        <v>APROVECHAMIENTOS</v>
      </c>
      <c r="F1972" s="16" t="str">
        <f t="shared" si="274"/>
        <v>061000</v>
      </c>
      <c r="G1972" s="16" t="str">
        <f>VLOOKUP(F1972:F5128,'[10]Catalogos CRI'!$A$24:$B$65,2,FALSE)</f>
        <v>APROVECHAMIENTOS DE TIPO CORRIENTE</v>
      </c>
      <c r="H1972" s="16" t="str">
        <f t="shared" si="275"/>
        <v>061020</v>
      </c>
      <c r="I1972" s="16" t="str">
        <f>VLOOKUP(H1972:H5128,'[10]Catalogos CRI'!$A$70:$B$148,2,FALSE)</f>
        <v>Multas</v>
      </c>
      <c r="J1972" s="16" t="str">
        <f t="shared" si="276"/>
        <v>061021</v>
      </c>
      <c r="K1972" s="16" t="str">
        <f>VLOOKUP(J1972:J5128,'[10]Catalogos CRI'!$A$153:$B$335,2,FALSE)</f>
        <v>Infracciones</v>
      </c>
      <c r="L1972" s="16" t="str">
        <f t="shared" si="277"/>
        <v>400</v>
      </c>
      <c r="M1972" s="16" t="str">
        <f>VLOOKUP(L1972:L5128,[11]FF!$A$10:$B$16,2,FALSE)</f>
        <v>Ingresos Propios</v>
      </c>
      <c r="N1972" s="16" t="str">
        <f t="shared" si="278"/>
        <v>401</v>
      </c>
      <c r="O1972" s="16" t="str">
        <f>VLOOKUP(N1972:N5128,[11]FF!$A$22:$B$93,2,FALSE)</f>
        <v>Ingresos Propios</v>
      </c>
      <c r="P1972" s="16">
        <v>860373</v>
      </c>
      <c r="Q1972" s="16">
        <v>5</v>
      </c>
      <c r="R1972" s="17">
        <v>0</v>
      </c>
      <c r="S1972" s="17">
        <v>0</v>
      </c>
      <c r="T1972" s="17">
        <f t="shared" si="270"/>
        <v>0</v>
      </c>
      <c r="U1972" s="17">
        <v>0</v>
      </c>
      <c r="V1972" s="17">
        <v>398263.93</v>
      </c>
      <c r="W1972" s="17">
        <f t="shared" si="271"/>
        <v>-398263.93</v>
      </c>
      <c r="X1972" t="str">
        <f>VLOOKUP(J1972,'[12]Conver ASEJ VS Clave Nueva'!$A$4:$C$193,3,FALSE)</f>
        <v>6.1.2.1</v>
      </c>
      <c r="Y1972" t="str">
        <f>VLOOKUP(K1972,'[13]Conver ASEJ VS Clave Nueva'!$B$4:$D$193,3,FALSE)</f>
        <v>Infracciones</v>
      </c>
    </row>
    <row r="1973" spans="1:25" x14ac:dyDescent="0.25">
      <c r="A1973" s="16">
        <v>84790</v>
      </c>
      <c r="B1973" s="16" t="s">
        <v>66</v>
      </c>
      <c r="C1973" s="16" t="str">
        <f t="shared" si="272"/>
        <v>2018</v>
      </c>
      <c r="D1973" s="16" t="str">
        <f t="shared" si="273"/>
        <v>060000</v>
      </c>
      <c r="E1973" s="16" t="str">
        <f>VLOOKUP(D1973:D5129,'[10]Catalogos CRI'!$A$10:$B$19,2,FALSE)</f>
        <v>APROVECHAMIENTOS</v>
      </c>
      <c r="F1973" s="16" t="str">
        <f t="shared" si="274"/>
        <v>061000</v>
      </c>
      <c r="G1973" s="16" t="str">
        <f>VLOOKUP(F1973:F5129,'[10]Catalogos CRI'!$A$24:$B$65,2,FALSE)</f>
        <v>APROVECHAMIENTOS DE TIPO CORRIENTE</v>
      </c>
      <c r="H1973" s="16" t="str">
        <f t="shared" si="275"/>
        <v>061020</v>
      </c>
      <c r="I1973" s="16" t="str">
        <f>VLOOKUP(H1973:H5129,'[10]Catalogos CRI'!$A$70:$B$148,2,FALSE)</f>
        <v>Multas</v>
      </c>
      <c r="J1973" s="16" t="str">
        <f t="shared" si="276"/>
        <v>061021</v>
      </c>
      <c r="K1973" s="16" t="str">
        <f>VLOOKUP(J1973:J5129,'[10]Catalogos CRI'!$A$153:$B$335,2,FALSE)</f>
        <v>Infracciones</v>
      </c>
      <c r="L1973" s="16" t="str">
        <f t="shared" si="277"/>
        <v>400</v>
      </c>
      <c r="M1973" s="16" t="str">
        <f>VLOOKUP(L1973:L5129,[11]FF!$A$10:$B$16,2,FALSE)</f>
        <v>Ingresos Propios</v>
      </c>
      <c r="N1973" s="16" t="str">
        <f t="shared" si="278"/>
        <v>401</v>
      </c>
      <c r="O1973" s="16" t="str">
        <f>VLOOKUP(N1973:N5129,[11]FF!$A$22:$B$93,2,FALSE)</f>
        <v>Ingresos Propios</v>
      </c>
      <c r="P1973" s="16">
        <v>860374</v>
      </c>
      <c r="Q1973" s="16">
        <v>6</v>
      </c>
      <c r="R1973" s="17">
        <v>0</v>
      </c>
      <c r="S1973" s="17">
        <v>0</v>
      </c>
      <c r="T1973" s="17">
        <f t="shared" si="270"/>
        <v>0</v>
      </c>
      <c r="U1973" s="17">
        <v>0</v>
      </c>
      <c r="V1973" s="17">
        <v>262864.44</v>
      </c>
      <c r="W1973" s="17">
        <f t="shared" si="271"/>
        <v>-262864.44</v>
      </c>
      <c r="X1973" t="str">
        <f>VLOOKUP(J1973,'[12]Conver ASEJ VS Clave Nueva'!$A$4:$C$193,3,FALSE)</f>
        <v>6.1.2.1</v>
      </c>
      <c r="Y1973" t="str">
        <f>VLOOKUP(K1973,'[13]Conver ASEJ VS Clave Nueva'!$B$4:$D$193,3,FALSE)</f>
        <v>Infracciones</v>
      </c>
    </row>
    <row r="1974" spans="1:25" x14ac:dyDescent="0.25">
      <c r="A1974" s="16">
        <v>84790</v>
      </c>
      <c r="B1974" s="16" t="s">
        <v>66</v>
      </c>
      <c r="C1974" s="16" t="str">
        <f t="shared" si="272"/>
        <v>2018</v>
      </c>
      <c r="D1974" s="16" t="str">
        <f t="shared" si="273"/>
        <v>060000</v>
      </c>
      <c r="E1974" s="16" t="str">
        <f>VLOOKUP(D1974:D5130,'[10]Catalogos CRI'!$A$10:$B$19,2,FALSE)</f>
        <v>APROVECHAMIENTOS</v>
      </c>
      <c r="F1974" s="16" t="str">
        <f t="shared" si="274"/>
        <v>061000</v>
      </c>
      <c r="G1974" s="16" t="str">
        <f>VLOOKUP(F1974:F5130,'[10]Catalogos CRI'!$A$24:$B$65,2,FALSE)</f>
        <v>APROVECHAMIENTOS DE TIPO CORRIENTE</v>
      </c>
      <c r="H1974" s="16" t="str">
        <f t="shared" si="275"/>
        <v>061020</v>
      </c>
      <c r="I1974" s="16" t="str">
        <f>VLOOKUP(H1974:H5130,'[10]Catalogos CRI'!$A$70:$B$148,2,FALSE)</f>
        <v>Multas</v>
      </c>
      <c r="J1974" s="16" t="str">
        <f t="shared" si="276"/>
        <v>061021</v>
      </c>
      <c r="K1974" s="16" t="str">
        <f>VLOOKUP(J1974:J5130,'[10]Catalogos CRI'!$A$153:$B$335,2,FALSE)</f>
        <v>Infracciones</v>
      </c>
      <c r="L1974" s="16" t="str">
        <f t="shared" si="277"/>
        <v>400</v>
      </c>
      <c r="M1974" s="16" t="str">
        <f>VLOOKUP(L1974:L5130,[11]FF!$A$10:$B$16,2,FALSE)</f>
        <v>Ingresos Propios</v>
      </c>
      <c r="N1974" s="16" t="str">
        <f t="shared" si="278"/>
        <v>401</v>
      </c>
      <c r="O1974" s="16" t="str">
        <f>VLOOKUP(N1974:N5130,[11]FF!$A$22:$B$93,2,FALSE)</f>
        <v>Ingresos Propios</v>
      </c>
      <c r="P1974" s="16">
        <v>860375</v>
      </c>
      <c r="Q1974" s="16">
        <v>7</v>
      </c>
      <c r="R1974" s="17">
        <v>0</v>
      </c>
      <c r="S1974" s="17">
        <v>0</v>
      </c>
      <c r="T1974" s="17">
        <f t="shared" si="270"/>
        <v>0</v>
      </c>
      <c r="U1974" s="17">
        <v>0</v>
      </c>
      <c r="V1974" s="17">
        <v>413460.33</v>
      </c>
      <c r="W1974" s="17">
        <f t="shared" si="271"/>
        <v>-413460.33</v>
      </c>
      <c r="X1974" t="str">
        <f>VLOOKUP(J1974,'[12]Conver ASEJ VS Clave Nueva'!$A$4:$C$193,3,FALSE)</f>
        <v>6.1.2.1</v>
      </c>
      <c r="Y1974" t="str">
        <f>VLOOKUP(K1974,'[13]Conver ASEJ VS Clave Nueva'!$B$4:$D$193,3,FALSE)</f>
        <v>Infracciones</v>
      </c>
    </row>
    <row r="1975" spans="1:25" x14ac:dyDescent="0.25">
      <c r="A1975" s="16">
        <v>84790</v>
      </c>
      <c r="B1975" s="16" t="s">
        <v>66</v>
      </c>
      <c r="C1975" s="16" t="str">
        <f t="shared" si="272"/>
        <v>2018</v>
      </c>
      <c r="D1975" s="16" t="str">
        <f t="shared" si="273"/>
        <v>060000</v>
      </c>
      <c r="E1975" s="16" t="str">
        <f>VLOOKUP(D1975:D5131,'[10]Catalogos CRI'!$A$10:$B$19,2,FALSE)</f>
        <v>APROVECHAMIENTOS</v>
      </c>
      <c r="F1975" s="16" t="str">
        <f t="shared" si="274"/>
        <v>061000</v>
      </c>
      <c r="G1975" s="16" t="str">
        <f>VLOOKUP(F1975:F5131,'[10]Catalogos CRI'!$A$24:$B$65,2,FALSE)</f>
        <v>APROVECHAMIENTOS DE TIPO CORRIENTE</v>
      </c>
      <c r="H1975" s="16" t="str">
        <f t="shared" si="275"/>
        <v>061020</v>
      </c>
      <c r="I1975" s="16" t="str">
        <f>VLOOKUP(H1975:H5131,'[10]Catalogos CRI'!$A$70:$B$148,2,FALSE)</f>
        <v>Multas</v>
      </c>
      <c r="J1975" s="16" t="str">
        <f t="shared" si="276"/>
        <v>061021</v>
      </c>
      <c r="K1975" s="16" t="str">
        <f>VLOOKUP(J1975:J5131,'[10]Catalogos CRI'!$A$153:$B$335,2,FALSE)</f>
        <v>Infracciones</v>
      </c>
      <c r="L1975" s="16" t="str">
        <f t="shared" si="277"/>
        <v>400</v>
      </c>
      <c r="M1975" s="16" t="str">
        <f>VLOOKUP(L1975:L5131,[11]FF!$A$10:$B$16,2,FALSE)</f>
        <v>Ingresos Propios</v>
      </c>
      <c r="N1975" s="16" t="str">
        <f t="shared" si="278"/>
        <v>401</v>
      </c>
      <c r="O1975" s="16" t="str">
        <f>VLOOKUP(N1975:N5131,[11]FF!$A$22:$B$93,2,FALSE)</f>
        <v>Ingresos Propios</v>
      </c>
      <c r="P1975" s="16">
        <v>860376</v>
      </c>
      <c r="Q1975" s="16">
        <v>8</v>
      </c>
      <c r="R1975" s="17">
        <v>0</v>
      </c>
      <c r="S1975" s="17">
        <v>0</v>
      </c>
      <c r="T1975" s="17">
        <f t="shared" si="270"/>
        <v>0</v>
      </c>
      <c r="U1975" s="17">
        <v>0</v>
      </c>
      <c r="V1975" s="17">
        <v>585496.53</v>
      </c>
      <c r="W1975" s="17">
        <f t="shared" si="271"/>
        <v>-585496.53</v>
      </c>
      <c r="X1975" t="str">
        <f>VLOOKUP(J1975,'[12]Conver ASEJ VS Clave Nueva'!$A$4:$C$193,3,FALSE)</f>
        <v>6.1.2.1</v>
      </c>
      <c r="Y1975" t="str">
        <f>VLOOKUP(K1975,'[13]Conver ASEJ VS Clave Nueva'!$B$4:$D$193,3,FALSE)</f>
        <v>Infracciones</v>
      </c>
    </row>
    <row r="1976" spans="1:25" x14ac:dyDescent="0.25">
      <c r="A1976" s="16">
        <v>84790</v>
      </c>
      <c r="B1976" s="16" t="s">
        <v>66</v>
      </c>
      <c r="C1976" s="16" t="str">
        <f t="shared" si="272"/>
        <v>2018</v>
      </c>
      <c r="D1976" s="16" t="str">
        <f t="shared" si="273"/>
        <v>060000</v>
      </c>
      <c r="E1976" s="16" t="str">
        <f>VLOOKUP(D1976:D5132,'[10]Catalogos CRI'!$A$10:$B$19,2,FALSE)</f>
        <v>APROVECHAMIENTOS</v>
      </c>
      <c r="F1976" s="16" t="str">
        <f t="shared" si="274"/>
        <v>061000</v>
      </c>
      <c r="G1976" s="16" t="str">
        <f>VLOOKUP(F1976:F5132,'[10]Catalogos CRI'!$A$24:$B$65,2,FALSE)</f>
        <v>APROVECHAMIENTOS DE TIPO CORRIENTE</v>
      </c>
      <c r="H1976" s="16" t="str">
        <f t="shared" si="275"/>
        <v>061020</v>
      </c>
      <c r="I1976" s="16" t="str">
        <f>VLOOKUP(H1976:H5132,'[10]Catalogos CRI'!$A$70:$B$148,2,FALSE)</f>
        <v>Multas</v>
      </c>
      <c r="J1976" s="16" t="str">
        <f t="shared" si="276"/>
        <v>061021</v>
      </c>
      <c r="K1976" s="16" t="str">
        <f>VLOOKUP(J1976:J5132,'[10]Catalogos CRI'!$A$153:$B$335,2,FALSE)</f>
        <v>Infracciones</v>
      </c>
      <c r="L1976" s="16" t="str">
        <f t="shared" si="277"/>
        <v>400</v>
      </c>
      <c r="M1976" s="16" t="str">
        <f>VLOOKUP(L1976:L5132,[11]FF!$A$10:$B$16,2,FALSE)</f>
        <v>Ingresos Propios</v>
      </c>
      <c r="N1976" s="16" t="str">
        <f t="shared" si="278"/>
        <v>401</v>
      </c>
      <c r="O1976" s="16" t="str">
        <f>VLOOKUP(N1976:N5132,[11]FF!$A$22:$B$93,2,FALSE)</f>
        <v>Ingresos Propios</v>
      </c>
      <c r="P1976" s="16">
        <v>860377</v>
      </c>
      <c r="Q1976" s="16">
        <v>9</v>
      </c>
      <c r="R1976" s="17">
        <v>0</v>
      </c>
      <c r="S1976" s="17">
        <v>0</v>
      </c>
      <c r="T1976" s="17">
        <f t="shared" si="270"/>
        <v>0</v>
      </c>
      <c r="U1976" s="17">
        <v>0</v>
      </c>
      <c r="V1976" s="17">
        <v>388746.64</v>
      </c>
      <c r="W1976" s="17">
        <f t="shared" si="271"/>
        <v>-388746.64</v>
      </c>
      <c r="X1976" t="str">
        <f>VLOOKUP(J1976,'[12]Conver ASEJ VS Clave Nueva'!$A$4:$C$193,3,FALSE)</f>
        <v>6.1.2.1</v>
      </c>
      <c r="Y1976" t="str">
        <f>VLOOKUP(K1976,'[13]Conver ASEJ VS Clave Nueva'!$B$4:$D$193,3,FALSE)</f>
        <v>Infracciones</v>
      </c>
    </row>
    <row r="1977" spans="1:25" x14ac:dyDescent="0.25">
      <c r="A1977" s="16">
        <v>84790</v>
      </c>
      <c r="B1977" s="16" t="s">
        <v>66</v>
      </c>
      <c r="C1977" s="16" t="str">
        <f t="shared" si="272"/>
        <v>2018</v>
      </c>
      <c r="D1977" s="16" t="str">
        <f t="shared" si="273"/>
        <v>060000</v>
      </c>
      <c r="E1977" s="16" t="str">
        <f>VLOOKUP(D1977:D5133,'[10]Catalogos CRI'!$A$10:$B$19,2,FALSE)</f>
        <v>APROVECHAMIENTOS</v>
      </c>
      <c r="F1977" s="16" t="str">
        <f t="shared" si="274"/>
        <v>061000</v>
      </c>
      <c r="G1977" s="16" t="str">
        <f>VLOOKUP(F1977:F5133,'[10]Catalogos CRI'!$A$24:$B$65,2,FALSE)</f>
        <v>APROVECHAMIENTOS DE TIPO CORRIENTE</v>
      </c>
      <c r="H1977" s="16" t="str">
        <f t="shared" si="275"/>
        <v>061020</v>
      </c>
      <c r="I1977" s="16" t="str">
        <f>VLOOKUP(H1977:H5133,'[10]Catalogos CRI'!$A$70:$B$148,2,FALSE)</f>
        <v>Multas</v>
      </c>
      <c r="J1977" s="16" t="str">
        <f t="shared" si="276"/>
        <v>061021</v>
      </c>
      <c r="K1977" s="16" t="str">
        <f>VLOOKUP(J1977:J5133,'[10]Catalogos CRI'!$A$153:$B$335,2,FALSE)</f>
        <v>Infracciones</v>
      </c>
      <c r="L1977" s="16" t="str">
        <f t="shared" si="277"/>
        <v>400</v>
      </c>
      <c r="M1977" s="16" t="str">
        <f>VLOOKUP(L1977:L5133,[11]FF!$A$10:$B$16,2,FALSE)</f>
        <v>Ingresos Propios</v>
      </c>
      <c r="N1977" s="16" t="str">
        <f t="shared" si="278"/>
        <v>401</v>
      </c>
      <c r="O1977" s="16" t="str">
        <f>VLOOKUP(N1977:N5133,[11]FF!$A$22:$B$93,2,FALSE)</f>
        <v>Ingresos Propios</v>
      </c>
      <c r="P1977" s="16">
        <v>860378</v>
      </c>
      <c r="Q1977" s="16">
        <v>10</v>
      </c>
      <c r="R1977" s="17">
        <v>0</v>
      </c>
      <c r="S1977" s="17">
        <v>0</v>
      </c>
      <c r="T1977" s="17">
        <f t="shared" si="270"/>
        <v>0</v>
      </c>
      <c r="U1977" s="17">
        <v>0</v>
      </c>
      <c r="V1977" s="17">
        <v>414105.59999999998</v>
      </c>
      <c r="W1977" s="17">
        <f t="shared" si="271"/>
        <v>-414105.59999999998</v>
      </c>
      <c r="X1977" t="str">
        <f>VLOOKUP(J1977,'[12]Conver ASEJ VS Clave Nueva'!$A$4:$C$193,3,FALSE)</f>
        <v>6.1.2.1</v>
      </c>
      <c r="Y1977" t="str">
        <f>VLOOKUP(K1977,'[13]Conver ASEJ VS Clave Nueva'!$B$4:$D$193,3,FALSE)</f>
        <v>Infracciones</v>
      </c>
    </row>
    <row r="1978" spans="1:25" x14ac:dyDescent="0.25">
      <c r="A1978" s="16">
        <v>84790</v>
      </c>
      <c r="B1978" s="16" t="s">
        <v>66</v>
      </c>
      <c r="C1978" s="16" t="str">
        <f t="shared" si="272"/>
        <v>2018</v>
      </c>
      <c r="D1978" s="16" t="str">
        <f t="shared" si="273"/>
        <v>060000</v>
      </c>
      <c r="E1978" s="16" t="str">
        <f>VLOOKUP(D1978:D5134,'[10]Catalogos CRI'!$A$10:$B$19,2,FALSE)</f>
        <v>APROVECHAMIENTOS</v>
      </c>
      <c r="F1978" s="16" t="str">
        <f t="shared" si="274"/>
        <v>061000</v>
      </c>
      <c r="G1978" s="16" t="str">
        <f>VLOOKUP(F1978:F5134,'[10]Catalogos CRI'!$A$24:$B$65,2,FALSE)</f>
        <v>APROVECHAMIENTOS DE TIPO CORRIENTE</v>
      </c>
      <c r="H1978" s="16" t="str">
        <f t="shared" si="275"/>
        <v>061020</v>
      </c>
      <c r="I1978" s="16" t="str">
        <f>VLOOKUP(H1978:H5134,'[10]Catalogos CRI'!$A$70:$B$148,2,FALSE)</f>
        <v>Multas</v>
      </c>
      <c r="J1978" s="16" t="str">
        <f t="shared" si="276"/>
        <v>061021</v>
      </c>
      <c r="K1978" s="16" t="str">
        <f>VLOOKUP(J1978:J5134,'[10]Catalogos CRI'!$A$153:$B$335,2,FALSE)</f>
        <v>Infracciones</v>
      </c>
      <c r="L1978" s="16" t="str">
        <f t="shared" si="277"/>
        <v>400</v>
      </c>
      <c r="M1978" s="16" t="str">
        <f>VLOOKUP(L1978:L5134,[11]FF!$A$10:$B$16,2,FALSE)</f>
        <v>Ingresos Propios</v>
      </c>
      <c r="N1978" s="16" t="str">
        <f t="shared" si="278"/>
        <v>401</v>
      </c>
      <c r="O1978" s="16" t="str">
        <f>VLOOKUP(N1978:N5134,[11]FF!$A$22:$B$93,2,FALSE)</f>
        <v>Ingresos Propios</v>
      </c>
      <c r="P1978" s="16">
        <v>860379</v>
      </c>
      <c r="Q1978" s="16">
        <v>11</v>
      </c>
      <c r="R1978" s="17">
        <v>0</v>
      </c>
      <c r="S1978" s="17">
        <v>0</v>
      </c>
      <c r="T1978" s="17">
        <f t="shared" si="270"/>
        <v>0</v>
      </c>
      <c r="U1978" s="17">
        <v>0</v>
      </c>
      <c r="V1978" s="17">
        <v>391127.79</v>
      </c>
      <c r="W1978" s="17">
        <f t="shared" si="271"/>
        <v>-391127.79</v>
      </c>
      <c r="X1978" t="str">
        <f>VLOOKUP(J1978,'[12]Conver ASEJ VS Clave Nueva'!$A$4:$C$193,3,FALSE)</f>
        <v>6.1.2.1</v>
      </c>
      <c r="Y1978" t="str">
        <f>VLOOKUP(K1978,'[13]Conver ASEJ VS Clave Nueva'!$B$4:$D$193,3,FALSE)</f>
        <v>Infracciones</v>
      </c>
    </row>
    <row r="1979" spans="1:25" x14ac:dyDescent="0.25">
      <c r="A1979" s="16">
        <v>84790</v>
      </c>
      <c r="B1979" s="16" t="s">
        <v>66</v>
      </c>
      <c r="C1979" s="16" t="str">
        <f t="shared" si="272"/>
        <v>2018</v>
      </c>
      <c r="D1979" s="16" t="str">
        <f t="shared" si="273"/>
        <v>060000</v>
      </c>
      <c r="E1979" s="16" t="str">
        <f>VLOOKUP(D1979:D5135,'[10]Catalogos CRI'!$A$10:$B$19,2,FALSE)</f>
        <v>APROVECHAMIENTOS</v>
      </c>
      <c r="F1979" s="16" t="str">
        <f t="shared" si="274"/>
        <v>061000</v>
      </c>
      <c r="G1979" s="16" t="str">
        <f>VLOOKUP(F1979:F5135,'[10]Catalogos CRI'!$A$24:$B$65,2,FALSE)</f>
        <v>APROVECHAMIENTOS DE TIPO CORRIENTE</v>
      </c>
      <c r="H1979" s="16" t="str">
        <f t="shared" si="275"/>
        <v>061020</v>
      </c>
      <c r="I1979" s="16" t="str">
        <f>VLOOKUP(H1979:H5135,'[10]Catalogos CRI'!$A$70:$B$148,2,FALSE)</f>
        <v>Multas</v>
      </c>
      <c r="J1979" s="16" t="str">
        <f t="shared" si="276"/>
        <v>061021</v>
      </c>
      <c r="K1979" s="16" t="str">
        <f>VLOOKUP(J1979:J5135,'[10]Catalogos CRI'!$A$153:$B$335,2,FALSE)</f>
        <v>Infracciones</v>
      </c>
      <c r="L1979" s="16" t="str">
        <f t="shared" si="277"/>
        <v>400</v>
      </c>
      <c r="M1979" s="16" t="str">
        <f>VLOOKUP(L1979:L5135,[11]FF!$A$10:$B$16,2,FALSE)</f>
        <v>Ingresos Propios</v>
      </c>
      <c r="N1979" s="16" t="str">
        <f t="shared" si="278"/>
        <v>401</v>
      </c>
      <c r="O1979" s="16" t="str">
        <f>VLOOKUP(N1979:N5135,[11]FF!$A$22:$B$93,2,FALSE)</f>
        <v>Ingresos Propios</v>
      </c>
      <c r="P1979" s="16">
        <v>860380</v>
      </c>
      <c r="Q1979" s="16">
        <v>12</v>
      </c>
      <c r="R1979" s="17">
        <v>0</v>
      </c>
      <c r="S1979" s="17">
        <v>0</v>
      </c>
      <c r="T1979" s="17">
        <f t="shared" si="270"/>
        <v>0</v>
      </c>
      <c r="U1979" s="17">
        <v>0</v>
      </c>
      <c r="V1979" s="17">
        <v>432161.38</v>
      </c>
      <c r="W1979" s="17">
        <f t="shared" si="271"/>
        <v>-432161.38</v>
      </c>
      <c r="X1979" t="str">
        <f>VLOOKUP(J1979,'[12]Conver ASEJ VS Clave Nueva'!$A$4:$C$193,3,FALSE)</f>
        <v>6.1.2.1</v>
      </c>
      <c r="Y1979" t="str">
        <f>VLOOKUP(K1979,'[13]Conver ASEJ VS Clave Nueva'!$B$4:$D$193,3,FALSE)</f>
        <v>Infracciones</v>
      </c>
    </row>
    <row r="1980" spans="1:25" x14ac:dyDescent="0.25">
      <c r="A1980" s="16">
        <v>84791</v>
      </c>
      <c r="B1980" s="16" t="s">
        <v>67</v>
      </c>
      <c r="C1980" s="16" t="str">
        <f t="shared" si="272"/>
        <v>2018</v>
      </c>
      <c r="D1980" s="16" t="str">
        <f t="shared" si="273"/>
        <v>060000</v>
      </c>
      <c r="E1980" s="16" t="str">
        <f>VLOOKUP(D1980:D5136,'[10]Catalogos CRI'!$A$10:$B$19,2,FALSE)</f>
        <v>APROVECHAMIENTOS</v>
      </c>
      <c r="F1980" s="16" t="str">
        <f t="shared" si="274"/>
        <v>064000</v>
      </c>
      <c r="G1980" s="16" t="str">
        <f>VLOOKUP(F1980:F5136,'[10]Catalogos CRI'!$A$24:$B$65,2,FALSE)</f>
        <v>ACCESORIOS DE LOS APORVECHAMIENTOS</v>
      </c>
      <c r="H1980" s="16" t="str">
        <f t="shared" si="275"/>
        <v>064010</v>
      </c>
      <c r="I1980" s="16" t="str">
        <f>VLOOKUP(H1980:H5136,'[10]Catalogos CRI'!$A$70:$B$148,2,FALSE)</f>
        <v>Otros no especificados</v>
      </c>
      <c r="J1980" s="16" t="str">
        <f t="shared" si="276"/>
        <v>064011</v>
      </c>
      <c r="K1980" s="16" t="str">
        <f>VLOOKUP(J1980:J5136,'[10]Catalogos CRI'!$A$153:$B$335,2,FALSE)</f>
        <v>Otros  accesorios</v>
      </c>
      <c r="L1980" s="16" t="str">
        <f t="shared" si="277"/>
        <v>400</v>
      </c>
      <c r="M1980" s="16" t="str">
        <f>VLOOKUP(L1980:L5136,[11]FF!$A$10:$B$16,2,FALSE)</f>
        <v>Ingresos Propios</v>
      </c>
      <c r="N1980" s="16" t="str">
        <f t="shared" si="278"/>
        <v>401</v>
      </c>
      <c r="O1980" s="16" t="str">
        <f>VLOOKUP(N1980:N5136,[11]FF!$A$22:$B$93,2,FALSE)</f>
        <v>Ingresos Propios</v>
      </c>
      <c r="P1980" s="16">
        <v>860381</v>
      </c>
      <c r="Q1980" s="16">
        <v>1</v>
      </c>
      <c r="R1980" s="17">
        <v>0</v>
      </c>
      <c r="S1980" s="17">
        <v>0</v>
      </c>
      <c r="T1980" s="17">
        <f t="shared" si="270"/>
        <v>0</v>
      </c>
      <c r="U1980" s="17">
        <v>0</v>
      </c>
      <c r="V1980" s="17">
        <v>141014.79</v>
      </c>
      <c r="W1980" s="17">
        <f t="shared" si="271"/>
        <v>-141014.79</v>
      </c>
      <c r="X1980" t="str">
        <f>VLOOKUP(J1980,'[12]Conver ASEJ VS Clave Nueva'!$A$4:$C$193,3,FALSE)</f>
        <v>6.4.1.9</v>
      </c>
      <c r="Y1980" t="str">
        <f>VLOOKUP(K1980,'[13]Conver ASEJ VS Clave Nueva'!$B$4:$D$193,3,FALSE)</f>
        <v>Otros  accesorios</v>
      </c>
    </row>
    <row r="1981" spans="1:25" x14ac:dyDescent="0.25">
      <c r="A1981" s="16">
        <v>84791</v>
      </c>
      <c r="B1981" s="16" t="s">
        <v>67</v>
      </c>
      <c r="C1981" s="16" t="str">
        <f t="shared" si="272"/>
        <v>2018</v>
      </c>
      <c r="D1981" s="16" t="str">
        <f t="shared" si="273"/>
        <v>060000</v>
      </c>
      <c r="E1981" s="16" t="str">
        <f>VLOOKUP(D1981:D5137,'[10]Catalogos CRI'!$A$10:$B$19,2,FALSE)</f>
        <v>APROVECHAMIENTOS</v>
      </c>
      <c r="F1981" s="16" t="str">
        <f t="shared" si="274"/>
        <v>064000</v>
      </c>
      <c r="G1981" s="16" t="str">
        <f>VLOOKUP(F1981:F5137,'[10]Catalogos CRI'!$A$24:$B$65,2,FALSE)</f>
        <v>ACCESORIOS DE LOS APORVECHAMIENTOS</v>
      </c>
      <c r="H1981" s="16" t="str">
        <f t="shared" si="275"/>
        <v>064010</v>
      </c>
      <c r="I1981" s="16" t="str">
        <f>VLOOKUP(H1981:H5137,'[10]Catalogos CRI'!$A$70:$B$148,2,FALSE)</f>
        <v>Otros no especificados</v>
      </c>
      <c r="J1981" s="16" t="str">
        <f t="shared" si="276"/>
        <v>064011</v>
      </c>
      <c r="K1981" s="16" t="str">
        <f>VLOOKUP(J1981:J5137,'[10]Catalogos CRI'!$A$153:$B$335,2,FALSE)</f>
        <v>Otros  accesorios</v>
      </c>
      <c r="L1981" s="16" t="str">
        <f t="shared" si="277"/>
        <v>400</v>
      </c>
      <c r="M1981" s="16" t="str">
        <f>VLOOKUP(L1981:L5137,[11]FF!$A$10:$B$16,2,FALSE)</f>
        <v>Ingresos Propios</v>
      </c>
      <c r="N1981" s="16" t="str">
        <f t="shared" si="278"/>
        <v>401</v>
      </c>
      <c r="O1981" s="16" t="str">
        <f>VLOOKUP(N1981:N5137,[11]FF!$A$22:$B$93,2,FALSE)</f>
        <v>Ingresos Propios</v>
      </c>
      <c r="P1981" s="16">
        <v>860382</v>
      </c>
      <c r="Q1981" s="16">
        <v>2</v>
      </c>
      <c r="R1981" s="17">
        <v>0</v>
      </c>
      <c r="S1981" s="17">
        <v>0</v>
      </c>
      <c r="T1981" s="17">
        <f t="shared" si="270"/>
        <v>0</v>
      </c>
      <c r="U1981" s="17">
        <v>0</v>
      </c>
      <c r="V1981" s="17">
        <v>333620.65999999997</v>
      </c>
      <c r="W1981" s="17">
        <f t="shared" si="271"/>
        <v>-333620.65999999997</v>
      </c>
      <c r="X1981" t="str">
        <f>VLOOKUP(J1981,'[12]Conver ASEJ VS Clave Nueva'!$A$4:$C$193,3,FALSE)</f>
        <v>6.4.1.9</v>
      </c>
      <c r="Y1981" t="str">
        <f>VLOOKUP(K1981,'[13]Conver ASEJ VS Clave Nueva'!$B$4:$D$193,3,FALSE)</f>
        <v>Otros  accesorios</v>
      </c>
    </row>
    <row r="1982" spans="1:25" x14ac:dyDescent="0.25">
      <c r="A1982" s="16">
        <v>84791</v>
      </c>
      <c r="B1982" s="16" t="s">
        <v>67</v>
      </c>
      <c r="C1982" s="16" t="str">
        <f t="shared" si="272"/>
        <v>2018</v>
      </c>
      <c r="D1982" s="16" t="str">
        <f t="shared" si="273"/>
        <v>060000</v>
      </c>
      <c r="E1982" s="16" t="str">
        <f>VLOOKUP(D1982:D5138,'[10]Catalogos CRI'!$A$10:$B$19,2,FALSE)</f>
        <v>APROVECHAMIENTOS</v>
      </c>
      <c r="F1982" s="16" t="str">
        <f t="shared" si="274"/>
        <v>064000</v>
      </c>
      <c r="G1982" s="16" t="str">
        <f>VLOOKUP(F1982:F5138,'[10]Catalogos CRI'!$A$24:$B$65,2,FALSE)</f>
        <v>ACCESORIOS DE LOS APORVECHAMIENTOS</v>
      </c>
      <c r="H1982" s="16" t="str">
        <f t="shared" si="275"/>
        <v>064010</v>
      </c>
      <c r="I1982" s="16" t="str">
        <f>VLOOKUP(H1982:H5138,'[10]Catalogos CRI'!$A$70:$B$148,2,FALSE)</f>
        <v>Otros no especificados</v>
      </c>
      <c r="J1982" s="16" t="str">
        <f t="shared" si="276"/>
        <v>064011</v>
      </c>
      <c r="K1982" s="16" t="str">
        <f>VLOOKUP(J1982:J5138,'[10]Catalogos CRI'!$A$153:$B$335,2,FALSE)</f>
        <v>Otros  accesorios</v>
      </c>
      <c r="L1982" s="16" t="str">
        <f t="shared" si="277"/>
        <v>400</v>
      </c>
      <c r="M1982" s="16" t="str">
        <f>VLOOKUP(L1982:L5138,[11]FF!$A$10:$B$16,2,FALSE)</f>
        <v>Ingresos Propios</v>
      </c>
      <c r="N1982" s="16" t="str">
        <f t="shared" si="278"/>
        <v>401</v>
      </c>
      <c r="O1982" s="16" t="str">
        <f>VLOOKUP(N1982:N5138,[11]FF!$A$22:$B$93,2,FALSE)</f>
        <v>Ingresos Propios</v>
      </c>
      <c r="P1982" s="16">
        <v>860383</v>
      </c>
      <c r="Q1982" s="16">
        <v>3</v>
      </c>
      <c r="R1982" s="17">
        <v>0</v>
      </c>
      <c r="S1982" s="17">
        <v>0</v>
      </c>
      <c r="T1982" s="17">
        <f t="shared" si="270"/>
        <v>0</v>
      </c>
      <c r="U1982" s="17">
        <v>0</v>
      </c>
      <c r="V1982" s="17">
        <v>397961.77</v>
      </c>
      <c r="W1982" s="17">
        <f t="shared" si="271"/>
        <v>-397961.77</v>
      </c>
      <c r="X1982" t="str">
        <f>VLOOKUP(J1982,'[12]Conver ASEJ VS Clave Nueva'!$A$4:$C$193,3,FALSE)</f>
        <v>6.4.1.9</v>
      </c>
      <c r="Y1982" t="str">
        <f>VLOOKUP(K1982,'[13]Conver ASEJ VS Clave Nueva'!$B$4:$D$193,3,FALSE)</f>
        <v>Otros  accesorios</v>
      </c>
    </row>
    <row r="1983" spans="1:25" x14ac:dyDescent="0.25">
      <c r="A1983" s="16">
        <v>84791</v>
      </c>
      <c r="B1983" s="16" t="s">
        <v>67</v>
      </c>
      <c r="C1983" s="16" t="str">
        <f t="shared" si="272"/>
        <v>2018</v>
      </c>
      <c r="D1983" s="16" t="str">
        <f t="shared" si="273"/>
        <v>060000</v>
      </c>
      <c r="E1983" s="16" t="str">
        <f>VLOOKUP(D1983:D5139,'[10]Catalogos CRI'!$A$10:$B$19,2,FALSE)</f>
        <v>APROVECHAMIENTOS</v>
      </c>
      <c r="F1983" s="16" t="str">
        <f t="shared" si="274"/>
        <v>064000</v>
      </c>
      <c r="G1983" s="16" t="str">
        <f>VLOOKUP(F1983:F5139,'[10]Catalogos CRI'!$A$24:$B$65,2,FALSE)</f>
        <v>ACCESORIOS DE LOS APORVECHAMIENTOS</v>
      </c>
      <c r="H1983" s="16" t="str">
        <f t="shared" si="275"/>
        <v>064010</v>
      </c>
      <c r="I1983" s="16" t="str">
        <f>VLOOKUP(H1983:H5139,'[10]Catalogos CRI'!$A$70:$B$148,2,FALSE)</f>
        <v>Otros no especificados</v>
      </c>
      <c r="J1983" s="16" t="str">
        <f t="shared" si="276"/>
        <v>064011</v>
      </c>
      <c r="K1983" s="16" t="str">
        <f>VLOOKUP(J1983:J5139,'[10]Catalogos CRI'!$A$153:$B$335,2,FALSE)</f>
        <v>Otros  accesorios</v>
      </c>
      <c r="L1983" s="16" t="str">
        <f t="shared" si="277"/>
        <v>400</v>
      </c>
      <c r="M1983" s="16" t="str">
        <f>VLOOKUP(L1983:L5139,[11]FF!$A$10:$B$16,2,FALSE)</f>
        <v>Ingresos Propios</v>
      </c>
      <c r="N1983" s="16" t="str">
        <f t="shared" si="278"/>
        <v>401</v>
      </c>
      <c r="O1983" s="16" t="str">
        <f>VLOOKUP(N1983:N5139,[11]FF!$A$22:$B$93,2,FALSE)</f>
        <v>Ingresos Propios</v>
      </c>
      <c r="P1983" s="16">
        <v>860384</v>
      </c>
      <c r="Q1983" s="16">
        <v>4</v>
      </c>
      <c r="R1983" s="17">
        <v>0</v>
      </c>
      <c r="S1983" s="17">
        <v>0</v>
      </c>
      <c r="T1983" s="17">
        <f t="shared" si="270"/>
        <v>0</v>
      </c>
      <c r="U1983" s="17">
        <v>0</v>
      </c>
      <c r="V1983" s="17">
        <v>419155.48</v>
      </c>
      <c r="W1983" s="17">
        <f t="shared" si="271"/>
        <v>-419155.48</v>
      </c>
      <c r="X1983" t="str">
        <f>VLOOKUP(J1983,'[12]Conver ASEJ VS Clave Nueva'!$A$4:$C$193,3,FALSE)</f>
        <v>6.4.1.9</v>
      </c>
      <c r="Y1983" t="str">
        <f>VLOOKUP(K1983,'[13]Conver ASEJ VS Clave Nueva'!$B$4:$D$193,3,FALSE)</f>
        <v>Otros  accesorios</v>
      </c>
    </row>
    <row r="1984" spans="1:25" x14ac:dyDescent="0.25">
      <c r="A1984" s="16">
        <v>84791</v>
      </c>
      <c r="B1984" s="16" t="s">
        <v>67</v>
      </c>
      <c r="C1984" s="16" t="str">
        <f t="shared" si="272"/>
        <v>2018</v>
      </c>
      <c r="D1984" s="16" t="str">
        <f t="shared" si="273"/>
        <v>060000</v>
      </c>
      <c r="E1984" s="16" t="str">
        <f>VLOOKUP(D1984:D5140,'[10]Catalogos CRI'!$A$10:$B$19,2,FALSE)</f>
        <v>APROVECHAMIENTOS</v>
      </c>
      <c r="F1984" s="16" t="str">
        <f t="shared" si="274"/>
        <v>064000</v>
      </c>
      <c r="G1984" s="16" t="str">
        <f>VLOOKUP(F1984:F5140,'[10]Catalogos CRI'!$A$24:$B$65,2,FALSE)</f>
        <v>ACCESORIOS DE LOS APORVECHAMIENTOS</v>
      </c>
      <c r="H1984" s="16" t="str">
        <f t="shared" si="275"/>
        <v>064010</v>
      </c>
      <c r="I1984" s="16" t="str">
        <f>VLOOKUP(H1984:H5140,'[10]Catalogos CRI'!$A$70:$B$148,2,FALSE)</f>
        <v>Otros no especificados</v>
      </c>
      <c r="J1984" s="16" t="str">
        <f t="shared" si="276"/>
        <v>064011</v>
      </c>
      <c r="K1984" s="16" t="str">
        <f>VLOOKUP(J1984:J5140,'[10]Catalogos CRI'!$A$153:$B$335,2,FALSE)</f>
        <v>Otros  accesorios</v>
      </c>
      <c r="L1984" s="16" t="str">
        <f t="shared" si="277"/>
        <v>400</v>
      </c>
      <c r="M1984" s="16" t="str">
        <f>VLOOKUP(L1984:L5140,[11]FF!$A$10:$B$16,2,FALSE)</f>
        <v>Ingresos Propios</v>
      </c>
      <c r="N1984" s="16" t="str">
        <f t="shared" si="278"/>
        <v>401</v>
      </c>
      <c r="O1984" s="16" t="str">
        <f>VLOOKUP(N1984:N5140,[11]FF!$A$22:$B$93,2,FALSE)</f>
        <v>Ingresos Propios</v>
      </c>
      <c r="P1984" s="16">
        <v>860385</v>
      </c>
      <c r="Q1984" s="16">
        <v>5</v>
      </c>
      <c r="R1984" s="17">
        <v>0</v>
      </c>
      <c r="S1984" s="17">
        <v>0</v>
      </c>
      <c r="T1984" s="17">
        <f t="shared" si="270"/>
        <v>0</v>
      </c>
      <c r="U1984" s="17">
        <v>0</v>
      </c>
      <c r="V1984" s="17">
        <v>343586.35</v>
      </c>
      <c r="W1984" s="17">
        <f t="shared" si="271"/>
        <v>-343586.35</v>
      </c>
      <c r="X1984" t="str">
        <f>VLOOKUP(J1984,'[12]Conver ASEJ VS Clave Nueva'!$A$4:$C$193,3,FALSE)</f>
        <v>6.4.1.9</v>
      </c>
      <c r="Y1984" t="str">
        <f>VLOOKUP(K1984,'[13]Conver ASEJ VS Clave Nueva'!$B$4:$D$193,3,FALSE)</f>
        <v>Otros  accesorios</v>
      </c>
    </row>
    <row r="1985" spans="1:25" x14ac:dyDescent="0.25">
      <c r="A1985" s="16">
        <v>84791</v>
      </c>
      <c r="B1985" s="16" t="s">
        <v>67</v>
      </c>
      <c r="C1985" s="16" t="str">
        <f t="shared" si="272"/>
        <v>2018</v>
      </c>
      <c r="D1985" s="16" t="str">
        <f t="shared" si="273"/>
        <v>060000</v>
      </c>
      <c r="E1985" s="16" t="str">
        <f>VLOOKUP(D1985:D5141,'[10]Catalogos CRI'!$A$10:$B$19,2,FALSE)</f>
        <v>APROVECHAMIENTOS</v>
      </c>
      <c r="F1985" s="16" t="str">
        <f t="shared" si="274"/>
        <v>064000</v>
      </c>
      <c r="G1985" s="16" t="str">
        <f>VLOOKUP(F1985:F5141,'[10]Catalogos CRI'!$A$24:$B$65,2,FALSE)</f>
        <v>ACCESORIOS DE LOS APORVECHAMIENTOS</v>
      </c>
      <c r="H1985" s="16" t="str">
        <f t="shared" si="275"/>
        <v>064010</v>
      </c>
      <c r="I1985" s="16" t="str">
        <f>VLOOKUP(H1985:H5141,'[10]Catalogos CRI'!$A$70:$B$148,2,FALSE)</f>
        <v>Otros no especificados</v>
      </c>
      <c r="J1985" s="16" t="str">
        <f t="shared" si="276"/>
        <v>064011</v>
      </c>
      <c r="K1985" s="16" t="str">
        <f>VLOOKUP(J1985:J5141,'[10]Catalogos CRI'!$A$153:$B$335,2,FALSE)</f>
        <v>Otros  accesorios</v>
      </c>
      <c r="L1985" s="16" t="str">
        <f t="shared" si="277"/>
        <v>400</v>
      </c>
      <c r="M1985" s="16" t="str">
        <f>VLOOKUP(L1985:L5141,[11]FF!$A$10:$B$16,2,FALSE)</f>
        <v>Ingresos Propios</v>
      </c>
      <c r="N1985" s="16" t="str">
        <f t="shared" si="278"/>
        <v>401</v>
      </c>
      <c r="O1985" s="16" t="str">
        <f>VLOOKUP(N1985:N5141,[11]FF!$A$22:$B$93,2,FALSE)</f>
        <v>Ingresos Propios</v>
      </c>
      <c r="P1985" s="16">
        <v>860386</v>
      </c>
      <c r="Q1985" s="16">
        <v>6</v>
      </c>
      <c r="R1985" s="17">
        <v>0</v>
      </c>
      <c r="S1985" s="17">
        <v>0</v>
      </c>
      <c r="T1985" s="17">
        <f t="shared" si="270"/>
        <v>0</v>
      </c>
      <c r="U1985" s="17">
        <v>0</v>
      </c>
      <c r="V1985" s="17">
        <v>299244.52</v>
      </c>
      <c r="W1985" s="17">
        <f t="shared" si="271"/>
        <v>-299244.52</v>
      </c>
      <c r="X1985" t="str">
        <f>VLOOKUP(J1985,'[12]Conver ASEJ VS Clave Nueva'!$A$4:$C$193,3,FALSE)</f>
        <v>6.4.1.9</v>
      </c>
      <c r="Y1985" t="str">
        <f>VLOOKUP(K1985,'[13]Conver ASEJ VS Clave Nueva'!$B$4:$D$193,3,FALSE)</f>
        <v>Otros  accesorios</v>
      </c>
    </row>
    <row r="1986" spans="1:25" x14ac:dyDescent="0.25">
      <c r="A1986" s="16">
        <v>84791</v>
      </c>
      <c r="B1986" s="16" t="s">
        <v>67</v>
      </c>
      <c r="C1986" s="16" t="str">
        <f t="shared" si="272"/>
        <v>2018</v>
      </c>
      <c r="D1986" s="16" t="str">
        <f t="shared" si="273"/>
        <v>060000</v>
      </c>
      <c r="E1986" s="16" t="str">
        <f>VLOOKUP(D1986:D5142,'[10]Catalogos CRI'!$A$10:$B$19,2,FALSE)</f>
        <v>APROVECHAMIENTOS</v>
      </c>
      <c r="F1986" s="16" t="str">
        <f t="shared" si="274"/>
        <v>064000</v>
      </c>
      <c r="G1986" s="16" t="str">
        <f>VLOOKUP(F1986:F5142,'[10]Catalogos CRI'!$A$24:$B$65,2,FALSE)</f>
        <v>ACCESORIOS DE LOS APORVECHAMIENTOS</v>
      </c>
      <c r="H1986" s="16" t="str">
        <f t="shared" si="275"/>
        <v>064010</v>
      </c>
      <c r="I1986" s="16" t="str">
        <f>VLOOKUP(H1986:H5142,'[10]Catalogos CRI'!$A$70:$B$148,2,FALSE)</f>
        <v>Otros no especificados</v>
      </c>
      <c r="J1986" s="16" t="str">
        <f t="shared" si="276"/>
        <v>064011</v>
      </c>
      <c r="K1986" s="16" t="str">
        <f>VLOOKUP(J1986:J5142,'[10]Catalogos CRI'!$A$153:$B$335,2,FALSE)</f>
        <v>Otros  accesorios</v>
      </c>
      <c r="L1986" s="16" t="str">
        <f t="shared" si="277"/>
        <v>400</v>
      </c>
      <c r="M1986" s="16" t="str">
        <f>VLOOKUP(L1986:L5142,[11]FF!$A$10:$B$16,2,FALSE)</f>
        <v>Ingresos Propios</v>
      </c>
      <c r="N1986" s="16" t="str">
        <f t="shared" si="278"/>
        <v>401</v>
      </c>
      <c r="O1986" s="16" t="str">
        <f>VLOOKUP(N1986:N5142,[11]FF!$A$22:$B$93,2,FALSE)</f>
        <v>Ingresos Propios</v>
      </c>
      <c r="P1986" s="16">
        <v>860387</v>
      </c>
      <c r="Q1986" s="16">
        <v>7</v>
      </c>
      <c r="R1986" s="17">
        <v>0</v>
      </c>
      <c r="S1986" s="17">
        <v>0</v>
      </c>
      <c r="T1986" s="17">
        <f t="shared" si="270"/>
        <v>0</v>
      </c>
      <c r="U1986" s="17">
        <v>0</v>
      </c>
      <c r="V1986" s="17">
        <v>443610.35</v>
      </c>
      <c r="W1986" s="17">
        <f t="shared" si="271"/>
        <v>-443610.35</v>
      </c>
      <c r="X1986" t="str">
        <f>VLOOKUP(J1986,'[12]Conver ASEJ VS Clave Nueva'!$A$4:$C$193,3,FALSE)</f>
        <v>6.4.1.9</v>
      </c>
      <c r="Y1986" t="str">
        <f>VLOOKUP(K1986,'[13]Conver ASEJ VS Clave Nueva'!$B$4:$D$193,3,FALSE)</f>
        <v>Otros  accesorios</v>
      </c>
    </row>
    <row r="1987" spans="1:25" x14ac:dyDescent="0.25">
      <c r="A1987" s="16">
        <v>84791</v>
      </c>
      <c r="B1987" s="16" t="s">
        <v>67</v>
      </c>
      <c r="C1987" s="16" t="str">
        <f t="shared" si="272"/>
        <v>2018</v>
      </c>
      <c r="D1987" s="16" t="str">
        <f t="shared" si="273"/>
        <v>060000</v>
      </c>
      <c r="E1987" s="16" t="str">
        <f>VLOOKUP(D1987:D5143,'[10]Catalogos CRI'!$A$10:$B$19,2,FALSE)</f>
        <v>APROVECHAMIENTOS</v>
      </c>
      <c r="F1987" s="16" t="str">
        <f t="shared" si="274"/>
        <v>064000</v>
      </c>
      <c r="G1987" s="16" t="str">
        <f>VLOOKUP(F1987:F5143,'[10]Catalogos CRI'!$A$24:$B$65,2,FALSE)</f>
        <v>ACCESORIOS DE LOS APORVECHAMIENTOS</v>
      </c>
      <c r="H1987" s="16" t="str">
        <f t="shared" si="275"/>
        <v>064010</v>
      </c>
      <c r="I1987" s="16" t="str">
        <f>VLOOKUP(H1987:H5143,'[10]Catalogos CRI'!$A$70:$B$148,2,FALSE)</f>
        <v>Otros no especificados</v>
      </c>
      <c r="J1987" s="16" t="str">
        <f t="shared" si="276"/>
        <v>064011</v>
      </c>
      <c r="K1987" s="16" t="str">
        <f>VLOOKUP(J1987:J5143,'[10]Catalogos CRI'!$A$153:$B$335,2,FALSE)</f>
        <v>Otros  accesorios</v>
      </c>
      <c r="L1987" s="16" t="str">
        <f t="shared" si="277"/>
        <v>400</v>
      </c>
      <c r="M1987" s="16" t="str">
        <f>VLOOKUP(L1987:L5143,[11]FF!$A$10:$B$16,2,FALSE)</f>
        <v>Ingresos Propios</v>
      </c>
      <c r="N1987" s="16" t="str">
        <f t="shared" si="278"/>
        <v>401</v>
      </c>
      <c r="O1987" s="16" t="str">
        <f>VLOOKUP(N1987:N5143,[11]FF!$A$22:$B$93,2,FALSE)</f>
        <v>Ingresos Propios</v>
      </c>
      <c r="P1987" s="16">
        <v>860388</v>
      </c>
      <c r="Q1987" s="16">
        <v>8</v>
      </c>
      <c r="R1987" s="17">
        <v>0</v>
      </c>
      <c r="S1987" s="17">
        <v>0</v>
      </c>
      <c r="T1987" s="17">
        <f t="shared" si="270"/>
        <v>0</v>
      </c>
      <c r="U1987" s="17">
        <v>0</v>
      </c>
      <c r="V1987" s="17">
        <v>474764.86</v>
      </c>
      <c r="W1987" s="17">
        <f t="shared" si="271"/>
        <v>-474764.86</v>
      </c>
      <c r="X1987" t="str">
        <f>VLOOKUP(J1987,'[12]Conver ASEJ VS Clave Nueva'!$A$4:$C$193,3,FALSE)</f>
        <v>6.4.1.9</v>
      </c>
      <c r="Y1987" t="str">
        <f>VLOOKUP(K1987,'[13]Conver ASEJ VS Clave Nueva'!$B$4:$D$193,3,FALSE)</f>
        <v>Otros  accesorios</v>
      </c>
    </row>
    <row r="1988" spans="1:25" x14ac:dyDescent="0.25">
      <c r="A1988" s="16">
        <v>84791</v>
      </c>
      <c r="B1988" s="16" t="s">
        <v>67</v>
      </c>
      <c r="C1988" s="16" t="str">
        <f t="shared" si="272"/>
        <v>2018</v>
      </c>
      <c r="D1988" s="16" t="str">
        <f t="shared" si="273"/>
        <v>060000</v>
      </c>
      <c r="E1988" s="16" t="str">
        <f>VLOOKUP(D1988:D5144,'[10]Catalogos CRI'!$A$10:$B$19,2,FALSE)</f>
        <v>APROVECHAMIENTOS</v>
      </c>
      <c r="F1988" s="16" t="str">
        <f t="shared" si="274"/>
        <v>064000</v>
      </c>
      <c r="G1988" s="16" t="str">
        <f>VLOOKUP(F1988:F5144,'[10]Catalogos CRI'!$A$24:$B$65,2,FALSE)</f>
        <v>ACCESORIOS DE LOS APORVECHAMIENTOS</v>
      </c>
      <c r="H1988" s="16" t="str">
        <f t="shared" si="275"/>
        <v>064010</v>
      </c>
      <c r="I1988" s="16" t="str">
        <f>VLOOKUP(H1988:H5144,'[10]Catalogos CRI'!$A$70:$B$148,2,FALSE)</f>
        <v>Otros no especificados</v>
      </c>
      <c r="J1988" s="16" t="str">
        <f t="shared" si="276"/>
        <v>064011</v>
      </c>
      <c r="K1988" s="16" t="str">
        <f>VLOOKUP(J1988:J5144,'[10]Catalogos CRI'!$A$153:$B$335,2,FALSE)</f>
        <v>Otros  accesorios</v>
      </c>
      <c r="L1988" s="16" t="str">
        <f t="shared" si="277"/>
        <v>400</v>
      </c>
      <c r="M1988" s="16" t="str">
        <f>VLOOKUP(L1988:L5144,[11]FF!$A$10:$B$16,2,FALSE)</f>
        <v>Ingresos Propios</v>
      </c>
      <c r="N1988" s="16" t="str">
        <f t="shared" si="278"/>
        <v>401</v>
      </c>
      <c r="O1988" s="16" t="str">
        <f>VLOOKUP(N1988:N5144,[11]FF!$A$22:$B$93,2,FALSE)</f>
        <v>Ingresos Propios</v>
      </c>
      <c r="P1988" s="16">
        <v>860389</v>
      </c>
      <c r="Q1988" s="16">
        <v>9</v>
      </c>
      <c r="R1988" s="17">
        <v>0</v>
      </c>
      <c r="S1988" s="17">
        <v>0</v>
      </c>
      <c r="T1988" s="17">
        <f t="shared" si="270"/>
        <v>0</v>
      </c>
      <c r="U1988" s="17">
        <v>0</v>
      </c>
      <c r="V1988" s="17">
        <v>389693.29</v>
      </c>
      <c r="W1988" s="17">
        <f t="shared" si="271"/>
        <v>-389693.29</v>
      </c>
      <c r="X1988" t="str">
        <f>VLOOKUP(J1988,'[12]Conver ASEJ VS Clave Nueva'!$A$4:$C$193,3,FALSE)</f>
        <v>6.4.1.9</v>
      </c>
      <c r="Y1988" t="str">
        <f>VLOOKUP(K1988,'[13]Conver ASEJ VS Clave Nueva'!$B$4:$D$193,3,FALSE)</f>
        <v>Otros  accesorios</v>
      </c>
    </row>
    <row r="1989" spans="1:25" x14ac:dyDescent="0.25">
      <c r="A1989" s="16">
        <v>84791</v>
      </c>
      <c r="B1989" s="16" t="s">
        <v>67</v>
      </c>
      <c r="C1989" s="16" t="str">
        <f t="shared" si="272"/>
        <v>2018</v>
      </c>
      <c r="D1989" s="16" t="str">
        <f t="shared" si="273"/>
        <v>060000</v>
      </c>
      <c r="E1989" s="16" t="str">
        <f>VLOOKUP(D1989:D5145,'[10]Catalogos CRI'!$A$10:$B$19,2,FALSE)</f>
        <v>APROVECHAMIENTOS</v>
      </c>
      <c r="F1989" s="16" t="str">
        <f t="shared" si="274"/>
        <v>064000</v>
      </c>
      <c r="G1989" s="16" t="str">
        <f>VLOOKUP(F1989:F5145,'[10]Catalogos CRI'!$A$24:$B$65,2,FALSE)</f>
        <v>ACCESORIOS DE LOS APORVECHAMIENTOS</v>
      </c>
      <c r="H1989" s="16" t="str">
        <f t="shared" si="275"/>
        <v>064010</v>
      </c>
      <c r="I1989" s="16" t="str">
        <f>VLOOKUP(H1989:H5145,'[10]Catalogos CRI'!$A$70:$B$148,2,FALSE)</f>
        <v>Otros no especificados</v>
      </c>
      <c r="J1989" s="16" t="str">
        <f t="shared" si="276"/>
        <v>064011</v>
      </c>
      <c r="K1989" s="16" t="str">
        <f>VLOOKUP(J1989:J5145,'[10]Catalogos CRI'!$A$153:$B$335,2,FALSE)</f>
        <v>Otros  accesorios</v>
      </c>
      <c r="L1989" s="16" t="str">
        <f t="shared" si="277"/>
        <v>400</v>
      </c>
      <c r="M1989" s="16" t="str">
        <f>VLOOKUP(L1989:L5145,[11]FF!$A$10:$B$16,2,FALSE)</f>
        <v>Ingresos Propios</v>
      </c>
      <c r="N1989" s="16" t="str">
        <f t="shared" si="278"/>
        <v>401</v>
      </c>
      <c r="O1989" s="16" t="str">
        <f>VLOOKUP(N1989:N5145,[11]FF!$A$22:$B$93,2,FALSE)</f>
        <v>Ingresos Propios</v>
      </c>
      <c r="P1989" s="16">
        <v>860390</v>
      </c>
      <c r="Q1989" s="16">
        <v>10</v>
      </c>
      <c r="R1989" s="17">
        <v>0</v>
      </c>
      <c r="S1989" s="17">
        <v>0</v>
      </c>
      <c r="T1989" s="17">
        <f t="shared" si="270"/>
        <v>0</v>
      </c>
      <c r="U1989" s="17">
        <v>0</v>
      </c>
      <c r="V1989" s="17">
        <v>401207.31</v>
      </c>
      <c r="W1989" s="17">
        <f t="shared" si="271"/>
        <v>-401207.31</v>
      </c>
      <c r="X1989" t="str">
        <f>VLOOKUP(J1989,'[12]Conver ASEJ VS Clave Nueva'!$A$4:$C$193,3,FALSE)</f>
        <v>6.4.1.9</v>
      </c>
      <c r="Y1989" t="str">
        <f>VLOOKUP(K1989,'[13]Conver ASEJ VS Clave Nueva'!$B$4:$D$193,3,FALSE)</f>
        <v>Otros  accesorios</v>
      </c>
    </row>
    <row r="1990" spans="1:25" x14ac:dyDescent="0.25">
      <c r="A1990" s="16">
        <v>84791</v>
      </c>
      <c r="B1990" s="16" t="s">
        <v>67</v>
      </c>
      <c r="C1990" s="16" t="str">
        <f t="shared" si="272"/>
        <v>2018</v>
      </c>
      <c r="D1990" s="16" t="str">
        <f t="shared" si="273"/>
        <v>060000</v>
      </c>
      <c r="E1990" s="16" t="str">
        <f>VLOOKUP(D1990:D5146,'[10]Catalogos CRI'!$A$10:$B$19,2,FALSE)</f>
        <v>APROVECHAMIENTOS</v>
      </c>
      <c r="F1990" s="16" t="str">
        <f t="shared" si="274"/>
        <v>064000</v>
      </c>
      <c r="G1990" s="16" t="str">
        <f>VLOOKUP(F1990:F5146,'[10]Catalogos CRI'!$A$24:$B$65,2,FALSE)</f>
        <v>ACCESORIOS DE LOS APORVECHAMIENTOS</v>
      </c>
      <c r="H1990" s="16" t="str">
        <f t="shared" si="275"/>
        <v>064010</v>
      </c>
      <c r="I1990" s="16" t="str">
        <f>VLOOKUP(H1990:H5146,'[10]Catalogos CRI'!$A$70:$B$148,2,FALSE)</f>
        <v>Otros no especificados</v>
      </c>
      <c r="J1990" s="16" t="str">
        <f t="shared" si="276"/>
        <v>064011</v>
      </c>
      <c r="K1990" s="16" t="str">
        <f>VLOOKUP(J1990:J5146,'[10]Catalogos CRI'!$A$153:$B$335,2,FALSE)</f>
        <v>Otros  accesorios</v>
      </c>
      <c r="L1990" s="16" t="str">
        <f t="shared" si="277"/>
        <v>400</v>
      </c>
      <c r="M1990" s="16" t="str">
        <f>VLOOKUP(L1990:L5146,[11]FF!$A$10:$B$16,2,FALSE)</f>
        <v>Ingresos Propios</v>
      </c>
      <c r="N1990" s="16" t="str">
        <f t="shared" si="278"/>
        <v>401</v>
      </c>
      <c r="O1990" s="16" t="str">
        <f>VLOOKUP(N1990:N5146,[11]FF!$A$22:$B$93,2,FALSE)</f>
        <v>Ingresos Propios</v>
      </c>
      <c r="P1990" s="16">
        <v>860391</v>
      </c>
      <c r="Q1990" s="16">
        <v>11</v>
      </c>
      <c r="R1990" s="17">
        <v>0</v>
      </c>
      <c r="S1990" s="17">
        <v>0</v>
      </c>
      <c r="T1990" s="17">
        <f t="shared" si="270"/>
        <v>0</v>
      </c>
      <c r="U1990" s="17">
        <v>0</v>
      </c>
      <c r="V1990" s="17">
        <v>459761.65</v>
      </c>
      <c r="W1990" s="17">
        <f t="shared" si="271"/>
        <v>-459761.65</v>
      </c>
      <c r="X1990" t="str">
        <f>VLOOKUP(J1990,'[12]Conver ASEJ VS Clave Nueva'!$A$4:$C$193,3,FALSE)</f>
        <v>6.4.1.9</v>
      </c>
      <c r="Y1990" t="str">
        <f>VLOOKUP(K1990,'[13]Conver ASEJ VS Clave Nueva'!$B$4:$D$193,3,FALSE)</f>
        <v>Otros  accesorios</v>
      </c>
    </row>
    <row r="1991" spans="1:25" x14ac:dyDescent="0.25">
      <c r="A1991" s="16">
        <v>84791</v>
      </c>
      <c r="B1991" s="16" t="s">
        <v>67</v>
      </c>
      <c r="C1991" s="16" t="str">
        <f t="shared" si="272"/>
        <v>2018</v>
      </c>
      <c r="D1991" s="16" t="str">
        <f t="shared" si="273"/>
        <v>060000</v>
      </c>
      <c r="E1991" s="16" t="str">
        <f>VLOOKUP(D1991:D5147,'[10]Catalogos CRI'!$A$10:$B$19,2,FALSE)</f>
        <v>APROVECHAMIENTOS</v>
      </c>
      <c r="F1991" s="16" t="str">
        <f t="shared" si="274"/>
        <v>064000</v>
      </c>
      <c r="G1991" s="16" t="str">
        <f>VLOOKUP(F1991:F5147,'[10]Catalogos CRI'!$A$24:$B$65,2,FALSE)</f>
        <v>ACCESORIOS DE LOS APORVECHAMIENTOS</v>
      </c>
      <c r="H1991" s="16" t="str">
        <f t="shared" si="275"/>
        <v>064010</v>
      </c>
      <c r="I1991" s="16" t="str">
        <f>VLOOKUP(H1991:H5147,'[10]Catalogos CRI'!$A$70:$B$148,2,FALSE)</f>
        <v>Otros no especificados</v>
      </c>
      <c r="J1991" s="16" t="str">
        <f t="shared" si="276"/>
        <v>064011</v>
      </c>
      <c r="K1991" s="16" t="str">
        <f>VLOOKUP(J1991:J5147,'[10]Catalogos CRI'!$A$153:$B$335,2,FALSE)</f>
        <v>Otros  accesorios</v>
      </c>
      <c r="L1991" s="16" t="str">
        <f t="shared" si="277"/>
        <v>400</v>
      </c>
      <c r="M1991" s="16" t="str">
        <f>VLOOKUP(L1991:L5147,[11]FF!$A$10:$B$16,2,FALSE)</f>
        <v>Ingresos Propios</v>
      </c>
      <c r="N1991" s="16" t="str">
        <f t="shared" si="278"/>
        <v>401</v>
      </c>
      <c r="O1991" s="16" t="str">
        <f>VLOOKUP(N1991:N5147,[11]FF!$A$22:$B$93,2,FALSE)</f>
        <v>Ingresos Propios</v>
      </c>
      <c r="P1991" s="16">
        <v>860392</v>
      </c>
      <c r="Q1991" s="16">
        <v>12</v>
      </c>
      <c r="R1991" s="17">
        <v>0</v>
      </c>
      <c r="S1991" s="17">
        <v>0</v>
      </c>
      <c r="T1991" s="17">
        <f t="shared" si="270"/>
        <v>0</v>
      </c>
      <c r="U1991" s="17">
        <v>0</v>
      </c>
      <c r="V1991" s="17">
        <v>387245.38</v>
      </c>
      <c r="W1991" s="17">
        <f t="shared" si="271"/>
        <v>-387245.38</v>
      </c>
      <c r="X1991" t="str">
        <f>VLOOKUP(J1991,'[12]Conver ASEJ VS Clave Nueva'!$A$4:$C$193,3,FALSE)</f>
        <v>6.4.1.9</v>
      </c>
      <c r="Y1991" t="str">
        <f>VLOOKUP(K1991,'[13]Conver ASEJ VS Clave Nueva'!$B$4:$D$193,3,FALSE)</f>
        <v>Otros  accesorios</v>
      </c>
    </row>
    <row r="1992" spans="1:25" x14ac:dyDescent="0.25">
      <c r="A1992" s="16">
        <v>84792</v>
      </c>
      <c r="B1992" s="16" t="s">
        <v>68</v>
      </c>
      <c r="C1992" s="16" t="str">
        <f t="shared" si="272"/>
        <v>2018</v>
      </c>
      <c r="D1992" s="16" t="str">
        <f t="shared" si="273"/>
        <v>040000</v>
      </c>
      <c r="E1992" s="16" t="str">
        <f>VLOOKUP(D1992:D5148,'[10]Catalogos CRI'!$A$10:$B$19,2,FALSE)</f>
        <v>DERECHOS</v>
      </c>
      <c r="F1992" s="16" t="str">
        <f t="shared" si="274"/>
        <v>041000</v>
      </c>
      <c r="G1992" s="16" t="str">
        <f>VLOOKUP(F1992:F5148,'[10]Catalogos CRI'!$A$24:$B$65,2,FALSE)</f>
        <v>DERECHOS POR EL USO, GOCE, APROVECHAMIENTO O EXPLOTACIÓN DE BIENES DE DOMINIO PÚBLICO</v>
      </c>
      <c r="H1992" s="16" t="str">
        <f t="shared" si="275"/>
        <v>041040</v>
      </c>
      <c r="I1992" s="16" t="str">
        <f>VLOOKUP(H1992:H5148,'[10]Catalogos CRI'!$A$70:$B$148,2,FALSE)</f>
        <v>Uso, goce, aprovechamiento o explotación de otros bienes de dominio público</v>
      </c>
      <c r="J1992" s="16" t="str">
        <f t="shared" si="276"/>
        <v>041045</v>
      </c>
      <c r="K1992" s="16" t="str">
        <f>VLOOKUP(J1992:J5148,'[10]Catalogos CRI'!$A$153:$B$335,2,FALSE)</f>
        <v>Otros arrendamientos o concesiones de bienes</v>
      </c>
      <c r="L1992" s="16" t="str">
        <f t="shared" si="277"/>
        <v>400</v>
      </c>
      <c r="M1992" s="16" t="str">
        <f>VLOOKUP(L1992:L5148,[11]FF!$A$10:$B$16,2,FALSE)</f>
        <v>Ingresos Propios</v>
      </c>
      <c r="N1992" s="16" t="str">
        <f t="shared" si="278"/>
        <v>401</v>
      </c>
      <c r="O1992" s="16" t="str">
        <f>VLOOKUP(N1992:N5148,[11]FF!$A$22:$B$93,2,FALSE)</f>
        <v>Ingresos Propios</v>
      </c>
      <c r="P1992" s="16">
        <v>860393</v>
      </c>
      <c r="Q1992" s="16">
        <v>1</v>
      </c>
      <c r="R1992" s="17">
        <v>0</v>
      </c>
      <c r="S1992" s="17">
        <v>0</v>
      </c>
      <c r="T1992" s="17">
        <f t="shared" si="270"/>
        <v>0</v>
      </c>
      <c r="U1992" s="17">
        <v>0</v>
      </c>
      <c r="V1992" s="17">
        <v>10166.5</v>
      </c>
      <c r="W1992" s="17">
        <f t="shared" si="271"/>
        <v>-10166.5</v>
      </c>
      <c r="X1992" t="str">
        <f>VLOOKUP(J1992,'[12]Conver ASEJ VS Clave Nueva'!$A$4:$C$193,3,FALSE)</f>
        <v>4.1.4.5</v>
      </c>
      <c r="Y1992" t="str">
        <f>VLOOKUP(K1992,'[13]Conver ASEJ VS Clave Nueva'!$B$4:$D$193,3,FALSE)</f>
        <v>Otros arrendamientos o concesiones de bienes</v>
      </c>
    </row>
    <row r="1993" spans="1:25" x14ac:dyDescent="0.25">
      <c r="A1993" s="16">
        <v>84792</v>
      </c>
      <c r="B1993" s="16" t="s">
        <v>68</v>
      </c>
      <c r="C1993" s="16" t="str">
        <f t="shared" si="272"/>
        <v>2018</v>
      </c>
      <c r="D1993" s="16" t="str">
        <f t="shared" si="273"/>
        <v>040000</v>
      </c>
      <c r="E1993" s="16" t="str">
        <f>VLOOKUP(D1993:D5149,'[10]Catalogos CRI'!$A$10:$B$19,2,FALSE)</f>
        <v>DERECHOS</v>
      </c>
      <c r="F1993" s="16" t="str">
        <f t="shared" si="274"/>
        <v>041000</v>
      </c>
      <c r="G1993" s="16" t="str">
        <f>VLOOKUP(F1993:F5149,'[10]Catalogos CRI'!$A$24:$B$65,2,FALSE)</f>
        <v>DERECHOS POR EL USO, GOCE, APROVECHAMIENTO O EXPLOTACIÓN DE BIENES DE DOMINIO PÚBLICO</v>
      </c>
      <c r="H1993" s="16" t="str">
        <f t="shared" si="275"/>
        <v>041040</v>
      </c>
      <c r="I1993" s="16" t="str">
        <f>VLOOKUP(H1993:H5149,'[10]Catalogos CRI'!$A$70:$B$148,2,FALSE)</f>
        <v>Uso, goce, aprovechamiento o explotación de otros bienes de dominio público</v>
      </c>
      <c r="J1993" s="16" t="str">
        <f t="shared" si="276"/>
        <v>041045</v>
      </c>
      <c r="K1993" s="16" t="str">
        <f>VLOOKUP(J1993:J5149,'[10]Catalogos CRI'!$A$153:$B$335,2,FALSE)</f>
        <v>Otros arrendamientos o concesiones de bienes</v>
      </c>
      <c r="L1993" s="16" t="str">
        <f t="shared" si="277"/>
        <v>400</v>
      </c>
      <c r="M1993" s="16" t="str">
        <f>VLOOKUP(L1993:L5149,[11]FF!$A$10:$B$16,2,FALSE)</f>
        <v>Ingresos Propios</v>
      </c>
      <c r="N1993" s="16" t="str">
        <f t="shared" si="278"/>
        <v>401</v>
      </c>
      <c r="O1993" s="16" t="str">
        <f>VLOOKUP(N1993:N5149,[11]FF!$A$22:$B$93,2,FALSE)</f>
        <v>Ingresos Propios</v>
      </c>
      <c r="P1993" s="16">
        <v>860394</v>
      </c>
      <c r="Q1993" s="16">
        <v>2</v>
      </c>
      <c r="R1993" s="17">
        <v>0</v>
      </c>
      <c r="S1993" s="17">
        <v>0</v>
      </c>
      <c r="T1993" s="17">
        <f t="shared" ref="T1993:T2056" si="279">R1993+S1993</f>
        <v>0</v>
      </c>
      <c r="U1993" s="17">
        <v>0</v>
      </c>
      <c r="V1993" s="17">
        <v>213716.6</v>
      </c>
      <c r="W1993" s="17">
        <f t="shared" ref="W1993:W2056" si="280">T1993-V1993</f>
        <v>-213716.6</v>
      </c>
      <c r="X1993" t="str">
        <f>VLOOKUP(J1993,'[12]Conver ASEJ VS Clave Nueva'!$A$4:$C$193,3,FALSE)</f>
        <v>4.1.4.5</v>
      </c>
      <c r="Y1993" t="str">
        <f>VLOOKUP(K1993,'[13]Conver ASEJ VS Clave Nueva'!$B$4:$D$193,3,FALSE)</f>
        <v>Otros arrendamientos o concesiones de bienes</v>
      </c>
    </row>
    <row r="1994" spans="1:25" x14ac:dyDescent="0.25">
      <c r="A1994" s="16">
        <v>84792</v>
      </c>
      <c r="B1994" s="16" t="s">
        <v>68</v>
      </c>
      <c r="C1994" s="16" t="str">
        <f t="shared" ref="C1994:C2057" si="281">MID(B1994,1,4)</f>
        <v>2018</v>
      </c>
      <c r="D1994" s="16" t="str">
        <f t="shared" ref="D1994:D2057" si="282">MID(B1994,6,6)</f>
        <v>040000</v>
      </c>
      <c r="E1994" s="16" t="str">
        <f>VLOOKUP(D1994:D5150,'[10]Catalogos CRI'!$A$10:$B$19,2,FALSE)</f>
        <v>DERECHOS</v>
      </c>
      <c r="F1994" s="16" t="str">
        <f t="shared" ref="F1994:F2057" si="283">MID(B1994,13,6)</f>
        <v>041000</v>
      </c>
      <c r="G1994" s="16" t="str">
        <f>VLOOKUP(F1994:F5150,'[10]Catalogos CRI'!$A$24:$B$65,2,FALSE)</f>
        <v>DERECHOS POR EL USO, GOCE, APROVECHAMIENTO O EXPLOTACIÓN DE BIENES DE DOMINIO PÚBLICO</v>
      </c>
      <c r="H1994" s="16" t="str">
        <f t="shared" ref="H1994:H2057" si="284">MID(B1994,20,6)</f>
        <v>041040</v>
      </c>
      <c r="I1994" s="16" t="str">
        <f>VLOOKUP(H1994:H5150,'[10]Catalogos CRI'!$A$70:$B$148,2,FALSE)</f>
        <v>Uso, goce, aprovechamiento o explotación de otros bienes de dominio público</v>
      </c>
      <c r="J1994" s="16" t="str">
        <f t="shared" ref="J1994:J2057" si="285">MID(B1994,27,6)</f>
        <v>041045</v>
      </c>
      <c r="K1994" s="16" t="str">
        <f>VLOOKUP(J1994:J5150,'[10]Catalogos CRI'!$A$153:$B$335,2,FALSE)</f>
        <v>Otros arrendamientos o concesiones de bienes</v>
      </c>
      <c r="L1994" s="16" t="str">
        <f t="shared" ref="L1994:L2057" si="286">MID(B1994,34,3)</f>
        <v>400</v>
      </c>
      <c r="M1994" s="16" t="str">
        <f>VLOOKUP(L1994:L5150,[11]FF!$A$10:$B$16,2,FALSE)</f>
        <v>Ingresos Propios</v>
      </c>
      <c r="N1994" s="16" t="str">
        <f t="shared" ref="N1994:N2057" si="287">MID(B1994,38,3)</f>
        <v>401</v>
      </c>
      <c r="O1994" s="16" t="str">
        <f>VLOOKUP(N1994:N5150,[11]FF!$A$22:$B$93,2,FALSE)</f>
        <v>Ingresos Propios</v>
      </c>
      <c r="P1994" s="16">
        <v>860395</v>
      </c>
      <c r="Q1994" s="16">
        <v>3</v>
      </c>
      <c r="R1994" s="17">
        <v>0</v>
      </c>
      <c r="S1994" s="17">
        <v>0</v>
      </c>
      <c r="T1994" s="17">
        <f t="shared" si="279"/>
        <v>0</v>
      </c>
      <c r="U1994" s="17">
        <v>0</v>
      </c>
      <c r="V1994" s="17">
        <v>11007.5</v>
      </c>
      <c r="W1994" s="17">
        <f t="shared" si="280"/>
        <v>-11007.5</v>
      </c>
      <c r="X1994" t="str">
        <f>VLOOKUP(J1994,'[12]Conver ASEJ VS Clave Nueva'!$A$4:$C$193,3,FALSE)</f>
        <v>4.1.4.5</v>
      </c>
      <c r="Y1994" t="str">
        <f>VLOOKUP(K1994,'[13]Conver ASEJ VS Clave Nueva'!$B$4:$D$193,3,FALSE)</f>
        <v>Otros arrendamientos o concesiones de bienes</v>
      </c>
    </row>
    <row r="1995" spans="1:25" x14ac:dyDescent="0.25">
      <c r="A1995" s="16">
        <v>84792</v>
      </c>
      <c r="B1995" s="16" t="s">
        <v>68</v>
      </c>
      <c r="C1995" s="16" t="str">
        <f t="shared" si="281"/>
        <v>2018</v>
      </c>
      <c r="D1995" s="16" t="str">
        <f t="shared" si="282"/>
        <v>040000</v>
      </c>
      <c r="E1995" s="16" t="str">
        <f>VLOOKUP(D1995:D5151,'[10]Catalogos CRI'!$A$10:$B$19,2,FALSE)</f>
        <v>DERECHOS</v>
      </c>
      <c r="F1995" s="16" t="str">
        <f t="shared" si="283"/>
        <v>041000</v>
      </c>
      <c r="G1995" s="16" t="str">
        <f>VLOOKUP(F1995:F5151,'[10]Catalogos CRI'!$A$24:$B$65,2,FALSE)</f>
        <v>DERECHOS POR EL USO, GOCE, APROVECHAMIENTO O EXPLOTACIÓN DE BIENES DE DOMINIO PÚBLICO</v>
      </c>
      <c r="H1995" s="16" t="str">
        <f t="shared" si="284"/>
        <v>041040</v>
      </c>
      <c r="I1995" s="16" t="str">
        <f>VLOOKUP(H1995:H5151,'[10]Catalogos CRI'!$A$70:$B$148,2,FALSE)</f>
        <v>Uso, goce, aprovechamiento o explotación de otros bienes de dominio público</v>
      </c>
      <c r="J1995" s="16" t="str">
        <f t="shared" si="285"/>
        <v>041045</v>
      </c>
      <c r="K1995" s="16" t="str">
        <f>VLOOKUP(J1995:J5151,'[10]Catalogos CRI'!$A$153:$B$335,2,FALSE)</f>
        <v>Otros arrendamientos o concesiones de bienes</v>
      </c>
      <c r="L1995" s="16" t="str">
        <f t="shared" si="286"/>
        <v>400</v>
      </c>
      <c r="M1995" s="16" t="str">
        <f>VLOOKUP(L1995:L5151,[11]FF!$A$10:$B$16,2,FALSE)</f>
        <v>Ingresos Propios</v>
      </c>
      <c r="N1995" s="16" t="str">
        <f t="shared" si="287"/>
        <v>401</v>
      </c>
      <c r="O1995" s="16" t="str">
        <f>VLOOKUP(N1995:N5151,[11]FF!$A$22:$B$93,2,FALSE)</f>
        <v>Ingresos Propios</v>
      </c>
      <c r="P1995" s="16">
        <v>860396</v>
      </c>
      <c r="Q1995" s="16">
        <v>4</v>
      </c>
      <c r="R1995" s="17">
        <v>0</v>
      </c>
      <c r="S1995" s="17">
        <v>0</v>
      </c>
      <c r="T1995" s="17">
        <f t="shared" si="279"/>
        <v>0</v>
      </c>
      <c r="U1995" s="17">
        <v>0</v>
      </c>
      <c r="V1995" s="17">
        <v>4599.5</v>
      </c>
      <c r="W1995" s="17">
        <f t="shared" si="280"/>
        <v>-4599.5</v>
      </c>
      <c r="X1995" t="str">
        <f>VLOOKUP(J1995,'[12]Conver ASEJ VS Clave Nueva'!$A$4:$C$193,3,FALSE)</f>
        <v>4.1.4.5</v>
      </c>
      <c r="Y1995" t="str">
        <f>VLOOKUP(K1995,'[13]Conver ASEJ VS Clave Nueva'!$B$4:$D$193,3,FALSE)</f>
        <v>Otros arrendamientos o concesiones de bienes</v>
      </c>
    </row>
    <row r="1996" spans="1:25" x14ac:dyDescent="0.25">
      <c r="A1996" s="16">
        <v>84792</v>
      </c>
      <c r="B1996" s="16" t="s">
        <v>68</v>
      </c>
      <c r="C1996" s="16" t="str">
        <f t="shared" si="281"/>
        <v>2018</v>
      </c>
      <c r="D1996" s="16" t="str">
        <f t="shared" si="282"/>
        <v>040000</v>
      </c>
      <c r="E1996" s="16" t="str">
        <f>VLOOKUP(D1996:D5152,'[10]Catalogos CRI'!$A$10:$B$19,2,FALSE)</f>
        <v>DERECHOS</v>
      </c>
      <c r="F1996" s="16" t="str">
        <f t="shared" si="283"/>
        <v>041000</v>
      </c>
      <c r="G1996" s="16" t="str">
        <f>VLOOKUP(F1996:F5152,'[10]Catalogos CRI'!$A$24:$B$65,2,FALSE)</f>
        <v>DERECHOS POR EL USO, GOCE, APROVECHAMIENTO O EXPLOTACIÓN DE BIENES DE DOMINIO PÚBLICO</v>
      </c>
      <c r="H1996" s="16" t="str">
        <f t="shared" si="284"/>
        <v>041040</v>
      </c>
      <c r="I1996" s="16" t="str">
        <f>VLOOKUP(H1996:H5152,'[10]Catalogos CRI'!$A$70:$B$148,2,FALSE)</f>
        <v>Uso, goce, aprovechamiento o explotación de otros bienes de dominio público</v>
      </c>
      <c r="J1996" s="16" t="str">
        <f t="shared" si="285"/>
        <v>041045</v>
      </c>
      <c r="K1996" s="16" t="str">
        <f>VLOOKUP(J1996:J5152,'[10]Catalogos CRI'!$A$153:$B$335,2,FALSE)</f>
        <v>Otros arrendamientos o concesiones de bienes</v>
      </c>
      <c r="L1996" s="16" t="str">
        <f t="shared" si="286"/>
        <v>400</v>
      </c>
      <c r="M1996" s="16" t="str">
        <f>VLOOKUP(L1996:L5152,[11]FF!$A$10:$B$16,2,FALSE)</f>
        <v>Ingresos Propios</v>
      </c>
      <c r="N1996" s="16" t="str">
        <f t="shared" si="287"/>
        <v>401</v>
      </c>
      <c r="O1996" s="16" t="str">
        <f>VLOOKUP(N1996:N5152,[11]FF!$A$22:$B$93,2,FALSE)</f>
        <v>Ingresos Propios</v>
      </c>
      <c r="P1996" s="16">
        <v>860397</v>
      </c>
      <c r="Q1996" s="16">
        <v>5</v>
      </c>
      <c r="R1996" s="17">
        <v>0</v>
      </c>
      <c r="S1996" s="17">
        <v>0</v>
      </c>
      <c r="T1996" s="17">
        <f t="shared" si="279"/>
        <v>0</v>
      </c>
      <c r="U1996" s="17">
        <v>0</v>
      </c>
      <c r="V1996" s="17">
        <v>0</v>
      </c>
      <c r="W1996" s="17">
        <f t="shared" si="280"/>
        <v>0</v>
      </c>
      <c r="X1996" t="str">
        <f>VLOOKUP(J1996,'[12]Conver ASEJ VS Clave Nueva'!$A$4:$C$193,3,FALSE)</f>
        <v>4.1.4.5</v>
      </c>
      <c r="Y1996" t="str">
        <f>VLOOKUP(K1996,'[13]Conver ASEJ VS Clave Nueva'!$B$4:$D$193,3,FALSE)</f>
        <v>Otros arrendamientos o concesiones de bienes</v>
      </c>
    </row>
    <row r="1997" spans="1:25" x14ac:dyDescent="0.25">
      <c r="A1997" s="16">
        <v>84792</v>
      </c>
      <c r="B1997" s="16" t="s">
        <v>68</v>
      </c>
      <c r="C1997" s="16" t="str">
        <f t="shared" si="281"/>
        <v>2018</v>
      </c>
      <c r="D1997" s="16" t="str">
        <f t="shared" si="282"/>
        <v>040000</v>
      </c>
      <c r="E1997" s="16" t="str">
        <f>VLOOKUP(D1997:D5153,'[10]Catalogos CRI'!$A$10:$B$19,2,FALSE)</f>
        <v>DERECHOS</v>
      </c>
      <c r="F1997" s="16" t="str">
        <f t="shared" si="283"/>
        <v>041000</v>
      </c>
      <c r="G1997" s="16" t="str">
        <f>VLOOKUP(F1997:F5153,'[10]Catalogos CRI'!$A$24:$B$65,2,FALSE)</f>
        <v>DERECHOS POR EL USO, GOCE, APROVECHAMIENTO O EXPLOTACIÓN DE BIENES DE DOMINIO PÚBLICO</v>
      </c>
      <c r="H1997" s="16" t="str">
        <f t="shared" si="284"/>
        <v>041040</v>
      </c>
      <c r="I1997" s="16" t="str">
        <f>VLOOKUP(H1997:H5153,'[10]Catalogos CRI'!$A$70:$B$148,2,FALSE)</f>
        <v>Uso, goce, aprovechamiento o explotación de otros bienes de dominio público</v>
      </c>
      <c r="J1997" s="16" t="str">
        <f t="shared" si="285"/>
        <v>041045</v>
      </c>
      <c r="K1997" s="16" t="str">
        <f>VLOOKUP(J1997:J5153,'[10]Catalogos CRI'!$A$153:$B$335,2,FALSE)</f>
        <v>Otros arrendamientos o concesiones de bienes</v>
      </c>
      <c r="L1997" s="16" t="str">
        <f t="shared" si="286"/>
        <v>400</v>
      </c>
      <c r="M1997" s="16" t="str">
        <f>VLOOKUP(L1997:L5153,[11]FF!$A$10:$B$16,2,FALSE)</f>
        <v>Ingresos Propios</v>
      </c>
      <c r="N1997" s="16" t="str">
        <f t="shared" si="287"/>
        <v>401</v>
      </c>
      <c r="O1997" s="16" t="str">
        <f>VLOOKUP(N1997:N5153,[11]FF!$A$22:$B$93,2,FALSE)</f>
        <v>Ingresos Propios</v>
      </c>
      <c r="P1997" s="16">
        <v>860398</v>
      </c>
      <c r="Q1997" s="16">
        <v>6</v>
      </c>
      <c r="R1997" s="17">
        <v>0</v>
      </c>
      <c r="S1997" s="17">
        <v>0</v>
      </c>
      <c r="T1997" s="17">
        <f t="shared" si="279"/>
        <v>0</v>
      </c>
      <c r="U1997" s="17">
        <v>0</v>
      </c>
      <c r="V1997" s="17">
        <v>0</v>
      </c>
      <c r="W1997" s="17">
        <f t="shared" si="280"/>
        <v>0</v>
      </c>
      <c r="X1997" t="str">
        <f>VLOOKUP(J1997,'[12]Conver ASEJ VS Clave Nueva'!$A$4:$C$193,3,FALSE)</f>
        <v>4.1.4.5</v>
      </c>
      <c r="Y1997" t="str">
        <f>VLOOKUP(K1997,'[13]Conver ASEJ VS Clave Nueva'!$B$4:$D$193,3,FALSE)</f>
        <v>Otros arrendamientos o concesiones de bienes</v>
      </c>
    </row>
    <row r="1998" spans="1:25" x14ac:dyDescent="0.25">
      <c r="A1998" s="16">
        <v>84792</v>
      </c>
      <c r="B1998" s="16" t="s">
        <v>68</v>
      </c>
      <c r="C1998" s="16" t="str">
        <f t="shared" si="281"/>
        <v>2018</v>
      </c>
      <c r="D1998" s="16" t="str">
        <f t="shared" si="282"/>
        <v>040000</v>
      </c>
      <c r="E1998" s="16" t="str">
        <f>VLOOKUP(D1998:D5154,'[10]Catalogos CRI'!$A$10:$B$19,2,FALSE)</f>
        <v>DERECHOS</v>
      </c>
      <c r="F1998" s="16" t="str">
        <f t="shared" si="283"/>
        <v>041000</v>
      </c>
      <c r="G1998" s="16" t="str">
        <f>VLOOKUP(F1998:F5154,'[10]Catalogos CRI'!$A$24:$B$65,2,FALSE)</f>
        <v>DERECHOS POR EL USO, GOCE, APROVECHAMIENTO O EXPLOTACIÓN DE BIENES DE DOMINIO PÚBLICO</v>
      </c>
      <c r="H1998" s="16" t="str">
        <f t="shared" si="284"/>
        <v>041040</v>
      </c>
      <c r="I1998" s="16" t="str">
        <f>VLOOKUP(H1998:H5154,'[10]Catalogos CRI'!$A$70:$B$148,2,FALSE)</f>
        <v>Uso, goce, aprovechamiento o explotación de otros bienes de dominio público</v>
      </c>
      <c r="J1998" s="16" t="str">
        <f t="shared" si="285"/>
        <v>041045</v>
      </c>
      <c r="K1998" s="16" t="str">
        <f>VLOOKUP(J1998:J5154,'[10]Catalogos CRI'!$A$153:$B$335,2,FALSE)</f>
        <v>Otros arrendamientos o concesiones de bienes</v>
      </c>
      <c r="L1998" s="16" t="str">
        <f t="shared" si="286"/>
        <v>400</v>
      </c>
      <c r="M1998" s="16" t="str">
        <f>VLOOKUP(L1998:L5154,[11]FF!$A$10:$B$16,2,FALSE)</f>
        <v>Ingresos Propios</v>
      </c>
      <c r="N1998" s="16" t="str">
        <f t="shared" si="287"/>
        <v>401</v>
      </c>
      <c r="O1998" s="16" t="str">
        <f>VLOOKUP(N1998:N5154,[11]FF!$A$22:$B$93,2,FALSE)</f>
        <v>Ingresos Propios</v>
      </c>
      <c r="P1998" s="16">
        <v>860399</v>
      </c>
      <c r="Q1998" s="16">
        <v>7</v>
      </c>
      <c r="R1998" s="17">
        <v>0</v>
      </c>
      <c r="S1998" s="17">
        <v>0</v>
      </c>
      <c r="T1998" s="17">
        <f t="shared" si="279"/>
        <v>0</v>
      </c>
      <c r="U1998" s="17">
        <v>0</v>
      </c>
      <c r="V1998" s="17">
        <v>0</v>
      </c>
      <c r="W1998" s="17">
        <f t="shared" si="280"/>
        <v>0</v>
      </c>
      <c r="X1998" t="str">
        <f>VLOOKUP(J1998,'[12]Conver ASEJ VS Clave Nueva'!$A$4:$C$193,3,FALSE)</f>
        <v>4.1.4.5</v>
      </c>
      <c r="Y1998" t="str">
        <f>VLOOKUP(K1998,'[13]Conver ASEJ VS Clave Nueva'!$B$4:$D$193,3,FALSE)</f>
        <v>Otros arrendamientos o concesiones de bienes</v>
      </c>
    </row>
    <row r="1999" spans="1:25" x14ac:dyDescent="0.25">
      <c r="A1999" s="16">
        <v>84792</v>
      </c>
      <c r="B1999" s="16" t="s">
        <v>68</v>
      </c>
      <c r="C1999" s="16" t="str">
        <f t="shared" si="281"/>
        <v>2018</v>
      </c>
      <c r="D1999" s="16" t="str">
        <f t="shared" si="282"/>
        <v>040000</v>
      </c>
      <c r="E1999" s="16" t="str">
        <f>VLOOKUP(D1999:D5155,'[10]Catalogos CRI'!$A$10:$B$19,2,FALSE)</f>
        <v>DERECHOS</v>
      </c>
      <c r="F1999" s="16" t="str">
        <f t="shared" si="283"/>
        <v>041000</v>
      </c>
      <c r="G1999" s="16" t="str">
        <f>VLOOKUP(F1999:F5155,'[10]Catalogos CRI'!$A$24:$B$65,2,FALSE)</f>
        <v>DERECHOS POR EL USO, GOCE, APROVECHAMIENTO O EXPLOTACIÓN DE BIENES DE DOMINIO PÚBLICO</v>
      </c>
      <c r="H1999" s="16" t="str">
        <f t="shared" si="284"/>
        <v>041040</v>
      </c>
      <c r="I1999" s="16" t="str">
        <f>VLOOKUP(H1999:H5155,'[10]Catalogos CRI'!$A$70:$B$148,2,FALSE)</f>
        <v>Uso, goce, aprovechamiento o explotación de otros bienes de dominio público</v>
      </c>
      <c r="J1999" s="16" t="str">
        <f t="shared" si="285"/>
        <v>041045</v>
      </c>
      <c r="K1999" s="16" t="str">
        <f>VLOOKUP(J1999:J5155,'[10]Catalogos CRI'!$A$153:$B$335,2,FALSE)</f>
        <v>Otros arrendamientos o concesiones de bienes</v>
      </c>
      <c r="L1999" s="16" t="str">
        <f t="shared" si="286"/>
        <v>400</v>
      </c>
      <c r="M1999" s="16" t="str">
        <f>VLOOKUP(L1999:L5155,[11]FF!$A$10:$B$16,2,FALSE)</f>
        <v>Ingresos Propios</v>
      </c>
      <c r="N1999" s="16" t="str">
        <f t="shared" si="287"/>
        <v>401</v>
      </c>
      <c r="O1999" s="16" t="str">
        <f>VLOOKUP(N1999:N5155,[11]FF!$A$22:$B$93,2,FALSE)</f>
        <v>Ingresos Propios</v>
      </c>
      <c r="P1999" s="16">
        <v>860400</v>
      </c>
      <c r="Q1999" s="16">
        <v>8</v>
      </c>
      <c r="R1999" s="17">
        <v>0</v>
      </c>
      <c r="S1999" s="17">
        <v>0</v>
      </c>
      <c r="T1999" s="17">
        <f t="shared" si="279"/>
        <v>0</v>
      </c>
      <c r="U1999" s="17">
        <v>0</v>
      </c>
      <c r="V1999" s="17">
        <v>0</v>
      </c>
      <c r="W1999" s="17">
        <f t="shared" si="280"/>
        <v>0</v>
      </c>
      <c r="X1999" t="str">
        <f>VLOOKUP(J1999,'[12]Conver ASEJ VS Clave Nueva'!$A$4:$C$193,3,FALSE)</f>
        <v>4.1.4.5</v>
      </c>
      <c r="Y1999" t="str">
        <f>VLOOKUP(K1999,'[13]Conver ASEJ VS Clave Nueva'!$B$4:$D$193,3,FALSE)</f>
        <v>Otros arrendamientos o concesiones de bienes</v>
      </c>
    </row>
    <row r="2000" spans="1:25" x14ac:dyDescent="0.25">
      <c r="A2000" s="16">
        <v>84792</v>
      </c>
      <c r="B2000" s="16" t="s">
        <v>68</v>
      </c>
      <c r="C2000" s="16" t="str">
        <f t="shared" si="281"/>
        <v>2018</v>
      </c>
      <c r="D2000" s="16" t="str">
        <f t="shared" si="282"/>
        <v>040000</v>
      </c>
      <c r="E2000" s="16" t="str">
        <f>VLOOKUP(D2000:D5156,'[10]Catalogos CRI'!$A$10:$B$19,2,FALSE)</f>
        <v>DERECHOS</v>
      </c>
      <c r="F2000" s="16" t="str">
        <f t="shared" si="283"/>
        <v>041000</v>
      </c>
      <c r="G2000" s="16" t="str">
        <f>VLOOKUP(F2000:F5156,'[10]Catalogos CRI'!$A$24:$B$65,2,FALSE)</f>
        <v>DERECHOS POR EL USO, GOCE, APROVECHAMIENTO O EXPLOTACIÓN DE BIENES DE DOMINIO PÚBLICO</v>
      </c>
      <c r="H2000" s="16" t="str">
        <f t="shared" si="284"/>
        <v>041040</v>
      </c>
      <c r="I2000" s="16" t="str">
        <f>VLOOKUP(H2000:H5156,'[10]Catalogos CRI'!$A$70:$B$148,2,FALSE)</f>
        <v>Uso, goce, aprovechamiento o explotación de otros bienes de dominio público</v>
      </c>
      <c r="J2000" s="16" t="str">
        <f t="shared" si="285"/>
        <v>041045</v>
      </c>
      <c r="K2000" s="16" t="str">
        <f>VLOOKUP(J2000:J5156,'[10]Catalogos CRI'!$A$153:$B$335,2,FALSE)</f>
        <v>Otros arrendamientos o concesiones de bienes</v>
      </c>
      <c r="L2000" s="16" t="str">
        <f t="shared" si="286"/>
        <v>400</v>
      </c>
      <c r="M2000" s="16" t="str">
        <f>VLOOKUP(L2000:L5156,[11]FF!$A$10:$B$16,2,FALSE)</f>
        <v>Ingresos Propios</v>
      </c>
      <c r="N2000" s="16" t="str">
        <f t="shared" si="287"/>
        <v>401</v>
      </c>
      <c r="O2000" s="16" t="str">
        <f>VLOOKUP(N2000:N5156,[11]FF!$A$22:$B$93,2,FALSE)</f>
        <v>Ingresos Propios</v>
      </c>
      <c r="P2000" s="16">
        <v>860401</v>
      </c>
      <c r="Q2000" s="16">
        <v>9</v>
      </c>
      <c r="R2000" s="17">
        <v>0</v>
      </c>
      <c r="S2000" s="17">
        <v>0</v>
      </c>
      <c r="T2000" s="17">
        <f t="shared" si="279"/>
        <v>0</v>
      </c>
      <c r="U2000" s="17">
        <v>0</v>
      </c>
      <c r="V2000" s="17">
        <v>0</v>
      </c>
      <c r="W2000" s="17">
        <f t="shared" si="280"/>
        <v>0</v>
      </c>
      <c r="X2000" t="str">
        <f>VLOOKUP(J2000,'[12]Conver ASEJ VS Clave Nueva'!$A$4:$C$193,3,FALSE)</f>
        <v>4.1.4.5</v>
      </c>
      <c r="Y2000" t="str">
        <f>VLOOKUP(K2000,'[13]Conver ASEJ VS Clave Nueva'!$B$4:$D$193,3,FALSE)</f>
        <v>Otros arrendamientos o concesiones de bienes</v>
      </c>
    </row>
    <row r="2001" spans="1:25" x14ac:dyDescent="0.25">
      <c r="A2001" s="16">
        <v>84792</v>
      </c>
      <c r="B2001" s="16" t="s">
        <v>68</v>
      </c>
      <c r="C2001" s="16" t="str">
        <f t="shared" si="281"/>
        <v>2018</v>
      </c>
      <c r="D2001" s="16" t="str">
        <f t="shared" si="282"/>
        <v>040000</v>
      </c>
      <c r="E2001" s="16" t="str">
        <f>VLOOKUP(D2001:D5157,'[10]Catalogos CRI'!$A$10:$B$19,2,FALSE)</f>
        <v>DERECHOS</v>
      </c>
      <c r="F2001" s="16" t="str">
        <f t="shared" si="283"/>
        <v>041000</v>
      </c>
      <c r="G2001" s="16" t="str">
        <f>VLOOKUP(F2001:F5157,'[10]Catalogos CRI'!$A$24:$B$65,2,FALSE)</f>
        <v>DERECHOS POR EL USO, GOCE, APROVECHAMIENTO O EXPLOTACIÓN DE BIENES DE DOMINIO PÚBLICO</v>
      </c>
      <c r="H2001" s="16" t="str">
        <f t="shared" si="284"/>
        <v>041040</v>
      </c>
      <c r="I2001" s="16" t="str">
        <f>VLOOKUP(H2001:H5157,'[10]Catalogos CRI'!$A$70:$B$148,2,FALSE)</f>
        <v>Uso, goce, aprovechamiento o explotación de otros bienes de dominio público</v>
      </c>
      <c r="J2001" s="16" t="str">
        <f t="shared" si="285"/>
        <v>041045</v>
      </c>
      <c r="K2001" s="16" t="str">
        <f>VLOOKUP(J2001:J5157,'[10]Catalogos CRI'!$A$153:$B$335,2,FALSE)</f>
        <v>Otros arrendamientos o concesiones de bienes</v>
      </c>
      <c r="L2001" s="16" t="str">
        <f t="shared" si="286"/>
        <v>400</v>
      </c>
      <c r="M2001" s="16" t="str">
        <f>VLOOKUP(L2001:L5157,[11]FF!$A$10:$B$16,2,FALSE)</f>
        <v>Ingresos Propios</v>
      </c>
      <c r="N2001" s="16" t="str">
        <f t="shared" si="287"/>
        <v>401</v>
      </c>
      <c r="O2001" s="16" t="str">
        <f>VLOOKUP(N2001:N5157,[11]FF!$A$22:$B$93,2,FALSE)</f>
        <v>Ingresos Propios</v>
      </c>
      <c r="P2001" s="16">
        <v>860402</v>
      </c>
      <c r="Q2001" s="16">
        <v>10</v>
      </c>
      <c r="R2001" s="17">
        <v>0</v>
      </c>
      <c r="S2001" s="17">
        <v>0</v>
      </c>
      <c r="T2001" s="17">
        <f t="shared" si="279"/>
        <v>0</v>
      </c>
      <c r="U2001" s="17">
        <v>0</v>
      </c>
      <c r="V2001" s="17">
        <v>0</v>
      </c>
      <c r="W2001" s="17">
        <f t="shared" si="280"/>
        <v>0</v>
      </c>
      <c r="X2001" t="str">
        <f>VLOOKUP(J2001,'[12]Conver ASEJ VS Clave Nueva'!$A$4:$C$193,3,FALSE)</f>
        <v>4.1.4.5</v>
      </c>
      <c r="Y2001" t="str">
        <f>VLOOKUP(K2001,'[13]Conver ASEJ VS Clave Nueva'!$B$4:$D$193,3,FALSE)</f>
        <v>Otros arrendamientos o concesiones de bienes</v>
      </c>
    </row>
    <row r="2002" spans="1:25" x14ac:dyDescent="0.25">
      <c r="A2002" s="16">
        <v>84792</v>
      </c>
      <c r="B2002" s="16" t="s">
        <v>68</v>
      </c>
      <c r="C2002" s="16" t="str">
        <f t="shared" si="281"/>
        <v>2018</v>
      </c>
      <c r="D2002" s="16" t="str">
        <f t="shared" si="282"/>
        <v>040000</v>
      </c>
      <c r="E2002" s="16" t="str">
        <f>VLOOKUP(D2002:D5158,'[10]Catalogos CRI'!$A$10:$B$19,2,FALSE)</f>
        <v>DERECHOS</v>
      </c>
      <c r="F2002" s="16" t="str">
        <f t="shared" si="283"/>
        <v>041000</v>
      </c>
      <c r="G2002" s="16" t="str">
        <f>VLOOKUP(F2002:F5158,'[10]Catalogos CRI'!$A$24:$B$65,2,FALSE)</f>
        <v>DERECHOS POR EL USO, GOCE, APROVECHAMIENTO O EXPLOTACIÓN DE BIENES DE DOMINIO PÚBLICO</v>
      </c>
      <c r="H2002" s="16" t="str">
        <f t="shared" si="284"/>
        <v>041040</v>
      </c>
      <c r="I2002" s="16" t="str">
        <f>VLOOKUP(H2002:H5158,'[10]Catalogos CRI'!$A$70:$B$148,2,FALSE)</f>
        <v>Uso, goce, aprovechamiento o explotación de otros bienes de dominio público</v>
      </c>
      <c r="J2002" s="16" t="str">
        <f t="shared" si="285"/>
        <v>041045</v>
      </c>
      <c r="K2002" s="16" t="str">
        <f>VLOOKUP(J2002:J5158,'[10]Catalogos CRI'!$A$153:$B$335,2,FALSE)</f>
        <v>Otros arrendamientos o concesiones de bienes</v>
      </c>
      <c r="L2002" s="16" t="str">
        <f t="shared" si="286"/>
        <v>400</v>
      </c>
      <c r="M2002" s="16" t="str">
        <f>VLOOKUP(L2002:L5158,[11]FF!$A$10:$B$16,2,FALSE)</f>
        <v>Ingresos Propios</v>
      </c>
      <c r="N2002" s="16" t="str">
        <f t="shared" si="287"/>
        <v>401</v>
      </c>
      <c r="O2002" s="16" t="str">
        <f>VLOOKUP(N2002:N5158,[11]FF!$A$22:$B$93,2,FALSE)</f>
        <v>Ingresos Propios</v>
      </c>
      <c r="P2002" s="16">
        <v>860403</v>
      </c>
      <c r="Q2002" s="16">
        <v>11</v>
      </c>
      <c r="R2002" s="17">
        <v>0</v>
      </c>
      <c r="S2002" s="17">
        <v>0</v>
      </c>
      <c r="T2002" s="17">
        <f t="shared" si="279"/>
        <v>0</v>
      </c>
      <c r="U2002" s="17">
        <v>0</v>
      </c>
      <c r="V2002" s="17">
        <v>0</v>
      </c>
      <c r="W2002" s="17">
        <f t="shared" si="280"/>
        <v>0</v>
      </c>
      <c r="X2002" t="str">
        <f>VLOOKUP(J2002,'[12]Conver ASEJ VS Clave Nueva'!$A$4:$C$193,3,FALSE)</f>
        <v>4.1.4.5</v>
      </c>
      <c r="Y2002" t="str">
        <f>VLOOKUP(K2002,'[13]Conver ASEJ VS Clave Nueva'!$B$4:$D$193,3,FALSE)</f>
        <v>Otros arrendamientos o concesiones de bienes</v>
      </c>
    </row>
    <row r="2003" spans="1:25" x14ac:dyDescent="0.25">
      <c r="A2003" s="16">
        <v>84792</v>
      </c>
      <c r="B2003" s="16" t="s">
        <v>68</v>
      </c>
      <c r="C2003" s="16" t="str">
        <f t="shared" si="281"/>
        <v>2018</v>
      </c>
      <c r="D2003" s="16" t="str">
        <f t="shared" si="282"/>
        <v>040000</v>
      </c>
      <c r="E2003" s="16" t="str">
        <f>VLOOKUP(D2003:D5159,'[10]Catalogos CRI'!$A$10:$B$19,2,FALSE)</f>
        <v>DERECHOS</v>
      </c>
      <c r="F2003" s="16" t="str">
        <f t="shared" si="283"/>
        <v>041000</v>
      </c>
      <c r="G2003" s="16" t="str">
        <f>VLOOKUP(F2003:F5159,'[10]Catalogos CRI'!$A$24:$B$65,2,FALSE)</f>
        <v>DERECHOS POR EL USO, GOCE, APROVECHAMIENTO O EXPLOTACIÓN DE BIENES DE DOMINIO PÚBLICO</v>
      </c>
      <c r="H2003" s="16" t="str">
        <f t="shared" si="284"/>
        <v>041040</v>
      </c>
      <c r="I2003" s="16" t="str">
        <f>VLOOKUP(H2003:H5159,'[10]Catalogos CRI'!$A$70:$B$148,2,FALSE)</f>
        <v>Uso, goce, aprovechamiento o explotación de otros bienes de dominio público</v>
      </c>
      <c r="J2003" s="16" t="str">
        <f t="shared" si="285"/>
        <v>041045</v>
      </c>
      <c r="K2003" s="16" t="str">
        <f>VLOOKUP(J2003:J5159,'[10]Catalogos CRI'!$A$153:$B$335,2,FALSE)</f>
        <v>Otros arrendamientos o concesiones de bienes</v>
      </c>
      <c r="L2003" s="16" t="str">
        <f t="shared" si="286"/>
        <v>400</v>
      </c>
      <c r="M2003" s="16" t="str">
        <f>VLOOKUP(L2003:L5159,[11]FF!$A$10:$B$16,2,FALSE)</f>
        <v>Ingresos Propios</v>
      </c>
      <c r="N2003" s="16" t="str">
        <f t="shared" si="287"/>
        <v>401</v>
      </c>
      <c r="O2003" s="16" t="str">
        <f>VLOOKUP(N2003:N5159,[11]FF!$A$22:$B$93,2,FALSE)</f>
        <v>Ingresos Propios</v>
      </c>
      <c r="P2003" s="16">
        <v>860404</v>
      </c>
      <c r="Q2003" s="16">
        <v>12</v>
      </c>
      <c r="R2003" s="17">
        <v>0</v>
      </c>
      <c r="S2003" s="17">
        <v>0</v>
      </c>
      <c r="T2003" s="17">
        <f t="shared" si="279"/>
        <v>0</v>
      </c>
      <c r="U2003" s="17">
        <v>0</v>
      </c>
      <c r="V2003" s="17">
        <v>0</v>
      </c>
      <c r="W2003" s="17">
        <f t="shared" si="280"/>
        <v>0</v>
      </c>
      <c r="X2003" t="str">
        <f>VLOOKUP(J2003,'[12]Conver ASEJ VS Clave Nueva'!$A$4:$C$193,3,FALSE)</f>
        <v>4.1.4.5</v>
      </c>
      <c r="Y2003" t="str">
        <f>VLOOKUP(K2003,'[13]Conver ASEJ VS Clave Nueva'!$B$4:$D$193,3,FALSE)</f>
        <v>Otros arrendamientos o concesiones de bienes</v>
      </c>
    </row>
    <row r="2004" spans="1:25" x14ac:dyDescent="0.25">
      <c r="A2004" s="16">
        <v>84793</v>
      </c>
      <c r="B2004" s="16" t="s">
        <v>69</v>
      </c>
      <c r="C2004" s="16" t="str">
        <f t="shared" si="281"/>
        <v>2018</v>
      </c>
      <c r="D2004" s="16" t="str">
        <f t="shared" si="282"/>
        <v>040000</v>
      </c>
      <c r="E2004" s="16" t="str">
        <f>VLOOKUP(D2004:D5160,'[10]Catalogos CRI'!$A$10:$B$19,2,FALSE)</f>
        <v>DERECHOS</v>
      </c>
      <c r="F2004" s="16" t="str">
        <f t="shared" si="283"/>
        <v>043000</v>
      </c>
      <c r="G2004" s="16" t="str">
        <f>VLOOKUP(F2004:F5160,'[10]Catalogos CRI'!$A$24:$B$65,2,FALSE)</f>
        <v>DERECHOS POR PRESTACIÓN DE SERVICIOS</v>
      </c>
      <c r="H2004" s="16" t="str">
        <f t="shared" si="284"/>
        <v>043010</v>
      </c>
      <c r="I2004" s="16" t="str">
        <f>VLOOKUP(H2004:H5160,'[10]Catalogos CRI'!$A$70:$B$148,2,FALSE)</f>
        <v>Licencias y permisos de giros</v>
      </c>
      <c r="J2004" s="16" t="str">
        <f t="shared" si="285"/>
        <v>043012</v>
      </c>
      <c r="K2004" s="16" t="str">
        <f>VLOOKUP(J2004:J5160,'[10]Catalogos CRI'!$A$153:$B$335,2,FALSE)</f>
        <v>Licencias, permisos o autorización de giros con servicios de bebidas alcohólicas</v>
      </c>
      <c r="L2004" s="16" t="str">
        <f t="shared" si="286"/>
        <v>400</v>
      </c>
      <c r="M2004" s="16" t="str">
        <f>VLOOKUP(L2004:L5160,[11]FF!$A$10:$B$16,2,FALSE)</f>
        <v>Ingresos Propios</v>
      </c>
      <c r="N2004" s="16" t="str">
        <f t="shared" si="287"/>
        <v>401</v>
      </c>
      <c r="O2004" s="16" t="str">
        <f>VLOOKUP(N2004:N5160,[11]FF!$A$22:$B$93,2,FALSE)</f>
        <v>Ingresos Propios</v>
      </c>
      <c r="P2004" s="16">
        <v>860405</v>
      </c>
      <c r="Q2004" s="16">
        <v>1</v>
      </c>
      <c r="R2004" s="17">
        <v>0</v>
      </c>
      <c r="S2004" s="17">
        <v>0</v>
      </c>
      <c r="T2004" s="17">
        <f t="shared" si="279"/>
        <v>0</v>
      </c>
      <c r="U2004" s="17">
        <v>0</v>
      </c>
      <c r="V2004" s="17">
        <v>811116.3</v>
      </c>
      <c r="W2004" s="17">
        <f t="shared" si="280"/>
        <v>-811116.3</v>
      </c>
      <c r="X2004" t="str">
        <f>VLOOKUP(J2004,'[12]Conver ASEJ VS Clave Nueva'!$A$4:$C$193,3,FALSE)</f>
        <v>4.3.1.2</v>
      </c>
      <c r="Y2004" t="str">
        <f>VLOOKUP(K2004,'[13]Conver ASEJ VS Clave Nueva'!$B$4:$D$193,3,FALSE)</f>
        <v>Licencias, permisos o autorización de giros con servicios de bebidas alcohólicas</v>
      </c>
    </row>
    <row r="2005" spans="1:25" x14ac:dyDescent="0.25">
      <c r="A2005" s="16">
        <v>84793</v>
      </c>
      <c r="B2005" s="16" t="s">
        <v>69</v>
      </c>
      <c r="C2005" s="16" t="str">
        <f t="shared" si="281"/>
        <v>2018</v>
      </c>
      <c r="D2005" s="16" t="str">
        <f t="shared" si="282"/>
        <v>040000</v>
      </c>
      <c r="E2005" s="16" t="str">
        <f>VLOOKUP(D2005:D5161,'[10]Catalogos CRI'!$A$10:$B$19,2,FALSE)</f>
        <v>DERECHOS</v>
      </c>
      <c r="F2005" s="16" t="str">
        <f t="shared" si="283"/>
        <v>043000</v>
      </c>
      <c r="G2005" s="16" t="str">
        <f>VLOOKUP(F2005:F5161,'[10]Catalogos CRI'!$A$24:$B$65,2,FALSE)</f>
        <v>DERECHOS POR PRESTACIÓN DE SERVICIOS</v>
      </c>
      <c r="H2005" s="16" t="str">
        <f t="shared" si="284"/>
        <v>043010</v>
      </c>
      <c r="I2005" s="16" t="str">
        <f>VLOOKUP(H2005:H5161,'[10]Catalogos CRI'!$A$70:$B$148,2,FALSE)</f>
        <v>Licencias y permisos de giros</v>
      </c>
      <c r="J2005" s="16" t="str">
        <f t="shared" si="285"/>
        <v>043012</v>
      </c>
      <c r="K2005" s="16" t="str">
        <f>VLOOKUP(J2005:J5161,'[10]Catalogos CRI'!$A$153:$B$335,2,FALSE)</f>
        <v>Licencias, permisos o autorización de giros con servicios de bebidas alcohólicas</v>
      </c>
      <c r="L2005" s="16" t="str">
        <f t="shared" si="286"/>
        <v>400</v>
      </c>
      <c r="M2005" s="16" t="str">
        <f>VLOOKUP(L2005:L5161,[11]FF!$A$10:$B$16,2,FALSE)</f>
        <v>Ingresos Propios</v>
      </c>
      <c r="N2005" s="16" t="str">
        <f t="shared" si="287"/>
        <v>401</v>
      </c>
      <c r="O2005" s="16" t="str">
        <f>VLOOKUP(N2005:N5161,[11]FF!$A$22:$B$93,2,FALSE)</f>
        <v>Ingresos Propios</v>
      </c>
      <c r="P2005" s="16">
        <v>860406</v>
      </c>
      <c r="Q2005" s="16">
        <v>2</v>
      </c>
      <c r="R2005" s="17">
        <v>0</v>
      </c>
      <c r="S2005" s="17">
        <v>0</v>
      </c>
      <c r="T2005" s="17">
        <f t="shared" si="279"/>
        <v>0</v>
      </c>
      <c r="U2005" s="17">
        <v>0</v>
      </c>
      <c r="V2005" s="17">
        <v>1221163.78</v>
      </c>
      <c r="W2005" s="17">
        <f t="shared" si="280"/>
        <v>-1221163.78</v>
      </c>
      <c r="X2005" t="str">
        <f>VLOOKUP(J2005,'[12]Conver ASEJ VS Clave Nueva'!$A$4:$C$193,3,FALSE)</f>
        <v>4.3.1.2</v>
      </c>
      <c r="Y2005" t="str">
        <f>VLOOKUP(K2005,'[13]Conver ASEJ VS Clave Nueva'!$B$4:$D$193,3,FALSE)</f>
        <v>Licencias, permisos o autorización de giros con servicios de bebidas alcohólicas</v>
      </c>
    </row>
    <row r="2006" spans="1:25" x14ac:dyDescent="0.25">
      <c r="A2006" s="16">
        <v>84793</v>
      </c>
      <c r="B2006" s="16" t="s">
        <v>69</v>
      </c>
      <c r="C2006" s="16" t="str">
        <f t="shared" si="281"/>
        <v>2018</v>
      </c>
      <c r="D2006" s="16" t="str">
        <f t="shared" si="282"/>
        <v>040000</v>
      </c>
      <c r="E2006" s="16" t="str">
        <f>VLOOKUP(D2006:D5162,'[10]Catalogos CRI'!$A$10:$B$19,2,FALSE)</f>
        <v>DERECHOS</v>
      </c>
      <c r="F2006" s="16" t="str">
        <f t="shared" si="283"/>
        <v>043000</v>
      </c>
      <c r="G2006" s="16" t="str">
        <f>VLOOKUP(F2006:F5162,'[10]Catalogos CRI'!$A$24:$B$65,2,FALSE)</f>
        <v>DERECHOS POR PRESTACIÓN DE SERVICIOS</v>
      </c>
      <c r="H2006" s="16" t="str">
        <f t="shared" si="284"/>
        <v>043010</v>
      </c>
      <c r="I2006" s="16" t="str">
        <f>VLOOKUP(H2006:H5162,'[10]Catalogos CRI'!$A$70:$B$148,2,FALSE)</f>
        <v>Licencias y permisos de giros</v>
      </c>
      <c r="J2006" s="16" t="str">
        <f t="shared" si="285"/>
        <v>043012</v>
      </c>
      <c r="K2006" s="16" t="str">
        <f>VLOOKUP(J2006:J5162,'[10]Catalogos CRI'!$A$153:$B$335,2,FALSE)</f>
        <v>Licencias, permisos o autorización de giros con servicios de bebidas alcohólicas</v>
      </c>
      <c r="L2006" s="16" t="str">
        <f t="shared" si="286"/>
        <v>400</v>
      </c>
      <c r="M2006" s="16" t="str">
        <f>VLOOKUP(L2006:L5162,[11]FF!$A$10:$B$16,2,FALSE)</f>
        <v>Ingresos Propios</v>
      </c>
      <c r="N2006" s="16" t="str">
        <f t="shared" si="287"/>
        <v>401</v>
      </c>
      <c r="O2006" s="16" t="str">
        <f>VLOOKUP(N2006:N5162,[11]FF!$A$22:$B$93,2,FALSE)</f>
        <v>Ingresos Propios</v>
      </c>
      <c r="P2006" s="16">
        <v>860407</v>
      </c>
      <c r="Q2006" s="16">
        <v>3</v>
      </c>
      <c r="R2006" s="17">
        <v>0</v>
      </c>
      <c r="S2006" s="17">
        <v>0</v>
      </c>
      <c r="T2006" s="17">
        <f t="shared" si="279"/>
        <v>0</v>
      </c>
      <c r="U2006" s="17">
        <v>0</v>
      </c>
      <c r="V2006" s="17">
        <v>671317.46</v>
      </c>
      <c r="W2006" s="17">
        <f t="shared" si="280"/>
        <v>-671317.46</v>
      </c>
      <c r="X2006" t="str">
        <f>VLOOKUP(J2006,'[12]Conver ASEJ VS Clave Nueva'!$A$4:$C$193,3,FALSE)</f>
        <v>4.3.1.2</v>
      </c>
      <c r="Y2006" t="str">
        <f>VLOOKUP(K2006,'[13]Conver ASEJ VS Clave Nueva'!$B$4:$D$193,3,FALSE)</f>
        <v>Licencias, permisos o autorización de giros con servicios de bebidas alcohólicas</v>
      </c>
    </row>
    <row r="2007" spans="1:25" x14ac:dyDescent="0.25">
      <c r="A2007" s="16">
        <v>84793</v>
      </c>
      <c r="B2007" s="16" t="s">
        <v>69</v>
      </c>
      <c r="C2007" s="16" t="str">
        <f t="shared" si="281"/>
        <v>2018</v>
      </c>
      <c r="D2007" s="16" t="str">
        <f t="shared" si="282"/>
        <v>040000</v>
      </c>
      <c r="E2007" s="16" t="str">
        <f>VLOOKUP(D2007:D5163,'[10]Catalogos CRI'!$A$10:$B$19,2,FALSE)</f>
        <v>DERECHOS</v>
      </c>
      <c r="F2007" s="16" t="str">
        <f t="shared" si="283"/>
        <v>043000</v>
      </c>
      <c r="G2007" s="16" t="str">
        <f>VLOOKUP(F2007:F5163,'[10]Catalogos CRI'!$A$24:$B$65,2,FALSE)</f>
        <v>DERECHOS POR PRESTACIÓN DE SERVICIOS</v>
      </c>
      <c r="H2007" s="16" t="str">
        <f t="shared" si="284"/>
        <v>043010</v>
      </c>
      <c r="I2007" s="16" t="str">
        <f>VLOOKUP(H2007:H5163,'[10]Catalogos CRI'!$A$70:$B$148,2,FALSE)</f>
        <v>Licencias y permisos de giros</v>
      </c>
      <c r="J2007" s="16" t="str">
        <f t="shared" si="285"/>
        <v>043012</v>
      </c>
      <c r="K2007" s="16" t="str">
        <f>VLOOKUP(J2007:J5163,'[10]Catalogos CRI'!$A$153:$B$335,2,FALSE)</f>
        <v>Licencias, permisos o autorización de giros con servicios de bebidas alcohólicas</v>
      </c>
      <c r="L2007" s="16" t="str">
        <f t="shared" si="286"/>
        <v>400</v>
      </c>
      <c r="M2007" s="16" t="str">
        <f>VLOOKUP(L2007:L5163,[11]FF!$A$10:$B$16,2,FALSE)</f>
        <v>Ingresos Propios</v>
      </c>
      <c r="N2007" s="16" t="str">
        <f t="shared" si="287"/>
        <v>401</v>
      </c>
      <c r="O2007" s="16" t="str">
        <f>VLOOKUP(N2007:N5163,[11]FF!$A$22:$B$93,2,FALSE)</f>
        <v>Ingresos Propios</v>
      </c>
      <c r="P2007" s="16">
        <v>860408</v>
      </c>
      <c r="Q2007" s="16">
        <v>4</v>
      </c>
      <c r="R2007" s="17">
        <v>0</v>
      </c>
      <c r="S2007" s="17">
        <v>0</v>
      </c>
      <c r="T2007" s="17">
        <f t="shared" si="279"/>
        <v>0</v>
      </c>
      <c r="U2007" s="17">
        <v>0</v>
      </c>
      <c r="V2007" s="17">
        <v>514348.82</v>
      </c>
      <c r="W2007" s="17">
        <f t="shared" si="280"/>
        <v>-514348.82</v>
      </c>
      <c r="X2007" t="str">
        <f>VLOOKUP(J2007,'[12]Conver ASEJ VS Clave Nueva'!$A$4:$C$193,3,FALSE)</f>
        <v>4.3.1.2</v>
      </c>
      <c r="Y2007" t="str">
        <f>VLOOKUP(K2007,'[13]Conver ASEJ VS Clave Nueva'!$B$4:$D$193,3,FALSE)</f>
        <v>Licencias, permisos o autorización de giros con servicios de bebidas alcohólicas</v>
      </c>
    </row>
    <row r="2008" spans="1:25" x14ac:dyDescent="0.25">
      <c r="A2008" s="16">
        <v>84793</v>
      </c>
      <c r="B2008" s="16" t="s">
        <v>69</v>
      </c>
      <c r="C2008" s="16" t="str">
        <f t="shared" si="281"/>
        <v>2018</v>
      </c>
      <c r="D2008" s="16" t="str">
        <f t="shared" si="282"/>
        <v>040000</v>
      </c>
      <c r="E2008" s="16" t="str">
        <f>VLOOKUP(D2008:D5164,'[10]Catalogos CRI'!$A$10:$B$19,2,FALSE)</f>
        <v>DERECHOS</v>
      </c>
      <c r="F2008" s="16" t="str">
        <f t="shared" si="283"/>
        <v>043000</v>
      </c>
      <c r="G2008" s="16" t="str">
        <f>VLOOKUP(F2008:F5164,'[10]Catalogos CRI'!$A$24:$B$65,2,FALSE)</f>
        <v>DERECHOS POR PRESTACIÓN DE SERVICIOS</v>
      </c>
      <c r="H2008" s="16" t="str">
        <f t="shared" si="284"/>
        <v>043010</v>
      </c>
      <c r="I2008" s="16" t="str">
        <f>VLOOKUP(H2008:H5164,'[10]Catalogos CRI'!$A$70:$B$148,2,FALSE)</f>
        <v>Licencias y permisos de giros</v>
      </c>
      <c r="J2008" s="16" t="str">
        <f t="shared" si="285"/>
        <v>043012</v>
      </c>
      <c r="K2008" s="16" t="str">
        <f>VLOOKUP(J2008:J5164,'[10]Catalogos CRI'!$A$153:$B$335,2,FALSE)</f>
        <v>Licencias, permisos o autorización de giros con servicios de bebidas alcohólicas</v>
      </c>
      <c r="L2008" s="16" t="str">
        <f t="shared" si="286"/>
        <v>400</v>
      </c>
      <c r="M2008" s="16" t="str">
        <f>VLOOKUP(L2008:L5164,[11]FF!$A$10:$B$16,2,FALSE)</f>
        <v>Ingresos Propios</v>
      </c>
      <c r="N2008" s="16" t="str">
        <f t="shared" si="287"/>
        <v>401</v>
      </c>
      <c r="O2008" s="16" t="str">
        <f>VLOOKUP(N2008:N5164,[11]FF!$A$22:$B$93,2,FALSE)</f>
        <v>Ingresos Propios</v>
      </c>
      <c r="P2008" s="16">
        <v>860409</v>
      </c>
      <c r="Q2008" s="16">
        <v>5</v>
      </c>
      <c r="R2008" s="17">
        <v>0</v>
      </c>
      <c r="S2008" s="17">
        <v>0</v>
      </c>
      <c r="T2008" s="17">
        <f t="shared" si="279"/>
        <v>0</v>
      </c>
      <c r="U2008" s="17">
        <v>0</v>
      </c>
      <c r="V2008" s="17">
        <v>322112</v>
      </c>
      <c r="W2008" s="17">
        <f t="shared" si="280"/>
        <v>-322112</v>
      </c>
      <c r="X2008" t="str">
        <f>VLOOKUP(J2008,'[12]Conver ASEJ VS Clave Nueva'!$A$4:$C$193,3,FALSE)</f>
        <v>4.3.1.2</v>
      </c>
      <c r="Y2008" t="str">
        <f>VLOOKUP(K2008,'[13]Conver ASEJ VS Clave Nueva'!$B$4:$D$193,3,FALSE)</f>
        <v>Licencias, permisos o autorización de giros con servicios de bebidas alcohólicas</v>
      </c>
    </row>
    <row r="2009" spans="1:25" x14ac:dyDescent="0.25">
      <c r="A2009" s="16">
        <v>84793</v>
      </c>
      <c r="B2009" s="16" t="s">
        <v>69</v>
      </c>
      <c r="C2009" s="16" t="str">
        <f t="shared" si="281"/>
        <v>2018</v>
      </c>
      <c r="D2009" s="16" t="str">
        <f t="shared" si="282"/>
        <v>040000</v>
      </c>
      <c r="E2009" s="16" t="str">
        <f>VLOOKUP(D2009:D5165,'[10]Catalogos CRI'!$A$10:$B$19,2,FALSE)</f>
        <v>DERECHOS</v>
      </c>
      <c r="F2009" s="16" t="str">
        <f t="shared" si="283"/>
        <v>043000</v>
      </c>
      <c r="G2009" s="16" t="str">
        <f>VLOOKUP(F2009:F5165,'[10]Catalogos CRI'!$A$24:$B$65,2,FALSE)</f>
        <v>DERECHOS POR PRESTACIÓN DE SERVICIOS</v>
      </c>
      <c r="H2009" s="16" t="str">
        <f t="shared" si="284"/>
        <v>043010</v>
      </c>
      <c r="I2009" s="16" t="str">
        <f>VLOOKUP(H2009:H5165,'[10]Catalogos CRI'!$A$70:$B$148,2,FALSE)</f>
        <v>Licencias y permisos de giros</v>
      </c>
      <c r="J2009" s="16" t="str">
        <f t="shared" si="285"/>
        <v>043012</v>
      </c>
      <c r="K2009" s="16" t="str">
        <f>VLOOKUP(J2009:J5165,'[10]Catalogos CRI'!$A$153:$B$335,2,FALSE)</f>
        <v>Licencias, permisos o autorización de giros con servicios de bebidas alcohólicas</v>
      </c>
      <c r="L2009" s="16" t="str">
        <f t="shared" si="286"/>
        <v>400</v>
      </c>
      <c r="M2009" s="16" t="str">
        <f>VLOOKUP(L2009:L5165,[11]FF!$A$10:$B$16,2,FALSE)</f>
        <v>Ingresos Propios</v>
      </c>
      <c r="N2009" s="16" t="str">
        <f t="shared" si="287"/>
        <v>401</v>
      </c>
      <c r="O2009" s="16" t="str">
        <f>VLOOKUP(N2009:N5165,[11]FF!$A$22:$B$93,2,FALSE)</f>
        <v>Ingresos Propios</v>
      </c>
      <c r="P2009" s="16">
        <v>860410</v>
      </c>
      <c r="Q2009" s="16">
        <v>6</v>
      </c>
      <c r="R2009" s="17">
        <v>0</v>
      </c>
      <c r="S2009" s="17">
        <v>0</v>
      </c>
      <c r="T2009" s="17">
        <f t="shared" si="279"/>
        <v>0</v>
      </c>
      <c r="U2009" s="17">
        <v>0</v>
      </c>
      <c r="V2009" s="17">
        <v>330334.78000000003</v>
      </c>
      <c r="W2009" s="17">
        <f t="shared" si="280"/>
        <v>-330334.78000000003</v>
      </c>
      <c r="X2009" t="str">
        <f>VLOOKUP(J2009,'[12]Conver ASEJ VS Clave Nueva'!$A$4:$C$193,3,FALSE)</f>
        <v>4.3.1.2</v>
      </c>
      <c r="Y2009" t="str">
        <f>VLOOKUP(K2009,'[13]Conver ASEJ VS Clave Nueva'!$B$4:$D$193,3,FALSE)</f>
        <v>Licencias, permisos o autorización de giros con servicios de bebidas alcohólicas</v>
      </c>
    </row>
    <row r="2010" spans="1:25" x14ac:dyDescent="0.25">
      <c r="A2010" s="16">
        <v>84793</v>
      </c>
      <c r="B2010" s="16" t="s">
        <v>69</v>
      </c>
      <c r="C2010" s="16" t="str">
        <f t="shared" si="281"/>
        <v>2018</v>
      </c>
      <c r="D2010" s="16" t="str">
        <f t="shared" si="282"/>
        <v>040000</v>
      </c>
      <c r="E2010" s="16" t="str">
        <f>VLOOKUP(D2010:D5166,'[10]Catalogos CRI'!$A$10:$B$19,2,FALSE)</f>
        <v>DERECHOS</v>
      </c>
      <c r="F2010" s="16" t="str">
        <f t="shared" si="283"/>
        <v>043000</v>
      </c>
      <c r="G2010" s="16" t="str">
        <f>VLOOKUP(F2010:F5166,'[10]Catalogos CRI'!$A$24:$B$65,2,FALSE)</f>
        <v>DERECHOS POR PRESTACIÓN DE SERVICIOS</v>
      </c>
      <c r="H2010" s="16" t="str">
        <f t="shared" si="284"/>
        <v>043010</v>
      </c>
      <c r="I2010" s="16" t="str">
        <f>VLOOKUP(H2010:H5166,'[10]Catalogos CRI'!$A$70:$B$148,2,FALSE)</f>
        <v>Licencias y permisos de giros</v>
      </c>
      <c r="J2010" s="16" t="str">
        <f t="shared" si="285"/>
        <v>043012</v>
      </c>
      <c r="K2010" s="16" t="str">
        <f>VLOOKUP(J2010:J5166,'[10]Catalogos CRI'!$A$153:$B$335,2,FALSE)</f>
        <v>Licencias, permisos o autorización de giros con servicios de bebidas alcohólicas</v>
      </c>
      <c r="L2010" s="16" t="str">
        <f t="shared" si="286"/>
        <v>400</v>
      </c>
      <c r="M2010" s="16" t="str">
        <f>VLOOKUP(L2010:L5166,[11]FF!$A$10:$B$16,2,FALSE)</f>
        <v>Ingresos Propios</v>
      </c>
      <c r="N2010" s="16" t="str">
        <f t="shared" si="287"/>
        <v>401</v>
      </c>
      <c r="O2010" s="16" t="str">
        <f>VLOOKUP(N2010:N5166,[11]FF!$A$22:$B$93,2,FALSE)</f>
        <v>Ingresos Propios</v>
      </c>
      <c r="P2010" s="16">
        <v>860411</v>
      </c>
      <c r="Q2010" s="16">
        <v>7</v>
      </c>
      <c r="R2010" s="17">
        <v>0</v>
      </c>
      <c r="S2010" s="17">
        <v>0</v>
      </c>
      <c r="T2010" s="17">
        <f t="shared" si="279"/>
        <v>0</v>
      </c>
      <c r="U2010" s="17">
        <v>0</v>
      </c>
      <c r="V2010" s="17">
        <v>140471.70000000001</v>
      </c>
      <c r="W2010" s="17">
        <f t="shared" si="280"/>
        <v>-140471.70000000001</v>
      </c>
      <c r="X2010" t="str">
        <f>VLOOKUP(J2010,'[12]Conver ASEJ VS Clave Nueva'!$A$4:$C$193,3,FALSE)</f>
        <v>4.3.1.2</v>
      </c>
      <c r="Y2010" t="str">
        <f>VLOOKUP(K2010,'[13]Conver ASEJ VS Clave Nueva'!$B$4:$D$193,3,FALSE)</f>
        <v>Licencias, permisos o autorización de giros con servicios de bebidas alcohólicas</v>
      </c>
    </row>
    <row r="2011" spans="1:25" x14ac:dyDescent="0.25">
      <c r="A2011" s="16">
        <v>84793</v>
      </c>
      <c r="B2011" s="16" t="s">
        <v>69</v>
      </c>
      <c r="C2011" s="16" t="str">
        <f t="shared" si="281"/>
        <v>2018</v>
      </c>
      <c r="D2011" s="16" t="str">
        <f t="shared" si="282"/>
        <v>040000</v>
      </c>
      <c r="E2011" s="16" t="str">
        <f>VLOOKUP(D2011:D5167,'[10]Catalogos CRI'!$A$10:$B$19,2,FALSE)</f>
        <v>DERECHOS</v>
      </c>
      <c r="F2011" s="16" t="str">
        <f t="shared" si="283"/>
        <v>043000</v>
      </c>
      <c r="G2011" s="16" t="str">
        <f>VLOOKUP(F2011:F5167,'[10]Catalogos CRI'!$A$24:$B$65,2,FALSE)</f>
        <v>DERECHOS POR PRESTACIÓN DE SERVICIOS</v>
      </c>
      <c r="H2011" s="16" t="str">
        <f t="shared" si="284"/>
        <v>043010</v>
      </c>
      <c r="I2011" s="16" t="str">
        <f>VLOOKUP(H2011:H5167,'[10]Catalogos CRI'!$A$70:$B$148,2,FALSE)</f>
        <v>Licencias y permisos de giros</v>
      </c>
      <c r="J2011" s="16" t="str">
        <f t="shared" si="285"/>
        <v>043012</v>
      </c>
      <c r="K2011" s="16" t="str">
        <f>VLOOKUP(J2011:J5167,'[10]Catalogos CRI'!$A$153:$B$335,2,FALSE)</f>
        <v>Licencias, permisos o autorización de giros con servicios de bebidas alcohólicas</v>
      </c>
      <c r="L2011" s="16" t="str">
        <f t="shared" si="286"/>
        <v>400</v>
      </c>
      <c r="M2011" s="16" t="str">
        <f>VLOOKUP(L2011:L5167,[11]FF!$A$10:$B$16,2,FALSE)</f>
        <v>Ingresos Propios</v>
      </c>
      <c r="N2011" s="16" t="str">
        <f t="shared" si="287"/>
        <v>401</v>
      </c>
      <c r="O2011" s="16" t="str">
        <f>VLOOKUP(N2011:N5167,[11]FF!$A$22:$B$93,2,FALSE)</f>
        <v>Ingresos Propios</v>
      </c>
      <c r="P2011" s="16">
        <v>860412</v>
      </c>
      <c r="Q2011" s="16">
        <v>8</v>
      </c>
      <c r="R2011" s="17">
        <v>0</v>
      </c>
      <c r="S2011" s="17">
        <v>0</v>
      </c>
      <c r="T2011" s="17">
        <f t="shared" si="279"/>
        <v>0</v>
      </c>
      <c r="U2011" s="17">
        <v>0</v>
      </c>
      <c r="V2011" s="17">
        <v>123630.26</v>
      </c>
      <c r="W2011" s="17">
        <f t="shared" si="280"/>
        <v>-123630.26</v>
      </c>
      <c r="X2011" t="str">
        <f>VLOOKUP(J2011,'[12]Conver ASEJ VS Clave Nueva'!$A$4:$C$193,3,FALSE)</f>
        <v>4.3.1.2</v>
      </c>
      <c r="Y2011" t="str">
        <f>VLOOKUP(K2011,'[13]Conver ASEJ VS Clave Nueva'!$B$4:$D$193,3,FALSE)</f>
        <v>Licencias, permisos o autorización de giros con servicios de bebidas alcohólicas</v>
      </c>
    </row>
    <row r="2012" spans="1:25" x14ac:dyDescent="0.25">
      <c r="A2012" s="16">
        <v>84793</v>
      </c>
      <c r="B2012" s="16" t="s">
        <v>69</v>
      </c>
      <c r="C2012" s="16" t="str">
        <f t="shared" si="281"/>
        <v>2018</v>
      </c>
      <c r="D2012" s="16" t="str">
        <f t="shared" si="282"/>
        <v>040000</v>
      </c>
      <c r="E2012" s="16" t="str">
        <f>VLOOKUP(D2012:D5168,'[10]Catalogos CRI'!$A$10:$B$19,2,FALSE)</f>
        <v>DERECHOS</v>
      </c>
      <c r="F2012" s="16" t="str">
        <f t="shared" si="283"/>
        <v>043000</v>
      </c>
      <c r="G2012" s="16" t="str">
        <f>VLOOKUP(F2012:F5168,'[10]Catalogos CRI'!$A$24:$B$65,2,FALSE)</f>
        <v>DERECHOS POR PRESTACIÓN DE SERVICIOS</v>
      </c>
      <c r="H2012" s="16" t="str">
        <f t="shared" si="284"/>
        <v>043010</v>
      </c>
      <c r="I2012" s="16" t="str">
        <f>VLOOKUP(H2012:H5168,'[10]Catalogos CRI'!$A$70:$B$148,2,FALSE)</f>
        <v>Licencias y permisos de giros</v>
      </c>
      <c r="J2012" s="16" t="str">
        <f t="shared" si="285"/>
        <v>043012</v>
      </c>
      <c r="K2012" s="16" t="str">
        <f>VLOOKUP(J2012:J5168,'[10]Catalogos CRI'!$A$153:$B$335,2,FALSE)</f>
        <v>Licencias, permisos o autorización de giros con servicios de bebidas alcohólicas</v>
      </c>
      <c r="L2012" s="16" t="str">
        <f t="shared" si="286"/>
        <v>400</v>
      </c>
      <c r="M2012" s="16" t="str">
        <f>VLOOKUP(L2012:L5168,[11]FF!$A$10:$B$16,2,FALSE)</f>
        <v>Ingresos Propios</v>
      </c>
      <c r="N2012" s="16" t="str">
        <f t="shared" si="287"/>
        <v>401</v>
      </c>
      <c r="O2012" s="16" t="str">
        <f>VLOOKUP(N2012:N5168,[11]FF!$A$22:$B$93,2,FALSE)</f>
        <v>Ingresos Propios</v>
      </c>
      <c r="P2012" s="16">
        <v>860413</v>
      </c>
      <c r="Q2012" s="16">
        <v>9</v>
      </c>
      <c r="R2012" s="17">
        <v>0</v>
      </c>
      <c r="S2012" s="17">
        <v>0</v>
      </c>
      <c r="T2012" s="17">
        <f t="shared" si="279"/>
        <v>0</v>
      </c>
      <c r="U2012" s="17">
        <v>0</v>
      </c>
      <c r="V2012" s="17">
        <v>323013.46999999997</v>
      </c>
      <c r="W2012" s="17">
        <f t="shared" si="280"/>
        <v>-323013.46999999997</v>
      </c>
      <c r="X2012" t="str">
        <f>VLOOKUP(J2012,'[12]Conver ASEJ VS Clave Nueva'!$A$4:$C$193,3,FALSE)</f>
        <v>4.3.1.2</v>
      </c>
      <c r="Y2012" t="str">
        <f>VLOOKUP(K2012,'[13]Conver ASEJ VS Clave Nueva'!$B$4:$D$193,3,FALSE)</f>
        <v>Licencias, permisos o autorización de giros con servicios de bebidas alcohólicas</v>
      </c>
    </row>
    <row r="2013" spans="1:25" x14ac:dyDescent="0.25">
      <c r="A2013" s="16">
        <v>84793</v>
      </c>
      <c r="B2013" s="16" t="s">
        <v>69</v>
      </c>
      <c r="C2013" s="16" t="str">
        <f t="shared" si="281"/>
        <v>2018</v>
      </c>
      <c r="D2013" s="16" t="str">
        <f t="shared" si="282"/>
        <v>040000</v>
      </c>
      <c r="E2013" s="16" t="str">
        <f>VLOOKUP(D2013:D5169,'[10]Catalogos CRI'!$A$10:$B$19,2,FALSE)</f>
        <v>DERECHOS</v>
      </c>
      <c r="F2013" s="16" t="str">
        <f t="shared" si="283"/>
        <v>043000</v>
      </c>
      <c r="G2013" s="16" t="str">
        <f>VLOOKUP(F2013:F5169,'[10]Catalogos CRI'!$A$24:$B$65,2,FALSE)</f>
        <v>DERECHOS POR PRESTACIÓN DE SERVICIOS</v>
      </c>
      <c r="H2013" s="16" t="str">
        <f t="shared" si="284"/>
        <v>043010</v>
      </c>
      <c r="I2013" s="16" t="str">
        <f>VLOOKUP(H2013:H5169,'[10]Catalogos CRI'!$A$70:$B$148,2,FALSE)</f>
        <v>Licencias y permisos de giros</v>
      </c>
      <c r="J2013" s="16" t="str">
        <f t="shared" si="285"/>
        <v>043012</v>
      </c>
      <c r="K2013" s="16" t="str">
        <f>VLOOKUP(J2013:J5169,'[10]Catalogos CRI'!$A$153:$B$335,2,FALSE)</f>
        <v>Licencias, permisos o autorización de giros con servicios de bebidas alcohólicas</v>
      </c>
      <c r="L2013" s="16" t="str">
        <f t="shared" si="286"/>
        <v>400</v>
      </c>
      <c r="M2013" s="16" t="str">
        <f>VLOOKUP(L2013:L5169,[11]FF!$A$10:$B$16,2,FALSE)</f>
        <v>Ingresos Propios</v>
      </c>
      <c r="N2013" s="16" t="str">
        <f t="shared" si="287"/>
        <v>401</v>
      </c>
      <c r="O2013" s="16" t="str">
        <f>VLOOKUP(N2013:N5169,[11]FF!$A$22:$B$93,2,FALSE)</f>
        <v>Ingresos Propios</v>
      </c>
      <c r="P2013" s="16">
        <v>860414</v>
      </c>
      <c r="Q2013" s="16">
        <v>10</v>
      </c>
      <c r="R2013" s="17">
        <v>0</v>
      </c>
      <c r="S2013" s="17">
        <v>0</v>
      </c>
      <c r="T2013" s="17">
        <f t="shared" si="279"/>
        <v>0</v>
      </c>
      <c r="U2013" s="17">
        <v>0</v>
      </c>
      <c r="V2013" s="17">
        <v>187967.16</v>
      </c>
      <c r="W2013" s="17">
        <f t="shared" si="280"/>
        <v>-187967.16</v>
      </c>
      <c r="X2013" t="str">
        <f>VLOOKUP(J2013,'[12]Conver ASEJ VS Clave Nueva'!$A$4:$C$193,3,FALSE)</f>
        <v>4.3.1.2</v>
      </c>
      <c r="Y2013" t="str">
        <f>VLOOKUP(K2013,'[13]Conver ASEJ VS Clave Nueva'!$B$4:$D$193,3,FALSE)</f>
        <v>Licencias, permisos o autorización de giros con servicios de bebidas alcohólicas</v>
      </c>
    </row>
    <row r="2014" spans="1:25" x14ac:dyDescent="0.25">
      <c r="A2014" s="16">
        <v>84793</v>
      </c>
      <c r="B2014" s="16" t="s">
        <v>69</v>
      </c>
      <c r="C2014" s="16" t="str">
        <f t="shared" si="281"/>
        <v>2018</v>
      </c>
      <c r="D2014" s="16" t="str">
        <f t="shared" si="282"/>
        <v>040000</v>
      </c>
      <c r="E2014" s="16" t="str">
        <f>VLOOKUP(D2014:D5170,'[10]Catalogos CRI'!$A$10:$B$19,2,FALSE)</f>
        <v>DERECHOS</v>
      </c>
      <c r="F2014" s="16" t="str">
        <f t="shared" si="283"/>
        <v>043000</v>
      </c>
      <c r="G2014" s="16" t="str">
        <f>VLOOKUP(F2014:F5170,'[10]Catalogos CRI'!$A$24:$B$65,2,FALSE)</f>
        <v>DERECHOS POR PRESTACIÓN DE SERVICIOS</v>
      </c>
      <c r="H2014" s="16" t="str">
        <f t="shared" si="284"/>
        <v>043010</v>
      </c>
      <c r="I2014" s="16" t="str">
        <f>VLOOKUP(H2014:H5170,'[10]Catalogos CRI'!$A$70:$B$148,2,FALSE)</f>
        <v>Licencias y permisos de giros</v>
      </c>
      <c r="J2014" s="16" t="str">
        <f t="shared" si="285"/>
        <v>043012</v>
      </c>
      <c r="K2014" s="16" t="str">
        <f>VLOOKUP(J2014:J5170,'[10]Catalogos CRI'!$A$153:$B$335,2,FALSE)</f>
        <v>Licencias, permisos o autorización de giros con servicios de bebidas alcohólicas</v>
      </c>
      <c r="L2014" s="16" t="str">
        <f t="shared" si="286"/>
        <v>400</v>
      </c>
      <c r="M2014" s="16" t="str">
        <f>VLOOKUP(L2014:L5170,[11]FF!$A$10:$B$16,2,FALSE)</f>
        <v>Ingresos Propios</v>
      </c>
      <c r="N2014" s="16" t="str">
        <f t="shared" si="287"/>
        <v>401</v>
      </c>
      <c r="O2014" s="16" t="str">
        <f>VLOOKUP(N2014:N5170,[11]FF!$A$22:$B$93,2,FALSE)</f>
        <v>Ingresos Propios</v>
      </c>
      <c r="P2014" s="16">
        <v>860415</v>
      </c>
      <c r="Q2014" s="16">
        <v>11</v>
      </c>
      <c r="R2014" s="17">
        <v>0</v>
      </c>
      <c r="S2014" s="17">
        <v>0</v>
      </c>
      <c r="T2014" s="17">
        <f t="shared" si="279"/>
        <v>0</v>
      </c>
      <c r="U2014" s="17">
        <v>0</v>
      </c>
      <c r="V2014" s="17">
        <v>104148.74</v>
      </c>
      <c r="W2014" s="17">
        <f t="shared" si="280"/>
        <v>-104148.74</v>
      </c>
      <c r="X2014" t="str">
        <f>VLOOKUP(J2014,'[12]Conver ASEJ VS Clave Nueva'!$A$4:$C$193,3,FALSE)</f>
        <v>4.3.1.2</v>
      </c>
      <c r="Y2014" t="str">
        <f>VLOOKUP(K2014,'[13]Conver ASEJ VS Clave Nueva'!$B$4:$D$193,3,FALSE)</f>
        <v>Licencias, permisos o autorización de giros con servicios de bebidas alcohólicas</v>
      </c>
    </row>
    <row r="2015" spans="1:25" x14ac:dyDescent="0.25">
      <c r="A2015" s="16">
        <v>84793</v>
      </c>
      <c r="B2015" s="16" t="s">
        <v>69</v>
      </c>
      <c r="C2015" s="16" t="str">
        <f t="shared" si="281"/>
        <v>2018</v>
      </c>
      <c r="D2015" s="16" t="str">
        <f t="shared" si="282"/>
        <v>040000</v>
      </c>
      <c r="E2015" s="16" t="str">
        <f>VLOOKUP(D2015:D5171,'[10]Catalogos CRI'!$A$10:$B$19,2,FALSE)</f>
        <v>DERECHOS</v>
      </c>
      <c r="F2015" s="16" t="str">
        <f t="shared" si="283"/>
        <v>043000</v>
      </c>
      <c r="G2015" s="16" t="str">
        <f>VLOOKUP(F2015:F5171,'[10]Catalogos CRI'!$A$24:$B$65,2,FALSE)</f>
        <v>DERECHOS POR PRESTACIÓN DE SERVICIOS</v>
      </c>
      <c r="H2015" s="16" t="str">
        <f t="shared" si="284"/>
        <v>043010</v>
      </c>
      <c r="I2015" s="16" t="str">
        <f>VLOOKUP(H2015:H5171,'[10]Catalogos CRI'!$A$70:$B$148,2,FALSE)</f>
        <v>Licencias y permisos de giros</v>
      </c>
      <c r="J2015" s="16" t="str">
        <f t="shared" si="285"/>
        <v>043012</v>
      </c>
      <c r="K2015" s="16" t="str">
        <f>VLOOKUP(J2015:J5171,'[10]Catalogos CRI'!$A$153:$B$335,2,FALSE)</f>
        <v>Licencias, permisos o autorización de giros con servicios de bebidas alcohólicas</v>
      </c>
      <c r="L2015" s="16" t="str">
        <f t="shared" si="286"/>
        <v>400</v>
      </c>
      <c r="M2015" s="16" t="str">
        <f>VLOOKUP(L2015:L5171,[11]FF!$A$10:$B$16,2,FALSE)</f>
        <v>Ingresos Propios</v>
      </c>
      <c r="N2015" s="16" t="str">
        <f t="shared" si="287"/>
        <v>401</v>
      </c>
      <c r="O2015" s="16" t="str">
        <f>VLOOKUP(N2015:N5171,[11]FF!$A$22:$B$93,2,FALSE)</f>
        <v>Ingresos Propios</v>
      </c>
      <c r="P2015" s="16">
        <v>860416</v>
      </c>
      <c r="Q2015" s="16">
        <v>12</v>
      </c>
      <c r="R2015" s="17">
        <v>0</v>
      </c>
      <c r="S2015" s="17">
        <v>0</v>
      </c>
      <c r="T2015" s="17">
        <f t="shared" si="279"/>
        <v>0</v>
      </c>
      <c r="U2015" s="17">
        <v>0</v>
      </c>
      <c r="V2015" s="17">
        <v>113911.45</v>
      </c>
      <c r="W2015" s="17">
        <f t="shared" si="280"/>
        <v>-113911.45</v>
      </c>
      <c r="X2015" t="str">
        <f>VLOOKUP(J2015,'[12]Conver ASEJ VS Clave Nueva'!$A$4:$C$193,3,FALSE)</f>
        <v>4.3.1.2</v>
      </c>
      <c r="Y2015" t="str">
        <f>VLOOKUP(K2015,'[13]Conver ASEJ VS Clave Nueva'!$B$4:$D$193,3,FALSE)</f>
        <v>Licencias, permisos o autorización de giros con servicios de bebidas alcohólicas</v>
      </c>
    </row>
    <row r="2016" spans="1:25" x14ac:dyDescent="0.25">
      <c r="A2016" s="16">
        <v>84794</v>
      </c>
      <c r="B2016" s="16" t="s">
        <v>70</v>
      </c>
      <c r="C2016" s="16" t="str">
        <f t="shared" si="281"/>
        <v>2018</v>
      </c>
      <c r="D2016" s="16" t="str">
        <f t="shared" si="282"/>
        <v>040000</v>
      </c>
      <c r="E2016" s="16" t="str">
        <f>VLOOKUP(D2016:D5172,'[10]Catalogos CRI'!$A$10:$B$19,2,FALSE)</f>
        <v>DERECHOS</v>
      </c>
      <c r="F2016" s="16" t="str">
        <f t="shared" si="283"/>
        <v>043000</v>
      </c>
      <c r="G2016" s="16" t="str">
        <f>VLOOKUP(F2016:F5172,'[10]Catalogos CRI'!$A$24:$B$65,2,FALSE)</f>
        <v>DERECHOS POR PRESTACIÓN DE SERVICIOS</v>
      </c>
      <c r="H2016" s="16" t="str">
        <f t="shared" si="284"/>
        <v>043010</v>
      </c>
      <c r="I2016" s="16" t="str">
        <f>VLOOKUP(H2016:H5172,'[10]Catalogos CRI'!$A$70:$B$148,2,FALSE)</f>
        <v>Licencias y permisos de giros</v>
      </c>
      <c r="J2016" s="16" t="str">
        <f t="shared" si="285"/>
        <v>043014</v>
      </c>
      <c r="K2016" s="16" t="str">
        <f>VLOOKUP(J2016:J5172,'[10]Catalogos CRI'!$A$153:$B$335,2,FALSE)</f>
        <v>Permiso para el funcionamiento de horario extraordinario</v>
      </c>
      <c r="L2016" s="16" t="str">
        <f t="shared" si="286"/>
        <v>400</v>
      </c>
      <c r="M2016" s="16" t="str">
        <f>VLOOKUP(L2016:L5172,[11]FF!$A$10:$B$16,2,FALSE)</f>
        <v>Ingresos Propios</v>
      </c>
      <c r="N2016" s="16" t="str">
        <f t="shared" si="287"/>
        <v>401</v>
      </c>
      <c r="O2016" s="16" t="str">
        <f>VLOOKUP(N2016:N5172,[11]FF!$A$22:$B$93,2,FALSE)</f>
        <v>Ingresos Propios</v>
      </c>
      <c r="P2016" s="16">
        <v>860417</v>
      </c>
      <c r="Q2016" s="16">
        <v>1</v>
      </c>
      <c r="R2016" s="17">
        <v>0</v>
      </c>
      <c r="S2016" s="17">
        <v>0</v>
      </c>
      <c r="T2016" s="17">
        <f t="shared" si="279"/>
        <v>0</v>
      </c>
      <c r="U2016" s="17">
        <v>0</v>
      </c>
      <c r="V2016" s="17">
        <v>168164</v>
      </c>
      <c r="W2016" s="17">
        <f t="shared" si="280"/>
        <v>-168164</v>
      </c>
      <c r="X2016" t="str">
        <f>VLOOKUP(J2016,'[12]Conver ASEJ VS Clave Nueva'!$A$4:$C$193,3,FALSE)</f>
        <v>4.3.1.4</v>
      </c>
      <c r="Y2016" t="str">
        <f>VLOOKUP(K2016,'[13]Conver ASEJ VS Clave Nueva'!$B$4:$D$193,3,FALSE)</f>
        <v>Permiso para el funcionamiento de horario extraordinario</v>
      </c>
    </row>
    <row r="2017" spans="1:25" x14ac:dyDescent="0.25">
      <c r="A2017" s="16">
        <v>84794</v>
      </c>
      <c r="B2017" s="16" t="s">
        <v>70</v>
      </c>
      <c r="C2017" s="16" t="str">
        <f t="shared" si="281"/>
        <v>2018</v>
      </c>
      <c r="D2017" s="16" t="str">
        <f t="shared" si="282"/>
        <v>040000</v>
      </c>
      <c r="E2017" s="16" t="str">
        <f>VLOOKUP(D2017:D5173,'[10]Catalogos CRI'!$A$10:$B$19,2,FALSE)</f>
        <v>DERECHOS</v>
      </c>
      <c r="F2017" s="16" t="str">
        <f t="shared" si="283"/>
        <v>043000</v>
      </c>
      <c r="G2017" s="16" t="str">
        <f>VLOOKUP(F2017:F5173,'[10]Catalogos CRI'!$A$24:$B$65,2,FALSE)</f>
        <v>DERECHOS POR PRESTACIÓN DE SERVICIOS</v>
      </c>
      <c r="H2017" s="16" t="str">
        <f t="shared" si="284"/>
        <v>043010</v>
      </c>
      <c r="I2017" s="16" t="str">
        <f>VLOOKUP(H2017:H5173,'[10]Catalogos CRI'!$A$70:$B$148,2,FALSE)</f>
        <v>Licencias y permisos de giros</v>
      </c>
      <c r="J2017" s="16" t="str">
        <f t="shared" si="285"/>
        <v>043014</v>
      </c>
      <c r="K2017" s="16" t="str">
        <f>VLOOKUP(J2017:J5173,'[10]Catalogos CRI'!$A$153:$B$335,2,FALSE)</f>
        <v>Permiso para el funcionamiento de horario extraordinario</v>
      </c>
      <c r="L2017" s="16" t="str">
        <f t="shared" si="286"/>
        <v>400</v>
      </c>
      <c r="M2017" s="16" t="str">
        <f>VLOOKUP(L2017:L5173,[11]FF!$A$10:$B$16,2,FALSE)</f>
        <v>Ingresos Propios</v>
      </c>
      <c r="N2017" s="16" t="str">
        <f t="shared" si="287"/>
        <v>401</v>
      </c>
      <c r="O2017" s="16" t="str">
        <f>VLOOKUP(N2017:N5173,[11]FF!$A$22:$B$93,2,FALSE)</f>
        <v>Ingresos Propios</v>
      </c>
      <c r="P2017" s="16">
        <v>860418</v>
      </c>
      <c r="Q2017" s="16">
        <v>2</v>
      </c>
      <c r="R2017" s="17">
        <v>0</v>
      </c>
      <c r="S2017" s="17">
        <v>0</v>
      </c>
      <c r="T2017" s="17">
        <f t="shared" si="279"/>
        <v>0</v>
      </c>
      <c r="U2017" s="17">
        <v>0</v>
      </c>
      <c r="V2017" s="17">
        <v>49007</v>
      </c>
      <c r="W2017" s="17">
        <f t="shared" si="280"/>
        <v>-49007</v>
      </c>
      <c r="X2017" t="str">
        <f>VLOOKUP(J2017,'[12]Conver ASEJ VS Clave Nueva'!$A$4:$C$193,3,FALSE)</f>
        <v>4.3.1.4</v>
      </c>
      <c r="Y2017" t="str">
        <f>VLOOKUP(K2017,'[13]Conver ASEJ VS Clave Nueva'!$B$4:$D$193,3,FALSE)</f>
        <v>Permiso para el funcionamiento de horario extraordinario</v>
      </c>
    </row>
    <row r="2018" spans="1:25" x14ac:dyDescent="0.25">
      <c r="A2018" s="16">
        <v>84794</v>
      </c>
      <c r="B2018" s="16" t="s">
        <v>70</v>
      </c>
      <c r="C2018" s="16" t="str">
        <f t="shared" si="281"/>
        <v>2018</v>
      </c>
      <c r="D2018" s="16" t="str">
        <f t="shared" si="282"/>
        <v>040000</v>
      </c>
      <c r="E2018" s="16" t="str">
        <f>VLOOKUP(D2018:D5174,'[10]Catalogos CRI'!$A$10:$B$19,2,FALSE)</f>
        <v>DERECHOS</v>
      </c>
      <c r="F2018" s="16" t="str">
        <f t="shared" si="283"/>
        <v>043000</v>
      </c>
      <c r="G2018" s="16" t="str">
        <f>VLOOKUP(F2018:F5174,'[10]Catalogos CRI'!$A$24:$B$65,2,FALSE)</f>
        <v>DERECHOS POR PRESTACIÓN DE SERVICIOS</v>
      </c>
      <c r="H2018" s="16" t="str">
        <f t="shared" si="284"/>
        <v>043010</v>
      </c>
      <c r="I2018" s="16" t="str">
        <f>VLOOKUP(H2018:H5174,'[10]Catalogos CRI'!$A$70:$B$148,2,FALSE)</f>
        <v>Licencias y permisos de giros</v>
      </c>
      <c r="J2018" s="16" t="str">
        <f t="shared" si="285"/>
        <v>043014</v>
      </c>
      <c r="K2018" s="16" t="str">
        <f>VLOOKUP(J2018:J5174,'[10]Catalogos CRI'!$A$153:$B$335,2,FALSE)</f>
        <v>Permiso para el funcionamiento de horario extraordinario</v>
      </c>
      <c r="L2018" s="16" t="str">
        <f t="shared" si="286"/>
        <v>400</v>
      </c>
      <c r="M2018" s="16" t="str">
        <f>VLOOKUP(L2018:L5174,[11]FF!$A$10:$B$16,2,FALSE)</f>
        <v>Ingresos Propios</v>
      </c>
      <c r="N2018" s="16" t="str">
        <f t="shared" si="287"/>
        <v>401</v>
      </c>
      <c r="O2018" s="16" t="str">
        <f>VLOOKUP(N2018:N5174,[11]FF!$A$22:$B$93,2,FALSE)</f>
        <v>Ingresos Propios</v>
      </c>
      <c r="P2018" s="16">
        <v>860419</v>
      </c>
      <c r="Q2018" s="16">
        <v>3</v>
      </c>
      <c r="R2018" s="17">
        <v>0</v>
      </c>
      <c r="S2018" s="17">
        <v>0</v>
      </c>
      <c r="T2018" s="17">
        <f t="shared" si="279"/>
        <v>0</v>
      </c>
      <c r="U2018" s="17">
        <v>0</v>
      </c>
      <c r="V2018" s="17">
        <v>147681</v>
      </c>
      <c r="W2018" s="17">
        <f t="shared" si="280"/>
        <v>-147681</v>
      </c>
      <c r="X2018" t="str">
        <f>VLOOKUP(J2018,'[12]Conver ASEJ VS Clave Nueva'!$A$4:$C$193,3,FALSE)</f>
        <v>4.3.1.4</v>
      </c>
      <c r="Y2018" t="str">
        <f>VLOOKUP(K2018,'[13]Conver ASEJ VS Clave Nueva'!$B$4:$D$193,3,FALSE)</f>
        <v>Permiso para el funcionamiento de horario extraordinario</v>
      </c>
    </row>
    <row r="2019" spans="1:25" x14ac:dyDescent="0.25">
      <c r="A2019" s="16">
        <v>84794</v>
      </c>
      <c r="B2019" s="16" t="s">
        <v>70</v>
      </c>
      <c r="C2019" s="16" t="str">
        <f t="shared" si="281"/>
        <v>2018</v>
      </c>
      <c r="D2019" s="16" t="str">
        <f t="shared" si="282"/>
        <v>040000</v>
      </c>
      <c r="E2019" s="16" t="str">
        <f>VLOOKUP(D2019:D5175,'[10]Catalogos CRI'!$A$10:$B$19,2,FALSE)</f>
        <v>DERECHOS</v>
      </c>
      <c r="F2019" s="16" t="str">
        <f t="shared" si="283"/>
        <v>043000</v>
      </c>
      <c r="G2019" s="16" t="str">
        <f>VLOOKUP(F2019:F5175,'[10]Catalogos CRI'!$A$24:$B$65,2,FALSE)</f>
        <v>DERECHOS POR PRESTACIÓN DE SERVICIOS</v>
      </c>
      <c r="H2019" s="16" t="str">
        <f t="shared" si="284"/>
        <v>043010</v>
      </c>
      <c r="I2019" s="16" t="str">
        <f>VLOOKUP(H2019:H5175,'[10]Catalogos CRI'!$A$70:$B$148,2,FALSE)</f>
        <v>Licencias y permisos de giros</v>
      </c>
      <c r="J2019" s="16" t="str">
        <f t="shared" si="285"/>
        <v>043014</v>
      </c>
      <c r="K2019" s="16" t="str">
        <f>VLOOKUP(J2019:J5175,'[10]Catalogos CRI'!$A$153:$B$335,2,FALSE)</f>
        <v>Permiso para el funcionamiento de horario extraordinario</v>
      </c>
      <c r="L2019" s="16" t="str">
        <f t="shared" si="286"/>
        <v>400</v>
      </c>
      <c r="M2019" s="16" t="str">
        <f>VLOOKUP(L2019:L5175,[11]FF!$A$10:$B$16,2,FALSE)</f>
        <v>Ingresos Propios</v>
      </c>
      <c r="N2019" s="16" t="str">
        <f t="shared" si="287"/>
        <v>401</v>
      </c>
      <c r="O2019" s="16" t="str">
        <f>VLOOKUP(N2019:N5175,[11]FF!$A$22:$B$93,2,FALSE)</f>
        <v>Ingresos Propios</v>
      </c>
      <c r="P2019" s="16">
        <v>860420</v>
      </c>
      <c r="Q2019" s="16">
        <v>4</v>
      </c>
      <c r="R2019" s="17">
        <v>0</v>
      </c>
      <c r="S2019" s="17">
        <v>0</v>
      </c>
      <c r="T2019" s="17">
        <f t="shared" si="279"/>
        <v>0</v>
      </c>
      <c r="U2019" s="17">
        <v>0</v>
      </c>
      <c r="V2019" s="17">
        <v>40238</v>
      </c>
      <c r="W2019" s="17">
        <f t="shared" si="280"/>
        <v>-40238</v>
      </c>
      <c r="X2019" t="str">
        <f>VLOOKUP(J2019,'[12]Conver ASEJ VS Clave Nueva'!$A$4:$C$193,3,FALSE)</f>
        <v>4.3.1.4</v>
      </c>
      <c r="Y2019" t="str">
        <f>VLOOKUP(K2019,'[13]Conver ASEJ VS Clave Nueva'!$B$4:$D$193,3,FALSE)</f>
        <v>Permiso para el funcionamiento de horario extraordinario</v>
      </c>
    </row>
    <row r="2020" spans="1:25" x14ac:dyDescent="0.25">
      <c r="A2020" s="16">
        <v>84794</v>
      </c>
      <c r="B2020" s="16" t="s">
        <v>70</v>
      </c>
      <c r="C2020" s="16" t="str">
        <f t="shared" si="281"/>
        <v>2018</v>
      </c>
      <c r="D2020" s="16" t="str">
        <f t="shared" si="282"/>
        <v>040000</v>
      </c>
      <c r="E2020" s="16" t="str">
        <f>VLOOKUP(D2020:D5176,'[10]Catalogos CRI'!$A$10:$B$19,2,FALSE)</f>
        <v>DERECHOS</v>
      </c>
      <c r="F2020" s="16" t="str">
        <f t="shared" si="283"/>
        <v>043000</v>
      </c>
      <c r="G2020" s="16" t="str">
        <f>VLOOKUP(F2020:F5176,'[10]Catalogos CRI'!$A$24:$B$65,2,FALSE)</f>
        <v>DERECHOS POR PRESTACIÓN DE SERVICIOS</v>
      </c>
      <c r="H2020" s="16" t="str">
        <f t="shared" si="284"/>
        <v>043010</v>
      </c>
      <c r="I2020" s="16" t="str">
        <f>VLOOKUP(H2020:H5176,'[10]Catalogos CRI'!$A$70:$B$148,2,FALSE)</f>
        <v>Licencias y permisos de giros</v>
      </c>
      <c r="J2020" s="16" t="str">
        <f t="shared" si="285"/>
        <v>043014</v>
      </c>
      <c r="K2020" s="16" t="str">
        <f>VLOOKUP(J2020:J5176,'[10]Catalogos CRI'!$A$153:$B$335,2,FALSE)</f>
        <v>Permiso para el funcionamiento de horario extraordinario</v>
      </c>
      <c r="L2020" s="16" t="str">
        <f t="shared" si="286"/>
        <v>400</v>
      </c>
      <c r="M2020" s="16" t="str">
        <f>VLOOKUP(L2020:L5176,[11]FF!$A$10:$B$16,2,FALSE)</f>
        <v>Ingresos Propios</v>
      </c>
      <c r="N2020" s="16" t="str">
        <f t="shared" si="287"/>
        <v>401</v>
      </c>
      <c r="O2020" s="16" t="str">
        <f>VLOOKUP(N2020:N5176,[11]FF!$A$22:$B$93,2,FALSE)</f>
        <v>Ingresos Propios</v>
      </c>
      <c r="P2020" s="16">
        <v>860421</v>
      </c>
      <c r="Q2020" s="16">
        <v>5</v>
      </c>
      <c r="R2020" s="17">
        <v>0</v>
      </c>
      <c r="S2020" s="17">
        <v>0</v>
      </c>
      <c r="T2020" s="17">
        <f t="shared" si="279"/>
        <v>0</v>
      </c>
      <c r="U2020" s="17">
        <v>0</v>
      </c>
      <c r="V2020" s="17">
        <v>149205</v>
      </c>
      <c r="W2020" s="17">
        <f t="shared" si="280"/>
        <v>-149205</v>
      </c>
      <c r="X2020" t="str">
        <f>VLOOKUP(J2020,'[12]Conver ASEJ VS Clave Nueva'!$A$4:$C$193,3,FALSE)</f>
        <v>4.3.1.4</v>
      </c>
      <c r="Y2020" t="str">
        <f>VLOOKUP(K2020,'[13]Conver ASEJ VS Clave Nueva'!$B$4:$D$193,3,FALSE)</f>
        <v>Permiso para el funcionamiento de horario extraordinario</v>
      </c>
    </row>
    <row r="2021" spans="1:25" x14ac:dyDescent="0.25">
      <c r="A2021" s="16">
        <v>84794</v>
      </c>
      <c r="B2021" s="16" t="s">
        <v>70</v>
      </c>
      <c r="C2021" s="16" t="str">
        <f t="shared" si="281"/>
        <v>2018</v>
      </c>
      <c r="D2021" s="16" t="str">
        <f t="shared" si="282"/>
        <v>040000</v>
      </c>
      <c r="E2021" s="16" t="str">
        <f>VLOOKUP(D2021:D5177,'[10]Catalogos CRI'!$A$10:$B$19,2,FALSE)</f>
        <v>DERECHOS</v>
      </c>
      <c r="F2021" s="16" t="str">
        <f t="shared" si="283"/>
        <v>043000</v>
      </c>
      <c r="G2021" s="16" t="str">
        <f>VLOOKUP(F2021:F5177,'[10]Catalogos CRI'!$A$24:$B$65,2,FALSE)</f>
        <v>DERECHOS POR PRESTACIÓN DE SERVICIOS</v>
      </c>
      <c r="H2021" s="16" t="str">
        <f t="shared" si="284"/>
        <v>043010</v>
      </c>
      <c r="I2021" s="16" t="str">
        <f>VLOOKUP(H2021:H5177,'[10]Catalogos CRI'!$A$70:$B$148,2,FALSE)</f>
        <v>Licencias y permisos de giros</v>
      </c>
      <c r="J2021" s="16" t="str">
        <f t="shared" si="285"/>
        <v>043014</v>
      </c>
      <c r="K2021" s="16" t="str">
        <f>VLOOKUP(J2021:J5177,'[10]Catalogos CRI'!$A$153:$B$335,2,FALSE)</f>
        <v>Permiso para el funcionamiento de horario extraordinario</v>
      </c>
      <c r="L2021" s="16" t="str">
        <f t="shared" si="286"/>
        <v>400</v>
      </c>
      <c r="M2021" s="16" t="str">
        <f>VLOOKUP(L2021:L5177,[11]FF!$A$10:$B$16,2,FALSE)</f>
        <v>Ingresos Propios</v>
      </c>
      <c r="N2021" s="16" t="str">
        <f t="shared" si="287"/>
        <v>401</v>
      </c>
      <c r="O2021" s="16" t="str">
        <f>VLOOKUP(N2021:N5177,[11]FF!$A$22:$B$93,2,FALSE)</f>
        <v>Ingresos Propios</v>
      </c>
      <c r="P2021" s="16">
        <v>860422</v>
      </c>
      <c r="Q2021" s="16">
        <v>6</v>
      </c>
      <c r="R2021" s="17">
        <v>0</v>
      </c>
      <c r="S2021" s="17">
        <v>0</v>
      </c>
      <c r="T2021" s="17">
        <f t="shared" si="279"/>
        <v>0</v>
      </c>
      <c r="U2021" s="17">
        <v>0</v>
      </c>
      <c r="V2021" s="17">
        <v>33733</v>
      </c>
      <c r="W2021" s="17">
        <f t="shared" si="280"/>
        <v>-33733</v>
      </c>
      <c r="X2021" t="str">
        <f>VLOOKUP(J2021,'[12]Conver ASEJ VS Clave Nueva'!$A$4:$C$193,3,FALSE)</f>
        <v>4.3.1.4</v>
      </c>
      <c r="Y2021" t="str">
        <f>VLOOKUP(K2021,'[13]Conver ASEJ VS Clave Nueva'!$B$4:$D$193,3,FALSE)</f>
        <v>Permiso para el funcionamiento de horario extraordinario</v>
      </c>
    </row>
    <row r="2022" spans="1:25" x14ac:dyDescent="0.25">
      <c r="A2022" s="16">
        <v>84794</v>
      </c>
      <c r="B2022" s="16" t="s">
        <v>70</v>
      </c>
      <c r="C2022" s="16" t="str">
        <f t="shared" si="281"/>
        <v>2018</v>
      </c>
      <c r="D2022" s="16" t="str">
        <f t="shared" si="282"/>
        <v>040000</v>
      </c>
      <c r="E2022" s="16" t="str">
        <f>VLOOKUP(D2022:D5178,'[10]Catalogos CRI'!$A$10:$B$19,2,FALSE)</f>
        <v>DERECHOS</v>
      </c>
      <c r="F2022" s="16" t="str">
        <f t="shared" si="283"/>
        <v>043000</v>
      </c>
      <c r="G2022" s="16" t="str">
        <f>VLOOKUP(F2022:F5178,'[10]Catalogos CRI'!$A$24:$B$65,2,FALSE)</f>
        <v>DERECHOS POR PRESTACIÓN DE SERVICIOS</v>
      </c>
      <c r="H2022" s="16" t="str">
        <f t="shared" si="284"/>
        <v>043010</v>
      </c>
      <c r="I2022" s="16" t="str">
        <f>VLOOKUP(H2022:H5178,'[10]Catalogos CRI'!$A$70:$B$148,2,FALSE)</f>
        <v>Licencias y permisos de giros</v>
      </c>
      <c r="J2022" s="16" t="str">
        <f t="shared" si="285"/>
        <v>043014</v>
      </c>
      <c r="K2022" s="16" t="str">
        <f>VLOOKUP(J2022:J5178,'[10]Catalogos CRI'!$A$153:$B$335,2,FALSE)</f>
        <v>Permiso para el funcionamiento de horario extraordinario</v>
      </c>
      <c r="L2022" s="16" t="str">
        <f t="shared" si="286"/>
        <v>400</v>
      </c>
      <c r="M2022" s="16" t="str">
        <f>VLOOKUP(L2022:L5178,[11]FF!$A$10:$B$16,2,FALSE)</f>
        <v>Ingresos Propios</v>
      </c>
      <c r="N2022" s="16" t="str">
        <f t="shared" si="287"/>
        <v>401</v>
      </c>
      <c r="O2022" s="16" t="str">
        <f>VLOOKUP(N2022:N5178,[11]FF!$A$22:$B$93,2,FALSE)</f>
        <v>Ingresos Propios</v>
      </c>
      <c r="P2022" s="16">
        <v>860423</v>
      </c>
      <c r="Q2022" s="16">
        <v>7</v>
      </c>
      <c r="R2022" s="17">
        <v>0</v>
      </c>
      <c r="S2022" s="17">
        <v>0</v>
      </c>
      <c r="T2022" s="17">
        <f t="shared" si="279"/>
        <v>0</v>
      </c>
      <c r="U2022" s="17">
        <v>0</v>
      </c>
      <c r="V2022" s="17">
        <v>145913</v>
      </c>
      <c r="W2022" s="17">
        <f t="shared" si="280"/>
        <v>-145913</v>
      </c>
      <c r="X2022" t="str">
        <f>VLOOKUP(J2022,'[12]Conver ASEJ VS Clave Nueva'!$A$4:$C$193,3,FALSE)</f>
        <v>4.3.1.4</v>
      </c>
      <c r="Y2022" t="str">
        <f>VLOOKUP(K2022,'[13]Conver ASEJ VS Clave Nueva'!$B$4:$D$193,3,FALSE)</f>
        <v>Permiso para el funcionamiento de horario extraordinario</v>
      </c>
    </row>
    <row r="2023" spans="1:25" x14ac:dyDescent="0.25">
      <c r="A2023" s="16">
        <v>84794</v>
      </c>
      <c r="B2023" s="16" t="s">
        <v>70</v>
      </c>
      <c r="C2023" s="16" t="str">
        <f t="shared" si="281"/>
        <v>2018</v>
      </c>
      <c r="D2023" s="16" t="str">
        <f t="shared" si="282"/>
        <v>040000</v>
      </c>
      <c r="E2023" s="16" t="str">
        <f>VLOOKUP(D2023:D5179,'[10]Catalogos CRI'!$A$10:$B$19,2,FALSE)</f>
        <v>DERECHOS</v>
      </c>
      <c r="F2023" s="16" t="str">
        <f t="shared" si="283"/>
        <v>043000</v>
      </c>
      <c r="G2023" s="16" t="str">
        <f>VLOOKUP(F2023:F5179,'[10]Catalogos CRI'!$A$24:$B$65,2,FALSE)</f>
        <v>DERECHOS POR PRESTACIÓN DE SERVICIOS</v>
      </c>
      <c r="H2023" s="16" t="str">
        <f t="shared" si="284"/>
        <v>043010</v>
      </c>
      <c r="I2023" s="16" t="str">
        <f>VLOOKUP(H2023:H5179,'[10]Catalogos CRI'!$A$70:$B$148,2,FALSE)</f>
        <v>Licencias y permisos de giros</v>
      </c>
      <c r="J2023" s="16" t="str">
        <f t="shared" si="285"/>
        <v>043014</v>
      </c>
      <c r="K2023" s="16" t="str">
        <f>VLOOKUP(J2023:J5179,'[10]Catalogos CRI'!$A$153:$B$335,2,FALSE)</f>
        <v>Permiso para el funcionamiento de horario extraordinario</v>
      </c>
      <c r="L2023" s="16" t="str">
        <f t="shared" si="286"/>
        <v>400</v>
      </c>
      <c r="M2023" s="16" t="str">
        <f>VLOOKUP(L2023:L5179,[11]FF!$A$10:$B$16,2,FALSE)</f>
        <v>Ingresos Propios</v>
      </c>
      <c r="N2023" s="16" t="str">
        <f t="shared" si="287"/>
        <v>401</v>
      </c>
      <c r="O2023" s="16" t="str">
        <f>VLOOKUP(N2023:N5179,[11]FF!$A$22:$B$93,2,FALSE)</f>
        <v>Ingresos Propios</v>
      </c>
      <c r="P2023" s="16">
        <v>860424</v>
      </c>
      <c r="Q2023" s="16">
        <v>8</v>
      </c>
      <c r="R2023" s="17">
        <v>0</v>
      </c>
      <c r="S2023" s="17">
        <v>0</v>
      </c>
      <c r="T2023" s="17">
        <f t="shared" si="279"/>
        <v>0</v>
      </c>
      <c r="U2023" s="17">
        <v>0</v>
      </c>
      <c r="V2023" s="17">
        <v>58243</v>
      </c>
      <c r="W2023" s="17">
        <f t="shared" si="280"/>
        <v>-58243</v>
      </c>
      <c r="X2023" t="str">
        <f>VLOOKUP(J2023,'[12]Conver ASEJ VS Clave Nueva'!$A$4:$C$193,3,FALSE)</f>
        <v>4.3.1.4</v>
      </c>
      <c r="Y2023" t="str">
        <f>VLOOKUP(K2023,'[13]Conver ASEJ VS Clave Nueva'!$B$4:$D$193,3,FALSE)</f>
        <v>Permiso para el funcionamiento de horario extraordinario</v>
      </c>
    </row>
    <row r="2024" spans="1:25" x14ac:dyDescent="0.25">
      <c r="A2024" s="16">
        <v>84794</v>
      </c>
      <c r="B2024" s="16" t="s">
        <v>70</v>
      </c>
      <c r="C2024" s="16" t="str">
        <f t="shared" si="281"/>
        <v>2018</v>
      </c>
      <c r="D2024" s="16" t="str">
        <f t="shared" si="282"/>
        <v>040000</v>
      </c>
      <c r="E2024" s="16" t="str">
        <f>VLOOKUP(D2024:D5180,'[10]Catalogos CRI'!$A$10:$B$19,2,FALSE)</f>
        <v>DERECHOS</v>
      </c>
      <c r="F2024" s="16" t="str">
        <f t="shared" si="283"/>
        <v>043000</v>
      </c>
      <c r="G2024" s="16" t="str">
        <f>VLOOKUP(F2024:F5180,'[10]Catalogos CRI'!$A$24:$B$65,2,FALSE)</f>
        <v>DERECHOS POR PRESTACIÓN DE SERVICIOS</v>
      </c>
      <c r="H2024" s="16" t="str">
        <f t="shared" si="284"/>
        <v>043010</v>
      </c>
      <c r="I2024" s="16" t="str">
        <f>VLOOKUP(H2024:H5180,'[10]Catalogos CRI'!$A$70:$B$148,2,FALSE)</f>
        <v>Licencias y permisos de giros</v>
      </c>
      <c r="J2024" s="16" t="str">
        <f t="shared" si="285"/>
        <v>043014</v>
      </c>
      <c r="K2024" s="16" t="str">
        <f>VLOOKUP(J2024:J5180,'[10]Catalogos CRI'!$A$153:$B$335,2,FALSE)</f>
        <v>Permiso para el funcionamiento de horario extraordinario</v>
      </c>
      <c r="L2024" s="16" t="str">
        <f t="shared" si="286"/>
        <v>400</v>
      </c>
      <c r="M2024" s="16" t="str">
        <f>VLOOKUP(L2024:L5180,[11]FF!$A$10:$B$16,2,FALSE)</f>
        <v>Ingresos Propios</v>
      </c>
      <c r="N2024" s="16" t="str">
        <f t="shared" si="287"/>
        <v>401</v>
      </c>
      <c r="O2024" s="16" t="str">
        <f>VLOOKUP(N2024:N5180,[11]FF!$A$22:$B$93,2,FALSE)</f>
        <v>Ingresos Propios</v>
      </c>
      <c r="P2024" s="16">
        <v>860425</v>
      </c>
      <c r="Q2024" s="16">
        <v>9</v>
      </c>
      <c r="R2024" s="17">
        <v>0</v>
      </c>
      <c r="S2024" s="17">
        <v>0</v>
      </c>
      <c r="T2024" s="17">
        <f t="shared" si="279"/>
        <v>0</v>
      </c>
      <c r="U2024" s="17">
        <v>0</v>
      </c>
      <c r="V2024" s="17">
        <v>84298</v>
      </c>
      <c r="W2024" s="17">
        <f t="shared" si="280"/>
        <v>-84298</v>
      </c>
      <c r="X2024" t="str">
        <f>VLOOKUP(J2024,'[12]Conver ASEJ VS Clave Nueva'!$A$4:$C$193,3,FALSE)</f>
        <v>4.3.1.4</v>
      </c>
      <c r="Y2024" t="str">
        <f>VLOOKUP(K2024,'[13]Conver ASEJ VS Clave Nueva'!$B$4:$D$193,3,FALSE)</f>
        <v>Permiso para el funcionamiento de horario extraordinario</v>
      </c>
    </row>
    <row r="2025" spans="1:25" x14ac:dyDescent="0.25">
      <c r="A2025" s="16">
        <v>84794</v>
      </c>
      <c r="B2025" s="16" t="s">
        <v>70</v>
      </c>
      <c r="C2025" s="16" t="str">
        <f t="shared" si="281"/>
        <v>2018</v>
      </c>
      <c r="D2025" s="16" t="str">
        <f t="shared" si="282"/>
        <v>040000</v>
      </c>
      <c r="E2025" s="16" t="str">
        <f>VLOOKUP(D2025:D5181,'[10]Catalogos CRI'!$A$10:$B$19,2,FALSE)</f>
        <v>DERECHOS</v>
      </c>
      <c r="F2025" s="16" t="str">
        <f t="shared" si="283"/>
        <v>043000</v>
      </c>
      <c r="G2025" s="16" t="str">
        <f>VLOOKUP(F2025:F5181,'[10]Catalogos CRI'!$A$24:$B$65,2,FALSE)</f>
        <v>DERECHOS POR PRESTACIÓN DE SERVICIOS</v>
      </c>
      <c r="H2025" s="16" t="str">
        <f t="shared" si="284"/>
        <v>043010</v>
      </c>
      <c r="I2025" s="16" t="str">
        <f>VLOOKUP(H2025:H5181,'[10]Catalogos CRI'!$A$70:$B$148,2,FALSE)</f>
        <v>Licencias y permisos de giros</v>
      </c>
      <c r="J2025" s="16" t="str">
        <f t="shared" si="285"/>
        <v>043014</v>
      </c>
      <c r="K2025" s="16" t="str">
        <f>VLOOKUP(J2025:J5181,'[10]Catalogos CRI'!$A$153:$B$335,2,FALSE)</f>
        <v>Permiso para el funcionamiento de horario extraordinario</v>
      </c>
      <c r="L2025" s="16" t="str">
        <f t="shared" si="286"/>
        <v>400</v>
      </c>
      <c r="M2025" s="16" t="str">
        <f>VLOOKUP(L2025:L5181,[11]FF!$A$10:$B$16,2,FALSE)</f>
        <v>Ingresos Propios</v>
      </c>
      <c r="N2025" s="16" t="str">
        <f t="shared" si="287"/>
        <v>401</v>
      </c>
      <c r="O2025" s="16" t="str">
        <f>VLOOKUP(N2025:N5181,[11]FF!$A$22:$B$93,2,FALSE)</f>
        <v>Ingresos Propios</v>
      </c>
      <c r="P2025" s="16">
        <v>860426</v>
      </c>
      <c r="Q2025" s="16">
        <v>10</v>
      </c>
      <c r="R2025" s="17">
        <v>0</v>
      </c>
      <c r="S2025" s="17">
        <v>0</v>
      </c>
      <c r="T2025" s="17">
        <f t="shared" si="279"/>
        <v>0</v>
      </c>
      <c r="U2025" s="17">
        <v>0</v>
      </c>
      <c r="V2025" s="17">
        <v>113043</v>
      </c>
      <c r="W2025" s="17">
        <f t="shared" si="280"/>
        <v>-113043</v>
      </c>
      <c r="X2025" t="str">
        <f>VLOOKUP(J2025,'[12]Conver ASEJ VS Clave Nueva'!$A$4:$C$193,3,FALSE)</f>
        <v>4.3.1.4</v>
      </c>
      <c r="Y2025" t="str">
        <f>VLOOKUP(K2025,'[13]Conver ASEJ VS Clave Nueva'!$B$4:$D$193,3,FALSE)</f>
        <v>Permiso para el funcionamiento de horario extraordinario</v>
      </c>
    </row>
    <row r="2026" spans="1:25" x14ac:dyDescent="0.25">
      <c r="A2026" s="16">
        <v>84794</v>
      </c>
      <c r="B2026" s="16" t="s">
        <v>70</v>
      </c>
      <c r="C2026" s="16" t="str">
        <f t="shared" si="281"/>
        <v>2018</v>
      </c>
      <c r="D2026" s="16" t="str">
        <f t="shared" si="282"/>
        <v>040000</v>
      </c>
      <c r="E2026" s="16" t="str">
        <f>VLOOKUP(D2026:D5182,'[10]Catalogos CRI'!$A$10:$B$19,2,FALSE)</f>
        <v>DERECHOS</v>
      </c>
      <c r="F2026" s="16" t="str">
        <f t="shared" si="283"/>
        <v>043000</v>
      </c>
      <c r="G2026" s="16" t="str">
        <f>VLOOKUP(F2026:F5182,'[10]Catalogos CRI'!$A$24:$B$65,2,FALSE)</f>
        <v>DERECHOS POR PRESTACIÓN DE SERVICIOS</v>
      </c>
      <c r="H2026" s="16" t="str">
        <f t="shared" si="284"/>
        <v>043010</v>
      </c>
      <c r="I2026" s="16" t="str">
        <f>VLOOKUP(H2026:H5182,'[10]Catalogos CRI'!$A$70:$B$148,2,FALSE)</f>
        <v>Licencias y permisos de giros</v>
      </c>
      <c r="J2026" s="16" t="str">
        <f t="shared" si="285"/>
        <v>043014</v>
      </c>
      <c r="K2026" s="16" t="str">
        <f>VLOOKUP(J2026:J5182,'[10]Catalogos CRI'!$A$153:$B$335,2,FALSE)</f>
        <v>Permiso para el funcionamiento de horario extraordinario</v>
      </c>
      <c r="L2026" s="16" t="str">
        <f t="shared" si="286"/>
        <v>400</v>
      </c>
      <c r="M2026" s="16" t="str">
        <f>VLOOKUP(L2026:L5182,[11]FF!$A$10:$B$16,2,FALSE)</f>
        <v>Ingresos Propios</v>
      </c>
      <c r="N2026" s="16" t="str">
        <f t="shared" si="287"/>
        <v>401</v>
      </c>
      <c r="O2026" s="16" t="str">
        <f>VLOOKUP(N2026:N5182,[11]FF!$A$22:$B$93,2,FALSE)</f>
        <v>Ingresos Propios</v>
      </c>
      <c r="P2026" s="16">
        <v>860427</v>
      </c>
      <c r="Q2026" s="16">
        <v>11</v>
      </c>
      <c r="R2026" s="17">
        <v>0</v>
      </c>
      <c r="S2026" s="17">
        <v>0</v>
      </c>
      <c r="T2026" s="17">
        <f t="shared" si="279"/>
        <v>0</v>
      </c>
      <c r="U2026" s="17">
        <v>0</v>
      </c>
      <c r="V2026" s="17">
        <v>124080</v>
      </c>
      <c r="W2026" s="17">
        <f t="shared" si="280"/>
        <v>-124080</v>
      </c>
      <c r="X2026" t="str">
        <f>VLOOKUP(J2026,'[12]Conver ASEJ VS Clave Nueva'!$A$4:$C$193,3,FALSE)</f>
        <v>4.3.1.4</v>
      </c>
      <c r="Y2026" t="str">
        <f>VLOOKUP(K2026,'[13]Conver ASEJ VS Clave Nueva'!$B$4:$D$193,3,FALSE)</f>
        <v>Permiso para el funcionamiento de horario extraordinario</v>
      </c>
    </row>
    <row r="2027" spans="1:25" x14ac:dyDescent="0.25">
      <c r="A2027" s="16">
        <v>84794</v>
      </c>
      <c r="B2027" s="16" t="s">
        <v>70</v>
      </c>
      <c r="C2027" s="16" t="str">
        <f t="shared" si="281"/>
        <v>2018</v>
      </c>
      <c r="D2027" s="16" t="str">
        <f t="shared" si="282"/>
        <v>040000</v>
      </c>
      <c r="E2027" s="16" t="str">
        <f>VLOOKUP(D2027:D5183,'[10]Catalogos CRI'!$A$10:$B$19,2,FALSE)</f>
        <v>DERECHOS</v>
      </c>
      <c r="F2027" s="16" t="str">
        <f t="shared" si="283"/>
        <v>043000</v>
      </c>
      <c r="G2027" s="16" t="str">
        <f>VLOOKUP(F2027:F5183,'[10]Catalogos CRI'!$A$24:$B$65,2,FALSE)</f>
        <v>DERECHOS POR PRESTACIÓN DE SERVICIOS</v>
      </c>
      <c r="H2027" s="16" t="str">
        <f t="shared" si="284"/>
        <v>043010</v>
      </c>
      <c r="I2027" s="16" t="str">
        <f>VLOOKUP(H2027:H5183,'[10]Catalogos CRI'!$A$70:$B$148,2,FALSE)</f>
        <v>Licencias y permisos de giros</v>
      </c>
      <c r="J2027" s="16" t="str">
        <f t="shared" si="285"/>
        <v>043014</v>
      </c>
      <c r="K2027" s="16" t="str">
        <f>VLOOKUP(J2027:J5183,'[10]Catalogos CRI'!$A$153:$B$335,2,FALSE)</f>
        <v>Permiso para el funcionamiento de horario extraordinario</v>
      </c>
      <c r="L2027" s="16" t="str">
        <f t="shared" si="286"/>
        <v>400</v>
      </c>
      <c r="M2027" s="16" t="str">
        <f>VLOOKUP(L2027:L5183,[11]FF!$A$10:$B$16,2,FALSE)</f>
        <v>Ingresos Propios</v>
      </c>
      <c r="N2027" s="16" t="str">
        <f t="shared" si="287"/>
        <v>401</v>
      </c>
      <c r="O2027" s="16" t="str">
        <f>VLOOKUP(N2027:N5183,[11]FF!$A$22:$B$93,2,FALSE)</f>
        <v>Ingresos Propios</v>
      </c>
      <c r="P2027" s="16">
        <v>860428</v>
      </c>
      <c r="Q2027" s="16">
        <v>12</v>
      </c>
      <c r="R2027" s="17">
        <v>0</v>
      </c>
      <c r="S2027" s="17">
        <v>0</v>
      </c>
      <c r="T2027" s="17">
        <f t="shared" si="279"/>
        <v>0</v>
      </c>
      <c r="U2027" s="17">
        <v>0</v>
      </c>
      <c r="V2027" s="17">
        <v>24594</v>
      </c>
      <c r="W2027" s="17">
        <f t="shared" si="280"/>
        <v>-24594</v>
      </c>
      <c r="X2027" t="str">
        <f>VLOOKUP(J2027,'[12]Conver ASEJ VS Clave Nueva'!$A$4:$C$193,3,FALSE)</f>
        <v>4.3.1.4</v>
      </c>
      <c r="Y2027" t="str">
        <f>VLOOKUP(K2027,'[13]Conver ASEJ VS Clave Nueva'!$B$4:$D$193,3,FALSE)</f>
        <v>Permiso para el funcionamiento de horario extraordinario</v>
      </c>
    </row>
    <row r="2028" spans="1:25" x14ac:dyDescent="0.25">
      <c r="A2028" s="16">
        <v>84795</v>
      </c>
      <c r="B2028" s="16" t="s">
        <v>71</v>
      </c>
      <c r="C2028" s="16" t="str">
        <f t="shared" si="281"/>
        <v>2018</v>
      </c>
      <c r="D2028" s="16" t="str">
        <f t="shared" si="282"/>
        <v>040000</v>
      </c>
      <c r="E2028" s="16" t="str">
        <f>VLOOKUP(D2028:D5184,'[10]Catalogos CRI'!$A$10:$B$19,2,FALSE)</f>
        <v>DERECHOS</v>
      </c>
      <c r="F2028" s="16" t="str">
        <f t="shared" si="283"/>
        <v>043000</v>
      </c>
      <c r="G2028" s="16" t="str">
        <f>VLOOKUP(F2028:F5184,'[10]Catalogos CRI'!$A$24:$B$65,2,FALSE)</f>
        <v>DERECHOS POR PRESTACIÓN DE SERVICIOS</v>
      </c>
      <c r="H2028" s="16" t="str">
        <f t="shared" si="284"/>
        <v>043200</v>
      </c>
      <c r="I2028" s="16" t="str">
        <f>VLOOKUP(H2028:H5184,'[10]Catalogos CRI'!$A$70:$B$148,2,FALSE)</f>
        <v>Registro civil</v>
      </c>
      <c r="J2028" s="16" t="str">
        <f t="shared" si="285"/>
        <v>043201</v>
      </c>
      <c r="K2028" s="16" t="str">
        <f>VLOOKUP(J2028:J5184,'[10]Catalogos CRI'!$A$153:$B$335,2,FALSE)</f>
        <v xml:space="preserve">Servicios en oficina fuera del horario </v>
      </c>
      <c r="L2028" s="16" t="str">
        <f t="shared" si="286"/>
        <v>400</v>
      </c>
      <c r="M2028" s="16" t="str">
        <f>VLOOKUP(L2028:L5184,[11]FF!$A$10:$B$16,2,FALSE)</f>
        <v>Ingresos Propios</v>
      </c>
      <c r="N2028" s="16" t="str">
        <f t="shared" si="287"/>
        <v>401</v>
      </c>
      <c r="O2028" s="16" t="str">
        <f>VLOOKUP(N2028:N5184,[11]FF!$A$22:$B$93,2,FALSE)</f>
        <v>Ingresos Propios</v>
      </c>
      <c r="P2028" s="16">
        <v>860429</v>
      </c>
      <c r="Q2028" s="16">
        <v>1</v>
      </c>
      <c r="R2028" s="17">
        <v>0</v>
      </c>
      <c r="S2028" s="17">
        <v>0</v>
      </c>
      <c r="T2028" s="17">
        <f t="shared" si="279"/>
        <v>0</v>
      </c>
      <c r="U2028" s="17">
        <v>0</v>
      </c>
      <c r="V2028" s="17">
        <v>19444.5</v>
      </c>
      <c r="W2028" s="17">
        <f t="shared" si="280"/>
        <v>-19444.5</v>
      </c>
      <c r="X2028" t="str">
        <f>VLOOKUP(J2028,'[12]Conver ASEJ VS Clave Nueva'!$A$4:$C$193,3,FALSE)</f>
        <v>4.3.12.1</v>
      </c>
      <c r="Y2028" t="str">
        <f>VLOOKUP(K2028,'[13]Conver ASEJ VS Clave Nueva'!$B$4:$D$193,3,FALSE)</f>
        <v xml:space="preserve">Servicios en oficina fuera del horario </v>
      </c>
    </row>
    <row r="2029" spans="1:25" x14ac:dyDescent="0.25">
      <c r="A2029" s="16">
        <v>84795</v>
      </c>
      <c r="B2029" s="16" t="s">
        <v>71</v>
      </c>
      <c r="C2029" s="16" t="str">
        <f t="shared" si="281"/>
        <v>2018</v>
      </c>
      <c r="D2029" s="16" t="str">
        <f t="shared" si="282"/>
        <v>040000</v>
      </c>
      <c r="E2029" s="16" t="str">
        <f>VLOOKUP(D2029:D5185,'[10]Catalogos CRI'!$A$10:$B$19,2,FALSE)</f>
        <v>DERECHOS</v>
      </c>
      <c r="F2029" s="16" t="str">
        <f t="shared" si="283"/>
        <v>043000</v>
      </c>
      <c r="G2029" s="16" t="str">
        <f>VLOOKUP(F2029:F5185,'[10]Catalogos CRI'!$A$24:$B$65,2,FALSE)</f>
        <v>DERECHOS POR PRESTACIÓN DE SERVICIOS</v>
      </c>
      <c r="H2029" s="16" t="str">
        <f t="shared" si="284"/>
        <v>043200</v>
      </c>
      <c r="I2029" s="16" t="str">
        <f>VLOOKUP(H2029:H5185,'[10]Catalogos CRI'!$A$70:$B$148,2,FALSE)</f>
        <v>Registro civil</v>
      </c>
      <c r="J2029" s="16" t="str">
        <f t="shared" si="285"/>
        <v>043201</v>
      </c>
      <c r="K2029" s="16" t="str">
        <f>VLOOKUP(J2029:J5185,'[10]Catalogos CRI'!$A$153:$B$335,2,FALSE)</f>
        <v xml:space="preserve">Servicios en oficina fuera del horario </v>
      </c>
      <c r="L2029" s="16" t="str">
        <f t="shared" si="286"/>
        <v>400</v>
      </c>
      <c r="M2029" s="16" t="str">
        <f>VLOOKUP(L2029:L5185,[11]FF!$A$10:$B$16,2,FALSE)</f>
        <v>Ingresos Propios</v>
      </c>
      <c r="N2029" s="16" t="str">
        <f t="shared" si="287"/>
        <v>401</v>
      </c>
      <c r="O2029" s="16" t="str">
        <f>VLOOKUP(N2029:N5185,[11]FF!$A$22:$B$93,2,FALSE)</f>
        <v>Ingresos Propios</v>
      </c>
      <c r="P2029" s="16">
        <v>860430</v>
      </c>
      <c r="Q2029" s="16">
        <v>2</v>
      </c>
      <c r="R2029" s="17">
        <v>0</v>
      </c>
      <c r="S2029" s="17">
        <v>0</v>
      </c>
      <c r="T2029" s="17">
        <f t="shared" si="279"/>
        <v>0</v>
      </c>
      <c r="U2029" s="17">
        <v>0</v>
      </c>
      <c r="V2029" s="17">
        <v>22305.7</v>
      </c>
      <c r="W2029" s="17">
        <f t="shared" si="280"/>
        <v>-22305.7</v>
      </c>
      <c r="X2029" t="str">
        <f>VLOOKUP(J2029,'[12]Conver ASEJ VS Clave Nueva'!$A$4:$C$193,3,FALSE)</f>
        <v>4.3.12.1</v>
      </c>
      <c r="Y2029" t="str">
        <f>VLOOKUP(K2029,'[13]Conver ASEJ VS Clave Nueva'!$B$4:$D$193,3,FALSE)</f>
        <v xml:space="preserve">Servicios en oficina fuera del horario </v>
      </c>
    </row>
    <row r="2030" spans="1:25" x14ac:dyDescent="0.25">
      <c r="A2030" s="16">
        <v>84795</v>
      </c>
      <c r="B2030" s="16" t="s">
        <v>71</v>
      </c>
      <c r="C2030" s="16" t="str">
        <f t="shared" si="281"/>
        <v>2018</v>
      </c>
      <c r="D2030" s="16" t="str">
        <f t="shared" si="282"/>
        <v>040000</v>
      </c>
      <c r="E2030" s="16" t="str">
        <f>VLOOKUP(D2030:D5186,'[10]Catalogos CRI'!$A$10:$B$19,2,FALSE)</f>
        <v>DERECHOS</v>
      </c>
      <c r="F2030" s="16" t="str">
        <f t="shared" si="283"/>
        <v>043000</v>
      </c>
      <c r="G2030" s="16" t="str">
        <f>VLOOKUP(F2030:F5186,'[10]Catalogos CRI'!$A$24:$B$65,2,FALSE)</f>
        <v>DERECHOS POR PRESTACIÓN DE SERVICIOS</v>
      </c>
      <c r="H2030" s="16" t="str">
        <f t="shared" si="284"/>
        <v>043200</v>
      </c>
      <c r="I2030" s="16" t="str">
        <f>VLOOKUP(H2030:H5186,'[10]Catalogos CRI'!$A$70:$B$148,2,FALSE)</f>
        <v>Registro civil</v>
      </c>
      <c r="J2030" s="16" t="str">
        <f t="shared" si="285"/>
        <v>043201</v>
      </c>
      <c r="K2030" s="16" t="str">
        <f>VLOOKUP(J2030:J5186,'[10]Catalogos CRI'!$A$153:$B$335,2,FALSE)</f>
        <v xml:space="preserve">Servicios en oficina fuera del horario </v>
      </c>
      <c r="L2030" s="16" t="str">
        <f t="shared" si="286"/>
        <v>400</v>
      </c>
      <c r="M2030" s="16" t="str">
        <f>VLOOKUP(L2030:L5186,[11]FF!$A$10:$B$16,2,FALSE)</f>
        <v>Ingresos Propios</v>
      </c>
      <c r="N2030" s="16" t="str">
        <f t="shared" si="287"/>
        <v>401</v>
      </c>
      <c r="O2030" s="16" t="str">
        <f>VLOOKUP(N2030:N5186,[11]FF!$A$22:$B$93,2,FALSE)</f>
        <v>Ingresos Propios</v>
      </c>
      <c r="P2030" s="16">
        <v>860431</v>
      </c>
      <c r="Q2030" s="16">
        <v>3</v>
      </c>
      <c r="R2030" s="17">
        <v>0</v>
      </c>
      <c r="S2030" s="17">
        <v>0</v>
      </c>
      <c r="T2030" s="17">
        <f t="shared" si="279"/>
        <v>0</v>
      </c>
      <c r="U2030" s="17">
        <v>0</v>
      </c>
      <c r="V2030" s="17">
        <v>17979.5</v>
      </c>
      <c r="W2030" s="17">
        <f t="shared" si="280"/>
        <v>-17979.5</v>
      </c>
      <c r="X2030" t="str">
        <f>VLOOKUP(J2030,'[12]Conver ASEJ VS Clave Nueva'!$A$4:$C$193,3,FALSE)</f>
        <v>4.3.12.1</v>
      </c>
      <c r="Y2030" t="str">
        <f>VLOOKUP(K2030,'[13]Conver ASEJ VS Clave Nueva'!$B$4:$D$193,3,FALSE)</f>
        <v xml:space="preserve">Servicios en oficina fuera del horario </v>
      </c>
    </row>
    <row r="2031" spans="1:25" x14ac:dyDescent="0.25">
      <c r="A2031" s="16">
        <v>84795</v>
      </c>
      <c r="B2031" s="16" t="s">
        <v>71</v>
      </c>
      <c r="C2031" s="16" t="str">
        <f t="shared" si="281"/>
        <v>2018</v>
      </c>
      <c r="D2031" s="16" t="str">
        <f t="shared" si="282"/>
        <v>040000</v>
      </c>
      <c r="E2031" s="16" t="str">
        <f>VLOOKUP(D2031:D5187,'[10]Catalogos CRI'!$A$10:$B$19,2,FALSE)</f>
        <v>DERECHOS</v>
      </c>
      <c r="F2031" s="16" t="str">
        <f t="shared" si="283"/>
        <v>043000</v>
      </c>
      <c r="G2031" s="16" t="str">
        <f>VLOOKUP(F2031:F5187,'[10]Catalogos CRI'!$A$24:$B$65,2,FALSE)</f>
        <v>DERECHOS POR PRESTACIÓN DE SERVICIOS</v>
      </c>
      <c r="H2031" s="16" t="str">
        <f t="shared" si="284"/>
        <v>043200</v>
      </c>
      <c r="I2031" s="16" t="str">
        <f>VLOOKUP(H2031:H5187,'[10]Catalogos CRI'!$A$70:$B$148,2,FALSE)</f>
        <v>Registro civil</v>
      </c>
      <c r="J2031" s="16" t="str">
        <f t="shared" si="285"/>
        <v>043201</v>
      </c>
      <c r="K2031" s="16" t="str">
        <f>VLOOKUP(J2031:J5187,'[10]Catalogos CRI'!$A$153:$B$335,2,FALSE)</f>
        <v xml:space="preserve">Servicios en oficina fuera del horario </v>
      </c>
      <c r="L2031" s="16" t="str">
        <f t="shared" si="286"/>
        <v>400</v>
      </c>
      <c r="M2031" s="16" t="str">
        <f>VLOOKUP(L2031:L5187,[11]FF!$A$10:$B$16,2,FALSE)</f>
        <v>Ingresos Propios</v>
      </c>
      <c r="N2031" s="16" t="str">
        <f t="shared" si="287"/>
        <v>401</v>
      </c>
      <c r="O2031" s="16" t="str">
        <f>VLOOKUP(N2031:N5187,[11]FF!$A$22:$B$93,2,FALSE)</f>
        <v>Ingresos Propios</v>
      </c>
      <c r="P2031" s="16">
        <v>860432</v>
      </c>
      <c r="Q2031" s="16">
        <v>4</v>
      </c>
      <c r="R2031" s="17">
        <v>0</v>
      </c>
      <c r="S2031" s="17">
        <v>0</v>
      </c>
      <c r="T2031" s="17">
        <f t="shared" si="279"/>
        <v>0</v>
      </c>
      <c r="U2031" s="17">
        <v>0</v>
      </c>
      <c r="V2031" s="17">
        <v>2750</v>
      </c>
      <c r="W2031" s="17">
        <f t="shared" si="280"/>
        <v>-2750</v>
      </c>
      <c r="X2031" t="str">
        <f>VLOOKUP(J2031,'[12]Conver ASEJ VS Clave Nueva'!$A$4:$C$193,3,FALSE)</f>
        <v>4.3.12.1</v>
      </c>
      <c r="Y2031" t="str">
        <f>VLOOKUP(K2031,'[13]Conver ASEJ VS Clave Nueva'!$B$4:$D$193,3,FALSE)</f>
        <v xml:space="preserve">Servicios en oficina fuera del horario </v>
      </c>
    </row>
    <row r="2032" spans="1:25" x14ac:dyDescent="0.25">
      <c r="A2032" s="16">
        <v>84795</v>
      </c>
      <c r="B2032" s="16" t="s">
        <v>71</v>
      </c>
      <c r="C2032" s="16" t="str">
        <f t="shared" si="281"/>
        <v>2018</v>
      </c>
      <c r="D2032" s="16" t="str">
        <f t="shared" si="282"/>
        <v>040000</v>
      </c>
      <c r="E2032" s="16" t="str">
        <f>VLOOKUP(D2032:D5188,'[10]Catalogos CRI'!$A$10:$B$19,2,FALSE)</f>
        <v>DERECHOS</v>
      </c>
      <c r="F2032" s="16" t="str">
        <f t="shared" si="283"/>
        <v>043000</v>
      </c>
      <c r="G2032" s="16" t="str">
        <f>VLOOKUP(F2032:F5188,'[10]Catalogos CRI'!$A$24:$B$65,2,FALSE)</f>
        <v>DERECHOS POR PRESTACIÓN DE SERVICIOS</v>
      </c>
      <c r="H2032" s="16" t="str">
        <f t="shared" si="284"/>
        <v>043200</v>
      </c>
      <c r="I2032" s="16" t="str">
        <f>VLOOKUP(H2032:H5188,'[10]Catalogos CRI'!$A$70:$B$148,2,FALSE)</f>
        <v>Registro civil</v>
      </c>
      <c r="J2032" s="16" t="str">
        <f t="shared" si="285"/>
        <v>043201</v>
      </c>
      <c r="K2032" s="16" t="str">
        <f>VLOOKUP(J2032:J5188,'[10]Catalogos CRI'!$A$153:$B$335,2,FALSE)</f>
        <v xml:space="preserve">Servicios en oficina fuera del horario </v>
      </c>
      <c r="L2032" s="16" t="str">
        <f t="shared" si="286"/>
        <v>400</v>
      </c>
      <c r="M2032" s="16" t="str">
        <f>VLOOKUP(L2032:L5188,[11]FF!$A$10:$B$16,2,FALSE)</f>
        <v>Ingresos Propios</v>
      </c>
      <c r="N2032" s="16" t="str">
        <f t="shared" si="287"/>
        <v>401</v>
      </c>
      <c r="O2032" s="16" t="str">
        <f>VLOOKUP(N2032:N5188,[11]FF!$A$22:$B$93,2,FALSE)</f>
        <v>Ingresos Propios</v>
      </c>
      <c r="P2032" s="16">
        <v>860433</v>
      </c>
      <c r="Q2032" s="16">
        <v>5</v>
      </c>
      <c r="R2032" s="17">
        <v>0</v>
      </c>
      <c r="S2032" s="17">
        <v>0</v>
      </c>
      <c r="T2032" s="17">
        <f t="shared" si="279"/>
        <v>0</v>
      </c>
      <c r="U2032" s="17">
        <v>0</v>
      </c>
      <c r="V2032" s="17">
        <v>0</v>
      </c>
      <c r="W2032" s="17">
        <f t="shared" si="280"/>
        <v>0</v>
      </c>
      <c r="X2032" t="str">
        <f>VLOOKUP(J2032,'[12]Conver ASEJ VS Clave Nueva'!$A$4:$C$193,3,FALSE)</f>
        <v>4.3.12.1</v>
      </c>
      <c r="Y2032" t="str">
        <f>VLOOKUP(K2032,'[13]Conver ASEJ VS Clave Nueva'!$B$4:$D$193,3,FALSE)</f>
        <v xml:space="preserve">Servicios en oficina fuera del horario </v>
      </c>
    </row>
    <row r="2033" spans="1:25" x14ac:dyDescent="0.25">
      <c r="A2033" s="16">
        <v>84795</v>
      </c>
      <c r="B2033" s="16" t="s">
        <v>71</v>
      </c>
      <c r="C2033" s="16" t="str">
        <f t="shared" si="281"/>
        <v>2018</v>
      </c>
      <c r="D2033" s="16" t="str">
        <f t="shared" si="282"/>
        <v>040000</v>
      </c>
      <c r="E2033" s="16" t="str">
        <f>VLOOKUP(D2033:D5189,'[10]Catalogos CRI'!$A$10:$B$19,2,FALSE)</f>
        <v>DERECHOS</v>
      </c>
      <c r="F2033" s="16" t="str">
        <f t="shared" si="283"/>
        <v>043000</v>
      </c>
      <c r="G2033" s="16" t="str">
        <f>VLOOKUP(F2033:F5189,'[10]Catalogos CRI'!$A$24:$B$65,2,FALSE)</f>
        <v>DERECHOS POR PRESTACIÓN DE SERVICIOS</v>
      </c>
      <c r="H2033" s="16" t="str">
        <f t="shared" si="284"/>
        <v>043200</v>
      </c>
      <c r="I2033" s="16" t="str">
        <f>VLOOKUP(H2033:H5189,'[10]Catalogos CRI'!$A$70:$B$148,2,FALSE)</f>
        <v>Registro civil</v>
      </c>
      <c r="J2033" s="16" t="str">
        <f t="shared" si="285"/>
        <v>043201</v>
      </c>
      <c r="K2033" s="16" t="str">
        <f>VLOOKUP(J2033:J5189,'[10]Catalogos CRI'!$A$153:$B$335,2,FALSE)</f>
        <v xml:space="preserve">Servicios en oficina fuera del horario </v>
      </c>
      <c r="L2033" s="16" t="str">
        <f t="shared" si="286"/>
        <v>400</v>
      </c>
      <c r="M2033" s="16" t="str">
        <f>VLOOKUP(L2033:L5189,[11]FF!$A$10:$B$16,2,FALSE)</f>
        <v>Ingresos Propios</v>
      </c>
      <c r="N2033" s="16" t="str">
        <f t="shared" si="287"/>
        <v>401</v>
      </c>
      <c r="O2033" s="16" t="str">
        <f>VLOOKUP(N2033:N5189,[11]FF!$A$22:$B$93,2,FALSE)</f>
        <v>Ingresos Propios</v>
      </c>
      <c r="P2033" s="16">
        <v>860434</v>
      </c>
      <c r="Q2033" s="16">
        <v>6</v>
      </c>
      <c r="R2033" s="17">
        <v>0</v>
      </c>
      <c r="S2033" s="17">
        <v>0</v>
      </c>
      <c r="T2033" s="17">
        <f t="shared" si="279"/>
        <v>0</v>
      </c>
      <c r="U2033" s="17">
        <v>0</v>
      </c>
      <c r="V2033" s="17">
        <v>0</v>
      </c>
      <c r="W2033" s="17">
        <f t="shared" si="280"/>
        <v>0</v>
      </c>
      <c r="X2033" t="str">
        <f>VLOOKUP(J2033,'[12]Conver ASEJ VS Clave Nueva'!$A$4:$C$193,3,FALSE)</f>
        <v>4.3.12.1</v>
      </c>
      <c r="Y2033" t="str">
        <f>VLOOKUP(K2033,'[13]Conver ASEJ VS Clave Nueva'!$B$4:$D$193,3,FALSE)</f>
        <v xml:space="preserve">Servicios en oficina fuera del horario </v>
      </c>
    </row>
    <row r="2034" spans="1:25" x14ac:dyDescent="0.25">
      <c r="A2034" s="16">
        <v>84795</v>
      </c>
      <c r="B2034" s="16" t="s">
        <v>71</v>
      </c>
      <c r="C2034" s="16" t="str">
        <f t="shared" si="281"/>
        <v>2018</v>
      </c>
      <c r="D2034" s="16" t="str">
        <f t="shared" si="282"/>
        <v>040000</v>
      </c>
      <c r="E2034" s="16" t="str">
        <f>VLOOKUP(D2034:D5190,'[10]Catalogos CRI'!$A$10:$B$19,2,FALSE)</f>
        <v>DERECHOS</v>
      </c>
      <c r="F2034" s="16" t="str">
        <f t="shared" si="283"/>
        <v>043000</v>
      </c>
      <c r="G2034" s="16" t="str">
        <f>VLOOKUP(F2034:F5190,'[10]Catalogos CRI'!$A$24:$B$65,2,FALSE)</f>
        <v>DERECHOS POR PRESTACIÓN DE SERVICIOS</v>
      </c>
      <c r="H2034" s="16" t="str">
        <f t="shared" si="284"/>
        <v>043200</v>
      </c>
      <c r="I2034" s="16" t="str">
        <f>VLOOKUP(H2034:H5190,'[10]Catalogos CRI'!$A$70:$B$148,2,FALSE)</f>
        <v>Registro civil</v>
      </c>
      <c r="J2034" s="16" t="str">
        <f t="shared" si="285"/>
        <v>043201</v>
      </c>
      <c r="K2034" s="16" t="str">
        <f>VLOOKUP(J2034:J5190,'[10]Catalogos CRI'!$A$153:$B$335,2,FALSE)</f>
        <v xml:space="preserve">Servicios en oficina fuera del horario </v>
      </c>
      <c r="L2034" s="16" t="str">
        <f t="shared" si="286"/>
        <v>400</v>
      </c>
      <c r="M2034" s="16" t="str">
        <f>VLOOKUP(L2034:L5190,[11]FF!$A$10:$B$16,2,FALSE)</f>
        <v>Ingresos Propios</v>
      </c>
      <c r="N2034" s="16" t="str">
        <f t="shared" si="287"/>
        <v>401</v>
      </c>
      <c r="O2034" s="16" t="str">
        <f>VLOOKUP(N2034:N5190,[11]FF!$A$22:$B$93,2,FALSE)</f>
        <v>Ingresos Propios</v>
      </c>
      <c r="P2034" s="16">
        <v>860435</v>
      </c>
      <c r="Q2034" s="16">
        <v>7</v>
      </c>
      <c r="R2034" s="17">
        <v>0</v>
      </c>
      <c r="S2034" s="17">
        <v>0</v>
      </c>
      <c r="T2034" s="17">
        <f t="shared" si="279"/>
        <v>0</v>
      </c>
      <c r="U2034" s="17">
        <v>0</v>
      </c>
      <c r="V2034" s="17">
        <v>0</v>
      </c>
      <c r="W2034" s="17">
        <f t="shared" si="280"/>
        <v>0</v>
      </c>
      <c r="X2034" t="str">
        <f>VLOOKUP(J2034,'[12]Conver ASEJ VS Clave Nueva'!$A$4:$C$193,3,FALSE)</f>
        <v>4.3.12.1</v>
      </c>
      <c r="Y2034" t="str">
        <f>VLOOKUP(K2034,'[13]Conver ASEJ VS Clave Nueva'!$B$4:$D$193,3,FALSE)</f>
        <v xml:space="preserve">Servicios en oficina fuera del horario </v>
      </c>
    </row>
    <row r="2035" spans="1:25" x14ac:dyDescent="0.25">
      <c r="A2035" s="16">
        <v>84795</v>
      </c>
      <c r="B2035" s="16" t="s">
        <v>71</v>
      </c>
      <c r="C2035" s="16" t="str">
        <f t="shared" si="281"/>
        <v>2018</v>
      </c>
      <c r="D2035" s="16" t="str">
        <f t="shared" si="282"/>
        <v>040000</v>
      </c>
      <c r="E2035" s="16" t="str">
        <f>VLOOKUP(D2035:D5191,'[10]Catalogos CRI'!$A$10:$B$19,2,FALSE)</f>
        <v>DERECHOS</v>
      </c>
      <c r="F2035" s="16" t="str">
        <f t="shared" si="283"/>
        <v>043000</v>
      </c>
      <c r="G2035" s="16" t="str">
        <f>VLOOKUP(F2035:F5191,'[10]Catalogos CRI'!$A$24:$B$65,2,FALSE)</f>
        <v>DERECHOS POR PRESTACIÓN DE SERVICIOS</v>
      </c>
      <c r="H2035" s="16" t="str">
        <f t="shared" si="284"/>
        <v>043200</v>
      </c>
      <c r="I2035" s="16" t="str">
        <f>VLOOKUP(H2035:H5191,'[10]Catalogos CRI'!$A$70:$B$148,2,FALSE)</f>
        <v>Registro civil</v>
      </c>
      <c r="J2035" s="16" t="str">
        <f t="shared" si="285"/>
        <v>043201</v>
      </c>
      <c r="K2035" s="16" t="str">
        <f>VLOOKUP(J2035:J5191,'[10]Catalogos CRI'!$A$153:$B$335,2,FALSE)</f>
        <v xml:space="preserve">Servicios en oficina fuera del horario </v>
      </c>
      <c r="L2035" s="16" t="str">
        <f t="shared" si="286"/>
        <v>400</v>
      </c>
      <c r="M2035" s="16" t="str">
        <f>VLOOKUP(L2035:L5191,[11]FF!$A$10:$B$16,2,FALSE)</f>
        <v>Ingresos Propios</v>
      </c>
      <c r="N2035" s="16" t="str">
        <f t="shared" si="287"/>
        <v>401</v>
      </c>
      <c r="O2035" s="16" t="str">
        <f>VLOOKUP(N2035:N5191,[11]FF!$A$22:$B$93,2,FALSE)</f>
        <v>Ingresos Propios</v>
      </c>
      <c r="P2035" s="16">
        <v>860436</v>
      </c>
      <c r="Q2035" s="16">
        <v>8</v>
      </c>
      <c r="R2035" s="17">
        <v>0</v>
      </c>
      <c r="S2035" s="17">
        <v>0</v>
      </c>
      <c r="T2035" s="17">
        <f t="shared" si="279"/>
        <v>0</v>
      </c>
      <c r="U2035" s="17">
        <v>0</v>
      </c>
      <c r="V2035" s="17">
        <v>0</v>
      </c>
      <c r="W2035" s="17">
        <f t="shared" si="280"/>
        <v>0</v>
      </c>
      <c r="X2035" t="str">
        <f>VLOOKUP(J2035,'[12]Conver ASEJ VS Clave Nueva'!$A$4:$C$193,3,FALSE)</f>
        <v>4.3.12.1</v>
      </c>
      <c r="Y2035" t="str">
        <f>VLOOKUP(K2035,'[13]Conver ASEJ VS Clave Nueva'!$B$4:$D$193,3,FALSE)</f>
        <v xml:space="preserve">Servicios en oficina fuera del horario </v>
      </c>
    </row>
    <row r="2036" spans="1:25" x14ac:dyDescent="0.25">
      <c r="A2036" s="16">
        <v>84795</v>
      </c>
      <c r="B2036" s="16" t="s">
        <v>71</v>
      </c>
      <c r="C2036" s="16" t="str">
        <f t="shared" si="281"/>
        <v>2018</v>
      </c>
      <c r="D2036" s="16" t="str">
        <f t="shared" si="282"/>
        <v>040000</v>
      </c>
      <c r="E2036" s="16" t="str">
        <f>VLOOKUP(D2036:D5192,'[10]Catalogos CRI'!$A$10:$B$19,2,FALSE)</f>
        <v>DERECHOS</v>
      </c>
      <c r="F2036" s="16" t="str">
        <f t="shared" si="283"/>
        <v>043000</v>
      </c>
      <c r="G2036" s="16" t="str">
        <f>VLOOKUP(F2036:F5192,'[10]Catalogos CRI'!$A$24:$B$65,2,FALSE)</f>
        <v>DERECHOS POR PRESTACIÓN DE SERVICIOS</v>
      </c>
      <c r="H2036" s="16" t="str">
        <f t="shared" si="284"/>
        <v>043200</v>
      </c>
      <c r="I2036" s="16" t="str">
        <f>VLOOKUP(H2036:H5192,'[10]Catalogos CRI'!$A$70:$B$148,2,FALSE)</f>
        <v>Registro civil</v>
      </c>
      <c r="J2036" s="16" t="str">
        <f t="shared" si="285"/>
        <v>043201</v>
      </c>
      <c r="K2036" s="16" t="str">
        <f>VLOOKUP(J2036:J5192,'[10]Catalogos CRI'!$A$153:$B$335,2,FALSE)</f>
        <v xml:space="preserve">Servicios en oficina fuera del horario </v>
      </c>
      <c r="L2036" s="16" t="str">
        <f t="shared" si="286"/>
        <v>400</v>
      </c>
      <c r="M2036" s="16" t="str">
        <f>VLOOKUP(L2036:L5192,[11]FF!$A$10:$B$16,2,FALSE)</f>
        <v>Ingresos Propios</v>
      </c>
      <c r="N2036" s="16" t="str">
        <f t="shared" si="287"/>
        <v>401</v>
      </c>
      <c r="O2036" s="16" t="str">
        <f>VLOOKUP(N2036:N5192,[11]FF!$A$22:$B$93,2,FALSE)</f>
        <v>Ingresos Propios</v>
      </c>
      <c r="P2036" s="16">
        <v>860437</v>
      </c>
      <c r="Q2036" s="16">
        <v>9</v>
      </c>
      <c r="R2036" s="17">
        <v>0</v>
      </c>
      <c r="S2036" s="17">
        <v>0</v>
      </c>
      <c r="T2036" s="17">
        <f t="shared" si="279"/>
        <v>0</v>
      </c>
      <c r="U2036" s="17">
        <v>0</v>
      </c>
      <c r="V2036" s="17">
        <v>0</v>
      </c>
      <c r="W2036" s="17">
        <f t="shared" si="280"/>
        <v>0</v>
      </c>
      <c r="X2036" t="str">
        <f>VLOOKUP(J2036,'[12]Conver ASEJ VS Clave Nueva'!$A$4:$C$193,3,FALSE)</f>
        <v>4.3.12.1</v>
      </c>
      <c r="Y2036" t="str">
        <f>VLOOKUP(K2036,'[13]Conver ASEJ VS Clave Nueva'!$B$4:$D$193,3,FALSE)</f>
        <v xml:space="preserve">Servicios en oficina fuera del horario </v>
      </c>
    </row>
    <row r="2037" spans="1:25" x14ac:dyDescent="0.25">
      <c r="A2037" s="16">
        <v>84795</v>
      </c>
      <c r="B2037" s="16" t="s">
        <v>71</v>
      </c>
      <c r="C2037" s="16" t="str">
        <f t="shared" si="281"/>
        <v>2018</v>
      </c>
      <c r="D2037" s="16" t="str">
        <f t="shared" si="282"/>
        <v>040000</v>
      </c>
      <c r="E2037" s="16" t="str">
        <f>VLOOKUP(D2037:D5193,'[10]Catalogos CRI'!$A$10:$B$19,2,FALSE)</f>
        <v>DERECHOS</v>
      </c>
      <c r="F2037" s="16" t="str">
        <f t="shared" si="283"/>
        <v>043000</v>
      </c>
      <c r="G2037" s="16" t="str">
        <f>VLOOKUP(F2037:F5193,'[10]Catalogos CRI'!$A$24:$B$65,2,FALSE)</f>
        <v>DERECHOS POR PRESTACIÓN DE SERVICIOS</v>
      </c>
      <c r="H2037" s="16" t="str">
        <f t="shared" si="284"/>
        <v>043200</v>
      </c>
      <c r="I2037" s="16" t="str">
        <f>VLOOKUP(H2037:H5193,'[10]Catalogos CRI'!$A$70:$B$148,2,FALSE)</f>
        <v>Registro civil</v>
      </c>
      <c r="J2037" s="16" t="str">
        <f t="shared" si="285"/>
        <v>043201</v>
      </c>
      <c r="K2037" s="16" t="str">
        <f>VLOOKUP(J2037:J5193,'[10]Catalogos CRI'!$A$153:$B$335,2,FALSE)</f>
        <v xml:space="preserve">Servicios en oficina fuera del horario </v>
      </c>
      <c r="L2037" s="16" t="str">
        <f t="shared" si="286"/>
        <v>400</v>
      </c>
      <c r="M2037" s="16" t="str">
        <f>VLOOKUP(L2037:L5193,[11]FF!$A$10:$B$16,2,FALSE)</f>
        <v>Ingresos Propios</v>
      </c>
      <c r="N2037" s="16" t="str">
        <f t="shared" si="287"/>
        <v>401</v>
      </c>
      <c r="O2037" s="16" t="str">
        <f>VLOOKUP(N2037:N5193,[11]FF!$A$22:$B$93,2,FALSE)</f>
        <v>Ingresos Propios</v>
      </c>
      <c r="P2037" s="16">
        <v>860438</v>
      </c>
      <c r="Q2037" s="16">
        <v>10</v>
      </c>
      <c r="R2037" s="17">
        <v>0</v>
      </c>
      <c r="S2037" s="17">
        <v>0</v>
      </c>
      <c r="T2037" s="17">
        <f t="shared" si="279"/>
        <v>0</v>
      </c>
      <c r="U2037" s="17">
        <v>0</v>
      </c>
      <c r="V2037" s="17">
        <v>0</v>
      </c>
      <c r="W2037" s="17">
        <f t="shared" si="280"/>
        <v>0</v>
      </c>
      <c r="X2037" t="str">
        <f>VLOOKUP(J2037,'[12]Conver ASEJ VS Clave Nueva'!$A$4:$C$193,3,FALSE)</f>
        <v>4.3.12.1</v>
      </c>
      <c r="Y2037" t="str">
        <f>VLOOKUP(K2037,'[13]Conver ASEJ VS Clave Nueva'!$B$4:$D$193,3,FALSE)</f>
        <v xml:space="preserve">Servicios en oficina fuera del horario </v>
      </c>
    </row>
    <row r="2038" spans="1:25" x14ac:dyDescent="0.25">
      <c r="A2038" s="16">
        <v>84795</v>
      </c>
      <c r="B2038" s="16" t="s">
        <v>71</v>
      </c>
      <c r="C2038" s="16" t="str">
        <f t="shared" si="281"/>
        <v>2018</v>
      </c>
      <c r="D2038" s="16" t="str">
        <f t="shared" si="282"/>
        <v>040000</v>
      </c>
      <c r="E2038" s="16" t="str">
        <f>VLOOKUP(D2038:D5194,'[10]Catalogos CRI'!$A$10:$B$19,2,FALSE)</f>
        <v>DERECHOS</v>
      </c>
      <c r="F2038" s="16" t="str">
        <f t="shared" si="283"/>
        <v>043000</v>
      </c>
      <c r="G2038" s="16" t="str">
        <f>VLOOKUP(F2038:F5194,'[10]Catalogos CRI'!$A$24:$B$65,2,FALSE)</f>
        <v>DERECHOS POR PRESTACIÓN DE SERVICIOS</v>
      </c>
      <c r="H2038" s="16" t="str">
        <f t="shared" si="284"/>
        <v>043200</v>
      </c>
      <c r="I2038" s="16" t="str">
        <f>VLOOKUP(H2038:H5194,'[10]Catalogos CRI'!$A$70:$B$148,2,FALSE)</f>
        <v>Registro civil</v>
      </c>
      <c r="J2038" s="16" t="str">
        <f t="shared" si="285"/>
        <v>043201</v>
      </c>
      <c r="K2038" s="16" t="str">
        <f>VLOOKUP(J2038:J5194,'[10]Catalogos CRI'!$A$153:$B$335,2,FALSE)</f>
        <v xml:space="preserve">Servicios en oficina fuera del horario </v>
      </c>
      <c r="L2038" s="16" t="str">
        <f t="shared" si="286"/>
        <v>400</v>
      </c>
      <c r="M2038" s="16" t="str">
        <f>VLOOKUP(L2038:L5194,[11]FF!$A$10:$B$16,2,FALSE)</f>
        <v>Ingresos Propios</v>
      </c>
      <c r="N2038" s="16" t="str">
        <f t="shared" si="287"/>
        <v>401</v>
      </c>
      <c r="O2038" s="16" t="str">
        <f>VLOOKUP(N2038:N5194,[11]FF!$A$22:$B$93,2,FALSE)</f>
        <v>Ingresos Propios</v>
      </c>
      <c r="P2038" s="16">
        <v>860439</v>
      </c>
      <c r="Q2038" s="16">
        <v>11</v>
      </c>
      <c r="R2038" s="17">
        <v>0</v>
      </c>
      <c r="S2038" s="17">
        <v>0</v>
      </c>
      <c r="T2038" s="17">
        <f t="shared" si="279"/>
        <v>0</v>
      </c>
      <c r="U2038" s="17">
        <v>0</v>
      </c>
      <c r="V2038" s="17">
        <v>0</v>
      </c>
      <c r="W2038" s="17">
        <f t="shared" si="280"/>
        <v>0</v>
      </c>
      <c r="X2038" t="str">
        <f>VLOOKUP(J2038,'[12]Conver ASEJ VS Clave Nueva'!$A$4:$C$193,3,FALSE)</f>
        <v>4.3.12.1</v>
      </c>
      <c r="Y2038" t="str">
        <f>VLOOKUP(K2038,'[13]Conver ASEJ VS Clave Nueva'!$B$4:$D$193,3,FALSE)</f>
        <v xml:space="preserve">Servicios en oficina fuera del horario </v>
      </c>
    </row>
    <row r="2039" spans="1:25" x14ac:dyDescent="0.25">
      <c r="A2039" s="16">
        <v>84795</v>
      </c>
      <c r="B2039" s="16" t="s">
        <v>71</v>
      </c>
      <c r="C2039" s="16" t="str">
        <f t="shared" si="281"/>
        <v>2018</v>
      </c>
      <c r="D2039" s="16" t="str">
        <f t="shared" si="282"/>
        <v>040000</v>
      </c>
      <c r="E2039" s="16" t="str">
        <f>VLOOKUP(D2039:D5195,'[10]Catalogos CRI'!$A$10:$B$19,2,FALSE)</f>
        <v>DERECHOS</v>
      </c>
      <c r="F2039" s="16" t="str">
        <f t="shared" si="283"/>
        <v>043000</v>
      </c>
      <c r="G2039" s="16" t="str">
        <f>VLOOKUP(F2039:F5195,'[10]Catalogos CRI'!$A$24:$B$65,2,FALSE)</f>
        <v>DERECHOS POR PRESTACIÓN DE SERVICIOS</v>
      </c>
      <c r="H2039" s="16" t="str">
        <f t="shared" si="284"/>
        <v>043200</v>
      </c>
      <c r="I2039" s="16" t="str">
        <f>VLOOKUP(H2039:H5195,'[10]Catalogos CRI'!$A$70:$B$148,2,FALSE)</f>
        <v>Registro civil</v>
      </c>
      <c r="J2039" s="16" t="str">
        <f t="shared" si="285"/>
        <v>043201</v>
      </c>
      <c r="K2039" s="16" t="str">
        <f>VLOOKUP(J2039:J5195,'[10]Catalogos CRI'!$A$153:$B$335,2,FALSE)</f>
        <v xml:space="preserve">Servicios en oficina fuera del horario </v>
      </c>
      <c r="L2039" s="16" t="str">
        <f t="shared" si="286"/>
        <v>400</v>
      </c>
      <c r="M2039" s="16" t="str">
        <f>VLOOKUP(L2039:L5195,[11]FF!$A$10:$B$16,2,FALSE)</f>
        <v>Ingresos Propios</v>
      </c>
      <c r="N2039" s="16" t="str">
        <f t="shared" si="287"/>
        <v>401</v>
      </c>
      <c r="O2039" s="16" t="str">
        <f>VLOOKUP(N2039:N5195,[11]FF!$A$22:$B$93,2,FALSE)</f>
        <v>Ingresos Propios</v>
      </c>
      <c r="P2039" s="16">
        <v>860440</v>
      </c>
      <c r="Q2039" s="16">
        <v>12</v>
      </c>
      <c r="R2039" s="17">
        <v>0</v>
      </c>
      <c r="S2039" s="17">
        <v>0</v>
      </c>
      <c r="T2039" s="17">
        <f t="shared" si="279"/>
        <v>0</v>
      </c>
      <c r="U2039" s="17">
        <v>0</v>
      </c>
      <c r="V2039" s="17">
        <v>0</v>
      </c>
      <c r="W2039" s="17">
        <f t="shared" si="280"/>
        <v>0</v>
      </c>
      <c r="X2039" t="str">
        <f>VLOOKUP(J2039,'[12]Conver ASEJ VS Clave Nueva'!$A$4:$C$193,3,FALSE)</f>
        <v>4.3.12.1</v>
      </c>
      <c r="Y2039" t="str">
        <f>VLOOKUP(K2039,'[13]Conver ASEJ VS Clave Nueva'!$B$4:$D$193,3,FALSE)</f>
        <v xml:space="preserve">Servicios en oficina fuera del horario </v>
      </c>
    </row>
    <row r="2040" spans="1:25" x14ac:dyDescent="0.25">
      <c r="A2040" s="16">
        <v>84796</v>
      </c>
      <c r="B2040" s="16" t="s">
        <v>72</v>
      </c>
      <c r="C2040" s="16" t="str">
        <f t="shared" si="281"/>
        <v>2018</v>
      </c>
      <c r="D2040" s="16" t="str">
        <f t="shared" si="282"/>
        <v>040000</v>
      </c>
      <c r="E2040" s="16" t="str">
        <f>VLOOKUP(D2040:D5196,'[10]Catalogos CRI'!$A$10:$B$19,2,FALSE)</f>
        <v>DERECHOS</v>
      </c>
      <c r="F2040" s="16" t="str">
        <f t="shared" si="283"/>
        <v>043000</v>
      </c>
      <c r="G2040" s="16" t="str">
        <f>VLOOKUP(F2040:F5196,'[10]Catalogos CRI'!$A$24:$B$65,2,FALSE)</f>
        <v>DERECHOS POR PRESTACIÓN DE SERVICIOS</v>
      </c>
      <c r="H2040" s="16" t="str">
        <f t="shared" si="284"/>
        <v>043400</v>
      </c>
      <c r="I2040" s="16" t="str">
        <f>VLOOKUP(H2040:H5196,'[10]Catalogos CRI'!$A$70:$B$148,2,FALSE)</f>
        <v>Servicios de catastro</v>
      </c>
      <c r="J2040" s="16" t="str">
        <f t="shared" si="285"/>
        <v>043402</v>
      </c>
      <c r="K2040" s="16" t="str">
        <f>VLOOKUP(J2040:J5196,'[10]Catalogos CRI'!$A$153:$B$335,2,FALSE)</f>
        <v>Certificaciones catastrales</v>
      </c>
      <c r="L2040" s="16" t="str">
        <f t="shared" si="286"/>
        <v>400</v>
      </c>
      <c r="M2040" s="16" t="str">
        <f>VLOOKUP(L2040:L5196,[11]FF!$A$10:$B$16,2,FALSE)</f>
        <v>Ingresos Propios</v>
      </c>
      <c r="N2040" s="16" t="str">
        <f t="shared" si="287"/>
        <v>401</v>
      </c>
      <c r="O2040" s="16" t="str">
        <f>VLOOKUP(N2040:N5196,[11]FF!$A$22:$B$93,2,FALSE)</f>
        <v>Ingresos Propios</v>
      </c>
      <c r="P2040" s="16">
        <v>860441</v>
      </c>
      <c r="Q2040" s="16">
        <v>1</v>
      </c>
      <c r="R2040" s="17">
        <v>0</v>
      </c>
      <c r="S2040" s="17">
        <v>0</v>
      </c>
      <c r="T2040" s="17">
        <f t="shared" si="279"/>
        <v>0</v>
      </c>
      <c r="U2040" s="17">
        <v>0</v>
      </c>
      <c r="V2040" s="17">
        <v>22822</v>
      </c>
      <c r="W2040" s="17">
        <f t="shared" si="280"/>
        <v>-22822</v>
      </c>
      <c r="X2040" t="str">
        <f>VLOOKUP(J2040,'[12]Conver ASEJ VS Clave Nueva'!$A$4:$C$193,3,FALSE)</f>
        <v>4.3.14.2</v>
      </c>
      <c r="Y2040" t="str">
        <f>VLOOKUP(K2040,'[13]Conver ASEJ VS Clave Nueva'!$B$4:$D$193,3,FALSE)</f>
        <v>Certificaciones catastrales</v>
      </c>
    </row>
    <row r="2041" spans="1:25" x14ac:dyDescent="0.25">
      <c r="A2041" s="16">
        <v>84796</v>
      </c>
      <c r="B2041" s="16" t="s">
        <v>72</v>
      </c>
      <c r="C2041" s="16" t="str">
        <f t="shared" si="281"/>
        <v>2018</v>
      </c>
      <c r="D2041" s="16" t="str">
        <f t="shared" si="282"/>
        <v>040000</v>
      </c>
      <c r="E2041" s="16" t="str">
        <f>VLOOKUP(D2041:D5197,'[10]Catalogos CRI'!$A$10:$B$19,2,FALSE)</f>
        <v>DERECHOS</v>
      </c>
      <c r="F2041" s="16" t="str">
        <f t="shared" si="283"/>
        <v>043000</v>
      </c>
      <c r="G2041" s="16" t="str">
        <f>VLOOKUP(F2041:F5197,'[10]Catalogos CRI'!$A$24:$B$65,2,FALSE)</f>
        <v>DERECHOS POR PRESTACIÓN DE SERVICIOS</v>
      </c>
      <c r="H2041" s="16" t="str">
        <f t="shared" si="284"/>
        <v>043400</v>
      </c>
      <c r="I2041" s="16" t="str">
        <f>VLOOKUP(H2041:H5197,'[10]Catalogos CRI'!$A$70:$B$148,2,FALSE)</f>
        <v>Servicios de catastro</v>
      </c>
      <c r="J2041" s="16" t="str">
        <f t="shared" si="285"/>
        <v>043402</v>
      </c>
      <c r="K2041" s="16" t="str">
        <f>VLOOKUP(J2041:J5197,'[10]Catalogos CRI'!$A$153:$B$335,2,FALSE)</f>
        <v>Certificaciones catastrales</v>
      </c>
      <c r="L2041" s="16" t="str">
        <f t="shared" si="286"/>
        <v>400</v>
      </c>
      <c r="M2041" s="16" t="str">
        <f>VLOOKUP(L2041:L5197,[11]FF!$A$10:$B$16,2,FALSE)</f>
        <v>Ingresos Propios</v>
      </c>
      <c r="N2041" s="16" t="str">
        <f t="shared" si="287"/>
        <v>401</v>
      </c>
      <c r="O2041" s="16" t="str">
        <f>VLOOKUP(N2041:N5197,[11]FF!$A$22:$B$93,2,FALSE)</f>
        <v>Ingresos Propios</v>
      </c>
      <c r="P2041" s="16">
        <v>860442</v>
      </c>
      <c r="Q2041" s="16">
        <v>2</v>
      </c>
      <c r="R2041" s="17">
        <v>0</v>
      </c>
      <c r="S2041" s="17">
        <v>0</v>
      </c>
      <c r="T2041" s="17">
        <f t="shared" si="279"/>
        <v>0</v>
      </c>
      <c r="U2041" s="17">
        <v>0</v>
      </c>
      <c r="V2041" s="17">
        <v>26073</v>
      </c>
      <c r="W2041" s="17">
        <f t="shared" si="280"/>
        <v>-26073</v>
      </c>
      <c r="X2041" t="str">
        <f>VLOOKUP(J2041,'[12]Conver ASEJ VS Clave Nueva'!$A$4:$C$193,3,FALSE)</f>
        <v>4.3.14.2</v>
      </c>
      <c r="Y2041" t="str">
        <f>VLOOKUP(K2041,'[13]Conver ASEJ VS Clave Nueva'!$B$4:$D$193,3,FALSE)</f>
        <v>Certificaciones catastrales</v>
      </c>
    </row>
    <row r="2042" spans="1:25" x14ac:dyDescent="0.25">
      <c r="A2042" s="16">
        <v>84796</v>
      </c>
      <c r="B2042" s="16" t="s">
        <v>72</v>
      </c>
      <c r="C2042" s="16" t="str">
        <f t="shared" si="281"/>
        <v>2018</v>
      </c>
      <c r="D2042" s="16" t="str">
        <f t="shared" si="282"/>
        <v>040000</v>
      </c>
      <c r="E2042" s="16" t="str">
        <f>VLOOKUP(D2042:D5198,'[10]Catalogos CRI'!$A$10:$B$19,2,FALSE)</f>
        <v>DERECHOS</v>
      </c>
      <c r="F2042" s="16" t="str">
        <f t="shared" si="283"/>
        <v>043000</v>
      </c>
      <c r="G2042" s="16" t="str">
        <f>VLOOKUP(F2042:F5198,'[10]Catalogos CRI'!$A$24:$B$65,2,FALSE)</f>
        <v>DERECHOS POR PRESTACIÓN DE SERVICIOS</v>
      </c>
      <c r="H2042" s="16" t="str">
        <f t="shared" si="284"/>
        <v>043400</v>
      </c>
      <c r="I2042" s="16" t="str">
        <f>VLOOKUP(H2042:H5198,'[10]Catalogos CRI'!$A$70:$B$148,2,FALSE)</f>
        <v>Servicios de catastro</v>
      </c>
      <c r="J2042" s="16" t="str">
        <f t="shared" si="285"/>
        <v>043402</v>
      </c>
      <c r="K2042" s="16" t="str">
        <f>VLOOKUP(J2042:J5198,'[10]Catalogos CRI'!$A$153:$B$335,2,FALSE)</f>
        <v>Certificaciones catastrales</v>
      </c>
      <c r="L2042" s="16" t="str">
        <f t="shared" si="286"/>
        <v>400</v>
      </c>
      <c r="M2042" s="16" t="str">
        <f>VLOOKUP(L2042:L5198,[11]FF!$A$10:$B$16,2,FALSE)</f>
        <v>Ingresos Propios</v>
      </c>
      <c r="N2042" s="16" t="str">
        <f t="shared" si="287"/>
        <v>401</v>
      </c>
      <c r="O2042" s="16" t="str">
        <f>VLOOKUP(N2042:N5198,[11]FF!$A$22:$B$93,2,FALSE)</f>
        <v>Ingresos Propios</v>
      </c>
      <c r="P2042" s="16">
        <v>860443</v>
      </c>
      <c r="Q2042" s="16">
        <v>3</v>
      </c>
      <c r="R2042" s="17">
        <v>0</v>
      </c>
      <c r="S2042" s="17">
        <v>0</v>
      </c>
      <c r="T2042" s="17">
        <f t="shared" si="279"/>
        <v>0</v>
      </c>
      <c r="U2042" s="17">
        <v>0</v>
      </c>
      <c r="V2042" s="17">
        <v>21722</v>
      </c>
      <c r="W2042" s="17">
        <f t="shared" si="280"/>
        <v>-21722</v>
      </c>
      <c r="X2042" t="str">
        <f>VLOOKUP(J2042,'[12]Conver ASEJ VS Clave Nueva'!$A$4:$C$193,3,FALSE)</f>
        <v>4.3.14.2</v>
      </c>
      <c r="Y2042" t="str">
        <f>VLOOKUP(K2042,'[13]Conver ASEJ VS Clave Nueva'!$B$4:$D$193,3,FALSE)</f>
        <v>Certificaciones catastrales</v>
      </c>
    </row>
    <row r="2043" spans="1:25" x14ac:dyDescent="0.25">
      <c r="A2043" s="16">
        <v>84796</v>
      </c>
      <c r="B2043" s="16" t="s">
        <v>72</v>
      </c>
      <c r="C2043" s="16" t="str">
        <f t="shared" si="281"/>
        <v>2018</v>
      </c>
      <c r="D2043" s="16" t="str">
        <f t="shared" si="282"/>
        <v>040000</v>
      </c>
      <c r="E2043" s="16" t="str">
        <f>VLOOKUP(D2043:D5199,'[10]Catalogos CRI'!$A$10:$B$19,2,FALSE)</f>
        <v>DERECHOS</v>
      </c>
      <c r="F2043" s="16" t="str">
        <f t="shared" si="283"/>
        <v>043000</v>
      </c>
      <c r="G2043" s="16" t="str">
        <f>VLOOKUP(F2043:F5199,'[10]Catalogos CRI'!$A$24:$B$65,2,FALSE)</f>
        <v>DERECHOS POR PRESTACIÓN DE SERVICIOS</v>
      </c>
      <c r="H2043" s="16" t="str">
        <f t="shared" si="284"/>
        <v>043400</v>
      </c>
      <c r="I2043" s="16" t="str">
        <f>VLOOKUP(H2043:H5199,'[10]Catalogos CRI'!$A$70:$B$148,2,FALSE)</f>
        <v>Servicios de catastro</v>
      </c>
      <c r="J2043" s="16" t="str">
        <f t="shared" si="285"/>
        <v>043402</v>
      </c>
      <c r="K2043" s="16" t="str">
        <f>VLOOKUP(J2043:J5199,'[10]Catalogos CRI'!$A$153:$B$335,2,FALSE)</f>
        <v>Certificaciones catastrales</v>
      </c>
      <c r="L2043" s="16" t="str">
        <f t="shared" si="286"/>
        <v>400</v>
      </c>
      <c r="M2043" s="16" t="str">
        <f>VLOOKUP(L2043:L5199,[11]FF!$A$10:$B$16,2,FALSE)</f>
        <v>Ingresos Propios</v>
      </c>
      <c r="N2043" s="16" t="str">
        <f t="shared" si="287"/>
        <v>401</v>
      </c>
      <c r="O2043" s="16" t="str">
        <f>VLOOKUP(N2043:N5199,[11]FF!$A$22:$B$93,2,FALSE)</f>
        <v>Ingresos Propios</v>
      </c>
      <c r="P2043" s="16">
        <v>860444</v>
      </c>
      <c r="Q2043" s="16">
        <v>4</v>
      </c>
      <c r="R2043" s="17">
        <v>0</v>
      </c>
      <c r="S2043" s="17">
        <v>0</v>
      </c>
      <c r="T2043" s="17">
        <f t="shared" si="279"/>
        <v>0</v>
      </c>
      <c r="U2043" s="17">
        <v>0</v>
      </c>
      <c r="V2043" s="17">
        <v>18595.5</v>
      </c>
      <c r="W2043" s="17">
        <f t="shared" si="280"/>
        <v>-18595.5</v>
      </c>
      <c r="X2043" t="str">
        <f>VLOOKUP(J2043,'[12]Conver ASEJ VS Clave Nueva'!$A$4:$C$193,3,FALSE)</f>
        <v>4.3.14.2</v>
      </c>
      <c r="Y2043" t="str">
        <f>VLOOKUP(K2043,'[13]Conver ASEJ VS Clave Nueva'!$B$4:$D$193,3,FALSE)</f>
        <v>Certificaciones catastrales</v>
      </c>
    </row>
    <row r="2044" spans="1:25" x14ac:dyDescent="0.25">
      <c r="A2044" s="16">
        <v>84796</v>
      </c>
      <c r="B2044" s="16" t="s">
        <v>72</v>
      </c>
      <c r="C2044" s="16" t="str">
        <f t="shared" si="281"/>
        <v>2018</v>
      </c>
      <c r="D2044" s="16" t="str">
        <f t="shared" si="282"/>
        <v>040000</v>
      </c>
      <c r="E2044" s="16" t="str">
        <f>VLOOKUP(D2044:D5200,'[10]Catalogos CRI'!$A$10:$B$19,2,FALSE)</f>
        <v>DERECHOS</v>
      </c>
      <c r="F2044" s="16" t="str">
        <f t="shared" si="283"/>
        <v>043000</v>
      </c>
      <c r="G2044" s="16" t="str">
        <f>VLOOKUP(F2044:F5200,'[10]Catalogos CRI'!$A$24:$B$65,2,FALSE)</f>
        <v>DERECHOS POR PRESTACIÓN DE SERVICIOS</v>
      </c>
      <c r="H2044" s="16" t="str">
        <f t="shared" si="284"/>
        <v>043400</v>
      </c>
      <c r="I2044" s="16" t="str">
        <f>VLOOKUP(H2044:H5200,'[10]Catalogos CRI'!$A$70:$B$148,2,FALSE)</f>
        <v>Servicios de catastro</v>
      </c>
      <c r="J2044" s="16" t="str">
        <f t="shared" si="285"/>
        <v>043402</v>
      </c>
      <c r="K2044" s="16" t="str">
        <f>VLOOKUP(J2044:J5200,'[10]Catalogos CRI'!$A$153:$B$335,2,FALSE)</f>
        <v>Certificaciones catastrales</v>
      </c>
      <c r="L2044" s="16" t="str">
        <f t="shared" si="286"/>
        <v>400</v>
      </c>
      <c r="M2044" s="16" t="str">
        <f>VLOOKUP(L2044:L5200,[11]FF!$A$10:$B$16,2,FALSE)</f>
        <v>Ingresos Propios</v>
      </c>
      <c r="N2044" s="16" t="str">
        <f t="shared" si="287"/>
        <v>401</v>
      </c>
      <c r="O2044" s="16" t="str">
        <f>VLOOKUP(N2044:N5200,[11]FF!$A$22:$B$93,2,FALSE)</f>
        <v>Ingresos Propios</v>
      </c>
      <c r="P2044" s="16">
        <v>860445</v>
      </c>
      <c r="Q2044" s="16">
        <v>5</v>
      </c>
      <c r="R2044" s="17">
        <v>0</v>
      </c>
      <c r="S2044" s="17">
        <v>0</v>
      </c>
      <c r="T2044" s="17">
        <f t="shared" si="279"/>
        <v>0</v>
      </c>
      <c r="U2044" s="17">
        <v>0</v>
      </c>
      <c r="V2044" s="17">
        <v>27710</v>
      </c>
      <c r="W2044" s="17">
        <f t="shared" si="280"/>
        <v>-27710</v>
      </c>
      <c r="X2044" t="str">
        <f>VLOOKUP(J2044,'[12]Conver ASEJ VS Clave Nueva'!$A$4:$C$193,3,FALSE)</f>
        <v>4.3.14.2</v>
      </c>
      <c r="Y2044" t="str">
        <f>VLOOKUP(K2044,'[13]Conver ASEJ VS Clave Nueva'!$B$4:$D$193,3,FALSE)</f>
        <v>Certificaciones catastrales</v>
      </c>
    </row>
    <row r="2045" spans="1:25" x14ac:dyDescent="0.25">
      <c r="A2045" s="16">
        <v>84796</v>
      </c>
      <c r="B2045" s="16" t="s">
        <v>72</v>
      </c>
      <c r="C2045" s="16" t="str">
        <f t="shared" si="281"/>
        <v>2018</v>
      </c>
      <c r="D2045" s="16" t="str">
        <f t="shared" si="282"/>
        <v>040000</v>
      </c>
      <c r="E2045" s="16" t="str">
        <f>VLOOKUP(D2045:D5201,'[10]Catalogos CRI'!$A$10:$B$19,2,FALSE)</f>
        <v>DERECHOS</v>
      </c>
      <c r="F2045" s="16" t="str">
        <f t="shared" si="283"/>
        <v>043000</v>
      </c>
      <c r="G2045" s="16" t="str">
        <f>VLOOKUP(F2045:F5201,'[10]Catalogos CRI'!$A$24:$B$65,2,FALSE)</f>
        <v>DERECHOS POR PRESTACIÓN DE SERVICIOS</v>
      </c>
      <c r="H2045" s="16" t="str">
        <f t="shared" si="284"/>
        <v>043400</v>
      </c>
      <c r="I2045" s="16" t="str">
        <f>VLOOKUP(H2045:H5201,'[10]Catalogos CRI'!$A$70:$B$148,2,FALSE)</f>
        <v>Servicios de catastro</v>
      </c>
      <c r="J2045" s="16" t="str">
        <f t="shared" si="285"/>
        <v>043402</v>
      </c>
      <c r="K2045" s="16" t="str">
        <f>VLOOKUP(J2045:J5201,'[10]Catalogos CRI'!$A$153:$B$335,2,FALSE)</f>
        <v>Certificaciones catastrales</v>
      </c>
      <c r="L2045" s="16" t="str">
        <f t="shared" si="286"/>
        <v>400</v>
      </c>
      <c r="M2045" s="16" t="str">
        <f>VLOOKUP(L2045:L5201,[11]FF!$A$10:$B$16,2,FALSE)</f>
        <v>Ingresos Propios</v>
      </c>
      <c r="N2045" s="16" t="str">
        <f t="shared" si="287"/>
        <v>401</v>
      </c>
      <c r="O2045" s="16" t="str">
        <f>VLOOKUP(N2045:N5201,[11]FF!$A$22:$B$93,2,FALSE)</f>
        <v>Ingresos Propios</v>
      </c>
      <c r="P2045" s="16">
        <v>860446</v>
      </c>
      <c r="Q2045" s="16">
        <v>6</v>
      </c>
      <c r="R2045" s="17">
        <v>0</v>
      </c>
      <c r="S2045" s="17">
        <v>0</v>
      </c>
      <c r="T2045" s="17">
        <f t="shared" si="279"/>
        <v>0</v>
      </c>
      <c r="U2045" s="17">
        <v>0</v>
      </c>
      <c r="V2045" s="17">
        <v>29213</v>
      </c>
      <c r="W2045" s="17">
        <f t="shared" si="280"/>
        <v>-29213</v>
      </c>
      <c r="X2045" t="str">
        <f>VLOOKUP(J2045,'[12]Conver ASEJ VS Clave Nueva'!$A$4:$C$193,3,FALSE)</f>
        <v>4.3.14.2</v>
      </c>
      <c r="Y2045" t="str">
        <f>VLOOKUP(K2045,'[13]Conver ASEJ VS Clave Nueva'!$B$4:$D$193,3,FALSE)</f>
        <v>Certificaciones catastrales</v>
      </c>
    </row>
    <row r="2046" spans="1:25" x14ac:dyDescent="0.25">
      <c r="A2046" s="16">
        <v>84796</v>
      </c>
      <c r="B2046" s="16" t="s">
        <v>72</v>
      </c>
      <c r="C2046" s="16" t="str">
        <f t="shared" si="281"/>
        <v>2018</v>
      </c>
      <c r="D2046" s="16" t="str">
        <f t="shared" si="282"/>
        <v>040000</v>
      </c>
      <c r="E2046" s="16" t="str">
        <f>VLOOKUP(D2046:D5202,'[10]Catalogos CRI'!$A$10:$B$19,2,FALSE)</f>
        <v>DERECHOS</v>
      </c>
      <c r="F2046" s="16" t="str">
        <f t="shared" si="283"/>
        <v>043000</v>
      </c>
      <c r="G2046" s="16" t="str">
        <f>VLOOKUP(F2046:F5202,'[10]Catalogos CRI'!$A$24:$B$65,2,FALSE)</f>
        <v>DERECHOS POR PRESTACIÓN DE SERVICIOS</v>
      </c>
      <c r="H2046" s="16" t="str">
        <f t="shared" si="284"/>
        <v>043400</v>
      </c>
      <c r="I2046" s="16" t="str">
        <f>VLOOKUP(H2046:H5202,'[10]Catalogos CRI'!$A$70:$B$148,2,FALSE)</f>
        <v>Servicios de catastro</v>
      </c>
      <c r="J2046" s="16" t="str">
        <f t="shared" si="285"/>
        <v>043402</v>
      </c>
      <c r="K2046" s="16" t="str">
        <f>VLOOKUP(J2046:J5202,'[10]Catalogos CRI'!$A$153:$B$335,2,FALSE)</f>
        <v>Certificaciones catastrales</v>
      </c>
      <c r="L2046" s="16" t="str">
        <f t="shared" si="286"/>
        <v>400</v>
      </c>
      <c r="M2046" s="16" t="str">
        <f>VLOOKUP(L2046:L5202,[11]FF!$A$10:$B$16,2,FALSE)</f>
        <v>Ingresos Propios</v>
      </c>
      <c r="N2046" s="16" t="str">
        <f t="shared" si="287"/>
        <v>401</v>
      </c>
      <c r="O2046" s="16" t="str">
        <f>VLOOKUP(N2046:N5202,[11]FF!$A$22:$B$93,2,FALSE)</f>
        <v>Ingresos Propios</v>
      </c>
      <c r="P2046" s="16">
        <v>860447</v>
      </c>
      <c r="Q2046" s="16">
        <v>7</v>
      </c>
      <c r="R2046" s="17">
        <v>0</v>
      </c>
      <c r="S2046" s="17">
        <v>0</v>
      </c>
      <c r="T2046" s="17">
        <f t="shared" si="279"/>
        <v>0</v>
      </c>
      <c r="U2046" s="17">
        <v>0</v>
      </c>
      <c r="V2046" s="17">
        <v>33183</v>
      </c>
      <c r="W2046" s="17">
        <f t="shared" si="280"/>
        <v>-33183</v>
      </c>
      <c r="X2046" t="str">
        <f>VLOOKUP(J2046,'[12]Conver ASEJ VS Clave Nueva'!$A$4:$C$193,3,FALSE)</f>
        <v>4.3.14.2</v>
      </c>
      <c r="Y2046" t="str">
        <f>VLOOKUP(K2046,'[13]Conver ASEJ VS Clave Nueva'!$B$4:$D$193,3,FALSE)</f>
        <v>Certificaciones catastrales</v>
      </c>
    </row>
    <row r="2047" spans="1:25" x14ac:dyDescent="0.25">
      <c r="A2047" s="16">
        <v>84796</v>
      </c>
      <c r="B2047" s="16" t="s">
        <v>72</v>
      </c>
      <c r="C2047" s="16" t="str">
        <f t="shared" si="281"/>
        <v>2018</v>
      </c>
      <c r="D2047" s="16" t="str">
        <f t="shared" si="282"/>
        <v>040000</v>
      </c>
      <c r="E2047" s="16" t="str">
        <f>VLOOKUP(D2047:D5203,'[10]Catalogos CRI'!$A$10:$B$19,2,FALSE)</f>
        <v>DERECHOS</v>
      </c>
      <c r="F2047" s="16" t="str">
        <f t="shared" si="283"/>
        <v>043000</v>
      </c>
      <c r="G2047" s="16" t="str">
        <f>VLOOKUP(F2047:F5203,'[10]Catalogos CRI'!$A$24:$B$65,2,FALSE)</f>
        <v>DERECHOS POR PRESTACIÓN DE SERVICIOS</v>
      </c>
      <c r="H2047" s="16" t="str">
        <f t="shared" si="284"/>
        <v>043400</v>
      </c>
      <c r="I2047" s="16" t="str">
        <f>VLOOKUP(H2047:H5203,'[10]Catalogos CRI'!$A$70:$B$148,2,FALSE)</f>
        <v>Servicios de catastro</v>
      </c>
      <c r="J2047" s="16" t="str">
        <f t="shared" si="285"/>
        <v>043402</v>
      </c>
      <c r="K2047" s="16" t="str">
        <f>VLOOKUP(J2047:J5203,'[10]Catalogos CRI'!$A$153:$B$335,2,FALSE)</f>
        <v>Certificaciones catastrales</v>
      </c>
      <c r="L2047" s="16" t="str">
        <f t="shared" si="286"/>
        <v>400</v>
      </c>
      <c r="M2047" s="16" t="str">
        <f>VLOOKUP(L2047:L5203,[11]FF!$A$10:$B$16,2,FALSE)</f>
        <v>Ingresos Propios</v>
      </c>
      <c r="N2047" s="16" t="str">
        <f t="shared" si="287"/>
        <v>401</v>
      </c>
      <c r="O2047" s="16" t="str">
        <f>VLOOKUP(N2047:N5203,[11]FF!$A$22:$B$93,2,FALSE)</f>
        <v>Ingresos Propios</v>
      </c>
      <c r="P2047" s="16">
        <v>860448</v>
      </c>
      <c r="Q2047" s="16">
        <v>8</v>
      </c>
      <c r="R2047" s="17">
        <v>0</v>
      </c>
      <c r="S2047" s="17">
        <v>0</v>
      </c>
      <c r="T2047" s="17">
        <f t="shared" si="279"/>
        <v>0</v>
      </c>
      <c r="U2047" s="17">
        <v>0</v>
      </c>
      <c r="V2047" s="17">
        <v>34372</v>
      </c>
      <c r="W2047" s="17">
        <f t="shared" si="280"/>
        <v>-34372</v>
      </c>
      <c r="X2047" t="str">
        <f>VLOOKUP(J2047,'[12]Conver ASEJ VS Clave Nueva'!$A$4:$C$193,3,FALSE)</f>
        <v>4.3.14.2</v>
      </c>
      <c r="Y2047" t="str">
        <f>VLOOKUP(K2047,'[13]Conver ASEJ VS Clave Nueva'!$B$4:$D$193,3,FALSE)</f>
        <v>Certificaciones catastrales</v>
      </c>
    </row>
    <row r="2048" spans="1:25" x14ac:dyDescent="0.25">
      <c r="A2048" s="16">
        <v>84796</v>
      </c>
      <c r="B2048" s="16" t="s">
        <v>72</v>
      </c>
      <c r="C2048" s="16" t="str">
        <f t="shared" si="281"/>
        <v>2018</v>
      </c>
      <c r="D2048" s="16" t="str">
        <f t="shared" si="282"/>
        <v>040000</v>
      </c>
      <c r="E2048" s="16" t="str">
        <f>VLOOKUP(D2048:D5204,'[10]Catalogos CRI'!$A$10:$B$19,2,FALSE)</f>
        <v>DERECHOS</v>
      </c>
      <c r="F2048" s="16" t="str">
        <f t="shared" si="283"/>
        <v>043000</v>
      </c>
      <c r="G2048" s="16" t="str">
        <f>VLOOKUP(F2048:F5204,'[10]Catalogos CRI'!$A$24:$B$65,2,FALSE)</f>
        <v>DERECHOS POR PRESTACIÓN DE SERVICIOS</v>
      </c>
      <c r="H2048" s="16" t="str">
        <f t="shared" si="284"/>
        <v>043400</v>
      </c>
      <c r="I2048" s="16" t="str">
        <f>VLOOKUP(H2048:H5204,'[10]Catalogos CRI'!$A$70:$B$148,2,FALSE)</f>
        <v>Servicios de catastro</v>
      </c>
      <c r="J2048" s="16" t="str">
        <f t="shared" si="285"/>
        <v>043402</v>
      </c>
      <c r="K2048" s="16" t="str">
        <f>VLOOKUP(J2048:J5204,'[10]Catalogos CRI'!$A$153:$B$335,2,FALSE)</f>
        <v>Certificaciones catastrales</v>
      </c>
      <c r="L2048" s="16" t="str">
        <f t="shared" si="286"/>
        <v>400</v>
      </c>
      <c r="M2048" s="16" t="str">
        <f>VLOOKUP(L2048:L5204,[11]FF!$A$10:$B$16,2,FALSE)</f>
        <v>Ingresos Propios</v>
      </c>
      <c r="N2048" s="16" t="str">
        <f t="shared" si="287"/>
        <v>401</v>
      </c>
      <c r="O2048" s="16" t="str">
        <f>VLOOKUP(N2048:N5204,[11]FF!$A$22:$B$93,2,FALSE)</f>
        <v>Ingresos Propios</v>
      </c>
      <c r="P2048" s="16">
        <v>860449</v>
      </c>
      <c r="Q2048" s="16">
        <v>9</v>
      </c>
      <c r="R2048" s="17">
        <v>0</v>
      </c>
      <c r="S2048" s="17">
        <v>0</v>
      </c>
      <c r="T2048" s="17">
        <f t="shared" si="279"/>
        <v>0</v>
      </c>
      <c r="U2048" s="17">
        <v>0</v>
      </c>
      <c r="V2048" s="17">
        <v>32680</v>
      </c>
      <c r="W2048" s="17">
        <f t="shared" si="280"/>
        <v>-32680</v>
      </c>
      <c r="X2048" t="str">
        <f>VLOOKUP(J2048,'[12]Conver ASEJ VS Clave Nueva'!$A$4:$C$193,3,FALSE)</f>
        <v>4.3.14.2</v>
      </c>
      <c r="Y2048" t="str">
        <f>VLOOKUP(K2048,'[13]Conver ASEJ VS Clave Nueva'!$B$4:$D$193,3,FALSE)</f>
        <v>Certificaciones catastrales</v>
      </c>
    </row>
    <row r="2049" spans="1:25" x14ac:dyDescent="0.25">
      <c r="A2049" s="16">
        <v>84796</v>
      </c>
      <c r="B2049" s="16" t="s">
        <v>72</v>
      </c>
      <c r="C2049" s="16" t="str">
        <f t="shared" si="281"/>
        <v>2018</v>
      </c>
      <c r="D2049" s="16" t="str">
        <f t="shared" si="282"/>
        <v>040000</v>
      </c>
      <c r="E2049" s="16" t="str">
        <f>VLOOKUP(D2049:D5205,'[10]Catalogos CRI'!$A$10:$B$19,2,FALSE)</f>
        <v>DERECHOS</v>
      </c>
      <c r="F2049" s="16" t="str">
        <f t="shared" si="283"/>
        <v>043000</v>
      </c>
      <c r="G2049" s="16" t="str">
        <f>VLOOKUP(F2049:F5205,'[10]Catalogos CRI'!$A$24:$B$65,2,FALSE)</f>
        <v>DERECHOS POR PRESTACIÓN DE SERVICIOS</v>
      </c>
      <c r="H2049" s="16" t="str">
        <f t="shared" si="284"/>
        <v>043400</v>
      </c>
      <c r="I2049" s="16" t="str">
        <f>VLOOKUP(H2049:H5205,'[10]Catalogos CRI'!$A$70:$B$148,2,FALSE)</f>
        <v>Servicios de catastro</v>
      </c>
      <c r="J2049" s="16" t="str">
        <f t="shared" si="285"/>
        <v>043402</v>
      </c>
      <c r="K2049" s="16" t="str">
        <f>VLOOKUP(J2049:J5205,'[10]Catalogos CRI'!$A$153:$B$335,2,FALSE)</f>
        <v>Certificaciones catastrales</v>
      </c>
      <c r="L2049" s="16" t="str">
        <f t="shared" si="286"/>
        <v>400</v>
      </c>
      <c r="M2049" s="16" t="str">
        <f>VLOOKUP(L2049:L5205,[11]FF!$A$10:$B$16,2,FALSE)</f>
        <v>Ingresos Propios</v>
      </c>
      <c r="N2049" s="16" t="str">
        <f t="shared" si="287"/>
        <v>401</v>
      </c>
      <c r="O2049" s="16" t="str">
        <f>VLOOKUP(N2049:N5205,[11]FF!$A$22:$B$93,2,FALSE)</f>
        <v>Ingresos Propios</v>
      </c>
      <c r="P2049" s="16">
        <v>860450</v>
      </c>
      <c r="Q2049" s="16">
        <v>10</v>
      </c>
      <c r="R2049" s="17">
        <v>0</v>
      </c>
      <c r="S2049" s="17">
        <v>0</v>
      </c>
      <c r="T2049" s="17">
        <f t="shared" si="279"/>
        <v>0</v>
      </c>
      <c r="U2049" s="17">
        <v>0</v>
      </c>
      <c r="V2049" s="17">
        <v>31399</v>
      </c>
      <c r="W2049" s="17">
        <f t="shared" si="280"/>
        <v>-31399</v>
      </c>
      <c r="X2049" t="str">
        <f>VLOOKUP(J2049,'[12]Conver ASEJ VS Clave Nueva'!$A$4:$C$193,3,FALSE)</f>
        <v>4.3.14.2</v>
      </c>
      <c r="Y2049" t="str">
        <f>VLOOKUP(K2049,'[13]Conver ASEJ VS Clave Nueva'!$B$4:$D$193,3,FALSE)</f>
        <v>Certificaciones catastrales</v>
      </c>
    </row>
    <row r="2050" spans="1:25" x14ac:dyDescent="0.25">
      <c r="A2050" s="16">
        <v>84796</v>
      </c>
      <c r="B2050" s="16" t="s">
        <v>72</v>
      </c>
      <c r="C2050" s="16" t="str">
        <f t="shared" si="281"/>
        <v>2018</v>
      </c>
      <c r="D2050" s="16" t="str">
        <f t="shared" si="282"/>
        <v>040000</v>
      </c>
      <c r="E2050" s="16" t="str">
        <f>VLOOKUP(D2050:D5206,'[10]Catalogos CRI'!$A$10:$B$19,2,FALSE)</f>
        <v>DERECHOS</v>
      </c>
      <c r="F2050" s="16" t="str">
        <f t="shared" si="283"/>
        <v>043000</v>
      </c>
      <c r="G2050" s="16" t="str">
        <f>VLOOKUP(F2050:F5206,'[10]Catalogos CRI'!$A$24:$B$65,2,FALSE)</f>
        <v>DERECHOS POR PRESTACIÓN DE SERVICIOS</v>
      </c>
      <c r="H2050" s="16" t="str">
        <f t="shared" si="284"/>
        <v>043400</v>
      </c>
      <c r="I2050" s="16" t="str">
        <f>VLOOKUP(H2050:H5206,'[10]Catalogos CRI'!$A$70:$B$148,2,FALSE)</f>
        <v>Servicios de catastro</v>
      </c>
      <c r="J2050" s="16" t="str">
        <f t="shared" si="285"/>
        <v>043402</v>
      </c>
      <c r="K2050" s="16" t="str">
        <f>VLOOKUP(J2050:J5206,'[10]Catalogos CRI'!$A$153:$B$335,2,FALSE)</f>
        <v>Certificaciones catastrales</v>
      </c>
      <c r="L2050" s="16" t="str">
        <f t="shared" si="286"/>
        <v>400</v>
      </c>
      <c r="M2050" s="16" t="str">
        <f>VLOOKUP(L2050:L5206,[11]FF!$A$10:$B$16,2,FALSE)</f>
        <v>Ingresos Propios</v>
      </c>
      <c r="N2050" s="16" t="str">
        <f t="shared" si="287"/>
        <v>401</v>
      </c>
      <c r="O2050" s="16" t="str">
        <f>VLOOKUP(N2050:N5206,[11]FF!$A$22:$B$93,2,FALSE)</f>
        <v>Ingresos Propios</v>
      </c>
      <c r="P2050" s="16">
        <v>860451</v>
      </c>
      <c r="Q2050" s="16">
        <v>11</v>
      </c>
      <c r="R2050" s="17">
        <v>0</v>
      </c>
      <c r="S2050" s="17">
        <v>0</v>
      </c>
      <c r="T2050" s="17">
        <f t="shared" si="279"/>
        <v>0</v>
      </c>
      <c r="U2050" s="17">
        <v>0</v>
      </c>
      <c r="V2050" s="17">
        <v>35878</v>
      </c>
      <c r="W2050" s="17">
        <f t="shared" si="280"/>
        <v>-35878</v>
      </c>
      <c r="X2050" t="str">
        <f>VLOOKUP(J2050,'[12]Conver ASEJ VS Clave Nueva'!$A$4:$C$193,3,FALSE)</f>
        <v>4.3.14.2</v>
      </c>
      <c r="Y2050" t="str">
        <f>VLOOKUP(K2050,'[13]Conver ASEJ VS Clave Nueva'!$B$4:$D$193,3,FALSE)</f>
        <v>Certificaciones catastrales</v>
      </c>
    </row>
    <row r="2051" spans="1:25" x14ac:dyDescent="0.25">
      <c r="A2051" s="16">
        <v>84796</v>
      </c>
      <c r="B2051" s="16" t="s">
        <v>72</v>
      </c>
      <c r="C2051" s="16" t="str">
        <f t="shared" si="281"/>
        <v>2018</v>
      </c>
      <c r="D2051" s="16" t="str">
        <f t="shared" si="282"/>
        <v>040000</v>
      </c>
      <c r="E2051" s="16" t="str">
        <f>VLOOKUP(D2051:D5207,'[10]Catalogos CRI'!$A$10:$B$19,2,FALSE)</f>
        <v>DERECHOS</v>
      </c>
      <c r="F2051" s="16" t="str">
        <f t="shared" si="283"/>
        <v>043000</v>
      </c>
      <c r="G2051" s="16" t="str">
        <f>VLOOKUP(F2051:F5207,'[10]Catalogos CRI'!$A$24:$B$65,2,FALSE)</f>
        <v>DERECHOS POR PRESTACIÓN DE SERVICIOS</v>
      </c>
      <c r="H2051" s="16" t="str">
        <f t="shared" si="284"/>
        <v>043400</v>
      </c>
      <c r="I2051" s="16" t="str">
        <f>VLOOKUP(H2051:H5207,'[10]Catalogos CRI'!$A$70:$B$148,2,FALSE)</f>
        <v>Servicios de catastro</v>
      </c>
      <c r="J2051" s="16" t="str">
        <f t="shared" si="285"/>
        <v>043402</v>
      </c>
      <c r="K2051" s="16" t="str">
        <f>VLOOKUP(J2051:J5207,'[10]Catalogos CRI'!$A$153:$B$335,2,FALSE)</f>
        <v>Certificaciones catastrales</v>
      </c>
      <c r="L2051" s="16" t="str">
        <f t="shared" si="286"/>
        <v>400</v>
      </c>
      <c r="M2051" s="16" t="str">
        <f>VLOOKUP(L2051:L5207,[11]FF!$A$10:$B$16,2,FALSE)</f>
        <v>Ingresos Propios</v>
      </c>
      <c r="N2051" s="16" t="str">
        <f t="shared" si="287"/>
        <v>401</v>
      </c>
      <c r="O2051" s="16" t="str">
        <f>VLOOKUP(N2051:N5207,[11]FF!$A$22:$B$93,2,FALSE)</f>
        <v>Ingresos Propios</v>
      </c>
      <c r="P2051" s="16">
        <v>860452</v>
      </c>
      <c r="Q2051" s="16">
        <v>12</v>
      </c>
      <c r="R2051" s="17">
        <v>0</v>
      </c>
      <c r="S2051" s="17">
        <v>0</v>
      </c>
      <c r="T2051" s="17">
        <f t="shared" si="279"/>
        <v>0</v>
      </c>
      <c r="U2051" s="17">
        <v>0</v>
      </c>
      <c r="V2051" s="17">
        <v>18946</v>
      </c>
      <c r="W2051" s="17">
        <f t="shared" si="280"/>
        <v>-18946</v>
      </c>
      <c r="X2051" t="str">
        <f>VLOOKUP(J2051,'[12]Conver ASEJ VS Clave Nueva'!$A$4:$C$193,3,FALSE)</f>
        <v>4.3.14.2</v>
      </c>
      <c r="Y2051" t="str">
        <f>VLOOKUP(K2051,'[13]Conver ASEJ VS Clave Nueva'!$B$4:$D$193,3,FALSE)</f>
        <v>Certificaciones catastrales</v>
      </c>
    </row>
    <row r="2052" spans="1:25" x14ac:dyDescent="0.25">
      <c r="A2052" s="16">
        <v>84797</v>
      </c>
      <c r="B2052" s="16" t="s">
        <v>73</v>
      </c>
      <c r="C2052" s="16" t="str">
        <f t="shared" si="281"/>
        <v>2018</v>
      </c>
      <c r="D2052" s="16" t="str">
        <f t="shared" si="282"/>
        <v>040000</v>
      </c>
      <c r="E2052" s="16" t="str">
        <f>VLOOKUP(D2052:D5208,'[10]Catalogos CRI'!$A$10:$B$19,2,FALSE)</f>
        <v>DERECHOS</v>
      </c>
      <c r="F2052" s="16" t="str">
        <f t="shared" si="283"/>
        <v>044000</v>
      </c>
      <c r="G2052" s="16" t="str">
        <f>VLOOKUP(F2052:F5208,'[10]Catalogos CRI'!$A$24:$B$65,2,FALSE)</f>
        <v>OTROS DERECHOS</v>
      </c>
      <c r="H2052" s="16" t="str">
        <f t="shared" si="284"/>
        <v>044010</v>
      </c>
      <c r="I2052" s="16" t="str">
        <f>VLOOKUP(H2052:H5208,'[10]Catalogos CRI'!$A$70:$B$148,2,FALSE)</f>
        <v>Derechos no especificados</v>
      </c>
      <c r="J2052" s="16" t="str">
        <f t="shared" si="285"/>
        <v>044011</v>
      </c>
      <c r="K2052" s="16" t="str">
        <f>VLOOKUP(J2052:J5208,'[10]Catalogos CRI'!$A$153:$B$335,2,FALSE)</f>
        <v>Servicios prestados en horas hábiles</v>
      </c>
      <c r="L2052" s="16" t="str">
        <f t="shared" si="286"/>
        <v>400</v>
      </c>
      <c r="M2052" s="16" t="str">
        <f>VLOOKUP(L2052:L5208,[11]FF!$A$10:$B$16,2,FALSE)</f>
        <v>Ingresos Propios</v>
      </c>
      <c r="N2052" s="16" t="str">
        <f t="shared" si="287"/>
        <v>401</v>
      </c>
      <c r="O2052" s="16" t="str">
        <f>VLOOKUP(N2052:N5208,[11]FF!$A$22:$B$93,2,FALSE)</f>
        <v>Ingresos Propios</v>
      </c>
      <c r="P2052" s="16">
        <v>860453</v>
      </c>
      <c r="Q2052" s="16">
        <v>1</v>
      </c>
      <c r="R2052" s="17">
        <v>0</v>
      </c>
      <c r="S2052" s="17">
        <v>0</v>
      </c>
      <c r="T2052" s="17">
        <f t="shared" si="279"/>
        <v>0</v>
      </c>
      <c r="U2052" s="17">
        <v>0</v>
      </c>
      <c r="V2052" s="17">
        <v>29580</v>
      </c>
      <c r="W2052" s="17">
        <f t="shared" si="280"/>
        <v>-29580</v>
      </c>
      <c r="X2052" t="str">
        <f>VLOOKUP(J2052,'[12]Conver ASEJ VS Clave Nueva'!$A$4:$C$193,3,FALSE)</f>
        <v>4.4.1.1</v>
      </c>
      <c r="Y2052" t="str">
        <f>VLOOKUP(K2052,'[13]Conver ASEJ VS Clave Nueva'!$B$4:$D$193,3,FALSE)</f>
        <v>Servicios prestados en horas hábiles</v>
      </c>
    </row>
    <row r="2053" spans="1:25" x14ac:dyDescent="0.25">
      <c r="A2053" s="16">
        <v>84797</v>
      </c>
      <c r="B2053" s="16" t="s">
        <v>73</v>
      </c>
      <c r="C2053" s="16" t="str">
        <f t="shared" si="281"/>
        <v>2018</v>
      </c>
      <c r="D2053" s="16" t="str">
        <f t="shared" si="282"/>
        <v>040000</v>
      </c>
      <c r="E2053" s="16" t="str">
        <f>VLOOKUP(D2053:D5209,'[10]Catalogos CRI'!$A$10:$B$19,2,FALSE)</f>
        <v>DERECHOS</v>
      </c>
      <c r="F2053" s="16" t="str">
        <f t="shared" si="283"/>
        <v>044000</v>
      </c>
      <c r="G2053" s="16" t="str">
        <f>VLOOKUP(F2053:F5209,'[10]Catalogos CRI'!$A$24:$B$65,2,FALSE)</f>
        <v>OTROS DERECHOS</v>
      </c>
      <c r="H2053" s="16" t="str">
        <f t="shared" si="284"/>
        <v>044010</v>
      </c>
      <c r="I2053" s="16" t="str">
        <f>VLOOKUP(H2053:H5209,'[10]Catalogos CRI'!$A$70:$B$148,2,FALSE)</f>
        <v>Derechos no especificados</v>
      </c>
      <c r="J2053" s="16" t="str">
        <f t="shared" si="285"/>
        <v>044011</v>
      </c>
      <c r="K2053" s="16" t="str">
        <f>VLOOKUP(J2053:J5209,'[10]Catalogos CRI'!$A$153:$B$335,2,FALSE)</f>
        <v>Servicios prestados en horas hábiles</v>
      </c>
      <c r="L2053" s="16" t="str">
        <f t="shared" si="286"/>
        <v>400</v>
      </c>
      <c r="M2053" s="16" t="str">
        <f>VLOOKUP(L2053:L5209,[11]FF!$A$10:$B$16,2,FALSE)</f>
        <v>Ingresos Propios</v>
      </c>
      <c r="N2053" s="16" t="str">
        <f t="shared" si="287"/>
        <v>401</v>
      </c>
      <c r="O2053" s="16" t="str">
        <f>VLOOKUP(N2053:N5209,[11]FF!$A$22:$B$93,2,FALSE)</f>
        <v>Ingresos Propios</v>
      </c>
      <c r="P2053" s="16">
        <v>860454</v>
      </c>
      <c r="Q2053" s="16">
        <v>2</v>
      </c>
      <c r="R2053" s="17">
        <v>0</v>
      </c>
      <c r="S2053" s="17">
        <v>0</v>
      </c>
      <c r="T2053" s="17">
        <f t="shared" si="279"/>
        <v>0</v>
      </c>
      <c r="U2053" s="17">
        <v>0</v>
      </c>
      <c r="V2053" s="17">
        <v>19875</v>
      </c>
      <c r="W2053" s="17">
        <f t="shared" si="280"/>
        <v>-19875</v>
      </c>
      <c r="X2053" t="str">
        <f>VLOOKUP(J2053,'[12]Conver ASEJ VS Clave Nueva'!$A$4:$C$193,3,FALSE)</f>
        <v>4.4.1.1</v>
      </c>
      <c r="Y2053" t="str">
        <f>VLOOKUP(K2053,'[13]Conver ASEJ VS Clave Nueva'!$B$4:$D$193,3,FALSE)</f>
        <v>Servicios prestados en horas hábiles</v>
      </c>
    </row>
    <row r="2054" spans="1:25" x14ac:dyDescent="0.25">
      <c r="A2054" s="16">
        <v>84797</v>
      </c>
      <c r="B2054" s="16" t="s">
        <v>73</v>
      </c>
      <c r="C2054" s="16" t="str">
        <f t="shared" si="281"/>
        <v>2018</v>
      </c>
      <c r="D2054" s="16" t="str">
        <f t="shared" si="282"/>
        <v>040000</v>
      </c>
      <c r="E2054" s="16" t="str">
        <f>VLOOKUP(D2054:D5210,'[10]Catalogos CRI'!$A$10:$B$19,2,FALSE)</f>
        <v>DERECHOS</v>
      </c>
      <c r="F2054" s="16" t="str">
        <f t="shared" si="283"/>
        <v>044000</v>
      </c>
      <c r="G2054" s="16" t="str">
        <f>VLOOKUP(F2054:F5210,'[10]Catalogos CRI'!$A$24:$B$65,2,FALSE)</f>
        <v>OTROS DERECHOS</v>
      </c>
      <c r="H2054" s="16" t="str">
        <f t="shared" si="284"/>
        <v>044010</v>
      </c>
      <c r="I2054" s="16" t="str">
        <f>VLOOKUP(H2054:H5210,'[10]Catalogos CRI'!$A$70:$B$148,2,FALSE)</f>
        <v>Derechos no especificados</v>
      </c>
      <c r="J2054" s="16" t="str">
        <f t="shared" si="285"/>
        <v>044011</v>
      </c>
      <c r="K2054" s="16" t="str">
        <f>VLOOKUP(J2054:J5210,'[10]Catalogos CRI'!$A$153:$B$335,2,FALSE)</f>
        <v>Servicios prestados en horas hábiles</v>
      </c>
      <c r="L2054" s="16" t="str">
        <f t="shared" si="286"/>
        <v>400</v>
      </c>
      <c r="M2054" s="16" t="str">
        <f>VLOOKUP(L2054:L5210,[11]FF!$A$10:$B$16,2,FALSE)</f>
        <v>Ingresos Propios</v>
      </c>
      <c r="N2054" s="16" t="str">
        <f t="shared" si="287"/>
        <v>401</v>
      </c>
      <c r="O2054" s="16" t="str">
        <f>VLOOKUP(N2054:N5210,[11]FF!$A$22:$B$93,2,FALSE)</f>
        <v>Ingresos Propios</v>
      </c>
      <c r="P2054" s="16">
        <v>860455</v>
      </c>
      <c r="Q2054" s="16">
        <v>3</v>
      </c>
      <c r="R2054" s="17">
        <v>0</v>
      </c>
      <c r="S2054" s="17">
        <v>0</v>
      </c>
      <c r="T2054" s="17">
        <f t="shared" si="279"/>
        <v>0</v>
      </c>
      <c r="U2054" s="17">
        <v>0</v>
      </c>
      <c r="V2054" s="17">
        <v>34504</v>
      </c>
      <c r="W2054" s="17">
        <f t="shared" si="280"/>
        <v>-34504</v>
      </c>
      <c r="X2054" t="str">
        <f>VLOOKUP(J2054,'[12]Conver ASEJ VS Clave Nueva'!$A$4:$C$193,3,FALSE)</f>
        <v>4.4.1.1</v>
      </c>
      <c r="Y2054" t="str">
        <f>VLOOKUP(K2054,'[13]Conver ASEJ VS Clave Nueva'!$B$4:$D$193,3,FALSE)</f>
        <v>Servicios prestados en horas hábiles</v>
      </c>
    </row>
    <row r="2055" spans="1:25" x14ac:dyDescent="0.25">
      <c r="A2055" s="16">
        <v>84797</v>
      </c>
      <c r="B2055" s="16" t="s">
        <v>73</v>
      </c>
      <c r="C2055" s="16" t="str">
        <f t="shared" si="281"/>
        <v>2018</v>
      </c>
      <c r="D2055" s="16" t="str">
        <f t="shared" si="282"/>
        <v>040000</v>
      </c>
      <c r="E2055" s="16" t="str">
        <f>VLOOKUP(D2055:D5211,'[10]Catalogos CRI'!$A$10:$B$19,2,FALSE)</f>
        <v>DERECHOS</v>
      </c>
      <c r="F2055" s="16" t="str">
        <f t="shared" si="283"/>
        <v>044000</v>
      </c>
      <c r="G2055" s="16" t="str">
        <f>VLOOKUP(F2055:F5211,'[10]Catalogos CRI'!$A$24:$B$65,2,FALSE)</f>
        <v>OTROS DERECHOS</v>
      </c>
      <c r="H2055" s="16" t="str">
        <f t="shared" si="284"/>
        <v>044010</v>
      </c>
      <c r="I2055" s="16" t="str">
        <f>VLOOKUP(H2055:H5211,'[10]Catalogos CRI'!$A$70:$B$148,2,FALSE)</f>
        <v>Derechos no especificados</v>
      </c>
      <c r="J2055" s="16" t="str">
        <f t="shared" si="285"/>
        <v>044011</v>
      </c>
      <c r="K2055" s="16" t="str">
        <f>VLOOKUP(J2055:J5211,'[10]Catalogos CRI'!$A$153:$B$335,2,FALSE)</f>
        <v>Servicios prestados en horas hábiles</v>
      </c>
      <c r="L2055" s="16" t="str">
        <f t="shared" si="286"/>
        <v>400</v>
      </c>
      <c r="M2055" s="16" t="str">
        <f>VLOOKUP(L2055:L5211,[11]FF!$A$10:$B$16,2,FALSE)</f>
        <v>Ingresos Propios</v>
      </c>
      <c r="N2055" s="16" t="str">
        <f t="shared" si="287"/>
        <v>401</v>
      </c>
      <c r="O2055" s="16" t="str">
        <f>VLOOKUP(N2055:N5211,[11]FF!$A$22:$B$93,2,FALSE)</f>
        <v>Ingresos Propios</v>
      </c>
      <c r="P2055" s="16">
        <v>860456</v>
      </c>
      <c r="Q2055" s="16">
        <v>4</v>
      </c>
      <c r="R2055" s="17">
        <v>0</v>
      </c>
      <c r="S2055" s="17">
        <v>0</v>
      </c>
      <c r="T2055" s="17">
        <f t="shared" si="279"/>
        <v>0</v>
      </c>
      <c r="U2055" s="17">
        <v>0</v>
      </c>
      <c r="V2055" s="17">
        <v>48250</v>
      </c>
      <c r="W2055" s="17">
        <f t="shared" si="280"/>
        <v>-48250</v>
      </c>
      <c r="X2055" t="str">
        <f>VLOOKUP(J2055,'[12]Conver ASEJ VS Clave Nueva'!$A$4:$C$193,3,FALSE)</f>
        <v>4.4.1.1</v>
      </c>
      <c r="Y2055" t="str">
        <f>VLOOKUP(K2055,'[13]Conver ASEJ VS Clave Nueva'!$B$4:$D$193,3,FALSE)</f>
        <v>Servicios prestados en horas hábiles</v>
      </c>
    </row>
    <row r="2056" spans="1:25" x14ac:dyDescent="0.25">
      <c r="A2056" s="16">
        <v>84797</v>
      </c>
      <c r="B2056" s="16" t="s">
        <v>73</v>
      </c>
      <c r="C2056" s="16" t="str">
        <f t="shared" si="281"/>
        <v>2018</v>
      </c>
      <c r="D2056" s="16" t="str">
        <f t="shared" si="282"/>
        <v>040000</v>
      </c>
      <c r="E2056" s="16" t="str">
        <f>VLOOKUP(D2056:D5212,'[10]Catalogos CRI'!$A$10:$B$19,2,FALSE)</f>
        <v>DERECHOS</v>
      </c>
      <c r="F2056" s="16" t="str">
        <f t="shared" si="283"/>
        <v>044000</v>
      </c>
      <c r="G2056" s="16" t="str">
        <f>VLOOKUP(F2056:F5212,'[10]Catalogos CRI'!$A$24:$B$65,2,FALSE)</f>
        <v>OTROS DERECHOS</v>
      </c>
      <c r="H2056" s="16" t="str">
        <f t="shared" si="284"/>
        <v>044010</v>
      </c>
      <c r="I2056" s="16" t="str">
        <f>VLOOKUP(H2056:H5212,'[10]Catalogos CRI'!$A$70:$B$148,2,FALSE)</f>
        <v>Derechos no especificados</v>
      </c>
      <c r="J2056" s="16" t="str">
        <f t="shared" si="285"/>
        <v>044011</v>
      </c>
      <c r="K2056" s="16" t="str">
        <f>VLOOKUP(J2056:J5212,'[10]Catalogos CRI'!$A$153:$B$335,2,FALSE)</f>
        <v>Servicios prestados en horas hábiles</v>
      </c>
      <c r="L2056" s="16" t="str">
        <f t="shared" si="286"/>
        <v>400</v>
      </c>
      <c r="M2056" s="16" t="str">
        <f>VLOOKUP(L2056:L5212,[11]FF!$A$10:$B$16,2,FALSE)</f>
        <v>Ingresos Propios</v>
      </c>
      <c r="N2056" s="16" t="str">
        <f t="shared" si="287"/>
        <v>401</v>
      </c>
      <c r="O2056" s="16" t="str">
        <f>VLOOKUP(N2056:N5212,[11]FF!$A$22:$B$93,2,FALSE)</f>
        <v>Ingresos Propios</v>
      </c>
      <c r="P2056" s="16">
        <v>860457</v>
      </c>
      <c r="Q2056" s="16">
        <v>5</v>
      </c>
      <c r="R2056" s="17">
        <v>0</v>
      </c>
      <c r="S2056" s="17">
        <v>0</v>
      </c>
      <c r="T2056" s="17">
        <f t="shared" si="279"/>
        <v>0</v>
      </c>
      <c r="U2056" s="17">
        <v>0</v>
      </c>
      <c r="V2056" s="17">
        <v>23250</v>
      </c>
      <c r="W2056" s="17">
        <f t="shared" si="280"/>
        <v>-23250</v>
      </c>
      <c r="X2056" t="str">
        <f>VLOOKUP(J2056,'[12]Conver ASEJ VS Clave Nueva'!$A$4:$C$193,3,FALSE)</f>
        <v>4.4.1.1</v>
      </c>
      <c r="Y2056" t="str">
        <f>VLOOKUP(K2056,'[13]Conver ASEJ VS Clave Nueva'!$B$4:$D$193,3,FALSE)</f>
        <v>Servicios prestados en horas hábiles</v>
      </c>
    </row>
    <row r="2057" spans="1:25" x14ac:dyDescent="0.25">
      <c r="A2057" s="16">
        <v>84797</v>
      </c>
      <c r="B2057" s="16" t="s">
        <v>73</v>
      </c>
      <c r="C2057" s="16" t="str">
        <f t="shared" si="281"/>
        <v>2018</v>
      </c>
      <c r="D2057" s="16" t="str">
        <f t="shared" si="282"/>
        <v>040000</v>
      </c>
      <c r="E2057" s="16" t="str">
        <f>VLOOKUP(D2057:D5213,'[10]Catalogos CRI'!$A$10:$B$19,2,FALSE)</f>
        <v>DERECHOS</v>
      </c>
      <c r="F2057" s="16" t="str">
        <f t="shared" si="283"/>
        <v>044000</v>
      </c>
      <c r="G2057" s="16" t="str">
        <f>VLOOKUP(F2057:F5213,'[10]Catalogos CRI'!$A$24:$B$65,2,FALSE)</f>
        <v>OTROS DERECHOS</v>
      </c>
      <c r="H2057" s="16" t="str">
        <f t="shared" si="284"/>
        <v>044010</v>
      </c>
      <c r="I2057" s="16" t="str">
        <f>VLOOKUP(H2057:H5213,'[10]Catalogos CRI'!$A$70:$B$148,2,FALSE)</f>
        <v>Derechos no especificados</v>
      </c>
      <c r="J2057" s="16" t="str">
        <f t="shared" si="285"/>
        <v>044011</v>
      </c>
      <c r="K2057" s="16" t="str">
        <f>VLOOKUP(J2057:J5213,'[10]Catalogos CRI'!$A$153:$B$335,2,FALSE)</f>
        <v>Servicios prestados en horas hábiles</v>
      </c>
      <c r="L2057" s="16" t="str">
        <f t="shared" si="286"/>
        <v>400</v>
      </c>
      <c r="M2057" s="16" t="str">
        <f>VLOOKUP(L2057:L5213,[11]FF!$A$10:$B$16,2,FALSE)</f>
        <v>Ingresos Propios</v>
      </c>
      <c r="N2057" s="16" t="str">
        <f t="shared" si="287"/>
        <v>401</v>
      </c>
      <c r="O2057" s="16" t="str">
        <f>VLOOKUP(N2057:N5213,[11]FF!$A$22:$B$93,2,FALSE)</f>
        <v>Ingresos Propios</v>
      </c>
      <c r="P2057" s="16">
        <v>860458</v>
      </c>
      <c r="Q2057" s="16">
        <v>6</v>
      </c>
      <c r="R2057" s="17">
        <v>0</v>
      </c>
      <c r="S2057" s="17">
        <v>0</v>
      </c>
      <c r="T2057" s="17">
        <f t="shared" ref="T2057:T2120" si="288">R2057+S2057</f>
        <v>0</v>
      </c>
      <c r="U2057" s="17">
        <v>0</v>
      </c>
      <c r="V2057" s="17">
        <v>4875</v>
      </c>
      <c r="W2057" s="17">
        <f t="shared" ref="W2057:W2120" si="289">T2057-V2057</f>
        <v>-4875</v>
      </c>
      <c r="X2057" t="str">
        <f>VLOOKUP(J2057,'[12]Conver ASEJ VS Clave Nueva'!$A$4:$C$193,3,FALSE)</f>
        <v>4.4.1.1</v>
      </c>
      <c r="Y2057" t="str">
        <f>VLOOKUP(K2057,'[13]Conver ASEJ VS Clave Nueva'!$B$4:$D$193,3,FALSE)</f>
        <v>Servicios prestados en horas hábiles</v>
      </c>
    </row>
    <row r="2058" spans="1:25" x14ac:dyDescent="0.25">
      <c r="A2058" s="16">
        <v>84797</v>
      </c>
      <c r="B2058" s="16" t="s">
        <v>73</v>
      </c>
      <c r="C2058" s="16" t="str">
        <f t="shared" ref="C2058:C2121" si="290">MID(B2058,1,4)</f>
        <v>2018</v>
      </c>
      <c r="D2058" s="16" t="str">
        <f t="shared" ref="D2058:D2121" si="291">MID(B2058,6,6)</f>
        <v>040000</v>
      </c>
      <c r="E2058" s="16" t="str">
        <f>VLOOKUP(D2058:D5214,'[10]Catalogos CRI'!$A$10:$B$19,2,FALSE)</f>
        <v>DERECHOS</v>
      </c>
      <c r="F2058" s="16" t="str">
        <f t="shared" ref="F2058:F2121" si="292">MID(B2058,13,6)</f>
        <v>044000</v>
      </c>
      <c r="G2058" s="16" t="str">
        <f>VLOOKUP(F2058:F5214,'[10]Catalogos CRI'!$A$24:$B$65,2,FALSE)</f>
        <v>OTROS DERECHOS</v>
      </c>
      <c r="H2058" s="16" t="str">
        <f t="shared" ref="H2058:H2121" si="293">MID(B2058,20,6)</f>
        <v>044010</v>
      </c>
      <c r="I2058" s="16" t="str">
        <f>VLOOKUP(H2058:H5214,'[10]Catalogos CRI'!$A$70:$B$148,2,FALSE)</f>
        <v>Derechos no especificados</v>
      </c>
      <c r="J2058" s="16" t="str">
        <f t="shared" ref="J2058:J2121" si="294">MID(B2058,27,6)</f>
        <v>044011</v>
      </c>
      <c r="K2058" s="16" t="str">
        <f>VLOOKUP(J2058:J5214,'[10]Catalogos CRI'!$A$153:$B$335,2,FALSE)</f>
        <v>Servicios prestados en horas hábiles</v>
      </c>
      <c r="L2058" s="16" t="str">
        <f t="shared" ref="L2058:L2121" si="295">MID(B2058,34,3)</f>
        <v>400</v>
      </c>
      <c r="M2058" s="16" t="str">
        <f>VLOOKUP(L2058:L5214,[11]FF!$A$10:$B$16,2,FALSE)</f>
        <v>Ingresos Propios</v>
      </c>
      <c r="N2058" s="16" t="str">
        <f t="shared" ref="N2058:N2121" si="296">MID(B2058,38,3)</f>
        <v>401</v>
      </c>
      <c r="O2058" s="16" t="str">
        <f>VLOOKUP(N2058:N5214,[11]FF!$A$22:$B$93,2,FALSE)</f>
        <v>Ingresos Propios</v>
      </c>
      <c r="P2058" s="16">
        <v>860459</v>
      </c>
      <c r="Q2058" s="16">
        <v>7</v>
      </c>
      <c r="R2058" s="17">
        <v>0</v>
      </c>
      <c r="S2058" s="17">
        <v>0</v>
      </c>
      <c r="T2058" s="17">
        <f t="shared" si="288"/>
        <v>0</v>
      </c>
      <c r="U2058" s="17">
        <v>0</v>
      </c>
      <c r="V2058" s="17">
        <v>14203</v>
      </c>
      <c r="W2058" s="17">
        <f t="shared" si="289"/>
        <v>-14203</v>
      </c>
      <c r="X2058" t="str">
        <f>VLOOKUP(J2058,'[12]Conver ASEJ VS Clave Nueva'!$A$4:$C$193,3,FALSE)</f>
        <v>4.4.1.1</v>
      </c>
      <c r="Y2058" t="str">
        <f>VLOOKUP(K2058,'[13]Conver ASEJ VS Clave Nueva'!$B$4:$D$193,3,FALSE)</f>
        <v>Servicios prestados en horas hábiles</v>
      </c>
    </row>
    <row r="2059" spans="1:25" x14ac:dyDescent="0.25">
      <c r="A2059" s="16">
        <v>84797</v>
      </c>
      <c r="B2059" s="16" t="s">
        <v>73</v>
      </c>
      <c r="C2059" s="16" t="str">
        <f t="shared" si="290"/>
        <v>2018</v>
      </c>
      <c r="D2059" s="16" t="str">
        <f t="shared" si="291"/>
        <v>040000</v>
      </c>
      <c r="E2059" s="16" t="str">
        <f>VLOOKUP(D2059:D5215,'[10]Catalogos CRI'!$A$10:$B$19,2,FALSE)</f>
        <v>DERECHOS</v>
      </c>
      <c r="F2059" s="16" t="str">
        <f t="shared" si="292"/>
        <v>044000</v>
      </c>
      <c r="G2059" s="16" t="str">
        <f>VLOOKUP(F2059:F5215,'[10]Catalogos CRI'!$A$24:$B$65,2,FALSE)</f>
        <v>OTROS DERECHOS</v>
      </c>
      <c r="H2059" s="16" t="str">
        <f t="shared" si="293"/>
        <v>044010</v>
      </c>
      <c r="I2059" s="16" t="str">
        <f>VLOOKUP(H2059:H5215,'[10]Catalogos CRI'!$A$70:$B$148,2,FALSE)</f>
        <v>Derechos no especificados</v>
      </c>
      <c r="J2059" s="16" t="str">
        <f t="shared" si="294"/>
        <v>044011</v>
      </c>
      <c r="K2059" s="16" t="str">
        <f>VLOOKUP(J2059:J5215,'[10]Catalogos CRI'!$A$153:$B$335,2,FALSE)</f>
        <v>Servicios prestados en horas hábiles</v>
      </c>
      <c r="L2059" s="16" t="str">
        <f t="shared" si="295"/>
        <v>400</v>
      </c>
      <c r="M2059" s="16" t="str">
        <f>VLOOKUP(L2059:L5215,[11]FF!$A$10:$B$16,2,FALSE)</f>
        <v>Ingresos Propios</v>
      </c>
      <c r="N2059" s="16" t="str">
        <f t="shared" si="296"/>
        <v>401</v>
      </c>
      <c r="O2059" s="16" t="str">
        <f>VLOOKUP(N2059:N5215,[11]FF!$A$22:$B$93,2,FALSE)</f>
        <v>Ingresos Propios</v>
      </c>
      <c r="P2059" s="16">
        <v>860460</v>
      </c>
      <c r="Q2059" s="16">
        <v>8</v>
      </c>
      <c r="R2059" s="17">
        <v>0</v>
      </c>
      <c r="S2059" s="17">
        <v>0</v>
      </c>
      <c r="T2059" s="17">
        <f t="shared" si="288"/>
        <v>0</v>
      </c>
      <c r="U2059" s="17">
        <v>0</v>
      </c>
      <c r="V2059" s="17">
        <v>12169</v>
      </c>
      <c r="W2059" s="17">
        <f t="shared" si="289"/>
        <v>-12169</v>
      </c>
      <c r="X2059" t="str">
        <f>VLOOKUP(J2059,'[12]Conver ASEJ VS Clave Nueva'!$A$4:$C$193,3,FALSE)</f>
        <v>4.4.1.1</v>
      </c>
      <c r="Y2059" t="str">
        <f>VLOOKUP(K2059,'[13]Conver ASEJ VS Clave Nueva'!$B$4:$D$193,3,FALSE)</f>
        <v>Servicios prestados en horas hábiles</v>
      </c>
    </row>
    <row r="2060" spans="1:25" x14ac:dyDescent="0.25">
      <c r="A2060" s="16">
        <v>84797</v>
      </c>
      <c r="B2060" s="16" t="s">
        <v>73</v>
      </c>
      <c r="C2060" s="16" t="str">
        <f t="shared" si="290"/>
        <v>2018</v>
      </c>
      <c r="D2060" s="16" t="str">
        <f t="shared" si="291"/>
        <v>040000</v>
      </c>
      <c r="E2060" s="16" t="str">
        <f>VLOOKUP(D2060:D5216,'[10]Catalogos CRI'!$A$10:$B$19,2,FALSE)</f>
        <v>DERECHOS</v>
      </c>
      <c r="F2060" s="16" t="str">
        <f t="shared" si="292"/>
        <v>044000</v>
      </c>
      <c r="G2060" s="16" t="str">
        <f>VLOOKUP(F2060:F5216,'[10]Catalogos CRI'!$A$24:$B$65,2,FALSE)</f>
        <v>OTROS DERECHOS</v>
      </c>
      <c r="H2060" s="16" t="str">
        <f t="shared" si="293"/>
        <v>044010</v>
      </c>
      <c r="I2060" s="16" t="str">
        <f>VLOOKUP(H2060:H5216,'[10]Catalogos CRI'!$A$70:$B$148,2,FALSE)</f>
        <v>Derechos no especificados</v>
      </c>
      <c r="J2060" s="16" t="str">
        <f t="shared" si="294"/>
        <v>044011</v>
      </c>
      <c r="K2060" s="16" t="str">
        <f>VLOOKUP(J2060:J5216,'[10]Catalogos CRI'!$A$153:$B$335,2,FALSE)</f>
        <v>Servicios prestados en horas hábiles</v>
      </c>
      <c r="L2060" s="16" t="str">
        <f t="shared" si="295"/>
        <v>400</v>
      </c>
      <c r="M2060" s="16" t="str">
        <f>VLOOKUP(L2060:L5216,[11]FF!$A$10:$B$16,2,FALSE)</f>
        <v>Ingresos Propios</v>
      </c>
      <c r="N2060" s="16" t="str">
        <f t="shared" si="296"/>
        <v>401</v>
      </c>
      <c r="O2060" s="16" t="str">
        <f>VLOOKUP(N2060:N5216,[11]FF!$A$22:$B$93,2,FALSE)</f>
        <v>Ingresos Propios</v>
      </c>
      <c r="P2060" s="16">
        <v>860461</v>
      </c>
      <c r="Q2060" s="16">
        <v>9</v>
      </c>
      <c r="R2060" s="17">
        <v>0</v>
      </c>
      <c r="S2060" s="17">
        <v>0</v>
      </c>
      <c r="T2060" s="17">
        <f t="shared" si="288"/>
        <v>0</v>
      </c>
      <c r="U2060" s="17">
        <v>0</v>
      </c>
      <c r="V2060" s="17">
        <v>43125</v>
      </c>
      <c r="W2060" s="17">
        <f t="shared" si="289"/>
        <v>-43125</v>
      </c>
      <c r="X2060" t="str">
        <f>VLOOKUP(J2060,'[12]Conver ASEJ VS Clave Nueva'!$A$4:$C$193,3,FALSE)</f>
        <v>4.4.1.1</v>
      </c>
      <c r="Y2060" t="str">
        <f>VLOOKUP(K2060,'[13]Conver ASEJ VS Clave Nueva'!$B$4:$D$193,3,FALSE)</f>
        <v>Servicios prestados en horas hábiles</v>
      </c>
    </row>
    <row r="2061" spans="1:25" x14ac:dyDescent="0.25">
      <c r="A2061" s="16">
        <v>84797</v>
      </c>
      <c r="B2061" s="16" t="s">
        <v>73</v>
      </c>
      <c r="C2061" s="16" t="str">
        <f t="shared" si="290"/>
        <v>2018</v>
      </c>
      <c r="D2061" s="16" t="str">
        <f t="shared" si="291"/>
        <v>040000</v>
      </c>
      <c r="E2061" s="16" t="str">
        <f>VLOOKUP(D2061:D5217,'[10]Catalogos CRI'!$A$10:$B$19,2,FALSE)</f>
        <v>DERECHOS</v>
      </c>
      <c r="F2061" s="16" t="str">
        <f t="shared" si="292"/>
        <v>044000</v>
      </c>
      <c r="G2061" s="16" t="str">
        <f>VLOOKUP(F2061:F5217,'[10]Catalogos CRI'!$A$24:$B$65,2,FALSE)</f>
        <v>OTROS DERECHOS</v>
      </c>
      <c r="H2061" s="16" t="str">
        <f t="shared" si="293"/>
        <v>044010</v>
      </c>
      <c r="I2061" s="16" t="str">
        <f>VLOOKUP(H2061:H5217,'[10]Catalogos CRI'!$A$70:$B$148,2,FALSE)</f>
        <v>Derechos no especificados</v>
      </c>
      <c r="J2061" s="16" t="str">
        <f t="shared" si="294"/>
        <v>044011</v>
      </c>
      <c r="K2061" s="16" t="str">
        <f>VLOOKUP(J2061:J5217,'[10]Catalogos CRI'!$A$153:$B$335,2,FALSE)</f>
        <v>Servicios prestados en horas hábiles</v>
      </c>
      <c r="L2061" s="16" t="str">
        <f t="shared" si="295"/>
        <v>400</v>
      </c>
      <c r="M2061" s="16" t="str">
        <f>VLOOKUP(L2061:L5217,[11]FF!$A$10:$B$16,2,FALSE)</f>
        <v>Ingresos Propios</v>
      </c>
      <c r="N2061" s="16" t="str">
        <f t="shared" si="296"/>
        <v>401</v>
      </c>
      <c r="O2061" s="16" t="str">
        <f>VLOOKUP(N2061:N5217,[11]FF!$A$22:$B$93,2,FALSE)</f>
        <v>Ingresos Propios</v>
      </c>
      <c r="P2061" s="16">
        <v>860462</v>
      </c>
      <c r="Q2061" s="16">
        <v>10</v>
      </c>
      <c r="R2061" s="17">
        <v>0</v>
      </c>
      <c r="S2061" s="17">
        <v>0</v>
      </c>
      <c r="T2061" s="17">
        <f t="shared" si="288"/>
        <v>0</v>
      </c>
      <c r="U2061" s="17">
        <v>0</v>
      </c>
      <c r="V2061" s="17">
        <v>55130</v>
      </c>
      <c r="W2061" s="17">
        <f t="shared" si="289"/>
        <v>-55130</v>
      </c>
      <c r="X2061" t="str">
        <f>VLOOKUP(J2061,'[12]Conver ASEJ VS Clave Nueva'!$A$4:$C$193,3,FALSE)</f>
        <v>4.4.1.1</v>
      </c>
      <c r="Y2061" t="str">
        <f>VLOOKUP(K2061,'[13]Conver ASEJ VS Clave Nueva'!$B$4:$D$193,3,FALSE)</f>
        <v>Servicios prestados en horas hábiles</v>
      </c>
    </row>
    <row r="2062" spans="1:25" x14ac:dyDescent="0.25">
      <c r="A2062" s="16">
        <v>84797</v>
      </c>
      <c r="B2062" s="16" t="s">
        <v>73</v>
      </c>
      <c r="C2062" s="16" t="str">
        <f t="shared" si="290"/>
        <v>2018</v>
      </c>
      <c r="D2062" s="16" t="str">
        <f t="shared" si="291"/>
        <v>040000</v>
      </c>
      <c r="E2062" s="16" t="str">
        <f>VLOOKUP(D2062:D5218,'[10]Catalogos CRI'!$A$10:$B$19,2,FALSE)</f>
        <v>DERECHOS</v>
      </c>
      <c r="F2062" s="16" t="str">
        <f t="shared" si="292"/>
        <v>044000</v>
      </c>
      <c r="G2062" s="16" t="str">
        <f>VLOOKUP(F2062:F5218,'[10]Catalogos CRI'!$A$24:$B$65,2,FALSE)</f>
        <v>OTROS DERECHOS</v>
      </c>
      <c r="H2062" s="16" t="str">
        <f t="shared" si="293"/>
        <v>044010</v>
      </c>
      <c r="I2062" s="16" t="str">
        <f>VLOOKUP(H2062:H5218,'[10]Catalogos CRI'!$A$70:$B$148,2,FALSE)</f>
        <v>Derechos no especificados</v>
      </c>
      <c r="J2062" s="16" t="str">
        <f t="shared" si="294"/>
        <v>044011</v>
      </c>
      <c r="K2062" s="16" t="str">
        <f>VLOOKUP(J2062:J5218,'[10]Catalogos CRI'!$A$153:$B$335,2,FALSE)</f>
        <v>Servicios prestados en horas hábiles</v>
      </c>
      <c r="L2062" s="16" t="str">
        <f t="shared" si="295"/>
        <v>400</v>
      </c>
      <c r="M2062" s="16" t="str">
        <f>VLOOKUP(L2062:L5218,[11]FF!$A$10:$B$16,2,FALSE)</f>
        <v>Ingresos Propios</v>
      </c>
      <c r="N2062" s="16" t="str">
        <f t="shared" si="296"/>
        <v>401</v>
      </c>
      <c r="O2062" s="16" t="str">
        <f>VLOOKUP(N2062:N5218,[11]FF!$A$22:$B$93,2,FALSE)</f>
        <v>Ingresos Propios</v>
      </c>
      <c r="P2062" s="16">
        <v>860463</v>
      </c>
      <c r="Q2062" s="16">
        <v>11</v>
      </c>
      <c r="R2062" s="17">
        <v>0</v>
      </c>
      <c r="S2062" s="17">
        <v>0</v>
      </c>
      <c r="T2062" s="17">
        <f t="shared" si="288"/>
        <v>0</v>
      </c>
      <c r="U2062" s="17">
        <v>0</v>
      </c>
      <c r="V2062" s="17">
        <v>29505</v>
      </c>
      <c r="W2062" s="17">
        <f t="shared" si="289"/>
        <v>-29505</v>
      </c>
      <c r="X2062" t="str">
        <f>VLOOKUP(J2062,'[12]Conver ASEJ VS Clave Nueva'!$A$4:$C$193,3,FALSE)</f>
        <v>4.4.1.1</v>
      </c>
      <c r="Y2062" t="str">
        <f>VLOOKUP(K2062,'[13]Conver ASEJ VS Clave Nueva'!$B$4:$D$193,3,FALSE)</f>
        <v>Servicios prestados en horas hábiles</v>
      </c>
    </row>
    <row r="2063" spans="1:25" x14ac:dyDescent="0.25">
      <c r="A2063" s="16">
        <v>84797</v>
      </c>
      <c r="B2063" s="16" t="s">
        <v>73</v>
      </c>
      <c r="C2063" s="16" t="str">
        <f t="shared" si="290"/>
        <v>2018</v>
      </c>
      <c r="D2063" s="16" t="str">
        <f t="shared" si="291"/>
        <v>040000</v>
      </c>
      <c r="E2063" s="16" t="str">
        <f>VLOOKUP(D2063:D5219,'[10]Catalogos CRI'!$A$10:$B$19,2,FALSE)</f>
        <v>DERECHOS</v>
      </c>
      <c r="F2063" s="16" t="str">
        <f t="shared" si="292"/>
        <v>044000</v>
      </c>
      <c r="G2063" s="16" t="str">
        <f>VLOOKUP(F2063:F5219,'[10]Catalogos CRI'!$A$24:$B$65,2,FALSE)</f>
        <v>OTROS DERECHOS</v>
      </c>
      <c r="H2063" s="16" t="str">
        <f t="shared" si="293"/>
        <v>044010</v>
      </c>
      <c r="I2063" s="16" t="str">
        <f>VLOOKUP(H2063:H5219,'[10]Catalogos CRI'!$A$70:$B$148,2,FALSE)</f>
        <v>Derechos no especificados</v>
      </c>
      <c r="J2063" s="16" t="str">
        <f t="shared" si="294"/>
        <v>044011</v>
      </c>
      <c r="K2063" s="16" t="str">
        <f>VLOOKUP(J2063:J5219,'[10]Catalogos CRI'!$A$153:$B$335,2,FALSE)</f>
        <v>Servicios prestados en horas hábiles</v>
      </c>
      <c r="L2063" s="16" t="str">
        <f t="shared" si="295"/>
        <v>400</v>
      </c>
      <c r="M2063" s="16" t="str">
        <f>VLOOKUP(L2063:L5219,[11]FF!$A$10:$B$16,2,FALSE)</f>
        <v>Ingresos Propios</v>
      </c>
      <c r="N2063" s="16" t="str">
        <f t="shared" si="296"/>
        <v>401</v>
      </c>
      <c r="O2063" s="16" t="str">
        <f>VLOOKUP(N2063:N5219,[11]FF!$A$22:$B$93,2,FALSE)</f>
        <v>Ingresos Propios</v>
      </c>
      <c r="P2063" s="16">
        <v>860464</v>
      </c>
      <c r="Q2063" s="16">
        <v>12</v>
      </c>
      <c r="R2063" s="17">
        <v>0</v>
      </c>
      <c r="S2063" s="17">
        <v>0</v>
      </c>
      <c r="T2063" s="17">
        <f t="shared" si="288"/>
        <v>0</v>
      </c>
      <c r="U2063" s="17">
        <v>0</v>
      </c>
      <c r="V2063" s="17">
        <v>42940</v>
      </c>
      <c r="W2063" s="17">
        <f t="shared" si="289"/>
        <v>-42940</v>
      </c>
      <c r="X2063" t="str">
        <f>VLOOKUP(J2063,'[12]Conver ASEJ VS Clave Nueva'!$A$4:$C$193,3,FALSE)</f>
        <v>4.4.1.1</v>
      </c>
      <c r="Y2063" t="str">
        <f>VLOOKUP(K2063,'[13]Conver ASEJ VS Clave Nueva'!$B$4:$D$193,3,FALSE)</f>
        <v>Servicios prestados en horas hábiles</v>
      </c>
    </row>
    <row r="2064" spans="1:25" x14ac:dyDescent="0.25">
      <c r="A2064" s="16">
        <v>84798</v>
      </c>
      <c r="B2064" s="16" t="s">
        <v>74</v>
      </c>
      <c r="C2064" s="16" t="str">
        <f t="shared" si="290"/>
        <v>2018</v>
      </c>
      <c r="D2064" s="16" t="str">
        <f t="shared" si="291"/>
        <v>050000</v>
      </c>
      <c r="E2064" s="16" t="str">
        <f>VLOOKUP(D2064:D5220,'[10]Catalogos CRI'!$A$10:$B$19,2,FALSE)</f>
        <v>PRODUCTOS</v>
      </c>
      <c r="F2064" s="16" t="str">
        <f t="shared" si="292"/>
        <v>052000</v>
      </c>
      <c r="G2064" s="16" t="str">
        <f>VLOOKUP(F2064:F5220,'[10]Catalogos CRI'!$A$24:$B$65,2,FALSE)</f>
        <v>PRODUCTOS DE CAPITAL</v>
      </c>
      <c r="H2064" s="16" t="str">
        <f t="shared" si="293"/>
        <v>052010</v>
      </c>
      <c r="I2064" s="16" t="str">
        <f>VLOOKUP(H2064:H5220,'[10]Catalogos CRI'!$A$70:$B$148,2,FALSE)</f>
        <v>Productos de capital</v>
      </c>
      <c r="J2064" s="16" t="str">
        <f t="shared" si="294"/>
        <v>052011</v>
      </c>
      <c r="K2064" s="16" t="str">
        <f>VLOOKUP(J2064:J5220,'[10]Catalogos CRI'!$A$153:$B$335,2,FALSE)</f>
        <v>Otros no especificados</v>
      </c>
      <c r="L2064" s="16" t="str">
        <f t="shared" si="295"/>
        <v>400</v>
      </c>
      <c r="M2064" s="16" t="str">
        <f>VLOOKUP(L2064:L5220,[11]FF!$A$10:$B$16,2,FALSE)</f>
        <v>Ingresos Propios</v>
      </c>
      <c r="N2064" s="16" t="str">
        <f t="shared" si="296"/>
        <v>401</v>
      </c>
      <c r="O2064" s="16" t="str">
        <f>VLOOKUP(N2064:N5220,[11]FF!$A$22:$B$93,2,FALSE)</f>
        <v>Ingresos Propios</v>
      </c>
      <c r="P2064" s="16">
        <v>860465</v>
      </c>
      <c r="Q2064" s="16">
        <v>1</v>
      </c>
      <c r="R2064" s="17">
        <v>0</v>
      </c>
      <c r="S2064" s="17">
        <v>0</v>
      </c>
      <c r="T2064" s="17">
        <f t="shared" si="288"/>
        <v>0</v>
      </c>
      <c r="U2064" s="17">
        <v>0</v>
      </c>
      <c r="V2064" s="17">
        <v>735.92</v>
      </c>
      <c r="W2064" s="17">
        <f t="shared" si="289"/>
        <v>-735.92</v>
      </c>
      <c r="X2064" t="str">
        <f>VLOOKUP(J2064,'[12]Conver ASEJ VS Clave Nueva'!$A$4:$C$193,3,FALSE)</f>
        <v>5.2.1.1</v>
      </c>
      <c r="Y2064" t="str">
        <f>VLOOKUP(K2064,'[13]Conver ASEJ VS Clave Nueva'!$B$4:$D$193,3,FALSE)</f>
        <v>Otros no especificados</v>
      </c>
    </row>
    <row r="2065" spans="1:25" x14ac:dyDescent="0.25">
      <c r="A2065" s="16">
        <v>84798</v>
      </c>
      <c r="B2065" s="16" t="s">
        <v>74</v>
      </c>
      <c r="C2065" s="16" t="str">
        <f t="shared" si="290"/>
        <v>2018</v>
      </c>
      <c r="D2065" s="16" t="str">
        <f t="shared" si="291"/>
        <v>050000</v>
      </c>
      <c r="E2065" s="16" t="str">
        <f>VLOOKUP(D2065:D5221,'[10]Catalogos CRI'!$A$10:$B$19,2,FALSE)</f>
        <v>PRODUCTOS</v>
      </c>
      <c r="F2065" s="16" t="str">
        <f t="shared" si="292"/>
        <v>052000</v>
      </c>
      <c r="G2065" s="16" t="str">
        <f>VLOOKUP(F2065:F5221,'[10]Catalogos CRI'!$A$24:$B$65,2,FALSE)</f>
        <v>PRODUCTOS DE CAPITAL</v>
      </c>
      <c r="H2065" s="16" t="str">
        <f t="shared" si="293"/>
        <v>052010</v>
      </c>
      <c r="I2065" s="16" t="str">
        <f>VLOOKUP(H2065:H5221,'[10]Catalogos CRI'!$A$70:$B$148,2,FALSE)</f>
        <v>Productos de capital</v>
      </c>
      <c r="J2065" s="16" t="str">
        <f t="shared" si="294"/>
        <v>052011</v>
      </c>
      <c r="K2065" s="16" t="str">
        <f>VLOOKUP(J2065:J5221,'[10]Catalogos CRI'!$A$153:$B$335,2,FALSE)</f>
        <v>Otros no especificados</v>
      </c>
      <c r="L2065" s="16" t="str">
        <f t="shared" si="295"/>
        <v>400</v>
      </c>
      <c r="M2065" s="16" t="str">
        <f>VLOOKUP(L2065:L5221,[11]FF!$A$10:$B$16,2,FALSE)</f>
        <v>Ingresos Propios</v>
      </c>
      <c r="N2065" s="16" t="str">
        <f t="shared" si="296"/>
        <v>401</v>
      </c>
      <c r="O2065" s="16" t="str">
        <f>VLOOKUP(N2065:N5221,[11]FF!$A$22:$B$93,2,FALSE)</f>
        <v>Ingresos Propios</v>
      </c>
      <c r="P2065" s="16">
        <v>860466</v>
      </c>
      <c r="Q2065" s="16">
        <v>2</v>
      </c>
      <c r="R2065" s="17">
        <v>0</v>
      </c>
      <c r="S2065" s="17">
        <v>0</v>
      </c>
      <c r="T2065" s="17">
        <f t="shared" si="288"/>
        <v>0</v>
      </c>
      <c r="U2065" s="17">
        <v>0</v>
      </c>
      <c r="V2065" s="17">
        <v>735.92</v>
      </c>
      <c r="W2065" s="17">
        <f t="shared" si="289"/>
        <v>-735.92</v>
      </c>
      <c r="X2065" t="str">
        <f>VLOOKUP(J2065,'[12]Conver ASEJ VS Clave Nueva'!$A$4:$C$193,3,FALSE)</f>
        <v>5.2.1.1</v>
      </c>
      <c r="Y2065" t="str">
        <f>VLOOKUP(K2065,'[13]Conver ASEJ VS Clave Nueva'!$B$4:$D$193,3,FALSE)</f>
        <v>Otros no especificados</v>
      </c>
    </row>
    <row r="2066" spans="1:25" x14ac:dyDescent="0.25">
      <c r="A2066" s="16">
        <v>84798</v>
      </c>
      <c r="B2066" s="16" t="s">
        <v>74</v>
      </c>
      <c r="C2066" s="16" t="str">
        <f t="shared" si="290"/>
        <v>2018</v>
      </c>
      <c r="D2066" s="16" t="str">
        <f t="shared" si="291"/>
        <v>050000</v>
      </c>
      <c r="E2066" s="16" t="str">
        <f>VLOOKUP(D2066:D5222,'[10]Catalogos CRI'!$A$10:$B$19,2,FALSE)</f>
        <v>PRODUCTOS</v>
      </c>
      <c r="F2066" s="16" t="str">
        <f t="shared" si="292"/>
        <v>052000</v>
      </c>
      <c r="G2066" s="16" t="str">
        <f>VLOOKUP(F2066:F5222,'[10]Catalogos CRI'!$A$24:$B$65,2,FALSE)</f>
        <v>PRODUCTOS DE CAPITAL</v>
      </c>
      <c r="H2066" s="16" t="str">
        <f t="shared" si="293"/>
        <v>052010</v>
      </c>
      <c r="I2066" s="16" t="str">
        <f>VLOOKUP(H2066:H5222,'[10]Catalogos CRI'!$A$70:$B$148,2,FALSE)</f>
        <v>Productos de capital</v>
      </c>
      <c r="J2066" s="16" t="str">
        <f t="shared" si="294"/>
        <v>052011</v>
      </c>
      <c r="K2066" s="16" t="str">
        <f>VLOOKUP(J2066:J5222,'[10]Catalogos CRI'!$A$153:$B$335,2,FALSE)</f>
        <v>Otros no especificados</v>
      </c>
      <c r="L2066" s="16" t="str">
        <f t="shared" si="295"/>
        <v>400</v>
      </c>
      <c r="M2066" s="16" t="str">
        <f>VLOOKUP(L2066:L5222,[11]FF!$A$10:$B$16,2,FALSE)</f>
        <v>Ingresos Propios</v>
      </c>
      <c r="N2066" s="16" t="str">
        <f t="shared" si="296"/>
        <v>401</v>
      </c>
      <c r="O2066" s="16" t="str">
        <f>VLOOKUP(N2066:N5222,[11]FF!$A$22:$B$93,2,FALSE)</f>
        <v>Ingresos Propios</v>
      </c>
      <c r="P2066" s="16">
        <v>860467</v>
      </c>
      <c r="Q2066" s="16">
        <v>3</v>
      </c>
      <c r="R2066" s="17">
        <v>0</v>
      </c>
      <c r="S2066" s="17">
        <v>0</v>
      </c>
      <c r="T2066" s="17">
        <f t="shared" si="288"/>
        <v>0</v>
      </c>
      <c r="U2066" s="17">
        <v>0</v>
      </c>
      <c r="V2066" s="17">
        <v>735</v>
      </c>
      <c r="W2066" s="17">
        <f t="shared" si="289"/>
        <v>-735</v>
      </c>
      <c r="X2066" t="str">
        <f>VLOOKUP(J2066,'[12]Conver ASEJ VS Clave Nueva'!$A$4:$C$193,3,FALSE)</f>
        <v>5.2.1.1</v>
      </c>
      <c r="Y2066" t="str">
        <f>VLOOKUP(K2066,'[13]Conver ASEJ VS Clave Nueva'!$B$4:$D$193,3,FALSE)</f>
        <v>Otros no especificados</v>
      </c>
    </row>
    <row r="2067" spans="1:25" x14ac:dyDescent="0.25">
      <c r="A2067" s="16">
        <v>84798</v>
      </c>
      <c r="B2067" s="16" t="s">
        <v>74</v>
      </c>
      <c r="C2067" s="16" t="str">
        <f t="shared" si="290"/>
        <v>2018</v>
      </c>
      <c r="D2067" s="16" t="str">
        <f t="shared" si="291"/>
        <v>050000</v>
      </c>
      <c r="E2067" s="16" t="str">
        <f>VLOOKUP(D2067:D5223,'[10]Catalogos CRI'!$A$10:$B$19,2,FALSE)</f>
        <v>PRODUCTOS</v>
      </c>
      <c r="F2067" s="16" t="str">
        <f t="shared" si="292"/>
        <v>052000</v>
      </c>
      <c r="G2067" s="16" t="str">
        <f>VLOOKUP(F2067:F5223,'[10]Catalogos CRI'!$A$24:$B$65,2,FALSE)</f>
        <v>PRODUCTOS DE CAPITAL</v>
      </c>
      <c r="H2067" s="16" t="str">
        <f t="shared" si="293"/>
        <v>052010</v>
      </c>
      <c r="I2067" s="16" t="str">
        <f>VLOOKUP(H2067:H5223,'[10]Catalogos CRI'!$A$70:$B$148,2,FALSE)</f>
        <v>Productos de capital</v>
      </c>
      <c r="J2067" s="16" t="str">
        <f t="shared" si="294"/>
        <v>052011</v>
      </c>
      <c r="K2067" s="16" t="str">
        <f>VLOOKUP(J2067:J5223,'[10]Catalogos CRI'!$A$153:$B$335,2,FALSE)</f>
        <v>Otros no especificados</v>
      </c>
      <c r="L2067" s="16" t="str">
        <f t="shared" si="295"/>
        <v>400</v>
      </c>
      <c r="M2067" s="16" t="str">
        <f>VLOOKUP(L2067:L5223,[11]FF!$A$10:$B$16,2,FALSE)</f>
        <v>Ingresos Propios</v>
      </c>
      <c r="N2067" s="16" t="str">
        <f t="shared" si="296"/>
        <v>401</v>
      </c>
      <c r="O2067" s="16" t="str">
        <f>VLOOKUP(N2067:N5223,[11]FF!$A$22:$B$93,2,FALSE)</f>
        <v>Ingresos Propios</v>
      </c>
      <c r="P2067" s="16">
        <v>860468</v>
      </c>
      <c r="Q2067" s="16">
        <v>4</v>
      </c>
      <c r="R2067" s="17">
        <v>0</v>
      </c>
      <c r="S2067" s="17">
        <v>0</v>
      </c>
      <c r="T2067" s="17">
        <f t="shared" si="288"/>
        <v>0</v>
      </c>
      <c r="U2067" s="17">
        <v>0</v>
      </c>
      <c r="V2067" s="17">
        <v>735</v>
      </c>
      <c r="W2067" s="17">
        <f t="shared" si="289"/>
        <v>-735</v>
      </c>
      <c r="X2067" t="str">
        <f>VLOOKUP(J2067,'[12]Conver ASEJ VS Clave Nueva'!$A$4:$C$193,3,FALSE)</f>
        <v>5.2.1.1</v>
      </c>
      <c r="Y2067" t="str">
        <f>VLOOKUP(K2067,'[13]Conver ASEJ VS Clave Nueva'!$B$4:$D$193,3,FALSE)</f>
        <v>Otros no especificados</v>
      </c>
    </row>
    <row r="2068" spans="1:25" x14ac:dyDescent="0.25">
      <c r="A2068" s="16">
        <v>84798</v>
      </c>
      <c r="B2068" s="16" t="s">
        <v>74</v>
      </c>
      <c r="C2068" s="16" t="str">
        <f t="shared" si="290"/>
        <v>2018</v>
      </c>
      <c r="D2068" s="16" t="str">
        <f t="shared" si="291"/>
        <v>050000</v>
      </c>
      <c r="E2068" s="16" t="str">
        <f>VLOOKUP(D2068:D5224,'[10]Catalogos CRI'!$A$10:$B$19,2,FALSE)</f>
        <v>PRODUCTOS</v>
      </c>
      <c r="F2068" s="16" t="str">
        <f t="shared" si="292"/>
        <v>052000</v>
      </c>
      <c r="G2068" s="16" t="str">
        <f>VLOOKUP(F2068:F5224,'[10]Catalogos CRI'!$A$24:$B$65,2,FALSE)</f>
        <v>PRODUCTOS DE CAPITAL</v>
      </c>
      <c r="H2068" s="16" t="str">
        <f t="shared" si="293"/>
        <v>052010</v>
      </c>
      <c r="I2068" s="16" t="str">
        <f>VLOOKUP(H2068:H5224,'[10]Catalogos CRI'!$A$70:$B$148,2,FALSE)</f>
        <v>Productos de capital</v>
      </c>
      <c r="J2068" s="16" t="str">
        <f t="shared" si="294"/>
        <v>052011</v>
      </c>
      <c r="K2068" s="16" t="str">
        <f>VLOOKUP(J2068:J5224,'[10]Catalogos CRI'!$A$153:$B$335,2,FALSE)</f>
        <v>Otros no especificados</v>
      </c>
      <c r="L2068" s="16" t="str">
        <f t="shared" si="295"/>
        <v>400</v>
      </c>
      <c r="M2068" s="16" t="str">
        <f>VLOOKUP(L2068:L5224,[11]FF!$A$10:$B$16,2,FALSE)</f>
        <v>Ingresos Propios</v>
      </c>
      <c r="N2068" s="16" t="str">
        <f t="shared" si="296"/>
        <v>401</v>
      </c>
      <c r="O2068" s="16" t="str">
        <f>VLOOKUP(N2068:N5224,[11]FF!$A$22:$B$93,2,FALSE)</f>
        <v>Ingresos Propios</v>
      </c>
      <c r="P2068" s="16">
        <v>860469</v>
      </c>
      <c r="Q2068" s="16">
        <v>5</v>
      </c>
      <c r="R2068" s="17">
        <v>0</v>
      </c>
      <c r="S2068" s="17">
        <v>0</v>
      </c>
      <c r="T2068" s="17">
        <f t="shared" si="288"/>
        <v>0</v>
      </c>
      <c r="U2068" s="17">
        <v>0</v>
      </c>
      <c r="V2068" s="17">
        <v>735</v>
      </c>
      <c r="W2068" s="17">
        <f t="shared" si="289"/>
        <v>-735</v>
      </c>
      <c r="X2068" t="str">
        <f>VLOOKUP(J2068,'[12]Conver ASEJ VS Clave Nueva'!$A$4:$C$193,3,FALSE)</f>
        <v>5.2.1.1</v>
      </c>
      <c r="Y2068" t="str">
        <f>VLOOKUP(K2068,'[13]Conver ASEJ VS Clave Nueva'!$B$4:$D$193,3,FALSE)</f>
        <v>Otros no especificados</v>
      </c>
    </row>
    <row r="2069" spans="1:25" x14ac:dyDescent="0.25">
      <c r="A2069" s="16">
        <v>84798</v>
      </c>
      <c r="B2069" s="16" t="s">
        <v>74</v>
      </c>
      <c r="C2069" s="16" t="str">
        <f t="shared" si="290"/>
        <v>2018</v>
      </c>
      <c r="D2069" s="16" t="str">
        <f t="shared" si="291"/>
        <v>050000</v>
      </c>
      <c r="E2069" s="16" t="str">
        <f>VLOOKUP(D2069:D5225,'[10]Catalogos CRI'!$A$10:$B$19,2,FALSE)</f>
        <v>PRODUCTOS</v>
      </c>
      <c r="F2069" s="16" t="str">
        <f t="shared" si="292"/>
        <v>052000</v>
      </c>
      <c r="G2069" s="16" t="str">
        <f>VLOOKUP(F2069:F5225,'[10]Catalogos CRI'!$A$24:$B$65,2,FALSE)</f>
        <v>PRODUCTOS DE CAPITAL</v>
      </c>
      <c r="H2069" s="16" t="str">
        <f t="shared" si="293"/>
        <v>052010</v>
      </c>
      <c r="I2069" s="16" t="str">
        <f>VLOOKUP(H2069:H5225,'[10]Catalogos CRI'!$A$70:$B$148,2,FALSE)</f>
        <v>Productos de capital</v>
      </c>
      <c r="J2069" s="16" t="str">
        <f t="shared" si="294"/>
        <v>052011</v>
      </c>
      <c r="K2069" s="16" t="str">
        <f>VLOOKUP(J2069:J5225,'[10]Catalogos CRI'!$A$153:$B$335,2,FALSE)</f>
        <v>Otros no especificados</v>
      </c>
      <c r="L2069" s="16" t="str">
        <f t="shared" si="295"/>
        <v>400</v>
      </c>
      <c r="M2069" s="16" t="str">
        <f>VLOOKUP(L2069:L5225,[11]FF!$A$10:$B$16,2,FALSE)</f>
        <v>Ingresos Propios</v>
      </c>
      <c r="N2069" s="16" t="str">
        <f t="shared" si="296"/>
        <v>401</v>
      </c>
      <c r="O2069" s="16" t="str">
        <f>VLOOKUP(N2069:N5225,[11]FF!$A$22:$B$93,2,FALSE)</f>
        <v>Ingresos Propios</v>
      </c>
      <c r="P2069" s="16">
        <v>860470</v>
      </c>
      <c r="Q2069" s="16">
        <v>6</v>
      </c>
      <c r="R2069" s="17">
        <v>0</v>
      </c>
      <c r="S2069" s="17">
        <v>0</v>
      </c>
      <c r="T2069" s="17">
        <f t="shared" si="288"/>
        <v>0</v>
      </c>
      <c r="U2069" s="17">
        <v>0</v>
      </c>
      <c r="V2069" s="17">
        <v>735</v>
      </c>
      <c r="W2069" s="17">
        <f t="shared" si="289"/>
        <v>-735</v>
      </c>
      <c r="X2069" t="str">
        <f>VLOOKUP(J2069,'[12]Conver ASEJ VS Clave Nueva'!$A$4:$C$193,3,FALSE)</f>
        <v>5.2.1.1</v>
      </c>
      <c r="Y2069" t="str">
        <f>VLOOKUP(K2069,'[13]Conver ASEJ VS Clave Nueva'!$B$4:$D$193,3,FALSE)</f>
        <v>Otros no especificados</v>
      </c>
    </row>
    <row r="2070" spans="1:25" x14ac:dyDescent="0.25">
      <c r="A2070" s="16">
        <v>84798</v>
      </c>
      <c r="B2070" s="16" t="s">
        <v>74</v>
      </c>
      <c r="C2070" s="16" t="str">
        <f t="shared" si="290"/>
        <v>2018</v>
      </c>
      <c r="D2070" s="16" t="str">
        <f t="shared" si="291"/>
        <v>050000</v>
      </c>
      <c r="E2070" s="16" t="str">
        <f>VLOOKUP(D2070:D5226,'[10]Catalogos CRI'!$A$10:$B$19,2,FALSE)</f>
        <v>PRODUCTOS</v>
      </c>
      <c r="F2070" s="16" t="str">
        <f t="shared" si="292"/>
        <v>052000</v>
      </c>
      <c r="G2070" s="16" t="str">
        <f>VLOOKUP(F2070:F5226,'[10]Catalogos CRI'!$A$24:$B$65,2,FALSE)</f>
        <v>PRODUCTOS DE CAPITAL</v>
      </c>
      <c r="H2070" s="16" t="str">
        <f t="shared" si="293"/>
        <v>052010</v>
      </c>
      <c r="I2070" s="16" t="str">
        <f>VLOOKUP(H2070:H5226,'[10]Catalogos CRI'!$A$70:$B$148,2,FALSE)</f>
        <v>Productos de capital</v>
      </c>
      <c r="J2070" s="16" t="str">
        <f t="shared" si="294"/>
        <v>052011</v>
      </c>
      <c r="K2070" s="16" t="str">
        <f>VLOOKUP(J2070:J5226,'[10]Catalogos CRI'!$A$153:$B$335,2,FALSE)</f>
        <v>Otros no especificados</v>
      </c>
      <c r="L2070" s="16" t="str">
        <f t="shared" si="295"/>
        <v>400</v>
      </c>
      <c r="M2070" s="16" t="str">
        <f>VLOOKUP(L2070:L5226,[11]FF!$A$10:$B$16,2,FALSE)</f>
        <v>Ingresos Propios</v>
      </c>
      <c r="N2070" s="16" t="str">
        <f t="shared" si="296"/>
        <v>401</v>
      </c>
      <c r="O2070" s="16" t="str">
        <f>VLOOKUP(N2070:N5226,[11]FF!$A$22:$B$93,2,FALSE)</f>
        <v>Ingresos Propios</v>
      </c>
      <c r="P2070" s="16">
        <v>860471</v>
      </c>
      <c r="Q2070" s="16">
        <v>7</v>
      </c>
      <c r="R2070" s="17">
        <v>0</v>
      </c>
      <c r="S2070" s="17">
        <v>0</v>
      </c>
      <c r="T2070" s="17">
        <f t="shared" si="288"/>
        <v>0</v>
      </c>
      <c r="U2070" s="17">
        <v>0</v>
      </c>
      <c r="V2070" s="17">
        <v>57972.12</v>
      </c>
      <c r="W2070" s="17">
        <f t="shared" si="289"/>
        <v>-57972.12</v>
      </c>
      <c r="X2070" t="str">
        <f>VLOOKUP(J2070,'[12]Conver ASEJ VS Clave Nueva'!$A$4:$C$193,3,FALSE)</f>
        <v>5.2.1.1</v>
      </c>
      <c r="Y2070" t="str">
        <f>VLOOKUP(K2070,'[13]Conver ASEJ VS Clave Nueva'!$B$4:$D$193,3,FALSE)</f>
        <v>Otros no especificados</v>
      </c>
    </row>
    <row r="2071" spans="1:25" x14ac:dyDescent="0.25">
      <c r="A2071" s="16">
        <v>84798</v>
      </c>
      <c r="B2071" s="16" t="s">
        <v>74</v>
      </c>
      <c r="C2071" s="16" t="str">
        <f t="shared" si="290"/>
        <v>2018</v>
      </c>
      <c r="D2071" s="16" t="str">
        <f t="shared" si="291"/>
        <v>050000</v>
      </c>
      <c r="E2071" s="16" t="str">
        <f>VLOOKUP(D2071:D5227,'[10]Catalogos CRI'!$A$10:$B$19,2,FALSE)</f>
        <v>PRODUCTOS</v>
      </c>
      <c r="F2071" s="16" t="str">
        <f t="shared" si="292"/>
        <v>052000</v>
      </c>
      <c r="G2071" s="16" t="str">
        <f>VLOOKUP(F2071:F5227,'[10]Catalogos CRI'!$A$24:$B$65,2,FALSE)</f>
        <v>PRODUCTOS DE CAPITAL</v>
      </c>
      <c r="H2071" s="16" t="str">
        <f t="shared" si="293"/>
        <v>052010</v>
      </c>
      <c r="I2071" s="16" t="str">
        <f>VLOOKUP(H2071:H5227,'[10]Catalogos CRI'!$A$70:$B$148,2,FALSE)</f>
        <v>Productos de capital</v>
      </c>
      <c r="J2071" s="16" t="str">
        <f t="shared" si="294"/>
        <v>052011</v>
      </c>
      <c r="K2071" s="16" t="str">
        <f>VLOOKUP(J2071:J5227,'[10]Catalogos CRI'!$A$153:$B$335,2,FALSE)</f>
        <v>Otros no especificados</v>
      </c>
      <c r="L2071" s="16" t="str">
        <f t="shared" si="295"/>
        <v>400</v>
      </c>
      <c r="M2071" s="16" t="str">
        <f>VLOOKUP(L2071:L5227,[11]FF!$A$10:$B$16,2,FALSE)</f>
        <v>Ingresos Propios</v>
      </c>
      <c r="N2071" s="16" t="str">
        <f t="shared" si="296"/>
        <v>401</v>
      </c>
      <c r="O2071" s="16" t="str">
        <f>VLOOKUP(N2071:N5227,[11]FF!$A$22:$B$93,2,FALSE)</f>
        <v>Ingresos Propios</v>
      </c>
      <c r="P2071" s="16">
        <v>860472</v>
      </c>
      <c r="Q2071" s="16">
        <v>8</v>
      </c>
      <c r="R2071" s="17">
        <v>0</v>
      </c>
      <c r="S2071" s="17">
        <v>0</v>
      </c>
      <c r="T2071" s="17">
        <f t="shared" si="288"/>
        <v>0</v>
      </c>
      <c r="U2071" s="17">
        <v>0</v>
      </c>
      <c r="V2071" s="17">
        <v>735</v>
      </c>
      <c r="W2071" s="17">
        <f t="shared" si="289"/>
        <v>-735</v>
      </c>
      <c r="X2071" t="str">
        <f>VLOOKUP(J2071,'[12]Conver ASEJ VS Clave Nueva'!$A$4:$C$193,3,FALSE)</f>
        <v>5.2.1.1</v>
      </c>
      <c r="Y2071" t="str">
        <f>VLOOKUP(K2071,'[13]Conver ASEJ VS Clave Nueva'!$B$4:$D$193,3,FALSE)</f>
        <v>Otros no especificados</v>
      </c>
    </row>
    <row r="2072" spans="1:25" x14ac:dyDescent="0.25">
      <c r="A2072" s="16">
        <v>84798</v>
      </c>
      <c r="B2072" s="16" t="s">
        <v>74</v>
      </c>
      <c r="C2072" s="16" t="str">
        <f t="shared" si="290"/>
        <v>2018</v>
      </c>
      <c r="D2072" s="16" t="str">
        <f t="shared" si="291"/>
        <v>050000</v>
      </c>
      <c r="E2072" s="16" t="str">
        <f>VLOOKUP(D2072:D5228,'[10]Catalogos CRI'!$A$10:$B$19,2,FALSE)</f>
        <v>PRODUCTOS</v>
      </c>
      <c r="F2072" s="16" t="str">
        <f t="shared" si="292"/>
        <v>052000</v>
      </c>
      <c r="G2072" s="16" t="str">
        <f>VLOOKUP(F2072:F5228,'[10]Catalogos CRI'!$A$24:$B$65,2,FALSE)</f>
        <v>PRODUCTOS DE CAPITAL</v>
      </c>
      <c r="H2072" s="16" t="str">
        <f t="shared" si="293"/>
        <v>052010</v>
      </c>
      <c r="I2072" s="16" t="str">
        <f>VLOOKUP(H2072:H5228,'[10]Catalogos CRI'!$A$70:$B$148,2,FALSE)</f>
        <v>Productos de capital</v>
      </c>
      <c r="J2072" s="16" t="str">
        <f t="shared" si="294"/>
        <v>052011</v>
      </c>
      <c r="K2072" s="16" t="str">
        <f>VLOOKUP(J2072:J5228,'[10]Catalogos CRI'!$A$153:$B$335,2,FALSE)</f>
        <v>Otros no especificados</v>
      </c>
      <c r="L2072" s="16" t="str">
        <f t="shared" si="295"/>
        <v>400</v>
      </c>
      <c r="M2072" s="16" t="str">
        <f>VLOOKUP(L2072:L5228,[11]FF!$A$10:$B$16,2,FALSE)</f>
        <v>Ingresos Propios</v>
      </c>
      <c r="N2072" s="16" t="str">
        <f t="shared" si="296"/>
        <v>401</v>
      </c>
      <c r="O2072" s="16" t="str">
        <f>VLOOKUP(N2072:N5228,[11]FF!$A$22:$B$93,2,FALSE)</f>
        <v>Ingresos Propios</v>
      </c>
      <c r="P2072" s="16">
        <v>860473</v>
      </c>
      <c r="Q2072" s="16">
        <v>9</v>
      </c>
      <c r="R2072" s="17">
        <v>0</v>
      </c>
      <c r="S2072" s="17">
        <v>0</v>
      </c>
      <c r="T2072" s="17">
        <f t="shared" si="288"/>
        <v>0</v>
      </c>
      <c r="U2072" s="17">
        <v>0</v>
      </c>
      <c r="V2072" s="17">
        <v>735</v>
      </c>
      <c r="W2072" s="17">
        <f t="shared" si="289"/>
        <v>-735</v>
      </c>
      <c r="X2072" t="str">
        <f>VLOOKUP(J2072,'[12]Conver ASEJ VS Clave Nueva'!$A$4:$C$193,3,FALSE)</f>
        <v>5.2.1.1</v>
      </c>
      <c r="Y2072" t="str">
        <f>VLOOKUP(K2072,'[13]Conver ASEJ VS Clave Nueva'!$B$4:$D$193,3,FALSE)</f>
        <v>Otros no especificados</v>
      </c>
    </row>
    <row r="2073" spans="1:25" x14ac:dyDescent="0.25">
      <c r="A2073" s="16">
        <v>84798</v>
      </c>
      <c r="B2073" s="16" t="s">
        <v>74</v>
      </c>
      <c r="C2073" s="16" t="str">
        <f t="shared" si="290"/>
        <v>2018</v>
      </c>
      <c r="D2073" s="16" t="str">
        <f t="shared" si="291"/>
        <v>050000</v>
      </c>
      <c r="E2073" s="16" t="str">
        <f>VLOOKUP(D2073:D5229,'[10]Catalogos CRI'!$A$10:$B$19,2,FALSE)</f>
        <v>PRODUCTOS</v>
      </c>
      <c r="F2073" s="16" t="str">
        <f t="shared" si="292"/>
        <v>052000</v>
      </c>
      <c r="G2073" s="16" t="str">
        <f>VLOOKUP(F2073:F5229,'[10]Catalogos CRI'!$A$24:$B$65,2,FALSE)</f>
        <v>PRODUCTOS DE CAPITAL</v>
      </c>
      <c r="H2073" s="16" t="str">
        <f t="shared" si="293"/>
        <v>052010</v>
      </c>
      <c r="I2073" s="16" t="str">
        <f>VLOOKUP(H2073:H5229,'[10]Catalogos CRI'!$A$70:$B$148,2,FALSE)</f>
        <v>Productos de capital</v>
      </c>
      <c r="J2073" s="16" t="str">
        <f t="shared" si="294"/>
        <v>052011</v>
      </c>
      <c r="K2073" s="16" t="str">
        <f>VLOOKUP(J2073:J5229,'[10]Catalogos CRI'!$A$153:$B$335,2,FALSE)</f>
        <v>Otros no especificados</v>
      </c>
      <c r="L2073" s="16" t="str">
        <f t="shared" si="295"/>
        <v>400</v>
      </c>
      <c r="M2073" s="16" t="str">
        <f>VLOOKUP(L2073:L5229,[11]FF!$A$10:$B$16,2,FALSE)</f>
        <v>Ingresos Propios</v>
      </c>
      <c r="N2073" s="16" t="str">
        <f t="shared" si="296"/>
        <v>401</v>
      </c>
      <c r="O2073" s="16" t="str">
        <f>VLOOKUP(N2073:N5229,[11]FF!$A$22:$B$93,2,FALSE)</f>
        <v>Ingresos Propios</v>
      </c>
      <c r="P2073" s="16">
        <v>860474</v>
      </c>
      <c r="Q2073" s="16">
        <v>10</v>
      </c>
      <c r="R2073" s="17">
        <v>0</v>
      </c>
      <c r="S2073" s="17">
        <v>0</v>
      </c>
      <c r="T2073" s="17">
        <f t="shared" si="288"/>
        <v>0</v>
      </c>
      <c r="U2073" s="17">
        <v>0</v>
      </c>
      <c r="V2073" s="17">
        <v>735</v>
      </c>
      <c r="W2073" s="17">
        <f t="shared" si="289"/>
        <v>-735</v>
      </c>
      <c r="X2073" t="str">
        <f>VLOOKUP(J2073,'[12]Conver ASEJ VS Clave Nueva'!$A$4:$C$193,3,FALSE)</f>
        <v>5.2.1.1</v>
      </c>
      <c r="Y2073" t="str">
        <f>VLOOKUP(K2073,'[13]Conver ASEJ VS Clave Nueva'!$B$4:$D$193,3,FALSE)</f>
        <v>Otros no especificados</v>
      </c>
    </row>
    <row r="2074" spans="1:25" x14ac:dyDescent="0.25">
      <c r="A2074" s="16">
        <v>84798</v>
      </c>
      <c r="B2074" s="16" t="s">
        <v>74</v>
      </c>
      <c r="C2074" s="16" t="str">
        <f t="shared" si="290"/>
        <v>2018</v>
      </c>
      <c r="D2074" s="16" t="str">
        <f t="shared" si="291"/>
        <v>050000</v>
      </c>
      <c r="E2074" s="16" t="str">
        <f>VLOOKUP(D2074:D5230,'[10]Catalogos CRI'!$A$10:$B$19,2,FALSE)</f>
        <v>PRODUCTOS</v>
      </c>
      <c r="F2074" s="16" t="str">
        <f t="shared" si="292"/>
        <v>052000</v>
      </c>
      <c r="G2074" s="16" t="str">
        <f>VLOOKUP(F2074:F5230,'[10]Catalogos CRI'!$A$24:$B$65,2,FALSE)</f>
        <v>PRODUCTOS DE CAPITAL</v>
      </c>
      <c r="H2074" s="16" t="str">
        <f t="shared" si="293"/>
        <v>052010</v>
      </c>
      <c r="I2074" s="16" t="str">
        <f>VLOOKUP(H2074:H5230,'[10]Catalogos CRI'!$A$70:$B$148,2,FALSE)</f>
        <v>Productos de capital</v>
      </c>
      <c r="J2074" s="16" t="str">
        <f t="shared" si="294"/>
        <v>052011</v>
      </c>
      <c r="K2074" s="16" t="str">
        <f>VLOOKUP(J2074:J5230,'[10]Catalogos CRI'!$A$153:$B$335,2,FALSE)</f>
        <v>Otros no especificados</v>
      </c>
      <c r="L2074" s="16" t="str">
        <f t="shared" si="295"/>
        <v>400</v>
      </c>
      <c r="M2074" s="16" t="str">
        <f>VLOOKUP(L2074:L5230,[11]FF!$A$10:$B$16,2,FALSE)</f>
        <v>Ingresos Propios</v>
      </c>
      <c r="N2074" s="16" t="str">
        <f t="shared" si="296"/>
        <v>401</v>
      </c>
      <c r="O2074" s="16" t="str">
        <f>VLOOKUP(N2074:N5230,[11]FF!$A$22:$B$93,2,FALSE)</f>
        <v>Ingresos Propios</v>
      </c>
      <c r="P2074" s="16">
        <v>860475</v>
      </c>
      <c r="Q2074" s="16">
        <v>11</v>
      </c>
      <c r="R2074" s="17">
        <v>0</v>
      </c>
      <c r="S2074" s="17">
        <v>0</v>
      </c>
      <c r="T2074" s="17">
        <f t="shared" si="288"/>
        <v>0</v>
      </c>
      <c r="U2074" s="17">
        <v>0</v>
      </c>
      <c r="V2074" s="17">
        <v>38893.08</v>
      </c>
      <c r="W2074" s="17">
        <f t="shared" si="289"/>
        <v>-38893.08</v>
      </c>
      <c r="X2074" t="str">
        <f>VLOOKUP(J2074,'[12]Conver ASEJ VS Clave Nueva'!$A$4:$C$193,3,FALSE)</f>
        <v>5.2.1.1</v>
      </c>
      <c r="Y2074" t="str">
        <f>VLOOKUP(K2074,'[13]Conver ASEJ VS Clave Nueva'!$B$4:$D$193,3,FALSE)</f>
        <v>Otros no especificados</v>
      </c>
    </row>
    <row r="2075" spans="1:25" x14ac:dyDescent="0.25">
      <c r="A2075" s="16">
        <v>84798</v>
      </c>
      <c r="B2075" s="16" t="s">
        <v>74</v>
      </c>
      <c r="C2075" s="16" t="str">
        <f t="shared" si="290"/>
        <v>2018</v>
      </c>
      <c r="D2075" s="16" t="str">
        <f t="shared" si="291"/>
        <v>050000</v>
      </c>
      <c r="E2075" s="16" t="str">
        <f>VLOOKUP(D2075:D5231,'[10]Catalogos CRI'!$A$10:$B$19,2,FALSE)</f>
        <v>PRODUCTOS</v>
      </c>
      <c r="F2075" s="16" t="str">
        <f t="shared" si="292"/>
        <v>052000</v>
      </c>
      <c r="G2075" s="16" t="str">
        <f>VLOOKUP(F2075:F5231,'[10]Catalogos CRI'!$A$24:$B$65,2,FALSE)</f>
        <v>PRODUCTOS DE CAPITAL</v>
      </c>
      <c r="H2075" s="16" t="str">
        <f t="shared" si="293"/>
        <v>052010</v>
      </c>
      <c r="I2075" s="16" t="str">
        <f>VLOOKUP(H2075:H5231,'[10]Catalogos CRI'!$A$70:$B$148,2,FALSE)</f>
        <v>Productos de capital</v>
      </c>
      <c r="J2075" s="16" t="str">
        <f t="shared" si="294"/>
        <v>052011</v>
      </c>
      <c r="K2075" s="16" t="str">
        <f>VLOOKUP(J2075:J5231,'[10]Catalogos CRI'!$A$153:$B$335,2,FALSE)</f>
        <v>Otros no especificados</v>
      </c>
      <c r="L2075" s="16" t="str">
        <f t="shared" si="295"/>
        <v>400</v>
      </c>
      <c r="M2075" s="16" t="str">
        <f>VLOOKUP(L2075:L5231,[11]FF!$A$10:$B$16,2,FALSE)</f>
        <v>Ingresos Propios</v>
      </c>
      <c r="N2075" s="16" t="str">
        <f t="shared" si="296"/>
        <v>401</v>
      </c>
      <c r="O2075" s="16" t="str">
        <f>VLOOKUP(N2075:N5231,[11]FF!$A$22:$B$93,2,FALSE)</f>
        <v>Ingresos Propios</v>
      </c>
      <c r="P2075" s="16">
        <v>860476</v>
      </c>
      <c r="Q2075" s="16">
        <v>12</v>
      </c>
      <c r="R2075" s="17">
        <v>0</v>
      </c>
      <c r="S2075" s="17">
        <v>0</v>
      </c>
      <c r="T2075" s="17">
        <f t="shared" si="288"/>
        <v>0</v>
      </c>
      <c r="U2075" s="17">
        <v>0</v>
      </c>
      <c r="V2075" s="17">
        <v>735</v>
      </c>
      <c r="W2075" s="17">
        <f t="shared" si="289"/>
        <v>-735</v>
      </c>
      <c r="X2075" t="str">
        <f>VLOOKUP(J2075,'[12]Conver ASEJ VS Clave Nueva'!$A$4:$C$193,3,FALSE)</f>
        <v>5.2.1.1</v>
      </c>
      <c r="Y2075" t="str">
        <f>VLOOKUP(K2075,'[13]Conver ASEJ VS Clave Nueva'!$B$4:$D$193,3,FALSE)</f>
        <v>Otros no especificados</v>
      </c>
    </row>
    <row r="2076" spans="1:25" x14ac:dyDescent="0.25">
      <c r="A2076" s="16">
        <v>84800</v>
      </c>
      <c r="B2076" s="16" t="s">
        <v>75</v>
      </c>
      <c r="C2076" s="16" t="str">
        <f t="shared" si="290"/>
        <v>2018</v>
      </c>
      <c r="D2076" s="16" t="str">
        <f t="shared" si="291"/>
        <v>040000</v>
      </c>
      <c r="E2076" s="16" t="str">
        <f>VLOOKUP(D2076:D5232,'[10]Catalogos CRI'!$A$10:$B$19,2,FALSE)</f>
        <v>DERECHOS</v>
      </c>
      <c r="F2076" s="16" t="str">
        <f t="shared" si="292"/>
        <v>043000</v>
      </c>
      <c r="G2076" s="16" t="str">
        <f>VLOOKUP(F2076:F5232,'[10]Catalogos CRI'!$A$24:$B$65,2,FALSE)</f>
        <v>DERECHOS POR PRESTACIÓN DE SERVICIOS</v>
      </c>
      <c r="H2076" s="16" t="str">
        <f t="shared" si="293"/>
        <v>043020</v>
      </c>
      <c r="I2076" s="16" t="str">
        <f>VLOOKUP(H2076:H5232,'[10]Catalogos CRI'!$A$70:$B$148,2,FALSE)</f>
        <v>Licencias y permisos para anuncios</v>
      </c>
      <c r="J2076" s="16" t="str">
        <f t="shared" si="294"/>
        <v>043021</v>
      </c>
      <c r="K2076" s="16" t="str">
        <f>VLOOKUP(J2076:J5232,'[10]Catalogos CRI'!$A$153:$B$335,2,FALSE)</f>
        <v>Licencias y permisos de anuncios permanentes</v>
      </c>
      <c r="L2076" s="16" t="str">
        <f t="shared" si="295"/>
        <v>400</v>
      </c>
      <c r="M2076" s="16" t="str">
        <f>VLOOKUP(L2076:L5232,[11]FF!$A$10:$B$16,2,FALSE)</f>
        <v>Ingresos Propios</v>
      </c>
      <c r="N2076" s="16" t="str">
        <f t="shared" si="296"/>
        <v>401</v>
      </c>
      <c r="O2076" s="16" t="str">
        <f>VLOOKUP(N2076:N5232,[11]FF!$A$22:$B$93,2,FALSE)</f>
        <v>Ingresos Propios</v>
      </c>
      <c r="P2076" s="16">
        <v>860478</v>
      </c>
      <c r="Q2076" s="16">
        <v>1</v>
      </c>
      <c r="R2076" s="17">
        <v>0</v>
      </c>
      <c r="S2076" s="17">
        <v>0</v>
      </c>
      <c r="T2076" s="17">
        <f t="shared" si="288"/>
        <v>0</v>
      </c>
      <c r="U2076" s="17">
        <v>0</v>
      </c>
      <c r="V2076" s="17">
        <v>168831.68</v>
      </c>
      <c r="W2076" s="17">
        <f t="shared" si="289"/>
        <v>-168831.68</v>
      </c>
      <c r="X2076" t="str">
        <f>VLOOKUP(J2076,'[12]Conver ASEJ VS Clave Nueva'!$A$4:$C$193,3,FALSE)</f>
        <v>4.3.2.1</v>
      </c>
      <c r="Y2076" t="str">
        <f>VLOOKUP(K2076,'[13]Conver ASEJ VS Clave Nueva'!$B$4:$D$193,3,FALSE)</f>
        <v>Licencias y permisos de anuncios permanentes</v>
      </c>
    </row>
    <row r="2077" spans="1:25" x14ac:dyDescent="0.25">
      <c r="A2077" s="16">
        <v>84800</v>
      </c>
      <c r="B2077" s="16" t="s">
        <v>75</v>
      </c>
      <c r="C2077" s="16" t="str">
        <f t="shared" si="290"/>
        <v>2018</v>
      </c>
      <c r="D2077" s="16" t="str">
        <f t="shared" si="291"/>
        <v>040000</v>
      </c>
      <c r="E2077" s="16" t="str">
        <f>VLOOKUP(D2077:D5233,'[10]Catalogos CRI'!$A$10:$B$19,2,FALSE)</f>
        <v>DERECHOS</v>
      </c>
      <c r="F2077" s="16" t="str">
        <f t="shared" si="292"/>
        <v>043000</v>
      </c>
      <c r="G2077" s="16" t="str">
        <f>VLOOKUP(F2077:F5233,'[10]Catalogos CRI'!$A$24:$B$65,2,FALSE)</f>
        <v>DERECHOS POR PRESTACIÓN DE SERVICIOS</v>
      </c>
      <c r="H2077" s="16" t="str">
        <f t="shared" si="293"/>
        <v>043020</v>
      </c>
      <c r="I2077" s="16" t="str">
        <f>VLOOKUP(H2077:H5233,'[10]Catalogos CRI'!$A$70:$B$148,2,FALSE)</f>
        <v>Licencias y permisos para anuncios</v>
      </c>
      <c r="J2077" s="16" t="str">
        <f t="shared" si="294"/>
        <v>043021</v>
      </c>
      <c r="K2077" s="16" t="str">
        <f>VLOOKUP(J2077:J5233,'[10]Catalogos CRI'!$A$153:$B$335,2,FALSE)</f>
        <v>Licencias y permisos de anuncios permanentes</v>
      </c>
      <c r="L2077" s="16" t="str">
        <f t="shared" si="295"/>
        <v>400</v>
      </c>
      <c r="M2077" s="16" t="str">
        <f>VLOOKUP(L2077:L5233,[11]FF!$A$10:$B$16,2,FALSE)</f>
        <v>Ingresos Propios</v>
      </c>
      <c r="N2077" s="16" t="str">
        <f t="shared" si="296"/>
        <v>401</v>
      </c>
      <c r="O2077" s="16" t="str">
        <f>VLOOKUP(N2077:N5233,[11]FF!$A$22:$B$93,2,FALSE)</f>
        <v>Ingresos Propios</v>
      </c>
      <c r="P2077" s="16">
        <v>860479</v>
      </c>
      <c r="Q2077" s="16">
        <v>2</v>
      </c>
      <c r="R2077" s="17">
        <v>0</v>
      </c>
      <c r="S2077" s="17">
        <v>0</v>
      </c>
      <c r="T2077" s="17">
        <f t="shared" si="288"/>
        <v>0</v>
      </c>
      <c r="U2077" s="17">
        <v>0</v>
      </c>
      <c r="V2077" s="17">
        <v>50090.7</v>
      </c>
      <c r="W2077" s="17">
        <f t="shared" si="289"/>
        <v>-50090.7</v>
      </c>
      <c r="X2077" t="str">
        <f>VLOOKUP(J2077,'[12]Conver ASEJ VS Clave Nueva'!$A$4:$C$193,3,FALSE)</f>
        <v>4.3.2.1</v>
      </c>
      <c r="Y2077" t="str">
        <f>VLOOKUP(K2077,'[13]Conver ASEJ VS Clave Nueva'!$B$4:$D$193,3,FALSE)</f>
        <v>Licencias y permisos de anuncios permanentes</v>
      </c>
    </row>
    <row r="2078" spans="1:25" x14ac:dyDescent="0.25">
      <c r="A2078" s="16">
        <v>84800</v>
      </c>
      <c r="B2078" s="16" t="s">
        <v>75</v>
      </c>
      <c r="C2078" s="16" t="str">
        <f t="shared" si="290"/>
        <v>2018</v>
      </c>
      <c r="D2078" s="16" t="str">
        <f t="shared" si="291"/>
        <v>040000</v>
      </c>
      <c r="E2078" s="16" t="str">
        <f>VLOOKUP(D2078:D5234,'[10]Catalogos CRI'!$A$10:$B$19,2,FALSE)</f>
        <v>DERECHOS</v>
      </c>
      <c r="F2078" s="16" t="str">
        <f t="shared" si="292"/>
        <v>043000</v>
      </c>
      <c r="G2078" s="16" t="str">
        <f>VLOOKUP(F2078:F5234,'[10]Catalogos CRI'!$A$24:$B$65,2,FALSE)</f>
        <v>DERECHOS POR PRESTACIÓN DE SERVICIOS</v>
      </c>
      <c r="H2078" s="16" t="str">
        <f t="shared" si="293"/>
        <v>043020</v>
      </c>
      <c r="I2078" s="16" t="str">
        <f>VLOOKUP(H2078:H5234,'[10]Catalogos CRI'!$A$70:$B$148,2,FALSE)</f>
        <v>Licencias y permisos para anuncios</v>
      </c>
      <c r="J2078" s="16" t="str">
        <f t="shared" si="294"/>
        <v>043021</v>
      </c>
      <c r="K2078" s="16" t="str">
        <f>VLOOKUP(J2078:J5234,'[10]Catalogos CRI'!$A$153:$B$335,2,FALSE)</f>
        <v>Licencias y permisos de anuncios permanentes</v>
      </c>
      <c r="L2078" s="16" t="str">
        <f t="shared" si="295"/>
        <v>400</v>
      </c>
      <c r="M2078" s="16" t="str">
        <f>VLOOKUP(L2078:L5234,[11]FF!$A$10:$B$16,2,FALSE)</f>
        <v>Ingresos Propios</v>
      </c>
      <c r="N2078" s="16" t="str">
        <f t="shared" si="296"/>
        <v>401</v>
      </c>
      <c r="O2078" s="16" t="str">
        <f>VLOOKUP(N2078:N5234,[11]FF!$A$22:$B$93,2,FALSE)</f>
        <v>Ingresos Propios</v>
      </c>
      <c r="P2078" s="16">
        <v>860480</v>
      </c>
      <c r="Q2078" s="16">
        <v>3</v>
      </c>
      <c r="R2078" s="17">
        <v>0</v>
      </c>
      <c r="S2078" s="17">
        <v>0</v>
      </c>
      <c r="T2078" s="17">
        <f t="shared" si="288"/>
        <v>0</v>
      </c>
      <c r="U2078" s="17">
        <v>0</v>
      </c>
      <c r="V2078" s="17">
        <v>35773.300000000003</v>
      </c>
      <c r="W2078" s="17">
        <f t="shared" si="289"/>
        <v>-35773.300000000003</v>
      </c>
      <c r="X2078" t="str">
        <f>VLOOKUP(J2078,'[12]Conver ASEJ VS Clave Nueva'!$A$4:$C$193,3,FALSE)</f>
        <v>4.3.2.1</v>
      </c>
      <c r="Y2078" t="str">
        <f>VLOOKUP(K2078,'[13]Conver ASEJ VS Clave Nueva'!$B$4:$D$193,3,FALSE)</f>
        <v>Licencias y permisos de anuncios permanentes</v>
      </c>
    </row>
    <row r="2079" spans="1:25" x14ac:dyDescent="0.25">
      <c r="A2079" s="16">
        <v>84800</v>
      </c>
      <c r="B2079" s="16" t="s">
        <v>75</v>
      </c>
      <c r="C2079" s="16" t="str">
        <f t="shared" si="290"/>
        <v>2018</v>
      </c>
      <c r="D2079" s="16" t="str">
        <f t="shared" si="291"/>
        <v>040000</v>
      </c>
      <c r="E2079" s="16" t="str">
        <f>VLOOKUP(D2079:D5235,'[10]Catalogos CRI'!$A$10:$B$19,2,FALSE)</f>
        <v>DERECHOS</v>
      </c>
      <c r="F2079" s="16" t="str">
        <f t="shared" si="292"/>
        <v>043000</v>
      </c>
      <c r="G2079" s="16" t="str">
        <f>VLOOKUP(F2079:F5235,'[10]Catalogos CRI'!$A$24:$B$65,2,FALSE)</f>
        <v>DERECHOS POR PRESTACIÓN DE SERVICIOS</v>
      </c>
      <c r="H2079" s="16" t="str">
        <f t="shared" si="293"/>
        <v>043020</v>
      </c>
      <c r="I2079" s="16" t="str">
        <f>VLOOKUP(H2079:H5235,'[10]Catalogos CRI'!$A$70:$B$148,2,FALSE)</f>
        <v>Licencias y permisos para anuncios</v>
      </c>
      <c r="J2079" s="16" t="str">
        <f t="shared" si="294"/>
        <v>043021</v>
      </c>
      <c r="K2079" s="16" t="str">
        <f>VLOOKUP(J2079:J5235,'[10]Catalogos CRI'!$A$153:$B$335,2,FALSE)</f>
        <v>Licencias y permisos de anuncios permanentes</v>
      </c>
      <c r="L2079" s="16" t="str">
        <f t="shared" si="295"/>
        <v>400</v>
      </c>
      <c r="M2079" s="16" t="str">
        <f>VLOOKUP(L2079:L5235,[11]FF!$A$10:$B$16,2,FALSE)</f>
        <v>Ingresos Propios</v>
      </c>
      <c r="N2079" s="16" t="str">
        <f t="shared" si="296"/>
        <v>401</v>
      </c>
      <c r="O2079" s="16" t="str">
        <f>VLOOKUP(N2079:N5235,[11]FF!$A$22:$B$93,2,FALSE)</f>
        <v>Ingresos Propios</v>
      </c>
      <c r="P2079" s="16">
        <v>860481</v>
      </c>
      <c r="Q2079" s="16">
        <v>4</v>
      </c>
      <c r="R2079" s="17">
        <v>0</v>
      </c>
      <c r="S2079" s="17">
        <v>0</v>
      </c>
      <c r="T2079" s="17">
        <f t="shared" si="288"/>
        <v>0</v>
      </c>
      <c r="U2079" s="17">
        <v>0</v>
      </c>
      <c r="V2079" s="17">
        <v>6130.91</v>
      </c>
      <c r="W2079" s="17">
        <f t="shared" si="289"/>
        <v>-6130.91</v>
      </c>
      <c r="X2079" t="str">
        <f>VLOOKUP(J2079,'[12]Conver ASEJ VS Clave Nueva'!$A$4:$C$193,3,FALSE)</f>
        <v>4.3.2.1</v>
      </c>
      <c r="Y2079" t="str">
        <f>VLOOKUP(K2079,'[13]Conver ASEJ VS Clave Nueva'!$B$4:$D$193,3,FALSE)</f>
        <v>Licencias y permisos de anuncios permanentes</v>
      </c>
    </row>
    <row r="2080" spans="1:25" x14ac:dyDescent="0.25">
      <c r="A2080" s="16">
        <v>84800</v>
      </c>
      <c r="B2080" s="16" t="s">
        <v>75</v>
      </c>
      <c r="C2080" s="16" t="str">
        <f t="shared" si="290"/>
        <v>2018</v>
      </c>
      <c r="D2080" s="16" t="str">
        <f t="shared" si="291"/>
        <v>040000</v>
      </c>
      <c r="E2080" s="16" t="str">
        <f>VLOOKUP(D2080:D5236,'[10]Catalogos CRI'!$A$10:$B$19,2,FALSE)</f>
        <v>DERECHOS</v>
      </c>
      <c r="F2080" s="16" t="str">
        <f t="shared" si="292"/>
        <v>043000</v>
      </c>
      <c r="G2080" s="16" t="str">
        <f>VLOOKUP(F2080:F5236,'[10]Catalogos CRI'!$A$24:$B$65,2,FALSE)</f>
        <v>DERECHOS POR PRESTACIÓN DE SERVICIOS</v>
      </c>
      <c r="H2080" s="16" t="str">
        <f t="shared" si="293"/>
        <v>043020</v>
      </c>
      <c r="I2080" s="16" t="str">
        <f>VLOOKUP(H2080:H5236,'[10]Catalogos CRI'!$A$70:$B$148,2,FALSE)</f>
        <v>Licencias y permisos para anuncios</v>
      </c>
      <c r="J2080" s="16" t="str">
        <f t="shared" si="294"/>
        <v>043021</v>
      </c>
      <c r="K2080" s="16" t="str">
        <f>VLOOKUP(J2080:J5236,'[10]Catalogos CRI'!$A$153:$B$335,2,FALSE)</f>
        <v>Licencias y permisos de anuncios permanentes</v>
      </c>
      <c r="L2080" s="16" t="str">
        <f t="shared" si="295"/>
        <v>400</v>
      </c>
      <c r="M2080" s="16" t="str">
        <f>VLOOKUP(L2080:L5236,[11]FF!$A$10:$B$16,2,FALSE)</f>
        <v>Ingresos Propios</v>
      </c>
      <c r="N2080" s="16" t="str">
        <f t="shared" si="296"/>
        <v>401</v>
      </c>
      <c r="O2080" s="16" t="str">
        <f>VLOOKUP(N2080:N5236,[11]FF!$A$22:$B$93,2,FALSE)</f>
        <v>Ingresos Propios</v>
      </c>
      <c r="P2080" s="16">
        <v>860482</v>
      </c>
      <c r="Q2080" s="16">
        <v>5</v>
      </c>
      <c r="R2080" s="17">
        <v>0</v>
      </c>
      <c r="S2080" s="17">
        <v>0</v>
      </c>
      <c r="T2080" s="17">
        <f t="shared" si="288"/>
        <v>0</v>
      </c>
      <c r="U2080" s="17">
        <v>0</v>
      </c>
      <c r="V2080" s="17">
        <v>0</v>
      </c>
      <c r="W2080" s="17">
        <f t="shared" si="289"/>
        <v>0</v>
      </c>
      <c r="X2080" t="str">
        <f>VLOOKUP(J2080,'[12]Conver ASEJ VS Clave Nueva'!$A$4:$C$193,3,FALSE)</f>
        <v>4.3.2.1</v>
      </c>
      <c r="Y2080" t="str">
        <f>VLOOKUP(K2080,'[13]Conver ASEJ VS Clave Nueva'!$B$4:$D$193,3,FALSE)</f>
        <v>Licencias y permisos de anuncios permanentes</v>
      </c>
    </row>
    <row r="2081" spans="1:25" x14ac:dyDescent="0.25">
      <c r="A2081" s="16">
        <v>84800</v>
      </c>
      <c r="B2081" s="16" t="s">
        <v>75</v>
      </c>
      <c r="C2081" s="16" t="str">
        <f t="shared" si="290"/>
        <v>2018</v>
      </c>
      <c r="D2081" s="16" t="str">
        <f t="shared" si="291"/>
        <v>040000</v>
      </c>
      <c r="E2081" s="16" t="str">
        <f>VLOOKUP(D2081:D5237,'[10]Catalogos CRI'!$A$10:$B$19,2,FALSE)</f>
        <v>DERECHOS</v>
      </c>
      <c r="F2081" s="16" t="str">
        <f t="shared" si="292"/>
        <v>043000</v>
      </c>
      <c r="G2081" s="16" t="str">
        <f>VLOOKUP(F2081:F5237,'[10]Catalogos CRI'!$A$24:$B$65,2,FALSE)</f>
        <v>DERECHOS POR PRESTACIÓN DE SERVICIOS</v>
      </c>
      <c r="H2081" s="16" t="str">
        <f t="shared" si="293"/>
        <v>043020</v>
      </c>
      <c r="I2081" s="16" t="str">
        <f>VLOOKUP(H2081:H5237,'[10]Catalogos CRI'!$A$70:$B$148,2,FALSE)</f>
        <v>Licencias y permisos para anuncios</v>
      </c>
      <c r="J2081" s="16" t="str">
        <f t="shared" si="294"/>
        <v>043021</v>
      </c>
      <c r="K2081" s="16" t="str">
        <f>VLOOKUP(J2081:J5237,'[10]Catalogos CRI'!$A$153:$B$335,2,FALSE)</f>
        <v>Licencias y permisos de anuncios permanentes</v>
      </c>
      <c r="L2081" s="16" t="str">
        <f t="shared" si="295"/>
        <v>400</v>
      </c>
      <c r="M2081" s="16" t="str">
        <f>VLOOKUP(L2081:L5237,[11]FF!$A$10:$B$16,2,FALSE)</f>
        <v>Ingresos Propios</v>
      </c>
      <c r="N2081" s="16" t="str">
        <f t="shared" si="296"/>
        <v>401</v>
      </c>
      <c r="O2081" s="16" t="str">
        <f>VLOOKUP(N2081:N5237,[11]FF!$A$22:$B$93,2,FALSE)</f>
        <v>Ingresos Propios</v>
      </c>
      <c r="P2081" s="16">
        <v>860483</v>
      </c>
      <c r="Q2081" s="16">
        <v>6</v>
      </c>
      <c r="R2081" s="17">
        <v>0</v>
      </c>
      <c r="S2081" s="17">
        <v>0</v>
      </c>
      <c r="T2081" s="17">
        <f t="shared" si="288"/>
        <v>0</v>
      </c>
      <c r="U2081" s="17">
        <v>0</v>
      </c>
      <c r="V2081" s="17">
        <v>0</v>
      </c>
      <c r="W2081" s="17">
        <f t="shared" si="289"/>
        <v>0</v>
      </c>
      <c r="X2081" t="str">
        <f>VLOOKUP(J2081,'[12]Conver ASEJ VS Clave Nueva'!$A$4:$C$193,3,FALSE)</f>
        <v>4.3.2.1</v>
      </c>
      <c r="Y2081" t="str">
        <f>VLOOKUP(K2081,'[13]Conver ASEJ VS Clave Nueva'!$B$4:$D$193,3,FALSE)</f>
        <v>Licencias y permisos de anuncios permanentes</v>
      </c>
    </row>
    <row r="2082" spans="1:25" x14ac:dyDescent="0.25">
      <c r="A2082" s="16">
        <v>84800</v>
      </c>
      <c r="B2082" s="16" t="s">
        <v>75</v>
      </c>
      <c r="C2082" s="16" t="str">
        <f t="shared" si="290"/>
        <v>2018</v>
      </c>
      <c r="D2082" s="16" t="str">
        <f t="shared" si="291"/>
        <v>040000</v>
      </c>
      <c r="E2082" s="16" t="str">
        <f>VLOOKUP(D2082:D5238,'[10]Catalogos CRI'!$A$10:$B$19,2,FALSE)</f>
        <v>DERECHOS</v>
      </c>
      <c r="F2082" s="16" t="str">
        <f t="shared" si="292"/>
        <v>043000</v>
      </c>
      <c r="G2082" s="16" t="str">
        <f>VLOOKUP(F2082:F5238,'[10]Catalogos CRI'!$A$24:$B$65,2,FALSE)</f>
        <v>DERECHOS POR PRESTACIÓN DE SERVICIOS</v>
      </c>
      <c r="H2082" s="16" t="str">
        <f t="shared" si="293"/>
        <v>043020</v>
      </c>
      <c r="I2082" s="16" t="str">
        <f>VLOOKUP(H2082:H5238,'[10]Catalogos CRI'!$A$70:$B$148,2,FALSE)</f>
        <v>Licencias y permisos para anuncios</v>
      </c>
      <c r="J2082" s="16" t="str">
        <f t="shared" si="294"/>
        <v>043021</v>
      </c>
      <c r="K2082" s="16" t="str">
        <f>VLOOKUP(J2082:J5238,'[10]Catalogos CRI'!$A$153:$B$335,2,FALSE)</f>
        <v>Licencias y permisos de anuncios permanentes</v>
      </c>
      <c r="L2082" s="16" t="str">
        <f t="shared" si="295"/>
        <v>400</v>
      </c>
      <c r="M2082" s="16" t="str">
        <f>VLOOKUP(L2082:L5238,[11]FF!$A$10:$B$16,2,FALSE)</f>
        <v>Ingresos Propios</v>
      </c>
      <c r="N2082" s="16" t="str">
        <f t="shared" si="296"/>
        <v>401</v>
      </c>
      <c r="O2082" s="16" t="str">
        <f>VLOOKUP(N2082:N5238,[11]FF!$A$22:$B$93,2,FALSE)</f>
        <v>Ingresos Propios</v>
      </c>
      <c r="P2082" s="16">
        <v>860484</v>
      </c>
      <c r="Q2082" s="16">
        <v>7</v>
      </c>
      <c r="R2082" s="17">
        <v>0</v>
      </c>
      <c r="S2082" s="17">
        <v>0</v>
      </c>
      <c r="T2082" s="17">
        <f t="shared" si="288"/>
        <v>0</v>
      </c>
      <c r="U2082" s="17">
        <v>0</v>
      </c>
      <c r="V2082" s="17">
        <v>0</v>
      </c>
      <c r="W2082" s="17">
        <f t="shared" si="289"/>
        <v>0</v>
      </c>
      <c r="X2082" t="str">
        <f>VLOOKUP(J2082,'[12]Conver ASEJ VS Clave Nueva'!$A$4:$C$193,3,FALSE)</f>
        <v>4.3.2.1</v>
      </c>
      <c r="Y2082" t="str">
        <f>VLOOKUP(K2082,'[13]Conver ASEJ VS Clave Nueva'!$B$4:$D$193,3,FALSE)</f>
        <v>Licencias y permisos de anuncios permanentes</v>
      </c>
    </row>
    <row r="2083" spans="1:25" x14ac:dyDescent="0.25">
      <c r="A2083" s="16">
        <v>84800</v>
      </c>
      <c r="B2083" s="16" t="s">
        <v>75</v>
      </c>
      <c r="C2083" s="16" t="str">
        <f t="shared" si="290"/>
        <v>2018</v>
      </c>
      <c r="D2083" s="16" t="str">
        <f t="shared" si="291"/>
        <v>040000</v>
      </c>
      <c r="E2083" s="16" t="str">
        <f>VLOOKUP(D2083:D5239,'[10]Catalogos CRI'!$A$10:$B$19,2,FALSE)</f>
        <v>DERECHOS</v>
      </c>
      <c r="F2083" s="16" t="str">
        <f t="shared" si="292"/>
        <v>043000</v>
      </c>
      <c r="G2083" s="16" t="str">
        <f>VLOOKUP(F2083:F5239,'[10]Catalogos CRI'!$A$24:$B$65,2,FALSE)</f>
        <v>DERECHOS POR PRESTACIÓN DE SERVICIOS</v>
      </c>
      <c r="H2083" s="16" t="str">
        <f t="shared" si="293"/>
        <v>043020</v>
      </c>
      <c r="I2083" s="16" t="str">
        <f>VLOOKUP(H2083:H5239,'[10]Catalogos CRI'!$A$70:$B$148,2,FALSE)</f>
        <v>Licencias y permisos para anuncios</v>
      </c>
      <c r="J2083" s="16" t="str">
        <f t="shared" si="294"/>
        <v>043021</v>
      </c>
      <c r="K2083" s="16" t="str">
        <f>VLOOKUP(J2083:J5239,'[10]Catalogos CRI'!$A$153:$B$335,2,FALSE)</f>
        <v>Licencias y permisos de anuncios permanentes</v>
      </c>
      <c r="L2083" s="16" t="str">
        <f t="shared" si="295"/>
        <v>400</v>
      </c>
      <c r="M2083" s="16" t="str">
        <f>VLOOKUP(L2083:L5239,[11]FF!$A$10:$B$16,2,FALSE)</f>
        <v>Ingresos Propios</v>
      </c>
      <c r="N2083" s="16" t="str">
        <f t="shared" si="296"/>
        <v>401</v>
      </c>
      <c r="O2083" s="16" t="str">
        <f>VLOOKUP(N2083:N5239,[11]FF!$A$22:$B$93,2,FALSE)</f>
        <v>Ingresos Propios</v>
      </c>
      <c r="P2083" s="16">
        <v>860485</v>
      </c>
      <c r="Q2083" s="16">
        <v>8</v>
      </c>
      <c r="R2083" s="17">
        <v>0</v>
      </c>
      <c r="S2083" s="17">
        <v>0</v>
      </c>
      <c r="T2083" s="17">
        <f t="shared" si="288"/>
        <v>0</v>
      </c>
      <c r="U2083" s="17">
        <v>0</v>
      </c>
      <c r="V2083" s="17">
        <v>0</v>
      </c>
      <c r="W2083" s="17">
        <f t="shared" si="289"/>
        <v>0</v>
      </c>
      <c r="X2083" t="str">
        <f>VLOOKUP(J2083,'[12]Conver ASEJ VS Clave Nueva'!$A$4:$C$193,3,FALSE)</f>
        <v>4.3.2.1</v>
      </c>
      <c r="Y2083" t="str">
        <f>VLOOKUP(K2083,'[13]Conver ASEJ VS Clave Nueva'!$B$4:$D$193,3,FALSE)</f>
        <v>Licencias y permisos de anuncios permanentes</v>
      </c>
    </row>
    <row r="2084" spans="1:25" x14ac:dyDescent="0.25">
      <c r="A2084" s="16">
        <v>84800</v>
      </c>
      <c r="B2084" s="16" t="s">
        <v>75</v>
      </c>
      <c r="C2084" s="16" t="str">
        <f t="shared" si="290"/>
        <v>2018</v>
      </c>
      <c r="D2084" s="16" t="str">
        <f t="shared" si="291"/>
        <v>040000</v>
      </c>
      <c r="E2084" s="16" t="str">
        <f>VLOOKUP(D2084:D5240,'[10]Catalogos CRI'!$A$10:$B$19,2,FALSE)</f>
        <v>DERECHOS</v>
      </c>
      <c r="F2084" s="16" t="str">
        <f t="shared" si="292"/>
        <v>043000</v>
      </c>
      <c r="G2084" s="16" t="str">
        <f>VLOOKUP(F2084:F5240,'[10]Catalogos CRI'!$A$24:$B$65,2,FALSE)</f>
        <v>DERECHOS POR PRESTACIÓN DE SERVICIOS</v>
      </c>
      <c r="H2084" s="16" t="str">
        <f t="shared" si="293"/>
        <v>043020</v>
      </c>
      <c r="I2084" s="16" t="str">
        <f>VLOOKUP(H2084:H5240,'[10]Catalogos CRI'!$A$70:$B$148,2,FALSE)</f>
        <v>Licencias y permisos para anuncios</v>
      </c>
      <c r="J2084" s="16" t="str">
        <f t="shared" si="294"/>
        <v>043021</v>
      </c>
      <c r="K2084" s="16" t="str">
        <f>VLOOKUP(J2084:J5240,'[10]Catalogos CRI'!$A$153:$B$335,2,FALSE)</f>
        <v>Licencias y permisos de anuncios permanentes</v>
      </c>
      <c r="L2084" s="16" t="str">
        <f t="shared" si="295"/>
        <v>400</v>
      </c>
      <c r="M2084" s="16" t="str">
        <f>VLOOKUP(L2084:L5240,[11]FF!$A$10:$B$16,2,FALSE)</f>
        <v>Ingresos Propios</v>
      </c>
      <c r="N2084" s="16" t="str">
        <f t="shared" si="296"/>
        <v>401</v>
      </c>
      <c r="O2084" s="16" t="str">
        <f>VLOOKUP(N2084:N5240,[11]FF!$A$22:$B$93,2,FALSE)</f>
        <v>Ingresos Propios</v>
      </c>
      <c r="P2084" s="16">
        <v>860486</v>
      </c>
      <c r="Q2084" s="16">
        <v>9</v>
      </c>
      <c r="R2084" s="17">
        <v>0</v>
      </c>
      <c r="S2084" s="17">
        <v>0</v>
      </c>
      <c r="T2084" s="17">
        <f t="shared" si="288"/>
        <v>0</v>
      </c>
      <c r="U2084" s="17">
        <v>0</v>
      </c>
      <c r="V2084" s="17">
        <v>0</v>
      </c>
      <c r="W2084" s="17">
        <f t="shared" si="289"/>
        <v>0</v>
      </c>
      <c r="X2084" t="str">
        <f>VLOOKUP(J2084,'[12]Conver ASEJ VS Clave Nueva'!$A$4:$C$193,3,FALSE)</f>
        <v>4.3.2.1</v>
      </c>
      <c r="Y2084" t="str">
        <f>VLOOKUP(K2084,'[13]Conver ASEJ VS Clave Nueva'!$B$4:$D$193,3,FALSE)</f>
        <v>Licencias y permisos de anuncios permanentes</v>
      </c>
    </row>
    <row r="2085" spans="1:25" x14ac:dyDescent="0.25">
      <c r="A2085" s="16">
        <v>84800</v>
      </c>
      <c r="B2085" s="16" t="s">
        <v>75</v>
      </c>
      <c r="C2085" s="16" t="str">
        <f t="shared" si="290"/>
        <v>2018</v>
      </c>
      <c r="D2085" s="16" t="str">
        <f t="shared" si="291"/>
        <v>040000</v>
      </c>
      <c r="E2085" s="16" t="str">
        <f>VLOOKUP(D2085:D5241,'[10]Catalogos CRI'!$A$10:$B$19,2,FALSE)</f>
        <v>DERECHOS</v>
      </c>
      <c r="F2085" s="16" t="str">
        <f t="shared" si="292"/>
        <v>043000</v>
      </c>
      <c r="G2085" s="16" t="str">
        <f>VLOOKUP(F2085:F5241,'[10]Catalogos CRI'!$A$24:$B$65,2,FALSE)</f>
        <v>DERECHOS POR PRESTACIÓN DE SERVICIOS</v>
      </c>
      <c r="H2085" s="16" t="str">
        <f t="shared" si="293"/>
        <v>043020</v>
      </c>
      <c r="I2085" s="16" t="str">
        <f>VLOOKUP(H2085:H5241,'[10]Catalogos CRI'!$A$70:$B$148,2,FALSE)</f>
        <v>Licencias y permisos para anuncios</v>
      </c>
      <c r="J2085" s="16" t="str">
        <f t="shared" si="294"/>
        <v>043021</v>
      </c>
      <c r="K2085" s="16" t="str">
        <f>VLOOKUP(J2085:J5241,'[10]Catalogos CRI'!$A$153:$B$335,2,FALSE)</f>
        <v>Licencias y permisos de anuncios permanentes</v>
      </c>
      <c r="L2085" s="16" t="str">
        <f t="shared" si="295"/>
        <v>400</v>
      </c>
      <c r="M2085" s="16" t="str">
        <f>VLOOKUP(L2085:L5241,[11]FF!$A$10:$B$16,2,FALSE)</f>
        <v>Ingresos Propios</v>
      </c>
      <c r="N2085" s="16" t="str">
        <f t="shared" si="296"/>
        <v>401</v>
      </c>
      <c r="O2085" s="16" t="str">
        <f>VLOOKUP(N2085:N5241,[11]FF!$A$22:$B$93,2,FALSE)</f>
        <v>Ingresos Propios</v>
      </c>
      <c r="P2085" s="16">
        <v>860487</v>
      </c>
      <c r="Q2085" s="16">
        <v>10</v>
      </c>
      <c r="R2085" s="17">
        <v>0</v>
      </c>
      <c r="S2085" s="17">
        <v>0</v>
      </c>
      <c r="T2085" s="17">
        <f t="shared" si="288"/>
        <v>0</v>
      </c>
      <c r="U2085" s="17">
        <v>0</v>
      </c>
      <c r="V2085" s="17">
        <v>0</v>
      </c>
      <c r="W2085" s="17">
        <f t="shared" si="289"/>
        <v>0</v>
      </c>
      <c r="X2085" t="str">
        <f>VLOOKUP(J2085,'[12]Conver ASEJ VS Clave Nueva'!$A$4:$C$193,3,FALSE)</f>
        <v>4.3.2.1</v>
      </c>
      <c r="Y2085" t="str">
        <f>VLOOKUP(K2085,'[13]Conver ASEJ VS Clave Nueva'!$B$4:$D$193,3,FALSE)</f>
        <v>Licencias y permisos de anuncios permanentes</v>
      </c>
    </row>
    <row r="2086" spans="1:25" x14ac:dyDescent="0.25">
      <c r="A2086" s="16">
        <v>84800</v>
      </c>
      <c r="B2086" s="16" t="s">
        <v>75</v>
      </c>
      <c r="C2086" s="16" t="str">
        <f t="shared" si="290"/>
        <v>2018</v>
      </c>
      <c r="D2086" s="16" t="str">
        <f t="shared" si="291"/>
        <v>040000</v>
      </c>
      <c r="E2086" s="16" t="str">
        <f>VLOOKUP(D2086:D5242,'[10]Catalogos CRI'!$A$10:$B$19,2,FALSE)</f>
        <v>DERECHOS</v>
      </c>
      <c r="F2086" s="16" t="str">
        <f t="shared" si="292"/>
        <v>043000</v>
      </c>
      <c r="G2086" s="16" t="str">
        <f>VLOOKUP(F2086:F5242,'[10]Catalogos CRI'!$A$24:$B$65,2,FALSE)</f>
        <v>DERECHOS POR PRESTACIÓN DE SERVICIOS</v>
      </c>
      <c r="H2086" s="16" t="str">
        <f t="shared" si="293"/>
        <v>043020</v>
      </c>
      <c r="I2086" s="16" t="str">
        <f>VLOOKUP(H2086:H5242,'[10]Catalogos CRI'!$A$70:$B$148,2,FALSE)</f>
        <v>Licencias y permisos para anuncios</v>
      </c>
      <c r="J2086" s="16" t="str">
        <f t="shared" si="294"/>
        <v>043021</v>
      </c>
      <c r="K2086" s="16" t="str">
        <f>VLOOKUP(J2086:J5242,'[10]Catalogos CRI'!$A$153:$B$335,2,FALSE)</f>
        <v>Licencias y permisos de anuncios permanentes</v>
      </c>
      <c r="L2086" s="16" t="str">
        <f t="shared" si="295"/>
        <v>400</v>
      </c>
      <c r="M2086" s="16" t="str">
        <f>VLOOKUP(L2086:L5242,[11]FF!$A$10:$B$16,2,FALSE)</f>
        <v>Ingresos Propios</v>
      </c>
      <c r="N2086" s="16" t="str">
        <f t="shared" si="296"/>
        <v>401</v>
      </c>
      <c r="O2086" s="16" t="str">
        <f>VLOOKUP(N2086:N5242,[11]FF!$A$22:$B$93,2,FALSE)</f>
        <v>Ingresos Propios</v>
      </c>
      <c r="P2086" s="16">
        <v>860488</v>
      </c>
      <c r="Q2086" s="16">
        <v>11</v>
      </c>
      <c r="R2086" s="17">
        <v>0</v>
      </c>
      <c r="S2086" s="17">
        <v>0</v>
      </c>
      <c r="T2086" s="17">
        <f t="shared" si="288"/>
        <v>0</v>
      </c>
      <c r="U2086" s="17">
        <v>0</v>
      </c>
      <c r="V2086" s="17">
        <v>0</v>
      </c>
      <c r="W2086" s="17">
        <f t="shared" si="289"/>
        <v>0</v>
      </c>
      <c r="X2086" t="str">
        <f>VLOOKUP(J2086,'[12]Conver ASEJ VS Clave Nueva'!$A$4:$C$193,3,FALSE)</f>
        <v>4.3.2.1</v>
      </c>
      <c r="Y2086" t="str">
        <f>VLOOKUP(K2086,'[13]Conver ASEJ VS Clave Nueva'!$B$4:$D$193,3,FALSE)</f>
        <v>Licencias y permisos de anuncios permanentes</v>
      </c>
    </row>
    <row r="2087" spans="1:25" x14ac:dyDescent="0.25">
      <c r="A2087" s="16">
        <v>84800</v>
      </c>
      <c r="B2087" s="16" t="s">
        <v>75</v>
      </c>
      <c r="C2087" s="16" t="str">
        <f t="shared" si="290"/>
        <v>2018</v>
      </c>
      <c r="D2087" s="16" t="str">
        <f t="shared" si="291"/>
        <v>040000</v>
      </c>
      <c r="E2087" s="16" t="str">
        <f>VLOOKUP(D2087:D5243,'[10]Catalogos CRI'!$A$10:$B$19,2,FALSE)</f>
        <v>DERECHOS</v>
      </c>
      <c r="F2087" s="16" t="str">
        <f t="shared" si="292"/>
        <v>043000</v>
      </c>
      <c r="G2087" s="16" t="str">
        <f>VLOOKUP(F2087:F5243,'[10]Catalogos CRI'!$A$24:$B$65,2,FALSE)</f>
        <v>DERECHOS POR PRESTACIÓN DE SERVICIOS</v>
      </c>
      <c r="H2087" s="16" t="str">
        <f t="shared" si="293"/>
        <v>043020</v>
      </c>
      <c r="I2087" s="16" t="str">
        <f>VLOOKUP(H2087:H5243,'[10]Catalogos CRI'!$A$70:$B$148,2,FALSE)</f>
        <v>Licencias y permisos para anuncios</v>
      </c>
      <c r="J2087" s="16" t="str">
        <f t="shared" si="294"/>
        <v>043021</v>
      </c>
      <c r="K2087" s="16" t="str">
        <f>VLOOKUP(J2087:J5243,'[10]Catalogos CRI'!$A$153:$B$335,2,FALSE)</f>
        <v>Licencias y permisos de anuncios permanentes</v>
      </c>
      <c r="L2087" s="16" t="str">
        <f t="shared" si="295"/>
        <v>400</v>
      </c>
      <c r="M2087" s="16" t="str">
        <f>VLOOKUP(L2087:L5243,[11]FF!$A$10:$B$16,2,FALSE)</f>
        <v>Ingresos Propios</v>
      </c>
      <c r="N2087" s="16" t="str">
        <f t="shared" si="296"/>
        <v>401</v>
      </c>
      <c r="O2087" s="16" t="str">
        <f>VLOOKUP(N2087:N5243,[11]FF!$A$22:$B$93,2,FALSE)</f>
        <v>Ingresos Propios</v>
      </c>
      <c r="P2087" s="16">
        <v>860489</v>
      </c>
      <c r="Q2087" s="16">
        <v>12</v>
      </c>
      <c r="R2087" s="17">
        <v>0</v>
      </c>
      <c r="S2087" s="17">
        <v>0</v>
      </c>
      <c r="T2087" s="17">
        <f t="shared" si="288"/>
        <v>0</v>
      </c>
      <c r="U2087" s="17">
        <v>0</v>
      </c>
      <c r="V2087" s="17">
        <v>0</v>
      </c>
      <c r="W2087" s="17">
        <f t="shared" si="289"/>
        <v>0</v>
      </c>
      <c r="X2087" t="str">
        <f>VLOOKUP(J2087,'[12]Conver ASEJ VS Clave Nueva'!$A$4:$C$193,3,FALSE)</f>
        <v>4.3.2.1</v>
      </c>
      <c r="Y2087" t="str">
        <f>VLOOKUP(K2087,'[13]Conver ASEJ VS Clave Nueva'!$B$4:$D$193,3,FALSE)</f>
        <v>Licencias y permisos de anuncios permanentes</v>
      </c>
    </row>
    <row r="2088" spans="1:25" x14ac:dyDescent="0.25">
      <c r="A2088" s="16">
        <v>84801</v>
      </c>
      <c r="B2088" s="16" t="s">
        <v>76</v>
      </c>
      <c r="C2088" s="16" t="str">
        <f t="shared" si="290"/>
        <v>2018</v>
      </c>
      <c r="D2088" s="16" t="str">
        <f t="shared" si="291"/>
        <v>040000</v>
      </c>
      <c r="E2088" s="16" t="str">
        <f>VLOOKUP(D2088:D5244,'[10]Catalogos CRI'!$A$10:$B$19,2,FALSE)</f>
        <v>DERECHOS</v>
      </c>
      <c r="F2088" s="16" t="str">
        <f t="shared" si="292"/>
        <v>043000</v>
      </c>
      <c r="G2088" s="16" t="str">
        <f>VLOOKUP(F2088:F5244,'[10]Catalogos CRI'!$A$24:$B$65,2,FALSE)</f>
        <v>DERECHOS POR PRESTACIÓN DE SERVICIOS</v>
      </c>
      <c r="H2088" s="16" t="str">
        <f t="shared" si="293"/>
        <v>043400</v>
      </c>
      <c r="I2088" s="16" t="str">
        <f>VLOOKUP(H2088:H5244,'[10]Catalogos CRI'!$A$70:$B$148,2,FALSE)</f>
        <v>Servicios de catastro</v>
      </c>
      <c r="J2088" s="16" t="str">
        <f t="shared" si="294"/>
        <v>043405</v>
      </c>
      <c r="K2088" s="16" t="str">
        <f>VLOOKUP(J2088:J5244,'[10]Catalogos CRI'!$A$153:$B$335,2,FALSE)</f>
        <v>Dictámenes catastrales</v>
      </c>
      <c r="L2088" s="16" t="str">
        <f t="shared" si="295"/>
        <v>400</v>
      </c>
      <c r="M2088" s="16" t="str">
        <f>VLOOKUP(L2088:L5244,[11]FF!$A$10:$B$16,2,FALSE)</f>
        <v>Ingresos Propios</v>
      </c>
      <c r="N2088" s="16" t="str">
        <f t="shared" si="296"/>
        <v>401</v>
      </c>
      <c r="O2088" s="16" t="str">
        <f>VLOOKUP(N2088:N5244,[11]FF!$A$22:$B$93,2,FALSE)</f>
        <v>Ingresos Propios</v>
      </c>
      <c r="P2088" s="16">
        <v>860490</v>
      </c>
      <c r="Q2088" s="16">
        <v>1</v>
      </c>
      <c r="R2088" s="17">
        <v>0</v>
      </c>
      <c r="S2088" s="17">
        <v>0</v>
      </c>
      <c r="T2088" s="17">
        <f t="shared" si="288"/>
        <v>0</v>
      </c>
      <c r="U2088" s="17">
        <v>0</v>
      </c>
      <c r="V2088" s="17">
        <v>76011</v>
      </c>
      <c r="W2088" s="17">
        <f t="shared" si="289"/>
        <v>-76011</v>
      </c>
      <c r="X2088" t="str">
        <f>VLOOKUP(J2088,'[12]Conver ASEJ VS Clave Nueva'!$A$4:$C$193,3,FALSE)</f>
        <v>4.3.14.5</v>
      </c>
      <c r="Y2088" t="str">
        <f>VLOOKUP(K2088,'[13]Conver ASEJ VS Clave Nueva'!$B$4:$D$193,3,FALSE)</f>
        <v>Dictámenes catastrales</v>
      </c>
    </row>
    <row r="2089" spans="1:25" x14ac:dyDescent="0.25">
      <c r="A2089" s="16">
        <v>84801</v>
      </c>
      <c r="B2089" s="16" t="s">
        <v>76</v>
      </c>
      <c r="C2089" s="16" t="str">
        <f t="shared" si="290"/>
        <v>2018</v>
      </c>
      <c r="D2089" s="16" t="str">
        <f t="shared" si="291"/>
        <v>040000</v>
      </c>
      <c r="E2089" s="16" t="str">
        <f>VLOOKUP(D2089:D5245,'[10]Catalogos CRI'!$A$10:$B$19,2,FALSE)</f>
        <v>DERECHOS</v>
      </c>
      <c r="F2089" s="16" t="str">
        <f t="shared" si="292"/>
        <v>043000</v>
      </c>
      <c r="G2089" s="16" t="str">
        <f>VLOOKUP(F2089:F5245,'[10]Catalogos CRI'!$A$24:$B$65,2,FALSE)</f>
        <v>DERECHOS POR PRESTACIÓN DE SERVICIOS</v>
      </c>
      <c r="H2089" s="16" t="str">
        <f t="shared" si="293"/>
        <v>043400</v>
      </c>
      <c r="I2089" s="16" t="str">
        <f>VLOOKUP(H2089:H5245,'[10]Catalogos CRI'!$A$70:$B$148,2,FALSE)</f>
        <v>Servicios de catastro</v>
      </c>
      <c r="J2089" s="16" t="str">
        <f t="shared" si="294"/>
        <v>043405</v>
      </c>
      <c r="K2089" s="16" t="str">
        <f>VLOOKUP(J2089:J5245,'[10]Catalogos CRI'!$A$153:$B$335,2,FALSE)</f>
        <v>Dictámenes catastrales</v>
      </c>
      <c r="L2089" s="16" t="str">
        <f t="shared" si="295"/>
        <v>400</v>
      </c>
      <c r="M2089" s="16" t="str">
        <f>VLOOKUP(L2089:L5245,[11]FF!$A$10:$B$16,2,FALSE)</f>
        <v>Ingresos Propios</v>
      </c>
      <c r="N2089" s="16" t="str">
        <f t="shared" si="296"/>
        <v>401</v>
      </c>
      <c r="O2089" s="16" t="str">
        <f>VLOOKUP(N2089:N5245,[11]FF!$A$22:$B$93,2,FALSE)</f>
        <v>Ingresos Propios</v>
      </c>
      <c r="P2089" s="16">
        <v>860491</v>
      </c>
      <c r="Q2089" s="16">
        <v>2</v>
      </c>
      <c r="R2089" s="17">
        <v>0</v>
      </c>
      <c r="S2089" s="17">
        <v>0</v>
      </c>
      <c r="T2089" s="17">
        <f t="shared" si="288"/>
        <v>0</v>
      </c>
      <c r="U2089" s="17">
        <v>0</v>
      </c>
      <c r="V2089" s="17">
        <v>71384.83</v>
      </c>
      <c r="W2089" s="17">
        <f t="shared" si="289"/>
        <v>-71384.83</v>
      </c>
      <c r="X2089" t="str">
        <f>VLOOKUP(J2089,'[12]Conver ASEJ VS Clave Nueva'!$A$4:$C$193,3,FALSE)</f>
        <v>4.3.14.5</v>
      </c>
      <c r="Y2089" t="str">
        <f>VLOOKUP(K2089,'[13]Conver ASEJ VS Clave Nueva'!$B$4:$D$193,3,FALSE)</f>
        <v>Dictámenes catastrales</v>
      </c>
    </row>
    <row r="2090" spans="1:25" x14ac:dyDescent="0.25">
      <c r="A2090" s="16">
        <v>84801</v>
      </c>
      <c r="B2090" s="16" t="s">
        <v>76</v>
      </c>
      <c r="C2090" s="16" t="str">
        <f t="shared" si="290"/>
        <v>2018</v>
      </c>
      <c r="D2090" s="16" t="str">
        <f t="shared" si="291"/>
        <v>040000</v>
      </c>
      <c r="E2090" s="16" t="str">
        <f>VLOOKUP(D2090:D5246,'[10]Catalogos CRI'!$A$10:$B$19,2,FALSE)</f>
        <v>DERECHOS</v>
      </c>
      <c r="F2090" s="16" t="str">
        <f t="shared" si="292"/>
        <v>043000</v>
      </c>
      <c r="G2090" s="16" t="str">
        <f>VLOOKUP(F2090:F5246,'[10]Catalogos CRI'!$A$24:$B$65,2,FALSE)</f>
        <v>DERECHOS POR PRESTACIÓN DE SERVICIOS</v>
      </c>
      <c r="H2090" s="16" t="str">
        <f t="shared" si="293"/>
        <v>043400</v>
      </c>
      <c r="I2090" s="16" t="str">
        <f>VLOOKUP(H2090:H5246,'[10]Catalogos CRI'!$A$70:$B$148,2,FALSE)</f>
        <v>Servicios de catastro</v>
      </c>
      <c r="J2090" s="16" t="str">
        <f t="shared" si="294"/>
        <v>043405</v>
      </c>
      <c r="K2090" s="16" t="str">
        <f>VLOOKUP(J2090:J5246,'[10]Catalogos CRI'!$A$153:$B$335,2,FALSE)</f>
        <v>Dictámenes catastrales</v>
      </c>
      <c r="L2090" s="16" t="str">
        <f t="shared" si="295"/>
        <v>400</v>
      </c>
      <c r="M2090" s="16" t="str">
        <f>VLOOKUP(L2090:L5246,[11]FF!$A$10:$B$16,2,FALSE)</f>
        <v>Ingresos Propios</v>
      </c>
      <c r="N2090" s="16" t="str">
        <f t="shared" si="296"/>
        <v>401</v>
      </c>
      <c r="O2090" s="16" t="str">
        <f>VLOOKUP(N2090:N5246,[11]FF!$A$22:$B$93,2,FALSE)</f>
        <v>Ingresos Propios</v>
      </c>
      <c r="P2090" s="16">
        <v>860492</v>
      </c>
      <c r="Q2090" s="16">
        <v>3</v>
      </c>
      <c r="R2090" s="17">
        <v>0</v>
      </c>
      <c r="S2090" s="17">
        <v>0</v>
      </c>
      <c r="T2090" s="17">
        <f t="shared" si="288"/>
        <v>0</v>
      </c>
      <c r="U2090" s="17">
        <v>0</v>
      </c>
      <c r="V2090" s="17">
        <v>6445</v>
      </c>
      <c r="W2090" s="17">
        <f t="shared" si="289"/>
        <v>-6445</v>
      </c>
      <c r="X2090" t="str">
        <f>VLOOKUP(J2090,'[12]Conver ASEJ VS Clave Nueva'!$A$4:$C$193,3,FALSE)</f>
        <v>4.3.14.5</v>
      </c>
      <c r="Y2090" t="str">
        <f>VLOOKUP(K2090,'[13]Conver ASEJ VS Clave Nueva'!$B$4:$D$193,3,FALSE)</f>
        <v>Dictámenes catastrales</v>
      </c>
    </row>
    <row r="2091" spans="1:25" x14ac:dyDescent="0.25">
      <c r="A2091" s="16">
        <v>84801</v>
      </c>
      <c r="B2091" s="16" t="s">
        <v>76</v>
      </c>
      <c r="C2091" s="16" t="str">
        <f t="shared" si="290"/>
        <v>2018</v>
      </c>
      <c r="D2091" s="16" t="str">
        <f t="shared" si="291"/>
        <v>040000</v>
      </c>
      <c r="E2091" s="16" t="str">
        <f>VLOOKUP(D2091:D5247,'[10]Catalogos CRI'!$A$10:$B$19,2,FALSE)</f>
        <v>DERECHOS</v>
      </c>
      <c r="F2091" s="16" t="str">
        <f t="shared" si="292"/>
        <v>043000</v>
      </c>
      <c r="G2091" s="16" t="str">
        <f>VLOOKUP(F2091:F5247,'[10]Catalogos CRI'!$A$24:$B$65,2,FALSE)</f>
        <v>DERECHOS POR PRESTACIÓN DE SERVICIOS</v>
      </c>
      <c r="H2091" s="16" t="str">
        <f t="shared" si="293"/>
        <v>043400</v>
      </c>
      <c r="I2091" s="16" t="str">
        <f>VLOOKUP(H2091:H5247,'[10]Catalogos CRI'!$A$70:$B$148,2,FALSE)</f>
        <v>Servicios de catastro</v>
      </c>
      <c r="J2091" s="16" t="str">
        <f t="shared" si="294"/>
        <v>043405</v>
      </c>
      <c r="K2091" s="16" t="str">
        <f>VLOOKUP(J2091:J5247,'[10]Catalogos CRI'!$A$153:$B$335,2,FALSE)</f>
        <v>Dictámenes catastrales</v>
      </c>
      <c r="L2091" s="16" t="str">
        <f t="shared" si="295"/>
        <v>400</v>
      </c>
      <c r="M2091" s="16" t="str">
        <f>VLOOKUP(L2091:L5247,[11]FF!$A$10:$B$16,2,FALSE)</f>
        <v>Ingresos Propios</v>
      </c>
      <c r="N2091" s="16" t="str">
        <f t="shared" si="296"/>
        <v>401</v>
      </c>
      <c r="O2091" s="16" t="str">
        <f>VLOOKUP(N2091:N5247,[11]FF!$A$22:$B$93,2,FALSE)</f>
        <v>Ingresos Propios</v>
      </c>
      <c r="P2091" s="16">
        <v>860493</v>
      </c>
      <c r="Q2091" s="16">
        <v>4</v>
      </c>
      <c r="R2091" s="17">
        <v>0</v>
      </c>
      <c r="S2091" s="17">
        <v>0</v>
      </c>
      <c r="T2091" s="17">
        <f t="shared" si="288"/>
        <v>0</v>
      </c>
      <c r="U2091" s="17">
        <v>0</v>
      </c>
      <c r="V2091" s="17">
        <v>5461</v>
      </c>
      <c r="W2091" s="17">
        <f t="shared" si="289"/>
        <v>-5461</v>
      </c>
      <c r="X2091" t="str">
        <f>VLOOKUP(J2091,'[12]Conver ASEJ VS Clave Nueva'!$A$4:$C$193,3,FALSE)</f>
        <v>4.3.14.5</v>
      </c>
      <c r="Y2091" t="str">
        <f>VLOOKUP(K2091,'[13]Conver ASEJ VS Clave Nueva'!$B$4:$D$193,3,FALSE)</f>
        <v>Dictámenes catastrales</v>
      </c>
    </row>
    <row r="2092" spans="1:25" x14ac:dyDescent="0.25">
      <c r="A2092" s="16">
        <v>84801</v>
      </c>
      <c r="B2092" s="16" t="s">
        <v>76</v>
      </c>
      <c r="C2092" s="16" t="str">
        <f t="shared" si="290"/>
        <v>2018</v>
      </c>
      <c r="D2092" s="16" t="str">
        <f t="shared" si="291"/>
        <v>040000</v>
      </c>
      <c r="E2092" s="16" t="str">
        <f>VLOOKUP(D2092:D5248,'[10]Catalogos CRI'!$A$10:$B$19,2,FALSE)</f>
        <v>DERECHOS</v>
      </c>
      <c r="F2092" s="16" t="str">
        <f t="shared" si="292"/>
        <v>043000</v>
      </c>
      <c r="G2092" s="16" t="str">
        <f>VLOOKUP(F2092:F5248,'[10]Catalogos CRI'!$A$24:$B$65,2,FALSE)</f>
        <v>DERECHOS POR PRESTACIÓN DE SERVICIOS</v>
      </c>
      <c r="H2092" s="16" t="str">
        <f t="shared" si="293"/>
        <v>043400</v>
      </c>
      <c r="I2092" s="16" t="str">
        <f>VLOOKUP(H2092:H5248,'[10]Catalogos CRI'!$A$70:$B$148,2,FALSE)</f>
        <v>Servicios de catastro</v>
      </c>
      <c r="J2092" s="16" t="str">
        <f t="shared" si="294"/>
        <v>043405</v>
      </c>
      <c r="K2092" s="16" t="str">
        <f>VLOOKUP(J2092:J5248,'[10]Catalogos CRI'!$A$153:$B$335,2,FALSE)</f>
        <v>Dictámenes catastrales</v>
      </c>
      <c r="L2092" s="16" t="str">
        <f t="shared" si="295"/>
        <v>400</v>
      </c>
      <c r="M2092" s="16" t="str">
        <f>VLOOKUP(L2092:L5248,[11]FF!$A$10:$B$16,2,FALSE)</f>
        <v>Ingresos Propios</v>
      </c>
      <c r="N2092" s="16" t="str">
        <f t="shared" si="296"/>
        <v>401</v>
      </c>
      <c r="O2092" s="16" t="str">
        <f>VLOOKUP(N2092:N5248,[11]FF!$A$22:$B$93,2,FALSE)</f>
        <v>Ingresos Propios</v>
      </c>
      <c r="P2092" s="16">
        <v>860494</v>
      </c>
      <c r="Q2092" s="16">
        <v>5</v>
      </c>
      <c r="R2092" s="17">
        <v>0</v>
      </c>
      <c r="S2092" s="17">
        <v>0</v>
      </c>
      <c r="T2092" s="17">
        <f t="shared" si="288"/>
        <v>0</v>
      </c>
      <c r="U2092" s="17">
        <v>0</v>
      </c>
      <c r="V2092" s="17">
        <v>0</v>
      </c>
      <c r="W2092" s="17">
        <f t="shared" si="289"/>
        <v>0</v>
      </c>
      <c r="X2092" t="str">
        <f>VLOOKUP(J2092,'[12]Conver ASEJ VS Clave Nueva'!$A$4:$C$193,3,FALSE)</f>
        <v>4.3.14.5</v>
      </c>
      <c r="Y2092" t="str">
        <f>VLOOKUP(K2092,'[13]Conver ASEJ VS Clave Nueva'!$B$4:$D$193,3,FALSE)</f>
        <v>Dictámenes catastrales</v>
      </c>
    </row>
    <row r="2093" spans="1:25" x14ac:dyDescent="0.25">
      <c r="A2093" s="16">
        <v>84801</v>
      </c>
      <c r="B2093" s="16" t="s">
        <v>76</v>
      </c>
      <c r="C2093" s="16" t="str">
        <f t="shared" si="290"/>
        <v>2018</v>
      </c>
      <c r="D2093" s="16" t="str">
        <f t="shared" si="291"/>
        <v>040000</v>
      </c>
      <c r="E2093" s="16" t="str">
        <f>VLOOKUP(D2093:D5249,'[10]Catalogos CRI'!$A$10:$B$19,2,FALSE)</f>
        <v>DERECHOS</v>
      </c>
      <c r="F2093" s="16" t="str">
        <f t="shared" si="292"/>
        <v>043000</v>
      </c>
      <c r="G2093" s="16" t="str">
        <f>VLOOKUP(F2093:F5249,'[10]Catalogos CRI'!$A$24:$B$65,2,FALSE)</f>
        <v>DERECHOS POR PRESTACIÓN DE SERVICIOS</v>
      </c>
      <c r="H2093" s="16" t="str">
        <f t="shared" si="293"/>
        <v>043400</v>
      </c>
      <c r="I2093" s="16" t="str">
        <f>VLOOKUP(H2093:H5249,'[10]Catalogos CRI'!$A$70:$B$148,2,FALSE)</f>
        <v>Servicios de catastro</v>
      </c>
      <c r="J2093" s="16" t="str">
        <f t="shared" si="294"/>
        <v>043405</v>
      </c>
      <c r="K2093" s="16" t="str">
        <f>VLOOKUP(J2093:J5249,'[10]Catalogos CRI'!$A$153:$B$335,2,FALSE)</f>
        <v>Dictámenes catastrales</v>
      </c>
      <c r="L2093" s="16" t="str">
        <f t="shared" si="295"/>
        <v>400</v>
      </c>
      <c r="M2093" s="16" t="str">
        <f>VLOOKUP(L2093:L5249,[11]FF!$A$10:$B$16,2,FALSE)</f>
        <v>Ingresos Propios</v>
      </c>
      <c r="N2093" s="16" t="str">
        <f t="shared" si="296"/>
        <v>401</v>
      </c>
      <c r="O2093" s="16" t="str">
        <f>VLOOKUP(N2093:N5249,[11]FF!$A$22:$B$93,2,FALSE)</f>
        <v>Ingresos Propios</v>
      </c>
      <c r="P2093" s="16">
        <v>860495</v>
      </c>
      <c r="Q2093" s="16">
        <v>6</v>
      </c>
      <c r="R2093" s="17">
        <v>0</v>
      </c>
      <c r="S2093" s="17">
        <v>0</v>
      </c>
      <c r="T2093" s="17">
        <f t="shared" si="288"/>
        <v>0</v>
      </c>
      <c r="U2093" s="17">
        <v>0</v>
      </c>
      <c r="V2093" s="17">
        <v>0</v>
      </c>
      <c r="W2093" s="17">
        <f t="shared" si="289"/>
        <v>0</v>
      </c>
      <c r="X2093" t="str">
        <f>VLOOKUP(J2093,'[12]Conver ASEJ VS Clave Nueva'!$A$4:$C$193,3,FALSE)</f>
        <v>4.3.14.5</v>
      </c>
      <c r="Y2093" t="str">
        <f>VLOOKUP(K2093,'[13]Conver ASEJ VS Clave Nueva'!$B$4:$D$193,3,FALSE)</f>
        <v>Dictámenes catastrales</v>
      </c>
    </row>
    <row r="2094" spans="1:25" x14ac:dyDescent="0.25">
      <c r="A2094" s="16">
        <v>84801</v>
      </c>
      <c r="B2094" s="16" t="s">
        <v>76</v>
      </c>
      <c r="C2094" s="16" t="str">
        <f t="shared" si="290"/>
        <v>2018</v>
      </c>
      <c r="D2094" s="16" t="str">
        <f t="shared" si="291"/>
        <v>040000</v>
      </c>
      <c r="E2094" s="16" t="str">
        <f>VLOOKUP(D2094:D5250,'[10]Catalogos CRI'!$A$10:$B$19,2,FALSE)</f>
        <v>DERECHOS</v>
      </c>
      <c r="F2094" s="16" t="str">
        <f t="shared" si="292"/>
        <v>043000</v>
      </c>
      <c r="G2094" s="16" t="str">
        <f>VLOOKUP(F2094:F5250,'[10]Catalogos CRI'!$A$24:$B$65,2,FALSE)</f>
        <v>DERECHOS POR PRESTACIÓN DE SERVICIOS</v>
      </c>
      <c r="H2094" s="16" t="str">
        <f t="shared" si="293"/>
        <v>043400</v>
      </c>
      <c r="I2094" s="16" t="str">
        <f>VLOOKUP(H2094:H5250,'[10]Catalogos CRI'!$A$70:$B$148,2,FALSE)</f>
        <v>Servicios de catastro</v>
      </c>
      <c r="J2094" s="16" t="str">
        <f t="shared" si="294"/>
        <v>043405</v>
      </c>
      <c r="K2094" s="16" t="str">
        <f>VLOOKUP(J2094:J5250,'[10]Catalogos CRI'!$A$153:$B$335,2,FALSE)</f>
        <v>Dictámenes catastrales</v>
      </c>
      <c r="L2094" s="16" t="str">
        <f t="shared" si="295"/>
        <v>400</v>
      </c>
      <c r="M2094" s="16" t="str">
        <f>VLOOKUP(L2094:L5250,[11]FF!$A$10:$B$16,2,FALSE)</f>
        <v>Ingresos Propios</v>
      </c>
      <c r="N2094" s="16" t="str">
        <f t="shared" si="296"/>
        <v>401</v>
      </c>
      <c r="O2094" s="16" t="str">
        <f>VLOOKUP(N2094:N5250,[11]FF!$A$22:$B$93,2,FALSE)</f>
        <v>Ingresos Propios</v>
      </c>
      <c r="P2094" s="16">
        <v>860496</v>
      </c>
      <c r="Q2094" s="16">
        <v>7</v>
      </c>
      <c r="R2094" s="17">
        <v>0</v>
      </c>
      <c r="S2094" s="17">
        <v>0</v>
      </c>
      <c r="T2094" s="17">
        <f t="shared" si="288"/>
        <v>0</v>
      </c>
      <c r="U2094" s="17">
        <v>0</v>
      </c>
      <c r="V2094" s="17">
        <v>0</v>
      </c>
      <c r="W2094" s="17">
        <f t="shared" si="289"/>
        <v>0</v>
      </c>
      <c r="X2094" t="str">
        <f>VLOOKUP(J2094,'[12]Conver ASEJ VS Clave Nueva'!$A$4:$C$193,3,FALSE)</f>
        <v>4.3.14.5</v>
      </c>
      <c r="Y2094" t="str">
        <f>VLOOKUP(K2094,'[13]Conver ASEJ VS Clave Nueva'!$B$4:$D$193,3,FALSE)</f>
        <v>Dictámenes catastrales</v>
      </c>
    </row>
    <row r="2095" spans="1:25" x14ac:dyDescent="0.25">
      <c r="A2095" s="16">
        <v>84801</v>
      </c>
      <c r="B2095" s="16" t="s">
        <v>76</v>
      </c>
      <c r="C2095" s="16" t="str">
        <f t="shared" si="290"/>
        <v>2018</v>
      </c>
      <c r="D2095" s="16" t="str">
        <f t="shared" si="291"/>
        <v>040000</v>
      </c>
      <c r="E2095" s="16" t="str">
        <f>VLOOKUP(D2095:D5251,'[10]Catalogos CRI'!$A$10:$B$19,2,FALSE)</f>
        <v>DERECHOS</v>
      </c>
      <c r="F2095" s="16" t="str">
        <f t="shared" si="292"/>
        <v>043000</v>
      </c>
      <c r="G2095" s="16" t="str">
        <f>VLOOKUP(F2095:F5251,'[10]Catalogos CRI'!$A$24:$B$65,2,FALSE)</f>
        <v>DERECHOS POR PRESTACIÓN DE SERVICIOS</v>
      </c>
      <c r="H2095" s="16" t="str">
        <f t="shared" si="293"/>
        <v>043400</v>
      </c>
      <c r="I2095" s="16" t="str">
        <f>VLOOKUP(H2095:H5251,'[10]Catalogos CRI'!$A$70:$B$148,2,FALSE)</f>
        <v>Servicios de catastro</v>
      </c>
      <c r="J2095" s="16" t="str">
        <f t="shared" si="294"/>
        <v>043405</v>
      </c>
      <c r="K2095" s="16" t="str">
        <f>VLOOKUP(J2095:J5251,'[10]Catalogos CRI'!$A$153:$B$335,2,FALSE)</f>
        <v>Dictámenes catastrales</v>
      </c>
      <c r="L2095" s="16" t="str">
        <f t="shared" si="295"/>
        <v>400</v>
      </c>
      <c r="M2095" s="16" t="str">
        <f>VLOOKUP(L2095:L5251,[11]FF!$A$10:$B$16,2,FALSE)</f>
        <v>Ingresos Propios</v>
      </c>
      <c r="N2095" s="16" t="str">
        <f t="shared" si="296"/>
        <v>401</v>
      </c>
      <c r="O2095" s="16" t="str">
        <f>VLOOKUP(N2095:N5251,[11]FF!$A$22:$B$93,2,FALSE)</f>
        <v>Ingresos Propios</v>
      </c>
      <c r="P2095" s="16">
        <v>860497</v>
      </c>
      <c r="Q2095" s="16">
        <v>8</v>
      </c>
      <c r="R2095" s="17">
        <v>0</v>
      </c>
      <c r="S2095" s="17">
        <v>0</v>
      </c>
      <c r="T2095" s="17">
        <f t="shared" si="288"/>
        <v>0</v>
      </c>
      <c r="U2095" s="17">
        <v>0</v>
      </c>
      <c r="V2095" s="17">
        <v>0</v>
      </c>
      <c r="W2095" s="17">
        <f t="shared" si="289"/>
        <v>0</v>
      </c>
      <c r="X2095" t="str">
        <f>VLOOKUP(J2095,'[12]Conver ASEJ VS Clave Nueva'!$A$4:$C$193,3,FALSE)</f>
        <v>4.3.14.5</v>
      </c>
      <c r="Y2095" t="str">
        <f>VLOOKUP(K2095,'[13]Conver ASEJ VS Clave Nueva'!$B$4:$D$193,3,FALSE)</f>
        <v>Dictámenes catastrales</v>
      </c>
    </row>
    <row r="2096" spans="1:25" x14ac:dyDescent="0.25">
      <c r="A2096" s="16">
        <v>84801</v>
      </c>
      <c r="B2096" s="16" t="s">
        <v>76</v>
      </c>
      <c r="C2096" s="16" t="str">
        <f t="shared" si="290"/>
        <v>2018</v>
      </c>
      <c r="D2096" s="16" t="str">
        <f t="shared" si="291"/>
        <v>040000</v>
      </c>
      <c r="E2096" s="16" t="str">
        <f>VLOOKUP(D2096:D5252,'[10]Catalogos CRI'!$A$10:$B$19,2,FALSE)</f>
        <v>DERECHOS</v>
      </c>
      <c r="F2096" s="16" t="str">
        <f t="shared" si="292"/>
        <v>043000</v>
      </c>
      <c r="G2096" s="16" t="str">
        <f>VLOOKUP(F2096:F5252,'[10]Catalogos CRI'!$A$24:$B$65,2,FALSE)</f>
        <v>DERECHOS POR PRESTACIÓN DE SERVICIOS</v>
      </c>
      <c r="H2096" s="16" t="str">
        <f t="shared" si="293"/>
        <v>043400</v>
      </c>
      <c r="I2096" s="16" t="str">
        <f>VLOOKUP(H2096:H5252,'[10]Catalogos CRI'!$A$70:$B$148,2,FALSE)</f>
        <v>Servicios de catastro</v>
      </c>
      <c r="J2096" s="16" t="str">
        <f t="shared" si="294"/>
        <v>043405</v>
      </c>
      <c r="K2096" s="16" t="str">
        <f>VLOOKUP(J2096:J5252,'[10]Catalogos CRI'!$A$153:$B$335,2,FALSE)</f>
        <v>Dictámenes catastrales</v>
      </c>
      <c r="L2096" s="16" t="str">
        <f t="shared" si="295"/>
        <v>400</v>
      </c>
      <c r="M2096" s="16" t="str">
        <f>VLOOKUP(L2096:L5252,[11]FF!$A$10:$B$16,2,FALSE)</f>
        <v>Ingresos Propios</v>
      </c>
      <c r="N2096" s="16" t="str">
        <f t="shared" si="296"/>
        <v>401</v>
      </c>
      <c r="O2096" s="16" t="str">
        <f>VLOOKUP(N2096:N5252,[11]FF!$A$22:$B$93,2,FALSE)</f>
        <v>Ingresos Propios</v>
      </c>
      <c r="P2096" s="16">
        <v>860498</v>
      </c>
      <c r="Q2096" s="16">
        <v>9</v>
      </c>
      <c r="R2096" s="17">
        <v>0</v>
      </c>
      <c r="S2096" s="17">
        <v>0</v>
      </c>
      <c r="T2096" s="17">
        <f t="shared" si="288"/>
        <v>0</v>
      </c>
      <c r="U2096" s="17">
        <v>0</v>
      </c>
      <c r="V2096" s="17">
        <v>0</v>
      </c>
      <c r="W2096" s="17">
        <f t="shared" si="289"/>
        <v>0</v>
      </c>
      <c r="X2096" t="str">
        <f>VLOOKUP(J2096,'[12]Conver ASEJ VS Clave Nueva'!$A$4:$C$193,3,FALSE)</f>
        <v>4.3.14.5</v>
      </c>
      <c r="Y2096" t="str">
        <f>VLOOKUP(K2096,'[13]Conver ASEJ VS Clave Nueva'!$B$4:$D$193,3,FALSE)</f>
        <v>Dictámenes catastrales</v>
      </c>
    </row>
    <row r="2097" spans="1:25" x14ac:dyDescent="0.25">
      <c r="A2097" s="16">
        <v>84801</v>
      </c>
      <c r="B2097" s="16" t="s">
        <v>76</v>
      </c>
      <c r="C2097" s="16" t="str">
        <f t="shared" si="290"/>
        <v>2018</v>
      </c>
      <c r="D2097" s="16" t="str">
        <f t="shared" si="291"/>
        <v>040000</v>
      </c>
      <c r="E2097" s="16" t="str">
        <f>VLOOKUP(D2097:D5253,'[10]Catalogos CRI'!$A$10:$B$19,2,FALSE)</f>
        <v>DERECHOS</v>
      </c>
      <c r="F2097" s="16" t="str">
        <f t="shared" si="292"/>
        <v>043000</v>
      </c>
      <c r="G2097" s="16" t="str">
        <f>VLOOKUP(F2097:F5253,'[10]Catalogos CRI'!$A$24:$B$65,2,FALSE)</f>
        <v>DERECHOS POR PRESTACIÓN DE SERVICIOS</v>
      </c>
      <c r="H2097" s="16" t="str">
        <f t="shared" si="293"/>
        <v>043400</v>
      </c>
      <c r="I2097" s="16" t="str">
        <f>VLOOKUP(H2097:H5253,'[10]Catalogos CRI'!$A$70:$B$148,2,FALSE)</f>
        <v>Servicios de catastro</v>
      </c>
      <c r="J2097" s="16" t="str">
        <f t="shared" si="294"/>
        <v>043405</v>
      </c>
      <c r="K2097" s="16" t="str">
        <f>VLOOKUP(J2097:J5253,'[10]Catalogos CRI'!$A$153:$B$335,2,FALSE)</f>
        <v>Dictámenes catastrales</v>
      </c>
      <c r="L2097" s="16" t="str">
        <f t="shared" si="295"/>
        <v>400</v>
      </c>
      <c r="M2097" s="16" t="str">
        <f>VLOOKUP(L2097:L5253,[11]FF!$A$10:$B$16,2,FALSE)</f>
        <v>Ingresos Propios</v>
      </c>
      <c r="N2097" s="16" t="str">
        <f t="shared" si="296"/>
        <v>401</v>
      </c>
      <c r="O2097" s="16" t="str">
        <f>VLOOKUP(N2097:N5253,[11]FF!$A$22:$B$93,2,FALSE)</f>
        <v>Ingresos Propios</v>
      </c>
      <c r="P2097" s="16">
        <v>860499</v>
      </c>
      <c r="Q2097" s="16">
        <v>10</v>
      </c>
      <c r="R2097" s="17">
        <v>0</v>
      </c>
      <c r="S2097" s="17">
        <v>0</v>
      </c>
      <c r="T2097" s="17">
        <f t="shared" si="288"/>
        <v>0</v>
      </c>
      <c r="U2097" s="17">
        <v>0</v>
      </c>
      <c r="V2097" s="17">
        <v>0</v>
      </c>
      <c r="W2097" s="17">
        <f t="shared" si="289"/>
        <v>0</v>
      </c>
      <c r="X2097" t="str">
        <f>VLOOKUP(J2097,'[12]Conver ASEJ VS Clave Nueva'!$A$4:$C$193,3,FALSE)</f>
        <v>4.3.14.5</v>
      </c>
      <c r="Y2097" t="str">
        <f>VLOOKUP(K2097,'[13]Conver ASEJ VS Clave Nueva'!$B$4:$D$193,3,FALSE)</f>
        <v>Dictámenes catastrales</v>
      </c>
    </row>
    <row r="2098" spans="1:25" x14ac:dyDescent="0.25">
      <c r="A2098" s="16">
        <v>84801</v>
      </c>
      <c r="B2098" s="16" t="s">
        <v>76</v>
      </c>
      <c r="C2098" s="16" t="str">
        <f t="shared" si="290"/>
        <v>2018</v>
      </c>
      <c r="D2098" s="16" t="str">
        <f t="shared" si="291"/>
        <v>040000</v>
      </c>
      <c r="E2098" s="16" t="str">
        <f>VLOOKUP(D2098:D5254,'[10]Catalogos CRI'!$A$10:$B$19,2,FALSE)</f>
        <v>DERECHOS</v>
      </c>
      <c r="F2098" s="16" t="str">
        <f t="shared" si="292"/>
        <v>043000</v>
      </c>
      <c r="G2098" s="16" t="str">
        <f>VLOOKUP(F2098:F5254,'[10]Catalogos CRI'!$A$24:$B$65,2,FALSE)</f>
        <v>DERECHOS POR PRESTACIÓN DE SERVICIOS</v>
      </c>
      <c r="H2098" s="16" t="str">
        <f t="shared" si="293"/>
        <v>043400</v>
      </c>
      <c r="I2098" s="16" t="str">
        <f>VLOOKUP(H2098:H5254,'[10]Catalogos CRI'!$A$70:$B$148,2,FALSE)</f>
        <v>Servicios de catastro</v>
      </c>
      <c r="J2098" s="16" t="str">
        <f t="shared" si="294"/>
        <v>043405</v>
      </c>
      <c r="K2098" s="16" t="str">
        <f>VLOOKUP(J2098:J5254,'[10]Catalogos CRI'!$A$153:$B$335,2,FALSE)</f>
        <v>Dictámenes catastrales</v>
      </c>
      <c r="L2098" s="16" t="str">
        <f t="shared" si="295"/>
        <v>400</v>
      </c>
      <c r="M2098" s="16" t="str">
        <f>VLOOKUP(L2098:L5254,[11]FF!$A$10:$B$16,2,FALSE)</f>
        <v>Ingresos Propios</v>
      </c>
      <c r="N2098" s="16" t="str">
        <f t="shared" si="296"/>
        <v>401</v>
      </c>
      <c r="O2098" s="16" t="str">
        <f>VLOOKUP(N2098:N5254,[11]FF!$A$22:$B$93,2,FALSE)</f>
        <v>Ingresos Propios</v>
      </c>
      <c r="P2098" s="16">
        <v>860500</v>
      </c>
      <c r="Q2098" s="16">
        <v>11</v>
      </c>
      <c r="R2098" s="17">
        <v>0</v>
      </c>
      <c r="S2098" s="17">
        <v>0</v>
      </c>
      <c r="T2098" s="17">
        <f t="shared" si="288"/>
        <v>0</v>
      </c>
      <c r="U2098" s="17">
        <v>0</v>
      </c>
      <c r="V2098" s="17">
        <v>0</v>
      </c>
      <c r="W2098" s="17">
        <f t="shared" si="289"/>
        <v>0</v>
      </c>
      <c r="X2098" t="str">
        <f>VLOOKUP(J2098,'[12]Conver ASEJ VS Clave Nueva'!$A$4:$C$193,3,FALSE)</f>
        <v>4.3.14.5</v>
      </c>
      <c r="Y2098" t="str">
        <f>VLOOKUP(K2098,'[13]Conver ASEJ VS Clave Nueva'!$B$4:$D$193,3,FALSE)</f>
        <v>Dictámenes catastrales</v>
      </c>
    </row>
    <row r="2099" spans="1:25" x14ac:dyDescent="0.25">
      <c r="A2099" s="16">
        <v>84801</v>
      </c>
      <c r="B2099" s="16" t="s">
        <v>76</v>
      </c>
      <c r="C2099" s="16" t="str">
        <f t="shared" si="290"/>
        <v>2018</v>
      </c>
      <c r="D2099" s="16" t="str">
        <f t="shared" si="291"/>
        <v>040000</v>
      </c>
      <c r="E2099" s="16" t="str">
        <f>VLOOKUP(D2099:D5255,'[10]Catalogos CRI'!$A$10:$B$19,2,FALSE)</f>
        <v>DERECHOS</v>
      </c>
      <c r="F2099" s="16" t="str">
        <f t="shared" si="292"/>
        <v>043000</v>
      </c>
      <c r="G2099" s="16" t="str">
        <f>VLOOKUP(F2099:F5255,'[10]Catalogos CRI'!$A$24:$B$65,2,FALSE)</f>
        <v>DERECHOS POR PRESTACIÓN DE SERVICIOS</v>
      </c>
      <c r="H2099" s="16" t="str">
        <f t="shared" si="293"/>
        <v>043400</v>
      </c>
      <c r="I2099" s="16" t="str">
        <f>VLOOKUP(H2099:H5255,'[10]Catalogos CRI'!$A$70:$B$148,2,FALSE)</f>
        <v>Servicios de catastro</v>
      </c>
      <c r="J2099" s="16" t="str">
        <f t="shared" si="294"/>
        <v>043405</v>
      </c>
      <c r="K2099" s="16" t="str">
        <f>VLOOKUP(J2099:J5255,'[10]Catalogos CRI'!$A$153:$B$335,2,FALSE)</f>
        <v>Dictámenes catastrales</v>
      </c>
      <c r="L2099" s="16" t="str">
        <f t="shared" si="295"/>
        <v>400</v>
      </c>
      <c r="M2099" s="16" t="str">
        <f>VLOOKUP(L2099:L5255,[11]FF!$A$10:$B$16,2,FALSE)</f>
        <v>Ingresos Propios</v>
      </c>
      <c r="N2099" s="16" t="str">
        <f t="shared" si="296"/>
        <v>401</v>
      </c>
      <c r="O2099" s="16" t="str">
        <f>VLOOKUP(N2099:N5255,[11]FF!$A$22:$B$93,2,FALSE)</f>
        <v>Ingresos Propios</v>
      </c>
      <c r="P2099" s="16">
        <v>860501</v>
      </c>
      <c r="Q2099" s="16">
        <v>12</v>
      </c>
      <c r="R2099" s="17">
        <v>0</v>
      </c>
      <c r="S2099" s="17">
        <v>0</v>
      </c>
      <c r="T2099" s="17">
        <f t="shared" si="288"/>
        <v>0</v>
      </c>
      <c r="U2099" s="17">
        <v>0</v>
      </c>
      <c r="V2099" s="17">
        <v>0</v>
      </c>
      <c r="W2099" s="17">
        <f t="shared" si="289"/>
        <v>0</v>
      </c>
      <c r="X2099" t="str">
        <f>VLOOKUP(J2099,'[12]Conver ASEJ VS Clave Nueva'!$A$4:$C$193,3,FALSE)</f>
        <v>4.3.14.5</v>
      </c>
      <c r="Y2099" t="str">
        <f>VLOOKUP(K2099,'[13]Conver ASEJ VS Clave Nueva'!$B$4:$D$193,3,FALSE)</f>
        <v>Dictámenes catastrales</v>
      </c>
    </row>
    <row r="2100" spans="1:25" x14ac:dyDescent="0.25">
      <c r="A2100" s="16">
        <v>84802</v>
      </c>
      <c r="B2100" s="16" t="s">
        <v>77</v>
      </c>
      <c r="C2100" s="16" t="str">
        <f t="shared" si="290"/>
        <v>2018</v>
      </c>
      <c r="D2100" s="16" t="str">
        <f t="shared" si="291"/>
        <v>040000</v>
      </c>
      <c r="E2100" s="16" t="str">
        <f>VLOOKUP(D2100:D5256,'[10]Catalogos CRI'!$A$10:$B$19,2,FALSE)</f>
        <v>DERECHOS</v>
      </c>
      <c r="F2100" s="16" t="str">
        <f t="shared" si="292"/>
        <v>043000</v>
      </c>
      <c r="G2100" s="16" t="str">
        <f>VLOOKUP(F2100:F5256,'[10]Catalogos CRI'!$A$24:$B$65,2,FALSE)</f>
        <v>DERECHOS POR PRESTACIÓN DE SERVICIOS</v>
      </c>
      <c r="H2100" s="16" t="str">
        <f t="shared" si="293"/>
        <v>043400</v>
      </c>
      <c r="I2100" s="16" t="str">
        <f>VLOOKUP(H2100:H5256,'[10]Catalogos CRI'!$A$70:$B$148,2,FALSE)</f>
        <v>Servicios de catastro</v>
      </c>
      <c r="J2100" s="16" t="str">
        <f t="shared" si="294"/>
        <v>043406</v>
      </c>
      <c r="K2100" s="16" t="str">
        <f>VLOOKUP(J2100:J5256,'[10]Catalogos CRI'!$A$153:$B$335,2,FALSE)</f>
        <v>Revisión y autorización de avalúos</v>
      </c>
      <c r="L2100" s="16" t="str">
        <f t="shared" si="295"/>
        <v>400</v>
      </c>
      <c r="M2100" s="16" t="str">
        <f>VLOOKUP(L2100:L5256,[11]FF!$A$10:$B$16,2,FALSE)</f>
        <v>Ingresos Propios</v>
      </c>
      <c r="N2100" s="16" t="str">
        <f t="shared" si="296"/>
        <v>401</v>
      </c>
      <c r="O2100" s="16" t="str">
        <f>VLOOKUP(N2100:N5256,[11]FF!$A$22:$B$93,2,FALSE)</f>
        <v>Ingresos Propios</v>
      </c>
      <c r="P2100" s="16">
        <v>860502</v>
      </c>
      <c r="Q2100" s="16">
        <v>1</v>
      </c>
      <c r="R2100" s="17">
        <v>0</v>
      </c>
      <c r="S2100" s="17">
        <v>0</v>
      </c>
      <c r="T2100" s="17">
        <f t="shared" si="288"/>
        <v>0</v>
      </c>
      <c r="U2100" s="17">
        <v>0</v>
      </c>
      <c r="V2100" s="17">
        <v>238522</v>
      </c>
      <c r="W2100" s="17">
        <f t="shared" si="289"/>
        <v>-238522</v>
      </c>
      <c r="X2100" t="str">
        <f>VLOOKUP(J2100,'[12]Conver ASEJ VS Clave Nueva'!$A$4:$C$193,3,FALSE)</f>
        <v>4.3.14.6</v>
      </c>
      <c r="Y2100" t="str">
        <f>VLOOKUP(K2100,'[13]Conver ASEJ VS Clave Nueva'!$B$4:$D$193,3,FALSE)</f>
        <v>Revisión y autorización de avalúos</v>
      </c>
    </row>
    <row r="2101" spans="1:25" x14ac:dyDescent="0.25">
      <c r="A2101" s="16">
        <v>84802</v>
      </c>
      <c r="B2101" s="16" t="s">
        <v>77</v>
      </c>
      <c r="C2101" s="16" t="str">
        <f t="shared" si="290"/>
        <v>2018</v>
      </c>
      <c r="D2101" s="16" t="str">
        <f t="shared" si="291"/>
        <v>040000</v>
      </c>
      <c r="E2101" s="16" t="str">
        <f>VLOOKUP(D2101:D5257,'[10]Catalogos CRI'!$A$10:$B$19,2,FALSE)</f>
        <v>DERECHOS</v>
      </c>
      <c r="F2101" s="16" t="str">
        <f t="shared" si="292"/>
        <v>043000</v>
      </c>
      <c r="G2101" s="16" t="str">
        <f>VLOOKUP(F2101:F5257,'[10]Catalogos CRI'!$A$24:$B$65,2,FALSE)</f>
        <v>DERECHOS POR PRESTACIÓN DE SERVICIOS</v>
      </c>
      <c r="H2101" s="16" t="str">
        <f t="shared" si="293"/>
        <v>043400</v>
      </c>
      <c r="I2101" s="16" t="str">
        <f>VLOOKUP(H2101:H5257,'[10]Catalogos CRI'!$A$70:$B$148,2,FALSE)</f>
        <v>Servicios de catastro</v>
      </c>
      <c r="J2101" s="16" t="str">
        <f t="shared" si="294"/>
        <v>043406</v>
      </c>
      <c r="K2101" s="16" t="str">
        <f>VLOOKUP(J2101:J5257,'[10]Catalogos CRI'!$A$153:$B$335,2,FALSE)</f>
        <v>Revisión y autorización de avalúos</v>
      </c>
      <c r="L2101" s="16" t="str">
        <f t="shared" si="295"/>
        <v>400</v>
      </c>
      <c r="M2101" s="16" t="str">
        <f>VLOOKUP(L2101:L5257,[11]FF!$A$10:$B$16,2,FALSE)</f>
        <v>Ingresos Propios</v>
      </c>
      <c r="N2101" s="16" t="str">
        <f t="shared" si="296"/>
        <v>401</v>
      </c>
      <c r="O2101" s="16" t="str">
        <f>VLOOKUP(N2101:N5257,[11]FF!$A$22:$B$93,2,FALSE)</f>
        <v>Ingresos Propios</v>
      </c>
      <c r="P2101" s="16">
        <v>860503</v>
      </c>
      <c r="Q2101" s="16">
        <v>2</v>
      </c>
      <c r="R2101" s="17">
        <v>0</v>
      </c>
      <c r="S2101" s="17">
        <v>0</v>
      </c>
      <c r="T2101" s="17">
        <f t="shared" si="288"/>
        <v>0</v>
      </c>
      <c r="U2101" s="17">
        <v>0</v>
      </c>
      <c r="V2101" s="17">
        <v>235892</v>
      </c>
      <c r="W2101" s="17">
        <f t="shared" si="289"/>
        <v>-235892</v>
      </c>
      <c r="X2101" t="str">
        <f>VLOOKUP(J2101,'[12]Conver ASEJ VS Clave Nueva'!$A$4:$C$193,3,FALSE)</f>
        <v>4.3.14.6</v>
      </c>
      <c r="Y2101" t="str">
        <f>VLOOKUP(K2101,'[13]Conver ASEJ VS Clave Nueva'!$B$4:$D$193,3,FALSE)</f>
        <v>Revisión y autorización de avalúos</v>
      </c>
    </row>
    <row r="2102" spans="1:25" x14ac:dyDescent="0.25">
      <c r="A2102" s="16">
        <v>84802</v>
      </c>
      <c r="B2102" s="16" t="s">
        <v>77</v>
      </c>
      <c r="C2102" s="16" t="str">
        <f t="shared" si="290"/>
        <v>2018</v>
      </c>
      <c r="D2102" s="16" t="str">
        <f t="shared" si="291"/>
        <v>040000</v>
      </c>
      <c r="E2102" s="16" t="str">
        <f>VLOOKUP(D2102:D5258,'[10]Catalogos CRI'!$A$10:$B$19,2,FALSE)</f>
        <v>DERECHOS</v>
      </c>
      <c r="F2102" s="16" t="str">
        <f t="shared" si="292"/>
        <v>043000</v>
      </c>
      <c r="G2102" s="16" t="str">
        <f>VLOOKUP(F2102:F5258,'[10]Catalogos CRI'!$A$24:$B$65,2,FALSE)</f>
        <v>DERECHOS POR PRESTACIÓN DE SERVICIOS</v>
      </c>
      <c r="H2102" s="16" t="str">
        <f t="shared" si="293"/>
        <v>043400</v>
      </c>
      <c r="I2102" s="16" t="str">
        <f>VLOOKUP(H2102:H5258,'[10]Catalogos CRI'!$A$70:$B$148,2,FALSE)</f>
        <v>Servicios de catastro</v>
      </c>
      <c r="J2102" s="16" t="str">
        <f t="shared" si="294"/>
        <v>043406</v>
      </c>
      <c r="K2102" s="16" t="str">
        <f>VLOOKUP(J2102:J5258,'[10]Catalogos CRI'!$A$153:$B$335,2,FALSE)</f>
        <v>Revisión y autorización de avalúos</v>
      </c>
      <c r="L2102" s="16" t="str">
        <f t="shared" si="295"/>
        <v>400</v>
      </c>
      <c r="M2102" s="16" t="str">
        <f>VLOOKUP(L2102:L5258,[11]FF!$A$10:$B$16,2,FALSE)</f>
        <v>Ingresos Propios</v>
      </c>
      <c r="N2102" s="16" t="str">
        <f t="shared" si="296"/>
        <v>401</v>
      </c>
      <c r="O2102" s="16" t="str">
        <f>VLOOKUP(N2102:N5258,[11]FF!$A$22:$B$93,2,FALSE)</f>
        <v>Ingresos Propios</v>
      </c>
      <c r="P2102" s="16">
        <v>860504</v>
      </c>
      <c r="Q2102" s="16">
        <v>3</v>
      </c>
      <c r="R2102" s="17">
        <v>0</v>
      </c>
      <c r="S2102" s="17">
        <v>0</v>
      </c>
      <c r="T2102" s="17">
        <f t="shared" si="288"/>
        <v>0</v>
      </c>
      <c r="U2102" s="17">
        <v>0</v>
      </c>
      <c r="V2102" s="17">
        <v>172164</v>
      </c>
      <c r="W2102" s="17">
        <f t="shared" si="289"/>
        <v>-172164</v>
      </c>
      <c r="X2102" t="str">
        <f>VLOOKUP(J2102,'[12]Conver ASEJ VS Clave Nueva'!$A$4:$C$193,3,FALSE)</f>
        <v>4.3.14.6</v>
      </c>
      <c r="Y2102" t="str">
        <f>VLOOKUP(K2102,'[13]Conver ASEJ VS Clave Nueva'!$B$4:$D$193,3,FALSE)</f>
        <v>Revisión y autorización de avalúos</v>
      </c>
    </row>
    <row r="2103" spans="1:25" x14ac:dyDescent="0.25">
      <c r="A2103" s="16">
        <v>84802</v>
      </c>
      <c r="B2103" s="16" t="s">
        <v>77</v>
      </c>
      <c r="C2103" s="16" t="str">
        <f t="shared" si="290"/>
        <v>2018</v>
      </c>
      <c r="D2103" s="16" t="str">
        <f t="shared" si="291"/>
        <v>040000</v>
      </c>
      <c r="E2103" s="16" t="str">
        <f>VLOOKUP(D2103:D5259,'[10]Catalogos CRI'!$A$10:$B$19,2,FALSE)</f>
        <v>DERECHOS</v>
      </c>
      <c r="F2103" s="16" t="str">
        <f t="shared" si="292"/>
        <v>043000</v>
      </c>
      <c r="G2103" s="16" t="str">
        <f>VLOOKUP(F2103:F5259,'[10]Catalogos CRI'!$A$24:$B$65,2,FALSE)</f>
        <v>DERECHOS POR PRESTACIÓN DE SERVICIOS</v>
      </c>
      <c r="H2103" s="16" t="str">
        <f t="shared" si="293"/>
        <v>043400</v>
      </c>
      <c r="I2103" s="16" t="str">
        <f>VLOOKUP(H2103:H5259,'[10]Catalogos CRI'!$A$70:$B$148,2,FALSE)</f>
        <v>Servicios de catastro</v>
      </c>
      <c r="J2103" s="16" t="str">
        <f t="shared" si="294"/>
        <v>043406</v>
      </c>
      <c r="K2103" s="16" t="str">
        <f>VLOOKUP(J2103:J5259,'[10]Catalogos CRI'!$A$153:$B$335,2,FALSE)</f>
        <v>Revisión y autorización de avalúos</v>
      </c>
      <c r="L2103" s="16" t="str">
        <f t="shared" si="295"/>
        <v>400</v>
      </c>
      <c r="M2103" s="16" t="str">
        <f>VLOOKUP(L2103:L5259,[11]FF!$A$10:$B$16,2,FALSE)</f>
        <v>Ingresos Propios</v>
      </c>
      <c r="N2103" s="16" t="str">
        <f t="shared" si="296"/>
        <v>401</v>
      </c>
      <c r="O2103" s="16" t="str">
        <f>VLOOKUP(N2103:N5259,[11]FF!$A$22:$B$93,2,FALSE)</f>
        <v>Ingresos Propios</v>
      </c>
      <c r="P2103" s="16">
        <v>860505</v>
      </c>
      <c r="Q2103" s="16">
        <v>4</v>
      </c>
      <c r="R2103" s="17">
        <v>0</v>
      </c>
      <c r="S2103" s="17">
        <v>0</v>
      </c>
      <c r="T2103" s="17">
        <f t="shared" si="288"/>
        <v>0</v>
      </c>
      <c r="U2103" s="17">
        <v>0</v>
      </c>
      <c r="V2103" s="17">
        <v>79053</v>
      </c>
      <c r="W2103" s="17">
        <f t="shared" si="289"/>
        <v>-79053</v>
      </c>
      <c r="X2103" t="str">
        <f>VLOOKUP(J2103,'[12]Conver ASEJ VS Clave Nueva'!$A$4:$C$193,3,FALSE)</f>
        <v>4.3.14.6</v>
      </c>
      <c r="Y2103" t="str">
        <f>VLOOKUP(K2103,'[13]Conver ASEJ VS Clave Nueva'!$B$4:$D$193,3,FALSE)</f>
        <v>Revisión y autorización de avalúos</v>
      </c>
    </row>
    <row r="2104" spans="1:25" x14ac:dyDescent="0.25">
      <c r="A2104" s="16">
        <v>84802</v>
      </c>
      <c r="B2104" s="16" t="s">
        <v>77</v>
      </c>
      <c r="C2104" s="16" t="str">
        <f t="shared" si="290"/>
        <v>2018</v>
      </c>
      <c r="D2104" s="16" t="str">
        <f t="shared" si="291"/>
        <v>040000</v>
      </c>
      <c r="E2104" s="16" t="str">
        <f>VLOOKUP(D2104:D5260,'[10]Catalogos CRI'!$A$10:$B$19,2,FALSE)</f>
        <v>DERECHOS</v>
      </c>
      <c r="F2104" s="16" t="str">
        <f t="shared" si="292"/>
        <v>043000</v>
      </c>
      <c r="G2104" s="16" t="str">
        <f>VLOOKUP(F2104:F5260,'[10]Catalogos CRI'!$A$24:$B$65,2,FALSE)</f>
        <v>DERECHOS POR PRESTACIÓN DE SERVICIOS</v>
      </c>
      <c r="H2104" s="16" t="str">
        <f t="shared" si="293"/>
        <v>043400</v>
      </c>
      <c r="I2104" s="16" t="str">
        <f>VLOOKUP(H2104:H5260,'[10]Catalogos CRI'!$A$70:$B$148,2,FALSE)</f>
        <v>Servicios de catastro</v>
      </c>
      <c r="J2104" s="16" t="str">
        <f t="shared" si="294"/>
        <v>043406</v>
      </c>
      <c r="K2104" s="16" t="str">
        <f>VLOOKUP(J2104:J5260,'[10]Catalogos CRI'!$A$153:$B$335,2,FALSE)</f>
        <v>Revisión y autorización de avalúos</v>
      </c>
      <c r="L2104" s="16" t="str">
        <f t="shared" si="295"/>
        <v>400</v>
      </c>
      <c r="M2104" s="16" t="str">
        <f>VLOOKUP(L2104:L5260,[11]FF!$A$10:$B$16,2,FALSE)</f>
        <v>Ingresos Propios</v>
      </c>
      <c r="N2104" s="16" t="str">
        <f t="shared" si="296"/>
        <v>401</v>
      </c>
      <c r="O2104" s="16" t="str">
        <f>VLOOKUP(N2104:N5260,[11]FF!$A$22:$B$93,2,FALSE)</f>
        <v>Ingresos Propios</v>
      </c>
      <c r="P2104" s="16">
        <v>860506</v>
      </c>
      <c r="Q2104" s="16">
        <v>5</v>
      </c>
      <c r="R2104" s="17">
        <v>0</v>
      </c>
      <c r="S2104" s="17">
        <v>0</v>
      </c>
      <c r="T2104" s="17">
        <f t="shared" si="288"/>
        <v>0</v>
      </c>
      <c r="U2104" s="17">
        <v>0</v>
      </c>
      <c r="V2104" s="17">
        <v>0</v>
      </c>
      <c r="W2104" s="17">
        <f t="shared" si="289"/>
        <v>0</v>
      </c>
      <c r="X2104" t="str">
        <f>VLOOKUP(J2104,'[12]Conver ASEJ VS Clave Nueva'!$A$4:$C$193,3,FALSE)</f>
        <v>4.3.14.6</v>
      </c>
      <c r="Y2104" t="str">
        <f>VLOOKUP(K2104,'[13]Conver ASEJ VS Clave Nueva'!$B$4:$D$193,3,FALSE)</f>
        <v>Revisión y autorización de avalúos</v>
      </c>
    </row>
    <row r="2105" spans="1:25" x14ac:dyDescent="0.25">
      <c r="A2105" s="16">
        <v>84802</v>
      </c>
      <c r="B2105" s="16" t="s">
        <v>77</v>
      </c>
      <c r="C2105" s="16" t="str">
        <f t="shared" si="290"/>
        <v>2018</v>
      </c>
      <c r="D2105" s="16" t="str">
        <f t="shared" si="291"/>
        <v>040000</v>
      </c>
      <c r="E2105" s="16" t="str">
        <f>VLOOKUP(D2105:D5261,'[10]Catalogos CRI'!$A$10:$B$19,2,FALSE)</f>
        <v>DERECHOS</v>
      </c>
      <c r="F2105" s="16" t="str">
        <f t="shared" si="292"/>
        <v>043000</v>
      </c>
      <c r="G2105" s="16" t="str">
        <f>VLOOKUP(F2105:F5261,'[10]Catalogos CRI'!$A$24:$B$65,2,FALSE)</f>
        <v>DERECHOS POR PRESTACIÓN DE SERVICIOS</v>
      </c>
      <c r="H2105" s="16" t="str">
        <f t="shared" si="293"/>
        <v>043400</v>
      </c>
      <c r="I2105" s="16" t="str">
        <f>VLOOKUP(H2105:H5261,'[10]Catalogos CRI'!$A$70:$B$148,2,FALSE)</f>
        <v>Servicios de catastro</v>
      </c>
      <c r="J2105" s="16" t="str">
        <f t="shared" si="294"/>
        <v>043406</v>
      </c>
      <c r="K2105" s="16" t="str">
        <f>VLOOKUP(J2105:J5261,'[10]Catalogos CRI'!$A$153:$B$335,2,FALSE)</f>
        <v>Revisión y autorización de avalúos</v>
      </c>
      <c r="L2105" s="16" t="str">
        <f t="shared" si="295"/>
        <v>400</v>
      </c>
      <c r="M2105" s="16" t="str">
        <f>VLOOKUP(L2105:L5261,[11]FF!$A$10:$B$16,2,FALSE)</f>
        <v>Ingresos Propios</v>
      </c>
      <c r="N2105" s="16" t="str">
        <f t="shared" si="296"/>
        <v>401</v>
      </c>
      <c r="O2105" s="16" t="str">
        <f>VLOOKUP(N2105:N5261,[11]FF!$A$22:$B$93,2,FALSE)</f>
        <v>Ingresos Propios</v>
      </c>
      <c r="P2105" s="16">
        <v>860507</v>
      </c>
      <c r="Q2105" s="16">
        <v>6</v>
      </c>
      <c r="R2105" s="17">
        <v>0</v>
      </c>
      <c r="S2105" s="17">
        <v>0</v>
      </c>
      <c r="T2105" s="17">
        <f t="shared" si="288"/>
        <v>0</v>
      </c>
      <c r="U2105" s="17">
        <v>0</v>
      </c>
      <c r="V2105" s="17">
        <v>0</v>
      </c>
      <c r="W2105" s="17">
        <f t="shared" si="289"/>
        <v>0</v>
      </c>
      <c r="X2105" t="str">
        <f>VLOOKUP(J2105,'[12]Conver ASEJ VS Clave Nueva'!$A$4:$C$193,3,FALSE)</f>
        <v>4.3.14.6</v>
      </c>
      <c r="Y2105" t="str">
        <f>VLOOKUP(K2105,'[13]Conver ASEJ VS Clave Nueva'!$B$4:$D$193,3,FALSE)</f>
        <v>Revisión y autorización de avalúos</v>
      </c>
    </row>
    <row r="2106" spans="1:25" x14ac:dyDescent="0.25">
      <c r="A2106" s="16">
        <v>84802</v>
      </c>
      <c r="B2106" s="16" t="s">
        <v>77</v>
      </c>
      <c r="C2106" s="16" t="str">
        <f t="shared" si="290"/>
        <v>2018</v>
      </c>
      <c r="D2106" s="16" t="str">
        <f t="shared" si="291"/>
        <v>040000</v>
      </c>
      <c r="E2106" s="16" t="str">
        <f>VLOOKUP(D2106:D5262,'[10]Catalogos CRI'!$A$10:$B$19,2,FALSE)</f>
        <v>DERECHOS</v>
      </c>
      <c r="F2106" s="16" t="str">
        <f t="shared" si="292"/>
        <v>043000</v>
      </c>
      <c r="G2106" s="16" t="str">
        <f>VLOOKUP(F2106:F5262,'[10]Catalogos CRI'!$A$24:$B$65,2,FALSE)</f>
        <v>DERECHOS POR PRESTACIÓN DE SERVICIOS</v>
      </c>
      <c r="H2106" s="16" t="str">
        <f t="shared" si="293"/>
        <v>043400</v>
      </c>
      <c r="I2106" s="16" t="str">
        <f>VLOOKUP(H2106:H5262,'[10]Catalogos CRI'!$A$70:$B$148,2,FALSE)</f>
        <v>Servicios de catastro</v>
      </c>
      <c r="J2106" s="16" t="str">
        <f t="shared" si="294"/>
        <v>043406</v>
      </c>
      <c r="K2106" s="16" t="str">
        <f>VLOOKUP(J2106:J5262,'[10]Catalogos CRI'!$A$153:$B$335,2,FALSE)</f>
        <v>Revisión y autorización de avalúos</v>
      </c>
      <c r="L2106" s="16" t="str">
        <f t="shared" si="295"/>
        <v>400</v>
      </c>
      <c r="M2106" s="16" t="str">
        <f>VLOOKUP(L2106:L5262,[11]FF!$A$10:$B$16,2,FALSE)</f>
        <v>Ingresos Propios</v>
      </c>
      <c r="N2106" s="16" t="str">
        <f t="shared" si="296"/>
        <v>401</v>
      </c>
      <c r="O2106" s="16" t="str">
        <f>VLOOKUP(N2106:N5262,[11]FF!$A$22:$B$93,2,FALSE)</f>
        <v>Ingresos Propios</v>
      </c>
      <c r="P2106" s="16">
        <v>860508</v>
      </c>
      <c r="Q2106" s="16">
        <v>7</v>
      </c>
      <c r="R2106" s="17">
        <v>0</v>
      </c>
      <c r="S2106" s="17">
        <v>0</v>
      </c>
      <c r="T2106" s="17">
        <f t="shared" si="288"/>
        <v>0</v>
      </c>
      <c r="U2106" s="17">
        <v>0</v>
      </c>
      <c r="V2106" s="17">
        <v>0</v>
      </c>
      <c r="W2106" s="17">
        <f t="shared" si="289"/>
        <v>0</v>
      </c>
      <c r="X2106" t="str">
        <f>VLOOKUP(J2106,'[12]Conver ASEJ VS Clave Nueva'!$A$4:$C$193,3,FALSE)</f>
        <v>4.3.14.6</v>
      </c>
      <c r="Y2106" t="str">
        <f>VLOOKUP(K2106,'[13]Conver ASEJ VS Clave Nueva'!$B$4:$D$193,3,FALSE)</f>
        <v>Revisión y autorización de avalúos</v>
      </c>
    </row>
    <row r="2107" spans="1:25" x14ac:dyDescent="0.25">
      <c r="A2107" s="16">
        <v>84802</v>
      </c>
      <c r="B2107" s="16" t="s">
        <v>77</v>
      </c>
      <c r="C2107" s="16" t="str">
        <f t="shared" si="290"/>
        <v>2018</v>
      </c>
      <c r="D2107" s="16" t="str">
        <f t="shared" si="291"/>
        <v>040000</v>
      </c>
      <c r="E2107" s="16" t="str">
        <f>VLOOKUP(D2107:D5263,'[10]Catalogos CRI'!$A$10:$B$19,2,FALSE)</f>
        <v>DERECHOS</v>
      </c>
      <c r="F2107" s="16" t="str">
        <f t="shared" si="292"/>
        <v>043000</v>
      </c>
      <c r="G2107" s="16" t="str">
        <f>VLOOKUP(F2107:F5263,'[10]Catalogos CRI'!$A$24:$B$65,2,FALSE)</f>
        <v>DERECHOS POR PRESTACIÓN DE SERVICIOS</v>
      </c>
      <c r="H2107" s="16" t="str">
        <f t="shared" si="293"/>
        <v>043400</v>
      </c>
      <c r="I2107" s="16" t="str">
        <f>VLOOKUP(H2107:H5263,'[10]Catalogos CRI'!$A$70:$B$148,2,FALSE)</f>
        <v>Servicios de catastro</v>
      </c>
      <c r="J2107" s="16" t="str">
        <f t="shared" si="294"/>
        <v>043406</v>
      </c>
      <c r="K2107" s="16" t="str">
        <f>VLOOKUP(J2107:J5263,'[10]Catalogos CRI'!$A$153:$B$335,2,FALSE)</f>
        <v>Revisión y autorización de avalúos</v>
      </c>
      <c r="L2107" s="16" t="str">
        <f t="shared" si="295"/>
        <v>400</v>
      </c>
      <c r="M2107" s="16" t="str">
        <f>VLOOKUP(L2107:L5263,[11]FF!$A$10:$B$16,2,FALSE)</f>
        <v>Ingresos Propios</v>
      </c>
      <c r="N2107" s="16" t="str">
        <f t="shared" si="296"/>
        <v>401</v>
      </c>
      <c r="O2107" s="16" t="str">
        <f>VLOOKUP(N2107:N5263,[11]FF!$A$22:$B$93,2,FALSE)</f>
        <v>Ingresos Propios</v>
      </c>
      <c r="P2107" s="16">
        <v>860509</v>
      </c>
      <c r="Q2107" s="16">
        <v>8</v>
      </c>
      <c r="R2107" s="17">
        <v>0</v>
      </c>
      <c r="S2107" s="17">
        <v>0</v>
      </c>
      <c r="T2107" s="17">
        <f t="shared" si="288"/>
        <v>0</v>
      </c>
      <c r="U2107" s="17">
        <v>0</v>
      </c>
      <c r="V2107" s="17">
        <v>0</v>
      </c>
      <c r="W2107" s="17">
        <f t="shared" si="289"/>
        <v>0</v>
      </c>
      <c r="X2107" t="str">
        <f>VLOOKUP(J2107,'[12]Conver ASEJ VS Clave Nueva'!$A$4:$C$193,3,FALSE)</f>
        <v>4.3.14.6</v>
      </c>
      <c r="Y2107" t="str">
        <f>VLOOKUP(K2107,'[13]Conver ASEJ VS Clave Nueva'!$B$4:$D$193,3,FALSE)</f>
        <v>Revisión y autorización de avalúos</v>
      </c>
    </row>
    <row r="2108" spans="1:25" x14ac:dyDescent="0.25">
      <c r="A2108" s="16">
        <v>84802</v>
      </c>
      <c r="B2108" s="16" t="s">
        <v>77</v>
      </c>
      <c r="C2108" s="16" t="str">
        <f t="shared" si="290"/>
        <v>2018</v>
      </c>
      <c r="D2108" s="16" t="str">
        <f t="shared" si="291"/>
        <v>040000</v>
      </c>
      <c r="E2108" s="16" t="str">
        <f>VLOOKUP(D2108:D5264,'[10]Catalogos CRI'!$A$10:$B$19,2,FALSE)</f>
        <v>DERECHOS</v>
      </c>
      <c r="F2108" s="16" t="str">
        <f t="shared" si="292"/>
        <v>043000</v>
      </c>
      <c r="G2108" s="16" t="str">
        <f>VLOOKUP(F2108:F5264,'[10]Catalogos CRI'!$A$24:$B$65,2,FALSE)</f>
        <v>DERECHOS POR PRESTACIÓN DE SERVICIOS</v>
      </c>
      <c r="H2108" s="16" t="str">
        <f t="shared" si="293"/>
        <v>043400</v>
      </c>
      <c r="I2108" s="16" t="str">
        <f>VLOOKUP(H2108:H5264,'[10]Catalogos CRI'!$A$70:$B$148,2,FALSE)</f>
        <v>Servicios de catastro</v>
      </c>
      <c r="J2108" s="16" t="str">
        <f t="shared" si="294"/>
        <v>043406</v>
      </c>
      <c r="K2108" s="16" t="str">
        <f>VLOOKUP(J2108:J5264,'[10]Catalogos CRI'!$A$153:$B$335,2,FALSE)</f>
        <v>Revisión y autorización de avalúos</v>
      </c>
      <c r="L2108" s="16" t="str">
        <f t="shared" si="295"/>
        <v>400</v>
      </c>
      <c r="M2108" s="16" t="str">
        <f>VLOOKUP(L2108:L5264,[11]FF!$A$10:$B$16,2,FALSE)</f>
        <v>Ingresos Propios</v>
      </c>
      <c r="N2108" s="16" t="str">
        <f t="shared" si="296"/>
        <v>401</v>
      </c>
      <c r="O2108" s="16" t="str">
        <f>VLOOKUP(N2108:N5264,[11]FF!$A$22:$B$93,2,FALSE)</f>
        <v>Ingresos Propios</v>
      </c>
      <c r="P2108" s="16">
        <v>860510</v>
      </c>
      <c r="Q2108" s="16">
        <v>9</v>
      </c>
      <c r="R2108" s="17">
        <v>0</v>
      </c>
      <c r="S2108" s="17">
        <v>0</v>
      </c>
      <c r="T2108" s="17">
        <f t="shared" si="288"/>
        <v>0</v>
      </c>
      <c r="U2108" s="17">
        <v>0</v>
      </c>
      <c r="V2108" s="17">
        <v>0</v>
      </c>
      <c r="W2108" s="17">
        <f t="shared" si="289"/>
        <v>0</v>
      </c>
      <c r="X2108" t="str">
        <f>VLOOKUP(J2108,'[12]Conver ASEJ VS Clave Nueva'!$A$4:$C$193,3,FALSE)</f>
        <v>4.3.14.6</v>
      </c>
      <c r="Y2108" t="str">
        <f>VLOOKUP(K2108,'[13]Conver ASEJ VS Clave Nueva'!$B$4:$D$193,3,FALSE)</f>
        <v>Revisión y autorización de avalúos</v>
      </c>
    </row>
    <row r="2109" spans="1:25" x14ac:dyDescent="0.25">
      <c r="A2109" s="16">
        <v>84802</v>
      </c>
      <c r="B2109" s="16" t="s">
        <v>77</v>
      </c>
      <c r="C2109" s="16" t="str">
        <f t="shared" si="290"/>
        <v>2018</v>
      </c>
      <c r="D2109" s="16" t="str">
        <f t="shared" si="291"/>
        <v>040000</v>
      </c>
      <c r="E2109" s="16" t="str">
        <f>VLOOKUP(D2109:D5265,'[10]Catalogos CRI'!$A$10:$B$19,2,FALSE)</f>
        <v>DERECHOS</v>
      </c>
      <c r="F2109" s="16" t="str">
        <f t="shared" si="292"/>
        <v>043000</v>
      </c>
      <c r="G2109" s="16" t="str">
        <f>VLOOKUP(F2109:F5265,'[10]Catalogos CRI'!$A$24:$B$65,2,FALSE)</f>
        <v>DERECHOS POR PRESTACIÓN DE SERVICIOS</v>
      </c>
      <c r="H2109" s="16" t="str">
        <f t="shared" si="293"/>
        <v>043400</v>
      </c>
      <c r="I2109" s="16" t="str">
        <f>VLOOKUP(H2109:H5265,'[10]Catalogos CRI'!$A$70:$B$148,2,FALSE)</f>
        <v>Servicios de catastro</v>
      </c>
      <c r="J2109" s="16" t="str">
        <f t="shared" si="294"/>
        <v>043406</v>
      </c>
      <c r="K2109" s="16" t="str">
        <f>VLOOKUP(J2109:J5265,'[10]Catalogos CRI'!$A$153:$B$335,2,FALSE)</f>
        <v>Revisión y autorización de avalúos</v>
      </c>
      <c r="L2109" s="16" t="str">
        <f t="shared" si="295"/>
        <v>400</v>
      </c>
      <c r="M2109" s="16" t="str">
        <f>VLOOKUP(L2109:L5265,[11]FF!$A$10:$B$16,2,FALSE)</f>
        <v>Ingresos Propios</v>
      </c>
      <c r="N2109" s="16" t="str">
        <f t="shared" si="296"/>
        <v>401</v>
      </c>
      <c r="O2109" s="16" t="str">
        <f>VLOOKUP(N2109:N5265,[11]FF!$A$22:$B$93,2,FALSE)</f>
        <v>Ingresos Propios</v>
      </c>
      <c r="P2109" s="16">
        <v>860511</v>
      </c>
      <c r="Q2109" s="16">
        <v>10</v>
      </c>
      <c r="R2109" s="17">
        <v>0</v>
      </c>
      <c r="S2109" s="17">
        <v>0</v>
      </c>
      <c r="T2109" s="17">
        <f t="shared" si="288"/>
        <v>0</v>
      </c>
      <c r="U2109" s="17">
        <v>0</v>
      </c>
      <c r="V2109" s="17">
        <v>0</v>
      </c>
      <c r="W2109" s="17">
        <f t="shared" si="289"/>
        <v>0</v>
      </c>
      <c r="X2109" t="str">
        <f>VLOOKUP(J2109,'[12]Conver ASEJ VS Clave Nueva'!$A$4:$C$193,3,FALSE)</f>
        <v>4.3.14.6</v>
      </c>
      <c r="Y2109" t="str">
        <f>VLOOKUP(K2109,'[13]Conver ASEJ VS Clave Nueva'!$B$4:$D$193,3,FALSE)</f>
        <v>Revisión y autorización de avalúos</v>
      </c>
    </row>
    <row r="2110" spans="1:25" x14ac:dyDescent="0.25">
      <c r="A2110" s="16">
        <v>84802</v>
      </c>
      <c r="B2110" s="16" t="s">
        <v>77</v>
      </c>
      <c r="C2110" s="16" t="str">
        <f t="shared" si="290"/>
        <v>2018</v>
      </c>
      <c r="D2110" s="16" t="str">
        <f t="shared" si="291"/>
        <v>040000</v>
      </c>
      <c r="E2110" s="16" t="str">
        <f>VLOOKUP(D2110:D5266,'[10]Catalogos CRI'!$A$10:$B$19,2,FALSE)</f>
        <v>DERECHOS</v>
      </c>
      <c r="F2110" s="16" t="str">
        <f t="shared" si="292"/>
        <v>043000</v>
      </c>
      <c r="G2110" s="16" t="str">
        <f>VLOOKUP(F2110:F5266,'[10]Catalogos CRI'!$A$24:$B$65,2,FALSE)</f>
        <v>DERECHOS POR PRESTACIÓN DE SERVICIOS</v>
      </c>
      <c r="H2110" s="16" t="str">
        <f t="shared" si="293"/>
        <v>043400</v>
      </c>
      <c r="I2110" s="16" t="str">
        <f>VLOOKUP(H2110:H5266,'[10]Catalogos CRI'!$A$70:$B$148,2,FALSE)</f>
        <v>Servicios de catastro</v>
      </c>
      <c r="J2110" s="16" t="str">
        <f t="shared" si="294"/>
        <v>043406</v>
      </c>
      <c r="K2110" s="16" t="str">
        <f>VLOOKUP(J2110:J5266,'[10]Catalogos CRI'!$A$153:$B$335,2,FALSE)</f>
        <v>Revisión y autorización de avalúos</v>
      </c>
      <c r="L2110" s="16" t="str">
        <f t="shared" si="295"/>
        <v>400</v>
      </c>
      <c r="M2110" s="16" t="str">
        <f>VLOOKUP(L2110:L5266,[11]FF!$A$10:$B$16,2,FALSE)</f>
        <v>Ingresos Propios</v>
      </c>
      <c r="N2110" s="16" t="str">
        <f t="shared" si="296"/>
        <v>401</v>
      </c>
      <c r="O2110" s="16" t="str">
        <f>VLOOKUP(N2110:N5266,[11]FF!$A$22:$B$93,2,FALSE)</f>
        <v>Ingresos Propios</v>
      </c>
      <c r="P2110" s="16">
        <v>860512</v>
      </c>
      <c r="Q2110" s="16">
        <v>11</v>
      </c>
      <c r="R2110" s="17">
        <v>0</v>
      </c>
      <c r="S2110" s="17">
        <v>0</v>
      </c>
      <c r="T2110" s="17">
        <f t="shared" si="288"/>
        <v>0</v>
      </c>
      <c r="U2110" s="17">
        <v>0</v>
      </c>
      <c r="V2110" s="17">
        <v>0</v>
      </c>
      <c r="W2110" s="17">
        <f t="shared" si="289"/>
        <v>0</v>
      </c>
      <c r="X2110" t="str">
        <f>VLOOKUP(J2110,'[12]Conver ASEJ VS Clave Nueva'!$A$4:$C$193,3,FALSE)</f>
        <v>4.3.14.6</v>
      </c>
      <c r="Y2110" t="str">
        <f>VLOOKUP(K2110,'[13]Conver ASEJ VS Clave Nueva'!$B$4:$D$193,3,FALSE)</f>
        <v>Revisión y autorización de avalúos</v>
      </c>
    </row>
    <row r="2111" spans="1:25" x14ac:dyDescent="0.25">
      <c r="A2111" s="16">
        <v>84802</v>
      </c>
      <c r="B2111" s="16" t="s">
        <v>77</v>
      </c>
      <c r="C2111" s="16" t="str">
        <f t="shared" si="290"/>
        <v>2018</v>
      </c>
      <c r="D2111" s="16" t="str">
        <f t="shared" si="291"/>
        <v>040000</v>
      </c>
      <c r="E2111" s="16" t="str">
        <f>VLOOKUP(D2111:D5267,'[10]Catalogos CRI'!$A$10:$B$19,2,FALSE)</f>
        <v>DERECHOS</v>
      </c>
      <c r="F2111" s="16" t="str">
        <f t="shared" si="292"/>
        <v>043000</v>
      </c>
      <c r="G2111" s="16" t="str">
        <f>VLOOKUP(F2111:F5267,'[10]Catalogos CRI'!$A$24:$B$65,2,FALSE)</f>
        <v>DERECHOS POR PRESTACIÓN DE SERVICIOS</v>
      </c>
      <c r="H2111" s="16" t="str">
        <f t="shared" si="293"/>
        <v>043400</v>
      </c>
      <c r="I2111" s="16" t="str">
        <f>VLOOKUP(H2111:H5267,'[10]Catalogos CRI'!$A$70:$B$148,2,FALSE)</f>
        <v>Servicios de catastro</v>
      </c>
      <c r="J2111" s="16" t="str">
        <f t="shared" si="294"/>
        <v>043406</v>
      </c>
      <c r="K2111" s="16" t="str">
        <f>VLOOKUP(J2111:J5267,'[10]Catalogos CRI'!$A$153:$B$335,2,FALSE)</f>
        <v>Revisión y autorización de avalúos</v>
      </c>
      <c r="L2111" s="16" t="str">
        <f t="shared" si="295"/>
        <v>400</v>
      </c>
      <c r="M2111" s="16" t="str">
        <f>VLOOKUP(L2111:L5267,[11]FF!$A$10:$B$16,2,FALSE)</f>
        <v>Ingresos Propios</v>
      </c>
      <c r="N2111" s="16" t="str">
        <f t="shared" si="296"/>
        <v>401</v>
      </c>
      <c r="O2111" s="16" t="str">
        <f>VLOOKUP(N2111:N5267,[11]FF!$A$22:$B$93,2,FALSE)</f>
        <v>Ingresos Propios</v>
      </c>
      <c r="P2111" s="16">
        <v>860513</v>
      </c>
      <c r="Q2111" s="16">
        <v>12</v>
      </c>
      <c r="R2111" s="17">
        <v>0</v>
      </c>
      <c r="S2111" s="17">
        <v>0</v>
      </c>
      <c r="T2111" s="17">
        <f t="shared" si="288"/>
        <v>0</v>
      </c>
      <c r="U2111" s="17">
        <v>0</v>
      </c>
      <c r="V2111" s="17">
        <v>0</v>
      </c>
      <c r="W2111" s="17">
        <f t="shared" si="289"/>
        <v>0</v>
      </c>
      <c r="X2111" t="str">
        <f>VLOOKUP(J2111,'[12]Conver ASEJ VS Clave Nueva'!$A$4:$C$193,3,FALSE)</f>
        <v>4.3.14.6</v>
      </c>
      <c r="Y2111" t="str">
        <f>VLOOKUP(K2111,'[13]Conver ASEJ VS Clave Nueva'!$B$4:$D$193,3,FALSE)</f>
        <v>Revisión y autorización de avalúos</v>
      </c>
    </row>
    <row r="2112" spans="1:25" x14ac:dyDescent="0.25">
      <c r="A2112" s="16">
        <v>84803</v>
      </c>
      <c r="B2112" s="16" t="s">
        <v>78</v>
      </c>
      <c r="C2112" s="16" t="str">
        <f t="shared" si="290"/>
        <v>2018</v>
      </c>
      <c r="D2112" s="16" t="str">
        <f t="shared" si="291"/>
        <v>040000</v>
      </c>
      <c r="E2112" s="16" t="str">
        <f>VLOOKUP(D2112:D5268,'[10]Catalogos CRI'!$A$10:$B$19,2,FALSE)</f>
        <v>DERECHOS</v>
      </c>
      <c r="F2112" s="16" t="str">
        <f t="shared" si="292"/>
        <v>041000</v>
      </c>
      <c r="G2112" s="16" t="str">
        <f>VLOOKUP(F2112:F5268,'[10]Catalogos CRI'!$A$24:$B$65,2,FALSE)</f>
        <v>DERECHOS POR EL USO, GOCE, APROVECHAMIENTO O EXPLOTACIÓN DE BIENES DE DOMINIO PÚBLICO</v>
      </c>
      <c r="H2112" s="16" t="str">
        <f t="shared" si="293"/>
        <v>041010</v>
      </c>
      <c r="I2112" s="16" t="str">
        <f>VLOOKUP(H2112:H5268,'[10]Catalogos CRI'!$A$70:$B$148,2,FALSE)</f>
        <v>Uso del piso</v>
      </c>
      <c r="J2112" s="16" t="str">
        <f t="shared" si="294"/>
        <v>041011</v>
      </c>
      <c r="K2112" s="16" t="str">
        <f>VLOOKUP(J2112:J5268,'[10]Catalogos CRI'!$A$153:$B$335,2,FALSE)</f>
        <v>Estacionamientos exclusivos</v>
      </c>
      <c r="L2112" s="16" t="str">
        <f t="shared" si="295"/>
        <v>400</v>
      </c>
      <c r="M2112" s="16" t="str">
        <f>VLOOKUP(L2112:L5268,[11]FF!$A$10:$B$16,2,FALSE)</f>
        <v>Ingresos Propios</v>
      </c>
      <c r="N2112" s="16" t="str">
        <f t="shared" si="296"/>
        <v>401</v>
      </c>
      <c r="O2112" s="16" t="str">
        <f>VLOOKUP(N2112:N5268,[11]FF!$A$22:$B$93,2,FALSE)</f>
        <v>Ingresos Propios</v>
      </c>
      <c r="P2112" s="16">
        <v>860514</v>
      </c>
      <c r="Q2112" s="16">
        <v>1</v>
      </c>
      <c r="R2112" s="17">
        <v>0</v>
      </c>
      <c r="S2112" s="17">
        <v>0</v>
      </c>
      <c r="T2112" s="17">
        <f t="shared" si="288"/>
        <v>0</v>
      </c>
      <c r="U2112" s="17">
        <v>0</v>
      </c>
      <c r="V2112" s="17">
        <v>74882.7</v>
      </c>
      <c r="W2112" s="17">
        <f t="shared" si="289"/>
        <v>-74882.7</v>
      </c>
      <c r="X2112" t="str">
        <f>VLOOKUP(J2112,'[12]Conver ASEJ VS Clave Nueva'!$A$4:$C$193,3,FALSE)</f>
        <v>4.1.1.1</v>
      </c>
      <c r="Y2112" t="str">
        <f>VLOOKUP(K2112,'[13]Conver ASEJ VS Clave Nueva'!$B$4:$D$193,3,FALSE)</f>
        <v>Estacionamientos exclusivos</v>
      </c>
    </row>
    <row r="2113" spans="1:25" x14ac:dyDescent="0.25">
      <c r="A2113" s="16">
        <v>84803</v>
      </c>
      <c r="B2113" s="16" t="s">
        <v>78</v>
      </c>
      <c r="C2113" s="16" t="str">
        <f t="shared" si="290"/>
        <v>2018</v>
      </c>
      <c r="D2113" s="16" t="str">
        <f t="shared" si="291"/>
        <v>040000</v>
      </c>
      <c r="E2113" s="16" t="str">
        <f>VLOOKUP(D2113:D5269,'[10]Catalogos CRI'!$A$10:$B$19,2,FALSE)</f>
        <v>DERECHOS</v>
      </c>
      <c r="F2113" s="16" t="str">
        <f t="shared" si="292"/>
        <v>041000</v>
      </c>
      <c r="G2113" s="16" t="str">
        <f>VLOOKUP(F2113:F5269,'[10]Catalogos CRI'!$A$24:$B$65,2,FALSE)</f>
        <v>DERECHOS POR EL USO, GOCE, APROVECHAMIENTO O EXPLOTACIÓN DE BIENES DE DOMINIO PÚBLICO</v>
      </c>
      <c r="H2113" s="16" t="str">
        <f t="shared" si="293"/>
        <v>041010</v>
      </c>
      <c r="I2113" s="16" t="str">
        <f>VLOOKUP(H2113:H5269,'[10]Catalogos CRI'!$A$70:$B$148,2,FALSE)</f>
        <v>Uso del piso</v>
      </c>
      <c r="J2113" s="16" t="str">
        <f t="shared" si="294"/>
        <v>041011</v>
      </c>
      <c r="K2113" s="16" t="str">
        <f>VLOOKUP(J2113:J5269,'[10]Catalogos CRI'!$A$153:$B$335,2,FALSE)</f>
        <v>Estacionamientos exclusivos</v>
      </c>
      <c r="L2113" s="16" t="str">
        <f t="shared" si="295"/>
        <v>400</v>
      </c>
      <c r="M2113" s="16" t="str">
        <f>VLOOKUP(L2113:L5269,[11]FF!$A$10:$B$16,2,FALSE)</f>
        <v>Ingresos Propios</v>
      </c>
      <c r="N2113" s="16" t="str">
        <f t="shared" si="296"/>
        <v>401</v>
      </c>
      <c r="O2113" s="16" t="str">
        <f>VLOOKUP(N2113:N5269,[11]FF!$A$22:$B$93,2,FALSE)</f>
        <v>Ingresos Propios</v>
      </c>
      <c r="P2113" s="16">
        <v>860515</v>
      </c>
      <c r="Q2113" s="16">
        <v>2</v>
      </c>
      <c r="R2113" s="17">
        <v>0</v>
      </c>
      <c r="S2113" s="17">
        <v>0</v>
      </c>
      <c r="T2113" s="17">
        <f t="shared" si="288"/>
        <v>0</v>
      </c>
      <c r="U2113" s="17">
        <v>0</v>
      </c>
      <c r="V2113" s="17">
        <v>33849</v>
      </c>
      <c r="W2113" s="17">
        <f t="shared" si="289"/>
        <v>-33849</v>
      </c>
      <c r="X2113" t="str">
        <f>VLOOKUP(J2113,'[12]Conver ASEJ VS Clave Nueva'!$A$4:$C$193,3,FALSE)</f>
        <v>4.1.1.1</v>
      </c>
      <c r="Y2113" t="str">
        <f>VLOOKUP(K2113,'[13]Conver ASEJ VS Clave Nueva'!$B$4:$D$193,3,FALSE)</f>
        <v>Estacionamientos exclusivos</v>
      </c>
    </row>
    <row r="2114" spans="1:25" x14ac:dyDescent="0.25">
      <c r="A2114" s="16">
        <v>84803</v>
      </c>
      <c r="B2114" s="16" t="s">
        <v>78</v>
      </c>
      <c r="C2114" s="16" t="str">
        <f t="shared" si="290"/>
        <v>2018</v>
      </c>
      <c r="D2114" s="16" t="str">
        <f t="shared" si="291"/>
        <v>040000</v>
      </c>
      <c r="E2114" s="16" t="str">
        <f>VLOOKUP(D2114:D5270,'[10]Catalogos CRI'!$A$10:$B$19,2,FALSE)</f>
        <v>DERECHOS</v>
      </c>
      <c r="F2114" s="16" t="str">
        <f t="shared" si="292"/>
        <v>041000</v>
      </c>
      <c r="G2114" s="16" t="str">
        <f>VLOOKUP(F2114:F5270,'[10]Catalogos CRI'!$A$24:$B$65,2,FALSE)</f>
        <v>DERECHOS POR EL USO, GOCE, APROVECHAMIENTO O EXPLOTACIÓN DE BIENES DE DOMINIO PÚBLICO</v>
      </c>
      <c r="H2114" s="16" t="str">
        <f t="shared" si="293"/>
        <v>041010</v>
      </c>
      <c r="I2114" s="16" t="str">
        <f>VLOOKUP(H2114:H5270,'[10]Catalogos CRI'!$A$70:$B$148,2,FALSE)</f>
        <v>Uso del piso</v>
      </c>
      <c r="J2114" s="16" t="str">
        <f t="shared" si="294"/>
        <v>041011</v>
      </c>
      <c r="K2114" s="16" t="str">
        <f>VLOOKUP(J2114:J5270,'[10]Catalogos CRI'!$A$153:$B$335,2,FALSE)</f>
        <v>Estacionamientos exclusivos</v>
      </c>
      <c r="L2114" s="16" t="str">
        <f t="shared" si="295"/>
        <v>400</v>
      </c>
      <c r="M2114" s="16" t="str">
        <f>VLOOKUP(L2114:L5270,[11]FF!$A$10:$B$16,2,FALSE)</f>
        <v>Ingresos Propios</v>
      </c>
      <c r="N2114" s="16" t="str">
        <f t="shared" si="296"/>
        <v>401</v>
      </c>
      <c r="O2114" s="16" t="str">
        <f>VLOOKUP(N2114:N5270,[11]FF!$A$22:$B$93,2,FALSE)</f>
        <v>Ingresos Propios</v>
      </c>
      <c r="P2114" s="16">
        <v>860516</v>
      </c>
      <c r="Q2114" s="16">
        <v>3</v>
      </c>
      <c r="R2114" s="17">
        <v>0</v>
      </c>
      <c r="S2114" s="17">
        <v>0</v>
      </c>
      <c r="T2114" s="17">
        <f t="shared" si="288"/>
        <v>0</v>
      </c>
      <c r="U2114" s="17">
        <v>0</v>
      </c>
      <c r="V2114" s="17">
        <v>30802</v>
      </c>
      <c r="W2114" s="17">
        <f t="shared" si="289"/>
        <v>-30802</v>
      </c>
      <c r="X2114" t="str">
        <f>VLOOKUP(J2114,'[12]Conver ASEJ VS Clave Nueva'!$A$4:$C$193,3,FALSE)</f>
        <v>4.1.1.1</v>
      </c>
      <c r="Y2114" t="str">
        <f>VLOOKUP(K2114,'[13]Conver ASEJ VS Clave Nueva'!$B$4:$D$193,3,FALSE)</f>
        <v>Estacionamientos exclusivos</v>
      </c>
    </row>
    <row r="2115" spans="1:25" x14ac:dyDescent="0.25">
      <c r="A2115" s="16">
        <v>84803</v>
      </c>
      <c r="B2115" s="16" t="s">
        <v>78</v>
      </c>
      <c r="C2115" s="16" t="str">
        <f t="shared" si="290"/>
        <v>2018</v>
      </c>
      <c r="D2115" s="16" t="str">
        <f t="shared" si="291"/>
        <v>040000</v>
      </c>
      <c r="E2115" s="16" t="str">
        <f>VLOOKUP(D2115:D5271,'[10]Catalogos CRI'!$A$10:$B$19,2,FALSE)</f>
        <v>DERECHOS</v>
      </c>
      <c r="F2115" s="16" t="str">
        <f t="shared" si="292"/>
        <v>041000</v>
      </c>
      <c r="G2115" s="16" t="str">
        <f>VLOOKUP(F2115:F5271,'[10]Catalogos CRI'!$A$24:$B$65,2,FALSE)</f>
        <v>DERECHOS POR EL USO, GOCE, APROVECHAMIENTO O EXPLOTACIÓN DE BIENES DE DOMINIO PÚBLICO</v>
      </c>
      <c r="H2115" s="16" t="str">
        <f t="shared" si="293"/>
        <v>041010</v>
      </c>
      <c r="I2115" s="16" t="str">
        <f>VLOOKUP(H2115:H5271,'[10]Catalogos CRI'!$A$70:$B$148,2,FALSE)</f>
        <v>Uso del piso</v>
      </c>
      <c r="J2115" s="16" t="str">
        <f t="shared" si="294"/>
        <v>041011</v>
      </c>
      <c r="K2115" s="16" t="str">
        <f>VLOOKUP(J2115:J5271,'[10]Catalogos CRI'!$A$153:$B$335,2,FALSE)</f>
        <v>Estacionamientos exclusivos</v>
      </c>
      <c r="L2115" s="16" t="str">
        <f t="shared" si="295"/>
        <v>400</v>
      </c>
      <c r="M2115" s="16" t="str">
        <f>VLOOKUP(L2115:L5271,[11]FF!$A$10:$B$16,2,FALSE)</f>
        <v>Ingresos Propios</v>
      </c>
      <c r="N2115" s="16" t="str">
        <f t="shared" si="296"/>
        <v>401</v>
      </c>
      <c r="O2115" s="16" t="str">
        <f>VLOOKUP(N2115:N5271,[11]FF!$A$22:$B$93,2,FALSE)</f>
        <v>Ingresos Propios</v>
      </c>
      <c r="P2115" s="16">
        <v>860517</v>
      </c>
      <c r="Q2115" s="16">
        <v>4</v>
      </c>
      <c r="R2115" s="17">
        <v>0</v>
      </c>
      <c r="S2115" s="17">
        <v>0</v>
      </c>
      <c r="T2115" s="17">
        <f t="shared" si="288"/>
        <v>0</v>
      </c>
      <c r="U2115" s="17">
        <v>0</v>
      </c>
      <c r="V2115" s="17">
        <v>34868</v>
      </c>
      <c r="W2115" s="17">
        <f t="shared" si="289"/>
        <v>-34868</v>
      </c>
      <c r="X2115" t="str">
        <f>VLOOKUP(J2115,'[12]Conver ASEJ VS Clave Nueva'!$A$4:$C$193,3,FALSE)</f>
        <v>4.1.1.1</v>
      </c>
      <c r="Y2115" t="str">
        <f>VLOOKUP(K2115,'[13]Conver ASEJ VS Clave Nueva'!$B$4:$D$193,3,FALSE)</f>
        <v>Estacionamientos exclusivos</v>
      </c>
    </row>
    <row r="2116" spans="1:25" x14ac:dyDescent="0.25">
      <c r="A2116" s="16">
        <v>84803</v>
      </c>
      <c r="B2116" s="16" t="s">
        <v>78</v>
      </c>
      <c r="C2116" s="16" t="str">
        <f t="shared" si="290"/>
        <v>2018</v>
      </c>
      <c r="D2116" s="16" t="str">
        <f t="shared" si="291"/>
        <v>040000</v>
      </c>
      <c r="E2116" s="16" t="str">
        <f>VLOOKUP(D2116:D5272,'[10]Catalogos CRI'!$A$10:$B$19,2,FALSE)</f>
        <v>DERECHOS</v>
      </c>
      <c r="F2116" s="16" t="str">
        <f t="shared" si="292"/>
        <v>041000</v>
      </c>
      <c r="G2116" s="16" t="str">
        <f>VLOOKUP(F2116:F5272,'[10]Catalogos CRI'!$A$24:$B$65,2,FALSE)</f>
        <v>DERECHOS POR EL USO, GOCE, APROVECHAMIENTO O EXPLOTACIÓN DE BIENES DE DOMINIO PÚBLICO</v>
      </c>
      <c r="H2116" s="16" t="str">
        <f t="shared" si="293"/>
        <v>041010</v>
      </c>
      <c r="I2116" s="16" t="str">
        <f>VLOOKUP(H2116:H5272,'[10]Catalogos CRI'!$A$70:$B$148,2,FALSE)</f>
        <v>Uso del piso</v>
      </c>
      <c r="J2116" s="16" t="str">
        <f t="shared" si="294"/>
        <v>041011</v>
      </c>
      <c r="K2116" s="16" t="str">
        <f>VLOOKUP(J2116:J5272,'[10]Catalogos CRI'!$A$153:$B$335,2,FALSE)</f>
        <v>Estacionamientos exclusivos</v>
      </c>
      <c r="L2116" s="16" t="str">
        <f t="shared" si="295"/>
        <v>400</v>
      </c>
      <c r="M2116" s="16" t="str">
        <f>VLOOKUP(L2116:L5272,[11]FF!$A$10:$B$16,2,FALSE)</f>
        <v>Ingresos Propios</v>
      </c>
      <c r="N2116" s="16" t="str">
        <f t="shared" si="296"/>
        <v>401</v>
      </c>
      <c r="O2116" s="16" t="str">
        <f>VLOOKUP(N2116:N5272,[11]FF!$A$22:$B$93,2,FALSE)</f>
        <v>Ingresos Propios</v>
      </c>
      <c r="P2116" s="16">
        <v>860518</v>
      </c>
      <c r="Q2116" s="16">
        <v>5</v>
      </c>
      <c r="R2116" s="17">
        <v>0</v>
      </c>
      <c r="S2116" s="17">
        <v>0</v>
      </c>
      <c r="T2116" s="17">
        <f t="shared" si="288"/>
        <v>0</v>
      </c>
      <c r="U2116" s="17">
        <v>0</v>
      </c>
      <c r="V2116" s="17">
        <v>36368</v>
      </c>
      <c r="W2116" s="17">
        <f t="shared" si="289"/>
        <v>-36368</v>
      </c>
      <c r="X2116" t="str">
        <f>VLOOKUP(J2116,'[12]Conver ASEJ VS Clave Nueva'!$A$4:$C$193,3,FALSE)</f>
        <v>4.1.1.1</v>
      </c>
      <c r="Y2116" t="str">
        <f>VLOOKUP(K2116,'[13]Conver ASEJ VS Clave Nueva'!$B$4:$D$193,3,FALSE)</f>
        <v>Estacionamientos exclusivos</v>
      </c>
    </row>
    <row r="2117" spans="1:25" x14ac:dyDescent="0.25">
      <c r="A2117" s="16">
        <v>84803</v>
      </c>
      <c r="B2117" s="16" t="s">
        <v>78</v>
      </c>
      <c r="C2117" s="16" t="str">
        <f t="shared" si="290"/>
        <v>2018</v>
      </c>
      <c r="D2117" s="16" t="str">
        <f t="shared" si="291"/>
        <v>040000</v>
      </c>
      <c r="E2117" s="16" t="str">
        <f>VLOOKUP(D2117:D5273,'[10]Catalogos CRI'!$A$10:$B$19,2,FALSE)</f>
        <v>DERECHOS</v>
      </c>
      <c r="F2117" s="16" t="str">
        <f t="shared" si="292"/>
        <v>041000</v>
      </c>
      <c r="G2117" s="16" t="str">
        <f>VLOOKUP(F2117:F5273,'[10]Catalogos CRI'!$A$24:$B$65,2,FALSE)</f>
        <v>DERECHOS POR EL USO, GOCE, APROVECHAMIENTO O EXPLOTACIÓN DE BIENES DE DOMINIO PÚBLICO</v>
      </c>
      <c r="H2117" s="16" t="str">
        <f t="shared" si="293"/>
        <v>041010</v>
      </c>
      <c r="I2117" s="16" t="str">
        <f>VLOOKUP(H2117:H5273,'[10]Catalogos CRI'!$A$70:$B$148,2,FALSE)</f>
        <v>Uso del piso</v>
      </c>
      <c r="J2117" s="16" t="str">
        <f t="shared" si="294"/>
        <v>041011</v>
      </c>
      <c r="K2117" s="16" t="str">
        <f>VLOOKUP(J2117:J5273,'[10]Catalogos CRI'!$A$153:$B$335,2,FALSE)</f>
        <v>Estacionamientos exclusivos</v>
      </c>
      <c r="L2117" s="16" t="str">
        <f t="shared" si="295"/>
        <v>400</v>
      </c>
      <c r="M2117" s="16" t="str">
        <f>VLOOKUP(L2117:L5273,[11]FF!$A$10:$B$16,2,FALSE)</f>
        <v>Ingresos Propios</v>
      </c>
      <c r="N2117" s="16" t="str">
        <f t="shared" si="296"/>
        <v>401</v>
      </c>
      <c r="O2117" s="16" t="str">
        <f>VLOOKUP(N2117:N5273,[11]FF!$A$22:$B$93,2,FALSE)</f>
        <v>Ingresos Propios</v>
      </c>
      <c r="P2117" s="16">
        <v>860519</v>
      </c>
      <c r="Q2117" s="16">
        <v>6</v>
      </c>
      <c r="R2117" s="17">
        <v>0</v>
      </c>
      <c r="S2117" s="17">
        <v>0</v>
      </c>
      <c r="T2117" s="17">
        <f t="shared" si="288"/>
        <v>0</v>
      </c>
      <c r="U2117" s="17">
        <v>0</v>
      </c>
      <c r="V2117" s="17">
        <v>16956</v>
      </c>
      <c r="W2117" s="17">
        <f t="shared" si="289"/>
        <v>-16956</v>
      </c>
      <c r="X2117" t="str">
        <f>VLOOKUP(J2117,'[12]Conver ASEJ VS Clave Nueva'!$A$4:$C$193,3,FALSE)</f>
        <v>4.1.1.1</v>
      </c>
      <c r="Y2117" t="str">
        <f>VLOOKUP(K2117,'[13]Conver ASEJ VS Clave Nueva'!$B$4:$D$193,3,FALSE)</f>
        <v>Estacionamientos exclusivos</v>
      </c>
    </row>
    <row r="2118" spans="1:25" x14ac:dyDescent="0.25">
      <c r="A2118" s="16">
        <v>84803</v>
      </c>
      <c r="B2118" s="16" t="s">
        <v>78</v>
      </c>
      <c r="C2118" s="16" t="str">
        <f t="shared" si="290"/>
        <v>2018</v>
      </c>
      <c r="D2118" s="16" t="str">
        <f t="shared" si="291"/>
        <v>040000</v>
      </c>
      <c r="E2118" s="16" t="str">
        <f>VLOOKUP(D2118:D5274,'[10]Catalogos CRI'!$A$10:$B$19,2,FALSE)</f>
        <v>DERECHOS</v>
      </c>
      <c r="F2118" s="16" t="str">
        <f t="shared" si="292"/>
        <v>041000</v>
      </c>
      <c r="G2118" s="16" t="str">
        <f>VLOOKUP(F2118:F5274,'[10]Catalogos CRI'!$A$24:$B$65,2,FALSE)</f>
        <v>DERECHOS POR EL USO, GOCE, APROVECHAMIENTO O EXPLOTACIÓN DE BIENES DE DOMINIO PÚBLICO</v>
      </c>
      <c r="H2118" s="16" t="str">
        <f t="shared" si="293"/>
        <v>041010</v>
      </c>
      <c r="I2118" s="16" t="str">
        <f>VLOOKUP(H2118:H5274,'[10]Catalogos CRI'!$A$70:$B$148,2,FALSE)</f>
        <v>Uso del piso</v>
      </c>
      <c r="J2118" s="16" t="str">
        <f t="shared" si="294"/>
        <v>041011</v>
      </c>
      <c r="K2118" s="16" t="str">
        <f>VLOOKUP(J2118:J5274,'[10]Catalogos CRI'!$A$153:$B$335,2,FALSE)</f>
        <v>Estacionamientos exclusivos</v>
      </c>
      <c r="L2118" s="16" t="str">
        <f t="shared" si="295"/>
        <v>400</v>
      </c>
      <c r="M2118" s="16" t="str">
        <f>VLOOKUP(L2118:L5274,[11]FF!$A$10:$B$16,2,FALSE)</f>
        <v>Ingresos Propios</v>
      </c>
      <c r="N2118" s="16" t="str">
        <f t="shared" si="296"/>
        <v>401</v>
      </c>
      <c r="O2118" s="16" t="str">
        <f>VLOOKUP(N2118:N5274,[11]FF!$A$22:$B$93,2,FALSE)</f>
        <v>Ingresos Propios</v>
      </c>
      <c r="P2118" s="16">
        <v>860520</v>
      </c>
      <c r="Q2118" s="16">
        <v>7</v>
      </c>
      <c r="R2118" s="17">
        <v>0</v>
      </c>
      <c r="S2118" s="17">
        <v>0</v>
      </c>
      <c r="T2118" s="17">
        <f t="shared" si="288"/>
        <v>0</v>
      </c>
      <c r="U2118" s="17">
        <v>0</v>
      </c>
      <c r="V2118" s="17">
        <v>33599</v>
      </c>
      <c r="W2118" s="17">
        <f t="shared" si="289"/>
        <v>-33599</v>
      </c>
      <c r="X2118" t="str">
        <f>VLOOKUP(J2118,'[12]Conver ASEJ VS Clave Nueva'!$A$4:$C$193,3,FALSE)</f>
        <v>4.1.1.1</v>
      </c>
      <c r="Y2118" t="str">
        <f>VLOOKUP(K2118,'[13]Conver ASEJ VS Clave Nueva'!$B$4:$D$193,3,FALSE)</f>
        <v>Estacionamientos exclusivos</v>
      </c>
    </row>
    <row r="2119" spans="1:25" x14ac:dyDescent="0.25">
      <c r="A2119" s="16">
        <v>84803</v>
      </c>
      <c r="B2119" s="16" t="s">
        <v>78</v>
      </c>
      <c r="C2119" s="16" t="str">
        <f t="shared" si="290"/>
        <v>2018</v>
      </c>
      <c r="D2119" s="16" t="str">
        <f t="shared" si="291"/>
        <v>040000</v>
      </c>
      <c r="E2119" s="16" t="str">
        <f>VLOOKUP(D2119:D5275,'[10]Catalogos CRI'!$A$10:$B$19,2,FALSE)</f>
        <v>DERECHOS</v>
      </c>
      <c r="F2119" s="16" t="str">
        <f t="shared" si="292"/>
        <v>041000</v>
      </c>
      <c r="G2119" s="16" t="str">
        <f>VLOOKUP(F2119:F5275,'[10]Catalogos CRI'!$A$24:$B$65,2,FALSE)</f>
        <v>DERECHOS POR EL USO, GOCE, APROVECHAMIENTO O EXPLOTACIÓN DE BIENES DE DOMINIO PÚBLICO</v>
      </c>
      <c r="H2119" s="16" t="str">
        <f t="shared" si="293"/>
        <v>041010</v>
      </c>
      <c r="I2119" s="16" t="str">
        <f>VLOOKUP(H2119:H5275,'[10]Catalogos CRI'!$A$70:$B$148,2,FALSE)</f>
        <v>Uso del piso</v>
      </c>
      <c r="J2119" s="16" t="str">
        <f t="shared" si="294"/>
        <v>041011</v>
      </c>
      <c r="K2119" s="16" t="str">
        <f>VLOOKUP(J2119:J5275,'[10]Catalogos CRI'!$A$153:$B$335,2,FALSE)</f>
        <v>Estacionamientos exclusivos</v>
      </c>
      <c r="L2119" s="16" t="str">
        <f t="shared" si="295"/>
        <v>400</v>
      </c>
      <c r="M2119" s="16" t="str">
        <f>VLOOKUP(L2119:L5275,[11]FF!$A$10:$B$16,2,FALSE)</f>
        <v>Ingresos Propios</v>
      </c>
      <c r="N2119" s="16" t="str">
        <f t="shared" si="296"/>
        <v>401</v>
      </c>
      <c r="O2119" s="16" t="str">
        <f>VLOOKUP(N2119:N5275,[11]FF!$A$22:$B$93,2,FALSE)</f>
        <v>Ingresos Propios</v>
      </c>
      <c r="P2119" s="16">
        <v>860521</v>
      </c>
      <c r="Q2119" s="16">
        <v>8</v>
      </c>
      <c r="R2119" s="17">
        <v>0</v>
      </c>
      <c r="S2119" s="17">
        <v>0</v>
      </c>
      <c r="T2119" s="17">
        <f t="shared" si="288"/>
        <v>0</v>
      </c>
      <c r="U2119" s="17">
        <v>0</v>
      </c>
      <c r="V2119" s="17">
        <v>40162</v>
      </c>
      <c r="W2119" s="17">
        <f t="shared" si="289"/>
        <v>-40162</v>
      </c>
      <c r="X2119" t="str">
        <f>VLOOKUP(J2119,'[12]Conver ASEJ VS Clave Nueva'!$A$4:$C$193,3,FALSE)</f>
        <v>4.1.1.1</v>
      </c>
      <c r="Y2119" t="str">
        <f>VLOOKUP(K2119,'[13]Conver ASEJ VS Clave Nueva'!$B$4:$D$193,3,FALSE)</f>
        <v>Estacionamientos exclusivos</v>
      </c>
    </row>
    <row r="2120" spans="1:25" x14ac:dyDescent="0.25">
      <c r="A2120" s="16">
        <v>84803</v>
      </c>
      <c r="B2120" s="16" t="s">
        <v>78</v>
      </c>
      <c r="C2120" s="16" t="str">
        <f t="shared" si="290"/>
        <v>2018</v>
      </c>
      <c r="D2120" s="16" t="str">
        <f t="shared" si="291"/>
        <v>040000</v>
      </c>
      <c r="E2120" s="16" t="str">
        <f>VLOOKUP(D2120:D5276,'[10]Catalogos CRI'!$A$10:$B$19,2,FALSE)</f>
        <v>DERECHOS</v>
      </c>
      <c r="F2120" s="16" t="str">
        <f t="shared" si="292"/>
        <v>041000</v>
      </c>
      <c r="G2120" s="16" t="str">
        <f>VLOOKUP(F2120:F5276,'[10]Catalogos CRI'!$A$24:$B$65,2,FALSE)</f>
        <v>DERECHOS POR EL USO, GOCE, APROVECHAMIENTO O EXPLOTACIÓN DE BIENES DE DOMINIO PÚBLICO</v>
      </c>
      <c r="H2120" s="16" t="str">
        <f t="shared" si="293"/>
        <v>041010</v>
      </c>
      <c r="I2120" s="16" t="str">
        <f>VLOOKUP(H2120:H5276,'[10]Catalogos CRI'!$A$70:$B$148,2,FALSE)</f>
        <v>Uso del piso</v>
      </c>
      <c r="J2120" s="16" t="str">
        <f t="shared" si="294"/>
        <v>041011</v>
      </c>
      <c r="K2120" s="16" t="str">
        <f>VLOOKUP(J2120:J5276,'[10]Catalogos CRI'!$A$153:$B$335,2,FALSE)</f>
        <v>Estacionamientos exclusivos</v>
      </c>
      <c r="L2120" s="16" t="str">
        <f t="shared" si="295"/>
        <v>400</v>
      </c>
      <c r="M2120" s="16" t="str">
        <f>VLOOKUP(L2120:L5276,[11]FF!$A$10:$B$16,2,FALSE)</f>
        <v>Ingresos Propios</v>
      </c>
      <c r="N2120" s="16" t="str">
        <f t="shared" si="296"/>
        <v>401</v>
      </c>
      <c r="O2120" s="16" t="str">
        <f>VLOOKUP(N2120:N5276,[11]FF!$A$22:$B$93,2,FALSE)</f>
        <v>Ingresos Propios</v>
      </c>
      <c r="P2120" s="16">
        <v>860522</v>
      </c>
      <c r="Q2120" s="16">
        <v>9</v>
      </c>
      <c r="R2120" s="17">
        <v>0</v>
      </c>
      <c r="S2120" s="17">
        <v>0</v>
      </c>
      <c r="T2120" s="17">
        <f t="shared" si="288"/>
        <v>0</v>
      </c>
      <c r="U2120" s="17">
        <v>0</v>
      </c>
      <c r="V2120" s="17">
        <v>26345</v>
      </c>
      <c r="W2120" s="17">
        <f t="shared" si="289"/>
        <v>-26345</v>
      </c>
      <c r="X2120" t="str">
        <f>VLOOKUP(J2120,'[12]Conver ASEJ VS Clave Nueva'!$A$4:$C$193,3,FALSE)</f>
        <v>4.1.1.1</v>
      </c>
      <c r="Y2120" t="str">
        <f>VLOOKUP(K2120,'[13]Conver ASEJ VS Clave Nueva'!$B$4:$D$193,3,FALSE)</f>
        <v>Estacionamientos exclusivos</v>
      </c>
    </row>
    <row r="2121" spans="1:25" x14ac:dyDescent="0.25">
      <c r="A2121" s="16">
        <v>84803</v>
      </c>
      <c r="B2121" s="16" t="s">
        <v>78</v>
      </c>
      <c r="C2121" s="16" t="str">
        <f t="shared" si="290"/>
        <v>2018</v>
      </c>
      <c r="D2121" s="16" t="str">
        <f t="shared" si="291"/>
        <v>040000</v>
      </c>
      <c r="E2121" s="16" t="str">
        <f>VLOOKUP(D2121:D5277,'[10]Catalogos CRI'!$A$10:$B$19,2,FALSE)</f>
        <v>DERECHOS</v>
      </c>
      <c r="F2121" s="16" t="str">
        <f t="shared" si="292"/>
        <v>041000</v>
      </c>
      <c r="G2121" s="16" t="str">
        <f>VLOOKUP(F2121:F5277,'[10]Catalogos CRI'!$A$24:$B$65,2,FALSE)</f>
        <v>DERECHOS POR EL USO, GOCE, APROVECHAMIENTO O EXPLOTACIÓN DE BIENES DE DOMINIO PÚBLICO</v>
      </c>
      <c r="H2121" s="16" t="str">
        <f t="shared" si="293"/>
        <v>041010</v>
      </c>
      <c r="I2121" s="16" t="str">
        <f>VLOOKUP(H2121:H5277,'[10]Catalogos CRI'!$A$70:$B$148,2,FALSE)</f>
        <v>Uso del piso</v>
      </c>
      <c r="J2121" s="16" t="str">
        <f t="shared" si="294"/>
        <v>041011</v>
      </c>
      <c r="K2121" s="16" t="str">
        <f>VLOOKUP(J2121:J5277,'[10]Catalogos CRI'!$A$153:$B$335,2,FALSE)</f>
        <v>Estacionamientos exclusivos</v>
      </c>
      <c r="L2121" s="16" t="str">
        <f t="shared" si="295"/>
        <v>400</v>
      </c>
      <c r="M2121" s="16" t="str">
        <f>VLOOKUP(L2121:L5277,[11]FF!$A$10:$B$16,2,FALSE)</f>
        <v>Ingresos Propios</v>
      </c>
      <c r="N2121" s="16" t="str">
        <f t="shared" si="296"/>
        <v>401</v>
      </c>
      <c r="O2121" s="16" t="str">
        <f>VLOOKUP(N2121:N5277,[11]FF!$A$22:$B$93,2,FALSE)</f>
        <v>Ingresos Propios</v>
      </c>
      <c r="P2121" s="16">
        <v>860523</v>
      </c>
      <c r="Q2121" s="16">
        <v>10</v>
      </c>
      <c r="R2121" s="17">
        <v>0</v>
      </c>
      <c r="S2121" s="17">
        <v>0</v>
      </c>
      <c r="T2121" s="17">
        <f t="shared" ref="T2121:T2184" si="297">R2121+S2121</f>
        <v>0</v>
      </c>
      <c r="U2121" s="17">
        <v>0</v>
      </c>
      <c r="V2121" s="17">
        <v>18389.18</v>
      </c>
      <c r="W2121" s="17">
        <f t="shared" ref="W2121:W2184" si="298">T2121-V2121</f>
        <v>-18389.18</v>
      </c>
      <c r="X2121" t="str">
        <f>VLOOKUP(J2121,'[12]Conver ASEJ VS Clave Nueva'!$A$4:$C$193,3,FALSE)</f>
        <v>4.1.1.1</v>
      </c>
      <c r="Y2121" t="str">
        <f>VLOOKUP(K2121,'[13]Conver ASEJ VS Clave Nueva'!$B$4:$D$193,3,FALSE)</f>
        <v>Estacionamientos exclusivos</v>
      </c>
    </row>
    <row r="2122" spans="1:25" x14ac:dyDescent="0.25">
      <c r="A2122" s="16">
        <v>84803</v>
      </c>
      <c r="B2122" s="16" t="s">
        <v>78</v>
      </c>
      <c r="C2122" s="16" t="str">
        <f t="shared" ref="C2122:C2185" si="299">MID(B2122,1,4)</f>
        <v>2018</v>
      </c>
      <c r="D2122" s="16" t="str">
        <f t="shared" ref="D2122:D2185" si="300">MID(B2122,6,6)</f>
        <v>040000</v>
      </c>
      <c r="E2122" s="16" t="str">
        <f>VLOOKUP(D2122:D5278,'[10]Catalogos CRI'!$A$10:$B$19,2,FALSE)</f>
        <v>DERECHOS</v>
      </c>
      <c r="F2122" s="16" t="str">
        <f t="shared" ref="F2122:F2185" si="301">MID(B2122,13,6)</f>
        <v>041000</v>
      </c>
      <c r="G2122" s="16" t="str">
        <f>VLOOKUP(F2122:F5278,'[10]Catalogos CRI'!$A$24:$B$65,2,FALSE)</f>
        <v>DERECHOS POR EL USO, GOCE, APROVECHAMIENTO O EXPLOTACIÓN DE BIENES DE DOMINIO PÚBLICO</v>
      </c>
      <c r="H2122" s="16" t="str">
        <f t="shared" ref="H2122:H2185" si="302">MID(B2122,20,6)</f>
        <v>041010</v>
      </c>
      <c r="I2122" s="16" t="str">
        <f>VLOOKUP(H2122:H5278,'[10]Catalogos CRI'!$A$70:$B$148,2,FALSE)</f>
        <v>Uso del piso</v>
      </c>
      <c r="J2122" s="16" t="str">
        <f t="shared" ref="J2122:J2185" si="303">MID(B2122,27,6)</f>
        <v>041011</v>
      </c>
      <c r="K2122" s="16" t="str">
        <f>VLOOKUP(J2122:J5278,'[10]Catalogos CRI'!$A$153:$B$335,2,FALSE)</f>
        <v>Estacionamientos exclusivos</v>
      </c>
      <c r="L2122" s="16" t="str">
        <f t="shared" ref="L2122:L2185" si="304">MID(B2122,34,3)</f>
        <v>400</v>
      </c>
      <c r="M2122" s="16" t="str">
        <f>VLOOKUP(L2122:L5278,[11]FF!$A$10:$B$16,2,FALSE)</f>
        <v>Ingresos Propios</v>
      </c>
      <c r="N2122" s="16" t="str">
        <f t="shared" ref="N2122:N2185" si="305">MID(B2122,38,3)</f>
        <v>401</v>
      </c>
      <c r="O2122" s="16" t="str">
        <f>VLOOKUP(N2122:N5278,[11]FF!$A$22:$B$93,2,FALSE)</f>
        <v>Ingresos Propios</v>
      </c>
      <c r="P2122" s="16">
        <v>860524</v>
      </c>
      <c r="Q2122" s="16">
        <v>11</v>
      </c>
      <c r="R2122" s="17">
        <v>0</v>
      </c>
      <c r="S2122" s="17">
        <v>0</v>
      </c>
      <c r="T2122" s="17">
        <f t="shared" si="297"/>
        <v>0</v>
      </c>
      <c r="U2122" s="17">
        <v>0</v>
      </c>
      <c r="V2122" s="17">
        <v>29772.39</v>
      </c>
      <c r="W2122" s="17">
        <f t="shared" si="298"/>
        <v>-29772.39</v>
      </c>
      <c r="X2122" t="str">
        <f>VLOOKUP(J2122,'[12]Conver ASEJ VS Clave Nueva'!$A$4:$C$193,3,FALSE)</f>
        <v>4.1.1.1</v>
      </c>
      <c r="Y2122" t="str">
        <f>VLOOKUP(K2122,'[13]Conver ASEJ VS Clave Nueva'!$B$4:$D$193,3,FALSE)</f>
        <v>Estacionamientos exclusivos</v>
      </c>
    </row>
    <row r="2123" spans="1:25" x14ac:dyDescent="0.25">
      <c r="A2123" s="16">
        <v>84803</v>
      </c>
      <c r="B2123" s="16" t="s">
        <v>78</v>
      </c>
      <c r="C2123" s="16" t="str">
        <f t="shared" si="299"/>
        <v>2018</v>
      </c>
      <c r="D2123" s="16" t="str">
        <f t="shared" si="300"/>
        <v>040000</v>
      </c>
      <c r="E2123" s="16" t="str">
        <f>VLOOKUP(D2123:D5279,'[10]Catalogos CRI'!$A$10:$B$19,2,FALSE)</f>
        <v>DERECHOS</v>
      </c>
      <c r="F2123" s="16" t="str">
        <f t="shared" si="301"/>
        <v>041000</v>
      </c>
      <c r="G2123" s="16" t="str">
        <f>VLOOKUP(F2123:F5279,'[10]Catalogos CRI'!$A$24:$B$65,2,FALSE)</f>
        <v>DERECHOS POR EL USO, GOCE, APROVECHAMIENTO O EXPLOTACIÓN DE BIENES DE DOMINIO PÚBLICO</v>
      </c>
      <c r="H2123" s="16" t="str">
        <f t="shared" si="302"/>
        <v>041010</v>
      </c>
      <c r="I2123" s="16" t="str">
        <f>VLOOKUP(H2123:H5279,'[10]Catalogos CRI'!$A$70:$B$148,2,FALSE)</f>
        <v>Uso del piso</v>
      </c>
      <c r="J2123" s="16" t="str">
        <f t="shared" si="303"/>
        <v>041011</v>
      </c>
      <c r="K2123" s="16" t="str">
        <f>VLOOKUP(J2123:J5279,'[10]Catalogos CRI'!$A$153:$B$335,2,FALSE)</f>
        <v>Estacionamientos exclusivos</v>
      </c>
      <c r="L2123" s="16" t="str">
        <f t="shared" si="304"/>
        <v>400</v>
      </c>
      <c r="M2123" s="16" t="str">
        <f>VLOOKUP(L2123:L5279,[11]FF!$A$10:$B$16,2,FALSE)</f>
        <v>Ingresos Propios</v>
      </c>
      <c r="N2123" s="16" t="str">
        <f t="shared" si="305"/>
        <v>401</v>
      </c>
      <c r="O2123" s="16" t="str">
        <f>VLOOKUP(N2123:N5279,[11]FF!$A$22:$B$93,2,FALSE)</f>
        <v>Ingresos Propios</v>
      </c>
      <c r="P2123" s="16">
        <v>860525</v>
      </c>
      <c r="Q2123" s="16">
        <v>12</v>
      </c>
      <c r="R2123" s="17">
        <v>0</v>
      </c>
      <c r="S2123" s="17">
        <v>0</v>
      </c>
      <c r="T2123" s="17">
        <f t="shared" si="297"/>
        <v>0</v>
      </c>
      <c r="U2123" s="17">
        <v>0</v>
      </c>
      <c r="V2123" s="17">
        <v>19487.34</v>
      </c>
      <c r="W2123" s="17">
        <f t="shared" si="298"/>
        <v>-19487.34</v>
      </c>
      <c r="X2123" t="str">
        <f>VLOOKUP(J2123,'[12]Conver ASEJ VS Clave Nueva'!$A$4:$C$193,3,FALSE)</f>
        <v>4.1.1.1</v>
      </c>
      <c r="Y2123" t="str">
        <f>VLOOKUP(K2123,'[13]Conver ASEJ VS Clave Nueva'!$B$4:$D$193,3,FALSE)</f>
        <v>Estacionamientos exclusivos</v>
      </c>
    </row>
    <row r="2124" spans="1:25" x14ac:dyDescent="0.25">
      <c r="A2124" s="16">
        <v>84804</v>
      </c>
      <c r="B2124" s="16" t="s">
        <v>79</v>
      </c>
      <c r="C2124" s="16" t="str">
        <f t="shared" si="299"/>
        <v>2018</v>
      </c>
      <c r="D2124" s="16" t="str">
        <f t="shared" si="300"/>
        <v>040000</v>
      </c>
      <c r="E2124" s="16" t="str">
        <f>VLOOKUP(D2124:D5280,'[10]Catalogos CRI'!$A$10:$B$19,2,FALSE)</f>
        <v>DERECHOS</v>
      </c>
      <c r="F2124" s="16" t="str">
        <f t="shared" si="301"/>
        <v>043000</v>
      </c>
      <c r="G2124" s="16" t="str">
        <f>VLOOKUP(F2124:F5280,'[10]Catalogos CRI'!$A$24:$B$65,2,FALSE)</f>
        <v>DERECHOS POR PRESTACIÓN DE SERVICIOS</v>
      </c>
      <c r="H2124" s="16" t="str">
        <f t="shared" si="302"/>
        <v>043030</v>
      </c>
      <c r="I2124" s="16" t="str">
        <f>VLOOKUP(H2124:H5280,'[10]Catalogos CRI'!$A$70:$B$148,2,FALSE)</f>
        <v>Licencias de construcción, reconstrucción, reparación o demolición de obras</v>
      </c>
      <c r="J2124" s="16" t="str">
        <f t="shared" si="303"/>
        <v>043031</v>
      </c>
      <c r="K2124" s="16" t="str">
        <f>VLOOKUP(J2124:J5280,'[10]Catalogos CRI'!$A$153:$B$335,2,FALSE)</f>
        <v>Licencias de construcción</v>
      </c>
      <c r="L2124" s="16" t="str">
        <f t="shared" si="304"/>
        <v>400</v>
      </c>
      <c r="M2124" s="16" t="str">
        <f>VLOOKUP(L2124:L5280,[11]FF!$A$10:$B$16,2,FALSE)</f>
        <v>Ingresos Propios</v>
      </c>
      <c r="N2124" s="16" t="str">
        <f t="shared" si="305"/>
        <v>401</v>
      </c>
      <c r="O2124" s="16" t="str">
        <f>VLOOKUP(N2124:N5280,[11]FF!$A$22:$B$93,2,FALSE)</f>
        <v>Ingresos Propios</v>
      </c>
      <c r="P2124" s="16">
        <v>860526</v>
      </c>
      <c r="Q2124" s="16">
        <v>1</v>
      </c>
      <c r="R2124" s="17">
        <v>0</v>
      </c>
      <c r="S2124" s="17">
        <v>0</v>
      </c>
      <c r="T2124" s="17">
        <f t="shared" si="297"/>
        <v>0</v>
      </c>
      <c r="U2124" s="17">
        <v>0</v>
      </c>
      <c r="V2124" s="17">
        <v>523430.22</v>
      </c>
      <c r="W2124" s="17">
        <f t="shared" si="298"/>
        <v>-523430.22</v>
      </c>
      <c r="X2124" t="str">
        <f>VLOOKUP(J2124,'[12]Conver ASEJ VS Clave Nueva'!$A$4:$C$193,3,FALSE)</f>
        <v>4.3.3.1</v>
      </c>
      <c r="Y2124" t="str">
        <f>VLOOKUP(K2124,'[13]Conver ASEJ VS Clave Nueva'!$B$4:$D$193,3,FALSE)</f>
        <v>Licencias de construcción</v>
      </c>
    </row>
    <row r="2125" spans="1:25" x14ac:dyDescent="0.25">
      <c r="A2125" s="16">
        <v>84804</v>
      </c>
      <c r="B2125" s="16" t="s">
        <v>79</v>
      </c>
      <c r="C2125" s="16" t="str">
        <f t="shared" si="299"/>
        <v>2018</v>
      </c>
      <c r="D2125" s="16" t="str">
        <f t="shared" si="300"/>
        <v>040000</v>
      </c>
      <c r="E2125" s="16" t="str">
        <f>VLOOKUP(D2125:D5281,'[10]Catalogos CRI'!$A$10:$B$19,2,FALSE)</f>
        <v>DERECHOS</v>
      </c>
      <c r="F2125" s="16" t="str">
        <f t="shared" si="301"/>
        <v>043000</v>
      </c>
      <c r="G2125" s="16" t="str">
        <f>VLOOKUP(F2125:F5281,'[10]Catalogos CRI'!$A$24:$B$65,2,FALSE)</f>
        <v>DERECHOS POR PRESTACIÓN DE SERVICIOS</v>
      </c>
      <c r="H2125" s="16" t="str">
        <f t="shared" si="302"/>
        <v>043030</v>
      </c>
      <c r="I2125" s="16" t="str">
        <f>VLOOKUP(H2125:H5281,'[10]Catalogos CRI'!$A$70:$B$148,2,FALSE)</f>
        <v>Licencias de construcción, reconstrucción, reparación o demolición de obras</v>
      </c>
      <c r="J2125" s="16" t="str">
        <f t="shared" si="303"/>
        <v>043031</v>
      </c>
      <c r="K2125" s="16" t="str">
        <f>VLOOKUP(J2125:J5281,'[10]Catalogos CRI'!$A$153:$B$335,2,FALSE)</f>
        <v>Licencias de construcción</v>
      </c>
      <c r="L2125" s="16" t="str">
        <f t="shared" si="304"/>
        <v>400</v>
      </c>
      <c r="M2125" s="16" t="str">
        <f>VLOOKUP(L2125:L5281,[11]FF!$A$10:$B$16,2,FALSE)</f>
        <v>Ingresos Propios</v>
      </c>
      <c r="N2125" s="16" t="str">
        <f t="shared" si="305"/>
        <v>401</v>
      </c>
      <c r="O2125" s="16" t="str">
        <f>VLOOKUP(N2125:N5281,[11]FF!$A$22:$B$93,2,FALSE)</f>
        <v>Ingresos Propios</v>
      </c>
      <c r="P2125" s="16">
        <v>860527</v>
      </c>
      <c r="Q2125" s="16">
        <v>2</v>
      </c>
      <c r="R2125" s="17">
        <v>0</v>
      </c>
      <c r="S2125" s="17">
        <v>0</v>
      </c>
      <c r="T2125" s="17">
        <f t="shared" si="297"/>
        <v>0</v>
      </c>
      <c r="U2125" s="17">
        <v>0</v>
      </c>
      <c r="V2125" s="17">
        <v>1740644.95</v>
      </c>
      <c r="W2125" s="17">
        <f t="shared" si="298"/>
        <v>-1740644.95</v>
      </c>
      <c r="X2125" t="str">
        <f>VLOOKUP(J2125,'[12]Conver ASEJ VS Clave Nueva'!$A$4:$C$193,3,FALSE)</f>
        <v>4.3.3.1</v>
      </c>
      <c r="Y2125" t="str">
        <f>VLOOKUP(K2125,'[13]Conver ASEJ VS Clave Nueva'!$B$4:$D$193,3,FALSE)</f>
        <v>Licencias de construcción</v>
      </c>
    </row>
    <row r="2126" spans="1:25" x14ac:dyDescent="0.25">
      <c r="A2126" s="16">
        <v>84804</v>
      </c>
      <c r="B2126" s="16" t="s">
        <v>79</v>
      </c>
      <c r="C2126" s="16" t="str">
        <f t="shared" si="299"/>
        <v>2018</v>
      </c>
      <c r="D2126" s="16" t="str">
        <f t="shared" si="300"/>
        <v>040000</v>
      </c>
      <c r="E2126" s="16" t="str">
        <f>VLOOKUP(D2126:D5282,'[10]Catalogos CRI'!$A$10:$B$19,2,FALSE)</f>
        <v>DERECHOS</v>
      </c>
      <c r="F2126" s="16" t="str">
        <f t="shared" si="301"/>
        <v>043000</v>
      </c>
      <c r="G2126" s="16" t="str">
        <f>VLOOKUP(F2126:F5282,'[10]Catalogos CRI'!$A$24:$B$65,2,FALSE)</f>
        <v>DERECHOS POR PRESTACIÓN DE SERVICIOS</v>
      </c>
      <c r="H2126" s="16" t="str">
        <f t="shared" si="302"/>
        <v>043030</v>
      </c>
      <c r="I2126" s="16" t="str">
        <f>VLOOKUP(H2126:H5282,'[10]Catalogos CRI'!$A$70:$B$148,2,FALSE)</f>
        <v>Licencias de construcción, reconstrucción, reparación o demolición de obras</v>
      </c>
      <c r="J2126" s="16" t="str">
        <f t="shared" si="303"/>
        <v>043031</v>
      </c>
      <c r="K2126" s="16" t="str">
        <f>VLOOKUP(J2126:J5282,'[10]Catalogos CRI'!$A$153:$B$335,2,FALSE)</f>
        <v>Licencias de construcción</v>
      </c>
      <c r="L2126" s="16" t="str">
        <f t="shared" si="304"/>
        <v>400</v>
      </c>
      <c r="M2126" s="16" t="str">
        <f>VLOOKUP(L2126:L5282,[11]FF!$A$10:$B$16,2,FALSE)</f>
        <v>Ingresos Propios</v>
      </c>
      <c r="N2126" s="16" t="str">
        <f t="shared" si="305"/>
        <v>401</v>
      </c>
      <c r="O2126" s="16" t="str">
        <f>VLOOKUP(N2126:N5282,[11]FF!$A$22:$B$93,2,FALSE)</f>
        <v>Ingresos Propios</v>
      </c>
      <c r="P2126" s="16">
        <v>860528</v>
      </c>
      <c r="Q2126" s="16">
        <v>3</v>
      </c>
      <c r="R2126" s="17">
        <v>0</v>
      </c>
      <c r="S2126" s="17">
        <v>0</v>
      </c>
      <c r="T2126" s="17">
        <f t="shared" si="297"/>
        <v>0</v>
      </c>
      <c r="U2126" s="17">
        <v>0</v>
      </c>
      <c r="V2126" s="17">
        <v>1756994.17</v>
      </c>
      <c r="W2126" s="17">
        <f t="shared" si="298"/>
        <v>-1756994.17</v>
      </c>
      <c r="X2126" t="str">
        <f>VLOOKUP(J2126,'[12]Conver ASEJ VS Clave Nueva'!$A$4:$C$193,3,FALSE)</f>
        <v>4.3.3.1</v>
      </c>
      <c r="Y2126" t="str">
        <f>VLOOKUP(K2126,'[13]Conver ASEJ VS Clave Nueva'!$B$4:$D$193,3,FALSE)</f>
        <v>Licencias de construcción</v>
      </c>
    </row>
    <row r="2127" spans="1:25" x14ac:dyDescent="0.25">
      <c r="A2127" s="16">
        <v>84804</v>
      </c>
      <c r="B2127" s="16" t="s">
        <v>79</v>
      </c>
      <c r="C2127" s="16" t="str">
        <f t="shared" si="299"/>
        <v>2018</v>
      </c>
      <c r="D2127" s="16" t="str">
        <f t="shared" si="300"/>
        <v>040000</v>
      </c>
      <c r="E2127" s="16" t="str">
        <f>VLOOKUP(D2127:D5283,'[10]Catalogos CRI'!$A$10:$B$19,2,FALSE)</f>
        <v>DERECHOS</v>
      </c>
      <c r="F2127" s="16" t="str">
        <f t="shared" si="301"/>
        <v>043000</v>
      </c>
      <c r="G2127" s="16" t="str">
        <f>VLOOKUP(F2127:F5283,'[10]Catalogos CRI'!$A$24:$B$65,2,FALSE)</f>
        <v>DERECHOS POR PRESTACIÓN DE SERVICIOS</v>
      </c>
      <c r="H2127" s="16" t="str">
        <f t="shared" si="302"/>
        <v>043030</v>
      </c>
      <c r="I2127" s="16" t="str">
        <f>VLOOKUP(H2127:H5283,'[10]Catalogos CRI'!$A$70:$B$148,2,FALSE)</f>
        <v>Licencias de construcción, reconstrucción, reparación o demolición de obras</v>
      </c>
      <c r="J2127" s="16" t="str">
        <f t="shared" si="303"/>
        <v>043031</v>
      </c>
      <c r="K2127" s="16" t="str">
        <f>VLOOKUP(J2127:J5283,'[10]Catalogos CRI'!$A$153:$B$335,2,FALSE)</f>
        <v>Licencias de construcción</v>
      </c>
      <c r="L2127" s="16" t="str">
        <f t="shared" si="304"/>
        <v>400</v>
      </c>
      <c r="M2127" s="16" t="str">
        <f>VLOOKUP(L2127:L5283,[11]FF!$A$10:$B$16,2,FALSE)</f>
        <v>Ingresos Propios</v>
      </c>
      <c r="N2127" s="16" t="str">
        <f t="shared" si="305"/>
        <v>401</v>
      </c>
      <c r="O2127" s="16" t="str">
        <f>VLOOKUP(N2127:N5283,[11]FF!$A$22:$B$93,2,FALSE)</f>
        <v>Ingresos Propios</v>
      </c>
      <c r="P2127" s="16">
        <v>860529</v>
      </c>
      <c r="Q2127" s="16">
        <v>4</v>
      </c>
      <c r="R2127" s="17">
        <v>0</v>
      </c>
      <c r="S2127" s="17">
        <v>0</v>
      </c>
      <c r="T2127" s="17">
        <f t="shared" si="297"/>
        <v>0</v>
      </c>
      <c r="U2127" s="17">
        <v>0</v>
      </c>
      <c r="V2127" s="17">
        <v>442214.03</v>
      </c>
      <c r="W2127" s="17">
        <f t="shared" si="298"/>
        <v>-442214.03</v>
      </c>
      <c r="X2127" t="str">
        <f>VLOOKUP(J2127,'[12]Conver ASEJ VS Clave Nueva'!$A$4:$C$193,3,FALSE)</f>
        <v>4.3.3.1</v>
      </c>
      <c r="Y2127" t="str">
        <f>VLOOKUP(K2127,'[13]Conver ASEJ VS Clave Nueva'!$B$4:$D$193,3,FALSE)</f>
        <v>Licencias de construcción</v>
      </c>
    </row>
    <row r="2128" spans="1:25" x14ac:dyDescent="0.25">
      <c r="A2128" s="16">
        <v>84804</v>
      </c>
      <c r="B2128" s="16" t="s">
        <v>79</v>
      </c>
      <c r="C2128" s="16" t="str">
        <f t="shared" si="299"/>
        <v>2018</v>
      </c>
      <c r="D2128" s="16" t="str">
        <f t="shared" si="300"/>
        <v>040000</v>
      </c>
      <c r="E2128" s="16" t="str">
        <f>VLOOKUP(D2128:D5284,'[10]Catalogos CRI'!$A$10:$B$19,2,FALSE)</f>
        <v>DERECHOS</v>
      </c>
      <c r="F2128" s="16" t="str">
        <f t="shared" si="301"/>
        <v>043000</v>
      </c>
      <c r="G2128" s="16" t="str">
        <f>VLOOKUP(F2128:F5284,'[10]Catalogos CRI'!$A$24:$B$65,2,FALSE)</f>
        <v>DERECHOS POR PRESTACIÓN DE SERVICIOS</v>
      </c>
      <c r="H2128" s="16" t="str">
        <f t="shared" si="302"/>
        <v>043030</v>
      </c>
      <c r="I2128" s="16" t="str">
        <f>VLOOKUP(H2128:H5284,'[10]Catalogos CRI'!$A$70:$B$148,2,FALSE)</f>
        <v>Licencias de construcción, reconstrucción, reparación o demolición de obras</v>
      </c>
      <c r="J2128" s="16" t="str">
        <f t="shared" si="303"/>
        <v>043031</v>
      </c>
      <c r="K2128" s="16" t="str">
        <f>VLOOKUP(J2128:J5284,'[10]Catalogos CRI'!$A$153:$B$335,2,FALSE)</f>
        <v>Licencias de construcción</v>
      </c>
      <c r="L2128" s="16" t="str">
        <f t="shared" si="304"/>
        <v>400</v>
      </c>
      <c r="M2128" s="16" t="str">
        <f>VLOOKUP(L2128:L5284,[11]FF!$A$10:$B$16,2,FALSE)</f>
        <v>Ingresos Propios</v>
      </c>
      <c r="N2128" s="16" t="str">
        <f t="shared" si="305"/>
        <v>401</v>
      </c>
      <c r="O2128" s="16" t="str">
        <f>VLOOKUP(N2128:N5284,[11]FF!$A$22:$B$93,2,FALSE)</f>
        <v>Ingresos Propios</v>
      </c>
      <c r="P2128" s="16">
        <v>860530</v>
      </c>
      <c r="Q2128" s="16">
        <v>5</v>
      </c>
      <c r="R2128" s="17">
        <v>0</v>
      </c>
      <c r="S2128" s="17">
        <v>0</v>
      </c>
      <c r="T2128" s="17">
        <f t="shared" si="297"/>
        <v>0</v>
      </c>
      <c r="U2128" s="17">
        <v>0</v>
      </c>
      <c r="V2128" s="17">
        <v>936207.9</v>
      </c>
      <c r="W2128" s="17">
        <f t="shared" si="298"/>
        <v>-936207.9</v>
      </c>
      <c r="X2128" t="str">
        <f>VLOOKUP(J2128,'[12]Conver ASEJ VS Clave Nueva'!$A$4:$C$193,3,FALSE)</f>
        <v>4.3.3.1</v>
      </c>
      <c r="Y2128" t="str">
        <f>VLOOKUP(K2128,'[13]Conver ASEJ VS Clave Nueva'!$B$4:$D$193,3,FALSE)</f>
        <v>Licencias de construcción</v>
      </c>
    </row>
    <row r="2129" spans="1:25" x14ac:dyDescent="0.25">
      <c r="A2129" s="16">
        <v>84804</v>
      </c>
      <c r="B2129" s="16" t="s">
        <v>79</v>
      </c>
      <c r="C2129" s="16" t="str">
        <f t="shared" si="299"/>
        <v>2018</v>
      </c>
      <c r="D2129" s="16" t="str">
        <f t="shared" si="300"/>
        <v>040000</v>
      </c>
      <c r="E2129" s="16" t="str">
        <f>VLOOKUP(D2129:D5285,'[10]Catalogos CRI'!$A$10:$B$19,2,FALSE)</f>
        <v>DERECHOS</v>
      </c>
      <c r="F2129" s="16" t="str">
        <f t="shared" si="301"/>
        <v>043000</v>
      </c>
      <c r="G2129" s="16" t="str">
        <f>VLOOKUP(F2129:F5285,'[10]Catalogos CRI'!$A$24:$B$65,2,FALSE)</f>
        <v>DERECHOS POR PRESTACIÓN DE SERVICIOS</v>
      </c>
      <c r="H2129" s="16" t="str">
        <f t="shared" si="302"/>
        <v>043030</v>
      </c>
      <c r="I2129" s="16" t="str">
        <f>VLOOKUP(H2129:H5285,'[10]Catalogos CRI'!$A$70:$B$148,2,FALSE)</f>
        <v>Licencias de construcción, reconstrucción, reparación o demolición de obras</v>
      </c>
      <c r="J2129" s="16" t="str">
        <f t="shared" si="303"/>
        <v>043031</v>
      </c>
      <c r="K2129" s="16" t="str">
        <f>VLOOKUP(J2129:J5285,'[10]Catalogos CRI'!$A$153:$B$335,2,FALSE)</f>
        <v>Licencias de construcción</v>
      </c>
      <c r="L2129" s="16" t="str">
        <f t="shared" si="304"/>
        <v>400</v>
      </c>
      <c r="M2129" s="16" t="str">
        <f>VLOOKUP(L2129:L5285,[11]FF!$A$10:$B$16,2,FALSE)</f>
        <v>Ingresos Propios</v>
      </c>
      <c r="N2129" s="16" t="str">
        <f t="shared" si="305"/>
        <v>401</v>
      </c>
      <c r="O2129" s="16" t="str">
        <f>VLOOKUP(N2129:N5285,[11]FF!$A$22:$B$93,2,FALSE)</f>
        <v>Ingresos Propios</v>
      </c>
      <c r="P2129" s="16">
        <v>860531</v>
      </c>
      <c r="Q2129" s="16">
        <v>6</v>
      </c>
      <c r="R2129" s="17">
        <v>0</v>
      </c>
      <c r="S2129" s="17">
        <v>0</v>
      </c>
      <c r="T2129" s="17">
        <f t="shared" si="297"/>
        <v>0</v>
      </c>
      <c r="U2129" s="17">
        <v>0</v>
      </c>
      <c r="V2129" s="17">
        <v>611273.32999999996</v>
      </c>
      <c r="W2129" s="17">
        <f t="shared" si="298"/>
        <v>-611273.32999999996</v>
      </c>
      <c r="X2129" t="str">
        <f>VLOOKUP(J2129,'[12]Conver ASEJ VS Clave Nueva'!$A$4:$C$193,3,FALSE)</f>
        <v>4.3.3.1</v>
      </c>
      <c r="Y2129" t="str">
        <f>VLOOKUP(K2129,'[13]Conver ASEJ VS Clave Nueva'!$B$4:$D$193,3,FALSE)</f>
        <v>Licencias de construcción</v>
      </c>
    </row>
    <row r="2130" spans="1:25" x14ac:dyDescent="0.25">
      <c r="A2130" s="16">
        <v>84804</v>
      </c>
      <c r="B2130" s="16" t="s">
        <v>79</v>
      </c>
      <c r="C2130" s="16" t="str">
        <f t="shared" si="299"/>
        <v>2018</v>
      </c>
      <c r="D2130" s="16" t="str">
        <f t="shared" si="300"/>
        <v>040000</v>
      </c>
      <c r="E2130" s="16" t="str">
        <f>VLOOKUP(D2130:D5286,'[10]Catalogos CRI'!$A$10:$B$19,2,FALSE)</f>
        <v>DERECHOS</v>
      </c>
      <c r="F2130" s="16" t="str">
        <f t="shared" si="301"/>
        <v>043000</v>
      </c>
      <c r="G2130" s="16" t="str">
        <f>VLOOKUP(F2130:F5286,'[10]Catalogos CRI'!$A$24:$B$65,2,FALSE)</f>
        <v>DERECHOS POR PRESTACIÓN DE SERVICIOS</v>
      </c>
      <c r="H2130" s="16" t="str">
        <f t="shared" si="302"/>
        <v>043030</v>
      </c>
      <c r="I2130" s="16" t="str">
        <f>VLOOKUP(H2130:H5286,'[10]Catalogos CRI'!$A$70:$B$148,2,FALSE)</f>
        <v>Licencias de construcción, reconstrucción, reparación o demolición de obras</v>
      </c>
      <c r="J2130" s="16" t="str">
        <f t="shared" si="303"/>
        <v>043031</v>
      </c>
      <c r="K2130" s="16" t="str">
        <f>VLOOKUP(J2130:J5286,'[10]Catalogos CRI'!$A$153:$B$335,2,FALSE)</f>
        <v>Licencias de construcción</v>
      </c>
      <c r="L2130" s="16" t="str">
        <f t="shared" si="304"/>
        <v>400</v>
      </c>
      <c r="M2130" s="16" t="str">
        <f>VLOOKUP(L2130:L5286,[11]FF!$A$10:$B$16,2,FALSE)</f>
        <v>Ingresos Propios</v>
      </c>
      <c r="N2130" s="16" t="str">
        <f t="shared" si="305"/>
        <v>401</v>
      </c>
      <c r="O2130" s="16" t="str">
        <f>VLOOKUP(N2130:N5286,[11]FF!$A$22:$B$93,2,FALSE)</f>
        <v>Ingresos Propios</v>
      </c>
      <c r="P2130" s="16">
        <v>860532</v>
      </c>
      <c r="Q2130" s="16">
        <v>7</v>
      </c>
      <c r="R2130" s="17">
        <v>0</v>
      </c>
      <c r="S2130" s="17">
        <v>0</v>
      </c>
      <c r="T2130" s="17">
        <f t="shared" si="297"/>
        <v>0</v>
      </c>
      <c r="U2130" s="17">
        <v>0</v>
      </c>
      <c r="V2130" s="17">
        <v>1049763.23</v>
      </c>
      <c r="W2130" s="17">
        <f t="shared" si="298"/>
        <v>-1049763.23</v>
      </c>
      <c r="X2130" t="str">
        <f>VLOOKUP(J2130,'[12]Conver ASEJ VS Clave Nueva'!$A$4:$C$193,3,FALSE)</f>
        <v>4.3.3.1</v>
      </c>
      <c r="Y2130" t="str">
        <f>VLOOKUP(K2130,'[13]Conver ASEJ VS Clave Nueva'!$B$4:$D$193,3,FALSE)</f>
        <v>Licencias de construcción</v>
      </c>
    </row>
    <row r="2131" spans="1:25" x14ac:dyDescent="0.25">
      <c r="A2131" s="16">
        <v>84804</v>
      </c>
      <c r="B2131" s="16" t="s">
        <v>79</v>
      </c>
      <c r="C2131" s="16" t="str">
        <f t="shared" si="299"/>
        <v>2018</v>
      </c>
      <c r="D2131" s="16" t="str">
        <f t="shared" si="300"/>
        <v>040000</v>
      </c>
      <c r="E2131" s="16" t="str">
        <f>VLOOKUP(D2131:D5287,'[10]Catalogos CRI'!$A$10:$B$19,2,FALSE)</f>
        <v>DERECHOS</v>
      </c>
      <c r="F2131" s="16" t="str">
        <f t="shared" si="301"/>
        <v>043000</v>
      </c>
      <c r="G2131" s="16" t="str">
        <f>VLOOKUP(F2131:F5287,'[10]Catalogos CRI'!$A$24:$B$65,2,FALSE)</f>
        <v>DERECHOS POR PRESTACIÓN DE SERVICIOS</v>
      </c>
      <c r="H2131" s="16" t="str">
        <f t="shared" si="302"/>
        <v>043030</v>
      </c>
      <c r="I2131" s="16" t="str">
        <f>VLOOKUP(H2131:H5287,'[10]Catalogos CRI'!$A$70:$B$148,2,FALSE)</f>
        <v>Licencias de construcción, reconstrucción, reparación o demolición de obras</v>
      </c>
      <c r="J2131" s="16" t="str">
        <f t="shared" si="303"/>
        <v>043031</v>
      </c>
      <c r="K2131" s="16" t="str">
        <f>VLOOKUP(J2131:J5287,'[10]Catalogos CRI'!$A$153:$B$335,2,FALSE)</f>
        <v>Licencias de construcción</v>
      </c>
      <c r="L2131" s="16" t="str">
        <f t="shared" si="304"/>
        <v>400</v>
      </c>
      <c r="M2131" s="16" t="str">
        <f>VLOOKUP(L2131:L5287,[11]FF!$A$10:$B$16,2,FALSE)</f>
        <v>Ingresos Propios</v>
      </c>
      <c r="N2131" s="16" t="str">
        <f t="shared" si="305"/>
        <v>401</v>
      </c>
      <c r="O2131" s="16" t="str">
        <f>VLOOKUP(N2131:N5287,[11]FF!$A$22:$B$93,2,FALSE)</f>
        <v>Ingresos Propios</v>
      </c>
      <c r="P2131" s="16">
        <v>860533</v>
      </c>
      <c r="Q2131" s="16">
        <v>8</v>
      </c>
      <c r="R2131" s="17">
        <v>0</v>
      </c>
      <c r="S2131" s="17">
        <v>0</v>
      </c>
      <c r="T2131" s="17">
        <f t="shared" si="297"/>
        <v>0</v>
      </c>
      <c r="U2131" s="17">
        <v>0</v>
      </c>
      <c r="V2131" s="17">
        <v>800951.66</v>
      </c>
      <c r="W2131" s="17">
        <f t="shared" si="298"/>
        <v>-800951.66</v>
      </c>
      <c r="X2131" t="str">
        <f>VLOOKUP(J2131,'[12]Conver ASEJ VS Clave Nueva'!$A$4:$C$193,3,FALSE)</f>
        <v>4.3.3.1</v>
      </c>
      <c r="Y2131" t="str">
        <f>VLOOKUP(K2131,'[13]Conver ASEJ VS Clave Nueva'!$B$4:$D$193,3,FALSE)</f>
        <v>Licencias de construcción</v>
      </c>
    </row>
    <row r="2132" spans="1:25" x14ac:dyDescent="0.25">
      <c r="A2132" s="16">
        <v>84804</v>
      </c>
      <c r="B2132" s="16" t="s">
        <v>79</v>
      </c>
      <c r="C2132" s="16" t="str">
        <f t="shared" si="299"/>
        <v>2018</v>
      </c>
      <c r="D2132" s="16" t="str">
        <f t="shared" si="300"/>
        <v>040000</v>
      </c>
      <c r="E2132" s="16" t="str">
        <f>VLOOKUP(D2132:D5288,'[10]Catalogos CRI'!$A$10:$B$19,2,FALSE)</f>
        <v>DERECHOS</v>
      </c>
      <c r="F2132" s="16" t="str">
        <f t="shared" si="301"/>
        <v>043000</v>
      </c>
      <c r="G2132" s="16" t="str">
        <f>VLOOKUP(F2132:F5288,'[10]Catalogos CRI'!$A$24:$B$65,2,FALSE)</f>
        <v>DERECHOS POR PRESTACIÓN DE SERVICIOS</v>
      </c>
      <c r="H2132" s="16" t="str">
        <f t="shared" si="302"/>
        <v>043030</v>
      </c>
      <c r="I2132" s="16" t="str">
        <f>VLOOKUP(H2132:H5288,'[10]Catalogos CRI'!$A$70:$B$148,2,FALSE)</f>
        <v>Licencias de construcción, reconstrucción, reparación o demolición de obras</v>
      </c>
      <c r="J2132" s="16" t="str">
        <f t="shared" si="303"/>
        <v>043031</v>
      </c>
      <c r="K2132" s="16" t="str">
        <f>VLOOKUP(J2132:J5288,'[10]Catalogos CRI'!$A$153:$B$335,2,FALSE)</f>
        <v>Licencias de construcción</v>
      </c>
      <c r="L2132" s="16" t="str">
        <f t="shared" si="304"/>
        <v>400</v>
      </c>
      <c r="M2132" s="16" t="str">
        <f>VLOOKUP(L2132:L5288,[11]FF!$A$10:$B$16,2,FALSE)</f>
        <v>Ingresos Propios</v>
      </c>
      <c r="N2132" s="16" t="str">
        <f t="shared" si="305"/>
        <v>401</v>
      </c>
      <c r="O2132" s="16" t="str">
        <f>VLOOKUP(N2132:N5288,[11]FF!$A$22:$B$93,2,FALSE)</f>
        <v>Ingresos Propios</v>
      </c>
      <c r="P2132" s="16">
        <v>860534</v>
      </c>
      <c r="Q2132" s="16">
        <v>9</v>
      </c>
      <c r="R2132" s="17">
        <v>0</v>
      </c>
      <c r="S2132" s="17">
        <v>0</v>
      </c>
      <c r="T2132" s="17">
        <f t="shared" si="297"/>
        <v>0</v>
      </c>
      <c r="U2132" s="17">
        <v>0</v>
      </c>
      <c r="V2132" s="17">
        <v>2128998.19</v>
      </c>
      <c r="W2132" s="17">
        <f t="shared" si="298"/>
        <v>-2128998.19</v>
      </c>
      <c r="X2132" t="str">
        <f>VLOOKUP(J2132,'[12]Conver ASEJ VS Clave Nueva'!$A$4:$C$193,3,FALSE)</f>
        <v>4.3.3.1</v>
      </c>
      <c r="Y2132" t="str">
        <f>VLOOKUP(K2132,'[13]Conver ASEJ VS Clave Nueva'!$B$4:$D$193,3,FALSE)</f>
        <v>Licencias de construcción</v>
      </c>
    </row>
    <row r="2133" spans="1:25" x14ac:dyDescent="0.25">
      <c r="A2133" s="16">
        <v>84804</v>
      </c>
      <c r="B2133" s="16" t="s">
        <v>79</v>
      </c>
      <c r="C2133" s="16" t="str">
        <f t="shared" si="299"/>
        <v>2018</v>
      </c>
      <c r="D2133" s="16" t="str">
        <f t="shared" si="300"/>
        <v>040000</v>
      </c>
      <c r="E2133" s="16" t="str">
        <f>VLOOKUP(D2133:D5289,'[10]Catalogos CRI'!$A$10:$B$19,2,FALSE)</f>
        <v>DERECHOS</v>
      </c>
      <c r="F2133" s="16" t="str">
        <f t="shared" si="301"/>
        <v>043000</v>
      </c>
      <c r="G2133" s="16" t="str">
        <f>VLOOKUP(F2133:F5289,'[10]Catalogos CRI'!$A$24:$B$65,2,FALSE)</f>
        <v>DERECHOS POR PRESTACIÓN DE SERVICIOS</v>
      </c>
      <c r="H2133" s="16" t="str">
        <f t="shared" si="302"/>
        <v>043030</v>
      </c>
      <c r="I2133" s="16" t="str">
        <f>VLOOKUP(H2133:H5289,'[10]Catalogos CRI'!$A$70:$B$148,2,FALSE)</f>
        <v>Licencias de construcción, reconstrucción, reparación o demolición de obras</v>
      </c>
      <c r="J2133" s="16" t="str">
        <f t="shared" si="303"/>
        <v>043031</v>
      </c>
      <c r="K2133" s="16" t="str">
        <f>VLOOKUP(J2133:J5289,'[10]Catalogos CRI'!$A$153:$B$335,2,FALSE)</f>
        <v>Licencias de construcción</v>
      </c>
      <c r="L2133" s="16" t="str">
        <f t="shared" si="304"/>
        <v>400</v>
      </c>
      <c r="M2133" s="16" t="str">
        <f>VLOOKUP(L2133:L5289,[11]FF!$A$10:$B$16,2,FALSE)</f>
        <v>Ingresos Propios</v>
      </c>
      <c r="N2133" s="16" t="str">
        <f t="shared" si="305"/>
        <v>401</v>
      </c>
      <c r="O2133" s="16" t="str">
        <f>VLOOKUP(N2133:N5289,[11]FF!$A$22:$B$93,2,FALSE)</f>
        <v>Ingresos Propios</v>
      </c>
      <c r="P2133" s="16">
        <v>860535</v>
      </c>
      <c r="Q2133" s="16">
        <v>10</v>
      </c>
      <c r="R2133" s="17">
        <v>0</v>
      </c>
      <c r="S2133" s="17">
        <v>0</v>
      </c>
      <c r="T2133" s="17">
        <f t="shared" si="297"/>
        <v>0</v>
      </c>
      <c r="U2133" s="17">
        <v>0</v>
      </c>
      <c r="V2133" s="17">
        <v>1830468.25</v>
      </c>
      <c r="W2133" s="17">
        <f t="shared" si="298"/>
        <v>-1830468.25</v>
      </c>
      <c r="X2133" t="str">
        <f>VLOOKUP(J2133,'[12]Conver ASEJ VS Clave Nueva'!$A$4:$C$193,3,FALSE)</f>
        <v>4.3.3.1</v>
      </c>
      <c r="Y2133" t="str">
        <f>VLOOKUP(K2133,'[13]Conver ASEJ VS Clave Nueva'!$B$4:$D$193,3,FALSE)</f>
        <v>Licencias de construcción</v>
      </c>
    </row>
    <row r="2134" spans="1:25" x14ac:dyDescent="0.25">
      <c r="A2134" s="16">
        <v>84804</v>
      </c>
      <c r="B2134" s="16" t="s">
        <v>79</v>
      </c>
      <c r="C2134" s="16" t="str">
        <f t="shared" si="299"/>
        <v>2018</v>
      </c>
      <c r="D2134" s="16" t="str">
        <f t="shared" si="300"/>
        <v>040000</v>
      </c>
      <c r="E2134" s="16" t="str">
        <f>VLOOKUP(D2134:D5290,'[10]Catalogos CRI'!$A$10:$B$19,2,FALSE)</f>
        <v>DERECHOS</v>
      </c>
      <c r="F2134" s="16" t="str">
        <f t="shared" si="301"/>
        <v>043000</v>
      </c>
      <c r="G2134" s="16" t="str">
        <f>VLOOKUP(F2134:F5290,'[10]Catalogos CRI'!$A$24:$B$65,2,FALSE)</f>
        <v>DERECHOS POR PRESTACIÓN DE SERVICIOS</v>
      </c>
      <c r="H2134" s="16" t="str">
        <f t="shared" si="302"/>
        <v>043030</v>
      </c>
      <c r="I2134" s="16" t="str">
        <f>VLOOKUP(H2134:H5290,'[10]Catalogos CRI'!$A$70:$B$148,2,FALSE)</f>
        <v>Licencias de construcción, reconstrucción, reparación o demolición de obras</v>
      </c>
      <c r="J2134" s="16" t="str">
        <f t="shared" si="303"/>
        <v>043031</v>
      </c>
      <c r="K2134" s="16" t="str">
        <f>VLOOKUP(J2134:J5290,'[10]Catalogos CRI'!$A$153:$B$335,2,FALSE)</f>
        <v>Licencias de construcción</v>
      </c>
      <c r="L2134" s="16" t="str">
        <f t="shared" si="304"/>
        <v>400</v>
      </c>
      <c r="M2134" s="16" t="str">
        <f>VLOOKUP(L2134:L5290,[11]FF!$A$10:$B$16,2,FALSE)</f>
        <v>Ingresos Propios</v>
      </c>
      <c r="N2134" s="16" t="str">
        <f t="shared" si="305"/>
        <v>401</v>
      </c>
      <c r="O2134" s="16" t="str">
        <f>VLOOKUP(N2134:N5290,[11]FF!$A$22:$B$93,2,FALSE)</f>
        <v>Ingresos Propios</v>
      </c>
      <c r="P2134" s="16">
        <v>860536</v>
      </c>
      <c r="Q2134" s="16">
        <v>11</v>
      </c>
      <c r="R2134" s="17">
        <v>0</v>
      </c>
      <c r="S2134" s="17">
        <v>0</v>
      </c>
      <c r="T2134" s="17">
        <f t="shared" si="297"/>
        <v>0</v>
      </c>
      <c r="U2134" s="17">
        <v>0</v>
      </c>
      <c r="V2134" s="17">
        <v>2987438.82</v>
      </c>
      <c r="W2134" s="17">
        <f t="shared" si="298"/>
        <v>-2987438.82</v>
      </c>
      <c r="X2134" t="str">
        <f>VLOOKUP(J2134,'[12]Conver ASEJ VS Clave Nueva'!$A$4:$C$193,3,FALSE)</f>
        <v>4.3.3.1</v>
      </c>
      <c r="Y2134" t="str">
        <f>VLOOKUP(K2134,'[13]Conver ASEJ VS Clave Nueva'!$B$4:$D$193,3,FALSE)</f>
        <v>Licencias de construcción</v>
      </c>
    </row>
    <row r="2135" spans="1:25" x14ac:dyDescent="0.25">
      <c r="A2135" s="16">
        <v>84804</v>
      </c>
      <c r="B2135" s="16" t="s">
        <v>79</v>
      </c>
      <c r="C2135" s="16" t="str">
        <f t="shared" si="299"/>
        <v>2018</v>
      </c>
      <c r="D2135" s="16" t="str">
        <f t="shared" si="300"/>
        <v>040000</v>
      </c>
      <c r="E2135" s="16" t="str">
        <f>VLOOKUP(D2135:D5291,'[10]Catalogos CRI'!$A$10:$B$19,2,FALSE)</f>
        <v>DERECHOS</v>
      </c>
      <c r="F2135" s="16" t="str">
        <f t="shared" si="301"/>
        <v>043000</v>
      </c>
      <c r="G2135" s="16" t="str">
        <f>VLOOKUP(F2135:F5291,'[10]Catalogos CRI'!$A$24:$B$65,2,FALSE)</f>
        <v>DERECHOS POR PRESTACIÓN DE SERVICIOS</v>
      </c>
      <c r="H2135" s="16" t="str">
        <f t="shared" si="302"/>
        <v>043030</v>
      </c>
      <c r="I2135" s="16" t="str">
        <f>VLOOKUP(H2135:H5291,'[10]Catalogos CRI'!$A$70:$B$148,2,FALSE)</f>
        <v>Licencias de construcción, reconstrucción, reparación o demolición de obras</v>
      </c>
      <c r="J2135" s="16" t="str">
        <f t="shared" si="303"/>
        <v>043031</v>
      </c>
      <c r="K2135" s="16" t="str">
        <f>VLOOKUP(J2135:J5291,'[10]Catalogos CRI'!$A$153:$B$335,2,FALSE)</f>
        <v>Licencias de construcción</v>
      </c>
      <c r="L2135" s="16" t="str">
        <f t="shared" si="304"/>
        <v>400</v>
      </c>
      <c r="M2135" s="16" t="str">
        <f>VLOOKUP(L2135:L5291,[11]FF!$A$10:$B$16,2,FALSE)</f>
        <v>Ingresos Propios</v>
      </c>
      <c r="N2135" s="16" t="str">
        <f t="shared" si="305"/>
        <v>401</v>
      </c>
      <c r="O2135" s="16" t="str">
        <f>VLOOKUP(N2135:N5291,[11]FF!$A$22:$B$93,2,FALSE)</f>
        <v>Ingresos Propios</v>
      </c>
      <c r="P2135" s="16">
        <v>860537</v>
      </c>
      <c r="Q2135" s="16">
        <v>12</v>
      </c>
      <c r="R2135" s="17">
        <v>0</v>
      </c>
      <c r="S2135" s="17">
        <v>0</v>
      </c>
      <c r="T2135" s="17">
        <f t="shared" si="297"/>
        <v>0</v>
      </c>
      <c r="U2135" s="17">
        <v>0</v>
      </c>
      <c r="V2135" s="17">
        <v>1612206.35</v>
      </c>
      <c r="W2135" s="17">
        <f t="shared" si="298"/>
        <v>-1612206.35</v>
      </c>
      <c r="X2135" t="str">
        <f>VLOOKUP(J2135,'[12]Conver ASEJ VS Clave Nueva'!$A$4:$C$193,3,FALSE)</f>
        <v>4.3.3.1</v>
      </c>
      <c r="Y2135" t="str">
        <f>VLOOKUP(K2135,'[13]Conver ASEJ VS Clave Nueva'!$B$4:$D$193,3,FALSE)</f>
        <v>Licencias de construcción</v>
      </c>
    </row>
    <row r="2136" spans="1:25" x14ac:dyDescent="0.25">
      <c r="A2136" s="16">
        <v>84805</v>
      </c>
      <c r="B2136" s="16" t="s">
        <v>80</v>
      </c>
      <c r="C2136" s="16" t="str">
        <f t="shared" si="299"/>
        <v>2018</v>
      </c>
      <c r="D2136" s="16" t="str">
        <f t="shared" si="300"/>
        <v>040000</v>
      </c>
      <c r="E2136" s="16" t="str">
        <f>VLOOKUP(D2136:D5292,'[10]Catalogos CRI'!$A$10:$B$19,2,FALSE)</f>
        <v>DERECHOS</v>
      </c>
      <c r="F2136" s="16" t="str">
        <f t="shared" si="301"/>
        <v>043000</v>
      </c>
      <c r="G2136" s="16" t="str">
        <f>VLOOKUP(F2136:F5292,'[10]Catalogos CRI'!$A$24:$B$65,2,FALSE)</f>
        <v>DERECHOS POR PRESTACIÓN DE SERVICIOS</v>
      </c>
      <c r="H2136" s="16" t="str">
        <f t="shared" si="302"/>
        <v>043030</v>
      </c>
      <c r="I2136" s="16" t="str">
        <f>VLOOKUP(H2136:H5292,'[10]Catalogos CRI'!$A$70:$B$148,2,FALSE)</f>
        <v>Licencias de construcción, reconstrucción, reparación o demolición de obras</v>
      </c>
      <c r="J2136" s="16" t="str">
        <f t="shared" si="303"/>
        <v>043034</v>
      </c>
      <c r="K2136" s="16" t="str">
        <f>VLOOKUP(J2136:J5292,'[10]Catalogos CRI'!$A$153:$B$335,2,FALSE)</f>
        <v>Licencias para reconstrucción, reestructuración o adaptación</v>
      </c>
      <c r="L2136" s="16" t="str">
        <f t="shared" si="304"/>
        <v>400</v>
      </c>
      <c r="M2136" s="16" t="str">
        <f>VLOOKUP(L2136:L5292,[11]FF!$A$10:$B$16,2,FALSE)</f>
        <v>Ingresos Propios</v>
      </c>
      <c r="N2136" s="16" t="str">
        <f t="shared" si="305"/>
        <v>401</v>
      </c>
      <c r="O2136" s="16" t="str">
        <f>VLOOKUP(N2136:N5292,[11]FF!$A$22:$B$93,2,FALSE)</f>
        <v>Ingresos Propios</v>
      </c>
      <c r="P2136" s="16">
        <v>860538</v>
      </c>
      <c r="Q2136" s="16">
        <v>1</v>
      </c>
      <c r="R2136" s="17">
        <v>0</v>
      </c>
      <c r="S2136" s="17">
        <v>0</v>
      </c>
      <c r="T2136" s="17">
        <f t="shared" si="297"/>
        <v>0</v>
      </c>
      <c r="U2136" s="17">
        <v>0</v>
      </c>
      <c r="V2136" s="17">
        <v>47574.48</v>
      </c>
      <c r="W2136" s="17">
        <f t="shared" si="298"/>
        <v>-47574.48</v>
      </c>
      <c r="X2136" t="str">
        <f>VLOOKUP(J2136,'[12]Conver ASEJ VS Clave Nueva'!$A$4:$C$193,3,FALSE)</f>
        <v>4.3.3.4</v>
      </c>
      <c r="Y2136" t="str">
        <f>VLOOKUP(K2136,'[13]Conver ASEJ VS Clave Nueva'!$B$4:$D$193,3,FALSE)</f>
        <v>Licencias para reconstrucción, reestructuración o adaptación</v>
      </c>
    </row>
    <row r="2137" spans="1:25" x14ac:dyDescent="0.25">
      <c r="A2137" s="16">
        <v>84805</v>
      </c>
      <c r="B2137" s="16" t="s">
        <v>80</v>
      </c>
      <c r="C2137" s="16" t="str">
        <f t="shared" si="299"/>
        <v>2018</v>
      </c>
      <c r="D2137" s="16" t="str">
        <f t="shared" si="300"/>
        <v>040000</v>
      </c>
      <c r="E2137" s="16" t="str">
        <f>VLOOKUP(D2137:D5293,'[10]Catalogos CRI'!$A$10:$B$19,2,FALSE)</f>
        <v>DERECHOS</v>
      </c>
      <c r="F2137" s="16" t="str">
        <f t="shared" si="301"/>
        <v>043000</v>
      </c>
      <c r="G2137" s="16" t="str">
        <f>VLOOKUP(F2137:F5293,'[10]Catalogos CRI'!$A$24:$B$65,2,FALSE)</f>
        <v>DERECHOS POR PRESTACIÓN DE SERVICIOS</v>
      </c>
      <c r="H2137" s="16" t="str">
        <f t="shared" si="302"/>
        <v>043030</v>
      </c>
      <c r="I2137" s="16" t="str">
        <f>VLOOKUP(H2137:H5293,'[10]Catalogos CRI'!$A$70:$B$148,2,FALSE)</f>
        <v>Licencias de construcción, reconstrucción, reparación o demolición de obras</v>
      </c>
      <c r="J2137" s="16" t="str">
        <f t="shared" si="303"/>
        <v>043034</v>
      </c>
      <c r="K2137" s="16" t="str">
        <f>VLOOKUP(J2137:J5293,'[10]Catalogos CRI'!$A$153:$B$335,2,FALSE)</f>
        <v>Licencias para reconstrucción, reestructuración o adaptación</v>
      </c>
      <c r="L2137" s="16" t="str">
        <f t="shared" si="304"/>
        <v>400</v>
      </c>
      <c r="M2137" s="16" t="str">
        <f>VLOOKUP(L2137:L5293,[11]FF!$A$10:$B$16,2,FALSE)</f>
        <v>Ingresos Propios</v>
      </c>
      <c r="N2137" s="16" t="str">
        <f t="shared" si="305"/>
        <v>401</v>
      </c>
      <c r="O2137" s="16" t="str">
        <f>VLOOKUP(N2137:N5293,[11]FF!$A$22:$B$93,2,FALSE)</f>
        <v>Ingresos Propios</v>
      </c>
      <c r="P2137" s="16">
        <v>860539</v>
      </c>
      <c r="Q2137" s="16">
        <v>2</v>
      </c>
      <c r="R2137" s="17">
        <v>0</v>
      </c>
      <c r="S2137" s="17">
        <v>0</v>
      </c>
      <c r="T2137" s="17">
        <f t="shared" si="297"/>
        <v>0</v>
      </c>
      <c r="U2137" s="17">
        <v>0</v>
      </c>
      <c r="V2137" s="17">
        <v>32627.71</v>
      </c>
      <c r="W2137" s="17">
        <f t="shared" si="298"/>
        <v>-32627.71</v>
      </c>
      <c r="X2137" t="str">
        <f>VLOOKUP(J2137,'[12]Conver ASEJ VS Clave Nueva'!$A$4:$C$193,3,FALSE)</f>
        <v>4.3.3.4</v>
      </c>
      <c r="Y2137" t="str">
        <f>VLOOKUP(K2137,'[13]Conver ASEJ VS Clave Nueva'!$B$4:$D$193,3,FALSE)</f>
        <v>Licencias para reconstrucción, reestructuración o adaptación</v>
      </c>
    </row>
    <row r="2138" spans="1:25" x14ac:dyDescent="0.25">
      <c r="A2138" s="16">
        <v>84805</v>
      </c>
      <c r="B2138" s="16" t="s">
        <v>80</v>
      </c>
      <c r="C2138" s="16" t="str">
        <f t="shared" si="299"/>
        <v>2018</v>
      </c>
      <c r="D2138" s="16" t="str">
        <f t="shared" si="300"/>
        <v>040000</v>
      </c>
      <c r="E2138" s="16" t="str">
        <f>VLOOKUP(D2138:D5294,'[10]Catalogos CRI'!$A$10:$B$19,2,FALSE)</f>
        <v>DERECHOS</v>
      </c>
      <c r="F2138" s="16" t="str">
        <f t="shared" si="301"/>
        <v>043000</v>
      </c>
      <c r="G2138" s="16" t="str">
        <f>VLOOKUP(F2138:F5294,'[10]Catalogos CRI'!$A$24:$B$65,2,FALSE)</f>
        <v>DERECHOS POR PRESTACIÓN DE SERVICIOS</v>
      </c>
      <c r="H2138" s="16" t="str">
        <f t="shared" si="302"/>
        <v>043030</v>
      </c>
      <c r="I2138" s="16" t="str">
        <f>VLOOKUP(H2138:H5294,'[10]Catalogos CRI'!$A$70:$B$148,2,FALSE)</f>
        <v>Licencias de construcción, reconstrucción, reparación o demolición de obras</v>
      </c>
      <c r="J2138" s="16" t="str">
        <f t="shared" si="303"/>
        <v>043034</v>
      </c>
      <c r="K2138" s="16" t="str">
        <f>VLOOKUP(J2138:J5294,'[10]Catalogos CRI'!$A$153:$B$335,2,FALSE)</f>
        <v>Licencias para reconstrucción, reestructuración o adaptación</v>
      </c>
      <c r="L2138" s="16" t="str">
        <f t="shared" si="304"/>
        <v>400</v>
      </c>
      <c r="M2138" s="16" t="str">
        <f>VLOOKUP(L2138:L5294,[11]FF!$A$10:$B$16,2,FALSE)</f>
        <v>Ingresos Propios</v>
      </c>
      <c r="N2138" s="16" t="str">
        <f t="shared" si="305"/>
        <v>401</v>
      </c>
      <c r="O2138" s="16" t="str">
        <f>VLOOKUP(N2138:N5294,[11]FF!$A$22:$B$93,2,FALSE)</f>
        <v>Ingresos Propios</v>
      </c>
      <c r="P2138" s="16">
        <v>860540</v>
      </c>
      <c r="Q2138" s="16">
        <v>3</v>
      </c>
      <c r="R2138" s="17">
        <v>0</v>
      </c>
      <c r="S2138" s="17">
        <v>0</v>
      </c>
      <c r="T2138" s="17">
        <f t="shared" si="297"/>
        <v>0</v>
      </c>
      <c r="U2138" s="17">
        <v>0</v>
      </c>
      <c r="V2138" s="17">
        <v>48971.39</v>
      </c>
      <c r="W2138" s="17">
        <f t="shared" si="298"/>
        <v>-48971.39</v>
      </c>
      <c r="X2138" t="str">
        <f>VLOOKUP(J2138,'[12]Conver ASEJ VS Clave Nueva'!$A$4:$C$193,3,FALSE)</f>
        <v>4.3.3.4</v>
      </c>
      <c r="Y2138" t="str">
        <f>VLOOKUP(K2138,'[13]Conver ASEJ VS Clave Nueva'!$B$4:$D$193,3,FALSE)</f>
        <v>Licencias para reconstrucción, reestructuración o adaptación</v>
      </c>
    </row>
    <row r="2139" spans="1:25" x14ac:dyDescent="0.25">
      <c r="A2139" s="16">
        <v>84805</v>
      </c>
      <c r="B2139" s="16" t="s">
        <v>80</v>
      </c>
      <c r="C2139" s="16" t="str">
        <f t="shared" si="299"/>
        <v>2018</v>
      </c>
      <c r="D2139" s="16" t="str">
        <f t="shared" si="300"/>
        <v>040000</v>
      </c>
      <c r="E2139" s="16" t="str">
        <f>VLOOKUP(D2139:D5295,'[10]Catalogos CRI'!$A$10:$B$19,2,FALSE)</f>
        <v>DERECHOS</v>
      </c>
      <c r="F2139" s="16" t="str">
        <f t="shared" si="301"/>
        <v>043000</v>
      </c>
      <c r="G2139" s="16" t="str">
        <f>VLOOKUP(F2139:F5295,'[10]Catalogos CRI'!$A$24:$B$65,2,FALSE)</f>
        <v>DERECHOS POR PRESTACIÓN DE SERVICIOS</v>
      </c>
      <c r="H2139" s="16" t="str">
        <f t="shared" si="302"/>
        <v>043030</v>
      </c>
      <c r="I2139" s="16" t="str">
        <f>VLOOKUP(H2139:H5295,'[10]Catalogos CRI'!$A$70:$B$148,2,FALSE)</f>
        <v>Licencias de construcción, reconstrucción, reparación o demolición de obras</v>
      </c>
      <c r="J2139" s="16" t="str">
        <f t="shared" si="303"/>
        <v>043034</v>
      </c>
      <c r="K2139" s="16" t="str">
        <f>VLOOKUP(J2139:J5295,'[10]Catalogos CRI'!$A$153:$B$335,2,FALSE)</f>
        <v>Licencias para reconstrucción, reestructuración o adaptación</v>
      </c>
      <c r="L2139" s="16" t="str">
        <f t="shared" si="304"/>
        <v>400</v>
      </c>
      <c r="M2139" s="16" t="str">
        <f>VLOOKUP(L2139:L5295,[11]FF!$A$10:$B$16,2,FALSE)</f>
        <v>Ingresos Propios</v>
      </c>
      <c r="N2139" s="16" t="str">
        <f t="shared" si="305"/>
        <v>401</v>
      </c>
      <c r="O2139" s="16" t="str">
        <f>VLOOKUP(N2139:N5295,[11]FF!$A$22:$B$93,2,FALSE)</f>
        <v>Ingresos Propios</v>
      </c>
      <c r="P2139" s="16">
        <v>860541</v>
      </c>
      <c r="Q2139" s="16">
        <v>4</v>
      </c>
      <c r="R2139" s="17">
        <v>0</v>
      </c>
      <c r="S2139" s="17">
        <v>0</v>
      </c>
      <c r="T2139" s="17">
        <f t="shared" si="297"/>
        <v>0</v>
      </c>
      <c r="U2139" s="17">
        <v>0</v>
      </c>
      <c r="V2139" s="17">
        <v>44300.63</v>
      </c>
      <c r="W2139" s="17">
        <f t="shared" si="298"/>
        <v>-44300.63</v>
      </c>
      <c r="X2139" t="str">
        <f>VLOOKUP(J2139,'[12]Conver ASEJ VS Clave Nueva'!$A$4:$C$193,3,FALSE)</f>
        <v>4.3.3.4</v>
      </c>
      <c r="Y2139" t="str">
        <f>VLOOKUP(K2139,'[13]Conver ASEJ VS Clave Nueva'!$B$4:$D$193,3,FALSE)</f>
        <v>Licencias para reconstrucción, reestructuración o adaptación</v>
      </c>
    </row>
    <row r="2140" spans="1:25" x14ac:dyDescent="0.25">
      <c r="A2140" s="16">
        <v>84805</v>
      </c>
      <c r="B2140" s="16" t="s">
        <v>80</v>
      </c>
      <c r="C2140" s="16" t="str">
        <f t="shared" si="299"/>
        <v>2018</v>
      </c>
      <c r="D2140" s="16" t="str">
        <f t="shared" si="300"/>
        <v>040000</v>
      </c>
      <c r="E2140" s="16" t="str">
        <f>VLOOKUP(D2140:D5296,'[10]Catalogos CRI'!$A$10:$B$19,2,FALSE)</f>
        <v>DERECHOS</v>
      </c>
      <c r="F2140" s="16" t="str">
        <f t="shared" si="301"/>
        <v>043000</v>
      </c>
      <c r="G2140" s="16" t="str">
        <f>VLOOKUP(F2140:F5296,'[10]Catalogos CRI'!$A$24:$B$65,2,FALSE)</f>
        <v>DERECHOS POR PRESTACIÓN DE SERVICIOS</v>
      </c>
      <c r="H2140" s="16" t="str">
        <f t="shared" si="302"/>
        <v>043030</v>
      </c>
      <c r="I2140" s="16" t="str">
        <f>VLOOKUP(H2140:H5296,'[10]Catalogos CRI'!$A$70:$B$148,2,FALSE)</f>
        <v>Licencias de construcción, reconstrucción, reparación o demolición de obras</v>
      </c>
      <c r="J2140" s="16" t="str">
        <f t="shared" si="303"/>
        <v>043034</v>
      </c>
      <c r="K2140" s="16" t="str">
        <f>VLOOKUP(J2140:J5296,'[10]Catalogos CRI'!$A$153:$B$335,2,FALSE)</f>
        <v>Licencias para reconstrucción, reestructuración o adaptación</v>
      </c>
      <c r="L2140" s="16" t="str">
        <f t="shared" si="304"/>
        <v>400</v>
      </c>
      <c r="M2140" s="16" t="str">
        <f>VLOOKUP(L2140:L5296,[11]FF!$A$10:$B$16,2,FALSE)</f>
        <v>Ingresos Propios</v>
      </c>
      <c r="N2140" s="16" t="str">
        <f t="shared" si="305"/>
        <v>401</v>
      </c>
      <c r="O2140" s="16" t="str">
        <f>VLOOKUP(N2140:N5296,[11]FF!$A$22:$B$93,2,FALSE)</f>
        <v>Ingresos Propios</v>
      </c>
      <c r="P2140" s="16">
        <v>860542</v>
      </c>
      <c r="Q2140" s="16">
        <v>5</v>
      </c>
      <c r="R2140" s="17">
        <v>0</v>
      </c>
      <c r="S2140" s="17">
        <v>0</v>
      </c>
      <c r="T2140" s="17">
        <f t="shared" si="297"/>
        <v>0</v>
      </c>
      <c r="U2140" s="17">
        <v>0</v>
      </c>
      <c r="V2140" s="17">
        <v>78824.41</v>
      </c>
      <c r="W2140" s="17">
        <f t="shared" si="298"/>
        <v>-78824.41</v>
      </c>
      <c r="X2140" t="str">
        <f>VLOOKUP(J2140,'[12]Conver ASEJ VS Clave Nueva'!$A$4:$C$193,3,FALSE)</f>
        <v>4.3.3.4</v>
      </c>
      <c r="Y2140" t="str">
        <f>VLOOKUP(K2140,'[13]Conver ASEJ VS Clave Nueva'!$B$4:$D$193,3,FALSE)</f>
        <v>Licencias para reconstrucción, reestructuración o adaptación</v>
      </c>
    </row>
    <row r="2141" spans="1:25" x14ac:dyDescent="0.25">
      <c r="A2141" s="16">
        <v>84805</v>
      </c>
      <c r="B2141" s="16" t="s">
        <v>80</v>
      </c>
      <c r="C2141" s="16" t="str">
        <f t="shared" si="299"/>
        <v>2018</v>
      </c>
      <c r="D2141" s="16" t="str">
        <f t="shared" si="300"/>
        <v>040000</v>
      </c>
      <c r="E2141" s="16" t="str">
        <f>VLOOKUP(D2141:D5297,'[10]Catalogos CRI'!$A$10:$B$19,2,FALSE)</f>
        <v>DERECHOS</v>
      </c>
      <c r="F2141" s="16" t="str">
        <f t="shared" si="301"/>
        <v>043000</v>
      </c>
      <c r="G2141" s="16" t="str">
        <f>VLOOKUP(F2141:F5297,'[10]Catalogos CRI'!$A$24:$B$65,2,FALSE)</f>
        <v>DERECHOS POR PRESTACIÓN DE SERVICIOS</v>
      </c>
      <c r="H2141" s="16" t="str">
        <f t="shared" si="302"/>
        <v>043030</v>
      </c>
      <c r="I2141" s="16" t="str">
        <f>VLOOKUP(H2141:H5297,'[10]Catalogos CRI'!$A$70:$B$148,2,FALSE)</f>
        <v>Licencias de construcción, reconstrucción, reparación o demolición de obras</v>
      </c>
      <c r="J2141" s="16" t="str">
        <f t="shared" si="303"/>
        <v>043034</v>
      </c>
      <c r="K2141" s="16" t="str">
        <f>VLOOKUP(J2141:J5297,'[10]Catalogos CRI'!$A$153:$B$335,2,FALSE)</f>
        <v>Licencias para reconstrucción, reestructuración o adaptación</v>
      </c>
      <c r="L2141" s="16" t="str">
        <f t="shared" si="304"/>
        <v>400</v>
      </c>
      <c r="M2141" s="16" t="str">
        <f>VLOOKUP(L2141:L5297,[11]FF!$A$10:$B$16,2,FALSE)</f>
        <v>Ingresos Propios</v>
      </c>
      <c r="N2141" s="16" t="str">
        <f t="shared" si="305"/>
        <v>401</v>
      </c>
      <c r="O2141" s="16" t="str">
        <f>VLOOKUP(N2141:N5297,[11]FF!$A$22:$B$93,2,FALSE)</f>
        <v>Ingresos Propios</v>
      </c>
      <c r="P2141" s="16">
        <v>860543</v>
      </c>
      <c r="Q2141" s="16">
        <v>6</v>
      </c>
      <c r="R2141" s="17">
        <v>0</v>
      </c>
      <c r="S2141" s="17">
        <v>0</v>
      </c>
      <c r="T2141" s="17">
        <f t="shared" si="297"/>
        <v>0</v>
      </c>
      <c r="U2141" s="17">
        <v>0</v>
      </c>
      <c r="V2141" s="17">
        <v>566038.11</v>
      </c>
      <c r="W2141" s="17">
        <f t="shared" si="298"/>
        <v>-566038.11</v>
      </c>
      <c r="X2141" t="str">
        <f>VLOOKUP(J2141,'[12]Conver ASEJ VS Clave Nueva'!$A$4:$C$193,3,FALSE)</f>
        <v>4.3.3.4</v>
      </c>
      <c r="Y2141" t="str">
        <f>VLOOKUP(K2141,'[13]Conver ASEJ VS Clave Nueva'!$B$4:$D$193,3,FALSE)</f>
        <v>Licencias para reconstrucción, reestructuración o adaptación</v>
      </c>
    </row>
    <row r="2142" spans="1:25" x14ac:dyDescent="0.25">
      <c r="A2142" s="16">
        <v>84805</v>
      </c>
      <c r="B2142" s="16" t="s">
        <v>80</v>
      </c>
      <c r="C2142" s="16" t="str">
        <f t="shared" si="299"/>
        <v>2018</v>
      </c>
      <c r="D2142" s="16" t="str">
        <f t="shared" si="300"/>
        <v>040000</v>
      </c>
      <c r="E2142" s="16" t="str">
        <f>VLOOKUP(D2142:D5298,'[10]Catalogos CRI'!$A$10:$B$19,2,FALSE)</f>
        <v>DERECHOS</v>
      </c>
      <c r="F2142" s="16" t="str">
        <f t="shared" si="301"/>
        <v>043000</v>
      </c>
      <c r="G2142" s="16" t="str">
        <f>VLOOKUP(F2142:F5298,'[10]Catalogos CRI'!$A$24:$B$65,2,FALSE)</f>
        <v>DERECHOS POR PRESTACIÓN DE SERVICIOS</v>
      </c>
      <c r="H2142" s="16" t="str">
        <f t="shared" si="302"/>
        <v>043030</v>
      </c>
      <c r="I2142" s="16" t="str">
        <f>VLOOKUP(H2142:H5298,'[10]Catalogos CRI'!$A$70:$B$148,2,FALSE)</f>
        <v>Licencias de construcción, reconstrucción, reparación o demolición de obras</v>
      </c>
      <c r="J2142" s="16" t="str">
        <f t="shared" si="303"/>
        <v>043034</v>
      </c>
      <c r="K2142" s="16" t="str">
        <f>VLOOKUP(J2142:J5298,'[10]Catalogos CRI'!$A$153:$B$335,2,FALSE)</f>
        <v>Licencias para reconstrucción, reestructuración o adaptación</v>
      </c>
      <c r="L2142" s="16" t="str">
        <f t="shared" si="304"/>
        <v>400</v>
      </c>
      <c r="M2142" s="16" t="str">
        <f>VLOOKUP(L2142:L5298,[11]FF!$A$10:$B$16,2,FALSE)</f>
        <v>Ingresos Propios</v>
      </c>
      <c r="N2142" s="16" t="str">
        <f t="shared" si="305"/>
        <v>401</v>
      </c>
      <c r="O2142" s="16" t="str">
        <f>VLOOKUP(N2142:N5298,[11]FF!$A$22:$B$93,2,FALSE)</f>
        <v>Ingresos Propios</v>
      </c>
      <c r="P2142" s="16">
        <v>860544</v>
      </c>
      <c r="Q2142" s="16">
        <v>7</v>
      </c>
      <c r="R2142" s="17">
        <v>0</v>
      </c>
      <c r="S2142" s="17">
        <v>0</v>
      </c>
      <c r="T2142" s="17">
        <f t="shared" si="297"/>
        <v>0</v>
      </c>
      <c r="U2142" s="17">
        <v>0</v>
      </c>
      <c r="V2142" s="17">
        <v>60546</v>
      </c>
      <c r="W2142" s="17">
        <f t="shared" si="298"/>
        <v>-60546</v>
      </c>
      <c r="X2142" t="str">
        <f>VLOOKUP(J2142,'[12]Conver ASEJ VS Clave Nueva'!$A$4:$C$193,3,FALSE)</f>
        <v>4.3.3.4</v>
      </c>
      <c r="Y2142" t="str">
        <f>VLOOKUP(K2142,'[13]Conver ASEJ VS Clave Nueva'!$B$4:$D$193,3,FALSE)</f>
        <v>Licencias para reconstrucción, reestructuración o adaptación</v>
      </c>
    </row>
    <row r="2143" spans="1:25" x14ac:dyDescent="0.25">
      <c r="A2143" s="16">
        <v>84805</v>
      </c>
      <c r="B2143" s="16" t="s">
        <v>80</v>
      </c>
      <c r="C2143" s="16" t="str">
        <f t="shared" si="299"/>
        <v>2018</v>
      </c>
      <c r="D2143" s="16" t="str">
        <f t="shared" si="300"/>
        <v>040000</v>
      </c>
      <c r="E2143" s="16" t="str">
        <f>VLOOKUP(D2143:D5299,'[10]Catalogos CRI'!$A$10:$B$19,2,FALSE)</f>
        <v>DERECHOS</v>
      </c>
      <c r="F2143" s="16" t="str">
        <f t="shared" si="301"/>
        <v>043000</v>
      </c>
      <c r="G2143" s="16" t="str">
        <f>VLOOKUP(F2143:F5299,'[10]Catalogos CRI'!$A$24:$B$65,2,FALSE)</f>
        <v>DERECHOS POR PRESTACIÓN DE SERVICIOS</v>
      </c>
      <c r="H2143" s="16" t="str">
        <f t="shared" si="302"/>
        <v>043030</v>
      </c>
      <c r="I2143" s="16" t="str">
        <f>VLOOKUP(H2143:H5299,'[10]Catalogos CRI'!$A$70:$B$148,2,FALSE)</f>
        <v>Licencias de construcción, reconstrucción, reparación o demolición de obras</v>
      </c>
      <c r="J2143" s="16" t="str">
        <f t="shared" si="303"/>
        <v>043034</v>
      </c>
      <c r="K2143" s="16" t="str">
        <f>VLOOKUP(J2143:J5299,'[10]Catalogos CRI'!$A$153:$B$335,2,FALSE)</f>
        <v>Licencias para reconstrucción, reestructuración o adaptación</v>
      </c>
      <c r="L2143" s="16" t="str">
        <f t="shared" si="304"/>
        <v>400</v>
      </c>
      <c r="M2143" s="16" t="str">
        <f>VLOOKUP(L2143:L5299,[11]FF!$A$10:$B$16,2,FALSE)</f>
        <v>Ingresos Propios</v>
      </c>
      <c r="N2143" s="16" t="str">
        <f t="shared" si="305"/>
        <v>401</v>
      </c>
      <c r="O2143" s="16" t="str">
        <f>VLOOKUP(N2143:N5299,[11]FF!$A$22:$B$93,2,FALSE)</f>
        <v>Ingresos Propios</v>
      </c>
      <c r="P2143" s="16">
        <v>860545</v>
      </c>
      <c r="Q2143" s="16">
        <v>8</v>
      </c>
      <c r="R2143" s="17">
        <v>0</v>
      </c>
      <c r="S2143" s="17">
        <v>0</v>
      </c>
      <c r="T2143" s="17">
        <f t="shared" si="297"/>
        <v>0</v>
      </c>
      <c r="U2143" s="17">
        <v>0</v>
      </c>
      <c r="V2143" s="17">
        <v>197278.5</v>
      </c>
      <c r="W2143" s="17">
        <f t="shared" si="298"/>
        <v>-197278.5</v>
      </c>
      <c r="X2143" t="str">
        <f>VLOOKUP(J2143,'[12]Conver ASEJ VS Clave Nueva'!$A$4:$C$193,3,FALSE)</f>
        <v>4.3.3.4</v>
      </c>
      <c r="Y2143" t="str">
        <f>VLOOKUP(K2143,'[13]Conver ASEJ VS Clave Nueva'!$B$4:$D$193,3,FALSE)</f>
        <v>Licencias para reconstrucción, reestructuración o adaptación</v>
      </c>
    </row>
    <row r="2144" spans="1:25" x14ac:dyDescent="0.25">
      <c r="A2144" s="16">
        <v>84805</v>
      </c>
      <c r="B2144" s="16" t="s">
        <v>80</v>
      </c>
      <c r="C2144" s="16" t="str">
        <f t="shared" si="299"/>
        <v>2018</v>
      </c>
      <c r="D2144" s="16" t="str">
        <f t="shared" si="300"/>
        <v>040000</v>
      </c>
      <c r="E2144" s="16" t="str">
        <f>VLOOKUP(D2144:D5300,'[10]Catalogos CRI'!$A$10:$B$19,2,FALSE)</f>
        <v>DERECHOS</v>
      </c>
      <c r="F2144" s="16" t="str">
        <f t="shared" si="301"/>
        <v>043000</v>
      </c>
      <c r="G2144" s="16" t="str">
        <f>VLOOKUP(F2144:F5300,'[10]Catalogos CRI'!$A$24:$B$65,2,FALSE)</f>
        <v>DERECHOS POR PRESTACIÓN DE SERVICIOS</v>
      </c>
      <c r="H2144" s="16" t="str">
        <f t="shared" si="302"/>
        <v>043030</v>
      </c>
      <c r="I2144" s="16" t="str">
        <f>VLOOKUP(H2144:H5300,'[10]Catalogos CRI'!$A$70:$B$148,2,FALSE)</f>
        <v>Licencias de construcción, reconstrucción, reparación o demolición de obras</v>
      </c>
      <c r="J2144" s="16" t="str">
        <f t="shared" si="303"/>
        <v>043034</v>
      </c>
      <c r="K2144" s="16" t="str">
        <f>VLOOKUP(J2144:J5300,'[10]Catalogos CRI'!$A$153:$B$335,2,FALSE)</f>
        <v>Licencias para reconstrucción, reestructuración o adaptación</v>
      </c>
      <c r="L2144" s="16" t="str">
        <f t="shared" si="304"/>
        <v>400</v>
      </c>
      <c r="M2144" s="16" t="str">
        <f>VLOOKUP(L2144:L5300,[11]FF!$A$10:$B$16,2,FALSE)</f>
        <v>Ingresos Propios</v>
      </c>
      <c r="N2144" s="16" t="str">
        <f t="shared" si="305"/>
        <v>401</v>
      </c>
      <c r="O2144" s="16" t="str">
        <f>VLOOKUP(N2144:N5300,[11]FF!$A$22:$B$93,2,FALSE)</f>
        <v>Ingresos Propios</v>
      </c>
      <c r="P2144" s="16">
        <v>860546</v>
      </c>
      <c r="Q2144" s="16">
        <v>9</v>
      </c>
      <c r="R2144" s="17">
        <v>0</v>
      </c>
      <c r="S2144" s="17">
        <v>0</v>
      </c>
      <c r="T2144" s="17">
        <f t="shared" si="297"/>
        <v>0</v>
      </c>
      <c r="U2144" s="17">
        <v>0</v>
      </c>
      <c r="V2144" s="17">
        <v>146180.07</v>
      </c>
      <c r="W2144" s="17">
        <f t="shared" si="298"/>
        <v>-146180.07</v>
      </c>
      <c r="X2144" t="str">
        <f>VLOOKUP(J2144,'[12]Conver ASEJ VS Clave Nueva'!$A$4:$C$193,3,FALSE)</f>
        <v>4.3.3.4</v>
      </c>
      <c r="Y2144" t="str">
        <f>VLOOKUP(K2144,'[13]Conver ASEJ VS Clave Nueva'!$B$4:$D$193,3,FALSE)</f>
        <v>Licencias para reconstrucción, reestructuración o adaptación</v>
      </c>
    </row>
    <row r="2145" spans="1:25" x14ac:dyDescent="0.25">
      <c r="A2145" s="16">
        <v>84805</v>
      </c>
      <c r="B2145" s="16" t="s">
        <v>80</v>
      </c>
      <c r="C2145" s="16" t="str">
        <f t="shared" si="299"/>
        <v>2018</v>
      </c>
      <c r="D2145" s="16" t="str">
        <f t="shared" si="300"/>
        <v>040000</v>
      </c>
      <c r="E2145" s="16" t="str">
        <f>VLOOKUP(D2145:D5301,'[10]Catalogos CRI'!$A$10:$B$19,2,FALSE)</f>
        <v>DERECHOS</v>
      </c>
      <c r="F2145" s="16" t="str">
        <f t="shared" si="301"/>
        <v>043000</v>
      </c>
      <c r="G2145" s="16" t="str">
        <f>VLOOKUP(F2145:F5301,'[10]Catalogos CRI'!$A$24:$B$65,2,FALSE)</f>
        <v>DERECHOS POR PRESTACIÓN DE SERVICIOS</v>
      </c>
      <c r="H2145" s="16" t="str">
        <f t="shared" si="302"/>
        <v>043030</v>
      </c>
      <c r="I2145" s="16" t="str">
        <f>VLOOKUP(H2145:H5301,'[10]Catalogos CRI'!$A$70:$B$148,2,FALSE)</f>
        <v>Licencias de construcción, reconstrucción, reparación o demolición de obras</v>
      </c>
      <c r="J2145" s="16" t="str">
        <f t="shared" si="303"/>
        <v>043034</v>
      </c>
      <c r="K2145" s="16" t="str">
        <f>VLOOKUP(J2145:J5301,'[10]Catalogos CRI'!$A$153:$B$335,2,FALSE)</f>
        <v>Licencias para reconstrucción, reestructuración o adaptación</v>
      </c>
      <c r="L2145" s="16" t="str">
        <f t="shared" si="304"/>
        <v>400</v>
      </c>
      <c r="M2145" s="16" t="str">
        <f>VLOOKUP(L2145:L5301,[11]FF!$A$10:$B$16,2,FALSE)</f>
        <v>Ingresos Propios</v>
      </c>
      <c r="N2145" s="16" t="str">
        <f t="shared" si="305"/>
        <v>401</v>
      </c>
      <c r="O2145" s="16" t="str">
        <f>VLOOKUP(N2145:N5301,[11]FF!$A$22:$B$93,2,FALSE)</f>
        <v>Ingresos Propios</v>
      </c>
      <c r="P2145" s="16">
        <v>860547</v>
      </c>
      <c r="Q2145" s="16">
        <v>10</v>
      </c>
      <c r="R2145" s="17">
        <v>0</v>
      </c>
      <c r="S2145" s="17">
        <v>0</v>
      </c>
      <c r="T2145" s="17">
        <f t="shared" si="297"/>
        <v>0</v>
      </c>
      <c r="U2145" s="17">
        <v>0</v>
      </c>
      <c r="V2145" s="17">
        <v>64928.480000000003</v>
      </c>
      <c r="W2145" s="17">
        <f t="shared" si="298"/>
        <v>-64928.480000000003</v>
      </c>
      <c r="X2145" t="str">
        <f>VLOOKUP(J2145,'[12]Conver ASEJ VS Clave Nueva'!$A$4:$C$193,3,FALSE)</f>
        <v>4.3.3.4</v>
      </c>
      <c r="Y2145" t="str">
        <f>VLOOKUP(K2145,'[13]Conver ASEJ VS Clave Nueva'!$B$4:$D$193,3,FALSE)</f>
        <v>Licencias para reconstrucción, reestructuración o adaptación</v>
      </c>
    </row>
    <row r="2146" spans="1:25" x14ac:dyDescent="0.25">
      <c r="A2146" s="16">
        <v>84805</v>
      </c>
      <c r="B2146" s="16" t="s">
        <v>80</v>
      </c>
      <c r="C2146" s="16" t="str">
        <f t="shared" si="299"/>
        <v>2018</v>
      </c>
      <c r="D2146" s="16" t="str">
        <f t="shared" si="300"/>
        <v>040000</v>
      </c>
      <c r="E2146" s="16" t="str">
        <f>VLOOKUP(D2146:D5302,'[10]Catalogos CRI'!$A$10:$B$19,2,FALSE)</f>
        <v>DERECHOS</v>
      </c>
      <c r="F2146" s="16" t="str">
        <f t="shared" si="301"/>
        <v>043000</v>
      </c>
      <c r="G2146" s="16" t="str">
        <f>VLOOKUP(F2146:F5302,'[10]Catalogos CRI'!$A$24:$B$65,2,FALSE)</f>
        <v>DERECHOS POR PRESTACIÓN DE SERVICIOS</v>
      </c>
      <c r="H2146" s="16" t="str">
        <f t="shared" si="302"/>
        <v>043030</v>
      </c>
      <c r="I2146" s="16" t="str">
        <f>VLOOKUP(H2146:H5302,'[10]Catalogos CRI'!$A$70:$B$148,2,FALSE)</f>
        <v>Licencias de construcción, reconstrucción, reparación o demolición de obras</v>
      </c>
      <c r="J2146" s="16" t="str">
        <f t="shared" si="303"/>
        <v>043034</v>
      </c>
      <c r="K2146" s="16" t="str">
        <f>VLOOKUP(J2146:J5302,'[10]Catalogos CRI'!$A$153:$B$335,2,FALSE)</f>
        <v>Licencias para reconstrucción, reestructuración o adaptación</v>
      </c>
      <c r="L2146" s="16" t="str">
        <f t="shared" si="304"/>
        <v>400</v>
      </c>
      <c r="M2146" s="16" t="str">
        <f>VLOOKUP(L2146:L5302,[11]FF!$A$10:$B$16,2,FALSE)</f>
        <v>Ingresos Propios</v>
      </c>
      <c r="N2146" s="16" t="str">
        <f t="shared" si="305"/>
        <v>401</v>
      </c>
      <c r="O2146" s="16" t="str">
        <f>VLOOKUP(N2146:N5302,[11]FF!$A$22:$B$93,2,FALSE)</f>
        <v>Ingresos Propios</v>
      </c>
      <c r="P2146" s="16">
        <v>860548</v>
      </c>
      <c r="Q2146" s="16">
        <v>11</v>
      </c>
      <c r="R2146" s="17">
        <v>0</v>
      </c>
      <c r="S2146" s="17">
        <v>0</v>
      </c>
      <c r="T2146" s="17">
        <f t="shared" si="297"/>
        <v>0</v>
      </c>
      <c r="U2146" s="17">
        <v>0</v>
      </c>
      <c r="V2146" s="17">
        <v>81316.63</v>
      </c>
      <c r="W2146" s="17">
        <f t="shared" si="298"/>
        <v>-81316.63</v>
      </c>
      <c r="X2146" t="str">
        <f>VLOOKUP(J2146,'[12]Conver ASEJ VS Clave Nueva'!$A$4:$C$193,3,FALSE)</f>
        <v>4.3.3.4</v>
      </c>
      <c r="Y2146" t="str">
        <f>VLOOKUP(K2146,'[13]Conver ASEJ VS Clave Nueva'!$B$4:$D$193,3,FALSE)</f>
        <v>Licencias para reconstrucción, reestructuración o adaptación</v>
      </c>
    </row>
    <row r="2147" spans="1:25" x14ac:dyDescent="0.25">
      <c r="A2147" s="16">
        <v>84805</v>
      </c>
      <c r="B2147" s="16" t="s">
        <v>80</v>
      </c>
      <c r="C2147" s="16" t="str">
        <f t="shared" si="299"/>
        <v>2018</v>
      </c>
      <c r="D2147" s="16" t="str">
        <f t="shared" si="300"/>
        <v>040000</v>
      </c>
      <c r="E2147" s="16" t="str">
        <f>VLOOKUP(D2147:D5303,'[10]Catalogos CRI'!$A$10:$B$19,2,FALSE)</f>
        <v>DERECHOS</v>
      </c>
      <c r="F2147" s="16" t="str">
        <f t="shared" si="301"/>
        <v>043000</v>
      </c>
      <c r="G2147" s="16" t="str">
        <f>VLOOKUP(F2147:F5303,'[10]Catalogos CRI'!$A$24:$B$65,2,FALSE)</f>
        <v>DERECHOS POR PRESTACIÓN DE SERVICIOS</v>
      </c>
      <c r="H2147" s="16" t="str">
        <f t="shared" si="302"/>
        <v>043030</v>
      </c>
      <c r="I2147" s="16" t="str">
        <f>VLOOKUP(H2147:H5303,'[10]Catalogos CRI'!$A$70:$B$148,2,FALSE)</f>
        <v>Licencias de construcción, reconstrucción, reparación o demolición de obras</v>
      </c>
      <c r="J2147" s="16" t="str">
        <f t="shared" si="303"/>
        <v>043034</v>
      </c>
      <c r="K2147" s="16" t="str">
        <f>VLOOKUP(J2147:J5303,'[10]Catalogos CRI'!$A$153:$B$335,2,FALSE)</f>
        <v>Licencias para reconstrucción, reestructuración o adaptación</v>
      </c>
      <c r="L2147" s="16" t="str">
        <f t="shared" si="304"/>
        <v>400</v>
      </c>
      <c r="M2147" s="16" t="str">
        <f>VLOOKUP(L2147:L5303,[11]FF!$A$10:$B$16,2,FALSE)</f>
        <v>Ingresos Propios</v>
      </c>
      <c r="N2147" s="16" t="str">
        <f t="shared" si="305"/>
        <v>401</v>
      </c>
      <c r="O2147" s="16" t="str">
        <f>VLOOKUP(N2147:N5303,[11]FF!$A$22:$B$93,2,FALSE)</f>
        <v>Ingresos Propios</v>
      </c>
      <c r="P2147" s="16">
        <v>860549</v>
      </c>
      <c r="Q2147" s="16">
        <v>12</v>
      </c>
      <c r="R2147" s="17">
        <v>0</v>
      </c>
      <c r="S2147" s="17">
        <v>0</v>
      </c>
      <c r="T2147" s="17">
        <f t="shared" si="297"/>
        <v>0</v>
      </c>
      <c r="U2147" s="17">
        <v>0</v>
      </c>
      <c r="V2147" s="17">
        <v>560240.04</v>
      </c>
      <c r="W2147" s="17">
        <f t="shared" si="298"/>
        <v>-560240.04</v>
      </c>
      <c r="X2147" t="str">
        <f>VLOOKUP(J2147,'[12]Conver ASEJ VS Clave Nueva'!$A$4:$C$193,3,FALSE)</f>
        <v>4.3.3.4</v>
      </c>
      <c r="Y2147" t="str">
        <f>VLOOKUP(K2147,'[13]Conver ASEJ VS Clave Nueva'!$B$4:$D$193,3,FALSE)</f>
        <v>Licencias para reconstrucción, reestructuración o adaptación</v>
      </c>
    </row>
    <row r="2148" spans="1:25" x14ac:dyDescent="0.25">
      <c r="A2148" s="16">
        <v>84806</v>
      </c>
      <c r="B2148" s="16" t="s">
        <v>81</v>
      </c>
      <c r="C2148" s="16" t="str">
        <f t="shared" si="299"/>
        <v>2018</v>
      </c>
      <c r="D2148" s="16" t="str">
        <f t="shared" si="300"/>
        <v>040000</v>
      </c>
      <c r="E2148" s="16" t="str">
        <f>VLOOKUP(D2148:D5304,'[10]Catalogos CRI'!$A$10:$B$19,2,FALSE)</f>
        <v>DERECHOS</v>
      </c>
      <c r="F2148" s="16" t="str">
        <f t="shared" si="301"/>
        <v>043000</v>
      </c>
      <c r="G2148" s="16" t="str">
        <f>VLOOKUP(F2148:F5304,'[10]Catalogos CRI'!$A$24:$B$65,2,FALSE)</f>
        <v>DERECHOS POR PRESTACIÓN DE SERVICIOS</v>
      </c>
      <c r="H2148" s="16" t="str">
        <f t="shared" si="302"/>
        <v>043060</v>
      </c>
      <c r="I2148" s="16" t="str">
        <f>VLOOKUP(H2148:H5304,'[10]Catalogos CRI'!$A$70:$B$148,2,FALSE)</f>
        <v>Servicios por obras</v>
      </c>
      <c r="J2148" s="16" t="str">
        <f t="shared" si="303"/>
        <v>043062</v>
      </c>
      <c r="K2148" s="16" t="str">
        <f>VLOOKUP(J2148:J5304,'[10]Catalogos CRI'!$A$153:$B$335,2,FALSE)</f>
        <v>Autorización para romper pavimento, banquetas o machuelos</v>
      </c>
      <c r="L2148" s="16" t="str">
        <f t="shared" si="304"/>
        <v>400</v>
      </c>
      <c r="M2148" s="16" t="str">
        <f>VLOOKUP(L2148:L5304,[11]FF!$A$10:$B$16,2,FALSE)</f>
        <v>Ingresos Propios</v>
      </c>
      <c r="N2148" s="16" t="str">
        <f t="shared" si="305"/>
        <v>401</v>
      </c>
      <c r="O2148" s="16" t="str">
        <f>VLOOKUP(N2148:N5304,[11]FF!$A$22:$B$93,2,FALSE)</f>
        <v>Ingresos Propios</v>
      </c>
      <c r="P2148" s="16">
        <v>860550</v>
      </c>
      <c r="Q2148" s="16">
        <v>1</v>
      </c>
      <c r="R2148" s="17">
        <v>0</v>
      </c>
      <c r="S2148" s="17">
        <v>0</v>
      </c>
      <c r="T2148" s="17">
        <f t="shared" si="297"/>
        <v>0</v>
      </c>
      <c r="U2148" s="17">
        <v>0</v>
      </c>
      <c r="V2148" s="17">
        <v>3126</v>
      </c>
      <c r="W2148" s="17">
        <f t="shared" si="298"/>
        <v>-3126</v>
      </c>
      <c r="X2148" t="str">
        <f>VLOOKUP(J2148,'[12]Conver ASEJ VS Clave Nueva'!$A$4:$C$193,3,FALSE)</f>
        <v>4.3.6.2</v>
      </c>
      <c r="Y2148" t="str">
        <f>VLOOKUP(K2148,'[13]Conver ASEJ VS Clave Nueva'!$B$4:$D$193,3,FALSE)</f>
        <v>Autorización para romper pavimento, banquetas o machuelos</v>
      </c>
    </row>
    <row r="2149" spans="1:25" x14ac:dyDescent="0.25">
      <c r="A2149" s="16">
        <v>84806</v>
      </c>
      <c r="B2149" s="16" t="s">
        <v>81</v>
      </c>
      <c r="C2149" s="16" t="str">
        <f t="shared" si="299"/>
        <v>2018</v>
      </c>
      <c r="D2149" s="16" t="str">
        <f t="shared" si="300"/>
        <v>040000</v>
      </c>
      <c r="E2149" s="16" t="str">
        <f>VLOOKUP(D2149:D5305,'[10]Catalogos CRI'!$A$10:$B$19,2,FALSE)</f>
        <v>DERECHOS</v>
      </c>
      <c r="F2149" s="16" t="str">
        <f t="shared" si="301"/>
        <v>043000</v>
      </c>
      <c r="G2149" s="16" t="str">
        <f>VLOOKUP(F2149:F5305,'[10]Catalogos CRI'!$A$24:$B$65,2,FALSE)</f>
        <v>DERECHOS POR PRESTACIÓN DE SERVICIOS</v>
      </c>
      <c r="H2149" s="16" t="str">
        <f t="shared" si="302"/>
        <v>043060</v>
      </c>
      <c r="I2149" s="16" t="str">
        <f>VLOOKUP(H2149:H5305,'[10]Catalogos CRI'!$A$70:$B$148,2,FALSE)</f>
        <v>Servicios por obras</v>
      </c>
      <c r="J2149" s="16" t="str">
        <f t="shared" si="303"/>
        <v>043062</v>
      </c>
      <c r="K2149" s="16" t="str">
        <f>VLOOKUP(J2149:J5305,'[10]Catalogos CRI'!$A$153:$B$335,2,FALSE)</f>
        <v>Autorización para romper pavimento, banquetas o machuelos</v>
      </c>
      <c r="L2149" s="16" t="str">
        <f t="shared" si="304"/>
        <v>400</v>
      </c>
      <c r="M2149" s="16" t="str">
        <f>VLOOKUP(L2149:L5305,[11]FF!$A$10:$B$16,2,FALSE)</f>
        <v>Ingresos Propios</v>
      </c>
      <c r="N2149" s="16" t="str">
        <f t="shared" si="305"/>
        <v>401</v>
      </c>
      <c r="O2149" s="16" t="str">
        <f>VLOOKUP(N2149:N5305,[11]FF!$A$22:$B$93,2,FALSE)</f>
        <v>Ingresos Propios</v>
      </c>
      <c r="P2149" s="16">
        <v>860551</v>
      </c>
      <c r="Q2149" s="16">
        <v>2</v>
      </c>
      <c r="R2149" s="17">
        <v>0</v>
      </c>
      <c r="S2149" s="17">
        <v>0</v>
      </c>
      <c r="T2149" s="17">
        <f t="shared" si="297"/>
        <v>0</v>
      </c>
      <c r="U2149" s="17">
        <v>0</v>
      </c>
      <c r="V2149" s="17">
        <v>6546</v>
      </c>
      <c r="W2149" s="17">
        <f t="shared" si="298"/>
        <v>-6546</v>
      </c>
      <c r="X2149" t="str">
        <f>VLOOKUP(J2149,'[12]Conver ASEJ VS Clave Nueva'!$A$4:$C$193,3,FALSE)</f>
        <v>4.3.6.2</v>
      </c>
      <c r="Y2149" t="str">
        <f>VLOOKUP(K2149,'[13]Conver ASEJ VS Clave Nueva'!$B$4:$D$193,3,FALSE)</f>
        <v>Autorización para romper pavimento, banquetas o machuelos</v>
      </c>
    </row>
    <row r="2150" spans="1:25" x14ac:dyDescent="0.25">
      <c r="A2150" s="16">
        <v>84806</v>
      </c>
      <c r="B2150" s="16" t="s">
        <v>81</v>
      </c>
      <c r="C2150" s="16" t="str">
        <f t="shared" si="299"/>
        <v>2018</v>
      </c>
      <c r="D2150" s="16" t="str">
        <f t="shared" si="300"/>
        <v>040000</v>
      </c>
      <c r="E2150" s="16" t="str">
        <f>VLOOKUP(D2150:D5306,'[10]Catalogos CRI'!$A$10:$B$19,2,FALSE)</f>
        <v>DERECHOS</v>
      </c>
      <c r="F2150" s="16" t="str">
        <f t="shared" si="301"/>
        <v>043000</v>
      </c>
      <c r="G2150" s="16" t="str">
        <f>VLOOKUP(F2150:F5306,'[10]Catalogos CRI'!$A$24:$B$65,2,FALSE)</f>
        <v>DERECHOS POR PRESTACIÓN DE SERVICIOS</v>
      </c>
      <c r="H2150" s="16" t="str">
        <f t="shared" si="302"/>
        <v>043060</v>
      </c>
      <c r="I2150" s="16" t="str">
        <f>VLOOKUP(H2150:H5306,'[10]Catalogos CRI'!$A$70:$B$148,2,FALSE)</f>
        <v>Servicios por obras</v>
      </c>
      <c r="J2150" s="16" t="str">
        <f t="shared" si="303"/>
        <v>043062</v>
      </c>
      <c r="K2150" s="16" t="str">
        <f>VLOOKUP(J2150:J5306,'[10]Catalogos CRI'!$A$153:$B$335,2,FALSE)</f>
        <v>Autorización para romper pavimento, banquetas o machuelos</v>
      </c>
      <c r="L2150" s="16" t="str">
        <f t="shared" si="304"/>
        <v>400</v>
      </c>
      <c r="M2150" s="16" t="str">
        <f>VLOOKUP(L2150:L5306,[11]FF!$A$10:$B$16,2,FALSE)</f>
        <v>Ingresos Propios</v>
      </c>
      <c r="N2150" s="16" t="str">
        <f t="shared" si="305"/>
        <v>401</v>
      </c>
      <c r="O2150" s="16" t="str">
        <f>VLOOKUP(N2150:N5306,[11]FF!$A$22:$B$93,2,FALSE)</f>
        <v>Ingresos Propios</v>
      </c>
      <c r="P2150" s="16">
        <v>860552</v>
      </c>
      <c r="Q2150" s="16">
        <v>3</v>
      </c>
      <c r="R2150" s="17">
        <v>0</v>
      </c>
      <c r="S2150" s="17">
        <v>125046.08200000001</v>
      </c>
      <c r="T2150" s="17">
        <f t="shared" si="297"/>
        <v>125046.08200000001</v>
      </c>
      <c r="U2150" s="17">
        <v>0</v>
      </c>
      <c r="V2150" s="17">
        <v>130332.9</v>
      </c>
      <c r="W2150" s="17">
        <f t="shared" si="298"/>
        <v>-5286.8179999999847</v>
      </c>
      <c r="X2150" t="str">
        <f>VLOOKUP(J2150,'[12]Conver ASEJ VS Clave Nueva'!$A$4:$C$193,3,FALSE)</f>
        <v>4.3.6.2</v>
      </c>
      <c r="Y2150" t="str">
        <f>VLOOKUP(K2150,'[13]Conver ASEJ VS Clave Nueva'!$B$4:$D$193,3,FALSE)</f>
        <v>Autorización para romper pavimento, banquetas o machuelos</v>
      </c>
    </row>
    <row r="2151" spans="1:25" x14ac:dyDescent="0.25">
      <c r="A2151" s="16">
        <v>84806</v>
      </c>
      <c r="B2151" s="16" t="s">
        <v>81</v>
      </c>
      <c r="C2151" s="16" t="str">
        <f t="shared" si="299"/>
        <v>2018</v>
      </c>
      <c r="D2151" s="16" t="str">
        <f t="shared" si="300"/>
        <v>040000</v>
      </c>
      <c r="E2151" s="16" t="str">
        <f>VLOOKUP(D2151:D5307,'[10]Catalogos CRI'!$A$10:$B$19,2,FALSE)</f>
        <v>DERECHOS</v>
      </c>
      <c r="F2151" s="16" t="str">
        <f t="shared" si="301"/>
        <v>043000</v>
      </c>
      <c r="G2151" s="16" t="str">
        <f>VLOOKUP(F2151:F5307,'[10]Catalogos CRI'!$A$24:$B$65,2,FALSE)</f>
        <v>DERECHOS POR PRESTACIÓN DE SERVICIOS</v>
      </c>
      <c r="H2151" s="16" t="str">
        <f t="shared" si="302"/>
        <v>043060</v>
      </c>
      <c r="I2151" s="16" t="str">
        <f>VLOOKUP(H2151:H5307,'[10]Catalogos CRI'!$A$70:$B$148,2,FALSE)</f>
        <v>Servicios por obras</v>
      </c>
      <c r="J2151" s="16" t="str">
        <f t="shared" si="303"/>
        <v>043062</v>
      </c>
      <c r="K2151" s="16" t="str">
        <f>VLOOKUP(J2151:J5307,'[10]Catalogos CRI'!$A$153:$B$335,2,FALSE)</f>
        <v>Autorización para romper pavimento, banquetas o machuelos</v>
      </c>
      <c r="L2151" s="16" t="str">
        <f t="shared" si="304"/>
        <v>400</v>
      </c>
      <c r="M2151" s="16" t="str">
        <f>VLOOKUP(L2151:L5307,[11]FF!$A$10:$B$16,2,FALSE)</f>
        <v>Ingresos Propios</v>
      </c>
      <c r="N2151" s="16" t="str">
        <f t="shared" si="305"/>
        <v>401</v>
      </c>
      <c r="O2151" s="16" t="str">
        <f>VLOOKUP(N2151:N5307,[11]FF!$A$22:$B$93,2,FALSE)</f>
        <v>Ingresos Propios</v>
      </c>
      <c r="P2151" s="16">
        <v>860553</v>
      </c>
      <c r="Q2151" s="16">
        <v>4</v>
      </c>
      <c r="R2151" s="17">
        <v>0</v>
      </c>
      <c r="S2151" s="17">
        <v>0</v>
      </c>
      <c r="T2151" s="17">
        <f t="shared" si="297"/>
        <v>0</v>
      </c>
      <c r="U2151" s="17">
        <v>0</v>
      </c>
      <c r="V2151" s="17">
        <v>6784.59</v>
      </c>
      <c r="W2151" s="17">
        <f t="shared" si="298"/>
        <v>-6784.59</v>
      </c>
      <c r="X2151" t="str">
        <f>VLOOKUP(J2151,'[12]Conver ASEJ VS Clave Nueva'!$A$4:$C$193,3,FALSE)</f>
        <v>4.3.6.2</v>
      </c>
      <c r="Y2151" t="str">
        <f>VLOOKUP(K2151,'[13]Conver ASEJ VS Clave Nueva'!$B$4:$D$193,3,FALSE)</f>
        <v>Autorización para romper pavimento, banquetas o machuelos</v>
      </c>
    </row>
    <row r="2152" spans="1:25" x14ac:dyDescent="0.25">
      <c r="A2152" s="16">
        <v>84806</v>
      </c>
      <c r="B2152" s="16" t="s">
        <v>81</v>
      </c>
      <c r="C2152" s="16" t="str">
        <f t="shared" si="299"/>
        <v>2018</v>
      </c>
      <c r="D2152" s="16" t="str">
        <f t="shared" si="300"/>
        <v>040000</v>
      </c>
      <c r="E2152" s="16" t="str">
        <f>VLOOKUP(D2152:D5308,'[10]Catalogos CRI'!$A$10:$B$19,2,FALSE)</f>
        <v>DERECHOS</v>
      </c>
      <c r="F2152" s="16" t="str">
        <f t="shared" si="301"/>
        <v>043000</v>
      </c>
      <c r="G2152" s="16" t="str">
        <f>VLOOKUP(F2152:F5308,'[10]Catalogos CRI'!$A$24:$B$65,2,FALSE)</f>
        <v>DERECHOS POR PRESTACIÓN DE SERVICIOS</v>
      </c>
      <c r="H2152" s="16" t="str">
        <f t="shared" si="302"/>
        <v>043060</v>
      </c>
      <c r="I2152" s="16" t="str">
        <f>VLOOKUP(H2152:H5308,'[10]Catalogos CRI'!$A$70:$B$148,2,FALSE)</f>
        <v>Servicios por obras</v>
      </c>
      <c r="J2152" s="16" t="str">
        <f t="shared" si="303"/>
        <v>043062</v>
      </c>
      <c r="K2152" s="16" t="str">
        <f>VLOOKUP(J2152:J5308,'[10]Catalogos CRI'!$A$153:$B$335,2,FALSE)</f>
        <v>Autorización para romper pavimento, banquetas o machuelos</v>
      </c>
      <c r="L2152" s="16" t="str">
        <f t="shared" si="304"/>
        <v>400</v>
      </c>
      <c r="M2152" s="16" t="str">
        <f>VLOOKUP(L2152:L5308,[11]FF!$A$10:$B$16,2,FALSE)</f>
        <v>Ingresos Propios</v>
      </c>
      <c r="N2152" s="16" t="str">
        <f t="shared" si="305"/>
        <v>401</v>
      </c>
      <c r="O2152" s="16" t="str">
        <f>VLOOKUP(N2152:N5308,[11]FF!$A$22:$B$93,2,FALSE)</f>
        <v>Ingresos Propios</v>
      </c>
      <c r="P2152" s="16">
        <v>860554</v>
      </c>
      <c r="Q2152" s="16">
        <v>5</v>
      </c>
      <c r="R2152" s="17">
        <v>0</v>
      </c>
      <c r="S2152" s="17">
        <v>0</v>
      </c>
      <c r="T2152" s="17">
        <f t="shared" si="297"/>
        <v>0</v>
      </c>
      <c r="U2152" s="17">
        <v>0</v>
      </c>
      <c r="V2152" s="17">
        <v>10009.75</v>
      </c>
      <c r="W2152" s="17">
        <f t="shared" si="298"/>
        <v>-10009.75</v>
      </c>
      <c r="X2152" t="str">
        <f>VLOOKUP(J2152,'[12]Conver ASEJ VS Clave Nueva'!$A$4:$C$193,3,FALSE)</f>
        <v>4.3.6.2</v>
      </c>
      <c r="Y2152" t="str">
        <f>VLOOKUP(K2152,'[13]Conver ASEJ VS Clave Nueva'!$B$4:$D$193,3,FALSE)</f>
        <v>Autorización para romper pavimento, banquetas o machuelos</v>
      </c>
    </row>
    <row r="2153" spans="1:25" x14ac:dyDescent="0.25">
      <c r="A2153" s="16">
        <v>84806</v>
      </c>
      <c r="B2153" s="16" t="s">
        <v>81</v>
      </c>
      <c r="C2153" s="16" t="str">
        <f t="shared" si="299"/>
        <v>2018</v>
      </c>
      <c r="D2153" s="16" t="str">
        <f t="shared" si="300"/>
        <v>040000</v>
      </c>
      <c r="E2153" s="16" t="str">
        <f>VLOOKUP(D2153:D5309,'[10]Catalogos CRI'!$A$10:$B$19,2,FALSE)</f>
        <v>DERECHOS</v>
      </c>
      <c r="F2153" s="16" t="str">
        <f t="shared" si="301"/>
        <v>043000</v>
      </c>
      <c r="G2153" s="16" t="str">
        <f>VLOOKUP(F2153:F5309,'[10]Catalogos CRI'!$A$24:$B$65,2,FALSE)</f>
        <v>DERECHOS POR PRESTACIÓN DE SERVICIOS</v>
      </c>
      <c r="H2153" s="16" t="str">
        <f t="shared" si="302"/>
        <v>043060</v>
      </c>
      <c r="I2153" s="16" t="str">
        <f>VLOOKUP(H2153:H5309,'[10]Catalogos CRI'!$A$70:$B$148,2,FALSE)</f>
        <v>Servicios por obras</v>
      </c>
      <c r="J2153" s="16" t="str">
        <f t="shared" si="303"/>
        <v>043062</v>
      </c>
      <c r="K2153" s="16" t="str">
        <f>VLOOKUP(J2153:J5309,'[10]Catalogos CRI'!$A$153:$B$335,2,FALSE)</f>
        <v>Autorización para romper pavimento, banquetas o machuelos</v>
      </c>
      <c r="L2153" s="16" t="str">
        <f t="shared" si="304"/>
        <v>400</v>
      </c>
      <c r="M2153" s="16" t="str">
        <f>VLOOKUP(L2153:L5309,[11]FF!$A$10:$B$16,2,FALSE)</f>
        <v>Ingresos Propios</v>
      </c>
      <c r="N2153" s="16" t="str">
        <f t="shared" si="305"/>
        <v>401</v>
      </c>
      <c r="O2153" s="16" t="str">
        <f>VLOOKUP(N2153:N5309,[11]FF!$A$22:$B$93,2,FALSE)</f>
        <v>Ingresos Propios</v>
      </c>
      <c r="P2153" s="16">
        <v>860555</v>
      </c>
      <c r="Q2153" s="16">
        <v>6</v>
      </c>
      <c r="R2153" s="17">
        <v>0</v>
      </c>
      <c r="S2153" s="17">
        <v>0</v>
      </c>
      <c r="T2153" s="17">
        <f t="shared" si="297"/>
        <v>0</v>
      </c>
      <c r="U2153" s="17">
        <v>0</v>
      </c>
      <c r="V2153" s="17">
        <v>7226</v>
      </c>
      <c r="W2153" s="17">
        <f t="shared" si="298"/>
        <v>-7226</v>
      </c>
      <c r="X2153" t="str">
        <f>VLOOKUP(J2153,'[12]Conver ASEJ VS Clave Nueva'!$A$4:$C$193,3,FALSE)</f>
        <v>4.3.6.2</v>
      </c>
      <c r="Y2153" t="str">
        <f>VLOOKUP(K2153,'[13]Conver ASEJ VS Clave Nueva'!$B$4:$D$193,3,FALSE)</f>
        <v>Autorización para romper pavimento, banquetas o machuelos</v>
      </c>
    </row>
    <row r="2154" spans="1:25" x14ac:dyDescent="0.25">
      <c r="A2154" s="16">
        <v>84806</v>
      </c>
      <c r="B2154" s="16" t="s">
        <v>81</v>
      </c>
      <c r="C2154" s="16" t="str">
        <f t="shared" si="299"/>
        <v>2018</v>
      </c>
      <c r="D2154" s="16" t="str">
        <f t="shared" si="300"/>
        <v>040000</v>
      </c>
      <c r="E2154" s="16" t="str">
        <f>VLOOKUP(D2154:D5310,'[10]Catalogos CRI'!$A$10:$B$19,2,FALSE)</f>
        <v>DERECHOS</v>
      </c>
      <c r="F2154" s="16" t="str">
        <f t="shared" si="301"/>
        <v>043000</v>
      </c>
      <c r="G2154" s="16" t="str">
        <f>VLOOKUP(F2154:F5310,'[10]Catalogos CRI'!$A$24:$B$65,2,FALSE)</f>
        <v>DERECHOS POR PRESTACIÓN DE SERVICIOS</v>
      </c>
      <c r="H2154" s="16" t="str">
        <f t="shared" si="302"/>
        <v>043060</v>
      </c>
      <c r="I2154" s="16" t="str">
        <f>VLOOKUP(H2154:H5310,'[10]Catalogos CRI'!$A$70:$B$148,2,FALSE)</f>
        <v>Servicios por obras</v>
      </c>
      <c r="J2154" s="16" t="str">
        <f t="shared" si="303"/>
        <v>043062</v>
      </c>
      <c r="K2154" s="16" t="str">
        <f>VLOOKUP(J2154:J5310,'[10]Catalogos CRI'!$A$153:$B$335,2,FALSE)</f>
        <v>Autorización para romper pavimento, banquetas o machuelos</v>
      </c>
      <c r="L2154" s="16" t="str">
        <f t="shared" si="304"/>
        <v>400</v>
      </c>
      <c r="M2154" s="16" t="str">
        <f>VLOOKUP(L2154:L5310,[11]FF!$A$10:$B$16,2,FALSE)</f>
        <v>Ingresos Propios</v>
      </c>
      <c r="N2154" s="16" t="str">
        <f t="shared" si="305"/>
        <v>401</v>
      </c>
      <c r="O2154" s="16" t="str">
        <f>VLOOKUP(N2154:N5310,[11]FF!$A$22:$B$93,2,FALSE)</f>
        <v>Ingresos Propios</v>
      </c>
      <c r="P2154" s="16">
        <v>860556</v>
      </c>
      <c r="Q2154" s="16">
        <v>7</v>
      </c>
      <c r="R2154" s="17">
        <v>0</v>
      </c>
      <c r="S2154" s="17">
        <v>0</v>
      </c>
      <c r="T2154" s="17">
        <f t="shared" si="297"/>
        <v>0</v>
      </c>
      <c r="U2154" s="17">
        <v>0</v>
      </c>
      <c r="V2154" s="17">
        <v>5452.5</v>
      </c>
      <c r="W2154" s="17">
        <f t="shared" si="298"/>
        <v>-5452.5</v>
      </c>
      <c r="X2154" t="str">
        <f>VLOOKUP(J2154,'[12]Conver ASEJ VS Clave Nueva'!$A$4:$C$193,3,FALSE)</f>
        <v>4.3.6.2</v>
      </c>
      <c r="Y2154" t="str">
        <f>VLOOKUP(K2154,'[13]Conver ASEJ VS Clave Nueva'!$B$4:$D$193,3,FALSE)</f>
        <v>Autorización para romper pavimento, banquetas o machuelos</v>
      </c>
    </row>
    <row r="2155" spans="1:25" x14ac:dyDescent="0.25">
      <c r="A2155" s="16">
        <v>84806</v>
      </c>
      <c r="B2155" s="16" t="s">
        <v>81</v>
      </c>
      <c r="C2155" s="16" t="str">
        <f t="shared" si="299"/>
        <v>2018</v>
      </c>
      <c r="D2155" s="16" t="str">
        <f t="shared" si="300"/>
        <v>040000</v>
      </c>
      <c r="E2155" s="16" t="str">
        <f>VLOOKUP(D2155:D5311,'[10]Catalogos CRI'!$A$10:$B$19,2,FALSE)</f>
        <v>DERECHOS</v>
      </c>
      <c r="F2155" s="16" t="str">
        <f t="shared" si="301"/>
        <v>043000</v>
      </c>
      <c r="G2155" s="16" t="str">
        <f>VLOOKUP(F2155:F5311,'[10]Catalogos CRI'!$A$24:$B$65,2,FALSE)</f>
        <v>DERECHOS POR PRESTACIÓN DE SERVICIOS</v>
      </c>
      <c r="H2155" s="16" t="str">
        <f t="shared" si="302"/>
        <v>043060</v>
      </c>
      <c r="I2155" s="16" t="str">
        <f>VLOOKUP(H2155:H5311,'[10]Catalogos CRI'!$A$70:$B$148,2,FALSE)</f>
        <v>Servicios por obras</v>
      </c>
      <c r="J2155" s="16" t="str">
        <f t="shared" si="303"/>
        <v>043062</v>
      </c>
      <c r="K2155" s="16" t="str">
        <f>VLOOKUP(J2155:J5311,'[10]Catalogos CRI'!$A$153:$B$335,2,FALSE)</f>
        <v>Autorización para romper pavimento, banquetas o machuelos</v>
      </c>
      <c r="L2155" s="16" t="str">
        <f t="shared" si="304"/>
        <v>400</v>
      </c>
      <c r="M2155" s="16" t="str">
        <f>VLOOKUP(L2155:L5311,[11]FF!$A$10:$B$16,2,FALSE)</f>
        <v>Ingresos Propios</v>
      </c>
      <c r="N2155" s="16" t="str">
        <f t="shared" si="305"/>
        <v>401</v>
      </c>
      <c r="O2155" s="16" t="str">
        <f>VLOOKUP(N2155:N5311,[11]FF!$A$22:$B$93,2,FALSE)</f>
        <v>Ingresos Propios</v>
      </c>
      <c r="P2155" s="16">
        <v>860557</v>
      </c>
      <c r="Q2155" s="16">
        <v>8</v>
      </c>
      <c r="R2155" s="17">
        <v>0</v>
      </c>
      <c r="S2155" s="17">
        <v>0</v>
      </c>
      <c r="T2155" s="17">
        <f t="shared" si="297"/>
        <v>0</v>
      </c>
      <c r="U2155" s="17">
        <v>0</v>
      </c>
      <c r="V2155" s="17">
        <v>63524.37</v>
      </c>
      <c r="W2155" s="17">
        <f t="shared" si="298"/>
        <v>-63524.37</v>
      </c>
      <c r="X2155" t="str">
        <f>VLOOKUP(J2155,'[12]Conver ASEJ VS Clave Nueva'!$A$4:$C$193,3,FALSE)</f>
        <v>4.3.6.2</v>
      </c>
      <c r="Y2155" t="str">
        <f>VLOOKUP(K2155,'[13]Conver ASEJ VS Clave Nueva'!$B$4:$D$193,3,FALSE)</f>
        <v>Autorización para romper pavimento, banquetas o machuelos</v>
      </c>
    </row>
    <row r="2156" spans="1:25" x14ac:dyDescent="0.25">
      <c r="A2156" s="16">
        <v>84806</v>
      </c>
      <c r="B2156" s="16" t="s">
        <v>81</v>
      </c>
      <c r="C2156" s="16" t="str">
        <f t="shared" si="299"/>
        <v>2018</v>
      </c>
      <c r="D2156" s="16" t="str">
        <f t="shared" si="300"/>
        <v>040000</v>
      </c>
      <c r="E2156" s="16" t="str">
        <f>VLOOKUP(D2156:D5312,'[10]Catalogos CRI'!$A$10:$B$19,2,FALSE)</f>
        <v>DERECHOS</v>
      </c>
      <c r="F2156" s="16" t="str">
        <f t="shared" si="301"/>
        <v>043000</v>
      </c>
      <c r="G2156" s="16" t="str">
        <f>VLOOKUP(F2156:F5312,'[10]Catalogos CRI'!$A$24:$B$65,2,FALSE)</f>
        <v>DERECHOS POR PRESTACIÓN DE SERVICIOS</v>
      </c>
      <c r="H2156" s="16" t="str">
        <f t="shared" si="302"/>
        <v>043060</v>
      </c>
      <c r="I2156" s="16" t="str">
        <f>VLOOKUP(H2156:H5312,'[10]Catalogos CRI'!$A$70:$B$148,2,FALSE)</f>
        <v>Servicios por obras</v>
      </c>
      <c r="J2156" s="16" t="str">
        <f t="shared" si="303"/>
        <v>043062</v>
      </c>
      <c r="K2156" s="16" t="str">
        <f>VLOOKUP(J2156:J5312,'[10]Catalogos CRI'!$A$153:$B$335,2,FALSE)</f>
        <v>Autorización para romper pavimento, banquetas o machuelos</v>
      </c>
      <c r="L2156" s="16" t="str">
        <f t="shared" si="304"/>
        <v>400</v>
      </c>
      <c r="M2156" s="16" t="str">
        <f>VLOOKUP(L2156:L5312,[11]FF!$A$10:$B$16,2,FALSE)</f>
        <v>Ingresos Propios</v>
      </c>
      <c r="N2156" s="16" t="str">
        <f t="shared" si="305"/>
        <v>401</v>
      </c>
      <c r="O2156" s="16" t="str">
        <f>VLOOKUP(N2156:N5312,[11]FF!$A$22:$B$93,2,FALSE)</f>
        <v>Ingresos Propios</v>
      </c>
      <c r="P2156" s="16">
        <v>860558</v>
      </c>
      <c r="Q2156" s="16">
        <v>9</v>
      </c>
      <c r="R2156" s="17">
        <v>0</v>
      </c>
      <c r="S2156" s="17">
        <v>0</v>
      </c>
      <c r="T2156" s="17">
        <f t="shared" si="297"/>
        <v>0</v>
      </c>
      <c r="U2156" s="17">
        <v>0</v>
      </c>
      <c r="V2156" s="17">
        <v>37584.92</v>
      </c>
      <c r="W2156" s="17">
        <f t="shared" si="298"/>
        <v>-37584.92</v>
      </c>
      <c r="X2156" t="str">
        <f>VLOOKUP(J2156,'[12]Conver ASEJ VS Clave Nueva'!$A$4:$C$193,3,FALSE)</f>
        <v>4.3.6.2</v>
      </c>
      <c r="Y2156" t="str">
        <f>VLOOKUP(K2156,'[13]Conver ASEJ VS Clave Nueva'!$B$4:$D$193,3,FALSE)</f>
        <v>Autorización para romper pavimento, banquetas o machuelos</v>
      </c>
    </row>
    <row r="2157" spans="1:25" x14ac:dyDescent="0.25">
      <c r="A2157" s="16">
        <v>84806</v>
      </c>
      <c r="B2157" s="16" t="s">
        <v>81</v>
      </c>
      <c r="C2157" s="16" t="str">
        <f t="shared" si="299"/>
        <v>2018</v>
      </c>
      <c r="D2157" s="16" t="str">
        <f t="shared" si="300"/>
        <v>040000</v>
      </c>
      <c r="E2157" s="16" t="str">
        <f>VLOOKUP(D2157:D5313,'[10]Catalogos CRI'!$A$10:$B$19,2,FALSE)</f>
        <v>DERECHOS</v>
      </c>
      <c r="F2157" s="16" t="str">
        <f t="shared" si="301"/>
        <v>043000</v>
      </c>
      <c r="G2157" s="16" t="str">
        <f>VLOOKUP(F2157:F5313,'[10]Catalogos CRI'!$A$24:$B$65,2,FALSE)</f>
        <v>DERECHOS POR PRESTACIÓN DE SERVICIOS</v>
      </c>
      <c r="H2157" s="16" t="str">
        <f t="shared" si="302"/>
        <v>043060</v>
      </c>
      <c r="I2157" s="16" t="str">
        <f>VLOOKUP(H2157:H5313,'[10]Catalogos CRI'!$A$70:$B$148,2,FALSE)</f>
        <v>Servicios por obras</v>
      </c>
      <c r="J2157" s="16" t="str">
        <f t="shared" si="303"/>
        <v>043062</v>
      </c>
      <c r="K2157" s="16" t="str">
        <f>VLOOKUP(J2157:J5313,'[10]Catalogos CRI'!$A$153:$B$335,2,FALSE)</f>
        <v>Autorización para romper pavimento, banquetas o machuelos</v>
      </c>
      <c r="L2157" s="16" t="str">
        <f t="shared" si="304"/>
        <v>400</v>
      </c>
      <c r="M2157" s="16" t="str">
        <f>VLOOKUP(L2157:L5313,[11]FF!$A$10:$B$16,2,FALSE)</f>
        <v>Ingresos Propios</v>
      </c>
      <c r="N2157" s="16" t="str">
        <f t="shared" si="305"/>
        <v>401</v>
      </c>
      <c r="O2157" s="16" t="str">
        <f>VLOOKUP(N2157:N5313,[11]FF!$A$22:$B$93,2,FALSE)</f>
        <v>Ingresos Propios</v>
      </c>
      <c r="P2157" s="16">
        <v>860559</v>
      </c>
      <c r="Q2157" s="16">
        <v>10</v>
      </c>
      <c r="R2157" s="17">
        <v>0</v>
      </c>
      <c r="S2157" s="17">
        <v>0</v>
      </c>
      <c r="T2157" s="17">
        <f t="shared" si="297"/>
        <v>0</v>
      </c>
      <c r="U2157" s="17">
        <v>0</v>
      </c>
      <c r="V2157" s="17">
        <v>111384.8</v>
      </c>
      <c r="W2157" s="17">
        <f t="shared" si="298"/>
        <v>-111384.8</v>
      </c>
      <c r="X2157" t="str">
        <f>VLOOKUP(J2157,'[12]Conver ASEJ VS Clave Nueva'!$A$4:$C$193,3,FALSE)</f>
        <v>4.3.6.2</v>
      </c>
      <c r="Y2157" t="str">
        <f>VLOOKUP(K2157,'[13]Conver ASEJ VS Clave Nueva'!$B$4:$D$193,3,FALSE)</f>
        <v>Autorización para romper pavimento, banquetas o machuelos</v>
      </c>
    </row>
    <row r="2158" spans="1:25" x14ac:dyDescent="0.25">
      <c r="A2158" s="16">
        <v>84806</v>
      </c>
      <c r="B2158" s="16" t="s">
        <v>81</v>
      </c>
      <c r="C2158" s="16" t="str">
        <f t="shared" si="299"/>
        <v>2018</v>
      </c>
      <c r="D2158" s="16" t="str">
        <f t="shared" si="300"/>
        <v>040000</v>
      </c>
      <c r="E2158" s="16" t="str">
        <f>VLOOKUP(D2158:D5314,'[10]Catalogos CRI'!$A$10:$B$19,2,FALSE)</f>
        <v>DERECHOS</v>
      </c>
      <c r="F2158" s="16" t="str">
        <f t="shared" si="301"/>
        <v>043000</v>
      </c>
      <c r="G2158" s="16" t="str">
        <f>VLOOKUP(F2158:F5314,'[10]Catalogos CRI'!$A$24:$B$65,2,FALSE)</f>
        <v>DERECHOS POR PRESTACIÓN DE SERVICIOS</v>
      </c>
      <c r="H2158" s="16" t="str">
        <f t="shared" si="302"/>
        <v>043060</v>
      </c>
      <c r="I2158" s="16" t="str">
        <f>VLOOKUP(H2158:H5314,'[10]Catalogos CRI'!$A$70:$B$148,2,FALSE)</f>
        <v>Servicios por obras</v>
      </c>
      <c r="J2158" s="16" t="str">
        <f t="shared" si="303"/>
        <v>043062</v>
      </c>
      <c r="K2158" s="16" t="str">
        <f>VLOOKUP(J2158:J5314,'[10]Catalogos CRI'!$A$153:$B$335,2,FALSE)</f>
        <v>Autorización para romper pavimento, banquetas o machuelos</v>
      </c>
      <c r="L2158" s="16" t="str">
        <f t="shared" si="304"/>
        <v>400</v>
      </c>
      <c r="M2158" s="16" t="str">
        <f>VLOOKUP(L2158:L5314,[11]FF!$A$10:$B$16,2,FALSE)</f>
        <v>Ingresos Propios</v>
      </c>
      <c r="N2158" s="16" t="str">
        <f t="shared" si="305"/>
        <v>401</v>
      </c>
      <c r="O2158" s="16" t="str">
        <f>VLOOKUP(N2158:N5314,[11]FF!$A$22:$B$93,2,FALSE)</f>
        <v>Ingresos Propios</v>
      </c>
      <c r="P2158" s="16">
        <v>860560</v>
      </c>
      <c r="Q2158" s="16">
        <v>11</v>
      </c>
      <c r="R2158" s="17">
        <v>0</v>
      </c>
      <c r="S2158" s="17">
        <v>0</v>
      </c>
      <c r="T2158" s="17">
        <f t="shared" si="297"/>
        <v>0</v>
      </c>
      <c r="U2158" s="17">
        <v>0</v>
      </c>
      <c r="V2158" s="17">
        <v>21929.279999999999</v>
      </c>
      <c r="W2158" s="17">
        <f t="shared" si="298"/>
        <v>-21929.279999999999</v>
      </c>
      <c r="X2158" t="str">
        <f>VLOOKUP(J2158,'[12]Conver ASEJ VS Clave Nueva'!$A$4:$C$193,3,FALSE)</f>
        <v>4.3.6.2</v>
      </c>
      <c r="Y2158" t="str">
        <f>VLOOKUP(K2158,'[13]Conver ASEJ VS Clave Nueva'!$B$4:$D$193,3,FALSE)</f>
        <v>Autorización para romper pavimento, banquetas o machuelos</v>
      </c>
    </row>
    <row r="2159" spans="1:25" x14ac:dyDescent="0.25">
      <c r="A2159" s="16">
        <v>84806</v>
      </c>
      <c r="B2159" s="16" t="s">
        <v>81</v>
      </c>
      <c r="C2159" s="16" t="str">
        <f t="shared" si="299"/>
        <v>2018</v>
      </c>
      <c r="D2159" s="16" t="str">
        <f t="shared" si="300"/>
        <v>040000</v>
      </c>
      <c r="E2159" s="16" t="str">
        <f>VLOOKUP(D2159:D5315,'[10]Catalogos CRI'!$A$10:$B$19,2,FALSE)</f>
        <v>DERECHOS</v>
      </c>
      <c r="F2159" s="16" t="str">
        <f t="shared" si="301"/>
        <v>043000</v>
      </c>
      <c r="G2159" s="16" t="str">
        <f>VLOOKUP(F2159:F5315,'[10]Catalogos CRI'!$A$24:$B$65,2,FALSE)</f>
        <v>DERECHOS POR PRESTACIÓN DE SERVICIOS</v>
      </c>
      <c r="H2159" s="16" t="str">
        <f t="shared" si="302"/>
        <v>043060</v>
      </c>
      <c r="I2159" s="16" t="str">
        <f>VLOOKUP(H2159:H5315,'[10]Catalogos CRI'!$A$70:$B$148,2,FALSE)</f>
        <v>Servicios por obras</v>
      </c>
      <c r="J2159" s="16" t="str">
        <f t="shared" si="303"/>
        <v>043062</v>
      </c>
      <c r="K2159" s="16" t="str">
        <f>VLOOKUP(J2159:J5315,'[10]Catalogos CRI'!$A$153:$B$335,2,FALSE)</f>
        <v>Autorización para romper pavimento, banquetas o machuelos</v>
      </c>
      <c r="L2159" s="16" t="str">
        <f t="shared" si="304"/>
        <v>400</v>
      </c>
      <c r="M2159" s="16" t="str">
        <f>VLOOKUP(L2159:L5315,[11]FF!$A$10:$B$16,2,FALSE)</f>
        <v>Ingresos Propios</v>
      </c>
      <c r="N2159" s="16" t="str">
        <f t="shared" si="305"/>
        <v>401</v>
      </c>
      <c r="O2159" s="16" t="str">
        <f>VLOOKUP(N2159:N5315,[11]FF!$A$22:$B$93,2,FALSE)</f>
        <v>Ingresos Propios</v>
      </c>
      <c r="P2159" s="16">
        <v>860561</v>
      </c>
      <c r="Q2159" s="16">
        <v>12</v>
      </c>
      <c r="R2159" s="17">
        <v>0</v>
      </c>
      <c r="S2159" s="17">
        <v>0</v>
      </c>
      <c r="T2159" s="17">
        <f t="shared" si="297"/>
        <v>0</v>
      </c>
      <c r="U2159" s="17">
        <v>0</v>
      </c>
      <c r="V2159" s="17">
        <v>150983.03</v>
      </c>
      <c r="W2159" s="17">
        <f t="shared" si="298"/>
        <v>-150983.03</v>
      </c>
      <c r="X2159" t="str">
        <f>VLOOKUP(J2159,'[12]Conver ASEJ VS Clave Nueva'!$A$4:$C$193,3,FALSE)</f>
        <v>4.3.6.2</v>
      </c>
      <c r="Y2159" t="str">
        <f>VLOOKUP(K2159,'[13]Conver ASEJ VS Clave Nueva'!$B$4:$D$193,3,FALSE)</f>
        <v>Autorización para romper pavimento, banquetas o machuelos</v>
      </c>
    </row>
    <row r="2160" spans="1:25" x14ac:dyDescent="0.25">
      <c r="A2160" s="16">
        <v>84807</v>
      </c>
      <c r="B2160" s="16" t="s">
        <v>82</v>
      </c>
      <c r="C2160" s="16" t="str">
        <f t="shared" si="299"/>
        <v>2018</v>
      </c>
      <c r="D2160" s="16" t="str">
        <f t="shared" si="300"/>
        <v>040000</v>
      </c>
      <c r="E2160" s="16" t="str">
        <f>VLOOKUP(D2160:D5316,'[10]Catalogos CRI'!$A$10:$B$19,2,FALSE)</f>
        <v>DERECHOS</v>
      </c>
      <c r="F2160" s="16" t="str">
        <f t="shared" si="301"/>
        <v>043000</v>
      </c>
      <c r="G2160" s="16" t="str">
        <f>VLOOKUP(F2160:F5316,'[10]Catalogos CRI'!$A$24:$B$65,2,FALSE)</f>
        <v>DERECHOS POR PRESTACIÓN DE SERVICIOS</v>
      </c>
      <c r="H2160" s="16" t="str">
        <f t="shared" si="302"/>
        <v>043200</v>
      </c>
      <c r="I2160" s="16" t="str">
        <f>VLOOKUP(H2160:H5316,'[10]Catalogos CRI'!$A$70:$B$148,2,FALSE)</f>
        <v>Registro civil</v>
      </c>
      <c r="J2160" s="16" t="str">
        <f t="shared" si="303"/>
        <v>043203</v>
      </c>
      <c r="K2160" s="16" t="str">
        <f>VLOOKUP(J2160:J5316,'[10]Catalogos CRI'!$A$153:$B$335,2,FALSE)</f>
        <v>Anotaciones e inserciones en actas</v>
      </c>
      <c r="L2160" s="16" t="str">
        <f t="shared" si="304"/>
        <v>400</v>
      </c>
      <c r="M2160" s="16" t="str">
        <f>VLOOKUP(L2160:L5316,[11]FF!$A$10:$B$16,2,FALSE)</f>
        <v>Ingresos Propios</v>
      </c>
      <c r="N2160" s="16" t="str">
        <f t="shared" si="305"/>
        <v>401</v>
      </c>
      <c r="O2160" s="16" t="str">
        <f>VLOOKUP(N2160:N5316,[11]FF!$A$22:$B$93,2,FALSE)</f>
        <v>Ingresos Propios</v>
      </c>
      <c r="P2160" s="16">
        <v>860562</v>
      </c>
      <c r="Q2160" s="16">
        <v>1</v>
      </c>
      <c r="R2160" s="17">
        <v>0</v>
      </c>
      <c r="S2160" s="17">
        <v>0</v>
      </c>
      <c r="T2160" s="17">
        <f t="shared" si="297"/>
        <v>0</v>
      </c>
      <c r="U2160" s="17">
        <v>0</v>
      </c>
      <c r="V2160" s="17">
        <v>7695</v>
      </c>
      <c r="W2160" s="17">
        <f t="shared" si="298"/>
        <v>-7695</v>
      </c>
      <c r="X2160" t="str">
        <f>VLOOKUP(J2160,'[12]Conver ASEJ VS Clave Nueva'!$A$4:$C$193,3,FALSE)</f>
        <v>4.3.12.3</v>
      </c>
      <c r="Y2160" t="str">
        <f>VLOOKUP(K2160,'[13]Conver ASEJ VS Clave Nueva'!$B$4:$D$193,3,FALSE)</f>
        <v>Anotaciones e inserciones en actas</v>
      </c>
    </row>
    <row r="2161" spans="1:25" x14ac:dyDescent="0.25">
      <c r="A2161" s="16">
        <v>84807</v>
      </c>
      <c r="B2161" s="16" t="s">
        <v>82</v>
      </c>
      <c r="C2161" s="16" t="str">
        <f t="shared" si="299"/>
        <v>2018</v>
      </c>
      <c r="D2161" s="16" t="str">
        <f t="shared" si="300"/>
        <v>040000</v>
      </c>
      <c r="E2161" s="16" t="str">
        <f>VLOOKUP(D2161:D5317,'[10]Catalogos CRI'!$A$10:$B$19,2,FALSE)</f>
        <v>DERECHOS</v>
      </c>
      <c r="F2161" s="16" t="str">
        <f t="shared" si="301"/>
        <v>043000</v>
      </c>
      <c r="G2161" s="16" t="str">
        <f>VLOOKUP(F2161:F5317,'[10]Catalogos CRI'!$A$24:$B$65,2,FALSE)</f>
        <v>DERECHOS POR PRESTACIÓN DE SERVICIOS</v>
      </c>
      <c r="H2161" s="16" t="str">
        <f t="shared" si="302"/>
        <v>043200</v>
      </c>
      <c r="I2161" s="16" t="str">
        <f>VLOOKUP(H2161:H5317,'[10]Catalogos CRI'!$A$70:$B$148,2,FALSE)</f>
        <v>Registro civil</v>
      </c>
      <c r="J2161" s="16" t="str">
        <f t="shared" si="303"/>
        <v>043203</v>
      </c>
      <c r="K2161" s="16" t="str">
        <f>VLOOKUP(J2161:J5317,'[10]Catalogos CRI'!$A$153:$B$335,2,FALSE)</f>
        <v>Anotaciones e inserciones en actas</v>
      </c>
      <c r="L2161" s="16" t="str">
        <f t="shared" si="304"/>
        <v>400</v>
      </c>
      <c r="M2161" s="16" t="str">
        <f>VLOOKUP(L2161:L5317,[11]FF!$A$10:$B$16,2,FALSE)</f>
        <v>Ingresos Propios</v>
      </c>
      <c r="N2161" s="16" t="str">
        <f t="shared" si="305"/>
        <v>401</v>
      </c>
      <c r="O2161" s="16" t="str">
        <f>VLOOKUP(N2161:N5317,[11]FF!$A$22:$B$93,2,FALSE)</f>
        <v>Ingresos Propios</v>
      </c>
      <c r="P2161" s="16">
        <v>860563</v>
      </c>
      <c r="Q2161" s="16">
        <v>2</v>
      </c>
      <c r="R2161" s="17">
        <v>0</v>
      </c>
      <c r="S2161" s="17">
        <v>0</v>
      </c>
      <c r="T2161" s="17">
        <f t="shared" si="297"/>
        <v>0</v>
      </c>
      <c r="U2161" s="17">
        <v>0</v>
      </c>
      <c r="V2161" s="17">
        <v>10635</v>
      </c>
      <c r="W2161" s="17">
        <f t="shared" si="298"/>
        <v>-10635</v>
      </c>
      <c r="X2161" t="str">
        <f>VLOOKUP(J2161,'[12]Conver ASEJ VS Clave Nueva'!$A$4:$C$193,3,FALSE)</f>
        <v>4.3.12.3</v>
      </c>
      <c r="Y2161" t="str">
        <f>VLOOKUP(K2161,'[13]Conver ASEJ VS Clave Nueva'!$B$4:$D$193,3,FALSE)</f>
        <v>Anotaciones e inserciones en actas</v>
      </c>
    </row>
    <row r="2162" spans="1:25" x14ac:dyDescent="0.25">
      <c r="A2162" s="16">
        <v>84807</v>
      </c>
      <c r="B2162" s="16" t="s">
        <v>82</v>
      </c>
      <c r="C2162" s="16" t="str">
        <f t="shared" si="299"/>
        <v>2018</v>
      </c>
      <c r="D2162" s="16" t="str">
        <f t="shared" si="300"/>
        <v>040000</v>
      </c>
      <c r="E2162" s="16" t="str">
        <f>VLOOKUP(D2162:D5318,'[10]Catalogos CRI'!$A$10:$B$19,2,FALSE)</f>
        <v>DERECHOS</v>
      </c>
      <c r="F2162" s="16" t="str">
        <f t="shared" si="301"/>
        <v>043000</v>
      </c>
      <c r="G2162" s="16" t="str">
        <f>VLOOKUP(F2162:F5318,'[10]Catalogos CRI'!$A$24:$B$65,2,FALSE)</f>
        <v>DERECHOS POR PRESTACIÓN DE SERVICIOS</v>
      </c>
      <c r="H2162" s="16" t="str">
        <f t="shared" si="302"/>
        <v>043200</v>
      </c>
      <c r="I2162" s="16" t="str">
        <f>VLOOKUP(H2162:H5318,'[10]Catalogos CRI'!$A$70:$B$148,2,FALSE)</f>
        <v>Registro civil</v>
      </c>
      <c r="J2162" s="16" t="str">
        <f t="shared" si="303"/>
        <v>043203</v>
      </c>
      <c r="K2162" s="16" t="str">
        <f>VLOOKUP(J2162:J5318,'[10]Catalogos CRI'!$A$153:$B$335,2,FALSE)</f>
        <v>Anotaciones e inserciones en actas</v>
      </c>
      <c r="L2162" s="16" t="str">
        <f t="shared" si="304"/>
        <v>400</v>
      </c>
      <c r="M2162" s="16" t="str">
        <f>VLOOKUP(L2162:L5318,[11]FF!$A$10:$B$16,2,FALSE)</f>
        <v>Ingresos Propios</v>
      </c>
      <c r="N2162" s="16" t="str">
        <f t="shared" si="305"/>
        <v>401</v>
      </c>
      <c r="O2162" s="16" t="str">
        <f>VLOOKUP(N2162:N5318,[11]FF!$A$22:$B$93,2,FALSE)</f>
        <v>Ingresos Propios</v>
      </c>
      <c r="P2162" s="16">
        <v>860564</v>
      </c>
      <c r="Q2162" s="16">
        <v>3</v>
      </c>
      <c r="R2162" s="17">
        <v>0</v>
      </c>
      <c r="S2162" s="17">
        <v>0</v>
      </c>
      <c r="T2162" s="17">
        <f t="shared" si="297"/>
        <v>0</v>
      </c>
      <c r="U2162" s="17">
        <v>0</v>
      </c>
      <c r="V2162" s="17">
        <v>10439</v>
      </c>
      <c r="W2162" s="17">
        <f t="shared" si="298"/>
        <v>-10439</v>
      </c>
      <c r="X2162" t="str">
        <f>VLOOKUP(J2162,'[12]Conver ASEJ VS Clave Nueva'!$A$4:$C$193,3,FALSE)</f>
        <v>4.3.12.3</v>
      </c>
      <c r="Y2162" t="str">
        <f>VLOOKUP(K2162,'[13]Conver ASEJ VS Clave Nueva'!$B$4:$D$193,3,FALSE)</f>
        <v>Anotaciones e inserciones en actas</v>
      </c>
    </row>
    <row r="2163" spans="1:25" x14ac:dyDescent="0.25">
      <c r="A2163" s="16">
        <v>84807</v>
      </c>
      <c r="B2163" s="16" t="s">
        <v>82</v>
      </c>
      <c r="C2163" s="16" t="str">
        <f t="shared" si="299"/>
        <v>2018</v>
      </c>
      <c r="D2163" s="16" t="str">
        <f t="shared" si="300"/>
        <v>040000</v>
      </c>
      <c r="E2163" s="16" t="str">
        <f>VLOOKUP(D2163:D5319,'[10]Catalogos CRI'!$A$10:$B$19,2,FALSE)</f>
        <v>DERECHOS</v>
      </c>
      <c r="F2163" s="16" t="str">
        <f t="shared" si="301"/>
        <v>043000</v>
      </c>
      <c r="G2163" s="16" t="str">
        <f>VLOOKUP(F2163:F5319,'[10]Catalogos CRI'!$A$24:$B$65,2,FALSE)</f>
        <v>DERECHOS POR PRESTACIÓN DE SERVICIOS</v>
      </c>
      <c r="H2163" s="16" t="str">
        <f t="shared" si="302"/>
        <v>043200</v>
      </c>
      <c r="I2163" s="16" t="str">
        <f>VLOOKUP(H2163:H5319,'[10]Catalogos CRI'!$A$70:$B$148,2,FALSE)</f>
        <v>Registro civil</v>
      </c>
      <c r="J2163" s="16" t="str">
        <f t="shared" si="303"/>
        <v>043203</v>
      </c>
      <c r="K2163" s="16" t="str">
        <f>VLOOKUP(J2163:J5319,'[10]Catalogos CRI'!$A$153:$B$335,2,FALSE)</f>
        <v>Anotaciones e inserciones en actas</v>
      </c>
      <c r="L2163" s="16" t="str">
        <f t="shared" si="304"/>
        <v>400</v>
      </c>
      <c r="M2163" s="16" t="str">
        <f>VLOOKUP(L2163:L5319,[11]FF!$A$10:$B$16,2,FALSE)</f>
        <v>Ingresos Propios</v>
      </c>
      <c r="N2163" s="16" t="str">
        <f t="shared" si="305"/>
        <v>401</v>
      </c>
      <c r="O2163" s="16" t="str">
        <f>VLOOKUP(N2163:N5319,[11]FF!$A$22:$B$93,2,FALSE)</f>
        <v>Ingresos Propios</v>
      </c>
      <c r="P2163" s="16">
        <v>860565</v>
      </c>
      <c r="Q2163" s="16">
        <v>4</v>
      </c>
      <c r="R2163" s="17">
        <v>0</v>
      </c>
      <c r="S2163" s="17">
        <v>0</v>
      </c>
      <c r="T2163" s="17">
        <f t="shared" si="297"/>
        <v>0</v>
      </c>
      <c r="U2163" s="17">
        <v>0</v>
      </c>
      <c r="V2163" s="17">
        <v>11581.5</v>
      </c>
      <c r="W2163" s="17">
        <f t="shared" si="298"/>
        <v>-11581.5</v>
      </c>
      <c r="X2163" t="str">
        <f>VLOOKUP(J2163,'[12]Conver ASEJ VS Clave Nueva'!$A$4:$C$193,3,FALSE)</f>
        <v>4.3.12.3</v>
      </c>
      <c r="Y2163" t="str">
        <f>VLOOKUP(K2163,'[13]Conver ASEJ VS Clave Nueva'!$B$4:$D$193,3,FALSE)</f>
        <v>Anotaciones e inserciones en actas</v>
      </c>
    </row>
    <row r="2164" spans="1:25" x14ac:dyDescent="0.25">
      <c r="A2164" s="16">
        <v>84807</v>
      </c>
      <c r="B2164" s="16" t="s">
        <v>82</v>
      </c>
      <c r="C2164" s="16" t="str">
        <f t="shared" si="299"/>
        <v>2018</v>
      </c>
      <c r="D2164" s="16" t="str">
        <f t="shared" si="300"/>
        <v>040000</v>
      </c>
      <c r="E2164" s="16" t="str">
        <f>VLOOKUP(D2164:D5320,'[10]Catalogos CRI'!$A$10:$B$19,2,FALSE)</f>
        <v>DERECHOS</v>
      </c>
      <c r="F2164" s="16" t="str">
        <f t="shared" si="301"/>
        <v>043000</v>
      </c>
      <c r="G2164" s="16" t="str">
        <f>VLOOKUP(F2164:F5320,'[10]Catalogos CRI'!$A$24:$B$65,2,FALSE)</f>
        <v>DERECHOS POR PRESTACIÓN DE SERVICIOS</v>
      </c>
      <c r="H2164" s="16" t="str">
        <f t="shared" si="302"/>
        <v>043200</v>
      </c>
      <c r="I2164" s="16" t="str">
        <f>VLOOKUP(H2164:H5320,'[10]Catalogos CRI'!$A$70:$B$148,2,FALSE)</f>
        <v>Registro civil</v>
      </c>
      <c r="J2164" s="16" t="str">
        <f t="shared" si="303"/>
        <v>043203</v>
      </c>
      <c r="K2164" s="16" t="str">
        <f>VLOOKUP(J2164:J5320,'[10]Catalogos CRI'!$A$153:$B$335,2,FALSE)</f>
        <v>Anotaciones e inserciones en actas</v>
      </c>
      <c r="L2164" s="16" t="str">
        <f t="shared" si="304"/>
        <v>400</v>
      </c>
      <c r="M2164" s="16" t="str">
        <f>VLOOKUP(L2164:L5320,[11]FF!$A$10:$B$16,2,FALSE)</f>
        <v>Ingresos Propios</v>
      </c>
      <c r="N2164" s="16" t="str">
        <f t="shared" si="305"/>
        <v>401</v>
      </c>
      <c r="O2164" s="16" t="str">
        <f>VLOOKUP(N2164:N5320,[11]FF!$A$22:$B$93,2,FALSE)</f>
        <v>Ingresos Propios</v>
      </c>
      <c r="P2164" s="16">
        <v>860566</v>
      </c>
      <c r="Q2164" s="16">
        <v>5</v>
      </c>
      <c r="R2164" s="17">
        <v>0</v>
      </c>
      <c r="S2164" s="17">
        <v>0</v>
      </c>
      <c r="T2164" s="17">
        <f t="shared" si="297"/>
        <v>0</v>
      </c>
      <c r="U2164" s="17">
        <v>0</v>
      </c>
      <c r="V2164" s="17">
        <v>6762</v>
      </c>
      <c r="W2164" s="17">
        <f t="shared" si="298"/>
        <v>-6762</v>
      </c>
      <c r="X2164" t="str">
        <f>VLOOKUP(J2164,'[12]Conver ASEJ VS Clave Nueva'!$A$4:$C$193,3,FALSE)</f>
        <v>4.3.12.3</v>
      </c>
      <c r="Y2164" t="str">
        <f>VLOOKUP(K2164,'[13]Conver ASEJ VS Clave Nueva'!$B$4:$D$193,3,FALSE)</f>
        <v>Anotaciones e inserciones en actas</v>
      </c>
    </row>
    <row r="2165" spans="1:25" x14ac:dyDescent="0.25">
      <c r="A2165" s="16">
        <v>84807</v>
      </c>
      <c r="B2165" s="16" t="s">
        <v>82</v>
      </c>
      <c r="C2165" s="16" t="str">
        <f t="shared" si="299"/>
        <v>2018</v>
      </c>
      <c r="D2165" s="16" t="str">
        <f t="shared" si="300"/>
        <v>040000</v>
      </c>
      <c r="E2165" s="16" t="str">
        <f>VLOOKUP(D2165:D5321,'[10]Catalogos CRI'!$A$10:$B$19,2,FALSE)</f>
        <v>DERECHOS</v>
      </c>
      <c r="F2165" s="16" t="str">
        <f t="shared" si="301"/>
        <v>043000</v>
      </c>
      <c r="G2165" s="16" t="str">
        <f>VLOOKUP(F2165:F5321,'[10]Catalogos CRI'!$A$24:$B$65,2,FALSE)</f>
        <v>DERECHOS POR PRESTACIÓN DE SERVICIOS</v>
      </c>
      <c r="H2165" s="16" t="str">
        <f t="shared" si="302"/>
        <v>043200</v>
      </c>
      <c r="I2165" s="16" t="str">
        <f>VLOOKUP(H2165:H5321,'[10]Catalogos CRI'!$A$70:$B$148,2,FALSE)</f>
        <v>Registro civil</v>
      </c>
      <c r="J2165" s="16" t="str">
        <f t="shared" si="303"/>
        <v>043203</v>
      </c>
      <c r="K2165" s="16" t="str">
        <f>VLOOKUP(J2165:J5321,'[10]Catalogos CRI'!$A$153:$B$335,2,FALSE)</f>
        <v>Anotaciones e inserciones en actas</v>
      </c>
      <c r="L2165" s="16" t="str">
        <f t="shared" si="304"/>
        <v>400</v>
      </c>
      <c r="M2165" s="16" t="str">
        <f>VLOOKUP(L2165:L5321,[11]FF!$A$10:$B$16,2,FALSE)</f>
        <v>Ingresos Propios</v>
      </c>
      <c r="N2165" s="16" t="str">
        <f t="shared" si="305"/>
        <v>401</v>
      </c>
      <c r="O2165" s="16" t="str">
        <f>VLOOKUP(N2165:N5321,[11]FF!$A$22:$B$93,2,FALSE)</f>
        <v>Ingresos Propios</v>
      </c>
      <c r="P2165" s="16">
        <v>860567</v>
      </c>
      <c r="Q2165" s="16">
        <v>6</v>
      </c>
      <c r="R2165" s="17">
        <v>0</v>
      </c>
      <c r="S2165" s="17">
        <v>0</v>
      </c>
      <c r="T2165" s="17">
        <f t="shared" si="297"/>
        <v>0</v>
      </c>
      <c r="U2165" s="17">
        <v>0</v>
      </c>
      <c r="V2165" s="17">
        <v>9102</v>
      </c>
      <c r="W2165" s="17">
        <f t="shared" si="298"/>
        <v>-9102</v>
      </c>
      <c r="X2165" t="str">
        <f>VLOOKUP(J2165,'[12]Conver ASEJ VS Clave Nueva'!$A$4:$C$193,3,FALSE)</f>
        <v>4.3.12.3</v>
      </c>
      <c r="Y2165" t="str">
        <f>VLOOKUP(K2165,'[13]Conver ASEJ VS Clave Nueva'!$B$4:$D$193,3,FALSE)</f>
        <v>Anotaciones e inserciones en actas</v>
      </c>
    </row>
    <row r="2166" spans="1:25" x14ac:dyDescent="0.25">
      <c r="A2166" s="16">
        <v>84807</v>
      </c>
      <c r="B2166" s="16" t="s">
        <v>82</v>
      </c>
      <c r="C2166" s="16" t="str">
        <f t="shared" si="299"/>
        <v>2018</v>
      </c>
      <c r="D2166" s="16" t="str">
        <f t="shared" si="300"/>
        <v>040000</v>
      </c>
      <c r="E2166" s="16" t="str">
        <f>VLOOKUP(D2166:D5322,'[10]Catalogos CRI'!$A$10:$B$19,2,FALSE)</f>
        <v>DERECHOS</v>
      </c>
      <c r="F2166" s="16" t="str">
        <f t="shared" si="301"/>
        <v>043000</v>
      </c>
      <c r="G2166" s="16" t="str">
        <f>VLOOKUP(F2166:F5322,'[10]Catalogos CRI'!$A$24:$B$65,2,FALSE)</f>
        <v>DERECHOS POR PRESTACIÓN DE SERVICIOS</v>
      </c>
      <c r="H2166" s="16" t="str">
        <f t="shared" si="302"/>
        <v>043200</v>
      </c>
      <c r="I2166" s="16" t="str">
        <f>VLOOKUP(H2166:H5322,'[10]Catalogos CRI'!$A$70:$B$148,2,FALSE)</f>
        <v>Registro civil</v>
      </c>
      <c r="J2166" s="16" t="str">
        <f t="shared" si="303"/>
        <v>043203</v>
      </c>
      <c r="K2166" s="16" t="str">
        <f>VLOOKUP(J2166:J5322,'[10]Catalogos CRI'!$A$153:$B$335,2,FALSE)</f>
        <v>Anotaciones e inserciones en actas</v>
      </c>
      <c r="L2166" s="16" t="str">
        <f t="shared" si="304"/>
        <v>400</v>
      </c>
      <c r="M2166" s="16" t="str">
        <f>VLOOKUP(L2166:L5322,[11]FF!$A$10:$B$16,2,FALSE)</f>
        <v>Ingresos Propios</v>
      </c>
      <c r="N2166" s="16" t="str">
        <f t="shared" si="305"/>
        <v>401</v>
      </c>
      <c r="O2166" s="16" t="str">
        <f>VLOOKUP(N2166:N5322,[11]FF!$A$22:$B$93,2,FALSE)</f>
        <v>Ingresos Propios</v>
      </c>
      <c r="P2166" s="16">
        <v>860568</v>
      </c>
      <c r="Q2166" s="16">
        <v>7</v>
      </c>
      <c r="R2166" s="17">
        <v>0</v>
      </c>
      <c r="S2166" s="17">
        <v>0</v>
      </c>
      <c r="T2166" s="17">
        <f t="shared" si="297"/>
        <v>0</v>
      </c>
      <c r="U2166" s="17">
        <v>0</v>
      </c>
      <c r="V2166" s="17">
        <v>8526</v>
      </c>
      <c r="W2166" s="17">
        <f t="shared" si="298"/>
        <v>-8526</v>
      </c>
      <c r="X2166" t="str">
        <f>VLOOKUP(J2166,'[12]Conver ASEJ VS Clave Nueva'!$A$4:$C$193,3,FALSE)</f>
        <v>4.3.12.3</v>
      </c>
      <c r="Y2166" t="str">
        <f>VLOOKUP(K2166,'[13]Conver ASEJ VS Clave Nueva'!$B$4:$D$193,3,FALSE)</f>
        <v>Anotaciones e inserciones en actas</v>
      </c>
    </row>
    <row r="2167" spans="1:25" x14ac:dyDescent="0.25">
      <c r="A2167" s="16">
        <v>84807</v>
      </c>
      <c r="B2167" s="16" t="s">
        <v>82</v>
      </c>
      <c r="C2167" s="16" t="str">
        <f t="shared" si="299"/>
        <v>2018</v>
      </c>
      <c r="D2167" s="16" t="str">
        <f t="shared" si="300"/>
        <v>040000</v>
      </c>
      <c r="E2167" s="16" t="str">
        <f>VLOOKUP(D2167:D5323,'[10]Catalogos CRI'!$A$10:$B$19,2,FALSE)</f>
        <v>DERECHOS</v>
      </c>
      <c r="F2167" s="16" t="str">
        <f t="shared" si="301"/>
        <v>043000</v>
      </c>
      <c r="G2167" s="16" t="str">
        <f>VLOOKUP(F2167:F5323,'[10]Catalogos CRI'!$A$24:$B$65,2,FALSE)</f>
        <v>DERECHOS POR PRESTACIÓN DE SERVICIOS</v>
      </c>
      <c r="H2167" s="16" t="str">
        <f t="shared" si="302"/>
        <v>043200</v>
      </c>
      <c r="I2167" s="16" t="str">
        <f>VLOOKUP(H2167:H5323,'[10]Catalogos CRI'!$A$70:$B$148,2,FALSE)</f>
        <v>Registro civil</v>
      </c>
      <c r="J2167" s="16" t="str">
        <f t="shared" si="303"/>
        <v>043203</v>
      </c>
      <c r="K2167" s="16" t="str">
        <f>VLOOKUP(J2167:J5323,'[10]Catalogos CRI'!$A$153:$B$335,2,FALSE)</f>
        <v>Anotaciones e inserciones en actas</v>
      </c>
      <c r="L2167" s="16" t="str">
        <f t="shared" si="304"/>
        <v>400</v>
      </c>
      <c r="M2167" s="16" t="str">
        <f>VLOOKUP(L2167:L5323,[11]FF!$A$10:$B$16,2,FALSE)</f>
        <v>Ingresos Propios</v>
      </c>
      <c r="N2167" s="16" t="str">
        <f t="shared" si="305"/>
        <v>401</v>
      </c>
      <c r="O2167" s="16" t="str">
        <f>VLOOKUP(N2167:N5323,[11]FF!$A$22:$B$93,2,FALSE)</f>
        <v>Ingresos Propios</v>
      </c>
      <c r="P2167" s="16">
        <v>860569</v>
      </c>
      <c r="Q2167" s="16">
        <v>8</v>
      </c>
      <c r="R2167" s="17">
        <v>0</v>
      </c>
      <c r="S2167" s="17">
        <v>0</v>
      </c>
      <c r="T2167" s="17">
        <f t="shared" si="297"/>
        <v>0</v>
      </c>
      <c r="U2167" s="17">
        <v>0</v>
      </c>
      <c r="V2167" s="17">
        <v>8461</v>
      </c>
      <c r="W2167" s="17">
        <f t="shared" si="298"/>
        <v>-8461</v>
      </c>
      <c r="X2167" t="str">
        <f>VLOOKUP(J2167,'[12]Conver ASEJ VS Clave Nueva'!$A$4:$C$193,3,FALSE)</f>
        <v>4.3.12.3</v>
      </c>
      <c r="Y2167" t="str">
        <f>VLOOKUP(K2167,'[13]Conver ASEJ VS Clave Nueva'!$B$4:$D$193,3,FALSE)</f>
        <v>Anotaciones e inserciones en actas</v>
      </c>
    </row>
    <row r="2168" spans="1:25" x14ac:dyDescent="0.25">
      <c r="A2168" s="16">
        <v>84807</v>
      </c>
      <c r="B2168" s="16" t="s">
        <v>82</v>
      </c>
      <c r="C2168" s="16" t="str">
        <f t="shared" si="299"/>
        <v>2018</v>
      </c>
      <c r="D2168" s="16" t="str">
        <f t="shared" si="300"/>
        <v>040000</v>
      </c>
      <c r="E2168" s="16" t="str">
        <f>VLOOKUP(D2168:D5324,'[10]Catalogos CRI'!$A$10:$B$19,2,FALSE)</f>
        <v>DERECHOS</v>
      </c>
      <c r="F2168" s="16" t="str">
        <f t="shared" si="301"/>
        <v>043000</v>
      </c>
      <c r="G2168" s="16" t="str">
        <f>VLOOKUP(F2168:F5324,'[10]Catalogos CRI'!$A$24:$B$65,2,FALSE)</f>
        <v>DERECHOS POR PRESTACIÓN DE SERVICIOS</v>
      </c>
      <c r="H2168" s="16" t="str">
        <f t="shared" si="302"/>
        <v>043200</v>
      </c>
      <c r="I2168" s="16" t="str">
        <f>VLOOKUP(H2168:H5324,'[10]Catalogos CRI'!$A$70:$B$148,2,FALSE)</f>
        <v>Registro civil</v>
      </c>
      <c r="J2168" s="16" t="str">
        <f t="shared" si="303"/>
        <v>043203</v>
      </c>
      <c r="K2168" s="16" t="str">
        <f>VLOOKUP(J2168:J5324,'[10]Catalogos CRI'!$A$153:$B$335,2,FALSE)</f>
        <v>Anotaciones e inserciones en actas</v>
      </c>
      <c r="L2168" s="16" t="str">
        <f t="shared" si="304"/>
        <v>400</v>
      </c>
      <c r="M2168" s="16" t="str">
        <f>VLOOKUP(L2168:L5324,[11]FF!$A$10:$B$16,2,FALSE)</f>
        <v>Ingresos Propios</v>
      </c>
      <c r="N2168" s="16" t="str">
        <f t="shared" si="305"/>
        <v>401</v>
      </c>
      <c r="O2168" s="16" t="str">
        <f>VLOOKUP(N2168:N5324,[11]FF!$A$22:$B$93,2,FALSE)</f>
        <v>Ingresos Propios</v>
      </c>
      <c r="P2168" s="16">
        <v>860570</v>
      </c>
      <c r="Q2168" s="16">
        <v>9</v>
      </c>
      <c r="R2168" s="17">
        <v>0</v>
      </c>
      <c r="S2168" s="17">
        <v>0</v>
      </c>
      <c r="T2168" s="17">
        <f t="shared" si="297"/>
        <v>0</v>
      </c>
      <c r="U2168" s="17">
        <v>0</v>
      </c>
      <c r="V2168" s="17">
        <v>7704</v>
      </c>
      <c r="W2168" s="17">
        <f t="shared" si="298"/>
        <v>-7704</v>
      </c>
      <c r="X2168" t="str">
        <f>VLOOKUP(J2168,'[12]Conver ASEJ VS Clave Nueva'!$A$4:$C$193,3,FALSE)</f>
        <v>4.3.12.3</v>
      </c>
      <c r="Y2168" t="str">
        <f>VLOOKUP(K2168,'[13]Conver ASEJ VS Clave Nueva'!$B$4:$D$193,3,FALSE)</f>
        <v>Anotaciones e inserciones en actas</v>
      </c>
    </row>
    <row r="2169" spans="1:25" x14ac:dyDescent="0.25">
      <c r="A2169" s="16">
        <v>84807</v>
      </c>
      <c r="B2169" s="16" t="s">
        <v>82</v>
      </c>
      <c r="C2169" s="16" t="str">
        <f t="shared" si="299"/>
        <v>2018</v>
      </c>
      <c r="D2169" s="16" t="str">
        <f t="shared" si="300"/>
        <v>040000</v>
      </c>
      <c r="E2169" s="16" t="str">
        <f>VLOOKUP(D2169:D5325,'[10]Catalogos CRI'!$A$10:$B$19,2,FALSE)</f>
        <v>DERECHOS</v>
      </c>
      <c r="F2169" s="16" t="str">
        <f t="shared" si="301"/>
        <v>043000</v>
      </c>
      <c r="G2169" s="16" t="str">
        <f>VLOOKUP(F2169:F5325,'[10]Catalogos CRI'!$A$24:$B$65,2,FALSE)</f>
        <v>DERECHOS POR PRESTACIÓN DE SERVICIOS</v>
      </c>
      <c r="H2169" s="16" t="str">
        <f t="shared" si="302"/>
        <v>043200</v>
      </c>
      <c r="I2169" s="16" t="str">
        <f>VLOOKUP(H2169:H5325,'[10]Catalogos CRI'!$A$70:$B$148,2,FALSE)</f>
        <v>Registro civil</v>
      </c>
      <c r="J2169" s="16" t="str">
        <f t="shared" si="303"/>
        <v>043203</v>
      </c>
      <c r="K2169" s="16" t="str">
        <f>VLOOKUP(J2169:J5325,'[10]Catalogos CRI'!$A$153:$B$335,2,FALSE)</f>
        <v>Anotaciones e inserciones en actas</v>
      </c>
      <c r="L2169" s="16" t="str">
        <f t="shared" si="304"/>
        <v>400</v>
      </c>
      <c r="M2169" s="16" t="str">
        <f>VLOOKUP(L2169:L5325,[11]FF!$A$10:$B$16,2,FALSE)</f>
        <v>Ingresos Propios</v>
      </c>
      <c r="N2169" s="16" t="str">
        <f t="shared" si="305"/>
        <v>401</v>
      </c>
      <c r="O2169" s="16" t="str">
        <f>VLOOKUP(N2169:N5325,[11]FF!$A$22:$B$93,2,FALSE)</f>
        <v>Ingresos Propios</v>
      </c>
      <c r="P2169" s="16">
        <v>860571</v>
      </c>
      <c r="Q2169" s="16">
        <v>10</v>
      </c>
      <c r="R2169" s="17">
        <v>0</v>
      </c>
      <c r="S2169" s="17">
        <v>0</v>
      </c>
      <c r="T2169" s="17">
        <f t="shared" si="297"/>
        <v>0</v>
      </c>
      <c r="U2169" s="17">
        <v>0</v>
      </c>
      <c r="V2169" s="17">
        <v>10145</v>
      </c>
      <c r="W2169" s="17">
        <f t="shared" si="298"/>
        <v>-10145</v>
      </c>
      <c r="X2169" t="str">
        <f>VLOOKUP(J2169,'[12]Conver ASEJ VS Clave Nueva'!$A$4:$C$193,3,FALSE)</f>
        <v>4.3.12.3</v>
      </c>
      <c r="Y2169" t="str">
        <f>VLOOKUP(K2169,'[13]Conver ASEJ VS Clave Nueva'!$B$4:$D$193,3,FALSE)</f>
        <v>Anotaciones e inserciones en actas</v>
      </c>
    </row>
    <row r="2170" spans="1:25" x14ac:dyDescent="0.25">
      <c r="A2170" s="16">
        <v>84807</v>
      </c>
      <c r="B2170" s="16" t="s">
        <v>82</v>
      </c>
      <c r="C2170" s="16" t="str">
        <f t="shared" si="299"/>
        <v>2018</v>
      </c>
      <c r="D2170" s="16" t="str">
        <f t="shared" si="300"/>
        <v>040000</v>
      </c>
      <c r="E2170" s="16" t="str">
        <f>VLOOKUP(D2170:D5326,'[10]Catalogos CRI'!$A$10:$B$19,2,FALSE)</f>
        <v>DERECHOS</v>
      </c>
      <c r="F2170" s="16" t="str">
        <f t="shared" si="301"/>
        <v>043000</v>
      </c>
      <c r="G2170" s="16" t="str">
        <f>VLOOKUP(F2170:F5326,'[10]Catalogos CRI'!$A$24:$B$65,2,FALSE)</f>
        <v>DERECHOS POR PRESTACIÓN DE SERVICIOS</v>
      </c>
      <c r="H2170" s="16" t="str">
        <f t="shared" si="302"/>
        <v>043200</v>
      </c>
      <c r="I2170" s="16" t="str">
        <f>VLOOKUP(H2170:H5326,'[10]Catalogos CRI'!$A$70:$B$148,2,FALSE)</f>
        <v>Registro civil</v>
      </c>
      <c r="J2170" s="16" t="str">
        <f t="shared" si="303"/>
        <v>043203</v>
      </c>
      <c r="K2170" s="16" t="str">
        <f>VLOOKUP(J2170:J5326,'[10]Catalogos CRI'!$A$153:$B$335,2,FALSE)</f>
        <v>Anotaciones e inserciones en actas</v>
      </c>
      <c r="L2170" s="16" t="str">
        <f t="shared" si="304"/>
        <v>400</v>
      </c>
      <c r="M2170" s="16" t="str">
        <f>VLOOKUP(L2170:L5326,[11]FF!$A$10:$B$16,2,FALSE)</f>
        <v>Ingresos Propios</v>
      </c>
      <c r="N2170" s="16" t="str">
        <f t="shared" si="305"/>
        <v>401</v>
      </c>
      <c r="O2170" s="16" t="str">
        <f>VLOOKUP(N2170:N5326,[11]FF!$A$22:$B$93,2,FALSE)</f>
        <v>Ingresos Propios</v>
      </c>
      <c r="P2170" s="16">
        <v>860572</v>
      </c>
      <c r="Q2170" s="16">
        <v>11</v>
      </c>
      <c r="R2170" s="17">
        <v>0</v>
      </c>
      <c r="S2170" s="17">
        <v>0</v>
      </c>
      <c r="T2170" s="17">
        <f t="shared" si="297"/>
        <v>0</v>
      </c>
      <c r="U2170" s="17">
        <v>0</v>
      </c>
      <c r="V2170" s="17">
        <v>12381</v>
      </c>
      <c r="W2170" s="17">
        <f t="shared" si="298"/>
        <v>-12381</v>
      </c>
      <c r="X2170" t="str">
        <f>VLOOKUP(J2170,'[12]Conver ASEJ VS Clave Nueva'!$A$4:$C$193,3,FALSE)</f>
        <v>4.3.12.3</v>
      </c>
      <c r="Y2170" t="str">
        <f>VLOOKUP(K2170,'[13]Conver ASEJ VS Clave Nueva'!$B$4:$D$193,3,FALSE)</f>
        <v>Anotaciones e inserciones en actas</v>
      </c>
    </row>
    <row r="2171" spans="1:25" x14ac:dyDescent="0.25">
      <c r="A2171" s="16">
        <v>84807</v>
      </c>
      <c r="B2171" s="16" t="s">
        <v>82</v>
      </c>
      <c r="C2171" s="16" t="str">
        <f t="shared" si="299"/>
        <v>2018</v>
      </c>
      <c r="D2171" s="16" t="str">
        <f t="shared" si="300"/>
        <v>040000</v>
      </c>
      <c r="E2171" s="16" t="str">
        <f>VLOOKUP(D2171:D5327,'[10]Catalogos CRI'!$A$10:$B$19,2,FALSE)</f>
        <v>DERECHOS</v>
      </c>
      <c r="F2171" s="16" t="str">
        <f t="shared" si="301"/>
        <v>043000</v>
      </c>
      <c r="G2171" s="16" t="str">
        <f>VLOOKUP(F2171:F5327,'[10]Catalogos CRI'!$A$24:$B$65,2,FALSE)</f>
        <v>DERECHOS POR PRESTACIÓN DE SERVICIOS</v>
      </c>
      <c r="H2171" s="16" t="str">
        <f t="shared" si="302"/>
        <v>043200</v>
      </c>
      <c r="I2171" s="16" t="str">
        <f>VLOOKUP(H2171:H5327,'[10]Catalogos CRI'!$A$70:$B$148,2,FALSE)</f>
        <v>Registro civil</v>
      </c>
      <c r="J2171" s="16" t="str">
        <f t="shared" si="303"/>
        <v>043203</v>
      </c>
      <c r="K2171" s="16" t="str">
        <f>VLOOKUP(J2171:J5327,'[10]Catalogos CRI'!$A$153:$B$335,2,FALSE)</f>
        <v>Anotaciones e inserciones en actas</v>
      </c>
      <c r="L2171" s="16" t="str">
        <f t="shared" si="304"/>
        <v>400</v>
      </c>
      <c r="M2171" s="16" t="str">
        <f>VLOOKUP(L2171:L5327,[11]FF!$A$10:$B$16,2,FALSE)</f>
        <v>Ingresos Propios</v>
      </c>
      <c r="N2171" s="16" t="str">
        <f t="shared" si="305"/>
        <v>401</v>
      </c>
      <c r="O2171" s="16" t="str">
        <f>VLOOKUP(N2171:N5327,[11]FF!$A$22:$B$93,2,FALSE)</f>
        <v>Ingresos Propios</v>
      </c>
      <c r="P2171" s="16">
        <v>860573</v>
      </c>
      <c r="Q2171" s="16">
        <v>12</v>
      </c>
      <c r="R2171" s="17">
        <v>0</v>
      </c>
      <c r="S2171" s="17">
        <v>0</v>
      </c>
      <c r="T2171" s="17">
        <f t="shared" si="297"/>
        <v>0</v>
      </c>
      <c r="U2171" s="17">
        <v>0</v>
      </c>
      <c r="V2171" s="17">
        <v>7564</v>
      </c>
      <c r="W2171" s="17">
        <f t="shared" si="298"/>
        <v>-7564</v>
      </c>
      <c r="X2171" t="str">
        <f>VLOOKUP(J2171,'[12]Conver ASEJ VS Clave Nueva'!$A$4:$C$193,3,FALSE)</f>
        <v>4.3.12.3</v>
      </c>
      <c r="Y2171" t="str">
        <f>VLOOKUP(K2171,'[13]Conver ASEJ VS Clave Nueva'!$B$4:$D$193,3,FALSE)</f>
        <v>Anotaciones e inserciones en actas</v>
      </c>
    </row>
    <row r="2172" spans="1:25" x14ac:dyDescent="0.25">
      <c r="A2172" s="16">
        <v>84808</v>
      </c>
      <c r="B2172" s="16" t="s">
        <v>83</v>
      </c>
      <c r="C2172" s="16" t="str">
        <f t="shared" si="299"/>
        <v>2018</v>
      </c>
      <c r="D2172" s="16" t="str">
        <f t="shared" si="300"/>
        <v>040000</v>
      </c>
      <c r="E2172" s="16" t="str">
        <f>VLOOKUP(D2172:D5328,'[10]Catalogos CRI'!$A$10:$B$19,2,FALSE)</f>
        <v>DERECHOS</v>
      </c>
      <c r="F2172" s="16" t="str">
        <f t="shared" si="301"/>
        <v>043000</v>
      </c>
      <c r="G2172" s="16" t="str">
        <f>VLOOKUP(F2172:F5328,'[10]Catalogos CRI'!$A$24:$B$65,2,FALSE)</f>
        <v>DERECHOS POR PRESTACIÓN DE SERVICIOS</v>
      </c>
      <c r="H2172" s="16" t="str">
        <f t="shared" si="302"/>
        <v>043400</v>
      </c>
      <c r="I2172" s="16" t="str">
        <f>VLOOKUP(H2172:H5328,'[10]Catalogos CRI'!$A$70:$B$148,2,FALSE)</f>
        <v>Servicios de catastro</v>
      </c>
      <c r="J2172" s="16" t="str">
        <f t="shared" si="303"/>
        <v>043401</v>
      </c>
      <c r="K2172" s="16" t="str">
        <f>VLOOKUP(J2172:J5328,'[10]Catalogos CRI'!$A$153:$B$335,2,FALSE)</f>
        <v>Copias de planos</v>
      </c>
      <c r="L2172" s="16" t="str">
        <f t="shared" si="304"/>
        <v>400</v>
      </c>
      <c r="M2172" s="16" t="str">
        <f>VLOOKUP(L2172:L5328,[11]FF!$A$10:$B$16,2,FALSE)</f>
        <v>Ingresos Propios</v>
      </c>
      <c r="N2172" s="16" t="str">
        <f t="shared" si="305"/>
        <v>401</v>
      </c>
      <c r="O2172" s="16" t="str">
        <f>VLOOKUP(N2172:N5328,[11]FF!$A$22:$B$93,2,FALSE)</f>
        <v>Ingresos Propios</v>
      </c>
      <c r="P2172" s="16">
        <v>860574</v>
      </c>
      <c r="Q2172" s="16">
        <v>1</v>
      </c>
      <c r="R2172" s="17">
        <v>0</v>
      </c>
      <c r="S2172" s="17">
        <v>0</v>
      </c>
      <c r="T2172" s="17">
        <f t="shared" si="297"/>
        <v>0</v>
      </c>
      <c r="U2172" s="17">
        <v>0</v>
      </c>
      <c r="V2172" s="17">
        <v>1500</v>
      </c>
      <c r="W2172" s="17">
        <f t="shared" si="298"/>
        <v>-1500</v>
      </c>
      <c r="X2172" t="str">
        <f>VLOOKUP(J2172,'[12]Conver ASEJ VS Clave Nueva'!$A$4:$C$193,3,FALSE)</f>
        <v>4.3.14.1</v>
      </c>
      <c r="Y2172" t="str">
        <f>VLOOKUP(K2172,'[13]Conver ASEJ VS Clave Nueva'!$B$4:$D$193,3,FALSE)</f>
        <v>Copias de planos</v>
      </c>
    </row>
    <row r="2173" spans="1:25" x14ac:dyDescent="0.25">
      <c r="A2173" s="16">
        <v>84808</v>
      </c>
      <c r="B2173" s="16" t="s">
        <v>83</v>
      </c>
      <c r="C2173" s="16" t="str">
        <f t="shared" si="299"/>
        <v>2018</v>
      </c>
      <c r="D2173" s="16" t="str">
        <f t="shared" si="300"/>
        <v>040000</v>
      </c>
      <c r="E2173" s="16" t="str">
        <f>VLOOKUP(D2173:D5329,'[10]Catalogos CRI'!$A$10:$B$19,2,FALSE)</f>
        <v>DERECHOS</v>
      </c>
      <c r="F2173" s="16" t="str">
        <f t="shared" si="301"/>
        <v>043000</v>
      </c>
      <c r="G2173" s="16" t="str">
        <f>VLOOKUP(F2173:F5329,'[10]Catalogos CRI'!$A$24:$B$65,2,FALSE)</f>
        <v>DERECHOS POR PRESTACIÓN DE SERVICIOS</v>
      </c>
      <c r="H2173" s="16" t="str">
        <f t="shared" si="302"/>
        <v>043400</v>
      </c>
      <c r="I2173" s="16" t="str">
        <f>VLOOKUP(H2173:H5329,'[10]Catalogos CRI'!$A$70:$B$148,2,FALSE)</f>
        <v>Servicios de catastro</v>
      </c>
      <c r="J2173" s="16" t="str">
        <f t="shared" si="303"/>
        <v>043401</v>
      </c>
      <c r="K2173" s="16" t="str">
        <f>VLOOKUP(J2173:J5329,'[10]Catalogos CRI'!$A$153:$B$335,2,FALSE)</f>
        <v>Copias de planos</v>
      </c>
      <c r="L2173" s="16" t="str">
        <f t="shared" si="304"/>
        <v>400</v>
      </c>
      <c r="M2173" s="16" t="str">
        <f>VLOOKUP(L2173:L5329,[11]FF!$A$10:$B$16,2,FALSE)</f>
        <v>Ingresos Propios</v>
      </c>
      <c r="N2173" s="16" t="str">
        <f t="shared" si="305"/>
        <v>401</v>
      </c>
      <c r="O2173" s="16" t="str">
        <f>VLOOKUP(N2173:N5329,[11]FF!$A$22:$B$93,2,FALSE)</f>
        <v>Ingresos Propios</v>
      </c>
      <c r="P2173" s="16">
        <v>860575</v>
      </c>
      <c r="Q2173" s="16">
        <v>2</v>
      </c>
      <c r="R2173" s="17">
        <v>0</v>
      </c>
      <c r="S2173" s="17">
        <v>0</v>
      </c>
      <c r="T2173" s="17">
        <f t="shared" si="297"/>
        <v>0</v>
      </c>
      <c r="U2173" s="17">
        <v>0</v>
      </c>
      <c r="V2173" s="17">
        <v>2700</v>
      </c>
      <c r="W2173" s="17">
        <f t="shared" si="298"/>
        <v>-2700</v>
      </c>
      <c r="X2173" t="str">
        <f>VLOOKUP(J2173,'[12]Conver ASEJ VS Clave Nueva'!$A$4:$C$193,3,FALSE)</f>
        <v>4.3.14.1</v>
      </c>
      <c r="Y2173" t="str">
        <f>VLOOKUP(K2173,'[13]Conver ASEJ VS Clave Nueva'!$B$4:$D$193,3,FALSE)</f>
        <v>Copias de planos</v>
      </c>
    </row>
    <row r="2174" spans="1:25" x14ac:dyDescent="0.25">
      <c r="A2174" s="16">
        <v>84808</v>
      </c>
      <c r="B2174" s="16" t="s">
        <v>83</v>
      </c>
      <c r="C2174" s="16" t="str">
        <f t="shared" si="299"/>
        <v>2018</v>
      </c>
      <c r="D2174" s="16" t="str">
        <f t="shared" si="300"/>
        <v>040000</v>
      </c>
      <c r="E2174" s="16" t="str">
        <f>VLOOKUP(D2174:D5330,'[10]Catalogos CRI'!$A$10:$B$19,2,FALSE)</f>
        <v>DERECHOS</v>
      </c>
      <c r="F2174" s="16" t="str">
        <f t="shared" si="301"/>
        <v>043000</v>
      </c>
      <c r="G2174" s="16" t="str">
        <f>VLOOKUP(F2174:F5330,'[10]Catalogos CRI'!$A$24:$B$65,2,FALSE)</f>
        <v>DERECHOS POR PRESTACIÓN DE SERVICIOS</v>
      </c>
      <c r="H2174" s="16" t="str">
        <f t="shared" si="302"/>
        <v>043400</v>
      </c>
      <c r="I2174" s="16" t="str">
        <f>VLOOKUP(H2174:H5330,'[10]Catalogos CRI'!$A$70:$B$148,2,FALSE)</f>
        <v>Servicios de catastro</v>
      </c>
      <c r="J2174" s="16" t="str">
        <f t="shared" si="303"/>
        <v>043401</v>
      </c>
      <c r="K2174" s="16" t="str">
        <f>VLOOKUP(J2174:J5330,'[10]Catalogos CRI'!$A$153:$B$335,2,FALSE)</f>
        <v>Copias de planos</v>
      </c>
      <c r="L2174" s="16" t="str">
        <f t="shared" si="304"/>
        <v>400</v>
      </c>
      <c r="M2174" s="16" t="str">
        <f>VLOOKUP(L2174:L5330,[11]FF!$A$10:$B$16,2,FALSE)</f>
        <v>Ingresos Propios</v>
      </c>
      <c r="N2174" s="16" t="str">
        <f t="shared" si="305"/>
        <v>401</v>
      </c>
      <c r="O2174" s="16" t="str">
        <f>VLOOKUP(N2174:N5330,[11]FF!$A$22:$B$93,2,FALSE)</f>
        <v>Ingresos Propios</v>
      </c>
      <c r="P2174" s="16">
        <v>860576</v>
      </c>
      <c r="Q2174" s="16">
        <v>3</v>
      </c>
      <c r="R2174" s="17">
        <v>0</v>
      </c>
      <c r="S2174" s="17">
        <v>0</v>
      </c>
      <c r="T2174" s="17">
        <f t="shared" si="297"/>
        <v>0</v>
      </c>
      <c r="U2174" s="17">
        <v>0</v>
      </c>
      <c r="V2174" s="17">
        <v>2310</v>
      </c>
      <c r="W2174" s="17">
        <f t="shared" si="298"/>
        <v>-2310</v>
      </c>
      <c r="X2174" t="str">
        <f>VLOOKUP(J2174,'[12]Conver ASEJ VS Clave Nueva'!$A$4:$C$193,3,FALSE)</f>
        <v>4.3.14.1</v>
      </c>
      <c r="Y2174" t="str">
        <f>VLOOKUP(K2174,'[13]Conver ASEJ VS Clave Nueva'!$B$4:$D$193,3,FALSE)</f>
        <v>Copias de planos</v>
      </c>
    </row>
    <row r="2175" spans="1:25" x14ac:dyDescent="0.25">
      <c r="A2175" s="16">
        <v>84808</v>
      </c>
      <c r="B2175" s="16" t="s">
        <v>83</v>
      </c>
      <c r="C2175" s="16" t="str">
        <f t="shared" si="299"/>
        <v>2018</v>
      </c>
      <c r="D2175" s="16" t="str">
        <f t="shared" si="300"/>
        <v>040000</v>
      </c>
      <c r="E2175" s="16" t="str">
        <f>VLOOKUP(D2175:D5331,'[10]Catalogos CRI'!$A$10:$B$19,2,FALSE)</f>
        <v>DERECHOS</v>
      </c>
      <c r="F2175" s="16" t="str">
        <f t="shared" si="301"/>
        <v>043000</v>
      </c>
      <c r="G2175" s="16" t="str">
        <f>VLOOKUP(F2175:F5331,'[10]Catalogos CRI'!$A$24:$B$65,2,FALSE)</f>
        <v>DERECHOS POR PRESTACIÓN DE SERVICIOS</v>
      </c>
      <c r="H2175" s="16" t="str">
        <f t="shared" si="302"/>
        <v>043400</v>
      </c>
      <c r="I2175" s="16" t="str">
        <f>VLOOKUP(H2175:H5331,'[10]Catalogos CRI'!$A$70:$B$148,2,FALSE)</f>
        <v>Servicios de catastro</v>
      </c>
      <c r="J2175" s="16" t="str">
        <f t="shared" si="303"/>
        <v>043401</v>
      </c>
      <c r="K2175" s="16" t="str">
        <f>VLOOKUP(J2175:J5331,'[10]Catalogos CRI'!$A$153:$B$335,2,FALSE)</f>
        <v>Copias de planos</v>
      </c>
      <c r="L2175" s="16" t="str">
        <f t="shared" si="304"/>
        <v>400</v>
      </c>
      <c r="M2175" s="16" t="str">
        <f>VLOOKUP(L2175:L5331,[11]FF!$A$10:$B$16,2,FALSE)</f>
        <v>Ingresos Propios</v>
      </c>
      <c r="N2175" s="16" t="str">
        <f t="shared" si="305"/>
        <v>401</v>
      </c>
      <c r="O2175" s="16" t="str">
        <f>VLOOKUP(N2175:N5331,[11]FF!$A$22:$B$93,2,FALSE)</f>
        <v>Ingresos Propios</v>
      </c>
      <c r="P2175" s="16">
        <v>860577</v>
      </c>
      <c r="Q2175" s="16">
        <v>4</v>
      </c>
      <c r="R2175" s="17">
        <v>0</v>
      </c>
      <c r="S2175" s="17">
        <v>0</v>
      </c>
      <c r="T2175" s="17">
        <f t="shared" si="297"/>
        <v>0</v>
      </c>
      <c r="U2175" s="17">
        <v>0</v>
      </c>
      <c r="V2175" s="17">
        <v>2230</v>
      </c>
      <c r="W2175" s="17">
        <f t="shared" si="298"/>
        <v>-2230</v>
      </c>
      <c r="X2175" t="str">
        <f>VLOOKUP(J2175,'[12]Conver ASEJ VS Clave Nueva'!$A$4:$C$193,3,FALSE)</f>
        <v>4.3.14.1</v>
      </c>
      <c r="Y2175" t="str">
        <f>VLOOKUP(K2175,'[13]Conver ASEJ VS Clave Nueva'!$B$4:$D$193,3,FALSE)</f>
        <v>Copias de planos</v>
      </c>
    </row>
    <row r="2176" spans="1:25" x14ac:dyDescent="0.25">
      <c r="A2176" s="16">
        <v>84808</v>
      </c>
      <c r="B2176" s="16" t="s">
        <v>83</v>
      </c>
      <c r="C2176" s="16" t="str">
        <f t="shared" si="299"/>
        <v>2018</v>
      </c>
      <c r="D2176" s="16" t="str">
        <f t="shared" si="300"/>
        <v>040000</v>
      </c>
      <c r="E2176" s="16" t="str">
        <f>VLOOKUP(D2176:D5332,'[10]Catalogos CRI'!$A$10:$B$19,2,FALSE)</f>
        <v>DERECHOS</v>
      </c>
      <c r="F2176" s="16" t="str">
        <f t="shared" si="301"/>
        <v>043000</v>
      </c>
      <c r="G2176" s="16" t="str">
        <f>VLOOKUP(F2176:F5332,'[10]Catalogos CRI'!$A$24:$B$65,2,FALSE)</f>
        <v>DERECHOS POR PRESTACIÓN DE SERVICIOS</v>
      </c>
      <c r="H2176" s="16" t="str">
        <f t="shared" si="302"/>
        <v>043400</v>
      </c>
      <c r="I2176" s="16" t="str">
        <f>VLOOKUP(H2176:H5332,'[10]Catalogos CRI'!$A$70:$B$148,2,FALSE)</f>
        <v>Servicios de catastro</v>
      </c>
      <c r="J2176" s="16" t="str">
        <f t="shared" si="303"/>
        <v>043401</v>
      </c>
      <c r="K2176" s="16" t="str">
        <f>VLOOKUP(J2176:J5332,'[10]Catalogos CRI'!$A$153:$B$335,2,FALSE)</f>
        <v>Copias de planos</v>
      </c>
      <c r="L2176" s="16" t="str">
        <f t="shared" si="304"/>
        <v>400</v>
      </c>
      <c r="M2176" s="16" t="str">
        <f>VLOOKUP(L2176:L5332,[11]FF!$A$10:$B$16,2,FALSE)</f>
        <v>Ingresos Propios</v>
      </c>
      <c r="N2176" s="16" t="str">
        <f t="shared" si="305"/>
        <v>401</v>
      </c>
      <c r="O2176" s="16" t="str">
        <f>VLOOKUP(N2176:N5332,[11]FF!$A$22:$B$93,2,FALSE)</f>
        <v>Ingresos Propios</v>
      </c>
      <c r="P2176" s="16">
        <v>860578</v>
      </c>
      <c r="Q2176" s="16">
        <v>5</v>
      </c>
      <c r="R2176" s="17">
        <v>0</v>
      </c>
      <c r="S2176" s="17">
        <v>0</v>
      </c>
      <c r="T2176" s="17">
        <f t="shared" si="297"/>
        <v>0</v>
      </c>
      <c r="U2176" s="17">
        <v>0</v>
      </c>
      <c r="V2176" s="17">
        <v>2600</v>
      </c>
      <c r="W2176" s="17">
        <f t="shared" si="298"/>
        <v>-2600</v>
      </c>
      <c r="X2176" t="str">
        <f>VLOOKUP(J2176,'[12]Conver ASEJ VS Clave Nueva'!$A$4:$C$193,3,FALSE)</f>
        <v>4.3.14.1</v>
      </c>
      <c r="Y2176" t="str">
        <f>VLOOKUP(K2176,'[13]Conver ASEJ VS Clave Nueva'!$B$4:$D$193,3,FALSE)</f>
        <v>Copias de planos</v>
      </c>
    </row>
    <row r="2177" spans="1:25" x14ac:dyDescent="0.25">
      <c r="A2177" s="16">
        <v>84808</v>
      </c>
      <c r="B2177" s="16" t="s">
        <v>83</v>
      </c>
      <c r="C2177" s="16" t="str">
        <f t="shared" si="299"/>
        <v>2018</v>
      </c>
      <c r="D2177" s="16" t="str">
        <f t="shared" si="300"/>
        <v>040000</v>
      </c>
      <c r="E2177" s="16" t="str">
        <f>VLOOKUP(D2177:D5333,'[10]Catalogos CRI'!$A$10:$B$19,2,FALSE)</f>
        <v>DERECHOS</v>
      </c>
      <c r="F2177" s="16" t="str">
        <f t="shared" si="301"/>
        <v>043000</v>
      </c>
      <c r="G2177" s="16" t="str">
        <f>VLOOKUP(F2177:F5333,'[10]Catalogos CRI'!$A$24:$B$65,2,FALSE)</f>
        <v>DERECHOS POR PRESTACIÓN DE SERVICIOS</v>
      </c>
      <c r="H2177" s="16" t="str">
        <f t="shared" si="302"/>
        <v>043400</v>
      </c>
      <c r="I2177" s="16" t="str">
        <f>VLOOKUP(H2177:H5333,'[10]Catalogos CRI'!$A$70:$B$148,2,FALSE)</f>
        <v>Servicios de catastro</v>
      </c>
      <c r="J2177" s="16" t="str">
        <f t="shared" si="303"/>
        <v>043401</v>
      </c>
      <c r="K2177" s="16" t="str">
        <f>VLOOKUP(J2177:J5333,'[10]Catalogos CRI'!$A$153:$B$335,2,FALSE)</f>
        <v>Copias de planos</v>
      </c>
      <c r="L2177" s="16" t="str">
        <f t="shared" si="304"/>
        <v>400</v>
      </c>
      <c r="M2177" s="16" t="str">
        <f>VLOOKUP(L2177:L5333,[11]FF!$A$10:$B$16,2,FALSE)</f>
        <v>Ingresos Propios</v>
      </c>
      <c r="N2177" s="16" t="str">
        <f t="shared" si="305"/>
        <v>401</v>
      </c>
      <c r="O2177" s="16" t="str">
        <f>VLOOKUP(N2177:N5333,[11]FF!$A$22:$B$93,2,FALSE)</f>
        <v>Ingresos Propios</v>
      </c>
      <c r="P2177" s="16">
        <v>860579</v>
      </c>
      <c r="Q2177" s="16">
        <v>6</v>
      </c>
      <c r="R2177" s="17">
        <v>0</v>
      </c>
      <c r="S2177" s="17">
        <v>0</v>
      </c>
      <c r="T2177" s="17">
        <f t="shared" si="297"/>
        <v>0</v>
      </c>
      <c r="U2177" s="17">
        <v>0</v>
      </c>
      <c r="V2177" s="17">
        <v>1810</v>
      </c>
      <c r="W2177" s="17">
        <f t="shared" si="298"/>
        <v>-1810</v>
      </c>
      <c r="X2177" t="str">
        <f>VLOOKUP(J2177,'[12]Conver ASEJ VS Clave Nueva'!$A$4:$C$193,3,FALSE)</f>
        <v>4.3.14.1</v>
      </c>
      <c r="Y2177" t="str">
        <f>VLOOKUP(K2177,'[13]Conver ASEJ VS Clave Nueva'!$B$4:$D$193,3,FALSE)</f>
        <v>Copias de planos</v>
      </c>
    </row>
    <row r="2178" spans="1:25" x14ac:dyDescent="0.25">
      <c r="A2178" s="16">
        <v>84808</v>
      </c>
      <c r="B2178" s="16" t="s">
        <v>83</v>
      </c>
      <c r="C2178" s="16" t="str">
        <f t="shared" si="299"/>
        <v>2018</v>
      </c>
      <c r="D2178" s="16" t="str">
        <f t="shared" si="300"/>
        <v>040000</v>
      </c>
      <c r="E2178" s="16" t="str">
        <f>VLOOKUP(D2178:D5334,'[10]Catalogos CRI'!$A$10:$B$19,2,FALSE)</f>
        <v>DERECHOS</v>
      </c>
      <c r="F2178" s="16" t="str">
        <f t="shared" si="301"/>
        <v>043000</v>
      </c>
      <c r="G2178" s="16" t="str">
        <f>VLOOKUP(F2178:F5334,'[10]Catalogos CRI'!$A$24:$B$65,2,FALSE)</f>
        <v>DERECHOS POR PRESTACIÓN DE SERVICIOS</v>
      </c>
      <c r="H2178" s="16" t="str">
        <f t="shared" si="302"/>
        <v>043400</v>
      </c>
      <c r="I2178" s="16" t="str">
        <f>VLOOKUP(H2178:H5334,'[10]Catalogos CRI'!$A$70:$B$148,2,FALSE)</f>
        <v>Servicios de catastro</v>
      </c>
      <c r="J2178" s="16" t="str">
        <f t="shared" si="303"/>
        <v>043401</v>
      </c>
      <c r="K2178" s="16" t="str">
        <f>VLOOKUP(J2178:J5334,'[10]Catalogos CRI'!$A$153:$B$335,2,FALSE)</f>
        <v>Copias de planos</v>
      </c>
      <c r="L2178" s="16" t="str">
        <f t="shared" si="304"/>
        <v>400</v>
      </c>
      <c r="M2178" s="16" t="str">
        <f>VLOOKUP(L2178:L5334,[11]FF!$A$10:$B$16,2,FALSE)</f>
        <v>Ingresos Propios</v>
      </c>
      <c r="N2178" s="16" t="str">
        <f t="shared" si="305"/>
        <v>401</v>
      </c>
      <c r="O2178" s="16" t="str">
        <f>VLOOKUP(N2178:N5334,[11]FF!$A$22:$B$93,2,FALSE)</f>
        <v>Ingresos Propios</v>
      </c>
      <c r="P2178" s="16">
        <v>860580</v>
      </c>
      <c r="Q2178" s="16">
        <v>7</v>
      </c>
      <c r="R2178" s="17">
        <v>0</v>
      </c>
      <c r="S2178" s="17">
        <v>0</v>
      </c>
      <c r="T2178" s="17">
        <f t="shared" si="297"/>
        <v>0</v>
      </c>
      <c r="U2178" s="17">
        <v>0</v>
      </c>
      <c r="V2178" s="17">
        <v>2820</v>
      </c>
      <c r="W2178" s="17">
        <f t="shared" si="298"/>
        <v>-2820</v>
      </c>
      <c r="X2178" t="str">
        <f>VLOOKUP(J2178,'[12]Conver ASEJ VS Clave Nueva'!$A$4:$C$193,3,FALSE)</f>
        <v>4.3.14.1</v>
      </c>
      <c r="Y2178" t="str">
        <f>VLOOKUP(K2178,'[13]Conver ASEJ VS Clave Nueva'!$B$4:$D$193,3,FALSE)</f>
        <v>Copias de planos</v>
      </c>
    </row>
    <row r="2179" spans="1:25" x14ac:dyDescent="0.25">
      <c r="A2179" s="16">
        <v>84808</v>
      </c>
      <c r="B2179" s="16" t="s">
        <v>83</v>
      </c>
      <c r="C2179" s="16" t="str">
        <f t="shared" si="299"/>
        <v>2018</v>
      </c>
      <c r="D2179" s="16" t="str">
        <f t="shared" si="300"/>
        <v>040000</v>
      </c>
      <c r="E2179" s="16" t="str">
        <f>VLOOKUP(D2179:D5335,'[10]Catalogos CRI'!$A$10:$B$19,2,FALSE)</f>
        <v>DERECHOS</v>
      </c>
      <c r="F2179" s="16" t="str">
        <f t="shared" si="301"/>
        <v>043000</v>
      </c>
      <c r="G2179" s="16" t="str">
        <f>VLOOKUP(F2179:F5335,'[10]Catalogos CRI'!$A$24:$B$65,2,FALSE)</f>
        <v>DERECHOS POR PRESTACIÓN DE SERVICIOS</v>
      </c>
      <c r="H2179" s="16" t="str">
        <f t="shared" si="302"/>
        <v>043400</v>
      </c>
      <c r="I2179" s="16" t="str">
        <f>VLOOKUP(H2179:H5335,'[10]Catalogos CRI'!$A$70:$B$148,2,FALSE)</f>
        <v>Servicios de catastro</v>
      </c>
      <c r="J2179" s="16" t="str">
        <f t="shared" si="303"/>
        <v>043401</v>
      </c>
      <c r="K2179" s="16" t="str">
        <f>VLOOKUP(J2179:J5335,'[10]Catalogos CRI'!$A$153:$B$335,2,FALSE)</f>
        <v>Copias de planos</v>
      </c>
      <c r="L2179" s="16" t="str">
        <f t="shared" si="304"/>
        <v>400</v>
      </c>
      <c r="M2179" s="16" t="str">
        <f>VLOOKUP(L2179:L5335,[11]FF!$A$10:$B$16,2,FALSE)</f>
        <v>Ingresos Propios</v>
      </c>
      <c r="N2179" s="16" t="str">
        <f t="shared" si="305"/>
        <v>401</v>
      </c>
      <c r="O2179" s="16" t="str">
        <f>VLOOKUP(N2179:N5335,[11]FF!$A$22:$B$93,2,FALSE)</f>
        <v>Ingresos Propios</v>
      </c>
      <c r="P2179" s="16">
        <v>860581</v>
      </c>
      <c r="Q2179" s="16">
        <v>8</v>
      </c>
      <c r="R2179" s="17">
        <v>0</v>
      </c>
      <c r="S2179" s="17">
        <v>0</v>
      </c>
      <c r="T2179" s="17">
        <f t="shared" si="297"/>
        <v>0</v>
      </c>
      <c r="U2179" s="17">
        <v>0</v>
      </c>
      <c r="V2179" s="17">
        <v>3010</v>
      </c>
      <c r="W2179" s="17">
        <f t="shared" si="298"/>
        <v>-3010</v>
      </c>
      <c r="X2179" t="str">
        <f>VLOOKUP(J2179,'[12]Conver ASEJ VS Clave Nueva'!$A$4:$C$193,3,FALSE)</f>
        <v>4.3.14.1</v>
      </c>
      <c r="Y2179" t="str">
        <f>VLOOKUP(K2179,'[13]Conver ASEJ VS Clave Nueva'!$B$4:$D$193,3,FALSE)</f>
        <v>Copias de planos</v>
      </c>
    </row>
    <row r="2180" spans="1:25" x14ac:dyDescent="0.25">
      <c r="A2180" s="16">
        <v>84808</v>
      </c>
      <c r="B2180" s="16" t="s">
        <v>83</v>
      </c>
      <c r="C2180" s="16" t="str">
        <f t="shared" si="299"/>
        <v>2018</v>
      </c>
      <c r="D2180" s="16" t="str">
        <f t="shared" si="300"/>
        <v>040000</v>
      </c>
      <c r="E2180" s="16" t="str">
        <f>VLOOKUP(D2180:D5336,'[10]Catalogos CRI'!$A$10:$B$19,2,FALSE)</f>
        <v>DERECHOS</v>
      </c>
      <c r="F2180" s="16" t="str">
        <f t="shared" si="301"/>
        <v>043000</v>
      </c>
      <c r="G2180" s="16" t="str">
        <f>VLOOKUP(F2180:F5336,'[10]Catalogos CRI'!$A$24:$B$65,2,FALSE)</f>
        <v>DERECHOS POR PRESTACIÓN DE SERVICIOS</v>
      </c>
      <c r="H2180" s="16" t="str">
        <f t="shared" si="302"/>
        <v>043400</v>
      </c>
      <c r="I2180" s="16" t="str">
        <f>VLOOKUP(H2180:H5336,'[10]Catalogos CRI'!$A$70:$B$148,2,FALSE)</f>
        <v>Servicios de catastro</v>
      </c>
      <c r="J2180" s="16" t="str">
        <f t="shared" si="303"/>
        <v>043401</v>
      </c>
      <c r="K2180" s="16" t="str">
        <f>VLOOKUP(J2180:J5336,'[10]Catalogos CRI'!$A$153:$B$335,2,FALSE)</f>
        <v>Copias de planos</v>
      </c>
      <c r="L2180" s="16" t="str">
        <f t="shared" si="304"/>
        <v>400</v>
      </c>
      <c r="M2180" s="16" t="str">
        <f>VLOOKUP(L2180:L5336,[11]FF!$A$10:$B$16,2,FALSE)</f>
        <v>Ingresos Propios</v>
      </c>
      <c r="N2180" s="16" t="str">
        <f t="shared" si="305"/>
        <v>401</v>
      </c>
      <c r="O2180" s="16" t="str">
        <f>VLOOKUP(N2180:N5336,[11]FF!$A$22:$B$93,2,FALSE)</f>
        <v>Ingresos Propios</v>
      </c>
      <c r="P2180" s="16">
        <v>860582</v>
      </c>
      <c r="Q2180" s="16">
        <v>9</v>
      </c>
      <c r="R2180" s="17">
        <v>0</v>
      </c>
      <c r="S2180" s="17">
        <v>0</v>
      </c>
      <c r="T2180" s="17">
        <f t="shared" si="297"/>
        <v>0</v>
      </c>
      <c r="U2180" s="17">
        <v>0</v>
      </c>
      <c r="V2180" s="17">
        <v>2000</v>
      </c>
      <c r="W2180" s="17">
        <f t="shared" si="298"/>
        <v>-2000</v>
      </c>
      <c r="X2180" t="str">
        <f>VLOOKUP(J2180,'[12]Conver ASEJ VS Clave Nueva'!$A$4:$C$193,3,FALSE)</f>
        <v>4.3.14.1</v>
      </c>
      <c r="Y2180" t="str">
        <f>VLOOKUP(K2180,'[13]Conver ASEJ VS Clave Nueva'!$B$4:$D$193,3,FALSE)</f>
        <v>Copias de planos</v>
      </c>
    </row>
    <row r="2181" spans="1:25" x14ac:dyDescent="0.25">
      <c r="A2181" s="16">
        <v>84808</v>
      </c>
      <c r="B2181" s="16" t="s">
        <v>83</v>
      </c>
      <c r="C2181" s="16" t="str">
        <f t="shared" si="299"/>
        <v>2018</v>
      </c>
      <c r="D2181" s="16" t="str">
        <f t="shared" si="300"/>
        <v>040000</v>
      </c>
      <c r="E2181" s="16" t="str">
        <f>VLOOKUP(D2181:D5337,'[10]Catalogos CRI'!$A$10:$B$19,2,FALSE)</f>
        <v>DERECHOS</v>
      </c>
      <c r="F2181" s="16" t="str">
        <f t="shared" si="301"/>
        <v>043000</v>
      </c>
      <c r="G2181" s="16" t="str">
        <f>VLOOKUP(F2181:F5337,'[10]Catalogos CRI'!$A$24:$B$65,2,FALSE)</f>
        <v>DERECHOS POR PRESTACIÓN DE SERVICIOS</v>
      </c>
      <c r="H2181" s="16" t="str">
        <f t="shared" si="302"/>
        <v>043400</v>
      </c>
      <c r="I2181" s="16" t="str">
        <f>VLOOKUP(H2181:H5337,'[10]Catalogos CRI'!$A$70:$B$148,2,FALSE)</f>
        <v>Servicios de catastro</v>
      </c>
      <c r="J2181" s="16" t="str">
        <f t="shared" si="303"/>
        <v>043401</v>
      </c>
      <c r="K2181" s="16" t="str">
        <f>VLOOKUP(J2181:J5337,'[10]Catalogos CRI'!$A$153:$B$335,2,FALSE)</f>
        <v>Copias de planos</v>
      </c>
      <c r="L2181" s="16" t="str">
        <f t="shared" si="304"/>
        <v>400</v>
      </c>
      <c r="M2181" s="16" t="str">
        <f>VLOOKUP(L2181:L5337,[11]FF!$A$10:$B$16,2,FALSE)</f>
        <v>Ingresos Propios</v>
      </c>
      <c r="N2181" s="16" t="str">
        <f t="shared" si="305"/>
        <v>401</v>
      </c>
      <c r="O2181" s="16" t="str">
        <f>VLOOKUP(N2181:N5337,[11]FF!$A$22:$B$93,2,FALSE)</f>
        <v>Ingresos Propios</v>
      </c>
      <c r="P2181" s="16">
        <v>860583</v>
      </c>
      <c r="Q2181" s="16">
        <v>10</v>
      </c>
      <c r="R2181" s="17">
        <v>0</v>
      </c>
      <c r="S2181" s="17">
        <v>0</v>
      </c>
      <c r="T2181" s="17">
        <f t="shared" si="297"/>
        <v>0</v>
      </c>
      <c r="U2181" s="17">
        <v>0</v>
      </c>
      <c r="V2181" s="17">
        <v>2400</v>
      </c>
      <c r="W2181" s="17">
        <f t="shared" si="298"/>
        <v>-2400</v>
      </c>
      <c r="X2181" t="str">
        <f>VLOOKUP(J2181,'[12]Conver ASEJ VS Clave Nueva'!$A$4:$C$193,3,FALSE)</f>
        <v>4.3.14.1</v>
      </c>
      <c r="Y2181" t="str">
        <f>VLOOKUP(K2181,'[13]Conver ASEJ VS Clave Nueva'!$B$4:$D$193,3,FALSE)</f>
        <v>Copias de planos</v>
      </c>
    </row>
    <row r="2182" spans="1:25" x14ac:dyDescent="0.25">
      <c r="A2182" s="16">
        <v>84808</v>
      </c>
      <c r="B2182" s="16" t="s">
        <v>83</v>
      </c>
      <c r="C2182" s="16" t="str">
        <f t="shared" si="299"/>
        <v>2018</v>
      </c>
      <c r="D2182" s="16" t="str">
        <f t="shared" si="300"/>
        <v>040000</v>
      </c>
      <c r="E2182" s="16" t="str">
        <f>VLOOKUP(D2182:D5338,'[10]Catalogos CRI'!$A$10:$B$19,2,FALSE)</f>
        <v>DERECHOS</v>
      </c>
      <c r="F2182" s="16" t="str">
        <f t="shared" si="301"/>
        <v>043000</v>
      </c>
      <c r="G2182" s="16" t="str">
        <f>VLOOKUP(F2182:F5338,'[10]Catalogos CRI'!$A$24:$B$65,2,FALSE)</f>
        <v>DERECHOS POR PRESTACIÓN DE SERVICIOS</v>
      </c>
      <c r="H2182" s="16" t="str">
        <f t="shared" si="302"/>
        <v>043400</v>
      </c>
      <c r="I2182" s="16" t="str">
        <f>VLOOKUP(H2182:H5338,'[10]Catalogos CRI'!$A$70:$B$148,2,FALSE)</f>
        <v>Servicios de catastro</v>
      </c>
      <c r="J2182" s="16" t="str">
        <f t="shared" si="303"/>
        <v>043401</v>
      </c>
      <c r="K2182" s="16" t="str">
        <f>VLOOKUP(J2182:J5338,'[10]Catalogos CRI'!$A$153:$B$335,2,FALSE)</f>
        <v>Copias de planos</v>
      </c>
      <c r="L2182" s="16" t="str">
        <f t="shared" si="304"/>
        <v>400</v>
      </c>
      <c r="M2182" s="16" t="str">
        <f>VLOOKUP(L2182:L5338,[11]FF!$A$10:$B$16,2,FALSE)</f>
        <v>Ingresos Propios</v>
      </c>
      <c r="N2182" s="16" t="str">
        <f t="shared" si="305"/>
        <v>401</v>
      </c>
      <c r="O2182" s="16" t="str">
        <f>VLOOKUP(N2182:N5338,[11]FF!$A$22:$B$93,2,FALSE)</f>
        <v>Ingresos Propios</v>
      </c>
      <c r="P2182" s="16">
        <v>860584</v>
      </c>
      <c r="Q2182" s="16">
        <v>11</v>
      </c>
      <c r="R2182" s="17">
        <v>0</v>
      </c>
      <c r="S2182" s="17">
        <v>0</v>
      </c>
      <c r="T2182" s="17">
        <f t="shared" si="297"/>
        <v>0</v>
      </c>
      <c r="U2182" s="17">
        <v>0</v>
      </c>
      <c r="V2182" s="17">
        <v>3400</v>
      </c>
      <c r="W2182" s="17">
        <f t="shared" si="298"/>
        <v>-3400</v>
      </c>
      <c r="X2182" t="str">
        <f>VLOOKUP(J2182,'[12]Conver ASEJ VS Clave Nueva'!$A$4:$C$193,3,FALSE)</f>
        <v>4.3.14.1</v>
      </c>
      <c r="Y2182" t="str">
        <f>VLOOKUP(K2182,'[13]Conver ASEJ VS Clave Nueva'!$B$4:$D$193,3,FALSE)</f>
        <v>Copias de planos</v>
      </c>
    </row>
    <row r="2183" spans="1:25" x14ac:dyDescent="0.25">
      <c r="A2183" s="16">
        <v>84808</v>
      </c>
      <c r="B2183" s="16" t="s">
        <v>83</v>
      </c>
      <c r="C2183" s="16" t="str">
        <f t="shared" si="299"/>
        <v>2018</v>
      </c>
      <c r="D2183" s="16" t="str">
        <f t="shared" si="300"/>
        <v>040000</v>
      </c>
      <c r="E2183" s="16" t="str">
        <f>VLOOKUP(D2183:D5339,'[10]Catalogos CRI'!$A$10:$B$19,2,FALSE)</f>
        <v>DERECHOS</v>
      </c>
      <c r="F2183" s="16" t="str">
        <f t="shared" si="301"/>
        <v>043000</v>
      </c>
      <c r="G2183" s="16" t="str">
        <f>VLOOKUP(F2183:F5339,'[10]Catalogos CRI'!$A$24:$B$65,2,FALSE)</f>
        <v>DERECHOS POR PRESTACIÓN DE SERVICIOS</v>
      </c>
      <c r="H2183" s="16" t="str">
        <f t="shared" si="302"/>
        <v>043400</v>
      </c>
      <c r="I2183" s="16" t="str">
        <f>VLOOKUP(H2183:H5339,'[10]Catalogos CRI'!$A$70:$B$148,2,FALSE)</f>
        <v>Servicios de catastro</v>
      </c>
      <c r="J2183" s="16" t="str">
        <f t="shared" si="303"/>
        <v>043401</v>
      </c>
      <c r="K2183" s="16" t="str">
        <f>VLOOKUP(J2183:J5339,'[10]Catalogos CRI'!$A$153:$B$335,2,FALSE)</f>
        <v>Copias de planos</v>
      </c>
      <c r="L2183" s="16" t="str">
        <f t="shared" si="304"/>
        <v>400</v>
      </c>
      <c r="M2183" s="16" t="str">
        <f>VLOOKUP(L2183:L5339,[11]FF!$A$10:$B$16,2,FALSE)</f>
        <v>Ingresos Propios</v>
      </c>
      <c r="N2183" s="16" t="str">
        <f t="shared" si="305"/>
        <v>401</v>
      </c>
      <c r="O2183" s="16" t="str">
        <f>VLOOKUP(N2183:N5339,[11]FF!$A$22:$B$93,2,FALSE)</f>
        <v>Ingresos Propios</v>
      </c>
      <c r="P2183" s="16">
        <v>860585</v>
      </c>
      <c r="Q2183" s="16">
        <v>12</v>
      </c>
      <c r="R2183" s="17">
        <v>0</v>
      </c>
      <c r="S2183" s="17">
        <v>0</v>
      </c>
      <c r="T2183" s="17">
        <f t="shared" si="297"/>
        <v>0</v>
      </c>
      <c r="U2183" s="17">
        <v>0</v>
      </c>
      <c r="V2183" s="17">
        <v>1700</v>
      </c>
      <c r="W2183" s="17">
        <f t="shared" si="298"/>
        <v>-1700</v>
      </c>
      <c r="X2183" t="str">
        <f>VLOOKUP(J2183,'[12]Conver ASEJ VS Clave Nueva'!$A$4:$C$193,3,FALSE)</f>
        <v>4.3.14.1</v>
      </c>
      <c r="Y2183" t="str">
        <f>VLOOKUP(K2183,'[13]Conver ASEJ VS Clave Nueva'!$B$4:$D$193,3,FALSE)</f>
        <v>Copias de planos</v>
      </c>
    </row>
    <row r="2184" spans="1:25" x14ac:dyDescent="0.25">
      <c r="A2184" s="16">
        <v>84809</v>
      </c>
      <c r="B2184" s="16" t="s">
        <v>84</v>
      </c>
      <c r="C2184" s="16" t="str">
        <f t="shared" si="299"/>
        <v>2018</v>
      </c>
      <c r="D2184" s="16" t="str">
        <f t="shared" si="300"/>
        <v>040000</v>
      </c>
      <c r="E2184" s="16" t="str">
        <f>VLOOKUP(D2184:D5340,'[10]Catalogos CRI'!$A$10:$B$19,2,FALSE)</f>
        <v>DERECHOS</v>
      </c>
      <c r="F2184" s="16" t="str">
        <f t="shared" si="301"/>
        <v>043000</v>
      </c>
      <c r="G2184" s="16" t="str">
        <f>VLOOKUP(F2184:F5340,'[10]Catalogos CRI'!$A$24:$B$65,2,FALSE)</f>
        <v>DERECHOS POR PRESTACIÓN DE SERVICIOS</v>
      </c>
      <c r="H2184" s="16" t="str">
        <f t="shared" si="302"/>
        <v>043400</v>
      </c>
      <c r="I2184" s="16" t="str">
        <f>VLOOKUP(H2184:H5340,'[10]Catalogos CRI'!$A$70:$B$148,2,FALSE)</f>
        <v>Servicios de catastro</v>
      </c>
      <c r="J2184" s="16" t="str">
        <f t="shared" si="303"/>
        <v>043403</v>
      </c>
      <c r="K2184" s="16" t="str">
        <f>VLOOKUP(J2184:J5340,'[10]Catalogos CRI'!$A$153:$B$335,2,FALSE)</f>
        <v>Informes catastrales</v>
      </c>
      <c r="L2184" s="16" t="str">
        <f t="shared" si="304"/>
        <v>400</v>
      </c>
      <c r="M2184" s="16" t="str">
        <f>VLOOKUP(L2184:L5340,[11]FF!$A$10:$B$16,2,FALSE)</f>
        <v>Ingresos Propios</v>
      </c>
      <c r="N2184" s="16" t="str">
        <f t="shared" si="305"/>
        <v>401</v>
      </c>
      <c r="O2184" s="16" t="str">
        <f>VLOOKUP(N2184:N5340,[11]FF!$A$22:$B$93,2,FALSE)</f>
        <v>Ingresos Propios</v>
      </c>
      <c r="P2184" s="16">
        <v>860586</v>
      </c>
      <c r="Q2184" s="16">
        <v>1</v>
      </c>
      <c r="R2184" s="17">
        <v>0</v>
      </c>
      <c r="S2184" s="17">
        <v>0</v>
      </c>
      <c r="T2184" s="17">
        <f t="shared" si="297"/>
        <v>0</v>
      </c>
      <c r="U2184" s="17">
        <v>0</v>
      </c>
      <c r="V2184" s="17">
        <v>4697</v>
      </c>
      <c r="W2184" s="17">
        <f t="shared" si="298"/>
        <v>-4697</v>
      </c>
      <c r="X2184" t="str">
        <f>VLOOKUP(J2184,'[12]Conver ASEJ VS Clave Nueva'!$A$4:$C$193,3,FALSE)</f>
        <v>4.3.14.3</v>
      </c>
      <c r="Y2184" t="str">
        <f>VLOOKUP(K2184,'[13]Conver ASEJ VS Clave Nueva'!$B$4:$D$193,3,FALSE)</f>
        <v>Informes catastrales</v>
      </c>
    </row>
    <row r="2185" spans="1:25" x14ac:dyDescent="0.25">
      <c r="A2185" s="16">
        <v>84809</v>
      </c>
      <c r="B2185" s="16" t="s">
        <v>84</v>
      </c>
      <c r="C2185" s="16" t="str">
        <f t="shared" si="299"/>
        <v>2018</v>
      </c>
      <c r="D2185" s="16" t="str">
        <f t="shared" si="300"/>
        <v>040000</v>
      </c>
      <c r="E2185" s="16" t="str">
        <f>VLOOKUP(D2185:D5341,'[10]Catalogos CRI'!$A$10:$B$19,2,FALSE)</f>
        <v>DERECHOS</v>
      </c>
      <c r="F2185" s="16" t="str">
        <f t="shared" si="301"/>
        <v>043000</v>
      </c>
      <c r="G2185" s="16" t="str">
        <f>VLOOKUP(F2185:F5341,'[10]Catalogos CRI'!$A$24:$B$65,2,FALSE)</f>
        <v>DERECHOS POR PRESTACIÓN DE SERVICIOS</v>
      </c>
      <c r="H2185" s="16" t="str">
        <f t="shared" si="302"/>
        <v>043400</v>
      </c>
      <c r="I2185" s="16" t="str">
        <f>VLOOKUP(H2185:H5341,'[10]Catalogos CRI'!$A$70:$B$148,2,FALSE)</f>
        <v>Servicios de catastro</v>
      </c>
      <c r="J2185" s="16" t="str">
        <f t="shared" si="303"/>
        <v>043403</v>
      </c>
      <c r="K2185" s="16" t="str">
        <f>VLOOKUP(J2185:J5341,'[10]Catalogos CRI'!$A$153:$B$335,2,FALSE)</f>
        <v>Informes catastrales</v>
      </c>
      <c r="L2185" s="16" t="str">
        <f t="shared" si="304"/>
        <v>400</v>
      </c>
      <c r="M2185" s="16" t="str">
        <f>VLOOKUP(L2185:L5341,[11]FF!$A$10:$B$16,2,FALSE)</f>
        <v>Ingresos Propios</v>
      </c>
      <c r="N2185" s="16" t="str">
        <f t="shared" si="305"/>
        <v>401</v>
      </c>
      <c r="O2185" s="16" t="str">
        <f>VLOOKUP(N2185:N5341,[11]FF!$A$22:$B$93,2,FALSE)</f>
        <v>Ingresos Propios</v>
      </c>
      <c r="P2185" s="16">
        <v>860587</v>
      </c>
      <c r="Q2185" s="16">
        <v>2</v>
      </c>
      <c r="R2185" s="17">
        <v>0</v>
      </c>
      <c r="S2185" s="17">
        <v>0</v>
      </c>
      <c r="T2185" s="17">
        <f t="shared" ref="T2185:T2248" si="306">R2185+S2185</f>
        <v>0</v>
      </c>
      <c r="U2185" s="17">
        <v>0</v>
      </c>
      <c r="V2185" s="17">
        <v>2402</v>
      </c>
      <c r="W2185" s="17">
        <f t="shared" ref="W2185:W2248" si="307">T2185-V2185</f>
        <v>-2402</v>
      </c>
      <c r="X2185" t="str">
        <f>VLOOKUP(J2185,'[12]Conver ASEJ VS Clave Nueva'!$A$4:$C$193,3,FALSE)</f>
        <v>4.3.14.3</v>
      </c>
      <c r="Y2185" t="str">
        <f>VLOOKUP(K2185,'[13]Conver ASEJ VS Clave Nueva'!$B$4:$D$193,3,FALSE)</f>
        <v>Informes catastrales</v>
      </c>
    </row>
    <row r="2186" spans="1:25" x14ac:dyDescent="0.25">
      <c r="A2186" s="16">
        <v>84809</v>
      </c>
      <c r="B2186" s="16" t="s">
        <v>84</v>
      </c>
      <c r="C2186" s="16" t="str">
        <f t="shared" ref="C2186:C2249" si="308">MID(B2186,1,4)</f>
        <v>2018</v>
      </c>
      <c r="D2186" s="16" t="str">
        <f t="shared" ref="D2186:D2249" si="309">MID(B2186,6,6)</f>
        <v>040000</v>
      </c>
      <c r="E2186" s="16" t="str">
        <f>VLOOKUP(D2186:D5342,'[10]Catalogos CRI'!$A$10:$B$19,2,FALSE)</f>
        <v>DERECHOS</v>
      </c>
      <c r="F2186" s="16" t="str">
        <f t="shared" ref="F2186:F2249" si="310">MID(B2186,13,6)</f>
        <v>043000</v>
      </c>
      <c r="G2186" s="16" t="str">
        <f>VLOOKUP(F2186:F5342,'[10]Catalogos CRI'!$A$24:$B$65,2,FALSE)</f>
        <v>DERECHOS POR PRESTACIÓN DE SERVICIOS</v>
      </c>
      <c r="H2186" s="16" t="str">
        <f t="shared" ref="H2186:H2249" si="311">MID(B2186,20,6)</f>
        <v>043400</v>
      </c>
      <c r="I2186" s="16" t="str">
        <f>VLOOKUP(H2186:H5342,'[10]Catalogos CRI'!$A$70:$B$148,2,FALSE)</f>
        <v>Servicios de catastro</v>
      </c>
      <c r="J2186" s="16" t="str">
        <f t="shared" ref="J2186:J2249" si="312">MID(B2186,27,6)</f>
        <v>043403</v>
      </c>
      <c r="K2186" s="16" t="str">
        <f>VLOOKUP(J2186:J5342,'[10]Catalogos CRI'!$A$153:$B$335,2,FALSE)</f>
        <v>Informes catastrales</v>
      </c>
      <c r="L2186" s="16" t="str">
        <f t="shared" ref="L2186:L2249" si="313">MID(B2186,34,3)</f>
        <v>400</v>
      </c>
      <c r="M2186" s="16" t="str">
        <f>VLOOKUP(L2186:L5342,[11]FF!$A$10:$B$16,2,FALSE)</f>
        <v>Ingresos Propios</v>
      </c>
      <c r="N2186" s="16" t="str">
        <f t="shared" ref="N2186:N2249" si="314">MID(B2186,38,3)</f>
        <v>401</v>
      </c>
      <c r="O2186" s="16" t="str">
        <f>VLOOKUP(N2186:N5342,[11]FF!$A$22:$B$93,2,FALSE)</f>
        <v>Ingresos Propios</v>
      </c>
      <c r="P2186" s="16">
        <v>860588</v>
      </c>
      <c r="Q2186" s="16">
        <v>3</v>
      </c>
      <c r="R2186" s="17">
        <v>0</v>
      </c>
      <c r="S2186" s="17">
        <v>0</v>
      </c>
      <c r="T2186" s="17">
        <f t="shared" si="306"/>
        <v>0</v>
      </c>
      <c r="U2186" s="17">
        <v>0</v>
      </c>
      <c r="V2186" s="17">
        <v>7678</v>
      </c>
      <c r="W2186" s="17">
        <f t="shared" si="307"/>
        <v>-7678</v>
      </c>
      <c r="X2186" t="str">
        <f>VLOOKUP(J2186,'[12]Conver ASEJ VS Clave Nueva'!$A$4:$C$193,3,FALSE)</f>
        <v>4.3.14.3</v>
      </c>
      <c r="Y2186" t="str">
        <f>VLOOKUP(K2186,'[13]Conver ASEJ VS Clave Nueva'!$B$4:$D$193,3,FALSE)</f>
        <v>Informes catastrales</v>
      </c>
    </row>
    <row r="2187" spans="1:25" x14ac:dyDescent="0.25">
      <c r="A2187" s="16">
        <v>84809</v>
      </c>
      <c r="B2187" s="16" t="s">
        <v>84</v>
      </c>
      <c r="C2187" s="16" t="str">
        <f t="shared" si="308"/>
        <v>2018</v>
      </c>
      <c r="D2187" s="16" t="str">
        <f t="shared" si="309"/>
        <v>040000</v>
      </c>
      <c r="E2187" s="16" t="str">
        <f>VLOOKUP(D2187:D5343,'[10]Catalogos CRI'!$A$10:$B$19,2,FALSE)</f>
        <v>DERECHOS</v>
      </c>
      <c r="F2187" s="16" t="str">
        <f t="shared" si="310"/>
        <v>043000</v>
      </c>
      <c r="G2187" s="16" t="str">
        <f>VLOOKUP(F2187:F5343,'[10]Catalogos CRI'!$A$24:$B$65,2,FALSE)</f>
        <v>DERECHOS POR PRESTACIÓN DE SERVICIOS</v>
      </c>
      <c r="H2187" s="16" t="str">
        <f t="shared" si="311"/>
        <v>043400</v>
      </c>
      <c r="I2187" s="16" t="str">
        <f>VLOOKUP(H2187:H5343,'[10]Catalogos CRI'!$A$70:$B$148,2,FALSE)</f>
        <v>Servicios de catastro</v>
      </c>
      <c r="J2187" s="16" t="str">
        <f t="shared" si="312"/>
        <v>043403</v>
      </c>
      <c r="K2187" s="16" t="str">
        <f>VLOOKUP(J2187:J5343,'[10]Catalogos CRI'!$A$153:$B$335,2,FALSE)</f>
        <v>Informes catastrales</v>
      </c>
      <c r="L2187" s="16" t="str">
        <f t="shared" si="313"/>
        <v>400</v>
      </c>
      <c r="M2187" s="16" t="str">
        <f>VLOOKUP(L2187:L5343,[11]FF!$A$10:$B$16,2,FALSE)</f>
        <v>Ingresos Propios</v>
      </c>
      <c r="N2187" s="16" t="str">
        <f t="shared" si="314"/>
        <v>401</v>
      </c>
      <c r="O2187" s="16" t="str">
        <f>VLOOKUP(N2187:N5343,[11]FF!$A$22:$B$93,2,FALSE)</f>
        <v>Ingresos Propios</v>
      </c>
      <c r="P2187" s="16">
        <v>860589</v>
      </c>
      <c r="Q2187" s="16">
        <v>4</v>
      </c>
      <c r="R2187" s="17">
        <v>0</v>
      </c>
      <c r="S2187" s="17">
        <v>0</v>
      </c>
      <c r="T2187" s="17">
        <f t="shared" si="306"/>
        <v>0</v>
      </c>
      <c r="U2187" s="17">
        <v>0</v>
      </c>
      <c r="V2187" s="17">
        <v>2748</v>
      </c>
      <c r="W2187" s="17">
        <f t="shared" si="307"/>
        <v>-2748</v>
      </c>
      <c r="X2187" t="str">
        <f>VLOOKUP(J2187,'[12]Conver ASEJ VS Clave Nueva'!$A$4:$C$193,3,FALSE)</f>
        <v>4.3.14.3</v>
      </c>
      <c r="Y2187" t="str">
        <f>VLOOKUP(K2187,'[13]Conver ASEJ VS Clave Nueva'!$B$4:$D$193,3,FALSE)</f>
        <v>Informes catastrales</v>
      </c>
    </row>
    <row r="2188" spans="1:25" x14ac:dyDescent="0.25">
      <c r="A2188" s="16">
        <v>84809</v>
      </c>
      <c r="B2188" s="16" t="s">
        <v>84</v>
      </c>
      <c r="C2188" s="16" t="str">
        <f t="shared" si="308"/>
        <v>2018</v>
      </c>
      <c r="D2188" s="16" t="str">
        <f t="shared" si="309"/>
        <v>040000</v>
      </c>
      <c r="E2188" s="16" t="str">
        <f>VLOOKUP(D2188:D5344,'[10]Catalogos CRI'!$A$10:$B$19,2,FALSE)</f>
        <v>DERECHOS</v>
      </c>
      <c r="F2188" s="16" t="str">
        <f t="shared" si="310"/>
        <v>043000</v>
      </c>
      <c r="G2188" s="16" t="str">
        <f>VLOOKUP(F2188:F5344,'[10]Catalogos CRI'!$A$24:$B$65,2,FALSE)</f>
        <v>DERECHOS POR PRESTACIÓN DE SERVICIOS</v>
      </c>
      <c r="H2188" s="16" t="str">
        <f t="shared" si="311"/>
        <v>043400</v>
      </c>
      <c r="I2188" s="16" t="str">
        <f>VLOOKUP(H2188:H5344,'[10]Catalogos CRI'!$A$70:$B$148,2,FALSE)</f>
        <v>Servicios de catastro</v>
      </c>
      <c r="J2188" s="16" t="str">
        <f t="shared" si="312"/>
        <v>043403</v>
      </c>
      <c r="K2188" s="16" t="str">
        <f>VLOOKUP(J2188:J5344,'[10]Catalogos CRI'!$A$153:$B$335,2,FALSE)</f>
        <v>Informes catastrales</v>
      </c>
      <c r="L2188" s="16" t="str">
        <f t="shared" si="313"/>
        <v>400</v>
      </c>
      <c r="M2188" s="16" t="str">
        <f>VLOOKUP(L2188:L5344,[11]FF!$A$10:$B$16,2,FALSE)</f>
        <v>Ingresos Propios</v>
      </c>
      <c r="N2188" s="16" t="str">
        <f t="shared" si="314"/>
        <v>401</v>
      </c>
      <c r="O2188" s="16" t="str">
        <f>VLOOKUP(N2188:N5344,[11]FF!$A$22:$B$93,2,FALSE)</f>
        <v>Ingresos Propios</v>
      </c>
      <c r="P2188" s="16">
        <v>860590</v>
      </c>
      <c r="Q2188" s="16">
        <v>5</v>
      </c>
      <c r="R2188" s="17">
        <v>0</v>
      </c>
      <c r="S2188" s="17">
        <v>0</v>
      </c>
      <c r="T2188" s="17">
        <f t="shared" si="306"/>
        <v>0</v>
      </c>
      <c r="U2188" s="17">
        <v>0</v>
      </c>
      <c r="V2188" s="17">
        <v>7250</v>
      </c>
      <c r="W2188" s="17">
        <f t="shared" si="307"/>
        <v>-7250</v>
      </c>
      <c r="X2188" t="str">
        <f>VLOOKUP(J2188,'[12]Conver ASEJ VS Clave Nueva'!$A$4:$C$193,3,FALSE)</f>
        <v>4.3.14.3</v>
      </c>
      <c r="Y2188" t="str">
        <f>VLOOKUP(K2188,'[13]Conver ASEJ VS Clave Nueva'!$B$4:$D$193,3,FALSE)</f>
        <v>Informes catastrales</v>
      </c>
    </row>
    <row r="2189" spans="1:25" x14ac:dyDescent="0.25">
      <c r="A2189" s="16">
        <v>84809</v>
      </c>
      <c r="B2189" s="16" t="s">
        <v>84</v>
      </c>
      <c r="C2189" s="16" t="str">
        <f t="shared" si="308"/>
        <v>2018</v>
      </c>
      <c r="D2189" s="16" t="str">
        <f t="shared" si="309"/>
        <v>040000</v>
      </c>
      <c r="E2189" s="16" t="str">
        <f>VLOOKUP(D2189:D5345,'[10]Catalogos CRI'!$A$10:$B$19,2,FALSE)</f>
        <v>DERECHOS</v>
      </c>
      <c r="F2189" s="16" t="str">
        <f t="shared" si="310"/>
        <v>043000</v>
      </c>
      <c r="G2189" s="16" t="str">
        <f>VLOOKUP(F2189:F5345,'[10]Catalogos CRI'!$A$24:$B$65,2,FALSE)</f>
        <v>DERECHOS POR PRESTACIÓN DE SERVICIOS</v>
      </c>
      <c r="H2189" s="16" t="str">
        <f t="shared" si="311"/>
        <v>043400</v>
      </c>
      <c r="I2189" s="16" t="str">
        <f>VLOOKUP(H2189:H5345,'[10]Catalogos CRI'!$A$70:$B$148,2,FALSE)</f>
        <v>Servicios de catastro</v>
      </c>
      <c r="J2189" s="16" t="str">
        <f t="shared" si="312"/>
        <v>043403</v>
      </c>
      <c r="K2189" s="16" t="str">
        <f>VLOOKUP(J2189:J5345,'[10]Catalogos CRI'!$A$153:$B$335,2,FALSE)</f>
        <v>Informes catastrales</v>
      </c>
      <c r="L2189" s="16" t="str">
        <f t="shared" si="313"/>
        <v>400</v>
      </c>
      <c r="M2189" s="16" t="str">
        <f>VLOOKUP(L2189:L5345,[11]FF!$A$10:$B$16,2,FALSE)</f>
        <v>Ingresos Propios</v>
      </c>
      <c r="N2189" s="16" t="str">
        <f t="shared" si="314"/>
        <v>401</v>
      </c>
      <c r="O2189" s="16" t="str">
        <f>VLOOKUP(N2189:N5345,[11]FF!$A$22:$B$93,2,FALSE)</f>
        <v>Ingresos Propios</v>
      </c>
      <c r="P2189" s="16">
        <v>860591</v>
      </c>
      <c r="Q2189" s="16">
        <v>6</v>
      </c>
      <c r="R2189" s="17">
        <v>0</v>
      </c>
      <c r="S2189" s="17">
        <v>0</v>
      </c>
      <c r="T2189" s="17">
        <f t="shared" si="306"/>
        <v>0</v>
      </c>
      <c r="U2189" s="17">
        <v>0</v>
      </c>
      <c r="V2189" s="17">
        <v>5304</v>
      </c>
      <c r="W2189" s="17">
        <f t="shared" si="307"/>
        <v>-5304</v>
      </c>
      <c r="X2189" t="str">
        <f>VLOOKUP(J2189,'[12]Conver ASEJ VS Clave Nueva'!$A$4:$C$193,3,FALSE)</f>
        <v>4.3.14.3</v>
      </c>
      <c r="Y2189" t="str">
        <f>VLOOKUP(K2189,'[13]Conver ASEJ VS Clave Nueva'!$B$4:$D$193,3,FALSE)</f>
        <v>Informes catastrales</v>
      </c>
    </row>
    <row r="2190" spans="1:25" x14ac:dyDescent="0.25">
      <c r="A2190" s="16">
        <v>84809</v>
      </c>
      <c r="B2190" s="16" t="s">
        <v>84</v>
      </c>
      <c r="C2190" s="16" t="str">
        <f t="shared" si="308"/>
        <v>2018</v>
      </c>
      <c r="D2190" s="16" t="str">
        <f t="shared" si="309"/>
        <v>040000</v>
      </c>
      <c r="E2190" s="16" t="str">
        <f>VLOOKUP(D2190:D5346,'[10]Catalogos CRI'!$A$10:$B$19,2,FALSE)</f>
        <v>DERECHOS</v>
      </c>
      <c r="F2190" s="16" t="str">
        <f t="shared" si="310"/>
        <v>043000</v>
      </c>
      <c r="G2190" s="16" t="str">
        <f>VLOOKUP(F2190:F5346,'[10]Catalogos CRI'!$A$24:$B$65,2,FALSE)</f>
        <v>DERECHOS POR PRESTACIÓN DE SERVICIOS</v>
      </c>
      <c r="H2190" s="16" t="str">
        <f t="shared" si="311"/>
        <v>043400</v>
      </c>
      <c r="I2190" s="16" t="str">
        <f>VLOOKUP(H2190:H5346,'[10]Catalogos CRI'!$A$70:$B$148,2,FALSE)</f>
        <v>Servicios de catastro</v>
      </c>
      <c r="J2190" s="16" t="str">
        <f t="shared" si="312"/>
        <v>043403</v>
      </c>
      <c r="K2190" s="16" t="str">
        <f>VLOOKUP(J2190:J5346,'[10]Catalogos CRI'!$A$153:$B$335,2,FALSE)</f>
        <v>Informes catastrales</v>
      </c>
      <c r="L2190" s="16" t="str">
        <f t="shared" si="313"/>
        <v>400</v>
      </c>
      <c r="M2190" s="16" t="str">
        <f>VLOOKUP(L2190:L5346,[11]FF!$A$10:$B$16,2,FALSE)</f>
        <v>Ingresos Propios</v>
      </c>
      <c r="N2190" s="16" t="str">
        <f t="shared" si="314"/>
        <v>401</v>
      </c>
      <c r="O2190" s="16" t="str">
        <f>VLOOKUP(N2190:N5346,[11]FF!$A$22:$B$93,2,FALSE)</f>
        <v>Ingresos Propios</v>
      </c>
      <c r="P2190" s="16">
        <v>860592</v>
      </c>
      <c r="Q2190" s="16">
        <v>7</v>
      </c>
      <c r="R2190" s="17">
        <v>0</v>
      </c>
      <c r="S2190" s="17">
        <v>0</v>
      </c>
      <c r="T2190" s="17">
        <f t="shared" si="306"/>
        <v>0</v>
      </c>
      <c r="U2190" s="17">
        <v>0</v>
      </c>
      <c r="V2190" s="17">
        <v>4034</v>
      </c>
      <c r="W2190" s="17">
        <f t="shared" si="307"/>
        <v>-4034</v>
      </c>
      <c r="X2190" t="str">
        <f>VLOOKUP(J2190,'[12]Conver ASEJ VS Clave Nueva'!$A$4:$C$193,3,FALSE)</f>
        <v>4.3.14.3</v>
      </c>
      <c r="Y2190" t="str">
        <f>VLOOKUP(K2190,'[13]Conver ASEJ VS Clave Nueva'!$B$4:$D$193,3,FALSE)</f>
        <v>Informes catastrales</v>
      </c>
    </row>
    <row r="2191" spans="1:25" x14ac:dyDescent="0.25">
      <c r="A2191" s="16">
        <v>84809</v>
      </c>
      <c r="B2191" s="16" t="s">
        <v>84</v>
      </c>
      <c r="C2191" s="16" t="str">
        <f t="shared" si="308"/>
        <v>2018</v>
      </c>
      <c r="D2191" s="16" t="str">
        <f t="shared" si="309"/>
        <v>040000</v>
      </c>
      <c r="E2191" s="16" t="str">
        <f>VLOOKUP(D2191:D5347,'[10]Catalogos CRI'!$A$10:$B$19,2,FALSE)</f>
        <v>DERECHOS</v>
      </c>
      <c r="F2191" s="16" t="str">
        <f t="shared" si="310"/>
        <v>043000</v>
      </c>
      <c r="G2191" s="16" t="str">
        <f>VLOOKUP(F2191:F5347,'[10]Catalogos CRI'!$A$24:$B$65,2,FALSE)</f>
        <v>DERECHOS POR PRESTACIÓN DE SERVICIOS</v>
      </c>
      <c r="H2191" s="16" t="str">
        <f t="shared" si="311"/>
        <v>043400</v>
      </c>
      <c r="I2191" s="16" t="str">
        <f>VLOOKUP(H2191:H5347,'[10]Catalogos CRI'!$A$70:$B$148,2,FALSE)</f>
        <v>Servicios de catastro</v>
      </c>
      <c r="J2191" s="16" t="str">
        <f t="shared" si="312"/>
        <v>043403</v>
      </c>
      <c r="K2191" s="16" t="str">
        <f>VLOOKUP(J2191:J5347,'[10]Catalogos CRI'!$A$153:$B$335,2,FALSE)</f>
        <v>Informes catastrales</v>
      </c>
      <c r="L2191" s="16" t="str">
        <f t="shared" si="313"/>
        <v>400</v>
      </c>
      <c r="M2191" s="16" t="str">
        <f>VLOOKUP(L2191:L5347,[11]FF!$A$10:$B$16,2,FALSE)</f>
        <v>Ingresos Propios</v>
      </c>
      <c r="N2191" s="16" t="str">
        <f t="shared" si="314"/>
        <v>401</v>
      </c>
      <c r="O2191" s="16" t="str">
        <f>VLOOKUP(N2191:N5347,[11]FF!$A$22:$B$93,2,FALSE)</f>
        <v>Ingresos Propios</v>
      </c>
      <c r="P2191" s="16">
        <v>860593</v>
      </c>
      <c r="Q2191" s="16">
        <v>8</v>
      </c>
      <c r="R2191" s="17">
        <v>0</v>
      </c>
      <c r="S2191" s="17">
        <v>0</v>
      </c>
      <c r="T2191" s="17">
        <f t="shared" si="306"/>
        <v>0</v>
      </c>
      <c r="U2191" s="17">
        <v>0</v>
      </c>
      <c r="V2191" s="17">
        <v>5342</v>
      </c>
      <c r="W2191" s="17">
        <f t="shared" si="307"/>
        <v>-5342</v>
      </c>
      <c r="X2191" t="str">
        <f>VLOOKUP(J2191,'[12]Conver ASEJ VS Clave Nueva'!$A$4:$C$193,3,FALSE)</f>
        <v>4.3.14.3</v>
      </c>
      <c r="Y2191" t="str">
        <f>VLOOKUP(K2191,'[13]Conver ASEJ VS Clave Nueva'!$B$4:$D$193,3,FALSE)</f>
        <v>Informes catastrales</v>
      </c>
    </row>
    <row r="2192" spans="1:25" x14ac:dyDescent="0.25">
      <c r="A2192" s="16">
        <v>84809</v>
      </c>
      <c r="B2192" s="16" t="s">
        <v>84</v>
      </c>
      <c r="C2192" s="16" t="str">
        <f t="shared" si="308"/>
        <v>2018</v>
      </c>
      <c r="D2192" s="16" t="str">
        <f t="shared" si="309"/>
        <v>040000</v>
      </c>
      <c r="E2192" s="16" t="str">
        <f>VLOOKUP(D2192:D5348,'[10]Catalogos CRI'!$A$10:$B$19,2,FALSE)</f>
        <v>DERECHOS</v>
      </c>
      <c r="F2192" s="16" t="str">
        <f t="shared" si="310"/>
        <v>043000</v>
      </c>
      <c r="G2192" s="16" t="str">
        <f>VLOOKUP(F2192:F5348,'[10]Catalogos CRI'!$A$24:$B$65,2,FALSE)</f>
        <v>DERECHOS POR PRESTACIÓN DE SERVICIOS</v>
      </c>
      <c r="H2192" s="16" t="str">
        <f t="shared" si="311"/>
        <v>043400</v>
      </c>
      <c r="I2192" s="16" t="str">
        <f>VLOOKUP(H2192:H5348,'[10]Catalogos CRI'!$A$70:$B$148,2,FALSE)</f>
        <v>Servicios de catastro</v>
      </c>
      <c r="J2192" s="16" t="str">
        <f t="shared" si="312"/>
        <v>043403</v>
      </c>
      <c r="K2192" s="16" t="str">
        <f>VLOOKUP(J2192:J5348,'[10]Catalogos CRI'!$A$153:$B$335,2,FALSE)</f>
        <v>Informes catastrales</v>
      </c>
      <c r="L2192" s="16" t="str">
        <f t="shared" si="313"/>
        <v>400</v>
      </c>
      <c r="M2192" s="16" t="str">
        <f>VLOOKUP(L2192:L5348,[11]FF!$A$10:$B$16,2,FALSE)</f>
        <v>Ingresos Propios</v>
      </c>
      <c r="N2192" s="16" t="str">
        <f t="shared" si="314"/>
        <v>401</v>
      </c>
      <c r="O2192" s="16" t="str">
        <f>VLOOKUP(N2192:N5348,[11]FF!$A$22:$B$93,2,FALSE)</f>
        <v>Ingresos Propios</v>
      </c>
      <c r="P2192" s="16">
        <v>860594</v>
      </c>
      <c r="Q2192" s="16">
        <v>9</v>
      </c>
      <c r="R2192" s="17">
        <v>0</v>
      </c>
      <c r="S2192" s="17">
        <v>0</v>
      </c>
      <c r="T2192" s="17">
        <f t="shared" si="306"/>
        <v>0</v>
      </c>
      <c r="U2192" s="17">
        <v>0</v>
      </c>
      <c r="V2192" s="17">
        <v>3972</v>
      </c>
      <c r="W2192" s="17">
        <f t="shared" si="307"/>
        <v>-3972</v>
      </c>
      <c r="X2192" t="str">
        <f>VLOOKUP(J2192,'[12]Conver ASEJ VS Clave Nueva'!$A$4:$C$193,3,FALSE)</f>
        <v>4.3.14.3</v>
      </c>
      <c r="Y2192" t="str">
        <f>VLOOKUP(K2192,'[13]Conver ASEJ VS Clave Nueva'!$B$4:$D$193,3,FALSE)</f>
        <v>Informes catastrales</v>
      </c>
    </row>
    <row r="2193" spans="1:25" x14ac:dyDescent="0.25">
      <c r="A2193" s="16">
        <v>84809</v>
      </c>
      <c r="B2193" s="16" t="s">
        <v>84</v>
      </c>
      <c r="C2193" s="16" t="str">
        <f t="shared" si="308"/>
        <v>2018</v>
      </c>
      <c r="D2193" s="16" t="str">
        <f t="shared" si="309"/>
        <v>040000</v>
      </c>
      <c r="E2193" s="16" t="str">
        <f>VLOOKUP(D2193:D5349,'[10]Catalogos CRI'!$A$10:$B$19,2,FALSE)</f>
        <v>DERECHOS</v>
      </c>
      <c r="F2193" s="16" t="str">
        <f t="shared" si="310"/>
        <v>043000</v>
      </c>
      <c r="G2193" s="16" t="str">
        <f>VLOOKUP(F2193:F5349,'[10]Catalogos CRI'!$A$24:$B$65,2,FALSE)</f>
        <v>DERECHOS POR PRESTACIÓN DE SERVICIOS</v>
      </c>
      <c r="H2193" s="16" t="str">
        <f t="shared" si="311"/>
        <v>043400</v>
      </c>
      <c r="I2193" s="16" t="str">
        <f>VLOOKUP(H2193:H5349,'[10]Catalogos CRI'!$A$70:$B$148,2,FALSE)</f>
        <v>Servicios de catastro</v>
      </c>
      <c r="J2193" s="16" t="str">
        <f t="shared" si="312"/>
        <v>043403</v>
      </c>
      <c r="K2193" s="16" t="str">
        <f>VLOOKUP(J2193:J5349,'[10]Catalogos CRI'!$A$153:$B$335,2,FALSE)</f>
        <v>Informes catastrales</v>
      </c>
      <c r="L2193" s="16" t="str">
        <f t="shared" si="313"/>
        <v>400</v>
      </c>
      <c r="M2193" s="16" t="str">
        <f>VLOOKUP(L2193:L5349,[11]FF!$A$10:$B$16,2,FALSE)</f>
        <v>Ingresos Propios</v>
      </c>
      <c r="N2193" s="16" t="str">
        <f t="shared" si="314"/>
        <v>401</v>
      </c>
      <c r="O2193" s="16" t="str">
        <f>VLOOKUP(N2193:N5349,[11]FF!$A$22:$B$93,2,FALSE)</f>
        <v>Ingresos Propios</v>
      </c>
      <c r="P2193" s="16">
        <v>860595</v>
      </c>
      <c r="Q2193" s="16">
        <v>10</v>
      </c>
      <c r="R2193" s="17">
        <v>0</v>
      </c>
      <c r="S2193" s="17">
        <v>0</v>
      </c>
      <c r="T2193" s="17">
        <f t="shared" si="306"/>
        <v>0</v>
      </c>
      <c r="U2193" s="17">
        <v>0</v>
      </c>
      <c r="V2193" s="17">
        <v>9218</v>
      </c>
      <c r="W2193" s="17">
        <f t="shared" si="307"/>
        <v>-9218</v>
      </c>
      <c r="X2193" t="str">
        <f>VLOOKUP(J2193,'[12]Conver ASEJ VS Clave Nueva'!$A$4:$C$193,3,FALSE)</f>
        <v>4.3.14.3</v>
      </c>
      <c r="Y2193" t="str">
        <f>VLOOKUP(K2193,'[13]Conver ASEJ VS Clave Nueva'!$B$4:$D$193,3,FALSE)</f>
        <v>Informes catastrales</v>
      </c>
    </row>
    <row r="2194" spans="1:25" x14ac:dyDescent="0.25">
      <c r="A2194" s="16">
        <v>84809</v>
      </c>
      <c r="B2194" s="16" t="s">
        <v>84</v>
      </c>
      <c r="C2194" s="16" t="str">
        <f t="shared" si="308"/>
        <v>2018</v>
      </c>
      <c r="D2194" s="16" t="str">
        <f t="shared" si="309"/>
        <v>040000</v>
      </c>
      <c r="E2194" s="16" t="str">
        <f>VLOOKUP(D2194:D5350,'[10]Catalogos CRI'!$A$10:$B$19,2,FALSE)</f>
        <v>DERECHOS</v>
      </c>
      <c r="F2194" s="16" t="str">
        <f t="shared" si="310"/>
        <v>043000</v>
      </c>
      <c r="G2194" s="16" t="str">
        <f>VLOOKUP(F2194:F5350,'[10]Catalogos CRI'!$A$24:$B$65,2,FALSE)</f>
        <v>DERECHOS POR PRESTACIÓN DE SERVICIOS</v>
      </c>
      <c r="H2194" s="16" t="str">
        <f t="shared" si="311"/>
        <v>043400</v>
      </c>
      <c r="I2194" s="16" t="str">
        <f>VLOOKUP(H2194:H5350,'[10]Catalogos CRI'!$A$70:$B$148,2,FALSE)</f>
        <v>Servicios de catastro</v>
      </c>
      <c r="J2194" s="16" t="str">
        <f t="shared" si="312"/>
        <v>043403</v>
      </c>
      <c r="K2194" s="16" t="str">
        <f>VLOOKUP(J2194:J5350,'[10]Catalogos CRI'!$A$153:$B$335,2,FALSE)</f>
        <v>Informes catastrales</v>
      </c>
      <c r="L2194" s="16" t="str">
        <f t="shared" si="313"/>
        <v>400</v>
      </c>
      <c r="M2194" s="16" t="str">
        <f>VLOOKUP(L2194:L5350,[11]FF!$A$10:$B$16,2,FALSE)</f>
        <v>Ingresos Propios</v>
      </c>
      <c r="N2194" s="16" t="str">
        <f t="shared" si="314"/>
        <v>401</v>
      </c>
      <c r="O2194" s="16" t="str">
        <f>VLOOKUP(N2194:N5350,[11]FF!$A$22:$B$93,2,FALSE)</f>
        <v>Ingresos Propios</v>
      </c>
      <c r="P2194" s="16">
        <v>860596</v>
      </c>
      <c r="Q2194" s="16">
        <v>11</v>
      </c>
      <c r="R2194" s="17">
        <v>0</v>
      </c>
      <c r="S2194" s="17">
        <v>0</v>
      </c>
      <c r="T2194" s="17">
        <f t="shared" si="306"/>
        <v>0</v>
      </c>
      <c r="U2194" s="17">
        <v>0</v>
      </c>
      <c r="V2194" s="17">
        <v>6188</v>
      </c>
      <c r="W2194" s="17">
        <f t="shared" si="307"/>
        <v>-6188</v>
      </c>
      <c r="X2194" t="str">
        <f>VLOOKUP(J2194,'[12]Conver ASEJ VS Clave Nueva'!$A$4:$C$193,3,FALSE)</f>
        <v>4.3.14.3</v>
      </c>
      <c r="Y2194" t="str">
        <f>VLOOKUP(K2194,'[13]Conver ASEJ VS Clave Nueva'!$B$4:$D$193,3,FALSE)</f>
        <v>Informes catastrales</v>
      </c>
    </row>
    <row r="2195" spans="1:25" x14ac:dyDescent="0.25">
      <c r="A2195" s="16">
        <v>84809</v>
      </c>
      <c r="B2195" s="16" t="s">
        <v>84</v>
      </c>
      <c r="C2195" s="16" t="str">
        <f t="shared" si="308"/>
        <v>2018</v>
      </c>
      <c r="D2195" s="16" t="str">
        <f t="shared" si="309"/>
        <v>040000</v>
      </c>
      <c r="E2195" s="16" t="str">
        <f>VLOOKUP(D2195:D5351,'[10]Catalogos CRI'!$A$10:$B$19,2,FALSE)</f>
        <v>DERECHOS</v>
      </c>
      <c r="F2195" s="16" t="str">
        <f t="shared" si="310"/>
        <v>043000</v>
      </c>
      <c r="G2195" s="16" t="str">
        <f>VLOOKUP(F2195:F5351,'[10]Catalogos CRI'!$A$24:$B$65,2,FALSE)</f>
        <v>DERECHOS POR PRESTACIÓN DE SERVICIOS</v>
      </c>
      <c r="H2195" s="16" t="str">
        <f t="shared" si="311"/>
        <v>043400</v>
      </c>
      <c r="I2195" s="16" t="str">
        <f>VLOOKUP(H2195:H5351,'[10]Catalogos CRI'!$A$70:$B$148,2,FALSE)</f>
        <v>Servicios de catastro</v>
      </c>
      <c r="J2195" s="16" t="str">
        <f t="shared" si="312"/>
        <v>043403</v>
      </c>
      <c r="K2195" s="16" t="str">
        <f>VLOOKUP(J2195:J5351,'[10]Catalogos CRI'!$A$153:$B$335,2,FALSE)</f>
        <v>Informes catastrales</v>
      </c>
      <c r="L2195" s="16" t="str">
        <f t="shared" si="313"/>
        <v>400</v>
      </c>
      <c r="M2195" s="16" t="str">
        <f>VLOOKUP(L2195:L5351,[11]FF!$A$10:$B$16,2,FALSE)</f>
        <v>Ingresos Propios</v>
      </c>
      <c r="N2195" s="16" t="str">
        <f t="shared" si="314"/>
        <v>401</v>
      </c>
      <c r="O2195" s="16" t="str">
        <f>VLOOKUP(N2195:N5351,[11]FF!$A$22:$B$93,2,FALSE)</f>
        <v>Ingresos Propios</v>
      </c>
      <c r="P2195" s="16">
        <v>860597</v>
      </c>
      <c r="Q2195" s="16">
        <v>12</v>
      </c>
      <c r="R2195" s="17">
        <v>0</v>
      </c>
      <c r="S2195" s="17">
        <v>0</v>
      </c>
      <c r="T2195" s="17">
        <f t="shared" si="306"/>
        <v>0</v>
      </c>
      <c r="U2195" s="17">
        <v>0</v>
      </c>
      <c r="V2195" s="17">
        <v>5726</v>
      </c>
      <c r="W2195" s="17">
        <f t="shared" si="307"/>
        <v>-5726</v>
      </c>
      <c r="X2195" t="str">
        <f>VLOOKUP(J2195,'[12]Conver ASEJ VS Clave Nueva'!$A$4:$C$193,3,FALSE)</f>
        <v>4.3.14.3</v>
      </c>
      <c r="Y2195" t="str">
        <f>VLOOKUP(K2195,'[13]Conver ASEJ VS Clave Nueva'!$B$4:$D$193,3,FALSE)</f>
        <v>Informes catastrales</v>
      </c>
    </row>
    <row r="2196" spans="1:25" x14ac:dyDescent="0.25">
      <c r="A2196" s="16">
        <v>84810</v>
      </c>
      <c r="B2196" s="16" t="s">
        <v>85</v>
      </c>
      <c r="C2196" s="16" t="str">
        <f t="shared" si="308"/>
        <v>2018</v>
      </c>
      <c r="D2196" s="16" t="str">
        <f t="shared" si="309"/>
        <v>060000</v>
      </c>
      <c r="E2196" s="16" t="str">
        <f>VLOOKUP(D2196:D5352,'[10]Catalogos CRI'!$A$10:$B$19,2,FALSE)</f>
        <v>APROVECHAMIENTOS</v>
      </c>
      <c r="F2196" s="16" t="str">
        <f t="shared" si="310"/>
        <v>061000</v>
      </c>
      <c r="G2196" s="16" t="str">
        <f>VLOOKUP(F2196:F5352,'[10]Catalogos CRI'!$A$24:$B$65,2,FALSE)</f>
        <v>APROVECHAMIENTOS DE TIPO CORRIENTE</v>
      </c>
      <c r="H2196" s="16" t="str">
        <f t="shared" si="311"/>
        <v>061070</v>
      </c>
      <c r="I2196" s="16" t="str">
        <f>VLOOKUP(H2196:H5352,'[10]Catalogos CRI'!$A$70:$B$148,2,FALSE)</f>
        <v>Aprovechamientos por aportaciones y cooperaciones</v>
      </c>
      <c r="J2196" s="16" t="str">
        <f t="shared" si="312"/>
        <v>061071</v>
      </c>
      <c r="K2196" s="16" t="str">
        <f>VLOOKUP(J2196:J5352,'[10]Catalogos CRI'!$A$153:$B$335,2,FALSE)</f>
        <v>Aprovechamientos por aportaciones y cooperaciones</v>
      </c>
      <c r="L2196" s="16" t="str">
        <f t="shared" si="313"/>
        <v>400</v>
      </c>
      <c r="M2196" s="16" t="str">
        <f>VLOOKUP(L2196:L5352,[11]FF!$A$10:$B$16,2,FALSE)</f>
        <v>Ingresos Propios</v>
      </c>
      <c r="N2196" s="16" t="str">
        <f t="shared" si="314"/>
        <v>401</v>
      </c>
      <c r="O2196" s="16" t="str">
        <f>VLOOKUP(N2196:N5352,[11]FF!$A$22:$B$93,2,FALSE)</f>
        <v>Ingresos Propios</v>
      </c>
      <c r="P2196" s="16">
        <v>860598</v>
      </c>
      <c r="Q2196" s="16">
        <v>1</v>
      </c>
      <c r="R2196" s="17">
        <v>0</v>
      </c>
      <c r="S2196" s="17">
        <v>1575706.693</v>
      </c>
      <c r="T2196" s="17">
        <f t="shared" si="306"/>
        <v>1575706.693</v>
      </c>
      <c r="U2196" s="17">
        <v>0</v>
      </c>
      <c r="V2196" s="17">
        <v>154150</v>
      </c>
      <c r="W2196" s="17">
        <f t="shared" si="307"/>
        <v>1421556.693</v>
      </c>
      <c r="X2196" t="str">
        <f>VLOOKUP(J2196,'[12]Conver ASEJ VS Clave Nueva'!$A$4:$C$193,3,FALSE)</f>
        <v>6.1.7.1</v>
      </c>
      <c r="Y2196" t="str">
        <f>VLOOKUP(K2196,'[13]Conver ASEJ VS Clave Nueva'!$B$4:$D$193,3,FALSE)</f>
        <v>Aprovechamientos por aportaciones y cooperaciones</v>
      </c>
    </row>
    <row r="2197" spans="1:25" x14ac:dyDescent="0.25">
      <c r="A2197" s="16">
        <v>84810</v>
      </c>
      <c r="B2197" s="16" t="s">
        <v>85</v>
      </c>
      <c r="C2197" s="16" t="str">
        <f t="shared" si="308"/>
        <v>2018</v>
      </c>
      <c r="D2197" s="16" t="str">
        <f t="shared" si="309"/>
        <v>060000</v>
      </c>
      <c r="E2197" s="16" t="str">
        <f>VLOOKUP(D2197:D5353,'[10]Catalogos CRI'!$A$10:$B$19,2,FALSE)</f>
        <v>APROVECHAMIENTOS</v>
      </c>
      <c r="F2197" s="16" t="str">
        <f t="shared" si="310"/>
        <v>061000</v>
      </c>
      <c r="G2197" s="16" t="str">
        <f>VLOOKUP(F2197:F5353,'[10]Catalogos CRI'!$A$24:$B$65,2,FALSE)</f>
        <v>APROVECHAMIENTOS DE TIPO CORRIENTE</v>
      </c>
      <c r="H2197" s="16" t="str">
        <f t="shared" si="311"/>
        <v>061070</v>
      </c>
      <c r="I2197" s="16" t="str">
        <f>VLOOKUP(H2197:H5353,'[10]Catalogos CRI'!$A$70:$B$148,2,FALSE)</f>
        <v>Aprovechamientos por aportaciones y cooperaciones</v>
      </c>
      <c r="J2197" s="16" t="str">
        <f t="shared" si="312"/>
        <v>061071</v>
      </c>
      <c r="K2197" s="16" t="str">
        <f>VLOOKUP(J2197:J5353,'[10]Catalogos CRI'!$A$153:$B$335,2,FALSE)</f>
        <v>Aprovechamientos por aportaciones y cooperaciones</v>
      </c>
      <c r="L2197" s="16" t="str">
        <f t="shared" si="313"/>
        <v>400</v>
      </c>
      <c r="M2197" s="16" t="str">
        <f>VLOOKUP(L2197:L5353,[11]FF!$A$10:$B$16,2,FALSE)</f>
        <v>Ingresos Propios</v>
      </c>
      <c r="N2197" s="16" t="str">
        <f t="shared" si="314"/>
        <v>401</v>
      </c>
      <c r="O2197" s="16" t="str">
        <f>VLOOKUP(N2197:N5353,[11]FF!$A$22:$B$93,2,FALSE)</f>
        <v>Ingresos Propios</v>
      </c>
      <c r="P2197" s="16">
        <v>860599</v>
      </c>
      <c r="Q2197" s="16">
        <v>2</v>
      </c>
      <c r="R2197" s="17">
        <v>0</v>
      </c>
      <c r="S2197" s="17">
        <v>0</v>
      </c>
      <c r="T2197" s="17">
        <f t="shared" si="306"/>
        <v>0</v>
      </c>
      <c r="U2197" s="17">
        <v>0</v>
      </c>
      <c r="V2197" s="17">
        <v>163.5</v>
      </c>
      <c r="W2197" s="17">
        <f t="shared" si="307"/>
        <v>-163.5</v>
      </c>
      <c r="X2197" t="str">
        <f>VLOOKUP(J2197,'[12]Conver ASEJ VS Clave Nueva'!$A$4:$C$193,3,FALSE)</f>
        <v>6.1.7.1</v>
      </c>
      <c r="Y2197" t="str">
        <f>VLOOKUP(K2197,'[13]Conver ASEJ VS Clave Nueva'!$B$4:$D$193,3,FALSE)</f>
        <v>Aprovechamientos por aportaciones y cooperaciones</v>
      </c>
    </row>
    <row r="2198" spans="1:25" x14ac:dyDescent="0.25">
      <c r="A2198" s="16">
        <v>84810</v>
      </c>
      <c r="B2198" s="16" t="s">
        <v>85</v>
      </c>
      <c r="C2198" s="16" t="str">
        <f t="shared" si="308"/>
        <v>2018</v>
      </c>
      <c r="D2198" s="16" t="str">
        <f t="shared" si="309"/>
        <v>060000</v>
      </c>
      <c r="E2198" s="16" t="str">
        <f>VLOOKUP(D2198:D5354,'[10]Catalogos CRI'!$A$10:$B$19,2,FALSE)</f>
        <v>APROVECHAMIENTOS</v>
      </c>
      <c r="F2198" s="16" t="str">
        <f t="shared" si="310"/>
        <v>061000</v>
      </c>
      <c r="G2198" s="16" t="str">
        <f>VLOOKUP(F2198:F5354,'[10]Catalogos CRI'!$A$24:$B$65,2,FALSE)</f>
        <v>APROVECHAMIENTOS DE TIPO CORRIENTE</v>
      </c>
      <c r="H2198" s="16" t="str">
        <f t="shared" si="311"/>
        <v>061070</v>
      </c>
      <c r="I2198" s="16" t="str">
        <f>VLOOKUP(H2198:H5354,'[10]Catalogos CRI'!$A$70:$B$148,2,FALSE)</f>
        <v>Aprovechamientos por aportaciones y cooperaciones</v>
      </c>
      <c r="J2198" s="16" t="str">
        <f t="shared" si="312"/>
        <v>061071</v>
      </c>
      <c r="K2198" s="16" t="str">
        <f>VLOOKUP(J2198:J5354,'[10]Catalogos CRI'!$A$153:$B$335,2,FALSE)</f>
        <v>Aprovechamientos por aportaciones y cooperaciones</v>
      </c>
      <c r="L2198" s="16" t="str">
        <f t="shared" si="313"/>
        <v>400</v>
      </c>
      <c r="M2198" s="16" t="str">
        <f>VLOOKUP(L2198:L5354,[11]FF!$A$10:$B$16,2,FALSE)</f>
        <v>Ingresos Propios</v>
      </c>
      <c r="N2198" s="16" t="str">
        <f t="shared" si="314"/>
        <v>401</v>
      </c>
      <c r="O2198" s="16" t="str">
        <f>VLOOKUP(N2198:N5354,[11]FF!$A$22:$B$93,2,FALSE)</f>
        <v>Ingresos Propios</v>
      </c>
      <c r="P2198" s="16">
        <v>860600</v>
      </c>
      <c r="Q2198" s="16">
        <v>3</v>
      </c>
      <c r="R2198" s="17">
        <v>0</v>
      </c>
      <c r="S2198" s="17">
        <v>0</v>
      </c>
      <c r="T2198" s="17">
        <f t="shared" si="306"/>
        <v>0</v>
      </c>
      <c r="U2198" s="17">
        <v>0</v>
      </c>
      <c r="V2198" s="17">
        <v>40100</v>
      </c>
      <c r="W2198" s="17">
        <f t="shared" si="307"/>
        <v>-40100</v>
      </c>
      <c r="X2198" t="str">
        <f>VLOOKUP(J2198,'[12]Conver ASEJ VS Clave Nueva'!$A$4:$C$193,3,FALSE)</f>
        <v>6.1.7.1</v>
      </c>
      <c r="Y2198" t="str">
        <f>VLOOKUP(K2198,'[13]Conver ASEJ VS Clave Nueva'!$B$4:$D$193,3,FALSE)</f>
        <v>Aprovechamientos por aportaciones y cooperaciones</v>
      </c>
    </row>
    <row r="2199" spans="1:25" x14ac:dyDescent="0.25">
      <c r="A2199" s="16">
        <v>84810</v>
      </c>
      <c r="B2199" s="16" t="s">
        <v>85</v>
      </c>
      <c r="C2199" s="16" t="str">
        <f t="shared" si="308"/>
        <v>2018</v>
      </c>
      <c r="D2199" s="16" t="str">
        <f t="shared" si="309"/>
        <v>060000</v>
      </c>
      <c r="E2199" s="16" t="str">
        <f>VLOOKUP(D2199:D5355,'[10]Catalogos CRI'!$A$10:$B$19,2,FALSE)</f>
        <v>APROVECHAMIENTOS</v>
      </c>
      <c r="F2199" s="16" t="str">
        <f t="shared" si="310"/>
        <v>061000</v>
      </c>
      <c r="G2199" s="16" t="str">
        <f>VLOOKUP(F2199:F5355,'[10]Catalogos CRI'!$A$24:$B$65,2,FALSE)</f>
        <v>APROVECHAMIENTOS DE TIPO CORRIENTE</v>
      </c>
      <c r="H2199" s="16" t="str">
        <f t="shared" si="311"/>
        <v>061070</v>
      </c>
      <c r="I2199" s="16" t="str">
        <f>VLOOKUP(H2199:H5355,'[10]Catalogos CRI'!$A$70:$B$148,2,FALSE)</f>
        <v>Aprovechamientos por aportaciones y cooperaciones</v>
      </c>
      <c r="J2199" s="16" t="str">
        <f t="shared" si="312"/>
        <v>061071</v>
      </c>
      <c r="K2199" s="16" t="str">
        <f>VLOOKUP(J2199:J5355,'[10]Catalogos CRI'!$A$153:$B$335,2,FALSE)</f>
        <v>Aprovechamientos por aportaciones y cooperaciones</v>
      </c>
      <c r="L2199" s="16" t="str">
        <f t="shared" si="313"/>
        <v>400</v>
      </c>
      <c r="M2199" s="16" t="str">
        <f>VLOOKUP(L2199:L5355,[11]FF!$A$10:$B$16,2,FALSE)</f>
        <v>Ingresos Propios</v>
      </c>
      <c r="N2199" s="16" t="str">
        <f t="shared" si="314"/>
        <v>401</v>
      </c>
      <c r="O2199" s="16" t="str">
        <f>VLOOKUP(N2199:N5355,[11]FF!$A$22:$B$93,2,FALSE)</f>
        <v>Ingresos Propios</v>
      </c>
      <c r="P2199" s="16">
        <v>860601</v>
      </c>
      <c r="Q2199" s="16">
        <v>4</v>
      </c>
      <c r="R2199" s="17">
        <v>0</v>
      </c>
      <c r="S2199" s="17">
        <v>0</v>
      </c>
      <c r="T2199" s="17">
        <f t="shared" si="306"/>
        <v>0</v>
      </c>
      <c r="U2199" s="17">
        <v>0</v>
      </c>
      <c r="V2199" s="17">
        <v>0</v>
      </c>
      <c r="W2199" s="17">
        <f t="shared" si="307"/>
        <v>0</v>
      </c>
      <c r="X2199" t="str">
        <f>VLOOKUP(J2199,'[12]Conver ASEJ VS Clave Nueva'!$A$4:$C$193,3,FALSE)</f>
        <v>6.1.7.1</v>
      </c>
      <c r="Y2199" t="str">
        <f>VLOOKUP(K2199,'[13]Conver ASEJ VS Clave Nueva'!$B$4:$D$193,3,FALSE)</f>
        <v>Aprovechamientos por aportaciones y cooperaciones</v>
      </c>
    </row>
    <row r="2200" spans="1:25" x14ac:dyDescent="0.25">
      <c r="A2200" s="16">
        <v>84810</v>
      </c>
      <c r="B2200" s="16" t="s">
        <v>85</v>
      </c>
      <c r="C2200" s="16" t="str">
        <f t="shared" si="308"/>
        <v>2018</v>
      </c>
      <c r="D2200" s="16" t="str">
        <f t="shared" si="309"/>
        <v>060000</v>
      </c>
      <c r="E2200" s="16" t="str">
        <f>VLOOKUP(D2200:D5356,'[10]Catalogos CRI'!$A$10:$B$19,2,FALSE)</f>
        <v>APROVECHAMIENTOS</v>
      </c>
      <c r="F2200" s="16" t="str">
        <f t="shared" si="310"/>
        <v>061000</v>
      </c>
      <c r="G2200" s="16" t="str">
        <f>VLOOKUP(F2200:F5356,'[10]Catalogos CRI'!$A$24:$B$65,2,FALSE)</f>
        <v>APROVECHAMIENTOS DE TIPO CORRIENTE</v>
      </c>
      <c r="H2200" s="16" t="str">
        <f t="shared" si="311"/>
        <v>061070</v>
      </c>
      <c r="I2200" s="16" t="str">
        <f>VLOOKUP(H2200:H5356,'[10]Catalogos CRI'!$A$70:$B$148,2,FALSE)</f>
        <v>Aprovechamientos por aportaciones y cooperaciones</v>
      </c>
      <c r="J2200" s="16" t="str">
        <f t="shared" si="312"/>
        <v>061071</v>
      </c>
      <c r="K2200" s="16" t="str">
        <f>VLOOKUP(J2200:J5356,'[10]Catalogos CRI'!$A$153:$B$335,2,FALSE)</f>
        <v>Aprovechamientos por aportaciones y cooperaciones</v>
      </c>
      <c r="L2200" s="16" t="str">
        <f t="shared" si="313"/>
        <v>400</v>
      </c>
      <c r="M2200" s="16" t="str">
        <f>VLOOKUP(L2200:L5356,[11]FF!$A$10:$B$16,2,FALSE)</f>
        <v>Ingresos Propios</v>
      </c>
      <c r="N2200" s="16" t="str">
        <f t="shared" si="314"/>
        <v>401</v>
      </c>
      <c r="O2200" s="16" t="str">
        <f>VLOOKUP(N2200:N5356,[11]FF!$A$22:$B$93,2,FALSE)</f>
        <v>Ingresos Propios</v>
      </c>
      <c r="P2200" s="16">
        <v>860602</v>
      </c>
      <c r="Q2200" s="16">
        <v>5</v>
      </c>
      <c r="R2200" s="17">
        <v>0</v>
      </c>
      <c r="S2200" s="17">
        <v>0</v>
      </c>
      <c r="T2200" s="17">
        <f t="shared" si="306"/>
        <v>0</v>
      </c>
      <c r="U2200" s="17">
        <v>0</v>
      </c>
      <c r="V2200" s="17">
        <v>63000</v>
      </c>
      <c r="W2200" s="17">
        <f t="shared" si="307"/>
        <v>-63000</v>
      </c>
      <c r="X2200" t="str">
        <f>VLOOKUP(J2200,'[12]Conver ASEJ VS Clave Nueva'!$A$4:$C$193,3,FALSE)</f>
        <v>6.1.7.1</v>
      </c>
      <c r="Y2200" t="str">
        <f>VLOOKUP(K2200,'[13]Conver ASEJ VS Clave Nueva'!$B$4:$D$193,3,FALSE)</f>
        <v>Aprovechamientos por aportaciones y cooperaciones</v>
      </c>
    </row>
    <row r="2201" spans="1:25" x14ac:dyDescent="0.25">
      <c r="A2201" s="16">
        <v>84810</v>
      </c>
      <c r="B2201" s="16" t="s">
        <v>85</v>
      </c>
      <c r="C2201" s="16" t="str">
        <f t="shared" si="308"/>
        <v>2018</v>
      </c>
      <c r="D2201" s="16" t="str">
        <f t="shared" si="309"/>
        <v>060000</v>
      </c>
      <c r="E2201" s="16" t="str">
        <f>VLOOKUP(D2201:D5357,'[10]Catalogos CRI'!$A$10:$B$19,2,FALSE)</f>
        <v>APROVECHAMIENTOS</v>
      </c>
      <c r="F2201" s="16" t="str">
        <f t="shared" si="310"/>
        <v>061000</v>
      </c>
      <c r="G2201" s="16" t="str">
        <f>VLOOKUP(F2201:F5357,'[10]Catalogos CRI'!$A$24:$B$65,2,FALSE)</f>
        <v>APROVECHAMIENTOS DE TIPO CORRIENTE</v>
      </c>
      <c r="H2201" s="16" t="str">
        <f t="shared" si="311"/>
        <v>061070</v>
      </c>
      <c r="I2201" s="16" t="str">
        <f>VLOOKUP(H2201:H5357,'[10]Catalogos CRI'!$A$70:$B$148,2,FALSE)</f>
        <v>Aprovechamientos por aportaciones y cooperaciones</v>
      </c>
      <c r="J2201" s="16" t="str">
        <f t="shared" si="312"/>
        <v>061071</v>
      </c>
      <c r="K2201" s="16" t="str">
        <f>VLOOKUP(J2201:J5357,'[10]Catalogos CRI'!$A$153:$B$335,2,FALSE)</f>
        <v>Aprovechamientos por aportaciones y cooperaciones</v>
      </c>
      <c r="L2201" s="16" t="str">
        <f t="shared" si="313"/>
        <v>400</v>
      </c>
      <c r="M2201" s="16" t="str">
        <f>VLOOKUP(L2201:L5357,[11]FF!$A$10:$B$16,2,FALSE)</f>
        <v>Ingresos Propios</v>
      </c>
      <c r="N2201" s="16" t="str">
        <f t="shared" si="314"/>
        <v>401</v>
      </c>
      <c r="O2201" s="16" t="str">
        <f>VLOOKUP(N2201:N5357,[11]FF!$A$22:$B$93,2,FALSE)</f>
        <v>Ingresos Propios</v>
      </c>
      <c r="P2201" s="16">
        <v>860603</v>
      </c>
      <c r="Q2201" s="16">
        <v>6</v>
      </c>
      <c r="R2201" s="17">
        <v>0</v>
      </c>
      <c r="S2201" s="17">
        <v>0</v>
      </c>
      <c r="T2201" s="17">
        <f t="shared" si="306"/>
        <v>0</v>
      </c>
      <c r="U2201" s="17">
        <v>0</v>
      </c>
      <c r="V2201" s="17">
        <v>0</v>
      </c>
      <c r="W2201" s="17">
        <f t="shared" si="307"/>
        <v>0</v>
      </c>
      <c r="X2201" t="str">
        <f>VLOOKUP(J2201,'[12]Conver ASEJ VS Clave Nueva'!$A$4:$C$193,3,FALSE)</f>
        <v>6.1.7.1</v>
      </c>
      <c r="Y2201" t="str">
        <f>VLOOKUP(K2201,'[13]Conver ASEJ VS Clave Nueva'!$B$4:$D$193,3,FALSE)</f>
        <v>Aprovechamientos por aportaciones y cooperaciones</v>
      </c>
    </row>
    <row r="2202" spans="1:25" x14ac:dyDescent="0.25">
      <c r="A2202" s="16">
        <v>84810</v>
      </c>
      <c r="B2202" s="16" t="s">
        <v>85</v>
      </c>
      <c r="C2202" s="16" t="str">
        <f t="shared" si="308"/>
        <v>2018</v>
      </c>
      <c r="D2202" s="16" t="str">
        <f t="shared" si="309"/>
        <v>060000</v>
      </c>
      <c r="E2202" s="16" t="str">
        <f>VLOOKUP(D2202:D5358,'[10]Catalogos CRI'!$A$10:$B$19,2,FALSE)</f>
        <v>APROVECHAMIENTOS</v>
      </c>
      <c r="F2202" s="16" t="str">
        <f t="shared" si="310"/>
        <v>061000</v>
      </c>
      <c r="G2202" s="16" t="str">
        <f>VLOOKUP(F2202:F5358,'[10]Catalogos CRI'!$A$24:$B$65,2,FALSE)</f>
        <v>APROVECHAMIENTOS DE TIPO CORRIENTE</v>
      </c>
      <c r="H2202" s="16" t="str">
        <f t="shared" si="311"/>
        <v>061070</v>
      </c>
      <c r="I2202" s="16" t="str">
        <f>VLOOKUP(H2202:H5358,'[10]Catalogos CRI'!$A$70:$B$148,2,FALSE)</f>
        <v>Aprovechamientos por aportaciones y cooperaciones</v>
      </c>
      <c r="J2202" s="16" t="str">
        <f t="shared" si="312"/>
        <v>061071</v>
      </c>
      <c r="K2202" s="16" t="str">
        <f>VLOOKUP(J2202:J5358,'[10]Catalogos CRI'!$A$153:$B$335,2,FALSE)</f>
        <v>Aprovechamientos por aportaciones y cooperaciones</v>
      </c>
      <c r="L2202" s="16" t="str">
        <f t="shared" si="313"/>
        <v>400</v>
      </c>
      <c r="M2202" s="16" t="str">
        <f>VLOOKUP(L2202:L5358,[11]FF!$A$10:$B$16,2,FALSE)</f>
        <v>Ingresos Propios</v>
      </c>
      <c r="N2202" s="16" t="str">
        <f t="shared" si="314"/>
        <v>401</v>
      </c>
      <c r="O2202" s="16" t="str">
        <f>VLOOKUP(N2202:N5358,[11]FF!$A$22:$B$93,2,FALSE)</f>
        <v>Ingresos Propios</v>
      </c>
      <c r="P2202" s="16">
        <v>860604</v>
      </c>
      <c r="Q2202" s="16">
        <v>7</v>
      </c>
      <c r="R2202" s="17">
        <v>0</v>
      </c>
      <c r="S2202" s="17">
        <v>0</v>
      </c>
      <c r="T2202" s="17">
        <f t="shared" si="306"/>
        <v>0</v>
      </c>
      <c r="U2202" s="17">
        <v>0</v>
      </c>
      <c r="V2202" s="17">
        <v>0</v>
      </c>
      <c r="W2202" s="17">
        <f t="shared" si="307"/>
        <v>0</v>
      </c>
      <c r="X2202" t="str">
        <f>VLOOKUP(J2202,'[12]Conver ASEJ VS Clave Nueva'!$A$4:$C$193,3,FALSE)</f>
        <v>6.1.7.1</v>
      </c>
      <c r="Y2202" t="str">
        <f>VLOOKUP(K2202,'[13]Conver ASEJ VS Clave Nueva'!$B$4:$D$193,3,FALSE)</f>
        <v>Aprovechamientos por aportaciones y cooperaciones</v>
      </c>
    </row>
    <row r="2203" spans="1:25" x14ac:dyDescent="0.25">
      <c r="A2203" s="16">
        <v>84810</v>
      </c>
      <c r="B2203" s="16" t="s">
        <v>85</v>
      </c>
      <c r="C2203" s="16" t="str">
        <f t="shared" si="308"/>
        <v>2018</v>
      </c>
      <c r="D2203" s="16" t="str">
        <f t="shared" si="309"/>
        <v>060000</v>
      </c>
      <c r="E2203" s="16" t="str">
        <f>VLOOKUP(D2203:D5359,'[10]Catalogos CRI'!$A$10:$B$19,2,FALSE)</f>
        <v>APROVECHAMIENTOS</v>
      </c>
      <c r="F2203" s="16" t="str">
        <f t="shared" si="310"/>
        <v>061000</v>
      </c>
      <c r="G2203" s="16" t="str">
        <f>VLOOKUP(F2203:F5359,'[10]Catalogos CRI'!$A$24:$B$65,2,FALSE)</f>
        <v>APROVECHAMIENTOS DE TIPO CORRIENTE</v>
      </c>
      <c r="H2203" s="16" t="str">
        <f t="shared" si="311"/>
        <v>061070</v>
      </c>
      <c r="I2203" s="16" t="str">
        <f>VLOOKUP(H2203:H5359,'[10]Catalogos CRI'!$A$70:$B$148,2,FALSE)</f>
        <v>Aprovechamientos por aportaciones y cooperaciones</v>
      </c>
      <c r="J2203" s="16" t="str">
        <f t="shared" si="312"/>
        <v>061071</v>
      </c>
      <c r="K2203" s="16" t="str">
        <f>VLOOKUP(J2203:J5359,'[10]Catalogos CRI'!$A$153:$B$335,2,FALSE)</f>
        <v>Aprovechamientos por aportaciones y cooperaciones</v>
      </c>
      <c r="L2203" s="16" t="str">
        <f t="shared" si="313"/>
        <v>400</v>
      </c>
      <c r="M2203" s="16" t="str">
        <f>VLOOKUP(L2203:L5359,[11]FF!$A$10:$B$16,2,FALSE)</f>
        <v>Ingresos Propios</v>
      </c>
      <c r="N2203" s="16" t="str">
        <f t="shared" si="314"/>
        <v>401</v>
      </c>
      <c r="O2203" s="16" t="str">
        <f>VLOOKUP(N2203:N5359,[11]FF!$A$22:$B$93,2,FALSE)</f>
        <v>Ingresos Propios</v>
      </c>
      <c r="P2203" s="16">
        <v>860605</v>
      </c>
      <c r="Q2203" s="16">
        <v>8</v>
      </c>
      <c r="R2203" s="17">
        <v>0</v>
      </c>
      <c r="S2203" s="17">
        <v>0</v>
      </c>
      <c r="T2203" s="17">
        <f t="shared" si="306"/>
        <v>0</v>
      </c>
      <c r="U2203" s="17">
        <v>0</v>
      </c>
      <c r="V2203" s="17">
        <v>0</v>
      </c>
      <c r="W2203" s="17">
        <f t="shared" si="307"/>
        <v>0</v>
      </c>
      <c r="X2203" t="str">
        <f>VLOOKUP(J2203,'[12]Conver ASEJ VS Clave Nueva'!$A$4:$C$193,3,FALSE)</f>
        <v>6.1.7.1</v>
      </c>
      <c r="Y2203" t="str">
        <f>VLOOKUP(K2203,'[13]Conver ASEJ VS Clave Nueva'!$B$4:$D$193,3,FALSE)</f>
        <v>Aprovechamientos por aportaciones y cooperaciones</v>
      </c>
    </row>
    <row r="2204" spans="1:25" x14ac:dyDescent="0.25">
      <c r="A2204" s="16">
        <v>84810</v>
      </c>
      <c r="B2204" s="16" t="s">
        <v>85</v>
      </c>
      <c r="C2204" s="16" t="str">
        <f t="shared" si="308"/>
        <v>2018</v>
      </c>
      <c r="D2204" s="16" t="str">
        <f t="shared" si="309"/>
        <v>060000</v>
      </c>
      <c r="E2204" s="16" t="str">
        <f>VLOOKUP(D2204:D5360,'[10]Catalogos CRI'!$A$10:$B$19,2,FALSE)</f>
        <v>APROVECHAMIENTOS</v>
      </c>
      <c r="F2204" s="16" t="str">
        <f t="shared" si="310"/>
        <v>061000</v>
      </c>
      <c r="G2204" s="16" t="str">
        <f>VLOOKUP(F2204:F5360,'[10]Catalogos CRI'!$A$24:$B$65,2,FALSE)</f>
        <v>APROVECHAMIENTOS DE TIPO CORRIENTE</v>
      </c>
      <c r="H2204" s="16" t="str">
        <f t="shared" si="311"/>
        <v>061070</v>
      </c>
      <c r="I2204" s="16" t="str">
        <f>VLOOKUP(H2204:H5360,'[10]Catalogos CRI'!$A$70:$B$148,2,FALSE)</f>
        <v>Aprovechamientos por aportaciones y cooperaciones</v>
      </c>
      <c r="J2204" s="16" t="str">
        <f t="shared" si="312"/>
        <v>061071</v>
      </c>
      <c r="K2204" s="16" t="str">
        <f>VLOOKUP(J2204:J5360,'[10]Catalogos CRI'!$A$153:$B$335,2,FALSE)</f>
        <v>Aprovechamientos por aportaciones y cooperaciones</v>
      </c>
      <c r="L2204" s="16" t="str">
        <f t="shared" si="313"/>
        <v>400</v>
      </c>
      <c r="M2204" s="16" t="str">
        <f>VLOOKUP(L2204:L5360,[11]FF!$A$10:$B$16,2,FALSE)</f>
        <v>Ingresos Propios</v>
      </c>
      <c r="N2204" s="16" t="str">
        <f t="shared" si="314"/>
        <v>401</v>
      </c>
      <c r="O2204" s="16" t="str">
        <f>VLOOKUP(N2204:N5360,[11]FF!$A$22:$B$93,2,FALSE)</f>
        <v>Ingresos Propios</v>
      </c>
      <c r="P2204" s="16">
        <v>860606</v>
      </c>
      <c r="Q2204" s="16">
        <v>9</v>
      </c>
      <c r="R2204" s="17">
        <v>0</v>
      </c>
      <c r="S2204" s="17">
        <v>0</v>
      </c>
      <c r="T2204" s="17">
        <f t="shared" si="306"/>
        <v>0</v>
      </c>
      <c r="U2204" s="17">
        <v>0</v>
      </c>
      <c r="V2204" s="17">
        <v>0</v>
      </c>
      <c r="W2204" s="17">
        <f t="shared" si="307"/>
        <v>0</v>
      </c>
      <c r="X2204" t="str">
        <f>VLOOKUP(J2204,'[12]Conver ASEJ VS Clave Nueva'!$A$4:$C$193,3,FALSE)</f>
        <v>6.1.7.1</v>
      </c>
      <c r="Y2204" t="str">
        <f>VLOOKUP(K2204,'[13]Conver ASEJ VS Clave Nueva'!$B$4:$D$193,3,FALSE)</f>
        <v>Aprovechamientos por aportaciones y cooperaciones</v>
      </c>
    </row>
    <row r="2205" spans="1:25" x14ac:dyDescent="0.25">
      <c r="A2205" s="16">
        <v>84810</v>
      </c>
      <c r="B2205" s="16" t="s">
        <v>85</v>
      </c>
      <c r="C2205" s="16" t="str">
        <f t="shared" si="308"/>
        <v>2018</v>
      </c>
      <c r="D2205" s="16" t="str">
        <f t="shared" si="309"/>
        <v>060000</v>
      </c>
      <c r="E2205" s="16" t="str">
        <f>VLOOKUP(D2205:D5361,'[10]Catalogos CRI'!$A$10:$B$19,2,FALSE)</f>
        <v>APROVECHAMIENTOS</v>
      </c>
      <c r="F2205" s="16" t="str">
        <f t="shared" si="310"/>
        <v>061000</v>
      </c>
      <c r="G2205" s="16" t="str">
        <f>VLOOKUP(F2205:F5361,'[10]Catalogos CRI'!$A$24:$B$65,2,FALSE)</f>
        <v>APROVECHAMIENTOS DE TIPO CORRIENTE</v>
      </c>
      <c r="H2205" s="16" t="str">
        <f t="shared" si="311"/>
        <v>061070</v>
      </c>
      <c r="I2205" s="16" t="str">
        <f>VLOOKUP(H2205:H5361,'[10]Catalogos CRI'!$A$70:$B$148,2,FALSE)</f>
        <v>Aprovechamientos por aportaciones y cooperaciones</v>
      </c>
      <c r="J2205" s="16" t="str">
        <f t="shared" si="312"/>
        <v>061071</v>
      </c>
      <c r="K2205" s="16" t="str">
        <f>VLOOKUP(J2205:J5361,'[10]Catalogos CRI'!$A$153:$B$335,2,FALSE)</f>
        <v>Aprovechamientos por aportaciones y cooperaciones</v>
      </c>
      <c r="L2205" s="16" t="str">
        <f t="shared" si="313"/>
        <v>400</v>
      </c>
      <c r="M2205" s="16" t="str">
        <f>VLOOKUP(L2205:L5361,[11]FF!$A$10:$B$16,2,FALSE)</f>
        <v>Ingresos Propios</v>
      </c>
      <c r="N2205" s="16" t="str">
        <f t="shared" si="314"/>
        <v>401</v>
      </c>
      <c r="O2205" s="16" t="str">
        <f>VLOOKUP(N2205:N5361,[11]FF!$A$22:$B$93,2,FALSE)</f>
        <v>Ingresos Propios</v>
      </c>
      <c r="P2205" s="16">
        <v>860607</v>
      </c>
      <c r="Q2205" s="16">
        <v>10</v>
      </c>
      <c r="R2205" s="17">
        <v>0</v>
      </c>
      <c r="S2205" s="17">
        <v>0</v>
      </c>
      <c r="T2205" s="17">
        <f t="shared" si="306"/>
        <v>0</v>
      </c>
      <c r="U2205" s="17">
        <v>0</v>
      </c>
      <c r="V2205" s="17">
        <v>0</v>
      </c>
      <c r="W2205" s="17">
        <f t="shared" si="307"/>
        <v>0</v>
      </c>
      <c r="X2205" t="str">
        <f>VLOOKUP(J2205,'[12]Conver ASEJ VS Clave Nueva'!$A$4:$C$193,3,FALSE)</f>
        <v>6.1.7.1</v>
      </c>
      <c r="Y2205" t="str">
        <f>VLOOKUP(K2205,'[13]Conver ASEJ VS Clave Nueva'!$B$4:$D$193,3,FALSE)</f>
        <v>Aprovechamientos por aportaciones y cooperaciones</v>
      </c>
    </row>
    <row r="2206" spans="1:25" x14ac:dyDescent="0.25">
      <c r="A2206" s="16">
        <v>84810</v>
      </c>
      <c r="B2206" s="16" t="s">
        <v>85</v>
      </c>
      <c r="C2206" s="16" t="str">
        <f t="shared" si="308"/>
        <v>2018</v>
      </c>
      <c r="D2206" s="16" t="str">
        <f t="shared" si="309"/>
        <v>060000</v>
      </c>
      <c r="E2206" s="16" t="str">
        <f>VLOOKUP(D2206:D5362,'[10]Catalogos CRI'!$A$10:$B$19,2,FALSE)</f>
        <v>APROVECHAMIENTOS</v>
      </c>
      <c r="F2206" s="16" t="str">
        <f t="shared" si="310"/>
        <v>061000</v>
      </c>
      <c r="G2206" s="16" t="str">
        <f>VLOOKUP(F2206:F5362,'[10]Catalogos CRI'!$A$24:$B$65,2,FALSE)</f>
        <v>APROVECHAMIENTOS DE TIPO CORRIENTE</v>
      </c>
      <c r="H2206" s="16" t="str">
        <f t="shared" si="311"/>
        <v>061070</v>
      </c>
      <c r="I2206" s="16" t="str">
        <f>VLOOKUP(H2206:H5362,'[10]Catalogos CRI'!$A$70:$B$148,2,FALSE)</f>
        <v>Aprovechamientos por aportaciones y cooperaciones</v>
      </c>
      <c r="J2206" s="16" t="str">
        <f t="shared" si="312"/>
        <v>061071</v>
      </c>
      <c r="K2206" s="16" t="str">
        <f>VLOOKUP(J2206:J5362,'[10]Catalogos CRI'!$A$153:$B$335,2,FALSE)</f>
        <v>Aprovechamientos por aportaciones y cooperaciones</v>
      </c>
      <c r="L2206" s="16" t="str">
        <f t="shared" si="313"/>
        <v>400</v>
      </c>
      <c r="M2206" s="16" t="str">
        <f>VLOOKUP(L2206:L5362,[11]FF!$A$10:$B$16,2,FALSE)</f>
        <v>Ingresos Propios</v>
      </c>
      <c r="N2206" s="16" t="str">
        <f t="shared" si="314"/>
        <v>401</v>
      </c>
      <c r="O2206" s="16" t="str">
        <f>VLOOKUP(N2206:N5362,[11]FF!$A$22:$B$93,2,FALSE)</f>
        <v>Ingresos Propios</v>
      </c>
      <c r="P2206" s="16">
        <v>860608</v>
      </c>
      <c r="Q2206" s="16">
        <v>11</v>
      </c>
      <c r="R2206" s="17">
        <v>0</v>
      </c>
      <c r="S2206" s="17">
        <v>0</v>
      </c>
      <c r="T2206" s="17">
        <f t="shared" si="306"/>
        <v>0</v>
      </c>
      <c r="U2206" s="17">
        <v>0</v>
      </c>
      <c r="V2206" s="17">
        <v>71875</v>
      </c>
      <c r="W2206" s="17">
        <f t="shared" si="307"/>
        <v>-71875</v>
      </c>
      <c r="X2206" t="str">
        <f>VLOOKUP(J2206,'[12]Conver ASEJ VS Clave Nueva'!$A$4:$C$193,3,FALSE)</f>
        <v>6.1.7.1</v>
      </c>
      <c r="Y2206" t="str">
        <f>VLOOKUP(K2206,'[13]Conver ASEJ VS Clave Nueva'!$B$4:$D$193,3,FALSE)</f>
        <v>Aprovechamientos por aportaciones y cooperaciones</v>
      </c>
    </row>
    <row r="2207" spans="1:25" x14ac:dyDescent="0.25">
      <c r="A2207" s="16">
        <v>84810</v>
      </c>
      <c r="B2207" s="16" t="s">
        <v>85</v>
      </c>
      <c r="C2207" s="16" t="str">
        <f t="shared" si="308"/>
        <v>2018</v>
      </c>
      <c r="D2207" s="16" t="str">
        <f t="shared" si="309"/>
        <v>060000</v>
      </c>
      <c r="E2207" s="16" t="str">
        <f>VLOOKUP(D2207:D5363,'[10]Catalogos CRI'!$A$10:$B$19,2,FALSE)</f>
        <v>APROVECHAMIENTOS</v>
      </c>
      <c r="F2207" s="16" t="str">
        <f t="shared" si="310"/>
        <v>061000</v>
      </c>
      <c r="G2207" s="16" t="str">
        <f>VLOOKUP(F2207:F5363,'[10]Catalogos CRI'!$A$24:$B$65,2,FALSE)</f>
        <v>APROVECHAMIENTOS DE TIPO CORRIENTE</v>
      </c>
      <c r="H2207" s="16" t="str">
        <f t="shared" si="311"/>
        <v>061070</v>
      </c>
      <c r="I2207" s="16" t="str">
        <f>VLOOKUP(H2207:H5363,'[10]Catalogos CRI'!$A$70:$B$148,2,FALSE)</f>
        <v>Aprovechamientos por aportaciones y cooperaciones</v>
      </c>
      <c r="J2207" s="16" t="str">
        <f t="shared" si="312"/>
        <v>061071</v>
      </c>
      <c r="K2207" s="16" t="str">
        <f>VLOOKUP(J2207:J5363,'[10]Catalogos CRI'!$A$153:$B$335,2,FALSE)</f>
        <v>Aprovechamientos por aportaciones y cooperaciones</v>
      </c>
      <c r="L2207" s="16" t="str">
        <f t="shared" si="313"/>
        <v>400</v>
      </c>
      <c r="M2207" s="16" t="str">
        <f>VLOOKUP(L2207:L5363,[11]FF!$A$10:$B$16,2,FALSE)</f>
        <v>Ingresos Propios</v>
      </c>
      <c r="N2207" s="16" t="str">
        <f t="shared" si="314"/>
        <v>401</v>
      </c>
      <c r="O2207" s="16" t="str">
        <f>VLOOKUP(N2207:N5363,[11]FF!$A$22:$B$93,2,FALSE)</f>
        <v>Ingresos Propios</v>
      </c>
      <c r="P2207" s="16">
        <v>860609</v>
      </c>
      <c r="Q2207" s="16">
        <v>12</v>
      </c>
      <c r="R2207" s="17">
        <v>0</v>
      </c>
      <c r="S2207" s="17">
        <v>0</v>
      </c>
      <c r="T2207" s="17">
        <f t="shared" si="306"/>
        <v>0</v>
      </c>
      <c r="U2207" s="17">
        <v>0</v>
      </c>
      <c r="V2207" s="17">
        <v>0</v>
      </c>
      <c r="W2207" s="17">
        <f t="shared" si="307"/>
        <v>0</v>
      </c>
      <c r="X2207" t="str">
        <f>VLOOKUP(J2207,'[12]Conver ASEJ VS Clave Nueva'!$A$4:$C$193,3,FALSE)</f>
        <v>6.1.7.1</v>
      </c>
      <c r="Y2207" t="str">
        <f>VLOOKUP(K2207,'[13]Conver ASEJ VS Clave Nueva'!$B$4:$D$193,3,FALSE)</f>
        <v>Aprovechamientos por aportaciones y cooperaciones</v>
      </c>
    </row>
    <row r="2208" spans="1:25" x14ac:dyDescent="0.25">
      <c r="A2208" s="16">
        <v>84814</v>
      </c>
      <c r="B2208" s="16" t="s">
        <v>89</v>
      </c>
      <c r="C2208" s="16" t="str">
        <f t="shared" si="308"/>
        <v>2018</v>
      </c>
      <c r="D2208" s="16" t="str">
        <f t="shared" si="309"/>
        <v>040000</v>
      </c>
      <c r="E2208" s="16" t="str">
        <f>VLOOKUP(D2208:D5364,'[10]Catalogos CRI'!$A$10:$B$19,2,FALSE)</f>
        <v>DERECHOS</v>
      </c>
      <c r="F2208" s="16" t="str">
        <f t="shared" si="310"/>
        <v>043000</v>
      </c>
      <c r="G2208" s="16" t="str">
        <f>VLOOKUP(F2208:F5364,'[10]Catalogos CRI'!$A$24:$B$65,2,FALSE)</f>
        <v>DERECHOS POR PRESTACIÓN DE SERVICIOS</v>
      </c>
      <c r="H2208" s="16" t="str">
        <f t="shared" si="311"/>
        <v>043030</v>
      </c>
      <c r="I2208" s="16" t="str">
        <f>VLOOKUP(H2208:H5364,'[10]Catalogos CRI'!$A$70:$B$148,2,FALSE)</f>
        <v>Licencias de construcción, reconstrucción, reparación o demolición de obras</v>
      </c>
      <c r="J2208" s="16" t="str">
        <f t="shared" si="312"/>
        <v>043035</v>
      </c>
      <c r="K2208" s="16" t="str">
        <f>VLOOKUP(J2208:J5364,'[10]Catalogos CRI'!$A$153:$B$335,2,FALSE)</f>
        <v>Licencias para ocupación provisional en la vía pública</v>
      </c>
      <c r="L2208" s="16" t="str">
        <f t="shared" si="313"/>
        <v>400</v>
      </c>
      <c r="M2208" s="16" t="str">
        <f>VLOOKUP(L2208:L5364,[11]FF!$A$10:$B$16,2,FALSE)</f>
        <v>Ingresos Propios</v>
      </c>
      <c r="N2208" s="16" t="str">
        <f t="shared" si="314"/>
        <v>401</v>
      </c>
      <c r="O2208" s="16" t="str">
        <f>VLOOKUP(N2208:N5364,[11]FF!$A$22:$B$93,2,FALSE)</f>
        <v>Ingresos Propios</v>
      </c>
      <c r="P2208" s="16">
        <v>860646</v>
      </c>
      <c r="Q2208" s="16">
        <v>1</v>
      </c>
      <c r="R2208" s="17">
        <v>0</v>
      </c>
      <c r="S2208" s="17">
        <v>0</v>
      </c>
      <c r="T2208" s="17">
        <f t="shared" si="306"/>
        <v>0</v>
      </c>
      <c r="U2208" s="17">
        <v>0</v>
      </c>
      <c r="V2208" s="17">
        <v>378</v>
      </c>
      <c r="W2208" s="17">
        <f t="shared" si="307"/>
        <v>-378</v>
      </c>
      <c r="X2208" t="str">
        <f>VLOOKUP(J2208,'[12]Conver ASEJ VS Clave Nueva'!$A$4:$C$193,3,FALSE)</f>
        <v>4.3.3.5</v>
      </c>
      <c r="Y2208" t="str">
        <f>VLOOKUP(K2208,'[13]Conver ASEJ VS Clave Nueva'!$B$4:$D$193,3,FALSE)</f>
        <v>Licencias para ocupación provisional en la vía pública</v>
      </c>
    </row>
    <row r="2209" spans="1:25" x14ac:dyDescent="0.25">
      <c r="A2209" s="16">
        <v>84814</v>
      </c>
      <c r="B2209" s="16" t="s">
        <v>89</v>
      </c>
      <c r="C2209" s="16" t="str">
        <f t="shared" si="308"/>
        <v>2018</v>
      </c>
      <c r="D2209" s="16" t="str">
        <f t="shared" si="309"/>
        <v>040000</v>
      </c>
      <c r="E2209" s="16" t="str">
        <f>VLOOKUP(D2209:D5365,'[10]Catalogos CRI'!$A$10:$B$19,2,FALSE)</f>
        <v>DERECHOS</v>
      </c>
      <c r="F2209" s="16" t="str">
        <f t="shared" si="310"/>
        <v>043000</v>
      </c>
      <c r="G2209" s="16" t="str">
        <f>VLOOKUP(F2209:F5365,'[10]Catalogos CRI'!$A$24:$B$65,2,FALSE)</f>
        <v>DERECHOS POR PRESTACIÓN DE SERVICIOS</v>
      </c>
      <c r="H2209" s="16" t="str">
        <f t="shared" si="311"/>
        <v>043030</v>
      </c>
      <c r="I2209" s="16" t="str">
        <f>VLOOKUP(H2209:H5365,'[10]Catalogos CRI'!$A$70:$B$148,2,FALSE)</f>
        <v>Licencias de construcción, reconstrucción, reparación o demolición de obras</v>
      </c>
      <c r="J2209" s="16" t="str">
        <f t="shared" si="312"/>
        <v>043035</v>
      </c>
      <c r="K2209" s="16" t="str">
        <f>VLOOKUP(J2209:J5365,'[10]Catalogos CRI'!$A$153:$B$335,2,FALSE)</f>
        <v>Licencias para ocupación provisional en la vía pública</v>
      </c>
      <c r="L2209" s="16" t="str">
        <f t="shared" si="313"/>
        <v>400</v>
      </c>
      <c r="M2209" s="16" t="str">
        <f>VLOOKUP(L2209:L5365,[11]FF!$A$10:$B$16,2,FALSE)</f>
        <v>Ingresos Propios</v>
      </c>
      <c r="N2209" s="16" t="str">
        <f t="shared" si="314"/>
        <v>401</v>
      </c>
      <c r="O2209" s="16" t="str">
        <f>VLOOKUP(N2209:N5365,[11]FF!$A$22:$B$93,2,FALSE)</f>
        <v>Ingresos Propios</v>
      </c>
      <c r="P2209" s="16">
        <v>860647</v>
      </c>
      <c r="Q2209" s="16">
        <v>2</v>
      </c>
      <c r="R2209" s="17">
        <v>0</v>
      </c>
      <c r="S2209" s="17">
        <v>0</v>
      </c>
      <c r="T2209" s="17">
        <f t="shared" si="306"/>
        <v>0</v>
      </c>
      <c r="U2209" s="17">
        <v>0</v>
      </c>
      <c r="V2209" s="17">
        <v>8704.5</v>
      </c>
      <c r="W2209" s="17">
        <f t="shared" si="307"/>
        <v>-8704.5</v>
      </c>
      <c r="X2209" t="str">
        <f>VLOOKUP(J2209,'[12]Conver ASEJ VS Clave Nueva'!$A$4:$C$193,3,FALSE)</f>
        <v>4.3.3.5</v>
      </c>
      <c r="Y2209" t="str">
        <f>VLOOKUP(K2209,'[13]Conver ASEJ VS Clave Nueva'!$B$4:$D$193,3,FALSE)</f>
        <v>Licencias para ocupación provisional en la vía pública</v>
      </c>
    </row>
    <row r="2210" spans="1:25" x14ac:dyDescent="0.25">
      <c r="A2210" s="16">
        <v>84814</v>
      </c>
      <c r="B2210" s="16" t="s">
        <v>89</v>
      </c>
      <c r="C2210" s="16" t="str">
        <f t="shared" si="308"/>
        <v>2018</v>
      </c>
      <c r="D2210" s="16" t="str">
        <f t="shared" si="309"/>
        <v>040000</v>
      </c>
      <c r="E2210" s="16" t="str">
        <f>VLOOKUP(D2210:D5366,'[10]Catalogos CRI'!$A$10:$B$19,2,FALSE)</f>
        <v>DERECHOS</v>
      </c>
      <c r="F2210" s="16" t="str">
        <f t="shared" si="310"/>
        <v>043000</v>
      </c>
      <c r="G2210" s="16" t="str">
        <f>VLOOKUP(F2210:F5366,'[10]Catalogos CRI'!$A$24:$B$65,2,FALSE)</f>
        <v>DERECHOS POR PRESTACIÓN DE SERVICIOS</v>
      </c>
      <c r="H2210" s="16" t="str">
        <f t="shared" si="311"/>
        <v>043030</v>
      </c>
      <c r="I2210" s="16" t="str">
        <f>VLOOKUP(H2210:H5366,'[10]Catalogos CRI'!$A$70:$B$148,2,FALSE)</f>
        <v>Licencias de construcción, reconstrucción, reparación o demolición de obras</v>
      </c>
      <c r="J2210" s="16" t="str">
        <f t="shared" si="312"/>
        <v>043035</v>
      </c>
      <c r="K2210" s="16" t="str">
        <f>VLOOKUP(J2210:J5366,'[10]Catalogos CRI'!$A$153:$B$335,2,FALSE)</f>
        <v>Licencias para ocupación provisional en la vía pública</v>
      </c>
      <c r="L2210" s="16" t="str">
        <f t="shared" si="313"/>
        <v>400</v>
      </c>
      <c r="M2210" s="16" t="str">
        <f>VLOOKUP(L2210:L5366,[11]FF!$A$10:$B$16,2,FALSE)</f>
        <v>Ingresos Propios</v>
      </c>
      <c r="N2210" s="16" t="str">
        <f t="shared" si="314"/>
        <v>401</v>
      </c>
      <c r="O2210" s="16" t="str">
        <f>VLOOKUP(N2210:N5366,[11]FF!$A$22:$B$93,2,FALSE)</f>
        <v>Ingresos Propios</v>
      </c>
      <c r="P2210" s="16">
        <v>860648</v>
      </c>
      <c r="Q2210" s="16">
        <v>3</v>
      </c>
      <c r="R2210" s="17">
        <v>0</v>
      </c>
      <c r="S2210" s="17">
        <v>116674.113</v>
      </c>
      <c r="T2210" s="17">
        <f t="shared" si="306"/>
        <v>116674.113</v>
      </c>
      <c r="U2210" s="17">
        <v>0</v>
      </c>
      <c r="V2210" s="17">
        <v>85531.95</v>
      </c>
      <c r="W2210" s="17">
        <f t="shared" si="307"/>
        <v>31142.163</v>
      </c>
      <c r="X2210" t="str">
        <f>VLOOKUP(J2210,'[12]Conver ASEJ VS Clave Nueva'!$A$4:$C$193,3,FALSE)</f>
        <v>4.3.3.5</v>
      </c>
      <c r="Y2210" t="str">
        <f>VLOOKUP(K2210,'[13]Conver ASEJ VS Clave Nueva'!$B$4:$D$193,3,FALSE)</f>
        <v>Licencias para ocupación provisional en la vía pública</v>
      </c>
    </row>
    <row r="2211" spans="1:25" x14ac:dyDescent="0.25">
      <c r="A2211" s="16">
        <v>84814</v>
      </c>
      <c r="B2211" s="16" t="s">
        <v>89</v>
      </c>
      <c r="C2211" s="16" t="str">
        <f t="shared" si="308"/>
        <v>2018</v>
      </c>
      <c r="D2211" s="16" t="str">
        <f t="shared" si="309"/>
        <v>040000</v>
      </c>
      <c r="E2211" s="16" t="str">
        <f>VLOOKUP(D2211:D5367,'[10]Catalogos CRI'!$A$10:$B$19,2,FALSE)</f>
        <v>DERECHOS</v>
      </c>
      <c r="F2211" s="16" t="str">
        <f t="shared" si="310"/>
        <v>043000</v>
      </c>
      <c r="G2211" s="16" t="str">
        <f>VLOOKUP(F2211:F5367,'[10]Catalogos CRI'!$A$24:$B$65,2,FALSE)</f>
        <v>DERECHOS POR PRESTACIÓN DE SERVICIOS</v>
      </c>
      <c r="H2211" s="16" t="str">
        <f t="shared" si="311"/>
        <v>043030</v>
      </c>
      <c r="I2211" s="16" t="str">
        <f>VLOOKUP(H2211:H5367,'[10]Catalogos CRI'!$A$70:$B$148,2,FALSE)</f>
        <v>Licencias de construcción, reconstrucción, reparación o demolición de obras</v>
      </c>
      <c r="J2211" s="16" t="str">
        <f t="shared" si="312"/>
        <v>043035</v>
      </c>
      <c r="K2211" s="16" t="str">
        <f>VLOOKUP(J2211:J5367,'[10]Catalogos CRI'!$A$153:$B$335,2,FALSE)</f>
        <v>Licencias para ocupación provisional en la vía pública</v>
      </c>
      <c r="L2211" s="16" t="str">
        <f t="shared" si="313"/>
        <v>400</v>
      </c>
      <c r="M2211" s="16" t="str">
        <f>VLOOKUP(L2211:L5367,[11]FF!$A$10:$B$16,2,FALSE)</f>
        <v>Ingresos Propios</v>
      </c>
      <c r="N2211" s="16" t="str">
        <f t="shared" si="314"/>
        <v>401</v>
      </c>
      <c r="O2211" s="16" t="str">
        <f>VLOOKUP(N2211:N5367,[11]FF!$A$22:$B$93,2,FALSE)</f>
        <v>Ingresos Propios</v>
      </c>
      <c r="P2211" s="16">
        <v>860649</v>
      </c>
      <c r="Q2211" s="16">
        <v>4</v>
      </c>
      <c r="R2211" s="17">
        <v>0</v>
      </c>
      <c r="S2211" s="17">
        <v>0</v>
      </c>
      <c r="T2211" s="17">
        <f t="shared" si="306"/>
        <v>0</v>
      </c>
      <c r="U2211" s="17">
        <v>0</v>
      </c>
      <c r="V2211" s="17">
        <v>0</v>
      </c>
      <c r="W2211" s="17">
        <f t="shared" si="307"/>
        <v>0</v>
      </c>
      <c r="X2211" t="str">
        <f>VLOOKUP(J2211,'[12]Conver ASEJ VS Clave Nueva'!$A$4:$C$193,3,FALSE)</f>
        <v>4.3.3.5</v>
      </c>
      <c r="Y2211" t="str">
        <f>VLOOKUP(K2211,'[13]Conver ASEJ VS Clave Nueva'!$B$4:$D$193,3,FALSE)</f>
        <v>Licencias para ocupación provisional en la vía pública</v>
      </c>
    </row>
    <row r="2212" spans="1:25" x14ac:dyDescent="0.25">
      <c r="A2212" s="16">
        <v>84814</v>
      </c>
      <c r="B2212" s="16" t="s">
        <v>89</v>
      </c>
      <c r="C2212" s="16" t="str">
        <f t="shared" si="308"/>
        <v>2018</v>
      </c>
      <c r="D2212" s="16" t="str">
        <f t="shared" si="309"/>
        <v>040000</v>
      </c>
      <c r="E2212" s="16" t="str">
        <f>VLOOKUP(D2212:D5368,'[10]Catalogos CRI'!$A$10:$B$19,2,FALSE)</f>
        <v>DERECHOS</v>
      </c>
      <c r="F2212" s="16" t="str">
        <f t="shared" si="310"/>
        <v>043000</v>
      </c>
      <c r="G2212" s="16" t="str">
        <f>VLOOKUP(F2212:F5368,'[10]Catalogos CRI'!$A$24:$B$65,2,FALSE)</f>
        <v>DERECHOS POR PRESTACIÓN DE SERVICIOS</v>
      </c>
      <c r="H2212" s="16" t="str">
        <f t="shared" si="311"/>
        <v>043030</v>
      </c>
      <c r="I2212" s="16" t="str">
        <f>VLOOKUP(H2212:H5368,'[10]Catalogos CRI'!$A$70:$B$148,2,FALSE)</f>
        <v>Licencias de construcción, reconstrucción, reparación o demolición de obras</v>
      </c>
      <c r="J2212" s="16" t="str">
        <f t="shared" si="312"/>
        <v>043035</v>
      </c>
      <c r="K2212" s="16" t="str">
        <f>VLOOKUP(J2212:J5368,'[10]Catalogos CRI'!$A$153:$B$335,2,FALSE)</f>
        <v>Licencias para ocupación provisional en la vía pública</v>
      </c>
      <c r="L2212" s="16" t="str">
        <f t="shared" si="313"/>
        <v>400</v>
      </c>
      <c r="M2212" s="16" t="str">
        <f>VLOOKUP(L2212:L5368,[11]FF!$A$10:$B$16,2,FALSE)</f>
        <v>Ingresos Propios</v>
      </c>
      <c r="N2212" s="16" t="str">
        <f t="shared" si="314"/>
        <v>401</v>
      </c>
      <c r="O2212" s="16" t="str">
        <f>VLOOKUP(N2212:N5368,[11]FF!$A$22:$B$93,2,FALSE)</f>
        <v>Ingresos Propios</v>
      </c>
      <c r="P2212" s="16">
        <v>860650</v>
      </c>
      <c r="Q2212" s="16">
        <v>5</v>
      </c>
      <c r="R2212" s="17">
        <v>0</v>
      </c>
      <c r="S2212" s="17">
        <v>0</v>
      </c>
      <c r="T2212" s="17">
        <f t="shared" si="306"/>
        <v>0</v>
      </c>
      <c r="U2212" s="17">
        <v>0</v>
      </c>
      <c r="V2212" s="17">
        <v>0</v>
      </c>
      <c r="W2212" s="17">
        <f t="shared" si="307"/>
        <v>0</v>
      </c>
      <c r="X2212" t="str">
        <f>VLOOKUP(J2212,'[12]Conver ASEJ VS Clave Nueva'!$A$4:$C$193,3,FALSE)</f>
        <v>4.3.3.5</v>
      </c>
      <c r="Y2212" t="str">
        <f>VLOOKUP(K2212,'[13]Conver ASEJ VS Clave Nueva'!$B$4:$D$193,3,FALSE)</f>
        <v>Licencias para ocupación provisional en la vía pública</v>
      </c>
    </row>
    <row r="2213" spans="1:25" x14ac:dyDescent="0.25">
      <c r="A2213" s="16">
        <v>84814</v>
      </c>
      <c r="B2213" s="16" t="s">
        <v>89</v>
      </c>
      <c r="C2213" s="16" t="str">
        <f t="shared" si="308"/>
        <v>2018</v>
      </c>
      <c r="D2213" s="16" t="str">
        <f t="shared" si="309"/>
        <v>040000</v>
      </c>
      <c r="E2213" s="16" t="str">
        <f>VLOOKUP(D2213:D5369,'[10]Catalogos CRI'!$A$10:$B$19,2,FALSE)</f>
        <v>DERECHOS</v>
      </c>
      <c r="F2213" s="16" t="str">
        <f t="shared" si="310"/>
        <v>043000</v>
      </c>
      <c r="G2213" s="16" t="str">
        <f>VLOOKUP(F2213:F5369,'[10]Catalogos CRI'!$A$24:$B$65,2,FALSE)</f>
        <v>DERECHOS POR PRESTACIÓN DE SERVICIOS</v>
      </c>
      <c r="H2213" s="16" t="str">
        <f t="shared" si="311"/>
        <v>043030</v>
      </c>
      <c r="I2213" s="16" t="str">
        <f>VLOOKUP(H2213:H5369,'[10]Catalogos CRI'!$A$70:$B$148,2,FALSE)</f>
        <v>Licencias de construcción, reconstrucción, reparación o demolición de obras</v>
      </c>
      <c r="J2213" s="16" t="str">
        <f t="shared" si="312"/>
        <v>043035</v>
      </c>
      <c r="K2213" s="16" t="str">
        <f>VLOOKUP(J2213:J5369,'[10]Catalogos CRI'!$A$153:$B$335,2,FALSE)</f>
        <v>Licencias para ocupación provisional en la vía pública</v>
      </c>
      <c r="L2213" s="16" t="str">
        <f t="shared" si="313"/>
        <v>400</v>
      </c>
      <c r="M2213" s="16" t="str">
        <f>VLOOKUP(L2213:L5369,[11]FF!$A$10:$B$16,2,FALSE)</f>
        <v>Ingresos Propios</v>
      </c>
      <c r="N2213" s="16" t="str">
        <f t="shared" si="314"/>
        <v>401</v>
      </c>
      <c r="O2213" s="16" t="str">
        <f>VLOOKUP(N2213:N5369,[11]FF!$A$22:$B$93,2,FALSE)</f>
        <v>Ingresos Propios</v>
      </c>
      <c r="P2213" s="16">
        <v>860651</v>
      </c>
      <c r="Q2213" s="16">
        <v>6</v>
      </c>
      <c r="R2213" s="17">
        <v>0</v>
      </c>
      <c r="S2213" s="17">
        <v>0</v>
      </c>
      <c r="T2213" s="17">
        <f t="shared" si="306"/>
        <v>0</v>
      </c>
      <c r="U2213" s="17">
        <v>0</v>
      </c>
      <c r="V2213" s="17">
        <v>0</v>
      </c>
      <c r="W2213" s="17">
        <f t="shared" si="307"/>
        <v>0</v>
      </c>
      <c r="X2213" t="str">
        <f>VLOOKUP(J2213,'[12]Conver ASEJ VS Clave Nueva'!$A$4:$C$193,3,FALSE)</f>
        <v>4.3.3.5</v>
      </c>
      <c r="Y2213" t="str">
        <f>VLOOKUP(K2213,'[13]Conver ASEJ VS Clave Nueva'!$B$4:$D$193,3,FALSE)</f>
        <v>Licencias para ocupación provisional en la vía pública</v>
      </c>
    </row>
    <row r="2214" spans="1:25" x14ac:dyDescent="0.25">
      <c r="A2214" s="16">
        <v>84814</v>
      </c>
      <c r="B2214" s="16" t="s">
        <v>89</v>
      </c>
      <c r="C2214" s="16" t="str">
        <f t="shared" si="308"/>
        <v>2018</v>
      </c>
      <c r="D2214" s="16" t="str">
        <f t="shared" si="309"/>
        <v>040000</v>
      </c>
      <c r="E2214" s="16" t="str">
        <f>VLOOKUP(D2214:D5370,'[10]Catalogos CRI'!$A$10:$B$19,2,FALSE)</f>
        <v>DERECHOS</v>
      </c>
      <c r="F2214" s="16" t="str">
        <f t="shared" si="310"/>
        <v>043000</v>
      </c>
      <c r="G2214" s="16" t="str">
        <f>VLOOKUP(F2214:F5370,'[10]Catalogos CRI'!$A$24:$B$65,2,FALSE)</f>
        <v>DERECHOS POR PRESTACIÓN DE SERVICIOS</v>
      </c>
      <c r="H2214" s="16" t="str">
        <f t="shared" si="311"/>
        <v>043030</v>
      </c>
      <c r="I2214" s="16" t="str">
        <f>VLOOKUP(H2214:H5370,'[10]Catalogos CRI'!$A$70:$B$148,2,FALSE)</f>
        <v>Licencias de construcción, reconstrucción, reparación o demolición de obras</v>
      </c>
      <c r="J2214" s="16" t="str">
        <f t="shared" si="312"/>
        <v>043035</v>
      </c>
      <c r="K2214" s="16" t="str">
        <f>VLOOKUP(J2214:J5370,'[10]Catalogos CRI'!$A$153:$B$335,2,FALSE)</f>
        <v>Licencias para ocupación provisional en la vía pública</v>
      </c>
      <c r="L2214" s="16" t="str">
        <f t="shared" si="313"/>
        <v>400</v>
      </c>
      <c r="M2214" s="16" t="str">
        <f>VLOOKUP(L2214:L5370,[11]FF!$A$10:$B$16,2,FALSE)</f>
        <v>Ingresos Propios</v>
      </c>
      <c r="N2214" s="16" t="str">
        <f t="shared" si="314"/>
        <v>401</v>
      </c>
      <c r="O2214" s="16" t="str">
        <f>VLOOKUP(N2214:N5370,[11]FF!$A$22:$B$93,2,FALSE)</f>
        <v>Ingresos Propios</v>
      </c>
      <c r="P2214" s="16">
        <v>860652</v>
      </c>
      <c r="Q2214" s="16">
        <v>7</v>
      </c>
      <c r="R2214" s="17">
        <v>0</v>
      </c>
      <c r="S2214" s="17">
        <v>0</v>
      </c>
      <c r="T2214" s="17">
        <f t="shared" si="306"/>
        <v>0</v>
      </c>
      <c r="U2214" s="17">
        <v>0</v>
      </c>
      <c r="V2214" s="17">
        <v>0</v>
      </c>
      <c r="W2214" s="17">
        <f t="shared" si="307"/>
        <v>0</v>
      </c>
      <c r="X2214" t="str">
        <f>VLOOKUP(J2214,'[12]Conver ASEJ VS Clave Nueva'!$A$4:$C$193,3,FALSE)</f>
        <v>4.3.3.5</v>
      </c>
      <c r="Y2214" t="str">
        <f>VLOOKUP(K2214,'[13]Conver ASEJ VS Clave Nueva'!$B$4:$D$193,3,FALSE)</f>
        <v>Licencias para ocupación provisional en la vía pública</v>
      </c>
    </row>
    <row r="2215" spans="1:25" x14ac:dyDescent="0.25">
      <c r="A2215" s="16">
        <v>84814</v>
      </c>
      <c r="B2215" s="16" t="s">
        <v>89</v>
      </c>
      <c r="C2215" s="16" t="str">
        <f t="shared" si="308"/>
        <v>2018</v>
      </c>
      <c r="D2215" s="16" t="str">
        <f t="shared" si="309"/>
        <v>040000</v>
      </c>
      <c r="E2215" s="16" t="str">
        <f>VLOOKUP(D2215:D5371,'[10]Catalogos CRI'!$A$10:$B$19,2,FALSE)</f>
        <v>DERECHOS</v>
      </c>
      <c r="F2215" s="16" t="str">
        <f t="shared" si="310"/>
        <v>043000</v>
      </c>
      <c r="G2215" s="16" t="str">
        <f>VLOOKUP(F2215:F5371,'[10]Catalogos CRI'!$A$24:$B$65,2,FALSE)</f>
        <v>DERECHOS POR PRESTACIÓN DE SERVICIOS</v>
      </c>
      <c r="H2215" s="16" t="str">
        <f t="shared" si="311"/>
        <v>043030</v>
      </c>
      <c r="I2215" s="16" t="str">
        <f>VLOOKUP(H2215:H5371,'[10]Catalogos CRI'!$A$70:$B$148,2,FALSE)</f>
        <v>Licencias de construcción, reconstrucción, reparación o demolición de obras</v>
      </c>
      <c r="J2215" s="16" t="str">
        <f t="shared" si="312"/>
        <v>043035</v>
      </c>
      <c r="K2215" s="16" t="str">
        <f>VLOOKUP(J2215:J5371,'[10]Catalogos CRI'!$A$153:$B$335,2,FALSE)</f>
        <v>Licencias para ocupación provisional en la vía pública</v>
      </c>
      <c r="L2215" s="16" t="str">
        <f t="shared" si="313"/>
        <v>400</v>
      </c>
      <c r="M2215" s="16" t="str">
        <f>VLOOKUP(L2215:L5371,[11]FF!$A$10:$B$16,2,FALSE)</f>
        <v>Ingresos Propios</v>
      </c>
      <c r="N2215" s="16" t="str">
        <f t="shared" si="314"/>
        <v>401</v>
      </c>
      <c r="O2215" s="16" t="str">
        <f>VLOOKUP(N2215:N5371,[11]FF!$A$22:$B$93,2,FALSE)</f>
        <v>Ingresos Propios</v>
      </c>
      <c r="P2215" s="16">
        <v>860653</v>
      </c>
      <c r="Q2215" s="16">
        <v>8</v>
      </c>
      <c r="R2215" s="17">
        <v>0</v>
      </c>
      <c r="S2215" s="17">
        <v>0</v>
      </c>
      <c r="T2215" s="17">
        <f t="shared" si="306"/>
        <v>0</v>
      </c>
      <c r="U2215" s="17">
        <v>0</v>
      </c>
      <c r="V2215" s="17">
        <v>0</v>
      </c>
      <c r="W2215" s="17">
        <f t="shared" si="307"/>
        <v>0</v>
      </c>
      <c r="X2215" t="str">
        <f>VLOOKUP(J2215,'[12]Conver ASEJ VS Clave Nueva'!$A$4:$C$193,3,FALSE)</f>
        <v>4.3.3.5</v>
      </c>
      <c r="Y2215" t="str">
        <f>VLOOKUP(K2215,'[13]Conver ASEJ VS Clave Nueva'!$B$4:$D$193,3,FALSE)</f>
        <v>Licencias para ocupación provisional en la vía pública</v>
      </c>
    </row>
    <row r="2216" spans="1:25" x14ac:dyDescent="0.25">
      <c r="A2216" s="16">
        <v>84814</v>
      </c>
      <c r="B2216" s="16" t="s">
        <v>89</v>
      </c>
      <c r="C2216" s="16" t="str">
        <f t="shared" si="308"/>
        <v>2018</v>
      </c>
      <c r="D2216" s="16" t="str">
        <f t="shared" si="309"/>
        <v>040000</v>
      </c>
      <c r="E2216" s="16" t="str">
        <f>VLOOKUP(D2216:D5372,'[10]Catalogos CRI'!$A$10:$B$19,2,FALSE)</f>
        <v>DERECHOS</v>
      </c>
      <c r="F2216" s="16" t="str">
        <f t="shared" si="310"/>
        <v>043000</v>
      </c>
      <c r="G2216" s="16" t="str">
        <f>VLOOKUP(F2216:F5372,'[10]Catalogos CRI'!$A$24:$B$65,2,FALSE)</f>
        <v>DERECHOS POR PRESTACIÓN DE SERVICIOS</v>
      </c>
      <c r="H2216" s="16" t="str">
        <f t="shared" si="311"/>
        <v>043030</v>
      </c>
      <c r="I2216" s="16" t="str">
        <f>VLOOKUP(H2216:H5372,'[10]Catalogos CRI'!$A$70:$B$148,2,FALSE)</f>
        <v>Licencias de construcción, reconstrucción, reparación o demolición de obras</v>
      </c>
      <c r="J2216" s="16" t="str">
        <f t="shared" si="312"/>
        <v>043035</v>
      </c>
      <c r="K2216" s="16" t="str">
        <f>VLOOKUP(J2216:J5372,'[10]Catalogos CRI'!$A$153:$B$335,2,FALSE)</f>
        <v>Licencias para ocupación provisional en la vía pública</v>
      </c>
      <c r="L2216" s="16" t="str">
        <f t="shared" si="313"/>
        <v>400</v>
      </c>
      <c r="M2216" s="16" t="str">
        <f>VLOOKUP(L2216:L5372,[11]FF!$A$10:$B$16,2,FALSE)</f>
        <v>Ingresos Propios</v>
      </c>
      <c r="N2216" s="16" t="str">
        <f t="shared" si="314"/>
        <v>401</v>
      </c>
      <c r="O2216" s="16" t="str">
        <f>VLOOKUP(N2216:N5372,[11]FF!$A$22:$B$93,2,FALSE)</f>
        <v>Ingresos Propios</v>
      </c>
      <c r="P2216" s="16">
        <v>860654</v>
      </c>
      <c r="Q2216" s="16">
        <v>9</v>
      </c>
      <c r="R2216" s="17">
        <v>0</v>
      </c>
      <c r="S2216" s="17">
        <v>0</v>
      </c>
      <c r="T2216" s="17">
        <f t="shared" si="306"/>
        <v>0</v>
      </c>
      <c r="U2216" s="17">
        <v>0</v>
      </c>
      <c r="V2216" s="17">
        <v>0</v>
      </c>
      <c r="W2216" s="17">
        <f t="shared" si="307"/>
        <v>0</v>
      </c>
      <c r="X2216" t="str">
        <f>VLOOKUP(J2216,'[12]Conver ASEJ VS Clave Nueva'!$A$4:$C$193,3,FALSE)</f>
        <v>4.3.3.5</v>
      </c>
      <c r="Y2216" t="str">
        <f>VLOOKUP(K2216,'[13]Conver ASEJ VS Clave Nueva'!$B$4:$D$193,3,FALSE)</f>
        <v>Licencias para ocupación provisional en la vía pública</v>
      </c>
    </row>
    <row r="2217" spans="1:25" x14ac:dyDescent="0.25">
      <c r="A2217" s="16">
        <v>84814</v>
      </c>
      <c r="B2217" s="16" t="s">
        <v>89</v>
      </c>
      <c r="C2217" s="16" t="str">
        <f t="shared" si="308"/>
        <v>2018</v>
      </c>
      <c r="D2217" s="16" t="str">
        <f t="shared" si="309"/>
        <v>040000</v>
      </c>
      <c r="E2217" s="16" t="str">
        <f>VLOOKUP(D2217:D5373,'[10]Catalogos CRI'!$A$10:$B$19,2,FALSE)</f>
        <v>DERECHOS</v>
      </c>
      <c r="F2217" s="16" t="str">
        <f t="shared" si="310"/>
        <v>043000</v>
      </c>
      <c r="G2217" s="16" t="str">
        <f>VLOOKUP(F2217:F5373,'[10]Catalogos CRI'!$A$24:$B$65,2,FALSE)</f>
        <v>DERECHOS POR PRESTACIÓN DE SERVICIOS</v>
      </c>
      <c r="H2217" s="16" t="str">
        <f t="shared" si="311"/>
        <v>043030</v>
      </c>
      <c r="I2217" s="16" t="str">
        <f>VLOOKUP(H2217:H5373,'[10]Catalogos CRI'!$A$70:$B$148,2,FALSE)</f>
        <v>Licencias de construcción, reconstrucción, reparación o demolición de obras</v>
      </c>
      <c r="J2217" s="16" t="str">
        <f t="shared" si="312"/>
        <v>043035</v>
      </c>
      <c r="K2217" s="16" t="str">
        <f>VLOOKUP(J2217:J5373,'[10]Catalogos CRI'!$A$153:$B$335,2,FALSE)</f>
        <v>Licencias para ocupación provisional en la vía pública</v>
      </c>
      <c r="L2217" s="16" t="str">
        <f t="shared" si="313"/>
        <v>400</v>
      </c>
      <c r="M2217" s="16" t="str">
        <f>VLOOKUP(L2217:L5373,[11]FF!$A$10:$B$16,2,FALSE)</f>
        <v>Ingresos Propios</v>
      </c>
      <c r="N2217" s="16" t="str">
        <f t="shared" si="314"/>
        <v>401</v>
      </c>
      <c r="O2217" s="16" t="str">
        <f>VLOOKUP(N2217:N5373,[11]FF!$A$22:$B$93,2,FALSE)</f>
        <v>Ingresos Propios</v>
      </c>
      <c r="P2217" s="16">
        <v>860655</v>
      </c>
      <c r="Q2217" s="16">
        <v>10</v>
      </c>
      <c r="R2217" s="17">
        <v>0</v>
      </c>
      <c r="S2217" s="17">
        <v>0</v>
      </c>
      <c r="T2217" s="17">
        <f t="shared" si="306"/>
        <v>0</v>
      </c>
      <c r="U2217" s="17">
        <v>0</v>
      </c>
      <c r="V2217" s="17">
        <v>0</v>
      </c>
      <c r="W2217" s="17">
        <f t="shared" si="307"/>
        <v>0</v>
      </c>
      <c r="X2217" t="str">
        <f>VLOOKUP(J2217,'[12]Conver ASEJ VS Clave Nueva'!$A$4:$C$193,3,FALSE)</f>
        <v>4.3.3.5</v>
      </c>
      <c r="Y2217" t="str">
        <f>VLOOKUP(K2217,'[13]Conver ASEJ VS Clave Nueva'!$B$4:$D$193,3,FALSE)</f>
        <v>Licencias para ocupación provisional en la vía pública</v>
      </c>
    </row>
    <row r="2218" spans="1:25" x14ac:dyDescent="0.25">
      <c r="A2218" s="16">
        <v>84814</v>
      </c>
      <c r="B2218" s="16" t="s">
        <v>89</v>
      </c>
      <c r="C2218" s="16" t="str">
        <f t="shared" si="308"/>
        <v>2018</v>
      </c>
      <c r="D2218" s="16" t="str">
        <f t="shared" si="309"/>
        <v>040000</v>
      </c>
      <c r="E2218" s="16" t="str">
        <f>VLOOKUP(D2218:D5374,'[10]Catalogos CRI'!$A$10:$B$19,2,FALSE)</f>
        <v>DERECHOS</v>
      </c>
      <c r="F2218" s="16" t="str">
        <f t="shared" si="310"/>
        <v>043000</v>
      </c>
      <c r="G2218" s="16" t="str">
        <f>VLOOKUP(F2218:F5374,'[10]Catalogos CRI'!$A$24:$B$65,2,FALSE)</f>
        <v>DERECHOS POR PRESTACIÓN DE SERVICIOS</v>
      </c>
      <c r="H2218" s="16" t="str">
        <f t="shared" si="311"/>
        <v>043030</v>
      </c>
      <c r="I2218" s="16" t="str">
        <f>VLOOKUP(H2218:H5374,'[10]Catalogos CRI'!$A$70:$B$148,2,FALSE)</f>
        <v>Licencias de construcción, reconstrucción, reparación o demolición de obras</v>
      </c>
      <c r="J2218" s="16" t="str">
        <f t="shared" si="312"/>
        <v>043035</v>
      </c>
      <c r="K2218" s="16" t="str">
        <f>VLOOKUP(J2218:J5374,'[10]Catalogos CRI'!$A$153:$B$335,2,FALSE)</f>
        <v>Licencias para ocupación provisional en la vía pública</v>
      </c>
      <c r="L2218" s="16" t="str">
        <f t="shared" si="313"/>
        <v>400</v>
      </c>
      <c r="M2218" s="16" t="str">
        <f>VLOOKUP(L2218:L5374,[11]FF!$A$10:$B$16,2,FALSE)</f>
        <v>Ingresos Propios</v>
      </c>
      <c r="N2218" s="16" t="str">
        <f t="shared" si="314"/>
        <v>401</v>
      </c>
      <c r="O2218" s="16" t="str">
        <f>VLOOKUP(N2218:N5374,[11]FF!$A$22:$B$93,2,FALSE)</f>
        <v>Ingresos Propios</v>
      </c>
      <c r="P2218" s="16">
        <v>860656</v>
      </c>
      <c r="Q2218" s="16">
        <v>11</v>
      </c>
      <c r="R2218" s="17">
        <v>0</v>
      </c>
      <c r="S2218" s="17">
        <v>0</v>
      </c>
      <c r="T2218" s="17">
        <f t="shared" si="306"/>
        <v>0</v>
      </c>
      <c r="U2218" s="17">
        <v>0</v>
      </c>
      <c r="V2218" s="17">
        <v>0</v>
      </c>
      <c r="W2218" s="17">
        <f t="shared" si="307"/>
        <v>0</v>
      </c>
      <c r="X2218" t="str">
        <f>VLOOKUP(J2218,'[12]Conver ASEJ VS Clave Nueva'!$A$4:$C$193,3,FALSE)</f>
        <v>4.3.3.5</v>
      </c>
      <c r="Y2218" t="str">
        <f>VLOOKUP(K2218,'[13]Conver ASEJ VS Clave Nueva'!$B$4:$D$193,3,FALSE)</f>
        <v>Licencias para ocupación provisional en la vía pública</v>
      </c>
    </row>
    <row r="2219" spans="1:25" x14ac:dyDescent="0.25">
      <c r="A2219" s="16">
        <v>84814</v>
      </c>
      <c r="B2219" s="16" t="s">
        <v>89</v>
      </c>
      <c r="C2219" s="16" t="str">
        <f t="shared" si="308"/>
        <v>2018</v>
      </c>
      <c r="D2219" s="16" t="str">
        <f t="shared" si="309"/>
        <v>040000</v>
      </c>
      <c r="E2219" s="16" t="str">
        <f>VLOOKUP(D2219:D5375,'[10]Catalogos CRI'!$A$10:$B$19,2,FALSE)</f>
        <v>DERECHOS</v>
      </c>
      <c r="F2219" s="16" t="str">
        <f t="shared" si="310"/>
        <v>043000</v>
      </c>
      <c r="G2219" s="16" t="str">
        <f>VLOOKUP(F2219:F5375,'[10]Catalogos CRI'!$A$24:$B$65,2,FALSE)</f>
        <v>DERECHOS POR PRESTACIÓN DE SERVICIOS</v>
      </c>
      <c r="H2219" s="16" t="str">
        <f t="shared" si="311"/>
        <v>043030</v>
      </c>
      <c r="I2219" s="16" t="str">
        <f>VLOOKUP(H2219:H5375,'[10]Catalogos CRI'!$A$70:$B$148,2,FALSE)</f>
        <v>Licencias de construcción, reconstrucción, reparación o demolición de obras</v>
      </c>
      <c r="J2219" s="16" t="str">
        <f t="shared" si="312"/>
        <v>043035</v>
      </c>
      <c r="K2219" s="16" t="str">
        <f>VLOOKUP(J2219:J5375,'[10]Catalogos CRI'!$A$153:$B$335,2,FALSE)</f>
        <v>Licencias para ocupación provisional en la vía pública</v>
      </c>
      <c r="L2219" s="16" t="str">
        <f t="shared" si="313"/>
        <v>400</v>
      </c>
      <c r="M2219" s="16" t="str">
        <f>VLOOKUP(L2219:L5375,[11]FF!$A$10:$B$16,2,FALSE)</f>
        <v>Ingresos Propios</v>
      </c>
      <c r="N2219" s="16" t="str">
        <f t="shared" si="314"/>
        <v>401</v>
      </c>
      <c r="O2219" s="16" t="str">
        <f>VLOOKUP(N2219:N5375,[11]FF!$A$22:$B$93,2,FALSE)</f>
        <v>Ingresos Propios</v>
      </c>
      <c r="P2219" s="16">
        <v>860657</v>
      </c>
      <c r="Q2219" s="16">
        <v>12</v>
      </c>
      <c r="R2219" s="17">
        <v>0</v>
      </c>
      <c r="S2219" s="17">
        <v>0</v>
      </c>
      <c r="T2219" s="17">
        <f t="shared" si="306"/>
        <v>0</v>
      </c>
      <c r="U2219" s="17">
        <v>0</v>
      </c>
      <c r="V2219" s="17">
        <v>0</v>
      </c>
      <c r="W2219" s="17">
        <f t="shared" si="307"/>
        <v>0</v>
      </c>
      <c r="X2219" t="str">
        <f>VLOOKUP(J2219,'[12]Conver ASEJ VS Clave Nueva'!$A$4:$C$193,3,FALSE)</f>
        <v>4.3.3.5</v>
      </c>
      <c r="Y2219" t="str">
        <f>VLOOKUP(K2219,'[13]Conver ASEJ VS Clave Nueva'!$B$4:$D$193,3,FALSE)</f>
        <v>Licencias para ocupación provisional en la vía pública</v>
      </c>
    </row>
    <row r="2220" spans="1:25" x14ac:dyDescent="0.25">
      <c r="A2220" s="16">
        <v>84824</v>
      </c>
      <c r="B2220" s="16" t="s">
        <v>91</v>
      </c>
      <c r="C2220" s="16" t="str">
        <f t="shared" si="308"/>
        <v>2018</v>
      </c>
      <c r="D2220" s="16" t="str">
        <f t="shared" si="309"/>
        <v>040000</v>
      </c>
      <c r="E2220" s="16" t="str">
        <f>VLOOKUP(D2220:D5376,'[10]Catalogos CRI'!$A$10:$B$19,2,FALSE)</f>
        <v>DERECHOS</v>
      </c>
      <c r="F2220" s="16" t="str">
        <f t="shared" si="310"/>
        <v>043000</v>
      </c>
      <c r="G2220" s="16" t="str">
        <f>VLOOKUP(F2220:F5376,'[10]Catalogos CRI'!$A$24:$B$65,2,FALSE)</f>
        <v>DERECHOS POR PRESTACIÓN DE SERVICIOS</v>
      </c>
      <c r="H2220" s="16" t="str">
        <f t="shared" si="311"/>
        <v>043030</v>
      </c>
      <c r="I2220" s="16" t="str">
        <f>VLOOKUP(H2220:H5376,'[10]Catalogos CRI'!$A$70:$B$148,2,FALSE)</f>
        <v>Licencias de construcción, reconstrucción, reparación o demolición de obras</v>
      </c>
      <c r="J2220" s="16" t="str">
        <f t="shared" si="312"/>
        <v>043032</v>
      </c>
      <c r="K2220" s="16" t="str">
        <f>VLOOKUP(J2220:J5376,'[10]Catalogos CRI'!$A$153:$B$335,2,FALSE)</f>
        <v>Licencias para demolición</v>
      </c>
      <c r="L2220" s="16" t="str">
        <f t="shared" si="313"/>
        <v>400</v>
      </c>
      <c r="M2220" s="16" t="str">
        <f>VLOOKUP(L2220:L5376,[11]FF!$A$10:$B$16,2,FALSE)</f>
        <v>Ingresos Propios</v>
      </c>
      <c r="N2220" s="16" t="str">
        <f t="shared" si="314"/>
        <v>401</v>
      </c>
      <c r="O2220" s="16" t="str">
        <f>VLOOKUP(N2220:N5376,[11]FF!$A$22:$B$93,2,FALSE)</f>
        <v>Ingresos Propios</v>
      </c>
      <c r="P2220" s="16">
        <v>860710</v>
      </c>
      <c r="Q2220" s="16">
        <v>1</v>
      </c>
      <c r="R2220" s="17">
        <v>0</v>
      </c>
      <c r="S2220" s="17">
        <v>291384.43900000001</v>
      </c>
      <c r="T2220" s="17">
        <f t="shared" si="306"/>
        <v>291384.43900000001</v>
      </c>
      <c r="U2220" s="17">
        <v>0</v>
      </c>
      <c r="V2220" s="17">
        <v>231546.11</v>
      </c>
      <c r="W2220" s="17">
        <f t="shared" si="307"/>
        <v>59838.329000000027</v>
      </c>
      <c r="X2220" t="str">
        <f>VLOOKUP(J2220,'[12]Conver ASEJ VS Clave Nueva'!$A$4:$C$193,3,FALSE)</f>
        <v>4.3.3.2</v>
      </c>
      <c r="Y2220" t="str">
        <f>VLOOKUP(K2220,'[13]Conver ASEJ VS Clave Nueva'!$B$4:$D$193,3,FALSE)</f>
        <v>Licencias para demolición</v>
      </c>
    </row>
    <row r="2221" spans="1:25" x14ac:dyDescent="0.25">
      <c r="A2221" s="16">
        <v>84824</v>
      </c>
      <c r="B2221" s="16" t="s">
        <v>91</v>
      </c>
      <c r="C2221" s="16" t="str">
        <f t="shared" si="308"/>
        <v>2018</v>
      </c>
      <c r="D2221" s="16" t="str">
        <f t="shared" si="309"/>
        <v>040000</v>
      </c>
      <c r="E2221" s="16" t="str">
        <f>VLOOKUP(D2221:D5377,'[10]Catalogos CRI'!$A$10:$B$19,2,FALSE)</f>
        <v>DERECHOS</v>
      </c>
      <c r="F2221" s="16" t="str">
        <f t="shared" si="310"/>
        <v>043000</v>
      </c>
      <c r="G2221" s="16" t="str">
        <f>VLOOKUP(F2221:F5377,'[10]Catalogos CRI'!$A$24:$B$65,2,FALSE)</f>
        <v>DERECHOS POR PRESTACIÓN DE SERVICIOS</v>
      </c>
      <c r="H2221" s="16" t="str">
        <f t="shared" si="311"/>
        <v>043030</v>
      </c>
      <c r="I2221" s="16" t="str">
        <f>VLOOKUP(H2221:H5377,'[10]Catalogos CRI'!$A$70:$B$148,2,FALSE)</f>
        <v>Licencias de construcción, reconstrucción, reparación o demolición de obras</v>
      </c>
      <c r="J2221" s="16" t="str">
        <f t="shared" si="312"/>
        <v>043032</v>
      </c>
      <c r="K2221" s="16" t="str">
        <f>VLOOKUP(J2221:J5377,'[10]Catalogos CRI'!$A$153:$B$335,2,FALSE)</f>
        <v>Licencias para demolición</v>
      </c>
      <c r="L2221" s="16" t="str">
        <f t="shared" si="313"/>
        <v>400</v>
      </c>
      <c r="M2221" s="16" t="str">
        <f>VLOOKUP(L2221:L5377,[11]FF!$A$10:$B$16,2,FALSE)</f>
        <v>Ingresos Propios</v>
      </c>
      <c r="N2221" s="16" t="str">
        <f t="shared" si="314"/>
        <v>401</v>
      </c>
      <c r="O2221" s="16" t="str">
        <f>VLOOKUP(N2221:N5377,[11]FF!$A$22:$B$93,2,FALSE)</f>
        <v>Ingresos Propios</v>
      </c>
      <c r="P2221" s="16">
        <v>860711</v>
      </c>
      <c r="Q2221" s="16">
        <v>2</v>
      </c>
      <c r="R2221" s="17">
        <v>0</v>
      </c>
      <c r="S2221" s="17">
        <v>0</v>
      </c>
      <c r="T2221" s="17">
        <f t="shared" si="306"/>
        <v>0</v>
      </c>
      <c r="U2221" s="17">
        <v>0</v>
      </c>
      <c r="V2221" s="17">
        <v>4105.6099999999997</v>
      </c>
      <c r="W2221" s="17">
        <f t="shared" si="307"/>
        <v>-4105.6099999999997</v>
      </c>
      <c r="X2221" t="str">
        <f>VLOOKUP(J2221,'[12]Conver ASEJ VS Clave Nueva'!$A$4:$C$193,3,FALSE)</f>
        <v>4.3.3.2</v>
      </c>
      <c r="Y2221" t="str">
        <f>VLOOKUP(K2221,'[13]Conver ASEJ VS Clave Nueva'!$B$4:$D$193,3,FALSE)</f>
        <v>Licencias para demolición</v>
      </c>
    </row>
    <row r="2222" spans="1:25" x14ac:dyDescent="0.25">
      <c r="A2222" s="16">
        <v>84824</v>
      </c>
      <c r="B2222" s="16" t="s">
        <v>91</v>
      </c>
      <c r="C2222" s="16" t="str">
        <f t="shared" si="308"/>
        <v>2018</v>
      </c>
      <c r="D2222" s="16" t="str">
        <f t="shared" si="309"/>
        <v>040000</v>
      </c>
      <c r="E2222" s="16" t="str">
        <f>VLOOKUP(D2222:D5378,'[10]Catalogos CRI'!$A$10:$B$19,2,FALSE)</f>
        <v>DERECHOS</v>
      </c>
      <c r="F2222" s="16" t="str">
        <f t="shared" si="310"/>
        <v>043000</v>
      </c>
      <c r="G2222" s="16" t="str">
        <f>VLOOKUP(F2222:F5378,'[10]Catalogos CRI'!$A$24:$B$65,2,FALSE)</f>
        <v>DERECHOS POR PRESTACIÓN DE SERVICIOS</v>
      </c>
      <c r="H2222" s="16" t="str">
        <f t="shared" si="311"/>
        <v>043030</v>
      </c>
      <c r="I2222" s="16" t="str">
        <f>VLOOKUP(H2222:H5378,'[10]Catalogos CRI'!$A$70:$B$148,2,FALSE)</f>
        <v>Licencias de construcción, reconstrucción, reparación o demolición de obras</v>
      </c>
      <c r="J2222" s="16" t="str">
        <f t="shared" si="312"/>
        <v>043032</v>
      </c>
      <c r="K2222" s="16" t="str">
        <f>VLOOKUP(J2222:J5378,'[10]Catalogos CRI'!$A$153:$B$335,2,FALSE)</f>
        <v>Licencias para demolición</v>
      </c>
      <c r="L2222" s="16" t="str">
        <f t="shared" si="313"/>
        <v>400</v>
      </c>
      <c r="M2222" s="16" t="str">
        <f>VLOOKUP(L2222:L5378,[11]FF!$A$10:$B$16,2,FALSE)</f>
        <v>Ingresos Propios</v>
      </c>
      <c r="N2222" s="16" t="str">
        <f t="shared" si="314"/>
        <v>401</v>
      </c>
      <c r="O2222" s="16" t="str">
        <f>VLOOKUP(N2222:N5378,[11]FF!$A$22:$B$93,2,FALSE)</f>
        <v>Ingresos Propios</v>
      </c>
      <c r="P2222" s="16">
        <v>860712</v>
      </c>
      <c r="Q2222" s="16">
        <v>3</v>
      </c>
      <c r="R2222" s="17">
        <v>0</v>
      </c>
      <c r="S2222" s="17">
        <v>0</v>
      </c>
      <c r="T2222" s="17">
        <f t="shared" si="306"/>
        <v>0</v>
      </c>
      <c r="U2222" s="17">
        <v>0</v>
      </c>
      <c r="V2222" s="17">
        <v>5693.72</v>
      </c>
      <c r="W2222" s="17">
        <f t="shared" si="307"/>
        <v>-5693.72</v>
      </c>
      <c r="X2222" t="str">
        <f>VLOOKUP(J2222,'[12]Conver ASEJ VS Clave Nueva'!$A$4:$C$193,3,FALSE)</f>
        <v>4.3.3.2</v>
      </c>
      <c r="Y2222" t="str">
        <f>VLOOKUP(K2222,'[13]Conver ASEJ VS Clave Nueva'!$B$4:$D$193,3,FALSE)</f>
        <v>Licencias para demolición</v>
      </c>
    </row>
    <row r="2223" spans="1:25" x14ac:dyDescent="0.25">
      <c r="A2223" s="16">
        <v>84824</v>
      </c>
      <c r="B2223" s="16" t="s">
        <v>91</v>
      </c>
      <c r="C2223" s="16" t="str">
        <f t="shared" si="308"/>
        <v>2018</v>
      </c>
      <c r="D2223" s="16" t="str">
        <f t="shared" si="309"/>
        <v>040000</v>
      </c>
      <c r="E2223" s="16" t="str">
        <f>VLOOKUP(D2223:D5379,'[10]Catalogos CRI'!$A$10:$B$19,2,FALSE)</f>
        <v>DERECHOS</v>
      </c>
      <c r="F2223" s="16" t="str">
        <f t="shared" si="310"/>
        <v>043000</v>
      </c>
      <c r="G2223" s="16" t="str">
        <f>VLOOKUP(F2223:F5379,'[10]Catalogos CRI'!$A$24:$B$65,2,FALSE)</f>
        <v>DERECHOS POR PRESTACIÓN DE SERVICIOS</v>
      </c>
      <c r="H2223" s="16" t="str">
        <f t="shared" si="311"/>
        <v>043030</v>
      </c>
      <c r="I2223" s="16" t="str">
        <f>VLOOKUP(H2223:H5379,'[10]Catalogos CRI'!$A$70:$B$148,2,FALSE)</f>
        <v>Licencias de construcción, reconstrucción, reparación o demolición de obras</v>
      </c>
      <c r="J2223" s="16" t="str">
        <f t="shared" si="312"/>
        <v>043032</v>
      </c>
      <c r="K2223" s="16" t="str">
        <f>VLOOKUP(J2223:J5379,'[10]Catalogos CRI'!$A$153:$B$335,2,FALSE)</f>
        <v>Licencias para demolición</v>
      </c>
      <c r="L2223" s="16" t="str">
        <f t="shared" si="313"/>
        <v>400</v>
      </c>
      <c r="M2223" s="16" t="str">
        <f>VLOOKUP(L2223:L5379,[11]FF!$A$10:$B$16,2,FALSE)</f>
        <v>Ingresos Propios</v>
      </c>
      <c r="N2223" s="16" t="str">
        <f t="shared" si="314"/>
        <v>401</v>
      </c>
      <c r="O2223" s="16" t="str">
        <f>VLOOKUP(N2223:N5379,[11]FF!$A$22:$B$93,2,FALSE)</f>
        <v>Ingresos Propios</v>
      </c>
      <c r="P2223" s="16">
        <v>860713</v>
      </c>
      <c r="Q2223" s="16">
        <v>4</v>
      </c>
      <c r="R2223" s="17">
        <v>0</v>
      </c>
      <c r="S2223" s="17">
        <v>0</v>
      </c>
      <c r="T2223" s="17">
        <f t="shared" si="306"/>
        <v>0</v>
      </c>
      <c r="U2223" s="17">
        <v>0</v>
      </c>
      <c r="V2223" s="17">
        <v>0</v>
      </c>
      <c r="W2223" s="17">
        <f t="shared" si="307"/>
        <v>0</v>
      </c>
      <c r="X2223" t="str">
        <f>VLOOKUP(J2223,'[12]Conver ASEJ VS Clave Nueva'!$A$4:$C$193,3,FALSE)</f>
        <v>4.3.3.2</v>
      </c>
      <c r="Y2223" t="str">
        <f>VLOOKUP(K2223,'[13]Conver ASEJ VS Clave Nueva'!$B$4:$D$193,3,FALSE)</f>
        <v>Licencias para demolición</v>
      </c>
    </row>
    <row r="2224" spans="1:25" x14ac:dyDescent="0.25">
      <c r="A2224" s="16">
        <v>84824</v>
      </c>
      <c r="B2224" s="16" t="s">
        <v>91</v>
      </c>
      <c r="C2224" s="16" t="str">
        <f t="shared" si="308"/>
        <v>2018</v>
      </c>
      <c r="D2224" s="16" t="str">
        <f t="shared" si="309"/>
        <v>040000</v>
      </c>
      <c r="E2224" s="16" t="str">
        <f>VLOOKUP(D2224:D5380,'[10]Catalogos CRI'!$A$10:$B$19,2,FALSE)</f>
        <v>DERECHOS</v>
      </c>
      <c r="F2224" s="16" t="str">
        <f t="shared" si="310"/>
        <v>043000</v>
      </c>
      <c r="G2224" s="16" t="str">
        <f>VLOOKUP(F2224:F5380,'[10]Catalogos CRI'!$A$24:$B$65,2,FALSE)</f>
        <v>DERECHOS POR PRESTACIÓN DE SERVICIOS</v>
      </c>
      <c r="H2224" s="16" t="str">
        <f t="shared" si="311"/>
        <v>043030</v>
      </c>
      <c r="I2224" s="16" t="str">
        <f>VLOOKUP(H2224:H5380,'[10]Catalogos CRI'!$A$70:$B$148,2,FALSE)</f>
        <v>Licencias de construcción, reconstrucción, reparación o demolición de obras</v>
      </c>
      <c r="J2224" s="16" t="str">
        <f t="shared" si="312"/>
        <v>043032</v>
      </c>
      <c r="K2224" s="16" t="str">
        <f>VLOOKUP(J2224:J5380,'[10]Catalogos CRI'!$A$153:$B$335,2,FALSE)</f>
        <v>Licencias para demolición</v>
      </c>
      <c r="L2224" s="16" t="str">
        <f t="shared" si="313"/>
        <v>400</v>
      </c>
      <c r="M2224" s="16" t="str">
        <f>VLOOKUP(L2224:L5380,[11]FF!$A$10:$B$16,2,FALSE)</f>
        <v>Ingresos Propios</v>
      </c>
      <c r="N2224" s="16" t="str">
        <f t="shared" si="314"/>
        <v>401</v>
      </c>
      <c r="O2224" s="16" t="str">
        <f>VLOOKUP(N2224:N5380,[11]FF!$A$22:$B$93,2,FALSE)</f>
        <v>Ingresos Propios</v>
      </c>
      <c r="P2224" s="16">
        <v>860714</v>
      </c>
      <c r="Q2224" s="16">
        <v>5</v>
      </c>
      <c r="R2224" s="17">
        <v>0</v>
      </c>
      <c r="S2224" s="17">
        <v>0</v>
      </c>
      <c r="T2224" s="17">
        <f t="shared" si="306"/>
        <v>0</v>
      </c>
      <c r="U2224" s="17">
        <v>0</v>
      </c>
      <c r="V2224" s="17">
        <v>0</v>
      </c>
      <c r="W2224" s="17">
        <f t="shared" si="307"/>
        <v>0</v>
      </c>
      <c r="X2224" t="str">
        <f>VLOOKUP(J2224,'[12]Conver ASEJ VS Clave Nueva'!$A$4:$C$193,3,FALSE)</f>
        <v>4.3.3.2</v>
      </c>
      <c r="Y2224" t="str">
        <f>VLOOKUP(K2224,'[13]Conver ASEJ VS Clave Nueva'!$B$4:$D$193,3,FALSE)</f>
        <v>Licencias para demolición</v>
      </c>
    </row>
    <row r="2225" spans="1:25" x14ac:dyDescent="0.25">
      <c r="A2225" s="16">
        <v>84824</v>
      </c>
      <c r="B2225" s="16" t="s">
        <v>91</v>
      </c>
      <c r="C2225" s="16" t="str">
        <f t="shared" si="308"/>
        <v>2018</v>
      </c>
      <c r="D2225" s="16" t="str">
        <f t="shared" si="309"/>
        <v>040000</v>
      </c>
      <c r="E2225" s="16" t="str">
        <f>VLOOKUP(D2225:D5381,'[10]Catalogos CRI'!$A$10:$B$19,2,FALSE)</f>
        <v>DERECHOS</v>
      </c>
      <c r="F2225" s="16" t="str">
        <f t="shared" si="310"/>
        <v>043000</v>
      </c>
      <c r="G2225" s="16" t="str">
        <f>VLOOKUP(F2225:F5381,'[10]Catalogos CRI'!$A$24:$B$65,2,FALSE)</f>
        <v>DERECHOS POR PRESTACIÓN DE SERVICIOS</v>
      </c>
      <c r="H2225" s="16" t="str">
        <f t="shared" si="311"/>
        <v>043030</v>
      </c>
      <c r="I2225" s="16" t="str">
        <f>VLOOKUP(H2225:H5381,'[10]Catalogos CRI'!$A$70:$B$148,2,FALSE)</f>
        <v>Licencias de construcción, reconstrucción, reparación o demolición de obras</v>
      </c>
      <c r="J2225" s="16" t="str">
        <f t="shared" si="312"/>
        <v>043032</v>
      </c>
      <c r="K2225" s="16" t="str">
        <f>VLOOKUP(J2225:J5381,'[10]Catalogos CRI'!$A$153:$B$335,2,FALSE)</f>
        <v>Licencias para demolición</v>
      </c>
      <c r="L2225" s="16" t="str">
        <f t="shared" si="313"/>
        <v>400</v>
      </c>
      <c r="M2225" s="16" t="str">
        <f>VLOOKUP(L2225:L5381,[11]FF!$A$10:$B$16,2,FALSE)</f>
        <v>Ingresos Propios</v>
      </c>
      <c r="N2225" s="16" t="str">
        <f t="shared" si="314"/>
        <v>401</v>
      </c>
      <c r="O2225" s="16" t="str">
        <f>VLOOKUP(N2225:N5381,[11]FF!$A$22:$B$93,2,FALSE)</f>
        <v>Ingresos Propios</v>
      </c>
      <c r="P2225" s="16">
        <v>860715</v>
      </c>
      <c r="Q2225" s="16">
        <v>6</v>
      </c>
      <c r="R2225" s="17">
        <v>0</v>
      </c>
      <c r="S2225" s="17">
        <v>0</v>
      </c>
      <c r="T2225" s="17">
        <f t="shared" si="306"/>
        <v>0</v>
      </c>
      <c r="U2225" s="17">
        <v>0</v>
      </c>
      <c r="V2225" s="17">
        <v>0</v>
      </c>
      <c r="W2225" s="17">
        <f t="shared" si="307"/>
        <v>0</v>
      </c>
      <c r="X2225" t="str">
        <f>VLOOKUP(J2225,'[12]Conver ASEJ VS Clave Nueva'!$A$4:$C$193,3,FALSE)</f>
        <v>4.3.3.2</v>
      </c>
      <c r="Y2225" t="str">
        <f>VLOOKUP(K2225,'[13]Conver ASEJ VS Clave Nueva'!$B$4:$D$193,3,FALSE)</f>
        <v>Licencias para demolición</v>
      </c>
    </row>
    <row r="2226" spans="1:25" x14ac:dyDescent="0.25">
      <c r="A2226" s="16">
        <v>84824</v>
      </c>
      <c r="B2226" s="16" t="s">
        <v>91</v>
      </c>
      <c r="C2226" s="16" t="str">
        <f t="shared" si="308"/>
        <v>2018</v>
      </c>
      <c r="D2226" s="16" t="str">
        <f t="shared" si="309"/>
        <v>040000</v>
      </c>
      <c r="E2226" s="16" t="str">
        <f>VLOOKUP(D2226:D5382,'[10]Catalogos CRI'!$A$10:$B$19,2,FALSE)</f>
        <v>DERECHOS</v>
      </c>
      <c r="F2226" s="16" t="str">
        <f t="shared" si="310"/>
        <v>043000</v>
      </c>
      <c r="G2226" s="16" t="str">
        <f>VLOOKUP(F2226:F5382,'[10]Catalogos CRI'!$A$24:$B$65,2,FALSE)</f>
        <v>DERECHOS POR PRESTACIÓN DE SERVICIOS</v>
      </c>
      <c r="H2226" s="16" t="str">
        <f t="shared" si="311"/>
        <v>043030</v>
      </c>
      <c r="I2226" s="16" t="str">
        <f>VLOOKUP(H2226:H5382,'[10]Catalogos CRI'!$A$70:$B$148,2,FALSE)</f>
        <v>Licencias de construcción, reconstrucción, reparación o demolición de obras</v>
      </c>
      <c r="J2226" s="16" t="str">
        <f t="shared" si="312"/>
        <v>043032</v>
      </c>
      <c r="K2226" s="16" t="str">
        <f>VLOOKUP(J2226:J5382,'[10]Catalogos CRI'!$A$153:$B$335,2,FALSE)</f>
        <v>Licencias para demolición</v>
      </c>
      <c r="L2226" s="16" t="str">
        <f t="shared" si="313"/>
        <v>400</v>
      </c>
      <c r="M2226" s="16" t="str">
        <f>VLOOKUP(L2226:L5382,[11]FF!$A$10:$B$16,2,FALSE)</f>
        <v>Ingresos Propios</v>
      </c>
      <c r="N2226" s="16" t="str">
        <f t="shared" si="314"/>
        <v>401</v>
      </c>
      <c r="O2226" s="16" t="str">
        <f>VLOOKUP(N2226:N5382,[11]FF!$A$22:$B$93,2,FALSE)</f>
        <v>Ingresos Propios</v>
      </c>
      <c r="P2226" s="16">
        <v>860716</v>
      </c>
      <c r="Q2226" s="16">
        <v>7</v>
      </c>
      <c r="R2226" s="17">
        <v>0</v>
      </c>
      <c r="S2226" s="17">
        <v>0</v>
      </c>
      <c r="T2226" s="17">
        <f t="shared" si="306"/>
        <v>0</v>
      </c>
      <c r="U2226" s="17">
        <v>0</v>
      </c>
      <c r="V2226" s="17">
        <v>0</v>
      </c>
      <c r="W2226" s="17">
        <f t="shared" si="307"/>
        <v>0</v>
      </c>
      <c r="X2226" t="str">
        <f>VLOOKUP(J2226,'[12]Conver ASEJ VS Clave Nueva'!$A$4:$C$193,3,FALSE)</f>
        <v>4.3.3.2</v>
      </c>
      <c r="Y2226" t="str">
        <f>VLOOKUP(K2226,'[13]Conver ASEJ VS Clave Nueva'!$B$4:$D$193,3,FALSE)</f>
        <v>Licencias para demolición</v>
      </c>
    </row>
    <row r="2227" spans="1:25" x14ac:dyDescent="0.25">
      <c r="A2227" s="16">
        <v>84824</v>
      </c>
      <c r="B2227" s="16" t="s">
        <v>91</v>
      </c>
      <c r="C2227" s="16" t="str">
        <f t="shared" si="308"/>
        <v>2018</v>
      </c>
      <c r="D2227" s="16" t="str">
        <f t="shared" si="309"/>
        <v>040000</v>
      </c>
      <c r="E2227" s="16" t="str">
        <f>VLOOKUP(D2227:D5383,'[10]Catalogos CRI'!$A$10:$B$19,2,FALSE)</f>
        <v>DERECHOS</v>
      </c>
      <c r="F2227" s="16" t="str">
        <f t="shared" si="310"/>
        <v>043000</v>
      </c>
      <c r="G2227" s="16" t="str">
        <f>VLOOKUP(F2227:F5383,'[10]Catalogos CRI'!$A$24:$B$65,2,FALSE)</f>
        <v>DERECHOS POR PRESTACIÓN DE SERVICIOS</v>
      </c>
      <c r="H2227" s="16" t="str">
        <f t="shared" si="311"/>
        <v>043030</v>
      </c>
      <c r="I2227" s="16" t="str">
        <f>VLOOKUP(H2227:H5383,'[10]Catalogos CRI'!$A$70:$B$148,2,FALSE)</f>
        <v>Licencias de construcción, reconstrucción, reparación o demolición de obras</v>
      </c>
      <c r="J2227" s="16" t="str">
        <f t="shared" si="312"/>
        <v>043032</v>
      </c>
      <c r="K2227" s="16" t="str">
        <f>VLOOKUP(J2227:J5383,'[10]Catalogos CRI'!$A$153:$B$335,2,FALSE)</f>
        <v>Licencias para demolición</v>
      </c>
      <c r="L2227" s="16" t="str">
        <f t="shared" si="313"/>
        <v>400</v>
      </c>
      <c r="M2227" s="16" t="str">
        <f>VLOOKUP(L2227:L5383,[11]FF!$A$10:$B$16,2,FALSE)</f>
        <v>Ingresos Propios</v>
      </c>
      <c r="N2227" s="16" t="str">
        <f t="shared" si="314"/>
        <v>401</v>
      </c>
      <c r="O2227" s="16" t="str">
        <f>VLOOKUP(N2227:N5383,[11]FF!$A$22:$B$93,2,FALSE)</f>
        <v>Ingresos Propios</v>
      </c>
      <c r="P2227" s="16">
        <v>860717</v>
      </c>
      <c r="Q2227" s="16">
        <v>8</v>
      </c>
      <c r="R2227" s="17">
        <v>0</v>
      </c>
      <c r="S2227" s="17">
        <v>0</v>
      </c>
      <c r="T2227" s="17">
        <f t="shared" si="306"/>
        <v>0</v>
      </c>
      <c r="U2227" s="17">
        <v>0</v>
      </c>
      <c r="V2227" s="17">
        <v>0</v>
      </c>
      <c r="W2227" s="17">
        <f t="shared" si="307"/>
        <v>0</v>
      </c>
      <c r="X2227" t="str">
        <f>VLOOKUP(J2227,'[12]Conver ASEJ VS Clave Nueva'!$A$4:$C$193,3,FALSE)</f>
        <v>4.3.3.2</v>
      </c>
      <c r="Y2227" t="str">
        <f>VLOOKUP(K2227,'[13]Conver ASEJ VS Clave Nueva'!$B$4:$D$193,3,FALSE)</f>
        <v>Licencias para demolición</v>
      </c>
    </row>
    <row r="2228" spans="1:25" x14ac:dyDescent="0.25">
      <c r="A2228" s="16">
        <v>84824</v>
      </c>
      <c r="B2228" s="16" t="s">
        <v>91</v>
      </c>
      <c r="C2228" s="16" t="str">
        <f t="shared" si="308"/>
        <v>2018</v>
      </c>
      <c r="D2228" s="16" t="str">
        <f t="shared" si="309"/>
        <v>040000</v>
      </c>
      <c r="E2228" s="16" t="str">
        <f>VLOOKUP(D2228:D5384,'[10]Catalogos CRI'!$A$10:$B$19,2,FALSE)</f>
        <v>DERECHOS</v>
      </c>
      <c r="F2228" s="16" t="str">
        <f t="shared" si="310"/>
        <v>043000</v>
      </c>
      <c r="G2228" s="16" t="str">
        <f>VLOOKUP(F2228:F5384,'[10]Catalogos CRI'!$A$24:$B$65,2,FALSE)</f>
        <v>DERECHOS POR PRESTACIÓN DE SERVICIOS</v>
      </c>
      <c r="H2228" s="16" t="str">
        <f t="shared" si="311"/>
        <v>043030</v>
      </c>
      <c r="I2228" s="16" t="str">
        <f>VLOOKUP(H2228:H5384,'[10]Catalogos CRI'!$A$70:$B$148,2,FALSE)</f>
        <v>Licencias de construcción, reconstrucción, reparación o demolición de obras</v>
      </c>
      <c r="J2228" s="16" t="str">
        <f t="shared" si="312"/>
        <v>043032</v>
      </c>
      <c r="K2228" s="16" t="str">
        <f>VLOOKUP(J2228:J5384,'[10]Catalogos CRI'!$A$153:$B$335,2,FALSE)</f>
        <v>Licencias para demolición</v>
      </c>
      <c r="L2228" s="16" t="str">
        <f t="shared" si="313"/>
        <v>400</v>
      </c>
      <c r="M2228" s="16" t="str">
        <f>VLOOKUP(L2228:L5384,[11]FF!$A$10:$B$16,2,FALSE)</f>
        <v>Ingresos Propios</v>
      </c>
      <c r="N2228" s="16" t="str">
        <f t="shared" si="314"/>
        <v>401</v>
      </c>
      <c r="O2228" s="16" t="str">
        <f>VLOOKUP(N2228:N5384,[11]FF!$A$22:$B$93,2,FALSE)</f>
        <v>Ingresos Propios</v>
      </c>
      <c r="P2228" s="16">
        <v>860718</v>
      </c>
      <c r="Q2228" s="16">
        <v>9</v>
      </c>
      <c r="R2228" s="17">
        <v>0</v>
      </c>
      <c r="S2228" s="17">
        <v>0</v>
      </c>
      <c r="T2228" s="17">
        <f t="shared" si="306"/>
        <v>0</v>
      </c>
      <c r="U2228" s="17">
        <v>0</v>
      </c>
      <c r="V2228" s="17">
        <v>0</v>
      </c>
      <c r="W2228" s="17">
        <f t="shared" si="307"/>
        <v>0</v>
      </c>
      <c r="X2228" t="str">
        <f>VLOOKUP(J2228,'[12]Conver ASEJ VS Clave Nueva'!$A$4:$C$193,3,FALSE)</f>
        <v>4.3.3.2</v>
      </c>
      <c r="Y2228" t="str">
        <f>VLOOKUP(K2228,'[13]Conver ASEJ VS Clave Nueva'!$B$4:$D$193,3,FALSE)</f>
        <v>Licencias para demolición</v>
      </c>
    </row>
    <row r="2229" spans="1:25" x14ac:dyDescent="0.25">
      <c r="A2229" s="16">
        <v>84824</v>
      </c>
      <c r="B2229" s="16" t="s">
        <v>91</v>
      </c>
      <c r="C2229" s="16" t="str">
        <f t="shared" si="308"/>
        <v>2018</v>
      </c>
      <c r="D2229" s="16" t="str">
        <f t="shared" si="309"/>
        <v>040000</v>
      </c>
      <c r="E2229" s="16" t="str">
        <f>VLOOKUP(D2229:D5385,'[10]Catalogos CRI'!$A$10:$B$19,2,FALSE)</f>
        <v>DERECHOS</v>
      </c>
      <c r="F2229" s="16" t="str">
        <f t="shared" si="310"/>
        <v>043000</v>
      </c>
      <c r="G2229" s="16" t="str">
        <f>VLOOKUP(F2229:F5385,'[10]Catalogos CRI'!$A$24:$B$65,2,FALSE)</f>
        <v>DERECHOS POR PRESTACIÓN DE SERVICIOS</v>
      </c>
      <c r="H2229" s="16" t="str">
        <f t="shared" si="311"/>
        <v>043030</v>
      </c>
      <c r="I2229" s="16" t="str">
        <f>VLOOKUP(H2229:H5385,'[10]Catalogos CRI'!$A$70:$B$148,2,FALSE)</f>
        <v>Licencias de construcción, reconstrucción, reparación o demolición de obras</v>
      </c>
      <c r="J2229" s="16" t="str">
        <f t="shared" si="312"/>
        <v>043032</v>
      </c>
      <c r="K2229" s="16" t="str">
        <f>VLOOKUP(J2229:J5385,'[10]Catalogos CRI'!$A$153:$B$335,2,FALSE)</f>
        <v>Licencias para demolición</v>
      </c>
      <c r="L2229" s="16" t="str">
        <f t="shared" si="313"/>
        <v>400</v>
      </c>
      <c r="M2229" s="16" t="str">
        <f>VLOOKUP(L2229:L5385,[11]FF!$A$10:$B$16,2,FALSE)</f>
        <v>Ingresos Propios</v>
      </c>
      <c r="N2229" s="16" t="str">
        <f t="shared" si="314"/>
        <v>401</v>
      </c>
      <c r="O2229" s="16" t="str">
        <f>VLOOKUP(N2229:N5385,[11]FF!$A$22:$B$93,2,FALSE)</f>
        <v>Ingresos Propios</v>
      </c>
      <c r="P2229" s="16">
        <v>860719</v>
      </c>
      <c r="Q2229" s="16">
        <v>10</v>
      </c>
      <c r="R2229" s="17">
        <v>0</v>
      </c>
      <c r="S2229" s="17">
        <v>0</v>
      </c>
      <c r="T2229" s="17">
        <f t="shared" si="306"/>
        <v>0</v>
      </c>
      <c r="U2229" s="17">
        <v>0</v>
      </c>
      <c r="V2229" s="17">
        <v>0</v>
      </c>
      <c r="W2229" s="17">
        <f t="shared" si="307"/>
        <v>0</v>
      </c>
      <c r="X2229" t="str">
        <f>VLOOKUP(J2229,'[12]Conver ASEJ VS Clave Nueva'!$A$4:$C$193,3,FALSE)</f>
        <v>4.3.3.2</v>
      </c>
      <c r="Y2229" t="str">
        <f>VLOOKUP(K2229,'[13]Conver ASEJ VS Clave Nueva'!$B$4:$D$193,3,FALSE)</f>
        <v>Licencias para demolición</v>
      </c>
    </row>
    <row r="2230" spans="1:25" x14ac:dyDescent="0.25">
      <c r="A2230" s="16">
        <v>84824</v>
      </c>
      <c r="B2230" s="16" t="s">
        <v>91</v>
      </c>
      <c r="C2230" s="16" t="str">
        <f t="shared" si="308"/>
        <v>2018</v>
      </c>
      <c r="D2230" s="16" t="str">
        <f t="shared" si="309"/>
        <v>040000</v>
      </c>
      <c r="E2230" s="16" t="str">
        <f>VLOOKUP(D2230:D5386,'[10]Catalogos CRI'!$A$10:$B$19,2,FALSE)</f>
        <v>DERECHOS</v>
      </c>
      <c r="F2230" s="16" t="str">
        <f t="shared" si="310"/>
        <v>043000</v>
      </c>
      <c r="G2230" s="16" t="str">
        <f>VLOOKUP(F2230:F5386,'[10]Catalogos CRI'!$A$24:$B$65,2,FALSE)</f>
        <v>DERECHOS POR PRESTACIÓN DE SERVICIOS</v>
      </c>
      <c r="H2230" s="16" t="str">
        <f t="shared" si="311"/>
        <v>043030</v>
      </c>
      <c r="I2230" s="16" t="str">
        <f>VLOOKUP(H2230:H5386,'[10]Catalogos CRI'!$A$70:$B$148,2,FALSE)</f>
        <v>Licencias de construcción, reconstrucción, reparación o demolición de obras</v>
      </c>
      <c r="J2230" s="16" t="str">
        <f t="shared" si="312"/>
        <v>043032</v>
      </c>
      <c r="K2230" s="16" t="str">
        <f>VLOOKUP(J2230:J5386,'[10]Catalogos CRI'!$A$153:$B$335,2,FALSE)</f>
        <v>Licencias para demolición</v>
      </c>
      <c r="L2230" s="16" t="str">
        <f t="shared" si="313"/>
        <v>400</v>
      </c>
      <c r="M2230" s="16" t="str">
        <f>VLOOKUP(L2230:L5386,[11]FF!$A$10:$B$16,2,FALSE)</f>
        <v>Ingresos Propios</v>
      </c>
      <c r="N2230" s="16" t="str">
        <f t="shared" si="314"/>
        <v>401</v>
      </c>
      <c r="O2230" s="16" t="str">
        <f>VLOOKUP(N2230:N5386,[11]FF!$A$22:$B$93,2,FALSE)</f>
        <v>Ingresos Propios</v>
      </c>
      <c r="P2230" s="16">
        <v>860720</v>
      </c>
      <c r="Q2230" s="16">
        <v>11</v>
      </c>
      <c r="R2230" s="17">
        <v>0</v>
      </c>
      <c r="S2230" s="17">
        <v>0</v>
      </c>
      <c r="T2230" s="17">
        <f t="shared" si="306"/>
        <v>0</v>
      </c>
      <c r="U2230" s="17">
        <v>0</v>
      </c>
      <c r="V2230" s="17">
        <v>0</v>
      </c>
      <c r="W2230" s="17">
        <f t="shared" si="307"/>
        <v>0</v>
      </c>
      <c r="X2230" t="str">
        <f>VLOOKUP(J2230,'[12]Conver ASEJ VS Clave Nueva'!$A$4:$C$193,3,FALSE)</f>
        <v>4.3.3.2</v>
      </c>
      <c r="Y2230" t="str">
        <f>VLOOKUP(K2230,'[13]Conver ASEJ VS Clave Nueva'!$B$4:$D$193,3,FALSE)</f>
        <v>Licencias para demolición</v>
      </c>
    </row>
    <row r="2231" spans="1:25" x14ac:dyDescent="0.25">
      <c r="A2231" s="16">
        <v>84824</v>
      </c>
      <c r="B2231" s="16" t="s">
        <v>91</v>
      </c>
      <c r="C2231" s="16" t="str">
        <f t="shared" si="308"/>
        <v>2018</v>
      </c>
      <c r="D2231" s="16" t="str">
        <f t="shared" si="309"/>
        <v>040000</v>
      </c>
      <c r="E2231" s="16" t="str">
        <f>VLOOKUP(D2231:D5387,'[10]Catalogos CRI'!$A$10:$B$19,2,FALSE)</f>
        <v>DERECHOS</v>
      </c>
      <c r="F2231" s="16" t="str">
        <f t="shared" si="310"/>
        <v>043000</v>
      </c>
      <c r="G2231" s="16" t="str">
        <f>VLOOKUP(F2231:F5387,'[10]Catalogos CRI'!$A$24:$B$65,2,FALSE)</f>
        <v>DERECHOS POR PRESTACIÓN DE SERVICIOS</v>
      </c>
      <c r="H2231" s="16" t="str">
        <f t="shared" si="311"/>
        <v>043030</v>
      </c>
      <c r="I2231" s="16" t="str">
        <f>VLOOKUP(H2231:H5387,'[10]Catalogos CRI'!$A$70:$B$148,2,FALSE)</f>
        <v>Licencias de construcción, reconstrucción, reparación o demolición de obras</v>
      </c>
      <c r="J2231" s="16" t="str">
        <f t="shared" si="312"/>
        <v>043032</v>
      </c>
      <c r="K2231" s="16" t="str">
        <f>VLOOKUP(J2231:J5387,'[10]Catalogos CRI'!$A$153:$B$335,2,FALSE)</f>
        <v>Licencias para demolición</v>
      </c>
      <c r="L2231" s="16" t="str">
        <f t="shared" si="313"/>
        <v>400</v>
      </c>
      <c r="M2231" s="16" t="str">
        <f>VLOOKUP(L2231:L5387,[11]FF!$A$10:$B$16,2,FALSE)</f>
        <v>Ingresos Propios</v>
      </c>
      <c r="N2231" s="16" t="str">
        <f t="shared" si="314"/>
        <v>401</v>
      </c>
      <c r="O2231" s="16" t="str">
        <f>VLOOKUP(N2231:N5387,[11]FF!$A$22:$B$93,2,FALSE)</f>
        <v>Ingresos Propios</v>
      </c>
      <c r="P2231" s="16">
        <v>860721</v>
      </c>
      <c r="Q2231" s="16">
        <v>12</v>
      </c>
      <c r="R2231" s="17">
        <v>0</v>
      </c>
      <c r="S2231" s="17">
        <v>0</v>
      </c>
      <c r="T2231" s="17">
        <f t="shared" si="306"/>
        <v>0</v>
      </c>
      <c r="U2231" s="17">
        <v>0</v>
      </c>
      <c r="V2231" s="17">
        <v>0</v>
      </c>
      <c r="W2231" s="17">
        <f t="shared" si="307"/>
        <v>0</v>
      </c>
      <c r="X2231" t="str">
        <f>VLOOKUP(J2231,'[12]Conver ASEJ VS Clave Nueva'!$A$4:$C$193,3,FALSE)</f>
        <v>4.3.3.2</v>
      </c>
      <c r="Y2231" t="str">
        <f>VLOOKUP(K2231,'[13]Conver ASEJ VS Clave Nueva'!$B$4:$D$193,3,FALSE)</f>
        <v>Licencias para demolición</v>
      </c>
    </row>
    <row r="2232" spans="1:25" x14ac:dyDescent="0.25">
      <c r="A2232" s="16">
        <v>84811</v>
      </c>
      <c r="B2232" s="16" t="s">
        <v>86</v>
      </c>
      <c r="C2232" s="16" t="str">
        <f t="shared" si="308"/>
        <v>2018</v>
      </c>
      <c r="D2232" s="16" t="str">
        <f t="shared" si="309"/>
        <v>010000</v>
      </c>
      <c r="E2232" s="16" t="str">
        <f>VLOOKUP(D2232:D5388,'[10]Catalogos CRI'!$A$10:$B$19,2,FALSE)</f>
        <v>IMPUESTOS</v>
      </c>
      <c r="F2232" s="16" t="str">
        <f t="shared" si="310"/>
        <v>012000</v>
      </c>
      <c r="G2232" s="16" t="str">
        <f>VLOOKUP(F2232:F5388,'[10]Catalogos CRI'!$A$24:$B$65,2,FALSE)</f>
        <v>IMPUESTOS SOBRE EL PATRIMONIO</v>
      </c>
      <c r="H2232" s="16" t="str">
        <f t="shared" si="311"/>
        <v>012030</v>
      </c>
      <c r="I2232" s="16" t="str">
        <f>VLOOKUP(H2232:H5388,'[10]Catalogos CRI'!$A$70:$B$148,2,FALSE)</f>
        <v>Impuestos sobre negocios jurídicos</v>
      </c>
      <c r="J2232" s="16" t="str">
        <f t="shared" si="312"/>
        <v>012031</v>
      </c>
      <c r="K2232" s="16" t="str">
        <f>VLOOKUP(J2232:J5388,'[10]Catalogos CRI'!$A$153:$B$335,2,FALSE)</f>
        <v>Construcción de inmuebles</v>
      </c>
      <c r="L2232" s="16" t="str">
        <f t="shared" si="313"/>
        <v>400</v>
      </c>
      <c r="M2232" s="16" t="str">
        <f>VLOOKUP(L2232:L5388,[11]FF!$A$10:$B$16,2,FALSE)</f>
        <v>Ingresos Propios</v>
      </c>
      <c r="N2232" s="16" t="str">
        <f t="shared" si="314"/>
        <v>401</v>
      </c>
      <c r="O2232" s="16" t="str">
        <f>VLOOKUP(N2232:N5388,[11]FF!$A$22:$B$93,2,FALSE)</f>
        <v>Ingresos Propios</v>
      </c>
      <c r="P2232" s="16">
        <v>860610</v>
      </c>
      <c r="Q2232" s="16">
        <v>1</v>
      </c>
      <c r="R2232" s="17">
        <v>0</v>
      </c>
      <c r="S2232" s="17">
        <v>0</v>
      </c>
      <c r="T2232" s="17">
        <f t="shared" si="306"/>
        <v>0</v>
      </c>
      <c r="U2232" s="17">
        <v>0</v>
      </c>
      <c r="V2232" s="17">
        <v>526658.85</v>
      </c>
      <c r="W2232" s="17">
        <f t="shared" si="307"/>
        <v>-526658.85</v>
      </c>
      <c r="X2232" t="str">
        <f>VLOOKUP(J2232,'[12]Conver ASEJ VS Clave Nueva'!$A$4:$C$193,3,FALSE)</f>
        <v>1.2.3.1</v>
      </c>
      <c r="Y2232" t="str">
        <f>VLOOKUP(K2232,'[13]Conver ASEJ VS Clave Nueva'!$B$4:$D$193,3,FALSE)</f>
        <v>Construcción de inmuebles</v>
      </c>
    </row>
    <row r="2233" spans="1:25" x14ac:dyDescent="0.25">
      <c r="A2233" s="16">
        <v>84811</v>
      </c>
      <c r="B2233" s="16" t="s">
        <v>86</v>
      </c>
      <c r="C2233" s="16" t="str">
        <f t="shared" si="308"/>
        <v>2018</v>
      </c>
      <c r="D2233" s="16" t="str">
        <f t="shared" si="309"/>
        <v>010000</v>
      </c>
      <c r="E2233" s="16" t="str">
        <f>VLOOKUP(D2233:D5389,'[10]Catalogos CRI'!$A$10:$B$19,2,FALSE)</f>
        <v>IMPUESTOS</v>
      </c>
      <c r="F2233" s="16" t="str">
        <f t="shared" si="310"/>
        <v>012000</v>
      </c>
      <c r="G2233" s="16" t="str">
        <f>VLOOKUP(F2233:F5389,'[10]Catalogos CRI'!$A$24:$B$65,2,FALSE)</f>
        <v>IMPUESTOS SOBRE EL PATRIMONIO</v>
      </c>
      <c r="H2233" s="16" t="str">
        <f t="shared" si="311"/>
        <v>012030</v>
      </c>
      <c r="I2233" s="16" t="str">
        <f>VLOOKUP(H2233:H5389,'[10]Catalogos CRI'!$A$70:$B$148,2,FALSE)</f>
        <v>Impuestos sobre negocios jurídicos</v>
      </c>
      <c r="J2233" s="16" t="str">
        <f t="shared" si="312"/>
        <v>012031</v>
      </c>
      <c r="K2233" s="16" t="str">
        <f>VLOOKUP(J2233:J5389,'[10]Catalogos CRI'!$A$153:$B$335,2,FALSE)</f>
        <v>Construcción de inmuebles</v>
      </c>
      <c r="L2233" s="16" t="str">
        <f t="shared" si="313"/>
        <v>400</v>
      </c>
      <c r="M2233" s="16" t="str">
        <f>VLOOKUP(L2233:L5389,[11]FF!$A$10:$B$16,2,FALSE)</f>
        <v>Ingresos Propios</v>
      </c>
      <c r="N2233" s="16" t="str">
        <f t="shared" si="314"/>
        <v>401</v>
      </c>
      <c r="O2233" s="16" t="str">
        <f>VLOOKUP(N2233:N5389,[11]FF!$A$22:$B$93,2,FALSE)</f>
        <v>Ingresos Propios</v>
      </c>
      <c r="P2233" s="16">
        <v>860611</v>
      </c>
      <c r="Q2233" s="16">
        <v>2</v>
      </c>
      <c r="R2233" s="17">
        <v>0</v>
      </c>
      <c r="S2233" s="17">
        <v>0</v>
      </c>
      <c r="T2233" s="17">
        <f t="shared" si="306"/>
        <v>0</v>
      </c>
      <c r="U2233" s="17">
        <v>0</v>
      </c>
      <c r="V2233" s="17">
        <v>376476.05</v>
      </c>
      <c r="W2233" s="17">
        <f t="shared" si="307"/>
        <v>-376476.05</v>
      </c>
      <c r="X2233" t="str">
        <f>VLOOKUP(J2233,'[12]Conver ASEJ VS Clave Nueva'!$A$4:$C$193,3,FALSE)</f>
        <v>1.2.3.1</v>
      </c>
      <c r="Y2233" t="str">
        <f>VLOOKUP(K2233,'[13]Conver ASEJ VS Clave Nueva'!$B$4:$D$193,3,FALSE)</f>
        <v>Construcción de inmuebles</v>
      </c>
    </row>
    <row r="2234" spans="1:25" x14ac:dyDescent="0.25">
      <c r="A2234" s="16">
        <v>84811</v>
      </c>
      <c r="B2234" s="16" t="s">
        <v>86</v>
      </c>
      <c r="C2234" s="16" t="str">
        <f t="shared" si="308"/>
        <v>2018</v>
      </c>
      <c r="D2234" s="16" t="str">
        <f t="shared" si="309"/>
        <v>010000</v>
      </c>
      <c r="E2234" s="16" t="str">
        <f>VLOOKUP(D2234:D5390,'[10]Catalogos CRI'!$A$10:$B$19,2,FALSE)</f>
        <v>IMPUESTOS</v>
      </c>
      <c r="F2234" s="16" t="str">
        <f t="shared" si="310"/>
        <v>012000</v>
      </c>
      <c r="G2234" s="16" t="str">
        <f>VLOOKUP(F2234:F5390,'[10]Catalogos CRI'!$A$24:$B$65,2,FALSE)</f>
        <v>IMPUESTOS SOBRE EL PATRIMONIO</v>
      </c>
      <c r="H2234" s="16" t="str">
        <f t="shared" si="311"/>
        <v>012030</v>
      </c>
      <c r="I2234" s="16" t="str">
        <f>VLOOKUP(H2234:H5390,'[10]Catalogos CRI'!$A$70:$B$148,2,FALSE)</f>
        <v>Impuestos sobre negocios jurídicos</v>
      </c>
      <c r="J2234" s="16" t="str">
        <f t="shared" si="312"/>
        <v>012031</v>
      </c>
      <c r="K2234" s="16" t="str">
        <f>VLOOKUP(J2234:J5390,'[10]Catalogos CRI'!$A$153:$B$335,2,FALSE)</f>
        <v>Construcción de inmuebles</v>
      </c>
      <c r="L2234" s="16" t="str">
        <f t="shared" si="313"/>
        <v>400</v>
      </c>
      <c r="M2234" s="16" t="str">
        <f>VLOOKUP(L2234:L5390,[11]FF!$A$10:$B$16,2,FALSE)</f>
        <v>Ingresos Propios</v>
      </c>
      <c r="N2234" s="16" t="str">
        <f t="shared" si="314"/>
        <v>401</v>
      </c>
      <c r="O2234" s="16" t="str">
        <f>VLOOKUP(N2234:N5390,[11]FF!$A$22:$B$93,2,FALSE)</f>
        <v>Ingresos Propios</v>
      </c>
      <c r="P2234" s="16">
        <v>860612</v>
      </c>
      <c r="Q2234" s="16">
        <v>3</v>
      </c>
      <c r="R2234" s="17">
        <v>0</v>
      </c>
      <c r="S2234" s="17">
        <v>0</v>
      </c>
      <c r="T2234" s="17">
        <f t="shared" si="306"/>
        <v>0</v>
      </c>
      <c r="U2234" s="17">
        <v>0</v>
      </c>
      <c r="V2234" s="17">
        <v>255644.6</v>
      </c>
      <c r="W2234" s="17">
        <f t="shared" si="307"/>
        <v>-255644.6</v>
      </c>
      <c r="X2234" t="str">
        <f>VLOOKUP(J2234,'[12]Conver ASEJ VS Clave Nueva'!$A$4:$C$193,3,FALSE)</f>
        <v>1.2.3.1</v>
      </c>
      <c r="Y2234" t="str">
        <f>VLOOKUP(K2234,'[13]Conver ASEJ VS Clave Nueva'!$B$4:$D$193,3,FALSE)</f>
        <v>Construcción de inmuebles</v>
      </c>
    </row>
    <row r="2235" spans="1:25" x14ac:dyDescent="0.25">
      <c r="A2235" s="16">
        <v>84811</v>
      </c>
      <c r="B2235" s="16" t="s">
        <v>86</v>
      </c>
      <c r="C2235" s="16" t="str">
        <f t="shared" si="308"/>
        <v>2018</v>
      </c>
      <c r="D2235" s="16" t="str">
        <f t="shared" si="309"/>
        <v>010000</v>
      </c>
      <c r="E2235" s="16" t="str">
        <f>VLOOKUP(D2235:D5391,'[10]Catalogos CRI'!$A$10:$B$19,2,FALSE)</f>
        <v>IMPUESTOS</v>
      </c>
      <c r="F2235" s="16" t="str">
        <f t="shared" si="310"/>
        <v>012000</v>
      </c>
      <c r="G2235" s="16" t="str">
        <f>VLOOKUP(F2235:F5391,'[10]Catalogos CRI'!$A$24:$B$65,2,FALSE)</f>
        <v>IMPUESTOS SOBRE EL PATRIMONIO</v>
      </c>
      <c r="H2235" s="16" t="str">
        <f t="shared" si="311"/>
        <v>012030</v>
      </c>
      <c r="I2235" s="16" t="str">
        <f>VLOOKUP(H2235:H5391,'[10]Catalogos CRI'!$A$70:$B$148,2,FALSE)</f>
        <v>Impuestos sobre negocios jurídicos</v>
      </c>
      <c r="J2235" s="16" t="str">
        <f t="shared" si="312"/>
        <v>012031</v>
      </c>
      <c r="K2235" s="16" t="str">
        <f>VLOOKUP(J2235:J5391,'[10]Catalogos CRI'!$A$153:$B$335,2,FALSE)</f>
        <v>Construcción de inmuebles</v>
      </c>
      <c r="L2235" s="16" t="str">
        <f t="shared" si="313"/>
        <v>400</v>
      </c>
      <c r="M2235" s="16" t="str">
        <f>VLOOKUP(L2235:L5391,[11]FF!$A$10:$B$16,2,FALSE)</f>
        <v>Ingresos Propios</v>
      </c>
      <c r="N2235" s="16" t="str">
        <f t="shared" si="314"/>
        <v>401</v>
      </c>
      <c r="O2235" s="16" t="str">
        <f>VLOOKUP(N2235:N5391,[11]FF!$A$22:$B$93,2,FALSE)</f>
        <v>Ingresos Propios</v>
      </c>
      <c r="P2235" s="16">
        <v>860613</v>
      </c>
      <c r="Q2235" s="16">
        <v>4</v>
      </c>
      <c r="R2235" s="17">
        <v>0</v>
      </c>
      <c r="S2235" s="17">
        <v>0</v>
      </c>
      <c r="T2235" s="17">
        <f t="shared" si="306"/>
        <v>0</v>
      </c>
      <c r="U2235" s="17">
        <v>0</v>
      </c>
      <c r="V2235" s="17">
        <v>1072115.1000000001</v>
      </c>
      <c r="W2235" s="17">
        <f t="shared" si="307"/>
        <v>-1072115.1000000001</v>
      </c>
      <c r="X2235" t="str">
        <f>VLOOKUP(J2235,'[12]Conver ASEJ VS Clave Nueva'!$A$4:$C$193,3,FALSE)</f>
        <v>1.2.3.1</v>
      </c>
      <c r="Y2235" t="str">
        <f>VLOOKUP(K2235,'[13]Conver ASEJ VS Clave Nueva'!$B$4:$D$193,3,FALSE)</f>
        <v>Construcción de inmuebles</v>
      </c>
    </row>
    <row r="2236" spans="1:25" x14ac:dyDescent="0.25">
      <c r="A2236" s="16">
        <v>84811</v>
      </c>
      <c r="B2236" s="16" t="s">
        <v>86</v>
      </c>
      <c r="C2236" s="16" t="str">
        <f t="shared" si="308"/>
        <v>2018</v>
      </c>
      <c r="D2236" s="16" t="str">
        <f t="shared" si="309"/>
        <v>010000</v>
      </c>
      <c r="E2236" s="16" t="str">
        <f>VLOOKUP(D2236:D5392,'[10]Catalogos CRI'!$A$10:$B$19,2,FALSE)</f>
        <v>IMPUESTOS</v>
      </c>
      <c r="F2236" s="16" t="str">
        <f t="shared" si="310"/>
        <v>012000</v>
      </c>
      <c r="G2236" s="16" t="str">
        <f>VLOOKUP(F2236:F5392,'[10]Catalogos CRI'!$A$24:$B$65,2,FALSE)</f>
        <v>IMPUESTOS SOBRE EL PATRIMONIO</v>
      </c>
      <c r="H2236" s="16" t="str">
        <f t="shared" si="311"/>
        <v>012030</v>
      </c>
      <c r="I2236" s="16" t="str">
        <f>VLOOKUP(H2236:H5392,'[10]Catalogos CRI'!$A$70:$B$148,2,FALSE)</f>
        <v>Impuestos sobre negocios jurídicos</v>
      </c>
      <c r="J2236" s="16" t="str">
        <f t="shared" si="312"/>
        <v>012031</v>
      </c>
      <c r="K2236" s="16" t="str">
        <f>VLOOKUP(J2236:J5392,'[10]Catalogos CRI'!$A$153:$B$335,2,FALSE)</f>
        <v>Construcción de inmuebles</v>
      </c>
      <c r="L2236" s="16" t="str">
        <f t="shared" si="313"/>
        <v>400</v>
      </c>
      <c r="M2236" s="16" t="str">
        <f>VLOOKUP(L2236:L5392,[11]FF!$A$10:$B$16,2,FALSE)</f>
        <v>Ingresos Propios</v>
      </c>
      <c r="N2236" s="16" t="str">
        <f t="shared" si="314"/>
        <v>401</v>
      </c>
      <c r="O2236" s="16" t="str">
        <f>VLOOKUP(N2236:N5392,[11]FF!$A$22:$B$93,2,FALSE)</f>
        <v>Ingresos Propios</v>
      </c>
      <c r="P2236" s="16">
        <v>860614</v>
      </c>
      <c r="Q2236" s="16">
        <v>5</v>
      </c>
      <c r="R2236" s="17">
        <v>0</v>
      </c>
      <c r="S2236" s="17">
        <v>0</v>
      </c>
      <c r="T2236" s="17">
        <f t="shared" si="306"/>
        <v>0</v>
      </c>
      <c r="U2236" s="17">
        <v>0</v>
      </c>
      <c r="V2236" s="17">
        <v>241765.5</v>
      </c>
      <c r="W2236" s="17">
        <f t="shared" si="307"/>
        <v>-241765.5</v>
      </c>
      <c r="X2236" t="str">
        <f>VLOOKUP(J2236,'[12]Conver ASEJ VS Clave Nueva'!$A$4:$C$193,3,FALSE)</f>
        <v>1.2.3.1</v>
      </c>
      <c r="Y2236" t="str">
        <f>VLOOKUP(K2236,'[13]Conver ASEJ VS Clave Nueva'!$B$4:$D$193,3,FALSE)</f>
        <v>Construcción de inmuebles</v>
      </c>
    </row>
    <row r="2237" spans="1:25" x14ac:dyDescent="0.25">
      <c r="A2237" s="16">
        <v>84811</v>
      </c>
      <c r="B2237" s="16" t="s">
        <v>86</v>
      </c>
      <c r="C2237" s="16" t="str">
        <f t="shared" si="308"/>
        <v>2018</v>
      </c>
      <c r="D2237" s="16" t="str">
        <f t="shared" si="309"/>
        <v>010000</v>
      </c>
      <c r="E2237" s="16" t="str">
        <f>VLOOKUP(D2237:D5393,'[10]Catalogos CRI'!$A$10:$B$19,2,FALSE)</f>
        <v>IMPUESTOS</v>
      </c>
      <c r="F2237" s="16" t="str">
        <f t="shared" si="310"/>
        <v>012000</v>
      </c>
      <c r="G2237" s="16" t="str">
        <f>VLOOKUP(F2237:F5393,'[10]Catalogos CRI'!$A$24:$B$65,2,FALSE)</f>
        <v>IMPUESTOS SOBRE EL PATRIMONIO</v>
      </c>
      <c r="H2237" s="16" t="str">
        <f t="shared" si="311"/>
        <v>012030</v>
      </c>
      <c r="I2237" s="16" t="str">
        <f>VLOOKUP(H2237:H5393,'[10]Catalogos CRI'!$A$70:$B$148,2,FALSE)</f>
        <v>Impuestos sobre negocios jurídicos</v>
      </c>
      <c r="J2237" s="16" t="str">
        <f t="shared" si="312"/>
        <v>012031</v>
      </c>
      <c r="K2237" s="16" t="str">
        <f>VLOOKUP(J2237:J5393,'[10]Catalogos CRI'!$A$153:$B$335,2,FALSE)</f>
        <v>Construcción de inmuebles</v>
      </c>
      <c r="L2237" s="16" t="str">
        <f t="shared" si="313"/>
        <v>400</v>
      </c>
      <c r="M2237" s="16" t="str">
        <f>VLOOKUP(L2237:L5393,[11]FF!$A$10:$B$16,2,FALSE)</f>
        <v>Ingresos Propios</v>
      </c>
      <c r="N2237" s="16" t="str">
        <f t="shared" si="314"/>
        <v>401</v>
      </c>
      <c r="O2237" s="16" t="str">
        <f>VLOOKUP(N2237:N5393,[11]FF!$A$22:$B$93,2,FALSE)</f>
        <v>Ingresos Propios</v>
      </c>
      <c r="P2237" s="16">
        <v>860615</v>
      </c>
      <c r="Q2237" s="16">
        <v>6</v>
      </c>
      <c r="R2237" s="17">
        <v>0</v>
      </c>
      <c r="S2237" s="17">
        <v>0</v>
      </c>
      <c r="T2237" s="17">
        <f t="shared" si="306"/>
        <v>0</v>
      </c>
      <c r="U2237" s="17">
        <v>0</v>
      </c>
      <c r="V2237" s="17">
        <v>962127.25</v>
      </c>
      <c r="W2237" s="17">
        <f t="shared" si="307"/>
        <v>-962127.25</v>
      </c>
      <c r="X2237" t="str">
        <f>VLOOKUP(J2237,'[12]Conver ASEJ VS Clave Nueva'!$A$4:$C$193,3,FALSE)</f>
        <v>1.2.3.1</v>
      </c>
      <c r="Y2237" t="str">
        <f>VLOOKUP(K2237,'[13]Conver ASEJ VS Clave Nueva'!$B$4:$D$193,3,FALSE)</f>
        <v>Construcción de inmuebles</v>
      </c>
    </row>
    <row r="2238" spans="1:25" x14ac:dyDescent="0.25">
      <c r="A2238" s="16">
        <v>84811</v>
      </c>
      <c r="B2238" s="16" t="s">
        <v>86</v>
      </c>
      <c r="C2238" s="16" t="str">
        <f t="shared" si="308"/>
        <v>2018</v>
      </c>
      <c r="D2238" s="16" t="str">
        <f t="shared" si="309"/>
        <v>010000</v>
      </c>
      <c r="E2238" s="16" t="str">
        <f>VLOOKUP(D2238:D5394,'[10]Catalogos CRI'!$A$10:$B$19,2,FALSE)</f>
        <v>IMPUESTOS</v>
      </c>
      <c r="F2238" s="16" t="str">
        <f t="shared" si="310"/>
        <v>012000</v>
      </c>
      <c r="G2238" s="16" t="str">
        <f>VLOOKUP(F2238:F5394,'[10]Catalogos CRI'!$A$24:$B$65,2,FALSE)</f>
        <v>IMPUESTOS SOBRE EL PATRIMONIO</v>
      </c>
      <c r="H2238" s="16" t="str">
        <f t="shared" si="311"/>
        <v>012030</v>
      </c>
      <c r="I2238" s="16" t="str">
        <f>VLOOKUP(H2238:H5394,'[10]Catalogos CRI'!$A$70:$B$148,2,FALSE)</f>
        <v>Impuestos sobre negocios jurídicos</v>
      </c>
      <c r="J2238" s="16" t="str">
        <f t="shared" si="312"/>
        <v>012031</v>
      </c>
      <c r="K2238" s="16" t="str">
        <f>VLOOKUP(J2238:J5394,'[10]Catalogos CRI'!$A$153:$B$335,2,FALSE)</f>
        <v>Construcción de inmuebles</v>
      </c>
      <c r="L2238" s="16" t="str">
        <f t="shared" si="313"/>
        <v>400</v>
      </c>
      <c r="M2238" s="16" t="str">
        <f>VLOOKUP(L2238:L5394,[11]FF!$A$10:$B$16,2,FALSE)</f>
        <v>Ingresos Propios</v>
      </c>
      <c r="N2238" s="16" t="str">
        <f t="shared" si="314"/>
        <v>401</v>
      </c>
      <c r="O2238" s="16" t="str">
        <f>VLOOKUP(N2238:N5394,[11]FF!$A$22:$B$93,2,FALSE)</f>
        <v>Ingresos Propios</v>
      </c>
      <c r="P2238" s="16">
        <v>860616</v>
      </c>
      <c r="Q2238" s="16">
        <v>7</v>
      </c>
      <c r="R2238" s="17">
        <v>0</v>
      </c>
      <c r="S2238" s="17">
        <v>0</v>
      </c>
      <c r="T2238" s="17">
        <f t="shared" si="306"/>
        <v>0</v>
      </c>
      <c r="U2238" s="17">
        <v>0</v>
      </c>
      <c r="V2238" s="17">
        <v>261981.4</v>
      </c>
      <c r="W2238" s="17">
        <f t="shared" si="307"/>
        <v>-261981.4</v>
      </c>
      <c r="X2238" t="str">
        <f>VLOOKUP(J2238,'[12]Conver ASEJ VS Clave Nueva'!$A$4:$C$193,3,FALSE)</f>
        <v>1.2.3.1</v>
      </c>
      <c r="Y2238" t="str">
        <f>VLOOKUP(K2238,'[13]Conver ASEJ VS Clave Nueva'!$B$4:$D$193,3,FALSE)</f>
        <v>Construcción de inmuebles</v>
      </c>
    </row>
    <row r="2239" spans="1:25" x14ac:dyDescent="0.25">
      <c r="A2239" s="16">
        <v>84811</v>
      </c>
      <c r="B2239" s="16" t="s">
        <v>86</v>
      </c>
      <c r="C2239" s="16" t="str">
        <f t="shared" si="308"/>
        <v>2018</v>
      </c>
      <c r="D2239" s="16" t="str">
        <f t="shared" si="309"/>
        <v>010000</v>
      </c>
      <c r="E2239" s="16" t="str">
        <f>VLOOKUP(D2239:D5395,'[10]Catalogos CRI'!$A$10:$B$19,2,FALSE)</f>
        <v>IMPUESTOS</v>
      </c>
      <c r="F2239" s="16" t="str">
        <f t="shared" si="310"/>
        <v>012000</v>
      </c>
      <c r="G2239" s="16" t="str">
        <f>VLOOKUP(F2239:F5395,'[10]Catalogos CRI'!$A$24:$B$65,2,FALSE)</f>
        <v>IMPUESTOS SOBRE EL PATRIMONIO</v>
      </c>
      <c r="H2239" s="16" t="str">
        <f t="shared" si="311"/>
        <v>012030</v>
      </c>
      <c r="I2239" s="16" t="str">
        <f>VLOOKUP(H2239:H5395,'[10]Catalogos CRI'!$A$70:$B$148,2,FALSE)</f>
        <v>Impuestos sobre negocios jurídicos</v>
      </c>
      <c r="J2239" s="16" t="str">
        <f t="shared" si="312"/>
        <v>012031</v>
      </c>
      <c r="K2239" s="16" t="str">
        <f>VLOOKUP(J2239:J5395,'[10]Catalogos CRI'!$A$153:$B$335,2,FALSE)</f>
        <v>Construcción de inmuebles</v>
      </c>
      <c r="L2239" s="16" t="str">
        <f t="shared" si="313"/>
        <v>400</v>
      </c>
      <c r="M2239" s="16" t="str">
        <f>VLOOKUP(L2239:L5395,[11]FF!$A$10:$B$16,2,FALSE)</f>
        <v>Ingresos Propios</v>
      </c>
      <c r="N2239" s="16" t="str">
        <f t="shared" si="314"/>
        <v>401</v>
      </c>
      <c r="O2239" s="16" t="str">
        <f>VLOOKUP(N2239:N5395,[11]FF!$A$22:$B$93,2,FALSE)</f>
        <v>Ingresos Propios</v>
      </c>
      <c r="P2239" s="16">
        <v>860617</v>
      </c>
      <c r="Q2239" s="16">
        <v>8</v>
      </c>
      <c r="R2239" s="17">
        <v>0</v>
      </c>
      <c r="S2239" s="17">
        <v>0</v>
      </c>
      <c r="T2239" s="17">
        <f t="shared" si="306"/>
        <v>0</v>
      </c>
      <c r="U2239" s="17">
        <v>0</v>
      </c>
      <c r="V2239" s="17">
        <v>872950.83</v>
      </c>
      <c r="W2239" s="17">
        <f t="shared" si="307"/>
        <v>-872950.83</v>
      </c>
      <c r="X2239" t="str">
        <f>VLOOKUP(J2239,'[12]Conver ASEJ VS Clave Nueva'!$A$4:$C$193,3,FALSE)</f>
        <v>1.2.3.1</v>
      </c>
      <c r="Y2239" t="str">
        <f>VLOOKUP(K2239,'[13]Conver ASEJ VS Clave Nueva'!$B$4:$D$193,3,FALSE)</f>
        <v>Construcción de inmuebles</v>
      </c>
    </row>
    <row r="2240" spans="1:25" x14ac:dyDescent="0.25">
      <c r="A2240" s="16">
        <v>84811</v>
      </c>
      <c r="B2240" s="16" t="s">
        <v>86</v>
      </c>
      <c r="C2240" s="16" t="str">
        <f t="shared" si="308"/>
        <v>2018</v>
      </c>
      <c r="D2240" s="16" t="str">
        <f t="shared" si="309"/>
        <v>010000</v>
      </c>
      <c r="E2240" s="16" t="str">
        <f>VLOOKUP(D2240:D5396,'[10]Catalogos CRI'!$A$10:$B$19,2,FALSE)</f>
        <v>IMPUESTOS</v>
      </c>
      <c r="F2240" s="16" t="str">
        <f t="shared" si="310"/>
        <v>012000</v>
      </c>
      <c r="G2240" s="16" t="str">
        <f>VLOOKUP(F2240:F5396,'[10]Catalogos CRI'!$A$24:$B$65,2,FALSE)</f>
        <v>IMPUESTOS SOBRE EL PATRIMONIO</v>
      </c>
      <c r="H2240" s="16" t="str">
        <f t="shared" si="311"/>
        <v>012030</v>
      </c>
      <c r="I2240" s="16" t="str">
        <f>VLOOKUP(H2240:H5396,'[10]Catalogos CRI'!$A$70:$B$148,2,FALSE)</f>
        <v>Impuestos sobre negocios jurídicos</v>
      </c>
      <c r="J2240" s="16" t="str">
        <f t="shared" si="312"/>
        <v>012031</v>
      </c>
      <c r="K2240" s="16" t="str">
        <f>VLOOKUP(J2240:J5396,'[10]Catalogos CRI'!$A$153:$B$335,2,FALSE)</f>
        <v>Construcción de inmuebles</v>
      </c>
      <c r="L2240" s="16" t="str">
        <f t="shared" si="313"/>
        <v>400</v>
      </c>
      <c r="M2240" s="16" t="str">
        <f>VLOOKUP(L2240:L5396,[11]FF!$A$10:$B$16,2,FALSE)</f>
        <v>Ingresos Propios</v>
      </c>
      <c r="N2240" s="16" t="str">
        <f t="shared" si="314"/>
        <v>401</v>
      </c>
      <c r="O2240" s="16" t="str">
        <f>VLOOKUP(N2240:N5396,[11]FF!$A$22:$B$93,2,FALSE)</f>
        <v>Ingresos Propios</v>
      </c>
      <c r="P2240" s="16">
        <v>860618</v>
      </c>
      <c r="Q2240" s="16">
        <v>9</v>
      </c>
      <c r="R2240" s="17">
        <v>0</v>
      </c>
      <c r="S2240" s="17">
        <v>0</v>
      </c>
      <c r="T2240" s="17">
        <f t="shared" si="306"/>
        <v>0</v>
      </c>
      <c r="U2240" s="17">
        <v>0</v>
      </c>
      <c r="V2240" s="17">
        <v>1037887.28</v>
      </c>
      <c r="W2240" s="17">
        <f t="shared" si="307"/>
        <v>-1037887.28</v>
      </c>
      <c r="X2240" t="str">
        <f>VLOOKUP(J2240,'[12]Conver ASEJ VS Clave Nueva'!$A$4:$C$193,3,FALSE)</f>
        <v>1.2.3.1</v>
      </c>
      <c r="Y2240" t="str">
        <f>VLOOKUP(K2240,'[13]Conver ASEJ VS Clave Nueva'!$B$4:$D$193,3,FALSE)</f>
        <v>Construcción de inmuebles</v>
      </c>
    </row>
    <row r="2241" spans="1:25" x14ac:dyDescent="0.25">
      <c r="A2241" s="16">
        <v>84811</v>
      </c>
      <c r="B2241" s="16" t="s">
        <v>86</v>
      </c>
      <c r="C2241" s="16" t="str">
        <f t="shared" si="308"/>
        <v>2018</v>
      </c>
      <c r="D2241" s="16" t="str">
        <f t="shared" si="309"/>
        <v>010000</v>
      </c>
      <c r="E2241" s="16" t="str">
        <f>VLOOKUP(D2241:D5397,'[10]Catalogos CRI'!$A$10:$B$19,2,FALSE)</f>
        <v>IMPUESTOS</v>
      </c>
      <c r="F2241" s="16" t="str">
        <f t="shared" si="310"/>
        <v>012000</v>
      </c>
      <c r="G2241" s="16" t="str">
        <f>VLOOKUP(F2241:F5397,'[10]Catalogos CRI'!$A$24:$B$65,2,FALSE)</f>
        <v>IMPUESTOS SOBRE EL PATRIMONIO</v>
      </c>
      <c r="H2241" s="16" t="str">
        <f t="shared" si="311"/>
        <v>012030</v>
      </c>
      <c r="I2241" s="16" t="str">
        <f>VLOOKUP(H2241:H5397,'[10]Catalogos CRI'!$A$70:$B$148,2,FALSE)</f>
        <v>Impuestos sobre negocios jurídicos</v>
      </c>
      <c r="J2241" s="16" t="str">
        <f t="shared" si="312"/>
        <v>012031</v>
      </c>
      <c r="K2241" s="16" t="str">
        <f>VLOOKUP(J2241:J5397,'[10]Catalogos CRI'!$A$153:$B$335,2,FALSE)</f>
        <v>Construcción de inmuebles</v>
      </c>
      <c r="L2241" s="16" t="str">
        <f t="shared" si="313"/>
        <v>400</v>
      </c>
      <c r="M2241" s="16" t="str">
        <f>VLOOKUP(L2241:L5397,[11]FF!$A$10:$B$16,2,FALSE)</f>
        <v>Ingresos Propios</v>
      </c>
      <c r="N2241" s="16" t="str">
        <f t="shared" si="314"/>
        <v>401</v>
      </c>
      <c r="O2241" s="16" t="str">
        <f>VLOOKUP(N2241:N5397,[11]FF!$A$22:$B$93,2,FALSE)</f>
        <v>Ingresos Propios</v>
      </c>
      <c r="P2241" s="16">
        <v>860619</v>
      </c>
      <c r="Q2241" s="16">
        <v>10</v>
      </c>
      <c r="R2241" s="17">
        <v>0</v>
      </c>
      <c r="S2241" s="17">
        <v>0</v>
      </c>
      <c r="T2241" s="17">
        <f t="shared" si="306"/>
        <v>0</v>
      </c>
      <c r="U2241" s="17">
        <v>0</v>
      </c>
      <c r="V2241" s="17">
        <v>1151321.8</v>
      </c>
      <c r="W2241" s="17">
        <f t="shared" si="307"/>
        <v>-1151321.8</v>
      </c>
      <c r="X2241" t="str">
        <f>VLOOKUP(J2241,'[12]Conver ASEJ VS Clave Nueva'!$A$4:$C$193,3,FALSE)</f>
        <v>1.2.3.1</v>
      </c>
      <c r="Y2241" t="str">
        <f>VLOOKUP(K2241,'[13]Conver ASEJ VS Clave Nueva'!$B$4:$D$193,3,FALSE)</f>
        <v>Construcción de inmuebles</v>
      </c>
    </row>
    <row r="2242" spans="1:25" x14ac:dyDescent="0.25">
      <c r="A2242" s="16">
        <v>84811</v>
      </c>
      <c r="B2242" s="16" t="s">
        <v>86</v>
      </c>
      <c r="C2242" s="16" t="str">
        <f t="shared" si="308"/>
        <v>2018</v>
      </c>
      <c r="D2242" s="16" t="str">
        <f t="shared" si="309"/>
        <v>010000</v>
      </c>
      <c r="E2242" s="16" t="str">
        <f>VLOOKUP(D2242:D5398,'[10]Catalogos CRI'!$A$10:$B$19,2,FALSE)</f>
        <v>IMPUESTOS</v>
      </c>
      <c r="F2242" s="16" t="str">
        <f t="shared" si="310"/>
        <v>012000</v>
      </c>
      <c r="G2242" s="16" t="str">
        <f>VLOOKUP(F2242:F5398,'[10]Catalogos CRI'!$A$24:$B$65,2,FALSE)</f>
        <v>IMPUESTOS SOBRE EL PATRIMONIO</v>
      </c>
      <c r="H2242" s="16" t="str">
        <f t="shared" si="311"/>
        <v>012030</v>
      </c>
      <c r="I2242" s="16" t="str">
        <f>VLOOKUP(H2242:H5398,'[10]Catalogos CRI'!$A$70:$B$148,2,FALSE)</f>
        <v>Impuestos sobre negocios jurídicos</v>
      </c>
      <c r="J2242" s="16" t="str">
        <f t="shared" si="312"/>
        <v>012031</v>
      </c>
      <c r="K2242" s="16" t="str">
        <f>VLOOKUP(J2242:J5398,'[10]Catalogos CRI'!$A$153:$B$335,2,FALSE)</f>
        <v>Construcción de inmuebles</v>
      </c>
      <c r="L2242" s="16" t="str">
        <f t="shared" si="313"/>
        <v>400</v>
      </c>
      <c r="M2242" s="16" t="str">
        <f>VLOOKUP(L2242:L5398,[11]FF!$A$10:$B$16,2,FALSE)</f>
        <v>Ingresos Propios</v>
      </c>
      <c r="N2242" s="16" t="str">
        <f t="shared" si="314"/>
        <v>401</v>
      </c>
      <c r="O2242" s="16" t="str">
        <f>VLOOKUP(N2242:N5398,[11]FF!$A$22:$B$93,2,FALSE)</f>
        <v>Ingresos Propios</v>
      </c>
      <c r="P2242" s="16">
        <v>860620</v>
      </c>
      <c r="Q2242" s="16">
        <v>11</v>
      </c>
      <c r="R2242" s="17">
        <v>0</v>
      </c>
      <c r="S2242" s="17">
        <v>0</v>
      </c>
      <c r="T2242" s="17">
        <f t="shared" si="306"/>
        <v>0</v>
      </c>
      <c r="U2242" s="17">
        <v>0</v>
      </c>
      <c r="V2242" s="17">
        <v>1039667.2</v>
      </c>
      <c r="W2242" s="17">
        <f t="shared" si="307"/>
        <v>-1039667.2</v>
      </c>
      <c r="X2242" t="str">
        <f>VLOOKUP(J2242,'[12]Conver ASEJ VS Clave Nueva'!$A$4:$C$193,3,FALSE)</f>
        <v>1.2.3.1</v>
      </c>
      <c r="Y2242" t="str">
        <f>VLOOKUP(K2242,'[13]Conver ASEJ VS Clave Nueva'!$B$4:$D$193,3,FALSE)</f>
        <v>Construcción de inmuebles</v>
      </c>
    </row>
    <row r="2243" spans="1:25" x14ac:dyDescent="0.25">
      <c r="A2243" s="16">
        <v>84811</v>
      </c>
      <c r="B2243" s="16" t="s">
        <v>86</v>
      </c>
      <c r="C2243" s="16" t="str">
        <f t="shared" si="308"/>
        <v>2018</v>
      </c>
      <c r="D2243" s="16" t="str">
        <f t="shared" si="309"/>
        <v>010000</v>
      </c>
      <c r="E2243" s="16" t="str">
        <f>VLOOKUP(D2243:D5399,'[10]Catalogos CRI'!$A$10:$B$19,2,FALSE)</f>
        <v>IMPUESTOS</v>
      </c>
      <c r="F2243" s="16" t="str">
        <f t="shared" si="310"/>
        <v>012000</v>
      </c>
      <c r="G2243" s="16" t="str">
        <f>VLOOKUP(F2243:F5399,'[10]Catalogos CRI'!$A$24:$B$65,2,FALSE)</f>
        <v>IMPUESTOS SOBRE EL PATRIMONIO</v>
      </c>
      <c r="H2243" s="16" t="str">
        <f t="shared" si="311"/>
        <v>012030</v>
      </c>
      <c r="I2243" s="16" t="str">
        <f>VLOOKUP(H2243:H5399,'[10]Catalogos CRI'!$A$70:$B$148,2,FALSE)</f>
        <v>Impuestos sobre negocios jurídicos</v>
      </c>
      <c r="J2243" s="16" t="str">
        <f t="shared" si="312"/>
        <v>012031</v>
      </c>
      <c r="K2243" s="16" t="str">
        <f>VLOOKUP(J2243:J5399,'[10]Catalogos CRI'!$A$153:$B$335,2,FALSE)</f>
        <v>Construcción de inmuebles</v>
      </c>
      <c r="L2243" s="16" t="str">
        <f t="shared" si="313"/>
        <v>400</v>
      </c>
      <c r="M2243" s="16" t="str">
        <f>VLOOKUP(L2243:L5399,[11]FF!$A$10:$B$16,2,FALSE)</f>
        <v>Ingresos Propios</v>
      </c>
      <c r="N2243" s="16" t="str">
        <f t="shared" si="314"/>
        <v>401</v>
      </c>
      <c r="O2243" s="16" t="str">
        <f>VLOOKUP(N2243:N5399,[11]FF!$A$22:$B$93,2,FALSE)</f>
        <v>Ingresos Propios</v>
      </c>
      <c r="P2243" s="16">
        <v>860621</v>
      </c>
      <c r="Q2243" s="16">
        <v>12</v>
      </c>
      <c r="R2243" s="17">
        <v>0</v>
      </c>
      <c r="S2243" s="17">
        <v>0</v>
      </c>
      <c r="T2243" s="17">
        <f t="shared" si="306"/>
        <v>0</v>
      </c>
      <c r="U2243" s="17">
        <v>0</v>
      </c>
      <c r="V2243" s="17">
        <v>1542758.75</v>
      </c>
      <c r="W2243" s="17">
        <f t="shared" si="307"/>
        <v>-1542758.75</v>
      </c>
      <c r="X2243" t="str">
        <f>VLOOKUP(J2243,'[12]Conver ASEJ VS Clave Nueva'!$A$4:$C$193,3,FALSE)</f>
        <v>1.2.3.1</v>
      </c>
      <c r="Y2243" t="str">
        <f>VLOOKUP(K2243,'[13]Conver ASEJ VS Clave Nueva'!$B$4:$D$193,3,FALSE)</f>
        <v>Construcción de inmuebles</v>
      </c>
    </row>
    <row r="2244" spans="1:25" x14ac:dyDescent="0.25">
      <c r="A2244" s="16">
        <v>84812</v>
      </c>
      <c r="B2244" s="16" t="s">
        <v>87</v>
      </c>
      <c r="C2244" s="16" t="str">
        <f t="shared" si="308"/>
        <v>2018</v>
      </c>
      <c r="D2244" s="16" t="str">
        <f t="shared" si="309"/>
        <v>040000</v>
      </c>
      <c r="E2244" s="16" t="str">
        <f>VLOOKUP(D2244:D5400,'[10]Catalogos CRI'!$A$10:$B$19,2,FALSE)</f>
        <v>DERECHOS</v>
      </c>
      <c r="F2244" s="16" t="str">
        <f t="shared" si="310"/>
        <v>041000</v>
      </c>
      <c r="G2244" s="16" t="str">
        <f>VLOOKUP(F2244:F5400,'[10]Catalogos CRI'!$A$24:$B$65,2,FALSE)</f>
        <v>DERECHOS POR EL USO, GOCE, APROVECHAMIENTO O EXPLOTACIÓN DE BIENES DE DOMINIO PÚBLICO</v>
      </c>
      <c r="H2244" s="16" t="str">
        <f t="shared" si="311"/>
        <v>041010</v>
      </c>
      <c r="I2244" s="16" t="str">
        <f>VLOOKUP(H2244:H5400,'[10]Catalogos CRI'!$A$70:$B$148,2,FALSE)</f>
        <v>Uso del piso</v>
      </c>
      <c r="J2244" s="16" t="str">
        <f t="shared" si="312"/>
        <v>041014</v>
      </c>
      <c r="K2244" s="16" t="str">
        <f>VLOOKUP(J2244:J5400,'[10]Catalogos CRI'!$A$153:$B$335,2,FALSE)</f>
        <v>Espectáculos y diversiones públicas</v>
      </c>
      <c r="L2244" s="16" t="str">
        <f t="shared" si="313"/>
        <v>400</v>
      </c>
      <c r="M2244" s="16" t="str">
        <f>VLOOKUP(L2244:L5400,[11]FF!$A$10:$B$16,2,FALSE)</f>
        <v>Ingresos Propios</v>
      </c>
      <c r="N2244" s="16" t="str">
        <f t="shared" si="314"/>
        <v>401</v>
      </c>
      <c r="O2244" s="16" t="str">
        <f>VLOOKUP(N2244:N5400,[11]FF!$A$22:$B$93,2,FALSE)</f>
        <v>Ingresos Propios</v>
      </c>
      <c r="P2244" s="16">
        <v>860622</v>
      </c>
      <c r="Q2244" s="16">
        <v>1</v>
      </c>
      <c r="R2244" s="17">
        <v>0</v>
      </c>
      <c r="S2244" s="17">
        <v>0</v>
      </c>
      <c r="T2244" s="17">
        <f t="shared" si="306"/>
        <v>0</v>
      </c>
      <c r="U2244" s="17">
        <v>0</v>
      </c>
      <c r="V2244" s="17">
        <v>3200</v>
      </c>
      <c r="W2244" s="17">
        <f t="shared" si="307"/>
        <v>-3200</v>
      </c>
      <c r="X2244" t="str">
        <f>VLOOKUP(J2244,'[12]Conver ASEJ VS Clave Nueva'!$A$4:$C$193,3,FALSE)</f>
        <v>4.1.1.4</v>
      </c>
      <c r="Y2244" t="str">
        <f>VLOOKUP(K2244,'[13]Conver ASEJ VS Clave Nueva'!$B$4:$D$193,3,FALSE)</f>
        <v>Espectáculos y diversiones públicas</v>
      </c>
    </row>
    <row r="2245" spans="1:25" x14ac:dyDescent="0.25">
      <c r="A2245" s="16">
        <v>84812</v>
      </c>
      <c r="B2245" s="16" t="s">
        <v>87</v>
      </c>
      <c r="C2245" s="16" t="str">
        <f t="shared" si="308"/>
        <v>2018</v>
      </c>
      <c r="D2245" s="16" t="str">
        <f t="shared" si="309"/>
        <v>040000</v>
      </c>
      <c r="E2245" s="16" t="str">
        <f>VLOOKUP(D2245:D5401,'[10]Catalogos CRI'!$A$10:$B$19,2,FALSE)</f>
        <v>DERECHOS</v>
      </c>
      <c r="F2245" s="16" t="str">
        <f t="shared" si="310"/>
        <v>041000</v>
      </c>
      <c r="G2245" s="16" t="str">
        <f>VLOOKUP(F2245:F5401,'[10]Catalogos CRI'!$A$24:$B$65,2,FALSE)</f>
        <v>DERECHOS POR EL USO, GOCE, APROVECHAMIENTO O EXPLOTACIÓN DE BIENES DE DOMINIO PÚBLICO</v>
      </c>
      <c r="H2245" s="16" t="str">
        <f t="shared" si="311"/>
        <v>041010</v>
      </c>
      <c r="I2245" s="16" t="str">
        <f>VLOOKUP(H2245:H5401,'[10]Catalogos CRI'!$A$70:$B$148,2,FALSE)</f>
        <v>Uso del piso</v>
      </c>
      <c r="J2245" s="16" t="str">
        <f t="shared" si="312"/>
        <v>041014</v>
      </c>
      <c r="K2245" s="16" t="str">
        <f>VLOOKUP(J2245:J5401,'[10]Catalogos CRI'!$A$153:$B$335,2,FALSE)</f>
        <v>Espectáculos y diversiones públicas</v>
      </c>
      <c r="L2245" s="16" t="str">
        <f t="shared" si="313"/>
        <v>400</v>
      </c>
      <c r="M2245" s="16" t="str">
        <f>VLOOKUP(L2245:L5401,[11]FF!$A$10:$B$16,2,FALSE)</f>
        <v>Ingresos Propios</v>
      </c>
      <c r="N2245" s="16" t="str">
        <f t="shared" si="314"/>
        <v>401</v>
      </c>
      <c r="O2245" s="16" t="str">
        <f>VLOOKUP(N2245:N5401,[11]FF!$A$22:$B$93,2,FALSE)</f>
        <v>Ingresos Propios</v>
      </c>
      <c r="P2245" s="16">
        <v>860623</v>
      </c>
      <c r="Q2245" s="16">
        <v>2</v>
      </c>
      <c r="R2245" s="17">
        <v>0</v>
      </c>
      <c r="S2245" s="17">
        <v>0</v>
      </c>
      <c r="T2245" s="17">
        <f t="shared" si="306"/>
        <v>0</v>
      </c>
      <c r="U2245" s="17">
        <v>0</v>
      </c>
      <c r="V2245" s="17">
        <v>6600</v>
      </c>
      <c r="W2245" s="17">
        <f t="shared" si="307"/>
        <v>-6600</v>
      </c>
      <c r="X2245" t="str">
        <f>VLOOKUP(J2245,'[12]Conver ASEJ VS Clave Nueva'!$A$4:$C$193,3,FALSE)</f>
        <v>4.1.1.4</v>
      </c>
      <c r="Y2245" t="str">
        <f>VLOOKUP(K2245,'[13]Conver ASEJ VS Clave Nueva'!$B$4:$D$193,3,FALSE)</f>
        <v>Espectáculos y diversiones públicas</v>
      </c>
    </row>
    <row r="2246" spans="1:25" x14ac:dyDescent="0.25">
      <c r="A2246" s="16">
        <v>84812</v>
      </c>
      <c r="B2246" s="16" t="s">
        <v>87</v>
      </c>
      <c r="C2246" s="16" t="str">
        <f t="shared" si="308"/>
        <v>2018</v>
      </c>
      <c r="D2246" s="16" t="str">
        <f t="shared" si="309"/>
        <v>040000</v>
      </c>
      <c r="E2246" s="16" t="str">
        <f>VLOOKUP(D2246:D5402,'[10]Catalogos CRI'!$A$10:$B$19,2,FALSE)</f>
        <v>DERECHOS</v>
      </c>
      <c r="F2246" s="16" t="str">
        <f t="shared" si="310"/>
        <v>041000</v>
      </c>
      <c r="G2246" s="16" t="str">
        <f>VLOOKUP(F2246:F5402,'[10]Catalogos CRI'!$A$24:$B$65,2,FALSE)</f>
        <v>DERECHOS POR EL USO, GOCE, APROVECHAMIENTO O EXPLOTACIÓN DE BIENES DE DOMINIO PÚBLICO</v>
      </c>
      <c r="H2246" s="16" t="str">
        <f t="shared" si="311"/>
        <v>041010</v>
      </c>
      <c r="I2246" s="16" t="str">
        <f>VLOOKUP(H2246:H5402,'[10]Catalogos CRI'!$A$70:$B$148,2,FALSE)</f>
        <v>Uso del piso</v>
      </c>
      <c r="J2246" s="16" t="str">
        <f t="shared" si="312"/>
        <v>041014</v>
      </c>
      <c r="K2246" s="16" t="str">
        <f>VLOOKUP(J2246:J5402,'[10]Catalogos CRI'!$A$153:$B$335,2,FALSE)</f>
        <v>Espectáculos y diversiones públicas</v>
      </c>
      <c r="L2246" s="16" t="str">
        <f t="shared" si="313"/>
        <v>400</v>
      </c>
      <c r="M2246" s="16" t="str">
        <f>VLOOKUP(L2246:L5402,[11]FF!$A$10:$B$16,2,FALSE)</f>
        <v>Ingresos Propios</v>
      </c>
      <c r="N2246" s="16" t="str">
        <f t="shared" si="314"/>
        <v>401</v>
      </c>
      <c r="O2246" s="16" t="str">
        <f>VLOOKUP(N2246:N5402,[11]FF!$A$22:$B$93,2,FALSE)</f>
        <v>Ingresos Propios</v>
      </c>
      <c r="P2246" s="16">
        <v>860624</v>
      </c>
      <c r="Q2246" s="16">
        <v>3</v>
      </c>
      <c r="R2246" s="17">
        <v>0</v>
      </c>
      <c r="S2246" s="17">
        <v>0</v>
      </c>
      <c r="T2246" s="17">
        <f t="shared" si="306"/>
        <v>0</v>
      </c>
      <c r="U2246" s="17">
        <v>0</v>
      </c>
      <c r="V2246" s="17">
        <v>11200</v>
      </c>
      <c r="W2246" s="17">
        <f t="shared" si="307"/>
        <v>-11200</v>
      </c>
      <c r="X2246" t="str">
        <f>VLOOKUP(J2246,'[12]Conver ASEJ VS Clave Nueva'!$A$4:$C$193,3,FALSE)</f>
        <v>4.1.1.4</v>
      </c>
      <c r="Y2246" t="str">
        <f>VLOOKUP(K2246,'[13]Conver ASEJ VS Clave Nueva'!$B$4:$D$193,3,FALSE)</f>
        <v>Espectáculos y diversiones públicas</v>
      </c>
    </row>
    <row r="2247" spans="1:25" x14ac:dyDescent="0.25">
      <c r="A2247" s="16">
        <v>84812</v>
      </c>
      <c r="B2247" s="16" t="s">
        <v>87</v>
      </c>
      <c r="C2247" s="16" t="str">
        <f t="shared" si="308"/>
        <v>2018</v>
      </c>
      <c r="D2247" s="16" t="str">
        <f t="shared" si="309"/>
        <v>040000</v>
      </c>
      <c r="E2247" s="16" t="str">
        <f>VLOOKUP(D2247:D5403,'[10]Catalogos CRI'!$A$10:$B$19,2,FALSE)</f>
        <v>DERECHOS</v>
      </c>
      <c r="F2247" s="16" t="str">
        <f t="shared" si="310"/>
        <v>041000</v>
      </c>
      <c r="G2247" s="16" t="str">
        <f>VLOOKUP(F2247:F5403,'[10]Catalogos CRI'!$A$24:$B$65,2,FALSE)</f>
        <v>DERECHOS POR EL USO, GOCE, APROVECHAMIENTO O EXPLOTACIÓN DE BIENES DE DOMINIO PÚBLICO</v>
      </c>
      <c r="H2247" s="16" t="str">
        <f t="shared" si="311"/>
        <v>041010</v>
      </c>
      <c r="I2247" s="16" t="str">
        <f>VLOOKUP(H2247:H5403,'[10]Catalogos CRI'!$A$70:$B$148,2,FALSE)</f>
        <v>Uso del piso</v>
      </c>
      <c r="J2247" s="16" t="str">
        <f t="shared" si="312"/>
        <v>041014</v>
      </c>
      <c r="K2247" s="16" t="str">
        <f>VLOOKUP(J2247:J5403,'[10]Catalogos CRI'!$A$153:$B$335,2,FALSE)</f>
        <v>Espectáculos y diversiones públicas</v>
      </c>
      <c r="L2247" s="16" t="str">
        <f t="shared" si="313"/>
        <v>400</v>
      </c>
      <c r="M2247" s="16" t="str">
        <f>VLOOKUP(L2247:L5403,[11]FF!$A$10:$B$16,2,FALSE)</f>
        <v>Ingresos Propios</v>
      </c>
      <c r="N2247" s="16" t="str">
        <f t="shared" si="314"/>
        <v>401</v>
      </c>
      <c r="O2247" s="16" t="str">
        <f>VLOOKUP(N2247:N5403,[11]FF!$A$22:$B$93,2,FALSE)</f>
        <v>Ingresos Propios</v>
      </c>
      <c r="P2247" s="16">
        <v>860625</v>
      </c>
      <c r="Q2247" s="16">
        <v>4</v>
      </c>
      <c r="R2247" s="17">
        <v>0</v>
      </c>
      <c r="S2247" s="17">
        <v>0</v>
      </c>
      <c r="T2247" s="17">
        <f t="shared" si="306"/>
        <v>0</v>
      </c>
      <c r="U2247" s="17">
        <v>0</v>
      </c>
      <c r="V2247" s="17">
        <v>17900</v>
      </c>
      <c r="W2247" s="17">
        <f t="shared" si="307"/>
        <v>-17900</v>
      </c>
      <c r="X2247" t="str">
        <f>VLOOKUP(J2247,'[12]Conver ASEJ VS Clave Nueva'!$A$4:$C$193,3,FALSE)</f>
        <v>4.1.1.4</v>
      </c>
      <c r="Y2247" t="str">
        <f>VLOOKUP(K2247,'[13]Conver ASEJ VS Clave Nueva'!$B$4:$D$193,3,FALSE)</f>
        <v>Espectáculos y diversiones públicas</v>
      </c>
    </row>
    <row r="2248" spans="1:25" x14ac:dyDescent="0.25">
      <c r="A2248" s="16">
        <v>84812</v>
      </c>
      <c r="B2248" s="16" t="s">
        <v>87</v>
      </c>
      <c r="C2248" s="16" t="str">
        <f t="shared" si="308"/>
        <v>2018</v>
      </c>
      <c r="D2248" s="16" t="str">
        <f t="shared" si="309"/>
        <v>040000</v>
      </c>
      <c r="E2248" s="16" t="str">
        <f>VLOOKUP(D2248:D5404,'[10]Catalogos CRI'!$A$10:$B$19,2,FALSE)</f>
        <v>DERECHOS</v>
      </c>
      <c r="F2248" s="16" t="str">
        <f t="shared" si="310"/>
        <v>041000</v>
      </c>
      <c r="G2248" s="16" t="str">
        <f>VLOOKUP(F2248:F5404,'[10]Catalogos CRI'!$A$24:$B$65,2,FALSE)</f>
        <v>DERECHOS POR EL USO, GOCE, APROVECHAMIENTO O EXPLOTACIÓN DE BIENES DE DOMINIO PÚBLICO</v>
      </c>
      <c r="H2248" s="16" t="str">
        <f t="shared" si="311"/>
        <v>041010</v>
      </c>
      <c r="I2248" s="16" t="str">
        <f>VLOOKUP(H2248:H5404,'[10]Catalogos CRI'!$A$70:$B$148,2,FALSE)</f>
        <v>Uso del piso</v>
      </c>
      <c r="J2248" s="16" t="str">
        <f t="shared" si="312"/>
        <v>041014</v>
      </c>
      <c r="K2248" s="16" t="str">
        <f>VLOOKUP(J2248:J5404,'[10]Catalogos CRI'!$A$153:$B$335,2,FALSE)</f>
        <v>Espectáculos y diversiones públicas</v>
      </c>
      <c r="L2248" s="16" t="str">
        <f t="shared" si="313"/>
        <v>400</v>
      </c>
      <c r="M2248" s="16" t="str">
        <f>VLOOKUP(L2248:L5404,[11]FF!$A$10:$B$16,2,FALSE)</f>
        <v>Ingresos Propios</v>
      </c>
      <c r="N2248" s="16" t="str">
        <f t="shared" si="314"/>
        <v>401</v>
      </c>
      <c r="O2248" s="16" t="str">
        <f>VLOOKUP(N2248:N5404,[11]FF!$A$22:$B$93,2,FALSE)</f>
        <v>Ingresos Propios</v>
      </c>
      <c r="P2248" s="16">
        <v>860626</v>
      </c>
      <c r="Q2248" s="16">
        <v>5</v>
      </c>
      <c r="R2248" s="17">
        <v>0</v>
      </c>
      <c r="S2248" s="17">
        <v>0</v>
      </c>
      <c r="T2248" s="17">
        <f t="shared" si="306"/>
        <v>0</v>
      </c>
      <c r="U2248" s="17">
        <v>0</v>
      </c>
      <c r="V2248" s="17">
        <v>0</v>
      </c>
      <c r="W2248" s="17">
        <f t="shared" si="307"/>
        <v>0</v>
      </c>
      <c r="X2248" t="str">
        <f>VLOOKUP(J2248,'[12]Conver ASEJ VS Clave Nueva'!$A$4:$C$193,3,FALSE)</f>
        <v>4.1.1.4</v>
      </c>
      <c r="Y2248" t="str">
        <f>VLOOKUP(K2248,'[13]Conver ASEJ VS Clave Nueva'!$B$4:$D$193,3,FALSE)</f>
        <v>Espectáculos y diversiones públicas</v>
      </c>
    </row>
    <row r="2249" spans="1:25" x14ac:dyDescent="0.25">
      <c r="A2249" s="16">
        <v>84812</v>
      </c>
      <c r="B2249" s="16" t="s">
        <v>87</v>
      </c>
      <c r="C2249" s="16" t="str">
        <f t="shared" si="308"/>
        <v>2018</v>
      </c>
      <c r="D2249" s="16" t="str">
        <f t="shared" si="309"/>
        <v>040000</v>
      </c>
      <c r="E2249" s="16" t="str">
        <f>VLOOKUP(D2249:D5405,'[10]Catalogos CRI'!$A$10:$B$19,2,FALSE)</f>
        <v>DERECHOS</v>
      </c>
      <c r="F2249" s="16" t="str">
        <f t="shared" si="310"/>
        <v>041000</v>
      </c>
      <c r="G2249" s="16" t="str">
        <f>VLOOKUP(F2249:F5405,'[10]Catalogos CRI'!$A$24:$B$65,2,FALSE)</f>
        <v>DERECHOS POR EL USO, GOCE, APROVECHAMIENTO O EXPLOTACIÓN DE BIENES DE DOMINIO PÚBLICO</v>
      </c>
      <c r="H2249" s="16" t="str">
        <f t="shared" si="311"/>
        <v>041010</v>
      </c>
      <c r="I2249" s="16" t="str">
        <f>VLOOKUP(H2249:H5405,'[10]Catalogos CRI'!$A$70:$B$148,2,FALSE)</f>
        <v>Uso del piso</v>
      </c>
      <c r="J2249" s="16" t="str">
        <f t="shared" si="312"/>
        <v>041014</v>
      </c>
      <c r="K2249" s="16" t="str">
        <f>VLOOKUP(J2249:J5405,'[10]Catalogos CRI'!$A$153:$B$335,2,FALSE)</f>
        <v>Espectáculos y diversiones públicas</v>
      </c>
      <c r="L2249" s="16" t="str">
        <f t="shared" si="313"/>
        <v>400</v>
      </c>
      <c r="M2249" s="16" t="str">
        <f>VLOOKUP(L2249:L5405,[11]FF!$A$10:$B$16,2,FALSE)</f>
        <v>Ingresos Propios</v>
      </c>
      <c r="N2249" s="16" t="str">
        <f t="shared" si="314"/>
        <v>401</v>
      </c>
      <c r="O2249" s="16" t="str">
        <f>VLOOKUP(N2249:N5405,[11]FF!$A$22:$B$93,2,FALSE)</f>
        <v>Ingresos Propios</v>
      </c>
      <c r="P2249" s="16">
        <v>860627</v>
      </c>
      <c r="Q2249" s="16">
        <v>6</v>
      </c>
      <c r="R2249" s="17">
        <v>0</v>
      </c>
      <c r="S2249" s="17">
        <v>0</v>
      </c>
      <c r="T2249" s="17">
        <f t="shared" ref="T2249:T2312" si="315">R2249+S2249</f>
        <v>0</v>
      </c>
      <c r="U2249" s="17">
        <v>0</v>
      </c>
      <c r="V2249" s="17">
        <v>0</v>
      </c>
      <c r="W2249" s="17">
        <f t="shared" ref="W2249:W2312" si="316">T2249-V2249</f>
        <v>0</v>
      </c>
      <c r="X2249" t="str">
        <f>VLOOKUP(J2249,'[12]Conver ASEJ VS Clave Nueva'!$A$4:$C$193,3,FALSE)</f>
        <v>4.1.1.4</v>
      </c>
      <c r="Y2249" t="str">
        <f>VLOOKUP(K2249,'[13]Conver ASEJ VS Clave Nueva'!$B$4:$D$193,3,FALSE)</f>
        <v>Espectáculos y diversiones públicas</v>
      </c>
    </row>
    <row r="2250" spans="1:25" x14ac:dyDescent="0.25">
      <c r="A2250" s="16">
        <v>84812</v>
      </c>
      <c r="B2250" s="16" t="s">
        <v>87</v>
      </c>
      <c r="C2250" s="16" t="str">
        <f t="shared" ref="C2250:C2313" si="317">MID(B2250,1,4)</f>
        <v>2018</v>
      </c>
      <c r="D2250" s="16" t="str">
        <f t="shared" ref="D2250:D2313" si="318">MID(B2250,6,6)</f>
        <v>040000</v>
      </c>
      <c r="E2250" s="16" t="str">
        <f>VLOOKUP(D2250:D5406,'[10]Catalogos CRI'!$A$10:$B$19,2,FALSE)</f>
        <v>DERECHOS</v>
      </c>
      <c r="F2250" s="16" t="str">
        <f t="shared" ref="F2250:F2313" si="319">MID(B2250,13,6)</f>
        <v>041000</v>
      </c>
      <c r="G2250" s="16" t="str">
        <f>VLOOKUP(F2250:F5406,'[10]Catalogos CRI'!$A$24:$B$65,2,FALSE)</f>
        <v>DERECHOS POR EL USO, GOCE, APROVECHAMIENTO O EXPLOTACIÓN DE BIENES DE DOMINIO PÚBLICO</v>
      </c>
      <c r="H2250" s="16" t="str">
        <f t="shared" ref="H2250:H2313" si="320">MID(B2250,20,6)</f>
        <v>041010</v>
      </c>
      <c r="I2250" s="16" t="str">
        <f>VLOOKUP(H2250:H5406,'[10]Catalogos CRI'!$A$70:$B$148,2,FALSE)</f>
        <v>Uso del piso</v>
      </c>
      <c r="J2250" s="16" t="str">
        <f t="shared" ref="J2250:J2313" si="321">MID(B2250,27,6)</f>
        <v>041014</v>
      </c>
      <c r="K2250" s="16" t="str">
        <f>VLOOKUP(J2250:J5406,'[10]Catalogos CRI'!$A$153:$B$335,2,FALSE)</f>
        <v>Espectáculos y diversiones públicas</v>
      </c>
      <c r="L2250" s="16" t="str">
        <f t="shared" ref="L2250:L2313" si="322">MID(B2250,34,3)</f>
        <v>400</v>
      </c>
      <c r="M2250" s="16" t="str">
        <f>VLOOKUP(L2250:L5406,[11]FF!$A$10:$B$16,2,FALSE)</f>
        <v>Ingresos Propios</v>
      </c>
      <c r="N2250" s="16" t="str">
        <f t="shared" ref="N2250:N2313" si="323">MID(B2250,38,3)</f>
        <v>401</v>
      </c>
      <c r="O2250" s="16" t="str">
        <f>VLOOKUP(N2250:N5406,[11]FF!$A$22:$B$93,2,FALSE)</f>
        <v>Ingresos Propios</v>
      </c>
      <c r="P2250" s="16">
        <v>860628</v>
      </c>
      <c r="Q2250" s="16">
        <v>7</v>
      </c>
      <c r="R2250" s="17">
        <v>0</v>
      </c>
      <c r="S2250" s="17">
        <v>0</v>
      </c>
      <c r="T2250" s="17">
        <f t="shared" si="315"/>
        <v>0</v>
      </c>
      <c r="U2250" s="17">
        <v>0</v>
      </c>
      <c r="V2250" s="17">
        <v>0</v>
      </c>
      <c r="W2250" s="17">
        <f t="shared" si="316"/>
        <v>0</v>
      </c>
      <c r="X2250" t="str">
        <f>VLOOKUP(J2250,'[12]Conver ASEJ VS Clave Nueva'!$A$4:$C$193,3,FALSE)</f>
        <v>4.1.1.4</v>
      </c>
      <c r="Y2250" t="str">
        <f>VLOOKUP(K2250,'[13]Conver ASEJ VS Clave Nueva'!$B$4:$D$193,3,FALSE)</f>
        <v>Espectáculos y diversiones públicas</v>
      </c>
    </row>
    <row r="2251" spans="1:25" x14ac:dyDescent="0.25">
      <c r="A2251" s="16">
        <v>84812</v>
      </c>
      <c r="B2251" s="16" t="s">
        <v>87</v>
      </c>
      <c r="C2251" s="16" t="str">
        <f t="shared" si="317"/>
        <v>2018</v>
      </c>
      <c r="D2251" s="16" t="str">
        <f t="shared" si="318"/>
        <v>040000</v>
      </c>
      <c r="E2251" s="16" t="str">
        <f>VLOOKUP(D2251:D5407,'[10]Catalogos CRI'!$A$10:$B$19,2,FALSE)</f>
        <v>DERECHOS</v>
      </c>
      <c r="F2251" s="16" t="str">
        <f t="shared" si="319"/>
        <v>041000</v>
      </c>
      <c r="G2251" s="16" t="str">
        <f>VLOOKUP(F2251:F5407,'[10]Catalogos CRI'!$A$24:$B$65,2,FALSE)</f>
        <v>DERECHOS POR EL USO, GOCE, APROVECHAMIENTO O EXPLOTACIÓN DE BIENES DE DOMINIO PÚBLICO</v>
      </c>
      <c r="H2251" s="16" t="str">
        <f t="shared" si="320"/>
        <v>041010</v>
      </c>
      <c r="I2251" s="16" t="str">
        <f>VLOOKUP(H2251:H5407,'[10]Catalogos CRI'!$A$70:$B$148,2,FALSE)</f>
        <v>Uso del piso</v>
      </c>
      <c r="J2251" s="16" t="str">
        <f t="shared" si="321"/>
        <v>041014</v>
      </c>
      <c r="K2251" s="16" t="str">
        <f>VLOOKUP(J2251:J5407,'[10]Catalogos CRI'!$A$153:$B$335,2,FALSE)</f>
        <v>Espectáculos y diversiones públicas</v>
      </c>
      <c r="L2251" s="16" t="str">
        <f t="shared" si="322"/>
        <v>400</v>
      </c>
      <c r="M2251" s="16" t="str">
        <f>VLOOKUP(L2251:L5407,[11]FF!$A$10:$B$16,2,FALSE)</f>
        <v>Ingresos Propios</v>
      </c>
      <c r="N2251" s="16" t="str">
        <f t="shared" si="323"/>
        <v>401</v>
      </c>
      <c r="O2251" s="16" t="str">
        <f>VLOOKUP(N2251:N5407,[11]FF!$A$22:$B$93,2,FALSE)</f>
        <v>Ingresos Propios</v>
      </c>
      <c r="P2251" s="16">
        <v>860629</v>
      </c>
      <c r="Q2251" s="16">
        <v>8</v>
      </c>
      <c r="R2251" s="17">
        <v>0</v>
      </c>
      <c r="S2251" s="17">
        <v>0</v>
      </c>
      <c r="T2251" s="17">
        <f t="shared" si="315"/>
        <v>0</v>
      </c>
      <c r="U2251" s="17">
        <v>0</v>
      </c>
      <c r="V2251" s="17">
        <v>0</v>
      </c>
      <c r="W2251" s="17">
        <f t="shared" si="316"/>
        <v>0</v>
      </c>
      <c r="X2251" t="str">
        <f>VLOOKUP(J2251,'[12]Conver ASEJ VS Clave Nueva'!$A$4:$C$193,3,FALSE)</f>
        <v>4.1.1.4</v>
      </c>
      <c r="Y2251" t="str">
        <f>VLOOKUP(K2251,'[13]Conver ASEJ VS Clave Nueva'!$B$4:$D$193,3,FALSE)</f>
        <v>Espectáculos y diversiones públicas</v>
      </c>
    </row>
    <row r="2252" spans="1:25" x14ac:dyDescent="0.25">
      <c r="A2252" s="16">
        <v>84812</v>
      </c>
      <c r="B2252" s="16" t="s">
        <v>87</v>
      </c>
      <c r="C2252" s="16" t="str">
        <f t="shared" si="317"/>
        <v>2018</v>
      </c>
      <c r="D2252" s="16" t="str">
        <f t="shared" si="318"/>
        <v>040000</v>
      </c>
      <c r="E2252" s="16" t="str">
        <f>VLOOKUP(D2252:D5408,'[10]Catalogos CRI'!$A$10:$B$19,2,FALSE)</f>
        <v>DERECHOS</v>
      </c>
      <c r="F2252" s="16" t="str">
        <f t="shared" si="319"/>
        <v>041000</v>
      </c>
      <c r="G2252" s="16" t="str">
        <f>VLOOKUP(F2252:F5408,'[10]Catalogos CRI'!$A$24:$B$65,2,FALSE)</f>
        <v>DERECHOS POR EL USO, GOCE, APROVECHAMIENTO O EXPLOTACIÓN DE BIENES DE DOMINIO PÚBLICO</v>
      </c>
      <c r="H2252" s="16" t="str">
        <f t="shared" si="320"/>
        <v>041010</v>
      </c>
      <c r="I2252" s="16" t="str">
        <f>VLOOKUP(H2252:H5408,'[10]Catalogos CRI'!$A$70:$B$148,2,FALSE)</f>
        <v>Uso del piso</v>
      </c>
      <c r="J2252" s="16" t="str">
        <f t="shared" si="321"/>
        <v>041014</v>
      </c>
      <c r="K2252" s="16" t="str">
        <f>VLOOKUP(J2252:J5408,'[10]Catalogos CRI'!$A$153:$B$335,2,FALSE)</f>
        <v>Espectáculos y diversiones públicas</v>
      </c>
      <c r="L2252" s="16" t="str">
        <f t="shared" si="322"/>
        <v>400</v>
      </c>
      <c r="M2252" s="16" t="str">
        <f>VLOOKUP(L2252:L5408,[11]FF!$A$10:$B$16,2,FALSE)</f>
        <v>Ingresos Propios</v>
      </c>
      <c r="N2252" s="16" t="str">
        <f t="shared" si="323"/>
        <v>401</v>
      </c>
      <c r="O2252" s="16" t="str">
        <f>VLOOKUP(N2252:N5408,[11]FF!$A$22:$B$93,2,FALSE)</f>
        <v>Ingresos Propios</v>
      </c>
      <c r="P2252" s="16">
        <v>860630</v>
      </c>
      <c r="Q2252" s="16">
        <v>9</v>
      </c>
      <c r="R2252" s="17">
        <v>0</v>
      </c>
      <c r="S2252" s="17">
        <v>0</v>
      </c>
      <c r="T2252" s="17">
        <f t="shared" si="315"/>
        <v>0</v>
      </c>
      <c r="U2252" s="17">
        <v>0</v>
      </c>
      <c r="V2252" s="17">
        <v>0</v>
      </c>
      <c r="W2252" s="17">
        <f t="shared" si="316"/>
        <v>0</v>
      </c>
      <c r="X2252" t="str">
        <f>VLOOKUP(J2252,'[12]Conver ASEJ VS Clave Nueva'!$A$4:$C$193,3,FALSE)</f>
        <v>4.1.1.4</v>
      </c>
      <c r="Y2252" t="str">
        <f>VLOOKUP(K2252,'[13]Conver ASEJ VS Clave Nueva'!$B$4:$D$193,3,FALSE)</f>
        <v>Espectáculos y diversiones públicas</v>
      </c>
    </row>
    <row r="2253" spans="1:25" x14ac:dyDescent="0.25">
      <c r="A2253" s="16">
        <v>84812</v>
      </c>
      <c r="B2253" s="16" t="s">
        <v>87</v>
      </c>
      <c r="C2253" s="16" t="str">
        <f t="shared" si="317"/>
        <v>2018</v>
      </c>
      <c r="D2253" s="16" t="str">
        <f t="shared" si="318"/>
        <v>040000</v>
      </c>
      <c r="E2253" s="16" t="str">
        <f>VLOOKUP(D2253:D5409,'[10]Catalogos CRI'!$A$10:$B$19,2,FALSE)</f>
        <v>DERECHOS</v>
      </c>
      <c r="F2253" s="16" t="str">
        <f t="shared" si="319"/>
        <v>041000</v>
      </c>
      <c r="G2253" s="16" t="str">
        <f>VLOOKUP(F2253:F5409,'[10]Catalogos CRI'!$A$24:$B$65,2,FALSE)</f>
        <v>DERECHOS POR EL USO, GOCE, APROVECHAMIENTO O EXPLOTACIÓN DE BIENES DE DOMINIO PÚBLICO</v>
      </c>
      <c r="H2253" s="16" t="str">
        <f t="shared" si="320"/>
        <v>041010</v>
      </c>
      <c r="I2253" s="16" t="str">
        <f>VLOOKUP(H2253:H5409,'[10]Catalogos CRI'!$A$70:$B$148,2,FALSE)</f>
        <v>Uso del piso</v>
      </c>
      <c r="J2253" s="16" t="str">
        <f t="shared" si="321"/>
        <v>041014</v>
      </c>
      <c r="K2253" s="16" t="str">
        <f>VLOOKUP(J2253:J5409,'[10]Catalogos CRI'!$A$153:$B$335,2,FALSE)</f>
        <v>Espectáculos y diversiones públicas</v>
      </c>
      <c r="L2253" s="16" t="str">
        <f t="shared" si="322"/>
        <v>400</v>
      </c>
      <c r="M2253" s="16" t="str">
        <f>VLOOKUP(L2253:L5409,[11]FF!$A$10:$B$16,2,FALSE)</f>
        <v>Ingresos Propios</v>
      </c>
      <c r="N2253" s="16" t="str">
        <f t="shared" si="323"/>
        <v>401</v>
      </c>
      <c r="O2253" s="16" t="str">
        <f>VLOOKUP(N2253:N5409,[11]FF!$A$22:$B$93,2,FALSE)</f>
        <v>Ingresos Propios</v>
      </c>
      <c r="P2253" s="16">
        <v>860631</v>
      </c>
      <c r="Q2253" s="16">
        <v>10</v>
      </c>
      <c r="R2253" s="17">
        <v>0</v>
      </c>
      <c r="S2253" s="17">
        <v>0</v>
      </c>
      <c r="T2253" s="17">
        <f t="shared" si="315"/>
        <v>0</v>
      </c>
      <c r="U2253" s="17">
        <v>0</v>
      </c>
      <c r="V2253" s="17">
        <v>0</v>
      </c>
      <c r="W2253" s="17">
        <f t="shared" si="316"/>
        <v>0</v>
      </c>
      <c r="X2253" t="str">
        <f>VLOOKUP(J2253,'[12]Conver ASEJ VS Clave Nueva'!$A$4:$C$193,3,FALSE)</f>
        <v>4.1.1.4</v>
      </c>
      <c r="Y2253" t="str">
        <f>VLOOKUP(K2253,'[13]Conver ASEJ VS Clave Nueva'!$B$4:$D$193,3,FALSE)</f>
        <v>Espectáculos y diversiones públicas</v>
      </c>
    </row>
    <row r="2254" spans="1:25" x14ac:dyDescent="0.25">
      <c r="A2254" s="16">
        <v>84812</v>
      </c>
      <c r="B2254" s="16" t="s">
        <v>87</v>
      </c>
      <c r="C2254" s="16" t="str">
        <f t="shared" si="317"/>
        <v>2018</v>
      </c>
      <c r="D2254" s="16" t="str">
        <f t="shared" si="318"/>
        <v>040000</v>
      </c>
      <c r="E2254" s="16" t="str">
        <f>VLOOKUP(D2254:D5410,'[10]Catalogos CRI'!$A$10:$B$19,2,FALSE)</f>
        <v>DERECHOS</v>
      </c>
      <c r="F2254" s="16" t="str">
        <f t="shared" si="319"/>
        <v>041000</v>
      </c>
      <c r="G2254" s="16" t="str">
        <f>VLOOKUP(F2254:F5410,'[10]Catalogos CRI'!$A$24:$B$65,2,FALSE)</f>
        <v>DERECHOS POR EL USO, GOCE, APROVECHAMIENTO O EXPLOTACIÓN DE BIENES DE DOMINIO PÚBLICO</v>
      </c>
      <c r="H2254" s="16" t="str">
        <f t="shared" si="320"/>
        <v>041010</v>
      </c>
      <c r="I2254" s="16" t="str">
        <f>VLOOKUP(H2254:H5410,'[10]Catalogos CRI'!$A$70:$B$148,2,FALSE)</f>
        <v>Uso del piso</v>
      </c>
      <c r="J2254" s="16" t="str">
        <f t="shared" si="321"/>
        <v>041014</v>
      </c>
      <c r="K2254" s="16" t="str">
        <f>VLOOKUP(J2254:J5410,'[10]Catalogos CRI'!$A$153:$B$335,2,FALSE)</f>
        <v>Espectáculos y diversiones públicas</v>
      </c>
      <c r="L2254" s="16" t="str">
        <f t="shared" si="322"/>
        <v>400</v>
      </c>
      <c r="M2254" s="16" t="str">
        <f>VLOOKUP(L2254:L5410,[11]FF!$A$10:$B$16,2,FALSE)</f>
        <v>Ingresos Propios</v>
      </c>
      <c r="N2254" s="16" t="str">
        <f t="shared" si="323"/>
        <v>401</v>
      </c>
      <c r="O2254" s="16" t="str">
        <f>VLOOKUP(N2254:N5410,[11]FF!$A$22:$B$93,2,FALSE)</f>
        <v>Ingresos Propios</v>
      </c>
      <c r="P2254" s="16">
        <v>860632</v>
      </c>
      <c r="Q2254" s="16">
        <v>11</v>
      </c>
      <c r="R2254" s="17">
        <v>0</v>
      </c>
      <c r="S2254" s="17">
        <v>0</v>
      </c>
      <c r="T2254" s="17">
        <f t="shared" si="315"/>
        <v>0</v>
      </c>
      <c r="U2254" s="17">
        <v>0</v>
      </c>
      <c r="V2254" s="17">
        <v>0</v>
      </c>
      <c r="W2254" s="17">
        <f t="shared" si="316"/>
        <v>0</v>
      </c>
      <c r="X2254" t="str">
        <f>VLOOKUP(J2254,'[12]Conver ASEJ VS Clave Nueva'!$A$4:$C$193,3,FALSE)</f>
        <v>4.1.1.4</v>
      </c>
      <c r="Y2254" t="str">
        <f>VLOOKUP(K2254,'[13]Conver ASEJ VS Clave Nueva'!$B$4:$D$193,3,FALSE)</f>
        <v>Espectáculos y diversiones públicas</v>
      </c>
    </row>
    <row r="2255" spans="1:25" x14ac:dyDescent="0.25">
      <c r="A2255" s="16">
        <v>84812</v>
      </c>
      <c r="B2255" s="16" t="s">
        <v>87</v>
      </c>
      <c r="C2255" s="16" t="str">
        <f t="shared" si="317"/>
        <v>2018</v>
      </c>
      <c r="D2255" s="16" t="str">
        <f t="shared" si="318"/>
        <v>040000</v>
      </c>
      <c r="E2255" s="16" t="str">
        <f>VLOOKUP(D2255:D5411,'[10]Catalogos CRI'!$A$10:$B$19,2,FALSE)</f>
        <v>DERECHOS</v>
      </c>
      <c r="F2255" s="16" t="str">
        <f t="shared" si="319"/>
        <v>041000</v>
      </c>
      <c r="G2255" s="16" t="str">
        <f>VLOOKUP(F2255:F5411,'[10]Catalogos CRI'!$A$24:$B$65,2,FALSE)</f>
        <v>DERECHOS POR EL USO, GOCE, APROVECHAMIENTO O EXPLOTACIÓN DE BIENES DE DOMINIO PÚBLICO</v>
      </c>
      <c r="H2255" s="16" t="str">
        <f t="shared" si="320"/>
        <v>041010</v>
      </c>
      <c r="I2255" s="16" t="str">
        <f>VLOOKUP(H2255:H5411,'[10]Catalogos CRI'!$A$70:$B$148,2,FALSE)</f>
        <v>Uso del piso</v>
      </c>
      <c r="J2255" s="16" t="str">
        <f t="shared" si="321"/>
        <v>041014</v>
      </c>
      <c r="K2255" s="16" t="str">
        <f>VLOOKUP(J2255:J5411,'[10]Catalogos CRI'!$A$153:$B$335,2,FALSE)</f>
        <v>Espectáculos y diversiones públicas</v>
      </c>
      <c r="L2255" s="16" t="str">
        <f t="shared" si="322"/>
        <v>400</v>
      </c>
      <c r="M2255" s="16" t="str">
        <f>VLOOKUP(L2255:L5411,[11]FF!$A$10:$B$16,2,FALSE)</f>
        <v>Ingresos Propios</v>
      </c>
      <c r="N2255" s="16" t="str">
        <f t="shared" si="323"/>
        <v>401</v>
      </c>
      <c r="O2255" s="16" t="str">
        <f>VLOOKUP(N2255:N5411,[11]FF!$A$22:$B$93,2,FALSE)</f>
        <v>Ingresos Propios</v>
      </c>
      <c r="P2255" s="16">
        <v>860633</v>
      </c>
      <c r="Q2255" s="16">
        <v>12</v>
      </c>
      <c r="R2255" s="17">
        <v>0</v>
      </c>
      <c r="S2255" s="17">
        <v>0</v>
      </c>
      <c r="T2255" s="17">
        <f t="shared" si="315"/>
        <v>0</v>
      </c>
      <c r="U2255" s="17">
        <v>0</v>
      </c>
      <c r="V2255" s="17">
        <v>0</v>
      </c>
      <c r="W2255" s="17">
        <f t="shared" si="316"/>
        <v>0</v>
      </c>
      <c r="X2255" t="str">
        <f>VLOOKUP(J2255,'[12]Conver ASEJ VS Clave Nueva'!$A$4:$C$193,3,FALSE)</f>
        <v>4.1.1.4</v>
      </c>
      <c r="Y2255" t="str">
        <f>VLOOKUP(K2255,'[13]Conver ASEJ VS Clave Nueva'!$B$4:$D$193,3,FALSE)</f>
        <v>Espectáculos y diversiones públicas</v>
      </c>
    </row>
    <row r="2256" spans="1:25" x14ac:dyDescent="0.25">
      <c r="A2256" s="16">
        <v>84813</v>
      </c>
      <c r="B2256" s="16" t="s">
        <v>88</v>
      </c>
      <c r="C2256" s="16" t="str">
        <f t="shared" si="317"/>
        <v>2018</v>
      </c>
      <c r="D2256" s="16" t="str">
        <f t="shared" si="318"/>
        <v>060000</v>
      </c>
      <c r="E2256" s="16" t="str">
        <f>VLOOKUP(D2256:D5412,'[10]Catalogos CRI'!$A$10:$B$19,2,FALSE)</f>
        <v>APROVECHAMIENTOS</v>
      </c>
      <c r="F2256" s="16" t="str">
        <f t="shared" si="319"/>
        <v>061000</v>
      </c>
      <c r="G2256" s="16" t="str">
        <f>VLOOKUP(F2256:F5412,'[10]Catalogos CRI'!$A$24:$B$65,2,FALSE)</f>
        <v>APROVECHAMIENTOS DE TIPO CORRIENTE</v>
      </c>
      <c r="H2256" s="16" t="str">
        <f t="shared" si="320"/>
        <v>061030</v>
      </c>
      <c r="I2256" s="16" t="str">
        <f>VLOOKUP(H2256:H5412,'[10]Catalogos CRI'!$A$70:$B$148,2,FALSE)</f>
        <v>Indemnizaciones</v>
      </c>
      <c r="J2256" s="16" t="str">
        <f t="shared" si="321"/>
        <v>061031</v>
      </c>
      <c r="K2256" s="16" t="str">
        <f>VLOOKUP(J2256:J5412,'[10]Catalogos CRI'!$A$153:$B$335,2,FALSE)</f>
        <v>Indemnizaciones</v>
      </c>
      <c r="L2256" s="16" t="str">
        <f t="shared" si="322"/>
        <v>400</v>
      </c>
      <c r="M2256" s="16" t="str">
        <f>VLOOKUP(L2256:L5412,[11]FF!$A$10:$B$16,2,FALSE)</f>
        <v>Ingresos Propios</v>
      </c>
      <c r="N2256" s="16" t="str">
        <f t="shared" si="323"/>
        <v>401</v>
      </c>
      <c r="O2256" s="16" t="str">
        <f>VLOOKUP(N2256:N5412,[11]FF!$A$22:$B$93,2,FALSE)</f>
        <v>Ingresos Propios</v>
      </c>
      <c r="P2256" s="16">
        <v>860634</v>
      </c>
      <c r="Q2256" s="16">
        <v>1</v>
      </c>
      <c r="R2256" s="17">
        <v>0</v>
      </c>
      <c r="S2256" s="17">
        <v>0</v>
      </c>
      <c r="T2256" s="17">
        <f t="shared" si="315"/>
        <v>0</v>
      </c>
      <c r="U2256" s="17">
        <v>0</v>
      </c>
      <c r="V2256" s="17">
        <v>28964.01</v>
      </c>
      <c r="W2256" s="17">
        <f t="shared" si="316"/>
        <v>-28964.01</v>
      </c>
      <c r="X2256" t="str">
        <f>VLOOKUP(J2256,'[12]Conver ASEJ VS Clave Nueva'!$A$4:$C$193,3,FALSE)</f>
        <v>6.1.3.1</v>
      </c>
      <c r="Y2256" t="str">
        <f>VLOOKUP(K2256,'[13]Conver ASEJ VS Clave Nueva'!$B$4:$D$193,3,FALSE)</f>
        <v>Indemnizaciones</v>
      </c>
    </row>
    <row r="2257" spans="1:25" x14ac:dyDescent="0.25">
      <c r="A2257" s="16">
        <v>84813</v>
      </c>
      <c r="B2257" s="16" t="s">
        <v>88</v>
      </c>
      <c r="C2257" s="16" t="str">
        <f t="shared" si="317"/>
        <v>2018</v>
      </c>
      <c r="D2257" s="16" t="str">
        <f t="shared" si="318"/>
        <v>060000</v>
      </c>
      <c r="E2257" s="16" t="str">
        <f>VLOOKUP(D2257:D5413,'[10]Catalogos CRI'!$A$10:$B$19,2,FALSE)</f>
        <v>APROVECHAMIENTOS</v>
      </c>
      <c r="F2257" s="16" t="str">
        <f t="shared" si="319"/>
        <v>061000</v>
      </c>
      <c r="G2257" s="16" t="str">
        <f>VLOOKUP(F2257:F5413,'[10]Catalogos CRI'!$A$24:$B$65,2,FALSE)</f>
        <v>APROVECHAMIENTOS DE TIPO CORRIENTE</v>
      </c>
      <c r="H2257" s="16" t="str">
        <f t="shared" si="320"/>
        <v>061030</v>
      </c>
      <c r="I2257" s="16" t="str">
        <f>VLOOKUP(H2257:H5413,'[10]Catalogos CRI'!$A$70:$B$148,2,FALSE)</f>
        <v>Indemnizaciones</v>
      </c>
      <c r="J2257" s="16" t="str">
        <f t="shared" si="321"/>
        <v>061031</v>
      </c>
      <c r="K2257" s="16" t="str">
        <f>VLOOKUP(J2257:J5413,'[10]Catalogos CRI'!$A$153:$B$335,2,FALSE)</f>
        <v>Indemnizaciones</v>
      </c>
      <c r="L2257" s="16" t="str">
        <f t="shared" si="322"/>
        <v>400</v>
      </c>
      <c r="M2257" s="16" t="str">
        <f>VLOOKUP(L2257:L5413,[11]FF!$A$10:$B$16,2,FALSE)</f>
        <v>Ingresos Propios</v>
      </c>
      <c r="N2257" s="16" t="str">
        <f t="shared" si="323"/>
        <v>401</v>
      </c>
      <c r="O2257" s="16" t="str">
        <f>VLOOKUP(N2257:N5413,[11]FF!$A$22:$B$93,2,FALSE)</f>
        <v>Ingresos Propios</v>
      </c>
      <c r="P2257" s="16">
        <v>860635</v>
      </c>
      <c r="Q2257" s="16">
        <v>2</v>
      </c>
      <c r="R2257" s="17">
        <v>0</v>
      </c>
      <c r="S2257" s="17">
        <v>0</v>
      </c>
      <c r="T2257" s="17">
        <f t="shared" si="315"/>
        <v>0</v>
      </c>
      <c r="U2257" s="17">
        <v>0</v>
      </c>
      <c r="V2257" s="17">
        <v>61675.94</v>
      </c>
      <c r="W2257" s="17">
        <f t="shared" si="316"/>
        <v>-61675.94</v>
      </c>
      <c r="X2257" t="str">
        <f>VLOOKUP(J2257,'[12]Conver ASEJ VS Clave Nueva'!$A$4:$C$193,3,FALSE)</f>
        <v>6.1.3.1</v>
      </c>
      <c r="Y2257" t="str">
        <f>VLOOKUP(K2257,'[13]Conver ASEJ VS Clave Nueva'!$B$4:$D$193,3,FALSE)</f>
        <v>Indemnizaciones</v>
      </c>
    </row>
    <row r="2258" spans="1:25" x14ac:dyDescent="0.25">
      <c r="A2258" s="16">
        <v>84813</v>
      </c>
      <c r="B2258" s="16" t="s">
        <v>88</v>
      </c>
      <c r="C2258" s="16" t="str">
        <f t="shared" si="317"/>
        <v>2018</v>
      </c>
      <c r="D2258" s="16" t="str">
        <f t="shared" si="318"/>
        <v>060000</v>
      </c>
      <c r="E2258" s="16" t="str">
        <f>VLOOKUP(D2258:D5414,'[10]Catalogos CRI'!$A$10:$B$19,2,FALSE)</f>
        <v>APROVECHAMIENTOS</v>
      </c>
      <c r="F2258" s="16" t="str">
        <f t="shared" si="319"/>
        <v>061000</v>
      </c>
      <c r="G2258" s="16" t="str">
        <f>VLOOKUP(F2258:F5414,'[10]Catalogos CRI'!$A$24:$B$65,2,FALSE)</f>
        <v>APROVECHAMIENTOS DE TIPO CORRIENTE</v>
      </c>
      <c r="H2258" s="16" t="str">
        <f t="shared" si="320"/>
        <v>061030</v>
      </c>
      <c r="I2258" s="16" t="str">
        <f>VLOOKUP(H2258:H5414,'[10]Catalogos CRI'!$A$70:$B$148,2,FALSE)</f>
        <v>Indemnizaciones</v>
      </c>
      <c r="J2258" s="16" t="str">
        <f t="shared" si="321"/>
        <v>061031</v>
      </c>
      <c r="K2258" s="16" t="str">
        <f>VLOOKUP(J2258:J5414,'[10]Catalogos CRI'!$A$153:$B$335,2,FALSE)</f>
        <v>Indemnizaciones</v>
      </c>
      <c r="L2258" s="16" t="str">
        <f t="shared" si="322"/>
        <v>400</v>
      </c>
      <c r="M2258" s="16" t="str">
        <f>VLOOKUP(L2258:L5414,[11]FF!$A$10:$B$16,2,FALSE)</f>
        <v>Ingresos Propios</v>
      </c>
      <c r="N2258" s="16" t="str">
        <f t="shared" si="323"/>
        <v>401</v>
      </c>
      <c r="O2258" s="16" t="str">
        <f>VLOOKUP(N2258:N5414,[11]FF!$A$22:$B$93,2,FALSE)</f>
        <v>Ingresos Propios</v>
      </c>
      <c r="P2258" s="16">
        <v>860636</v>
      </c>
      <c r="Q2258" s="16">
        <v>3</v>
      </c>
      <c r="R2258" s="17">
        <v>0</v>
      </c>
      <c r="S2258" s="17">
        <v>0</v>
      </c>
      <c r="T2258" s="17">
        <f t="shared" si="315"/>
        <v>0</v>
      </c>
      <c r="U2258" s="17">
        <v>0</v>
      </c>
      <c r="V2258" s="17">
        <v>15365.45</v>
      </c>
      <c r="W2258" s="17">
        <f t="shared" si="316"/>
        <v>-15365.45</v>
      </c>
      <c r="X2258" t="str">
        <f>VLOOKUP(J2258,'[12]Conver ASEJ VS Clave Nueva'!$A$4:$C$193,3,FALSE)</f>
        <v>6.1.3.1</v>
      </c>
      <c r="Y2258" t="str">
        <f>VLOOKUP(K2258,'[13]Conver ASEJ VS Clave Nueva'!$B$4:$D$193,3,FALSE)</f>
        <v>Indemnizaciones</v>
      </c>
    </row>
    <row r="2259" spans="1:25" x14ac:dyDescent="0.25">
      <c r="A2259" s="16">
        <v>84813</v>
      </c>
      <c r="B2259" s="16" t="s">
        <v>88</v>
      </c>
      <c r="C2259" s="16" t="str">
        <f t="shared" si="317"/>
        <v>2018</v>
      </c>
      <c r="D2259" s="16" t="str">
        <f t="shared" si="318"/>
        <v>060000</v>
      </c>
      <c r="E2259" s="16" t="str">
        <f>VLOOKUP(D2259:D5415,'[10]Catalogos CRI'!$A$10:$B$19,2,FALSE)</f>
        <v>APROVECHAMIENTOS</v>
      </c>
      <c r="F2259" s="16" t="str">
        <f t="shared" si="319"/>
        <v>061000</v>
      </c>
      <c r="G2259" s="16" t="str">
        <f>VLOOKUP(F2259:F5415,'[10]Catalogos CRI'!$A$24:$B$65,2,FALSE)</f>
        <v>APROVECHAMIENTOS DE TIPO CORRIENTE</v>
      </c>
      <c r="H2259" s="16" t="str">
        <f t="shared" si="320"/>
        <v>061030</v>
      </c>
      <c r="I2259" s="16" t="str">
        <f>VLOOKUP(H2259:H5415,'[10]Catalogos CRI'!$A$70:$B$148,2,FALSE)</f>
        <v>Indemnizaciones</v>
      </c>
      <c r="J2259" s="16" t="str">
        <f t="shared" si="321"/>
        <v>061031</v>
      </c>
      <c r="K2259" s="16" t="str">
        <f>VLOOKUP(J2259:J5415,'[10]Catalogos CRI'!$A$153:$B$335,2,FALSE)</f>
        <v>Indemnizaciones</v>
      </c>
      <c r="L2259" s="16" t="str">
        <f t="shared" si="322"/>
        <v>400</v>
      </c>
      <c r="M2259" s="16" t="str">
        <f>VLOOKUP(L2259:L5415,[11]FF!$A$10:$B$16,2,FALSE)</f>
        <v>Ingresos Propios</v>
      </c>
      <c r="N2259" s="16" t="str">
        <f t="shared" si="323"/>
        <v>401</v>
      </c>
      <c r="O2259" s="16" t="str">
        <f>VLOOKUP(N2259:N5415,[11]FF!$A$22:$B$93,2,FALSE)</f>
        <v>Ingresos Propios</v>
      </c>
      <c r="P2259" s="16">
        <v>860637</v>
      </c>
      <c r="Q2259" s="16">
        <v>4</v>
      </c>
      <c r="R2259" s="17">
        <v>0</v>
      </c>
      <c r="S2259" s="17">
        <v>0</v>
      </c>
      <c r="T2259" s="17">
        <f t="shared" si="315"/>
        <v>0</v>
      </c>
      <c r="U2259" s="17">
        <v>0</v>
      </c>
      <c r="V2259" s="17">
        <v>19192.080000000002</v>
      </c>
      <c r="W2259" s="17">
        <f t="shared" si="316"/>
        <v>-19192.080000000002</v>
      </c>
      <c r="X2259" t="str">
        <f>VLOOKUP(J2259,'[12]Conver ASEJ VS Clave Nueva'!$A$4:$C$193,3,FALSE)</f>
        <v>6.1.3.1</v>
      </c>
      <c r="Y2259" t="str">
        <f>VLOOKUP(K2259,'[13]Conver ASEJ VS Clave Nueva'!$B$4:$D$193,3,FALSE)</f>
        <v>Indemnizaciones</v>
      </c>
    </row>
    <row r="2260" spans="1:25" x14ac:dyDescent="0.25">
      <c r="A2260" s="16">
        <v>84813</v>
      </c>
      <c r="B2260" s="16" t="s">
        <v>88</v>
      </c>
      <c r="C2260" s="16" t="str">
        <f t="shared" si="317"/>
        <v>2018</v>
      </c>
      <c r="D2260" s="16" t="str">
        <f t="shared" si="318"/>
        <v>060000</v>
      </c>
      <c r="E2260" s="16" t="str">
        <f>VLOOKUP(D2260:D5416,'[10]Catalogos CRI'!$A$10:$B$19,2,FALSE)</f>
        <v>APROVECHAMIENTOS</v>
      </c>
      <c r="F2260" s="16" t="str">
        <f t="shared" si="319"/>
        <v>061000</v>
      </c>
      <c r="G2260" s="16" t="str">
        <f>VLOOKUP(F2260:F5416,'[10]Catalogos CRI'!$A$24:$B$65,2,FALSE)</f>
        <v>APROVECHAMIENTOS DE TIPO CORRIENTE</v>
      </c>
      <c r="H2260" s="16" t="str">
        <f t="shared" si="320"/>
        <v>061030</v>
      </c>
      <c r="I2260" s="16" t="str">
        <f>VLOOKUP(H2260:H5416,'[10]Catalogos CRI'!$A$70:$B$148,2,FALSE)</f>
        <v>Indemnizaciones</v>
      </c>
      <c r="J2260" s="16" t="str">
        <f t="shared" si="321"/>
        <v>061031</v>
      </c>
      <c r="K2260" s="16" t="str">
        <f>VLOOKUP(J2260:J5416,'[10]Catalogos CRI'!$A$153:$B$335,2,FALSE)</f>
        <v>Indemnizaciones</v>
      </c>
      <c r="L2260" s="16" t="str">
        <f t="shared" si="322"/>
        <v>400</v>
      </c>
      <c r="M2260" s="16" t="str">
        <f>VLOOKUP(L2260:L5416,[11]FF!$A$10:$B$16,2,FALSE)</f>
        <v>Ingresos Propios</v>
      </c>
      <c r="N2260" s="16" t="str">
        <f t="shared" si="323"/>
        <v>401</v>
      </c>
      <c r="O2260" s="16" t="str">
        <f>VLOOKUP(N2260:N5416,[11]FF!$A$22:$B$93,2,FALSE)</f>
        <v>Ingresos Propios</v>
      </c>
      <c r="P2260" s="16">
        <v>860638</v>
      </c>
      <c r="Q2260" s="16">
        <v>5</v>
      </c>
      <c r="R2260" s="17">
        <v>0</v>
      </c>
      <c r="S2260" s="17">
        <v>0</v>
      </c>
      <c r="T2260" s="17">
        <f t="shared" si="315"/>
        <v>0</v>
      </c>
      <c r="U2260" s="17">
        <v>0</v>
      </c>
      <c r="V2260" s="17">
        <v>85771.3</v>
      </c>
      <c r="W2260" s="17">
        <f t="shared" si="316"/>
        <v>-85771.3</v>
      </c>
      <c r="X2260" t="str">
        <f>VLOOKUP(J2260,'[12]Conver ASEJ VS Clave Nueva'!$A$4:$C$193,3,FALSE)</f>
        <v>6.1.3.1</v>
      </c>
      <c r="Y2260" t="str">
        <f>VLOOKUP(K2260,'[13]Conver ASEJ VS Clave Nueva'!$B$4:$D$193,3,FALSE)</f>
        <v>Indemnizaciones</v>
      </c>
    </row>
    <row r="2261" spans="1:25" x14ac:dyDescent="0.25">
      <c r="A2261" s="16">
        <v>84813</v>
      </c>
      <c r="B2261" s="16" t="s">
        <v>88</v>
      </c>
      <c r="C2261" s="16" t="str">
        <f t="shared" si="317"/>
        <v>2018</v>
      </c>
      <c r="D2261" s="16" t="str">
        <f t="shared" si="318"/>
        <v>060000</v>
      </c>
      <c r="E2261" s="16" t="str">
        <f>VLOOKUP(D2261:D5417,'[10]Catalogos CRI'!$A$10:$B$19,2,FALSE)</f>
        <v>APROVECHAMIENTOS</v>
      </c>
      <c r="F2261" s="16" t="str">
        <f t="shared" si="319"/>
        <v>061000</v>
      </c>
      <c r="G2261" s="16" t="str">
        <f>VLOOKUP(F2261:F5417,'[10]Catalogos CRI'!$A$24:$B$65,2,FALSE)</f>
        <v>APROVECHAMIENTOS DE TIPO CORRIENTE</v>
      </c>
      <c r="H2261" s="16" t="str">
        <f t="shared" si="320"/>
        <v>061030</v>
      </c>
      <c r="I2261" s="16" t="str">
        <f>VLOOKUP(H2261:H5417,'[10]Catalogos CRI'!$A$70:$B$148,2,FALSE)</f>
        <v>Indemnizaciones</v>
      </c>
      <c r="J2261" s="16" t="str">
        <f t="shared" si="321"/>
        <v>061031</v>
      </c>
      <c r="K2261" s="16" t="str">
        <f>VLOOKUP(J2261:J5417,'[10]Catalogos CRI'!$A$153:$B$335,2,FALSE)</f>
        <v>Indemnizaciones</v>
      </c>
      <c r="L2261" s="16" t="str">
        <f t="shared" si="322"/>
        <v>400</v>
      </c>
      <c r="M2261" s="16" t="str">
        <f>VLOOKUP(L2261:L5417,[11]FF!$A$10:$B$16,2,FALSE)</f>
        <v>Ingresos Propios</v>
      </c>
      <c r="N2261" s="16" t="str">
        <f t="shared" si="323"/>
        <v>401</v>
      </c>
      <c r="O2261" s="16" t="str">
        <f>VLOOKUP(N2261:N5417,[11]FF!$A$22:$B$93,2,FALSE)</f>
        <v>Ingresos Propios</v>
      </c>
      <c r="P2261" s="16">
        <v>860639</v>
      </c>
      <c r="Q2261" s="16">
        <v>6</v>
      </c>
      <c r="R2261" s="17">
        <v>0</v>
      </c>
      <c r="S2261" s="17">
        <v>0</v>
      </c>
      <c r="T2261" s="17">
        <f t="shared" si="315"/>
        <v>0</v>
      </c>
      <c r="U2261" s="17">
        <v>0</v>
      </c>
      <c r="V2261" s="17">
        <v>11261</v>
      </c>
      <c r="W2261" s="17">
        <f t="shared" si="316"/>
        <v>-11261</v>
      </c>
      <c r="X2261" t="str">
        <f>VLOOKUP(J2261,'[12]Conver ASEJ VS Clave Nueva'!$A$4:$C$193,3,FALSE)</f>
        <v>6.1.3.1</v>
      </c>
      <c r="Y2261" t="str">
        <f>VLOOKUP(K2261,'[13]Conver ASEJ VS Clave Nueva'!$B$4:$D$193,3,FALSE)</f>
        <v>Indemnizaciones</v>
      </c>
    </row>
    <row r="2262" spans="1:25" x14ac:dyDescent="0.25">
      <c r="A2262" s="16">
        <v>84813</v>
      </c>
      <c r="B2262" s="16" t="s">
        <v>88</v>
      </c>
      <c r="C2262" s="16" t="str">
        <f t="shared" si="317"/>
        <v>2018</v>
      </c>
      <c r="D2262" s="16" t="str">
        <f t="shared" si="318"/>
        <v>060000</v>
      </c>
      <c r="E2262" s="16" t="str">
        <f>VLOOKUP(D2262:D5418,'[10]Catalogos CRI'!$A$10:$B$19,2,FALSE)</f>
        <v>APROVECHAMIENTOS</v>
      </c>
      <c r="F2262" s="16" t="str">
        <f t="shared" si="319"/>
        <v>061000</v>
      </c>
      <c r="G2262" s="16" t="str">
        <f>VLOOKUP(F2262:F5418,'[10]Catalogos CRI'!$A$24:$B$65,2,FALSE)</f>
        <v>APROVECHAMIENTOS DE TIPO CORRIENTE</v>
      </c>
      <c r="H2262" s="16" t="str">
        <f t="shared" si="320"/>
        <v>061030</v>
      </c>
      <c r="I2262" s="16" t="str">
        <f>VLOOKUP(H2262:H5418,'[10]Catalogos CRI'!$A$70:$B$148,2,FALSE)</f>
        <v>Indemnizaciones</v>
      </c>
      <c r="J2262" s="16" t="str">
        <f t="shared" si="321"/>
        <v>061031</v>
      </c>
      <c r="K2262" s="16" t="str">
        <f>VLOOKUP(J2262:J5418,'[10]Catalogos CRI'!$A$153:$B$335,2,FALSE)</f>
        <v>Indemnizaciones</v>
      </c>
      <c r="L2262" s="16" t="str">
        <f t="shared" si="322"/>
        <v>400</v>
      </c>
      <c r="M2262" s="16" t="str">
        <f>VLOOKUP(L2262:L5418,[11]FF!$A$10:$B$16,2,FALSE)</f>
        <v>Ingresos Propios</v>
      </c>
      <c r="N2262" s="16" t="str">
        <f t="shared" si="323"/>
        <v>401</v>
      </c>
      <c r="O2262" s="16" t="str">
        <f>VLOOKUP(N2262:N5418,[11]FF!$A$22:$B$93,2,FALSE)</f>
        <v>Ingresos Propios</v>
      </c>
      <c r="P2262" s="16">
        <v>860640</v>
      </c>
      <c r="Q2262" s="16">
        <v>7</v>
      </c>
      <c r="R2262" s="17">
        <v>0</v>
      </c>
      <c r="S2262" s="17">
        <v>0</v>
      </c>
      <c r="T2262" s="17">
        <f t="shared" si="315"/>
        <v>0</v>
      </c>
      <c r="U2262" s="17">
        <v>0</v>
      </c>
      <c r="V2262" s="17">
        <v>1533</v>
      </c>
      <c r="W2262" s="17">
        <f t="shared" si="316"/>
        <v>-1533</v>
      </c>
      <c r="X2262" t="str">
        <f>VLOOKUP(J2262,'[12]Conver ASEJ VS Clave Nueva'!$A$4:$C$193,3,FALSE)</f>
        <v>6.1.3.1</v>
      </c>
      <c r="Y2262" t="str">
        <f>VLOOKUP(K2262,'[13]Conver ASEJ VS Clave Nueva'!$B$4:$D$193,3,FALSE)</f>
        <v>Indemnizaciones</v>
      </c>
    </row>
    <row r="2263" spans="1:25" x14ac:dyDescent="0.25">
      <c r="A2263" s="16">
        <v>84813</v>
      </c>
      <c r="B2263" s="16" t="s">
        <v>88</v>
      </c>
      <c r="C2263" s="16" t="str">
        <f t="shared" si="317"/>
        <v>2018</v>
      </c>
      <c r="D2263" s="16" t="str">
        <f t="shared" si="318"/>
        <v>060000</v>
      </c>
      <c r="E2263" s="16" t="str">
        <f>VLOOKUP(D2263:D5419,'[10]Catalogos CRI'!$A$10:$B$19,2,FALSE)</f>
        <v>APROVECHAMIENTOS</v>
      </c>
      <c r="F2263" s="16" t="str">
        <f t="shared" si="319"/>
        <v>061000</v>
      </c>
      <c r="G2263" s="16" t="str">
        <f>VLOOKUP(F2263:F5419,'[10]Catalogos CRI'!$A$24:$B$65,2,FALSE)</f>
        <v>APROVECHAMIENTOS DE TIPO CORRIENTE</v>
      </c>
      <c r="H2263" s="16" t="str">
        <f t="shared" si="320"/>
        <v>061030</v>
      </c>
      <c r="I2263" s="16" t="str">
        <f>VLOOKUP(H2263:H5419,'[10]Catalogos CRI'!$A$70:$B$148,2,FALSE)</f>
        <v>Indemnizaciones</v>
      </c>
      <c r="J2263" s="16" t="str">
        <f t="shared" si="321"/>
        <v>061031</v>
      </c>
      <c r="K2263" s="16" t="str">
        <f>VLOOKUP(J2263:J5419,'[10]Catalogos CRI'!$A$153:$B$335,2,FALSE)</f>
        <v>Indemnizaciones</v>
      </c>
      <c r="L2263" s="16" t="str">
        <f t="shared" si="322"/>
        <v>400</v>
      </c>
      <c r="M2263" s="16" t="str">
        <f>VLOOKUP(L2263:L5419,[11]FF!$A$10:$B$16,2,FALSE)</f>
        <v>Ingresos Propios</v>
      </c>
      <c r="N2263" s="16" t="str">
        <f t="shared" si="323"/>
        <v>401</v>
      </c>
      <c r="O2263" s="16" t="str">
        <f>VLOOKUP(N2263:N5419,[11]FF!$A$22:$B$93,2,FALSE)</f>
        <v>Ingresos Propios</v>
      </c>
      <c r="P2263" s="16">
        <v>860641</v>
      </c>
      <c r="Q2263" s="16">
        <v>8</v>
      </c>
      <c r="R2263" s="17">
        <v>0</v>
      </c>
      <c r="S2263" s="17">
        <v>0</v>
      </c>
      <c r="T2263" s="17">
        <f t="shared" si="315"/>
        <v>0</v>
      </c>
      <c r="U2263" s="17">
        <v>0</v>
      </c>
      <c r="V2263" s="17">
        <v>5514.52</v>
      </c>
      <c r="W2263" s="17">
        <f t="shared" si="316"/>
        <v>-5514.52</v>
      </c>
      <c r="X2263" t="str">
        <f>VLOOKUP(J2263,'[12]Conver ASEJ VS Clave Nueva'!$A$4:$C$193,3,FALSE)</f>
        <v>6.1.3.1</v>
      </c>
      <c r="Y2263" t="str">
        <f>VLOOKUP(K2263,'[13]Conver ASEJ VS Clave Nueva'!$B$4:$D$193,3,FALSE)</f>
        <v>Indemnizaciones</v>
      </c>
    </row>
    <row r="2264" spans="1:25" x14ac:dyDescent="0.25">
      <c r="A2264" s="16">
        <v>84813</v>
      </c>
      <c r="B2264" s="16" t="s">
        <v>88</v>
      </c>
      <c r="C2264" s="16" t="str">
        <f t="shared" si="317"/>
        <v>2018</v>
      </c>
      <c r="D2264" s="16" t="str">
        <f t="shared" si="318"/>
        <v>060000</v>
      </c>
      <c r="E2264" s="16" t="str">
        <f>VLOOKUP(D2264:D5420,'[10]Catalogos CRI'!$A$10:$B$19,2,FALSE)</f>
        <v>APROVECHAMIENTOS</v>
      </c>
      <c r="F2264" s="16" t="str">
        <f t="shared" si="319"/>
        <v>061000</v>
      </c>
      <c r="G2264" s="16" t="str">
        <f>VLOOKUP(F2264:F5420,'[10]Catalogos CRI'!$A$24:$B$65,2,FALSE)</f>
        <v>APROVECHAMIENTOS DE TIPO CORRIENTE</v>
      </c>
      <c r="H2264" s="16" t="str">
        <f t="shared" si="320"/>
        <v>061030</v>
      </c>
      <c r="I2264" s="16" t="str">
        <f>VLOOKUP(H2264:H5420,'[10]Catalogos CRI'!$A$70:$B$148,2,FALSE)</f>
        <v>Indemnizaciones</v>
      </c>
      <c r="J2264" s="16" t="str">
        <f t="shared" si="321"/>
        <v>061031</v>
      </c>
      <c r="K2264" s="16" t="str">
        <f>VLOOKUP(J2264:J5420,'[10]Catalogos CRI'!$A$153:$B$335,2,FALSE)</f>
        <v>Indemnizaciones</v>
      </c>
      <c r="L2264" s="16" t="str">
        <f t="shared" si="322"/>
        <v>400</v>
      </c>
      <c r="M2264" s="16" t="str">
        <f>VLOOKUP(L2264:L5420,[11]FF!$A$10:$B$16,2,FALSE)</f>
        <v>Ingresos Propios</v>
      </c>
      <c r="N2264" s="16" t="str">
        <f t="shared" si="323"/>
        <v>401</v>
      </c>
      <c r="O2264" s="16" t="str">
        <f>VLOOKUP(N2264:N5420,[11]FF!$A$22:$B$93,2,FALSE)</f>
        <v>Ingresos Propios</v>
      </c>
      <c r="P2264" s="16">
        <v>860642</v>
      </c>
      <c r="Q2264" s="16">
        <v>9</v>
      </c>
      <c r="R2264" s="17">
        <v>0</v>
      </c>
      <c r="S2264" s="17">
        <v>0</v>
      </c>
      <c r="T2264" s="17">
        <f t="shared" si="315"/>
        <v>0</v>
      </c>
      <c r="U2264" s="17">
        <v>0</v>
      </c>
      <c r="V2264" s="17">
        <v>741326.82</v>
      </c>
      <c r="W2264" s="17">
        <f t="shared" si="316"/>
        <v>-741326.82</v>
      </c>
      <c r="X2264" t="str">
        <f>VLOOKUP(J2264,'[12]Conver ASEJ VS Clave Nueva'!$A$4:$C$193,3,FALSE)</f>
        <v>6.1.3.1</v>
      </c>
      <c r="Y2264" t="str">
        <f>VLOOKUP(K2264,'[13]Conver ASEJ VS Clave Nueva'!$B$4:$D$193,3,FALSE)</f>
        <v>Indemnizaciones</v>
      </c>
    </row>
    <row r="2265" spans="1:25" x14ac:dyDescent="0.25">
      <c r="A2265" s="16">
        <v>84813</v>
      </c>
      <c r="B2265" s="16" t="s">
        <v>88</v>
      </c>
      <c r="C2265" s="16" t="str">
        <f t="shared" si="317"/>
        <v>2018</v>
      </c>
      <c r="D2265" s="16" t="str">
        <f t="shared" si="318"/>
        <v>060000</v>
      </c>
      <c r="E2265" s="16" t="str">
        <f>VLOOKUP(D2265:D5421,'[10]Catalogos CRI'!$A$10:$B$19,2,FALSE)</f>
        <v>APROVECHAMIENTOS</v>
      </c>
      <c r="F2265" s="16" t="str">
        <f t="shared" si="319"/>
        <v>061000</v>
      </c>
      <c r="G2265" s="16" t="str">
        <f>VLOOKUP(F2265:F5421,'[10]Catalogos CRI'!$A$24:$B$65,2,FALSE)</f>
        <v>APROVECHAMIENTOS DE TIPO CORRIENTE</v>
      </c>
      <c r="H2265" s="16" t="str">
        <f t="shared" si="320"/>
        <v>061030</v>
      </c>
      <c r="I2265" s="16" t="str">
        <f>VLOOKUP(H2265:H5421,'[10]Catalogos CRI'!$A$70:$B$148,2,FALSE)</f>
        <v>Indemnizaciones</v>
      </c>
      <c r="J2265" s="16" t="str">
        <f t="shared" si="321"/>
        <v>061031</v>
      </c>
      <c r="K2265" s="16" t="str">
        <f>VLOOKUP(J2265:J5421,'[10]Catalogos CRI'!$A$153:$B$335,2,FALSE)</f>
        <v>Indemnizaciones</v>
      </c>
      <c r="L2265" s="16" t="str">
        <f t="shared" si="322"/>
        <v>400</v>
      </c>
      <c r="M2265" s="16" t="str">
        <f>VLOOKUP(L2265:L5421,[11]FF!$A$10:$B$16,2,FALSE)</f>
        <v>Ingresos Propios</v>
      </c>
      <c r="N2265" s="16" t="str">
        <f t="shared" si="323"/>
        <v>401</v>
      </c>
      <c r="O2265" s="16" t="str">
        <f>VLOOKUP(N2265:N5421,[11]FF!$A$22:$B$93,2,FALSE)</f>
        <v>Ingresos Propios</v>
      </c>
      <c r="P2265" s="16">
        <v>860643</v>
      </c>
      <c r="Q2265" s="16">
        <v>10</v>
      </c>
      <c r="R2265" s="17">
        <v>0</v>
      </c>
      <c r="S2265" s="17">
        <v>0</v>
      </c>
      <c r="T2265" s="17">
        <f t="shared" si="315"/>
        <v>0</v>
      </c>
      <c r="U2265" s="17">
        <v>0</v>
      </c>
      <c r="V2265" s="17">
        <v>61810.41</v>
      </c>
      <c r="W2265" s="17">
        <f t="shared" si="316"/>
        <v>-61810.41</v>
      </c>
      <c r="X2265" t="str">
        <f>VLOOKUP(J2265,'[12]Conver ASEJ VS Clave Nueva'!$A$4:$C$193,3,FALSE)</f>
        <v>6.1.3.1</v>
      </c>
      <c r="Y2265" t="str">
        <f>VLOOKUP(K2265,'[13]Conver ASEJ VS Clave Nueva'!$B$4:$D$193,3,FALSE)</f>
        <v>Indemnizaciones</v>
      </c>
    </row>
    <row r="2266" spans="1:25" x14ac:dyDescent="0.25">
      <c r="A2266" s="16">
        <v>84813</v>
      </c>
      <c r="B2266" s="16" t="s">
        <v>88</v>
      </c>
      <c r="C2266" s="16" t="str">
        <f t="shared" si="317"/>
        <v>2018</v>
      </c>
      <c r="D2266" s="16" t="str">
        <f t="shared" si="318"/>
        <v>060000</v>
      </c>
      <c r="E2266" s="16" t="str">
        <f>VLOOKUP(D2266:D5422,'[10]Catalogos CRI'!$A$10:$B$19,2,FALSE)</f>
        <v>APROVECHAMIENTOS</v>
      </c>
      <c r="F2266" s="16" t="str">
        <f t="shared" si="319"/>
        <v>061000</v>
      </c>
      <c r="G2266" s="16" t="str">
        <f>VLOOKUP(F2266:F5422,'[10]Catalogos CRI'!$A$24:$B$65,2,FALSE)</f>
        <v>APROVECHAMIENTOS DE TIPO CORRIENTE</v>
      </c>
      <c r="H2266" s="16" t="str">
        <f t="shared" si="320"/>
        <v>061030</v>
      </c>
      <c r="I2266" s="16" t="str">
        <f>VLOOKUP(H2266:H5422,'[10]Catalogos CRI'!$A$70:$B$148,2,FALSE)</f>
        <v>Indemnizaciones</v>
      </c>
      <c r="J2266" s="16" t="str">
        <f t="shared" si="321"/>
        <v>061031</v>
      </c>
      <c r="K2266" s="16" t="str">
        <f>VLOOKUP(J2266:J5422,'[10]Catalogos CRI'!$A$153:$B$335,2,FALSE)</f>
        <v>Indemnizaciones</v>
      </c>
      <c r="L2266" s="16" t="str">
        <f t="shared" si="322"/>
        <v>400</v>
      </c>
      <c r="M2266" s="16" t="str">
        <f>VLOOKUP(L2266:L5422,[11]FF!$A$10:$B$16,2,FALSE)</f>
        <v>Ingresos Propios</v>
      </c>
      <c r="N2266" s="16" t="str">
        <f t="shared" si="323"/>
        <v>401</v>
      </c>
      <c r="O2266" s="16" t="str">
        <f>VLOOKUP(N2266:N5422,[11]FF!$A$22:$B$93,2,FALSE)</f>
        <v>Ingresos Propios</v>
      </c>
      <c r="P2266" s="16">
        <v>860644</v>
      </c>
      <c r="Q2266" s="16">
        <v>11</v>
      </c>
      <c r="R2266" s="17">
        <v>0</v>
      </c>
      <c r="S2266" s="17">
        <v>0</v>
      </c>
      <c r="T2266" s="17">
        <f t="shared" si="315"/>
        <v>0</v>
      </c>
      <c r="U2266" s="17">
        <v>0</v>
      </c>
      <c r="V2266" s="17">
        <v>19963</v>
      </c>
      <c r="W2266" s="17">
        <f t="shared" si="316"/>
        <v>-19963</v>
      </c>
      <c r="X2266" t="str">
        <f>VLOOKUP(J2266,'[12]Conver ASEJ VS Clave Nueva'!$A$4:$C$193,3,FALSE)</f>
        <v>6.1.3.1</v>
      </c>
      <c r="Y2266" t="str">
        <f>VLOOKUP(K2266,'[13]Conver ASEJ VS Clave Nueva'!$B$4:$D$193,3,FALSE)</f>
        <v>Indemnizaciones</v>
      </c>
    </row>
    <row r="2267" spans="1:25" x14ac:dyDescent="0.25">
      <c r="A2267" s="16">
        <v>84813</v>
      </c>
      <c r="B2267" s="16" t="s">
        <v>88</v>
      </c>
      <c r="C2267" s="16" t="str">
        <f t="shared" si="317"/>
        <v>2018</v>
      </c>
      <c r="D2267" s="16" t="str">
        <f t="shared" si="318"/>
        <v>060000</v>
      </c>
      <c r="E2267" s="16" t="str">
        <f>VLOOKUP(D2267:D5423,'[10]Catalogos CRI'!$A$10:$B$19,2,FALSE)</f>
        <v>APROVECHAMIENTOS</v>
      </c>
      <c r="F2267" s="16" t="str">
        <f t="shared" si="319"/>
        <v>061000</v>
      </c>
      <c r="G2267" s="16" t="str">
        <f>VLOOKUP(F2267:F5423,'[10]Catalogos CRI'!$A$24:$B$65,2,FALSE)</f>
        <v>APROVECHAMIENTOS DE TIPO CORRIENTE</v>
      </c>
      <c r="H2267" s="16" t="str">
        <f t="shared" si="320"/>
        <v>061030</v>
      </c>
      <c r="I2267" s="16" t="str">
        <f>VLOOKUP(H2267:H5423,'[10]Catalogos CRI'!$A$70:$B$148,2,FALSE)</f>
        <v>Indemnizaciones</v>
      </c>
      <c r="J2267" s="16" t="str">
        <f t="shared" si="321"/>
        <v>061031</v>
      </c>
      <c r="K2267" s="16" t="str">
        <f>VLOOKUP(J2267:J5423,'[10]Catalogos CRI'!$A$153:$B$335,2,FALSE)</f>
        <v>Indemnizaciones</v>
      </c>
      <c r="L2267" s="16" t="str">
        <f t="shared" si="322"/>
        <v>400</v>
      </c>
      <c r="M2267" s="16" t="str">
        <f>VLOOKUP(L2267:L5423,[11]FF!$A$10:$B$16,2,FALSE)</f>
        <v>Ingresos Propios</v>
      </c>
      <c r="N2267" s="16" t="str">
        <f t="shared" si="323"/>
        <v>401</v>
      </c>
      <c r="O2267" s="16" t="str">
        <f>VLOOKUP(N2267:N5423,[11]FF!$A$22:$B$93,2,FALSE)</f>
        <v>Ingresos Propios</v>
      </c>
      <c r="P2267" s="16">
        <v>860645</v>
      </c>
      <c r="Q2267" s="16">
        <v>12</v>
      </c>
      <c r="R2267" s="17">
        <v>0</v>
      </c>
      <c r="S2267" s="17">
        <v>0</v>
      </c>
      <c r="T2267" s="17">
        <f t="shared" si="315"/>
        <v>0</v>
      </c>
      <c r="U2267" s="17">
        <v>0</v>
      </c>
      <c r="V2267" s="17">
        <v>9338.43</v>
      </c>
      <c r="W2267" s="17">
        <f t="shared" si="316"/>
        <v>-9338.43</v>
      </c>
      <c r="X2267" t="str">
        <f>VLOOKUP(J2267,'[12]Conver ASEJ VS Clave Nueva'!$A$4:$C$193,3,FALSE)</f>
        <v>6.1.3.1</v>
      </c>
      <c r="Y2267" t="str">
        <f>VLOOKUP(K2267,'[13]Conver ASEJ VS Clave Nueva'!$B$4:$D$193,3,FALSE)</f>
        <v>Indemnizaciones</v>
      </c>
    </row>
    <row r="2268" spans="1:25" x14ac:dyDescent="0.25">
      <c r="A2268" s="16">
        <v>84823</v>
      </c>
      <c r="B2268" s="16" t="s">
        <v>90</v>
      </c>
      <c r="C2268" s="16" t="str">
        <f t="shared" si="317"/>
        <v>2018</v>
      </c>
      <c r="D2268" s="16" t="str">
        <f t="shared" si="318"/>
        <v>040000</v>
      </c>
      <c r="E2268" s="16" t="str">
        <f>VLOOKUP(D2268:D5424,'[10]Catalogos CRI'!$A$10:$B$19,2,FALSE)</f>
        <v>DERECHOS</v>
      </c>
      <c r="F2268" s="16" t="str">
        <f t="shared" si="319"/>
        <v>043000</v>
      </c>
      <c r="G2268" s="16" t="str">
        <f>VLOOKUP(F2268:F5424,'[10]Catalogos CRI'!$A$24:$B$65,2,FALSE)</f>
        <v>DERECHOS POR PRESTACIÓN DE SERVICIOS</v>
      </c>
      <c r="H2268" s="16" t="str">
        <f t="shared" si="320"/>
        <v>043050</v>
      </c>
      <c r="I2268" s="16" t="str">
        <f>VLOOKUP(H2268:H5424,'[10]Catalogos CRI'!$A$70:$B$148,2,FALSE)</f>
        <v>Licencias de cambio de régimen de propiedad y urbanización</v>
      </c>
      <c r="J2268" s="16" t="str">
        <f t="shared" si="321"/>
        <v>043052</v>
      </c>
      <c r="K2268" s="16" t="str">
        <f>VLOOKUP(J2268:J5424,'[10]Catalogos CRI'!$A$153:$B$335,2,FALSE)</f>
        <v>Licencia de urbanización</v>
      </c>
      <c r="L2268" s="16" t="str">
        <f t="shared" si="322"/>
        <v>400</v>
      </c>
      <c r="M2268" s="16" t="str">
        <f>VLOOKUP(L2268:L5424,[11]FF!$A$10:$B$16,2,FALSE)</f>
        <v>Ingresos Propios</v>
      </c>
      <c r="N2268" s="16" t="str">
        <f t="shared" si="323"/>
        <v>401</v>
      </c>
      <c r="O2268" s="16" t="str">
        <f>VLOOKUP(N2268:N5424,[11]FF!$A$22:$B$93,2,FALSE)</f>
        <v>Ingresos Propios</v>
      </c>
      <c r="P2268" s="16">
        <v>860698</v>
      </c>
      <c r="Q2268" s="16">
        <v>1</v>
      </c>
      <c r="R2268" s="17">
        <v>0</v>
      </c>
      <c r="S2268" s="17">
        <v>0</v>
      </c>
      <c r="T2268" s="17">
        <f t="shared" si="315"/>
        <v>0</v>
      </c>
      <c r="U2268" s="17">
        <v>0</v>
      </c>
      <c r="V2268" s="17">
        <v>72927.98</v>
      </c>
      <c r="W2268" s="17">
        <f t="shared" si="316"/>
        <v>-72927.98</v>
      </c>
      <c r="X2268" t="str">
        <f>VLOOKUP(J2268,'[12]Conver ASEJ VS Clave Nueva'!$A$4:$C$193,3,FALSE)</f>
        <v>4.3.5.2</v>
      </c>
      <c r="Y2268" t="str">
        <f>VLOOKUP(K2268,'[13]Conver ASEJ VS Clave Nueva'!$B$4:$D$193,3,FALSE)</f>
        <v>Licencia de urbanización</v>
      </c>
    </row>
    <row r="2269" spans="1:25" x14ac:dyDescent="0.25">
      <c r="A2269" s="16">
        <v>84823</v>
      </c>
      <c r="B2269" s="16" t="s">
        <v>90</v>
      </c>
      <c r="C2269" s="16" t="str">
        <f t="shared" si="317"/>
        <v>2018</v>
      </c>
      <c r="D2269" s="16" t="str">
        <f t="shared" si="318"/>
        <v>040000</v>
      </c>
      <c r="E2269" s="16" t="str">
        <f>VLOOKUP(D2269:D5425,'[10]Catalogos CRI'!$A$10:$B$19,2,FALSE)</f>
        <v>DERECHOS</v>
      </c>
      <c r="F2269" s="16" t="str">
        <f t="shared" si="319"/>
        <v>043000</v>
      </c>
      <c r="G2269" s="16" t="str">
        <f>VLOOKUP(F2269:F5425,'[10]Catalogos CRI'!$A$24:$B$65,2,FALSE)</f>
        <v>DERECHOS POR PRESTACIÓN DE SERVICIOS</v>
      </c>
      <c r="H2269" s="16" t="str">
        <f t="shared" si="320"/>
        <v>043050</v>
      </c>
      <c r="I2269" s="16" t="str">
        <f>VLOOKUP(H2269:H5425,'[10]Catalogos CRI'!$A$70:$B$148,2,FALSE)</f>
        <v>Licencias de cambio de régimen de propiedad y urbanización</v>
      </c>
      <c r="J2269" s="16" t="str">
        <f t="shared" si="321"/>
        <v>043052</v>
      </c>
      <c r="K2269" s="16" t="str">
        <f>VLOOKUP(J2269:J5425,'[10]Catalogos CRI'!$A$153:$B$335,2,FALSE)</f>
        <v>Licencia de urbanización</v>
      </c>
      <c r="L2269" s="16" t="str">
        <f t="shared" si="322"/>
        <v>400</v>
      </c>
      <c r="M2269" s="16" t="str">
        <f>VLOOKUP(L2269:L5425,[11]FF!$A$10:$B$16,2,FALSE)</f>
        <v>Ingresos Propios</v>
      </c>
      <c r="N2269" s="16" t="str">
        <f t="shared" si="323"/>
        <v>401</v>
      </c>
      <c r="O2269" s="16" t="str">
        <f>VLOOKUP(N2269:N5425,[11]FF!$A$22:$B$93,2,FALSE)</f>
        <v>Ingresos Propios</v>
      </c>
      <c r="P2269" s="16">
        <v>860699</v>
      </c>
      <c r="Q2269" s="16">
        <v>2</v>
      </c>
      <c r="R2269" s="17">
        <v>0</v>
      </c>
      <c r="S2269" s="17">
        <v>0</v>
      </c>
      <c r="T2269" s="17">
        <f t="shared" si="315"/>
        <v>0</v>
      </c>
      <c r="U2269" s="17">
        <v>0</v>
      </c>
      <c r="V2269" s="17">
        <v>0</v>
      </c>
      <c r="W2269" s="17">
        <f t="shared" si="316"/>
        <v>0</v>
      </c>
      <c r="X2269" t="str">
        <f>VLOOKUP(J2269,'[12]Conver ASEJ VS Clave Nueva'!$A$4:$C$193,3,FALSE)</f>
        <v>4.3.5.2</v>
      </c>
      <c r="Y2269" t="str">
        <f>VLOOKUP(K2269,'[13]Conver ASEJ VS Clave Nueva'!$B$4:$D$193,3,FALSE)</f>
        <v>Licencia de urbanización</v>
      </c>
    </row>
    <row r="2270" spans="1:25" x14ac:dyDescent="0.25">
      <c r="A2270" s="16">
        <v>84823</v>
      </c>
      <c r="B2270" s="16" t="s">
        <v>90</v>
      </c>
      <c r="C2270" s="16" t="str">
        <f t="shared" si="317"/>
        <v>2018</v>
      </c>
      <c r="D2270" s="16" t="str">
        <f t="shared" si="318"/>
        <v>040000</v>
      </c>
      <c r="E2270" s="16" t="str">
        <f>VLOOKUP(D2270:D5426,'[10]Catalogos CRI'!$A$10:$B$19,2,FALSE)</f>
        <v>DERECHOS</v>
      </c>
      <c r="F2270" s="16" t="str">
        <f t="shared" si="319"/>
        <v>043000</v>
      </c>
      <c r="G2270" s="16" t="str">
        <f>VLOOKUP(F2270:F5426,'[10]Catalogos CRI'!$A$24:$B$65,2,FALSE)</f>
        <v>DERECHOS POR PRESTACIÓN DE SERVICIOS</v>
      </c>
      <c r="H2270" s="16" t="str">
        <f t="shared" si="320"/>
        <v>043050</v>
      </c>
      <c r="I2270" s="16" t="str">
        <f>VLOOKUP(H2270:H5426,'[10]Catalogos CRI'!$A$70:$B$148,2,FALSE)</f>
        <v>Licencias de cambio de régimen de propiedad y urbanización</v>
      </c>
      <c r="J2270" s="16" t="str">
        <f t="shared" si="321"/>
        <v>043052</v>
      </c>
      <c r="K2270" s="16" t="str">
        <f>VLOOKUP(J2270:J5426,'[10]Catalogos CRI'!$A$153:$B$335,2,FALSE)</f>
        <v>Licencia de urbanización</v>
      </c>
      <c r="L2270" s="16" t="str">
        <f t="shared" si="322"/>
        <v>400</v>
      </c>
      <c r="M2270" s="16" t="str">
        <f>VLOOKUP(L2270:L5426,[11]FF!$A$10:$B$16,2,FALSE)</f>
        <v>Ingresos Propios</v>
      </c>
      <c r="N2270" s="16" t="str">
        <f t="shared" si="323"/>
        <v>401</v>
      </c>
      <c r="O2270" s="16" t="str">
        <f>VLOOKUP(N2270:N5426,[11]FF!$A$22:$B$93,2,FALSE)</f>
        <v>Ingresos Propios</v>
      </c>
      <c r="P2270" s="16">
        <v>860700</v>
      </c>
      <c r="Q2270" s="16">
        <v>3</v>
      </c>
      <c r="R2270" s="17">
        <v>0</v>
      </c>
      <c r="S2270" s="17">
        <v>0</v>
      </c>
      <c r="T2270" s="17">
        <f t="shared" si="315"/>
        <v>0</v>
      </c>
      <c r="U2270" s="17">
        <v>0</v>
      </c>
      <c r="V2270" s="17">
        <v>0</v>
      </c>
      <c r="W2270" s="17">
        <f t="shared" si="316"/>
        <v>0</v>
      </c>
      <c r="X2270" t="str">
        <f>VLOOKUP(J2270,'[12]Conver ASEJ VS Clave Nueva'!$A$4:$C$193,3,FALSE)</f>
        <v>4.3.5.2</v>
      </c>
      <c r="Y2270" t="str">
        <f>VLOOKUP(K2270,'[13]Conver ASEJ VS Clave Nueva'!$B$4:$D$193,3,FALSE)</f>
        <v>Licencia de urbanización</v>
      </c>
    </row>
    <row r="2271" spans="1:25" x14ac:dyDescent="0.25">
      <c r="A2271" s="16">
        <v>84823</v>
      </c>
      <c r="B2271" s="16" t="s">
        <v>90</v>
      </c>
      <c r="C2271" s="16" t="str">
        <f t="shared" si="317"/>
        <v>2018</v>
      </c>
      <c r="D2271" s="16" t="str">
        <f t="shared" si="318"/>
        <v>040000</v>
      </c>
      <c r="E2271" s="16" t="str">
        <f>VLOOKUP(D2271:D5427,'[10]Catalogos CRI'!$A$10:$B$19,2,FALSE)</f>
        <v>DERECHOS</v>
      </c>
      <c r="F2271" s="16" t="str">
        <f t="shared" si="319"/>
        <v>043000</v>
      </c>
      <c r="G2271" s="16" t="str">
        <f>VLOOKUP(F2271:F5427,'[10]Catalogos CRI'!$A$24:$B$65,2,FALSE)</f>
        <v>DERECHOS POR PRESTACIÓN DE SERVICIOS</v>
      </c>
      <c r="H2271" s="16" t="str">
        <f t="shared" si="320"/>
        <v>043050</v>
      </c>
      <c r="I2271" s="16" t="str">
        <f>VLOOKUP(H2271:H5427,'[10]Catalogos CRI'!$A$70:$B$148,2,FALSE)</f>
        <v>Licencias de cambio de régimen de propiedad y urbanización</v>
      </c>
      <c r="J2271" s="16" t="str">
        <f t="shared" si="321"/>
        <v>043052</v>
      </c>
      <c r="K2271" s="16" t="str">
        <f>VLOOKUP(J2271:J5427,'[10]Catalogos CRI'!$A$153:$B$335,2,FALSE)</f>
        <v>Licencia de urbanización</v>
      </c>
      <c r="L2271" s="16" t="str">
        <f t="shared" si="322"/>
        <v>400</v>
      </c>
      <c r="M2271" s="16" t="str">
        <f>VLOOKUP(L2271:L5427,[11]FF!$A$10:$B$16,2,FALSE)</f>
        <v>Ingresos Propios</v>
      </c>
      <c r="N2271" s="16" t="str">
        <f t="shared" si="323"/>
        <v>401</v>
      </c>
      <c r="O2271" s="16" t="str">
        <f>VLOOKUP(N2271:N5427,[11]FF!$A$22:$B$93,2,FALSE)</f>
        <v>Ingresos Propios</v>
      </c>
      <c r="P2271" s="16">
        <v>860701</v>
      </c>
      <c r="Q2271" s="16">
        <v>4</v>
      </c>
      <c r="R2271" s="17">
        <v>0</v>
      </c>
      <c r="S2271" s="17">
        <v>0</v>
      </c>
      <c r="T2271" s="17">
        <f t="shared" si="315"/>
        <v>0</v>
      </c>
      <c r="U2271" s="17">
        <v>0</v>
      </c>
      <c r="V2271" s="17">
        <v>219795.92</v>
      </c>
      <c r="W2271" s="17">
        <f t="shared" si="316"/>
        <v>-219795.92</v>
      </c>
      <c r="X2271" t="str">
        <f>VLOOKUP(J2271,'[12]Conver ASEJ VS Clave Nueva'!$A$4:$C$193,3,FALSE)</f>
        <v>4.3.5.2</v>
      </c>
      <c r="Y2271" t="str">
        <f>VLOOKUP(K2271,'[13]Conver ASEJ VS Clave Nueva'!$B$4:$D$193,3,FALSE)</f>
        <v>Licencia de urbanización</v>
      </c>
    </row>
    <row r="2272" spans="1:25" x14ac:dyDescent="0.25">
      <c r="A2272" s="16">
        <v>84823</v>
      </c>
      <c r="B2272" s="16" t="s">
        <v>90</v>
      </c>
      <c r="C2272" s="16" t="str">
        <f t="shared" si="317"/>
        <v>2018</v>
      </c>
      <c r="D2272" s="16" t="str">
        <f t="shared" si="318"/>
        <v>040000</v>
      </c>
      <c r="E2272" s="16" t="str">
        <f>VLOOKUP(D2272:D5428,'[10]Catalogos CRI'!$A$10:$B$19,2,FALSE)</f>
        <v>DERECHOS</v>
      </c>
      <c r="F2272" s="16" t="str">
        <f t="shared" si="319"/>
        <v>043000</v>
      </c>
      <c r="G2272" s="16" t="str">
        <f>VLOOKUP(F2272:F5428,'[10]Catalogos CRI'!$A$24:$B$65,2,FALSE)</f>
        <v>DERECHOS POR PRESTACIÓN DE SERVICIOS</v>
      </c>
      <c r="H2272" s="16" t="str">
        <f t="shared" si="320"/>
        <v>043050</v>
      </c>
      <c r="I2272" s="16" t="str">
        <f>VLOOKUP(H2272:H5428,'[10]Catalogos CRI'!$A$70:$B$148,2,FALSE)</f>
        <v>Licencias de cambio de régimen de propiedad y urbanización</v>
      </c>
      <c r="J2272" s="16" t="str">
        <f t="shared" si="321"/>
        <v>043052</v>
      </c>
      <c r="K2272" s="16" t="str">
        <f>VLOOKUP(J2272:J5428,'[10]Catalogos CRI'!$A$153:$B$335,2,FALSE)</f>
        <v>Licencia de urbanización</v>
      </c>
      <c r="L2272" s="16" t="str">
        <f t="shared" si="322"/>
        <v>400</v>
      </c>
      <c r="M2272" s="16" t="str">
        <f>VLOOKUP(L2272:L5428,[11]FF!$A$10:$B$16,2,FALSE)</f>
        <v>Ingresos Propios</v>
      </c>
      <c r="N2272" s="16" t="str">
        <f t="shared" si="323"/>
        <v>401</v>
      </c>
      <c r="O2272" s="16" t="str">
        <f>VLOOKUP(N2272:N5428,[11]FF!$A$22:$B$93,2,FALSE)</f>
        <v>Ingresos Propios</v>
      </c>
      <c r="P2272" s="16">
        <v>860702</v>
      </c>
      <c r="Q2272" s="16">
        <v>5</v>
      </c>
      <c r="R2272" s="17">
        <v>0</v>
      </c>
      <c r="S2272" s="17">
        <v>0</v>
      </c>
      <c r="T2272" s="17">
        <f t="shared" si="315"/>
        <v>0</v>
      </c>
      <c r="U2272" s="17">
        <v>0</v>
      </c>
      <c r="V2272" s="17">
        <v>72927.98</v>
      </c>
      <c r="W2272" s="17">
        <f t="shared" si="316"/>
        <v>-72927.98</v>
      </c>
      <c r="X2272" t="str">
        <f>VLOOKUP(J2272,'[12]Conver ASEJ VS Clave Nueva'!$A$4:$C$193,3,FALSE)</f>
        <v>4.3.5.2</v>
      </c>
      <c r="Y2272" t="str">
        <f>VLOOKUP(K2272,'[13]Conver ASEJ VS Clave Nueva'!$B$4:$D$193,3,FALSE)</f>
        <v>Licencia de urbanización</v>
      </c>
    </row>
    <row r="2273" spans="1:25" x14ac:dyDescent="0.25">
      <c r="A2273" s="16">
        <v>84823</v>
      </c>
      <c r="B2273" s="16" t="s">
        <v>90</v>
      </c>
      <c r="C2273" s="16" t="str">
        <f t="shared" si="317"/>
        <v>2018</v>
      </c>
      <c r="D2273" s="16" t="str">
        <f t="shared" si="318"/>
        <v>040000</v>
      </c>
      <c r="E2273" s="16" t="str">
        <f>VLOOKUP(D2273:D5429,'[10]Catalogos CRI'!$A$10:$B$19,2,FALSE)</f>
        <v>DERECHOS</v>
      </c>
      <c r="F2273" s="16" t="str">
        <f t="shared" si="319"/>
        <v>043000</v>
      </c>
      <c r="G2273" s="16" t="str">
        <f>VLOOKUP(F2273:F5429,'[10]Catalogos CRI'!$A$24:$B$65,2,FALSE)</f>
        <v>DERECHOS POR PRESTACIÓN DE SERVICIOS</v>
      </c>
      <c r="H2273" s="16" t="str">
        <f t="shared" si="320"/>
        <v>043050</v>
      </c>
      <c r="I2273" s="16" t="str">
        <f>VLOOKUP(H2273:H5429,'[10]Catalogos CRI'!$A$70:$B$148,2,FALSE)</f>
        <v>Licencias de cambio de régimen de propiedad y urbanización</v>
      </c>
      <c r="J2273" s="16" t="str">
        <f t="shared" si="321"/>
        <v>043052</v>
      </c>
      <c r="K2273" s="16" t="str">
        <f>VLOOKUP(J2273:J5429,'[10]Catalogos CRI'!$A$153:$B$335,2,FALSE)</f>
        <v>Licencia de urbanización</v>
      </c>
      <c r="L2273" s="16" t="str">
        <f t="shared" si="322"/>
        <v>400</v>
      </c>
      <c r="M2273" s="16" t="str">
        <f>VLOOKUP(L2273:L5429,[11]FF!$A$10:$B$16,2,FALSE)</f>
        <v>Ingresos Propios</v>
      </c>
      <c r="N2273" s="16" t="str">
        <f t="shared" si="323"/>
        <v>401</v>
      </c>
      <c r="O2273" s="16" t="str">
        <f>VLOOKUP(N2273:N5429,[11]FF!$A$22:$B$93,2,FALSE)</f>
        <v>Ingresos Propios</v>
      </c>
      <c r="P2273" s="16">
        <v>860703</v>
      </c>
      <c r="Q2273" s="16">
        <v>6</v>
      </c>
      <c r="R2273" s="17">
        <v>0</v>
      </c>
      <c r="S2273" s="17">
        <v>0</v>
      </c>
      <c r="T2273" s="17">
        <f t="shared" si="315"/>
        <v>0</v>
      </c>
      <c r="U2273" s="17">
        <v>0</v>
      </c>
      <c r="V2273" s="17">
        <v>347687.55</v>
      </c>
      <c r="W2273" s="17">
        <f t="shared" si="316"/>
        <v>-347687.55</v>
      </c>
      <c r="X2273" t="str">
        <f>VLOOKUP(J2273,'[12]Conver ASEJ VS Clave Nueva'!$A$4:$C$193,3,FALSE)</f>
        <v>4.3.5.2</v>
      </c>
      <c r="Y2273" t="str">
        <f>VLOOKUP(K2273,'[13]Conver ASEJ VS Clave Nueva'!$B$4:$D$193,3,FALSE)</f>
        <v>Licencia de urbanización</v>
      </c>
    </row>
    <row r="2274" spans="1:25" x14ac:dyDescent="0.25">
      <c r="A2274" s="16">
        <v>84823</v>
      </c>
      <c r="B2274" s="16" t="s">
        <v>90</v>
      </c>
      <c r="C2274" s="16" t="str">
        <f t="shared" si="317"/>
        <v>2018</v>
      </c>
      <c r="D2274" s="16" t="str">
        <f t="shared" si="318"/>
        <v>040000</v>
      </c>
      <c r="E2274" s="16" t="str">
        <f>VLOOKUP(D2274:D5430,'[10]Catalogos CRI'!$A$10:$B$19,2,FALSE)</f>
        <v>DERECHOS</v>
      </c>
      <c r="F2274" s="16" t="str">
        <f t="shared" si="319"/>
        <v>043000</v>
      </c>
      <c r="G2274" s="16" t="str">
        <f>VLOOKUP(F2274:F5430,'[10]Catalogos CRI'!$A$24:$B$65,2,FALSE)</f>
        <v>DERECHOS POR PRESTACIÓN DE SERVICIOS</v>
      </c>
      <c r="H2274" s="16" t="str">
        <f t="shared" si="320"/>
        <v>043050</v>
      </c>
      <c r="I2274" s="16" t="str">
        <f>VLOOKUP(H2274:H5430,'[10]Catalogos CRI'!$A$70:$B$148,2,FALSE)</f>
        <v>Licencias de cambio de régimen de propiedad y urbanización</v>
      </c>
      <c r="J2274" s="16" t="str">
        <f t="shared" si="321"/>
        <v>043052</v>
      </c>
      <c r="K2274" s="16" t="str">
        <f>VLOOKUP(J2274:J5430,'[10]Catalogos CRI'!$A$153:$B$335,2,FALSE)</f>
        <v>Licencia de urbanización</v>
      </c>
      <c r="L2274" s="16" t="str">
        <f t="shared" si="322"/>
        <v>400</v>
      </c>
      <c r="M2274" s="16" t="str">
        <f>VLOOKUP(L2274:L5430,[11]FF!$A$10:$B$16,2,FALSE)</f>
        <v>Ingresos Propios</v>
      </c>
      <c r="N2274" s="16" t="str">
        <f t="shared" si="323"/>
        <v>401</v>
      </c>
      <c r="O2274" s="16" t="str">
        <f>VLOOKUP(N2274:N5430,[11]FF!$A$22:$B$93,2,FALSE)</f>
        <v>Ingresos Propios</v>
      </c>
      <c r="P2274" s="16">
        <v>860704</v>
      </c>
      <c r="Q2274" s="16">
        <v>7</v>
      </c>
      <c r="R2274" s="17">
        <v>0</v>
      </c>
      <c r="S2274" s="17">
        <v>0</v>
      </c>
      <c r="T2274" s="17">
        <f t="shared" si="315"/>
        <v>0</v>
      </c>
      <c r="U2274" s="17">
        <v>0</v>
      </c>
      <c r="V2274" s="17">
        <v>481831.4</v>
      </c>
      <c r="W2274" s="17">
        <f t="shared" si="316"/>
        <v>-481831.4</v>
      </c>
      <c r="X2274" t="str">
        <f>VLOOKUP(J2274,'[12]Conver ASEJ VS Clave Nueva'!$A$4:$C$193,3,FALSE)</f>
        <v>4.3.5.2</v>
      </c>
      <c r="Y2274" t="str">
        <f>VLOOKUP(K2274,'[13]Conver ASEJ VS Clave Nueva'!$B$4:$D$193,3,FALSE)</f>
        <v>Licencia de urbanización</v>
      </c>
    </row>
    <row r="2275" spans="1:25" x14ac:dyDescent="0.25">
      <c r="A2275" s="16">
        <v>84823</v>
      </c>
      <c r="B2275" s="16" t="s">
        <v>90</v>
      </c>
      <c r="C2275" s="16" t="str">
        <f t="shared" si="317"/>
        <v>2018</v>
      </c>
      <c r="D2275" s="16" t="str">
        <f t="shared" si="318"/>
        <v>040000</v>
      </c>
      <c r="E2275" s="16" t="str">
        <f>VLOOKUP(D2275:D5431,'[10]Catalogos CRI'!$A$10:$B$19,2,FALSE)</f>
        <v>DERECHOS</v>
      </c>
      <c r="F2275" s="16" t="str">
        <f t="shared" si="319"/>
        <v>043000</v>
      </c>
      <c r="G2275" s="16" t="str">
        <f>VLOOKUP(F2275:F5431,'[10]Catalogos CRI'!$A$24:$B$65,2,FALSE)</f>
        <v>DERECHOS POR PRESTACIÓN DE SERVICIOS</v>
      </c>
      <c r="H2275" s="16" t="str">
        <f t="shared" si="320"/>
        <v>043050</v>
      </c>
      <c r="I2275" s="16" t="str">
        <f>VLOOKUP(H2275:H5431,'[10]Catalogos CRI'!$A$70:$B$148,2,FALSE)</f>
        <v>Licencias de cambio de régimen de propiedad y urbanización</v>
      </c>
      <c r="J2275" s="16" t="str">
        <f t="shared" si="321"/>
        <v>043052</v>
      </c>
      <c r="K2275" s="16" t="str">
        <f>VLOOKUP(J2275:J5431,'[10]Catalogos CRI'!$A$153:$B$335,2,FALSE)</f>
        <v>Licencia de urbanización</v>
      </c>
      <c r="L2275" s="16" t="str">
        <f t="shared" si="322"/>
        <v>400</v>
      </c>
      <c r="M2275" s="16" t="str">
        <f>VLOOKUP(L2275:L5431,[11]FF!$A$10:$B$16,2,FALSE)</f>
        <v>Ingresos Propios</v>
      </c>
      <c r="N2275" s="16" t="str">
        <f t="shared" si="323"/>
        <v>401</v>
      </c>
      <c r="O2275" s="16" t="str">
        <f>VLOOKUP(N2275:N5431,[11]FF!$A$22:$B$93,2,FALSE)</f>
        <v>Ingresos Propios</v>
      </c>
      <c r="P2275" s="16">
        <v>860705</v>
      </c>
      <c r="Q2275" s="16">
        <v>8</v>
      </c>
      <c r="R2275" s="17">
        <v>0</v>
      </c>
      <c r="S2275" s="17">
        <v>0</v>
      </c>
      <c r="T2275" s="17">
        <f t="shared" si="315"/>
        <v>0</v>
      </c>
      <c r="U2275" s="17">
        <v>0</v>
      </c>
      <c r="V2275" s="17">
        <v>127917.36</v>
      </c>
      <c r="W2275" s="17">
        <f t="shared" si="316"/>
        <v>-127917.36</v>
      </c>
      <c r="X2275" t="str">
        <f>VLOOKUP(J2275,'[12]Conver ASEJ VS Clave Nueva'!$A$4:$C$193,3,FALSE)</f>
        <v>4.3.5.2</v>
      </c>
      <c r="Y2275" t="str">
        <f>VLOOKUP(K2275,'[13]Conver ASEJ VS Clave Nueva'!$B$4:$D$193,3,FALSE)</f>
        <v>Licencia de urbanización</v>
      </c>
    </row>
    <row r="2276" spans="1:25" x14ac:dyDescent="0.25">
      <c r="A2276" s="16">
        <v>84823</v>
      </c>
      <c r="B2276" s="16" t="s">
        <v>90</v>
      </c>
      <c r="C2276" s="16" t="str">
        <f t="shared" si="317"/>
        <v>2018</v>
      </c>
      <c r="D2276" s="16" t="str">
        <f t="shared" si="318"/>
        <v>040000</v>
      </c>
      <c r="E2276" s="16" t="str">
        <f>VLOOKUP(D2276:D5432,'[10]Catalogos CRI'!$A$10:$B$19,2,FALSE)</f>
        <v>DERECHOS</v>
      </c>
      <c r="F2276" s="16" t="str">
        <f t="shared" si="319"/>
        <v>043000</v>
      </c>
      <c r="G2276" s="16" t="str">
        <f>VLOOKUP(F2276:F5432,'[10]Catalogos CRI'!$A$24:$B$65,2,FALSE)</f>
        <v>DERECHOS POR PRESTACIÓN DE SERVICIOS</v>
      </c>
      <c r="H2276" s="16" t="str">
        <f t="shared" si="320"/>
        <v>043050</v>
      </c>
      <c r="I2276" s="16" t="str">
        <f>VLOOKUP(H2276:H5432,'[10]Catalogos CRI'!$A$70:$B$148,2,FALSE)</f>
        <v>Licencias de cambio de régimen de propiedad y urbanización</v>
      </c>
      <c r="J2276" s="16" t="str">
        <f t="shared" si="321"/>
        <v>043052</v>
      </c>
      <c r="K2276" s="16" t="str">
        <f>VLOOKUP(J2276:J5432,'[10]Catalogos CRI'!$A$153:$B$335,2,FALSE)</f>
        <v>Licencia de urbanización</v>
      </c>
      <c r="L2276" s="16" t="str">
        <f t="shared" si="322"/>
        <v>400</v>
      </c>
      <c r="M2276" s="16" t="str">
        <f>VLOOKUP(L2276:L5432,[11]FF!$A$10:$B$16,2,FALSE)</f>
        <v>Ingresos Propios</v>
      </c>
      <c r="N2276" s="16" t="str">
        <f t="shared" si="323"/>
        <v>401</v>
      </c>
      <c r="O2276" s="16" t="str">
        <f>VLOOKUP(N2276:N5432,[11]FF!$A$22:$B$93,2,FALSE)</f>
        <v>Ingresos Propios</v>
      </c>
      <c r="P2276" s="16">
        <v>860706</v>
      </c>
      <c r="Q2276" s="16">
        <v>9</v>
      </c>
      <c r="R2276" s="17">
        <v>0</v>
      </c>
      <c r="S2276" s="17">
        <v>0</v>
      </c>
      <c r="T2276" s="17">
        <f t="shared" si="315"/>
        <v>0</v>
      </c>
      <c r="U2276" s="17">
        <v>0</v>
      </c>
      <c r="V2276" s="17">
        <v>0</v>
      </c>
      <c r="W2276" s="17">
        <f t="shared" si="316"/>
        <v>0</v>
      </c>
      <c r="X2276" t="str">
        <f>VLOOKUP(J2276,'[12]Conver ASEJ VS Clave Nueva'!$A$4:$C$193,3,FALSE)</f>
        <v>4.3.5.2</v>
      </c>
      <c r="Y2276" t="str">
        <f>VLOOKUP(K2276,'[13]Conver ASEJ VS Clave Nueva'!$B$4:$D$193,3,FALSE)</f>
        <v>Licencia de urbanización</v>
      </c>
    </row>
    <row r="2277" spans="1:25" x14ac:dyDescent="0.25">
      <c r="A2277" s="16">
        <v>84823</v>
      </c>
      <c r="B2277" s="16" t="s">
        <v>90</v>
      </c>
      <c r="C2277" s="16" t="str">
        <f t="shared" si="317"/>
        <v>2018</v>
      </c>
      <c r="D2277" s="16" t="str">
        <f t="shared" si="318"/>
        <v>040000</v>
      </c>
      <c r="E2277" s="16" t="str">
        <f>VLOOKUP(D2277:D5433,'[10]Catalogos CRI'!$A$10:$B$19,2,FALSE)</f>
        <v>DERECHOS</v>
      </c>
      <c r="F2277" s="16" t="str">
        <f t="shared" si="319"/>
        <v>043000</v>
      </c>
      <c r="G2277" s="16" t="str">
        <f>VLOOKUP(F2277:F5433,'[10]Catalogos CRI'!$A$24:$B$65,2,FALSE)</f>
        <v>DERECHOS POR PRESTACIÓN DE SERVICIOS</v>
      </c>
      <c r="H2277" s="16" t="str">
        <f t="shared" si="320"/>
        <v>043050</v>
      </c>
      <c r="I2277" s="16" t="str">
        <f>VLOOKUP(H2277:H5433,'[10]Catalogos CRI'!$A$70:$B$148,2,FALSE)</f>
        <v>Licencias de cambio de régimen de propiedad y urbanización</v>
      </c>
      <c r="J2277" s="16" t="str">
        <f t="shared" si="321"/>
        <v>043052</v>
      </c>
      <c r="K2277" s="16" t="str">
        <f>VLOOKUP(J2277:J5433,'[10]Catalogos CRI'!$A$153:$B$335,2,FALSE)</f>
        <v>Licencia de urbanización</v>
      </c>
      <c r="L2277" s="16" t="str">
        <f t="shared" si="322"/>
        <v>400</v>
      </c>
      <c r="M2277" s="16" t="str">
        <f>VLOOKUP(L2277:L5433,[11]FF!$A$10:$B$16,2,FALSE)</f>
        <v>Ingresos Propios</v>
      </c>
      <c r="N2277" s="16" t="str">
        <f t="shared" si="323"/>
        <v>401</v>
      </c>
      <c r="O2277" s="16" t="str">
        <f>VLOOKUP(N2277:N5433,[11]FF!$A$22:$B$93,2,FALSE)</f>
        <v>Ingresos Propios</v>
      </c>
      <c r="P2277" s="16">
        <v>860707</v>
      </c>
      <c r="Q2277" s="16">
        <v>10</v>
      </c>
      <c r="R2277" s="17">
        <v>0</v>
      </c>
      <c r="S2277" s="17">
        <v>0</v>
      </c>
      <c r="T2277" s="17">
        <f t="shared" si="315"/>
        <v>0</v>
      </c>
      <c r="U2277" s="17">
        <v>0</v>
      </c>
      <c r="V2277" s="17">
        <v>4286.7299999999996</v>
      </c>
      <c r="W2277" s="17">
        <f t="shared" si="316"/>
        <v>-4286.7299999999996</v>
      </c>
      <c r="X2277" t="str">
        <f>VLOOKUP(J2277,'[12]Conver ASEJ VS Clave Nueva'!$A$4:$C$193,3,FALSE)</f>
        <v>4.3.5.2</v>
      </c>
      <c r="Y2277" t="str">
        <f>VLOOKUP(K2277,'[13]Conver ASEJ VS Clave Nueva'!$B$4:$D$193,3,FALSE)</f>
        <v>Licencia de urbanización</v>
      </c>
    </row>
    <row r="2278" spans="1:25" x14ac:dyDescent="0.25">
      <c r="A2278" s="16">
        <v>84823</v>
      </c>
      <c r="B2278" s="16" t="s">
        <v>90</v>
      </c>
      <c r="C2278" s="16" t="str">
        <f t="shared" si="317"/>
        <v>2018</v>
      </c>
      <c r="D2278" s="16" t="str">
        <f t="shared" si="318"/>
        <v>040000</v>
      </c>
      <c r="E2278" s="16" t="str">
        <f>VLOOKUP(D2278:D5434,'[10]Catalogos CRI'!$A$10:$B$19,2,FALSE)</f>
        <v>DERECHOS</v>
      </c>
      <c r="F2278" s="16" t="str">
        <f t="shared" si="319"/>
        <v>043000</v>
      </c>
      <c r="G2278" s="16" t="str">
        <f>VLOOKUP(F2278:F5434,'[10]Catalogos CRI'!$A$24:$B$65,2,FALSE)</f>
        <v>DERECHOS POR PRESTACIÓN DE SERVICIOS</v>
      </c>
      <c r="H2278" s="16" t="str">
        <f t="shared" si="320"/>
        <v>043050</v>
      </c>
      <c r="I2278" s="16" t="str">
        <f>VLOOKUP(H2278:H5434,'[10]Catalogos CRI'!$A$70:$B$148,2,FALSE)</f>
        <v>Licencias de cambio de régimen de propiedad y urbanización</v>
      </c>
      <c r="J2278" s="16" t="str">
        <f t="shared" si="321"/>
        <v>043052</v>
      </c>
      <c r="K2278" s="16" t="str">
        <f>VLOOKUP(J2278:J5434,'[10]Catalogos CRI'!$A$153:$B$335,2,FALSE)</f>
        <v>Licencia de urbanización</v>
      </c>
      <c r="L2278" s="16" t="str">
        <f t="shared" si="322"/>
        <v>400</v>
      </c>
      <c r="M2278" s="16" t="str">
        <f>VLOOKUP(L2278:L5434,[11]FF!$A$10:$B$16,2,FALSE)</f>
        <v>Ingresos Propios</v>
      </c>
      <c r="N2278" s="16" t="str">
        <f t="shared" si="323"/>
        <v>401</v>
      </c>
      <c r="O2278" s="16" t="str">
        <f>VLOOKUP(N2278:N5434,[11]FF!$A$22:$B$93,2,FALSE)</f>
        <v>Ingresos Propios</v>
      </c>
      <c r="P2278" s="16">
        <v>860708</v>
      </c>
      <c r="Q2278" s="16">
        <v>11</v>
      </c>
      <c r="R2278" s="17">
        <v>0</v>
      </c>
      <c r="S2278" s="17">
        <v>0</v>
      </c>
      <c r="T2278" s="17">
        <f t="shared" si="315"/>
        <v>0</v>
      </c>
      <c r="U2278" s="17">
        <v>0</v>
      </c>
      <c r="V2278" s="17">
        <v>219795.92</v>
      </c>
      <c r="W2278" s="17">
        <f t="shared" si="316"/>
        <v>-219795.92</v>
      </c>
      <c r="X2278" t="str">
        <f>VLOOKUP(J2278,'[12]Conver ASEJ VS Clave Nueva'!$A$4:$C$193,3,FALSE)</f>
        <v>4.3.5.2</v>
      </c>
      <c r="Y2278" t="str">
        <f>VLOOKUP(K2278,'[13]Conver ASEJ VS Clave Nueva'!$B$4:$D$193,3,FALSE)</f>
        <v>Licencia de urbanización</v>
      </c>
    </row>
    <row r="2279" spans="1:25" x14ac:dyDescent="0.25">
      <c r="A2279" s="16">
        <v>84823</v>
      </c>
      <c r="B2279" s="16" t="s">
        <v>90</v>
      </c>
      <c r="C2279" s="16" t="str">
        <f t="shared" si="317"/>
        <v>2018</v>
      </c>
      <c r="D2279" s="16" t="str">
        <f t="shared" si="318"/>
        <v>040000</v>
      </c>
      <c r="E2279" s="16" t="str">
        <f>VLOOKUP(D2279:D5435,'[10]Catalogos CRI'!$A$10:$B$19,2,FALSE)</f>
        <v>DERECHOS</v>
      </c>
      <c r="F2279" s="16" t="str">
        <f t="shared" si="319"/>
        <v>043000</v>
      </c>
      <c r="G2279" s="16" t="str">
        <f>VLOOKUP(F2279:F5435,'[10]Catalogos CRI'!$A$24:$B$65,2,FALSE)</f>
        <v>DERECHOS POR PRESTACIÓN DE SERVICIOS</v>
      </c>
      <c r="H2279" s="16" t="str">
        <f t="shared" si="320"/>
        <v>043050</v>
      </c>
      <c r="I2279" s="16" t="str">
        <f>VLOOKUP(H2279:H5435,'[10]Catalogos CRI'!$A$70:$B$148,2,FALSE)</f>
        <v>Licencias de cambio de régimen de propiedad y urbanización</v>
      </c>
      <c r="J2279" s="16" t="str">
        <f t="shared" si="321"/>
        <v>043052</v>
      </c>
      <c r="K2279" s="16" t="str">
        <f>VLOOKUP(J2279:J5435,'[10]Catalogos CRI'!$A$153:$B$335,2,FALSE)</f>
        <v>Licencia de urbanización</v>
      </c>
      <c r="L2279" s="16" t="str">
        <f t="shared" si="322"/>
        <v>400</v>
      </c>
      <c r="M2279" s="16" t="str">
        <f>VLOOKUP(L2279:L5435,[11]FF!$A$10:$B$16,2,FALSE)</f>
        <v>Ingresos Propios</v>
      </c>
      <c r="N2279" s="16" t="str">
        <f t="shared" si="323"/>
        <v>401</v>
      </c>
      <c r="O2279" s="16" t="str">
        <f>VLOOKUP(N2279:N5435,[11]FF!$A$22:$B$93,2,FALSE)</f>
        <v>Ingresos Propios</v>
      </c>
      <c r="P2279" s="16">
        <v>860709</v>
      </c>
      <c r="Q2279" s="16">
        <v>12</v>
      </c>
      <c r="R2279" s="17">
        <v>0</v>
      </c>
      <c r="S2279" s="17">
        <v>0</v>
      </c>
      <c r="T2279" s="17">
        <f t="shared" si="315"/>
        <v>0</v>
      </c>
      <c r="U2279" s="17">
        <v>0</v>
      </c>
      <c r="V2279" s="17">
        <v>180328.54</v>
      </c>
      <c r="W2279" s="17">
        <f t="shared" si="316"/>
        <v>-180328.54</v>
      </c>
      <c r="X2279" t="str">
        <f>VLOOKUP(J2279,'[12]Conver ASEJ VS Clave Nueva'!$A$4:$C$193,3,FALSE)</f>
        <v>4.3.5.2</v>
      </c>
      <c r="Y2279" t="str">
        <f>VLOOKUP(K2279,'[13]Conver ASEJ VS Clave Nueva'!$B$4:$D$193,3,FALSE)</f>
        <v>Licencia de urbanización</v>
      </c>
    </row>
    <row r="2280" spans="1:25" x14ac:dyDescent="0.25">
      <c r="A2280" s="16">
        <v>84825</v>
      </c>
      <c r="B2280" s="16" t="s">
        <v>92</v>
      </c>
      <c r="C2280" s="16" t="str">
        <f t="shared" si="317"/>
        <v>2018</v>
      </c>
      <c r="D2280" s="16" t="str">
        <f t="shared" si="318"/>
        <v>040000</v>
      </c>
      <c r="E2280" s="16" t="str">
        <f>VLOOKUP(D2280:D5436,'[10]Catalogos CRI'!$A$10:$B$19,2,FALSE)</f>
        <v>DERECHOS</v>
      </c>
      <c r="F2280" s="16" t="str">
        <f t="shared" si="319"/>
        <v>043000</v>
      </c>
      <c r="G2280" s="16" t="str">
        <f>VLOOKUP(F2280:F5436,'[10]Catalogos CRI'!$A$24:$B$65,2,FALSE)</f>
        <v>DERECHOS POR PRESTACIÓN DE SERVICIOS</v>
      </c>
      <c r="H2280" s="16" t="str">
        <f t="shared" si="320"/>
        <v>043090</v>
      </c>
      <c r="I2280" s="16" t="str">
        <f>VLOOKUP(H2280:H5436,'[10]Catalogos CRI'!$A$70:$B$148,2,FALSE)</f>
        <v>Agua potable y alcantarillado</v>
      </c>
      <c r="J2280" s="16" t="str">
        <f t="shared" si="321"/>
        <v>043097</v>
      </c>
      <c r="K2280" s="16" t="str">
        <f>VLOOKUP(J2280:J5436,'[10]Catalogos CRI'!$A$153:$B$335,2,FALSE)</f>
        <v>Aprovechamiento de la infraestructura básica existente</v>
      </c>
      <c r="L2280" s="16" t="str">
        <f t="shared" si="322"/>
        <v>400</v>
      </c>
      <c r="M2280" s="16" t="str">
        <f>VLOOKUP(L2280:L5436,[11]FF!$A$10:$B$16,2,FALSE)</f>
        <v>Ingresos Propios</v>
      </c>
      <c r="N2280" s="16" t="str">
        <f t="shared" si="323"/>
        <v>401</v>
      </c>
      <c r="O2280" s="16" t="str">
        <f>VLOOKUP(N2280:N5436,[11]FF!$A$22:$B$93,2,FALSE)</f>
        <v>Ingresos Propios</v>
      </c>
      <c r="P2280" s="16">
        <v>860722</v>
      </c>
      <c r="Q2280" s="16">
        <v>1</v>
      </c>
      <c r="R2280" s="17">
        <v>0</v>
      </c>
      <c r="S2280" s="17">
        <v>0</v>
      </c>
      <c r="T2280" s="17">
        <f t="shared" si="315"/>
        <v>0</v>
      </c>
      <c r="U2280" s="17">
        <v>0</v>
      </c>
      <c r="V2280" s="17">
        <v>408934.56</v>
      </c>
      <c r="W2280" s="17">
        <f t="shared" si="316"/>
        <v>-408934.56</v>
      </c>
      <c r="X2280" t="str">
        <f>VLOOKUP(J2280,'[12]Conver ASEJ VS Clave Nueva'!$A$4:$C$193,3,FALSE)</f>
        <v>4.3.10.7</v>
      </c>
      <c r="Y2280" t="str">
        <f>VLOOKUP(K2280,'[13]Conver ASEJ VS Clave Nueva'!$B$4:$D$193,3,FALSE)</f>
        <v>Aprovechamiento de la infraestructura básica existente</v>
      </c>
    </row>
    <row r="2281" spans="1:25" x14ac:dyDescent="0.25">
      <c r="A2281" s="16">
        <v>84825</v>
      </c>
      <c r="B2281" s="16" t="s">
        <v>92</v>
      </c>
      <c r="C2281" s="16" t="str">
        <f t="shared" si="317"/>
        <v>2018</v>
      </c>
      <c r="D2281" s="16" t="str">
        <f t="shared" si="318"/>
        <v>040000</v>
      </c>
      <c r="E2281" s="16" t="str">
        <f>VLOOKUP(D2281:D5437,'[10]Catalogos CRI'!$A$10:$B$19,2,FALSE)</f>
        <v>DERECHOS</v>
      </c>
      <c r="F2281" s="16" t="str">
        <f t="shared" si="319"/>
        <v>043000</v>
      </c>
      <c r="G2281" s="16" t="str">
        <f>VLOOKUP(F2281:F5437,'[10]Catalogos CRI'!$A$24:$B$65,2,FALSE)</f>
        <v>DERECHOS POR PRESTACIÓN DE SERVICIOS</v>
      </c>
      <c r="H2281" s="16" t="str">
        <f t="shared" si="320"/>
        <v>043090</v>
      </c>
      <c r="I2281" s="16" t="str">
        <f>VLOOKUP(H2281:H5437,'[10]Catalogos CRI'!$A$70:$B$148,2,FALSE)</f>
        <v>Agua potable y alcantarillado</v>
      </c>
      <c r="J2281" s="16" t="str">
        <f t="shared" si="321"/>
        <v>043097</v>
      </c>
      <c r="K2281" s="16" t="str">
        <f>VLOOKUP(J2281:J5437,'[10]Catalogos CRI'!$A$153:$B$335,2,FALSE)</f>
        <v>Aprovechamiento de la infraestructura básica existente</v>
      </c>
      <c r="L2281" s="16" t="str">
        <f t="shared" si="322"/>
        <v>400</v>
      </c>
      <c r="M2281" s="16" t="str">
        <f>VLOOKUP(L2281:L5437,[11]FF!$A$10:$B$16,2,FALSE)</f>
        <v>Ingresos Propios</v>
      </c>
      <c r="N2281" s="16" t="str">
        <f t="shared" si="323"/>
        <v>401</v>
      </c>
      <c r="O2281" s="16" t="str">
        <f>VLOOKUP(N2281:N5437,[11]FF!$A$22:$B$93,2,FALSE)</f>
        <v>Ingresos Propios</v>
      </c>
      <c r="P2281" s="16">
        <v>860723</v>
      </c>
      <c r="Q2281" s="16">
        <v>2</v>
      </c>
      <c r="R2281" s="17">
        <v>0</v>
      </c>
      <c r="S2281" s="17">
        <v>0</v>
      </c>
      <c r="T2281" s="17">
        <f t="shared" si="315"/>
        <v>0</v>
      </c>
      <c r="U2281" s="17">
        <v>0</v>
      </c>
      <c r="V2281" s="17">
        <v>5469.16</v>
      </c>
      <c r="W2281" s="17">
        <f t="shared" si="316"/>
        <v>-5469.16</v>
      </c>
      <c r="X2281" t="str">
        <f>VLOOKUP(J2281,'[12]Conver ASEJ VS Clave Nueva'!$A$4:$C$193,3,FALSE)</f>
        <v>4.3.10.7</v>
      </c>
      <c r="Y2281" t="str">
        <f>VLOOKUP(K2281,'[13]Conver ASEJ VS Clave Nueva'!$B$4:$D$193,3,FALSE)</f>
        <v>Aprovechamiento de la infraestructura básica existente</v>
      </c>
    </row>
    <row r="2282" spans="1:25" x14ac:dyDescent="0.25">
      <c r="A2282" s="16">
        <v>84825</v>
      </c>
      <c r="B2282" s="16" t="s">
        <v>92</v>
      </c>
      <c r="C2282" s="16" t="str">
        <f t="shared" si="317"/>
        <v>2018</v>
      </c>
      <c r="D2282" s="16" t="str">
        <f t="shared" si="318"/>
        <v>040000</v>
      </c>
      <c r="E2282" s="16" t="str">
        <f>VLOOKUP(D2282:D5438,'[10]Catalogos CRI'!$A$10:$B$19,2,FALSE)</f>
        <v>DERECHOS</v>
      </c>
      <c r="F2282" s="16" t="str">
        <f t="shared" si="319"/>
        <v>043000</v>
      </c>
      <c r="G2282" s="16" t="str">
        <f>VLOOKUP(F2282:F5438,'[10]Catalogos CRI'!$A$24:$B$65,2,FALSE)</f>
        <v>DERECHOS POR PRESTACIÓN DE SERVICIOS</v>
      </c>
      <c r="H2282" s="16" t="str">
        <f t="shared" si="320"/>
        <v>043090</v>
      </c>
      <c r="I2282" s="16" t="str">
        <f>VLOOKUP(H2282:H5438,'[10]Catalogos CRI'!$A$70:$B$148,2,FALSE)</f>
        <v>Agua potable y alcantarillado</v>
      </c>
      <c r="J2282" s="16" t="str">
        <f t="shared" si="321"/>
        <v>043097</v>
      </c>
      <c r="K2282" s="16" t="str">
        <f>VLOOKUP(J2282:J5438,'[10]Catalogos CRI'!$A$153:$B$335,2,FALSE)</f>
        <v>Aprovechamiento de la infraestructura básica existente</v>
      </c>
      <c r="L2282" s="16" t="str">
        <f t="shared" si="322"/>
        <v>400</v>
      </c>
      <c r="M2282" s="16" t="str">
        <f>VLOOKUP(L2282:L5438,[11]FF!$A$10:$B$16,2,FALSE)</f>
        <v>Ingresos Propios</v>
      </c>
      <c r="N2282" s="16" t="str">
        <f t="shared" si="323"/>
        <v>401</v>
      </c>
      <c r="O2282" s="16" t="str">
        <f>VLOOKUP(N2282:N5438,[11]FF!$A$22:$B$93,2,FALSE)</f>
        <v>Ingresos Propios</v>
      </c>
      <c r="P2282" s="16">
        <v>860724</v>
      </c>
      <c r="Q2282" s="16">
        <v>3</v>
      </c>
      <c r="R2282" s="17">
        <v>0</v>
      </c>
      <c r="S2282" s="17">
        <v>0</v>
      </c>
      <c r="T2282" s="17">
        <f t="shared" si="315"/>
        <v>0</v>
      </c>
      <c r="U2282" s="17">
        <v>0</v>
      </c>
      <c r="V2282" s="17">
        <v>8525.06</v>
      </c>
      <c r="W2282" s="17">
        <f t="shared" si="316"/>
        <v>-8525.06</v>
      </c>
      <c r="X2282" t="str">
        <f>VLOOKUP(J2282,'[12]Conver ASEJ VS Clave Nueva'!$A$4:$C$193,3,FALSE)</f>
        <v>4.3.10.7</v>
      </c>
      <c r="Y2282" t="str">
        <f>VLOOKUP(K2282,'[13]Conver ASEJ VS Clave Nueva'!$B$4:$D$193,3,FALSE)</f>
        <v>Aprovechamiento de la infraestructura básica existente</v>
      </c>
    </row>
    <row r="2283" spans="1:25" x14ac:dyDescent="0.25">
      <c r="A2283" s="16">
        <v>84825</v>
      </c>
      <c r="B2283" s="16" t="s">
        <v>92</v>
      </c>
      <c r="C2283" s="16" t="str">
        <f t="shared" si="317"/>
        <v>2018</v>
      </c>
      <c r="D2283" s="16" t="str">
        <f t="shared" si="318"/>
        <v>040000</v>
      </c>
      <c r="E2283" s="16" t="str">
        <f>VLOOKUP(D2283:D5439,'[10]Catalogos CRI'!$A$10:$B$19,2,FALSE)</f>
        <v>DERECHOS</v>
      </c>
      <c r="F2283" s="16" t="str">
        <f t="shared" si="319"/>
        <v>043000</v>
      </c>
      <c r="G2283" s="16" t="str">
        <f>VLOOKUP(F2283:F5439,'[10]Catalogos CRI'!$A$24:$B$65,2,FALSE)</f>
        <v>DERECHOS POR PRESTACIÓN DE SERVICIOS</v>
      </c>
      <c r="H2283" s="16" t="str">
        <f t="shared" si="320"/>
        <v>043090</v>
      </c>
      <c r="I2283" s="16" t="str">
        <f>VLOOKUP(H2283:H5439,'[10]Catalogos CRI'!$A$70:$B$148,2,FALSE)</f>
        <v>Agua potable y alcantarillado</v>
      </c>
      <c r="J2283" s="16" t="str">
        <f t="shared" si="321"/>
        <v>043097</v>
      </c>
      <c r="K2283" s="16" t="str">
        <f>VLOOKUP(J2283:J5439,'[10]Catalogos CRI'!$A$153:$B$335,2,FALSE)</f>
        <v>Aprovechamiento de la infraestructura básica existente</v>
      </c>
      <c r="L2283" s="16" t="str">
        <f t="shared" si="322"/>
        <v>400</v>
      </c>
      <c r="M2283" s="16" t="str">
        <f>VLOOKUP(L2283:L5439,[11]FF!$A$10:$B$16,2,FALSE)</f>
        <v>Ingresos Propios</v>
      </c>
      <c r="N2283" s="16" t="str">
        <f t="shared" si="323"/>
        <v>401</v>
      </c>
      <c r="O2283" s="16" t="str">
        <f>VLOOKUP(N2283:N5439,[11]FF!$A$22:$B$93,2,FALSE)</f>
        <v>Ingresos Propios</v>
      </c>
      <c r="P2283" s="16">
        <v>860725</v>
      </c>
      <c r="Q2283" s="16">
        <v>4</v>
      </c>
      <c r="R2283" s="17">
        <v>0</v>
      </c>
      <c r="S2283" s="17">
        <v>0</v>
      </c>
      <c r="T2283" s="17">
        <f t="shared" si="315"/>
        <v>0</v>
      </c>
      <c r="U2283" s="17">
        <v>0</v>
      </c>
      <c r="V2283" s="17">
        <v>1276.1400000000001</v>
      </c>
      <c r="W2283" s="17">
        <f t="shared" si="316"/>
        <v>-1276.1400000000001</v>
      </c>
      <c r="X2283" t="str">
        <f>VLOOKUP(J2283,'[12]Conver ASEJ VS Clave Nueva'!$A$4:$C$193,3,FALSE)</f>
        <v>4.3.10.7</v>
      </c>
      <c r="Y2283" t="str">
        <f>VLOOKUP(K2283,'[13]Conver ASEJ VS Clave Nueva'!$B$4:$D$193,3,FALSE)</f>
        <v>Aprovechamiento de la infraestructura básica existente</v>
      </c>
    </row>
    <row r="2284" spans="1:25" x14ac:dyDescent="0.25">
      <c r="A2284" s="16">
        <v>84825</v>
      </c>
      <c r="B2284" s="16" t="s">
        <v>92</v>
      </c>
      <c r="C2284" s="16" t="str">
        <f t="shared" si="317"/>
        <v>2018</v>
      </c>
      <c r="D2284" s="16" t="str">
        <f t="shared" si="318"/>
        <v>040000</v>
      </c>
      <c r="E2284" s="16" t="str">
        <f>VLOOKUP(D2284:D5440,'[10]Catalogos CRI'!$A$10:$B$19,2,FALSE)</f>
        <v>DERECHOS</v>
      </c>
      <c r="F2284" s="16" t="str">
        <f t="shared" si="319"/>
        <v>043000</v>
      </c>
      <c r="G2284" s="16" t="str">
        <f>VLOOKUP(F2284:F5440,'[10]Catalogos CRI'!$A$24:$B$65,2,FALSE)</f>
        <v>DERECHOS POR PRESTACIÓN DE SERVICIOS</v>
      </c>
      <c r="H2284" s="16" t="str">
        <f t="shared" si="320"/>
        <v>043090</v>
      </c>
      <c r="I2284" s="16" t="str">
        <f>VLOOKUP(H2284:H5440,'[10]Catalogos CRI'!$A$70:$B$148,2,FALSE)</f>
        <v>Agua potable y alcantarillado</v>
      </c>
      <c r="J2284" s="16" t="str">
        <f t="shared" si="321"/>
        <v>043097</v>
      </c>
      <c r="K2284" s="16" t="str">
        <f>VLOOKUP(J2284:J5440,'[10]Catalogos CRI'!$A$153:$B$335,2,FALSE)</f>
        <v>Aprovechamiento de la infraestructura básica existente</v>
      </c>
      <c r="L2284" s="16" t="str">
        <f t="shared" si="322"/>
        <v>400</v>
      </c>
      <c r="M2284" s="16" t="str">
        <f>VLOOKUP(L2284:L5440,[11]FF!$A$10:$B$16,2,FALSE)</f>
        <v>Ingresos Propios</v>
      </c>
      <c r="N2284" s="16" t="str">
        <f t="shared" si="323"/>
        <v>401</v>
      </c>
      <c r="O2284" s="16" t="str">
        <f>VLOOKUP(N2284:N5440,[11]FF!$A$22:$B$93,2,FALSE)</f>
        <v>Ingresos Propios</v>
      </c>
      <c r="P2284" s="16">
        <v>860726</v>
      </c>
      <c r="Q2284" s="16">
        <v>5</v>
      </c>
      <c r="R2284" s="17">
        <v>0</v>
      </c>
      <c r="S2284" s="17">
        <v>0</v>
      </c>
      <c r="T2284" s="17">
        <f t="shared" si="315"/>
        <v>0</v>
      </c>
      <c r="U2284" s="17">
        <v>0</v>
      </c>
      <c r="V2284" s="17">
        <v>6112.34</v>
      </c>
      <c r="W2284" s="17">
        <f t="shared" si="316"/>
        <v>-6112.34</v>
      </c>
      <c r="X2284" t="str">
        <f>VLOOKUP(J2284,'[12]Conver ASEJ VS Clave Nueva'!$A$4:$C$193,3,FALSE)</f>
        <v>4.3.10.7</v>
      </c>
      <c r="Y2284" t="str">
        <f>VLOOKUP(K2284,'[13]Conver ASEJ VS Clave Nueva'!$B$4:$D$193,3,FALSE)</f>
        <v>Aprovechamiento de la infraestructura básica existente</v>
      </c>
    </row>
    <row r="2285" spans="1:25" x14ac:dyDescent="0.25">
      <c r="A2285" s="16">
        <v>84825</v>
      </c>
      <c r="B2285" s="16" t="s">
        <v>92</v>
      </c>
      <c r="C2285" s="16" t="str">
        <f t="shared" si="317"/>
        <v>2018</v>
      </c>
      <c r="D2285" s="16" t="str">
        <f t="shared" si="318"/>
        <v>040000</v>
      </c>
      <c r="E2285" s="16" t="str">
        <f>VLOOKUP(D2285:D5441,'[10]Catalogos CRI'!$A$10:$B$19,2,FALSE)</f>
        <v>DERECHOS</v>
      </c>
      <c r="F2285" s="16" t="str">
        <f t="shared" si="319"/>
        <v>043000</v>
      </c>
      <c r="G2285" s="16" t="str">
        <f>VLOOKUP(F2285:F5441,'[10]Catalogos CRI'!$A$24:$B$65,2,FALSE)</f>
        <v>DERECHOS POR PRESTACIÓN DE SERVICIOS</v>
      </c>
      <c r="H2285" s="16" t="str">
        <f t="shared" si="320"/>
        <v>043090</v>
      </c>
      <c r="I2285" s="16" t="str">
        <f>VLOOKUP(H2285:H5441,'[10]Catalogos CRI'!$A$70:$B$148,2,FALSE)</f>
        <v>Agua potable y alcantarillado</v>
      </c>
      <c r="J2285" s="16" t="str">
        <f t="shared" si="321"/>
        <v>043097</v>
      </c>
      <c r="K2285" s="16" t="str">
        <f>VLOOKUP(J2285:J5441,'[10]Catalogos CRI'!$A$153:$B$335,2,FALSE)</f>
        <v>Aprovechamiento de la infraestructura básica existente</v>
      </c>
      <c r="L2285" s="16" t="str">
        <f t="shared" si="322"/>
        <v>400</v>
      </c>
      <c r="M2285" s="16" t="str">
        <f>VLOOKUP(L2285:L5441,[11]FF!$A$10:$B$16,2,FALSE)</f>
        <v>Ingresos Propios</v>
      </c>
      <c r="N2285" s="16" t="str">
        <f t="shared" si="323"/>
        <v>401</v>
      </c>
      <c r="O2285" s="16" t="str">
        <f>VLOOKUP(N2285:N5441,[11]FF!$A$22:$B$93,2,FALSE)</f>
        <v>Ingresos Propios</v>
      </c>
      <c r="P2285" s="16">
        <v>860727</v>
      </c>
      <c r="Q2285" s="16">
        <v>6</v>
      </c>
      <c r="R2285" s="17">
        <v>0</v>
      </c>
      <c r="S2285" s="17">
        <v>0</v>
      </c>
      <c r="T2285" s="17">
        <f t="shared" si="315"/>
        <v>0</v>
      </c>
      <c r="U2285" s="17">
        <v>0</v>
      </c>
      <c r="V2285" s="17">
        <v>137127.45000000001</v>
      </c>
      <c r="W2285" s="17">
        <f t="shared" si="316"/>
        <v>-137127.45000000001</v>
      </c>
      <c r="X2285" t="str">
        <f>VLOOKUP(J2285,'[12]Conver ASEJ VS Clave Nueva'!$A$4:$C$193,3,FALSE)</f>
        <v>4.3.10.7</v>
      </c>
      <c r="Y2285" t="str">
        <f>VLOOKUP(K2285,'[13]Conver ASEJ VS Clave Nueva'!$B$4:$D$193,3,FALSE)</f>
        <v>Aprovechamiento de la infraestructura básica existente</v>
      </c>
    </row>
    <row r="2286" spans="1:25" x14ac:dyDescent="0.25">
      <c r="A2286" s="16">
        <v>84825</v>
      </c>
      <c r="B2286" s="16" t="s">
        <v>92</v>
      </c>
      <c r="C2286" s="16" t="str">
        <f t="shared" si="317"/>
        <v>2018</v>
      </c>
      <c r="D2286" s="16" t="str">
        <f t="shared" si="318"/>
        <v>040000</v>
      </c>
      <c r="E2286" s="16" t="str">
        <f>VLOOKUP(D2286:D5442,'[10]Catalogos CRI'!$A$10:$B$19,2,FALSE)</f>
        <v>DERECHOS</v>
      </c>
      <c r="F2286" s="16" t="str">
        <f t="shared" si="319"/>
        <v>043000</v>
      </c>
      <c r="G2286" s="16" t="str">
        <f>VLOOKUP(F2286:F5442,'[10]Catalogos CRI'!$A$24:$B$65,2,FALSE)</f>
        <v>DERECHOS POR PRESTACIÓN DE SERVICIOS</v>
      </c>
      <c r="H2286" s="16" t="str">
        <f t="shared" si="320"/>
        <v>043090</v>
      </c>
      <c r="I2286" s="16" t="str">
        <f>VLOOKUP(H2286:H5442,'[10]Catalogos CRI'!$A$70:$B$148,2,FALSE)</f>
        <v>Agua potable y alcantarillado</v>
      </c>
      <c r="J2286" s="16" t="str">
        <f t="shared" si="321"/>
        <v>043097</v>
      </c>
      <c r="K2286" s="16" t="str">
        <f>VLOOKUP(J2286:J5442,'[10]Catalogos CRI'!$A$153:$B$335,2,FALSE)</f>
        <v>Aprovechamiento de la infraestructura básica existente</v>
      </c>
      <c r="L2286" s="16" t="str">
        <f t="shared" si="322"/>
        <v>400</v>
      </c>
      <c r="M2286" s="16" t="str">
        <f>VLOOKUP(L2286:L5442,[11]FF!$A$10:$B$16,2,FALSE)</f>
        <v>Ingresos Propios</v>
      </c>
      <c r="N2286" s="16" t="str">
        <f t="shared" si="323"/>
        <v>401</v>
      </c>
      <c r="O2286" s="16" t="str">
        <f>VLOOKUP(N2286:N5442,[11]FF!$A$22:$B$93,2,FALSE)</f>
        <v>Ingresos Propios</v>
      </c>
      <c r="P2286" s="16">
        <v>860728</v>
      </c>
      <c r="Q2286" s="16">
        <v>7</v>
      </c>
      <c r="R2286" s="17">
        <v>0</v>
      </c>
      <c r="S2286" s="17">
        <v>0</v>
      </c>
      <c r="T2286" s="17">
        <f t="shared" si="315"/>
        <v>0</v>
      </c>
      <c r="U2286" s="17">
        <v>0</v>
      </c>
      <c r="V2286" s="17">
        <v>11080.51</v>
      </c>
      <c r="W2286" s="17">
        <f t="shared" si="316"/>
        <v>-11080.51</v>
      </c>
      <c r="X2286" t="str">
        <f>VLOOKUP(J2286,'[12]Conver ASEJ VS Clave Nueva'!$A$4:$C$193,3,FALSE)</f>
        <v>4.3.10.7</v>
      </c>
      <c r="Y2286" t="str">
        <f>VLOOKUP(K2286,'[13]Conver ASEJ VS Clave Nueva'!$B$4:$D$193,3,FALSE)</f>
        <v>Aprovechamiento de la infraestructura básica existente</v>
      </c>
    </row>
    <row r="2287" spans="1:25" x14ac:dyDescent="0.25">
      <c r="A2287" s="16">
        <v>84825</v>
      </c>
      <c r="B2287" s="16" t="s">
        <v>92</v>
      </c>
      <c r="C2287" s="16" t="str">
        <f t="shared" si="317"/>
        <v>2018</v>
      </c>
      <c r="D2287" s="16" t="str">
        <f t="shared" si="318"/>
        <v>040000</v>
      </c>
      <c r="E2287" s="16" t="str">
        <f>VLOOKUP(D2287:D5443,'[10]Catalogos CRI'!$A$10:$B$19,2,FALSE)</f>
        <v>DERECHOS</v>
      </c>
      <c r="F2287" s="16" t="str">
        <f t="shared" si="319"/>
        <v>043000</v>
      </c>
      <c r="G2287" s="16" t="str">
        <f>VLOOKUP(F2287:F5443,'[10]Catalogos CRI'!$A$24:$B$65,2,FALSE)</f>
        <v>DERECHOS POR PRESTACIÓN DE SERVICIOS</v>
      </c>
      <c r="H2287" s="16" t="str">
        <f t="shared" si="320"/>
        <v>043090</v>
      </c>
      <c r="I2287" s="16" t="str">
        <f>VLOOKUP(H2287:H5443,'[10]Catalogos CRI'!$A$70:$B$148,2,FALSE)</f>
        <v>Agua potable y alcantarillado</v>
      </c>
      <c r="J2287" s="16" t="str">
        <f t="shared" si="321"/>
        <v>043097</v>
      </c>
      <c r="K2287" s="16" t="str">
        <f>VLOOKUP(J2287:J5443,'[10]Catalogos CRI'!$A$153:$B$335,2,FALSE)</f>
        <v>Aprovechamiento de la infraestructura básica existente</v>
      </c>
      <c r="L2287" s="16" t="str">
        <f t="shared" si="322"/>
        <v>400</v>
      </c>
      <c r="M2287" s="16" t="str">
        <f>VLOOKUP(L2287:L5443,[11]FF!$A$10:$B$16,2,FALSE)</f>
        <v>Ingresos Propios</v>
      </c>
      <c r="N2287" s="16" t="str">
        <f t="shared" si="323"/>
        <v>401</v>
      </c>
      <c r="O2287" s="16" t="str">
        <f>VLOOKUP(N2287:N5443,[11]FF!$A$22:$B$93,2,FALSE)</f>
        <v>Ingresos Propios</v>
      </c>
      <c r="P2287" s="16">
        <v>860729</v>
      </c>
      <c r="Q2287" s="16">
        <v>8</v>
      </c>
      <c r="R2287" s="17">
        <v>0</v>
      </c>
      <c r="S2287" s="17">
        <v>0</v>
      </c>
      <c r="T2287" s="17">
        <f t="shared" si="315"/>
        <v>0</v>
      </c>
      <c r="U2287" s="17">
        <v>0</v>
      </c>
      <c r="V2287" s="17">
        <v>783060.22</v>
      </c>
      <c r="W2287" s="17">
        <f t="shared" si="316"/>
        <v>-783060.22</v>
      </c>
      <c r="X2287" t="str">
        <f>VLOOKUP(J2287,'[12]Conver ASEJ VS Clave Nueva'!$A$4:$C$193,3,FALSE)</f>
        <v>4.3.10.7</v>
      </c>
      <c r="Y2287" t="str">
        <f>VLOOKUP(K2287,'[13]Conver ASEJ VS Clave Nueva'!$B$4:$D$193,3,FALSE)</f>
        <v>Aprovechamiento de la infraestructura básica existente</v>
      </c>
    </row>
    <row r="2288" spans="1:25" x14ac:dyDescent="0.25">
      <c r="A2288" s="16">
        <v>84825</v>
      </c>
      <c r="B2288" s="16" t="s">
        <v>92</v>
      </c>
      <c r="C2288" s="16" t="str">
        <f t="shared" si="317"/>
        <v>2018</v>
      </c>
      <c r="D2288" s="16" t="str">
        <f t="shared" si="318"/>
        <v>040000</v>
      </c>
      <c r="E2288" s="16" t="str">
        <f>VLOOKUP(D2288:D5444,'[10]Catalogos CRI'!$A$10:$B$19,2,FALSE)</f>
        <v>DERECHOS</v>
      </c>
      <c r="F2288" s="16" t="str">
        <f t="shared" si="319"/>
        <v>043000</v>
      </c>
      <c r="G2288" s="16" t="str">
        <f>VLOOKUP(F2288:F5444,'[10]Catalogos CRI'!$A$24:$B$65,2,FALSE)</f>
        <v>DERECHOS POR PRESTACIÓN DE SERVICIOS</v>
      </c>
      <c r="H2288" s="16" t="str">
        <f t="shared" si="320"/>
        <v>043090</v>
      </c>
      <c r="I2288" s="16" t="str">
        <f>VLOOKUP(H2288:H5444,'[10]Catalogos CRI'!$A$70:$B$148,2,FALSE)</f>
        <v>Agua potable y alcantarillado</v>
      </c>
      <c r="J2288" s="16" t="str">
        <f t="shared" si="321"/>
        <v>043097</v>
      </c>
      <c r="K2288" s="16" t="str">
        <f>VLOOKUP(J2288:J5444,'[10]Catalogos CRI'!$A$153:$B$335,2,FALSE)</f>
        <v>Aprovechamiento de la infraestructura básica existente</v>
      </c>
      <c r="L2288" s="16" t="str">
        <f t="shared" si="322"/>
        <v>400</v>
      </c>
      <c r="M2288" s="16" t="str">
        <f>VLOOKUP(L2288:L5444,[11]FF!$A$10:$B$16,2,FALSE)</f>
        <v>Ingresos Propios</v>
      </c>
      <c r="N2288" s="16" t="str">
        <f t="shared" si="323"/>
        <v>401</v>
      </c>
      <c r="O2288" s="16" t="str">
        <f>VLOOKUP(N2288:N5444,[11]FF!$A$22:$B$93,2,FALSE)</f>
        <v>Ingresos Propios</v>
      </c>
      <c r="P2288" s="16">
        <v>860730</v>
      </c>
      <c r="Q2288" s="16">
        <v>9</v>
      </c>
      <c r="R2288" s="17">
        <v>0</v>
      </c>
      <c r="S2288" s="17">
        <v>0</v>
      </c>
      <c r="T2288" s="17">
        <f t="shared" si="315"/>
        <v>0</v>
      </c>
      <c r="U2288" s="17">
        <v>0</v>
      </c>
      <c r="V2288" s="17">
        <v>652747.35</v>
      </c>
      <c r="W2288" s="17">
        <f t="shared" si="316"/>
        <v>-652747.35</v>
      </c>
      <c r="X2288" t="str">
        <f>VLOOKUP(J2288,'[12]Conver ASEJ VS Clave Nueva'!$A$4:$C$193,3,FALSE)</f>
        <v>4.3.10.7</v>
      </c>
      <c r="Y2288" t="str">
        <f>VLOOKUP(K2288,'[13]Conver ASEJ VS Clave Nueva'!$B$4:$D$193,3,FALSE)</f>
        <v>Aprovechamiento de la infraestructura básica existente</v>
      </c>
    </row>
    <row r="2289" spans="1:25" x14ac:dyDescent="0.25">
      <c r="A2289" s="16">
        <v>84825</v>
      </c>
      <c r="B2289" s="16" t="s">
        <v>92</v>
      </c>
      <c r="C2289" s="16" t="str">
        <f t="shared" si="317"/>
        <v>2018</v>
      </c>
      <c r="D2289" s="16" t="str">
        <f t="shared" si="318"/>
        <v>040000</v>
      </c>
      <c r="E2289" s="16" t="str">
        <f>VLOOKUP(D2289:D5445,'[10]Catalogos CRI'!$A$10:$B$19,2,FALSE)</f>
        <v>DERECHOS</v>
      </c>
      <c r="F2289" s="16" t="str">
        <f t="shared" si="319"/>
        <v>043000</v>
      </c>
      <c r="G2289" s="16" t="str">
        <f>VLOOKUP(F2289:F5445,'[10]Catalogos CRI'!$A$24:$B$65,2,FALSE)</f>
        <v>DERECHOS POR PRESTACIÓN DE SERVICIOS</v>
      </c>
      <c r="H2289" s="16" t="str">
        <f t="shared" si="320"/>
        <v>043090</v>
      </c>
      <c r="I2289" s="16" t="str">
        <f>VLOOKUP(H2289:H5445,'[10]Catalogos CRI'!$A$70:$B$148,2,FALSE)</f>
        <v>Agua potable y alcantarillado</v>
      </c>
      <c r="J2289" s="16" t="str">
        <f t="shared" si="321"/>
        <v>043097</v>
      </c>
      <c r="K2289" s="16" t="str">
        <f>VLOOKUP(J2289:J5445,'[10]Catalogos CRI'!$A$153:$B$335,2,FALSE)</f>
        <v>Aprovechamiento de la infraestructura básica existente</v>
      </c>
      <c r="L2289" s="16" t="str">
        <f t="shared" si="322"/>
        <v>400</v>
      </c>
      <c r="M2289" s="16" t="str">
        <f>VLOOKUP(L2289:L5445,[11]FF!$A$10:$B$16,2,FALSE)</f>
        <v>Ingresos Propios</v>
      </c>
      <c r="N2289" s="16" t="str">
        <f t="shared" si="323"/>
        <v>401</v>
      </c>
      <c r="O2289" s="16" t="str">
        <f>VLOOKUP(N2289:N5445,[11]FF!$A$22:$B$93,2,FALSE)</f>
        <v>Ingresos Propios</v>
      </c>
      <c r="P2289" s="16">
        <v>860731</v>
      </c>
      <c r="Q2289" s="16">
        <v>10</v>
      </c>
      <c r="R2289" s="17">
        <v>0</v>
      </c>
      <c r="S2289" s="17">
        <v>0</v>
      </c>
      <c r="T2289" s="17">
        <f t="shared" si="315"/>
        <v>0</v>
      </c>
      <c r="U2289" s="17">
        <v>0</v>
      </c>
      <c r="V2289" s="17">
        <v>1152.69</v>
      </c>
      <c r="W2289" s="17">
        <f t="shared" si="316"/>
        <v>-1152.69</v>
      </c>
      <c r="X2289" t="str">
        <f>VLOOKUP(J2289,'[12]Conver ASEJ VS Clave Nueva'!$A$4:$C$193,3,FALSE)</f>
        <v>4.3.10.7</v>
      </c>
      <c r="Y2289" t="str">
        <f>VLOOKUP(K2289,'[13]Conver ASEJ VS Clave Nueva'!$B$4:$D$193,3,FALSE)</f>
        <v>Aprovechamiento de la infraestructura básica existente</v>
      </c>
    </row>
    <row r="2290" spans="1:25" x14ac:dyDescent="0.25">
      <c r="A2290" s="16">
        <v>84825</v>
      </c>
      <c r="B2290" s="16" t="s">
        <v>92</v>
      </c>
      <c r="C2290" s="16" t="str">
        <f t="shared" si="317"/>
        <v>2018</v>
      </c>
      <c r="D2290" s="16" t="str">
        <f t="shared" si="318"/>
        <v>040000</v>
      </c>
      <c r="E2290" s="16" t="str">
        <f>VLOOKUP(D2290:D5446,'[10]Catalogos CRI'!$A$10:$B$19,2,FALSE)</f>
        <v>DERECHOS</v>
      </c>
      <c r="F2290" s="16" t="str">
        <f t="shared" si="319"/>
        <v>043000</v>
      </c>
      <c r="G2290" s="16" t="str">
        <f>VLOOKUP(F2290:F5446,'[10]Catalogos CRI'!$A$24:$B$65,2,FALSE)</f>
        <v>DERECHOS POR PRESTACIÓN DE SERVICIOS</v>
      </c>
      <c r="H2290" s="16" t="str">
        <f t="shared" si="320"/>
        <v>043090</v>
      </c>
      <c r="I2290" s="16" t="str">
        <f>VLOOKUP(H2290:H5446,'[10]Catalogos CRI'!$A$70:$B$148,2,FALSE)</f>
        <v>Agua potable y alcantarillado</v>
      </c>
      <c r="J2290" s="16" t="str">
        <f t="shared" si="321"/>
        <v>043097</v>
      </c>
      <c r="K2290" s="16" t="str">
        <f>VLOOKUP(J2290:J5446,'[10]Catalogos CRI'!$A$153:$B$335,2,FALSE)</f>
        <v>Aprovechamiento de la infraestructura básica existente</v>
      </c>
      <c r="L2290" s="16" t="str">
        <f t="shared" si="322"/>
        <v>400</v>
      </c>
      <c r="M2290" s="16" t="str">
        <f>VLOOKUP(L2290:L5446,[11]FF!$A$10:$B$16,2,FALSE)</f>
        <v>Ingresos Propios</v>
      </c>
      <c r="N2290" s="16" t="str">
        <f t="shared" si="323"/>
        <v>401</v>
      </c>
      <c r="O2290" s="16" t="str">
        <f>VLOOKUP(N2290:N5446,[11]FF!$A$22:$B$93,2,FALSE)</f>
        <v>Ingresos Propios</v>
      </c>
      <c r="P2290" s="16">
        <v>860732</v>
      </c>
      <c r="Q2290" s="16">
        <v>11</v>
      </c>
      <c r="R2290" s="17">
        <v>0</v>
      </c>
      <c r="S2290" s="17">
        <v>0</v>
      </c>
      <c r="T2290" s="17">
        <f t="shared" si="315"/>
        <v>0</v>
      </c>
      <c r="U2290" s="17">
        <v>0</v>
      </c>
      <c r="V2290" s="17">
        <v>1518754.71</v>
      </c>
      <c r="W2290" s="17">
        <f t="shared" si="316"/>
        <v>-1518754.71</v>
      </c>
      <c r="X2290" t="str">
        <f>VLOOKUP(J2290,'[12]Conver ASEJ VS Clave Nueva'!$A$4:$C$193,3,FALSE)</f>
        <v>4.3.10.7</v>
      </c>
      <c r="Y2290" t="str">
        <f>VLOOKUP(K2290,'[13]Conver ASEJ VS Clave Nueva'!$B$4:$D$193,3,FALSE)</f>
        <v>Aprovechamiento de la infraestructura básica existente</v>
      </c>
    </row>
    <row r="2291" spans="1:25" x14ac:dyDescent="0.25">
      <c r="A2291" s="16">
        <v>84825</v>
      </c>
      <c r="B2291" s="16" t="s">
        <v>92</v>
      </c>
      <c r="C2291" s="16" t="str">
        <f t="shared" si="317"/>
        <v>2018</v>
      </c>
      <c r="D2291" s="16" t="str">
        <f t="shared" si="318"/>
        <v>040000</v>
      </c>
      <c r="E2291" s="16" t="str">
        <f>VLOOKUP(D2291:D5447,'[10]Catalogos CRI'!$A$10:$B$19,2,FALSE)</f>
        <v>DERECHOS</v>
      </c>
      <c r="F2291" s="16" t="str">
        <f t="shared" si="319"/>
        <v>043000</v>
      </c>
      <c r="G2291" s="16" t="str">
        <f>VLOOKUP(F2291:F5447,'[10]Catalogos CRI'!$A$24:$B$65,2,FALSE)</f>
        <v>DERECHOS POR PRESTACIÓN DE SERVICIOS</v>
      </c>
      <c r="H2291" s="16" t="str">
        <f t="shared" si="320"/>
        <v>043090</v>
      </c>
      <c r="I2291" s="16" t="str">
        <f>VLOOKUP(H2291:H5447,'[10]Catalogos CRI'!$A$70:$B$148,2,FALSE)</f>
        <v>Agua potable y alcantarillado</v>
      </c>
      <c r="J2291" s="16" t="str">
        <f t="shared" si="321"/>
        <v>043097</v>
      </c>
      <c r="K2291" s="16" t="str">
        <f>VLOOKUP(J2291:J5447,'[10]Catalogos CRI'!$A$153:$B$335,2,FALSE)</f>
        <v>Aprovechamiento de la infraestructura básica existente</v>
      </c>
      <c r="L2291" s="16" t="str">
        <f t="shared" si="322"/>
        <v>400</v>
      </c>
      <c r="M2291" s="16" t="str">
        <f>VLOOKUP(L2291:L5447,[11]FF!$A$10:$B$16,2,FALSE)</f>
        <v>Ingresos Propios</v>
      </c>
      <c r="N2291" s="16" t="str">
        <f t="shared" si="323"/>
        <v>401</v>
      </c>
      <c r="O2291" s="16" t="str">
        <f>VLOOKUP(N2291:N5447,[11]FF!$A$22:$B$93,2,FALSE)</f>
        <v>Ingresos Propios</v>
      </c>
      <c r="P2291" s="16">
        <v>860733</v>
      </c>
      <c r="Q2291" s="16">
        <v>12</v>
      </c>
      <c r="R2291" s="17">
        <v>0</v>
      </c>
      <c r="S2291" s="17">
        <v>0</v>
      </c>
      <c r="T2291" s="17">
        <f t="shared" si="315"/>
        <v>0</v>
      </c>
      <c r="U2291" s="17">
        <v>0</v>
      </c>
      <c r="V2291" s="17">
        <v>300063.3</v>
      </c>
      <c r="W2291" s="17">
        <f t="shared" si="316"/>
        <v>-300063.3</v>
      </c>
      <c r="X2291" t="str">
        <f>VLOOKUP(J2291,'[12]Conver ASEJ VS Clave Nueva'!$A$4:$C$193,3,FALSE)</f>
        <v>4.3.10.7</v>
      </c>
      <c r="Y2291" t="str">
        <f>VLOOKUP(K2291,'[13]Conver ASEJ VS Clave Nueva'!$B$4:$D$193,3,FALSE)</f>
        <v>Aprovechamiento de la infraestructura básica existente</v>
      </c>
    </row>
    <row r="2292" spans="1:25" x14ac:dyDescent="0.25">
      <c r="A2292" s="16">
        <v>84826</v>
      </c>
      <c r="B2292" s="16" t="s">
        <v>93</v>
      </c>
      <c r="C2292" s="16" t="str">
        <f t="shared" si="317"/>
        <v>2018</v>
      </c>
      <c r="D2292" s="16" t="str">
        <f t="shared" si="318"/>
        <v>050000</v>
      </c>
      <c r="E2292" s="16" t="str">
        <f>VLOOKUP(D2292:D5448,'[10]Catalogos CRI'!$A$10:$B$19,2,FALSE)</f>
        <v>PRODUCTOS</v>
      </c>
      <c r="F2292" s="16" t="str">
        <f t="shared" si="319"/>
        <v>051000</v>
      </c>
      <c r="G2292" s="16" t="str">
        <f>VLOOKUP(F2292:F5448,'[10]Catalogos CRI'!$A$24:$B$65,2,FALSE)</f>
        <v>PRODUCTOS DE TIPO CORRIENTE</v>
      </c>
      <c r="H2292" s="16" t="str">
        <f t="shared" si="320"/>
        <v>051030</v>
      </c>
      <c r="I2292" s="16" t="str">
        <f>VLOOKUP(H2292:H5448,'[10]Catalogos CRI'!$A$70:$B$148,2,FALSE)</f>
        <v>Productos diversos</v>
      </c>
      <c r="J2292" s="16" t="str">
        <f t="shared" si="321"/>
        <v>051039</v>
      </c>
      <c r="K2292" s="16" t="str">
        <f>VLOOKUP(J2292:J5448,'[10]Catalogos CRI'!$A$153:$B$335,2,FALSE)</f>
        <v>Otros productos no especificados</v>
      </c>
      <c r="L2292" s="16" t="str">
        <f t="shared" si="322"/>
        <v>400</v>
      </c>
      <c r="M2292" s="16" t="str">
        <f>VLOOKUP(L2292:L5448,[11]FF!$A$10:$B$16,2,FALSE)</f>
        <v>Ingresos Propios</v>
      </c>
      <c r="N2292" s="16" t="str">
        <f t="shared" si="323"/>
        <v>401</v>
      </c>
      <c r="O2292" s="16" t="str">
        <f>VLOOKUP(N2292:N5448,[11]FF!$A$22:$B$93,2,FALSE)</f>
        <v>Ingresos Propios</v>
      </c>
      <c r="P2292" s="16">
        <v>860734</v>
      </c>
      <c r="Q2292" s="16">
        <v>1</v>
      </c>
      <c r="R2292" s="17">
        <v>0</v>
      </c>
      <c r="S2292" s="17">
        <v>40514.821000000011</v>
      </c>
      <c r="T2292" s="17">
        <f t="shared" si="315"/>
        <v>40514.821000000011</v>
      </c>
      <c r="U2292" s="17">
        <v>0</v>
      </c>
      <c r="V2292" s="17">
        <v>84104</v>
      </c>
      <c r="W2292" s="17">
        <f t="shared" si="316"/>
        <v>-43589.178999999989</v>
      </c>
      <c r="X2292" t="str">
        <f>VLOOKUP(J2292,'[12]Conver ASEJ VS Clave Nueva'!$A$4:$C$193,3,FALSE)</f>
        <v>5.1.9.9</v>
      </c>
      <c r="Y2292" t="str">
        <f>VLOOKUP(K2292,'[13]Conver ASEJ VS Clave Nueva'!$B$4:$D$193,3,FALSE)</f>
        <v>Otros productos no especificados</v>
      </c>
    </row>
    <row r="2293" spans="1:25" x14ac:dyDescent="0.25">
      <c r="A2293" s="16">
        <v>84826</v>
      </c>
      <c r="B2293" s="16" t="s">
        <v>93</v>
      </c>
      <c r="C2293" s="16" t="str">
        <f t="shared" si="317"/>
        <v>2018</v>
      </c>
      <c r="D2293" s="16" t="str">
        <f t="shared" si="318"/>
        <v>050000</v>
      </c>
      <c r="E2293" s="16" t="str">
        <f>VLOOKUP(D2293:D5449,'[10]Catalogos CRI'!$A$10:$B$19,2,FALSE)</f>
        <v>PRODUCTOS</v>
      </c>
      <c r="F2293" s="16" t="str">
        <f t="shared" si="319"/>
        <v>051000</v>
      </c>
      <c r="G2293" s="16" t="str">
        <f>VLOOKUP(F2293:F5449,'[10]Catalogos CRI'!$A$24:$B$65,2,FALSE)</f>
        <v>PRODUCTOS DE TIPO CORRIENTE</v>
      </c>
      <c r="H2293" s="16" t="str">
        <f t="shared" si="320"/>
        <v>051030</v>
      </c>
      <c r="I2293" s="16" t="str">
        <f>VLOOKUP(H2293:H5449,'[10]Catalogos CRI'!$A$70:$B$148,2,FALSE)</f>
        <v>Productos diversos</v>
      </c>
      <c r="J2293" s="16" t="str">
        <f t="shared" si="321"/>
        <v>051039</v>
      </c>
      <c r="K2293" s="16" t="str">
        <f>VLOOKUP(J2293:J5449,'[10]Catalogos CRI'!$A$153:$B$335,2,FALSE)</f>
        <v>Otros productos no especificados</v>
      </c>
      <c r="L2293" s="16" t="str">
        <f t="shared" si="322"/>
        <v>400</v>
      </c>
      <c r="M2293" s="16" t="str">
        <f>VLOOKUP(L2293:L5449,[11]FF!$A$10:$B$16,2,FALSE)</f>
        <v>Ingresos Propios</v>
      </c>
      <c r="N2293" s="16" t="str">
        <f t="shared" si="323"/>
        <v>401</v>
      </c>
      <c r="O2293" s="16" t="str">
        <f>VLOOKUP(N2293:N5449,[11]FF!$A$22:$B$93,2,FALSE)</f>
        <v>Ingresos Propios</v>
      </c>
      <c r="P2293" s="16">
        <v>860735</v>
      </c>
      <c r="Q2293" s="16">
        <v>2</v>
      </c>
      <c r="R2293" s="17">
        <v>0</v>
      </c>
      <c r="S2293" s="17">
        <v>0</v>
      </c>
      <c r="T2293" s="17">
        <f t="shared" si="315"/>
        <v>0</v>
      </c>
      <c r="U2293" s="17">
        <v>0</v>
      </c>
      <c r="V2293" s="17">
        <v>1700</v>
      </c>
      <c r="W2293" s="17">
        <f t="shared" si="316"/>
        <v>-1700</v>
      </c>
      <c r="X2293" t="str">
        <f>VLOOKUP(J2293,'[12]Conver ASEJ VS Clave Nueva'!$A$4:$C$193,3,FALSE)</f>
        <v>5.1.9.9</v>
      </c>
      <c r="Y2293" t="str">
        <f>VLOOKUP(K2293,'[13]Conver ASEJ VS Clave Nueva'!$B$4:$D$193,3,FALSE)</f>
        <v>Otros productos no especificados</v>
      </c>
    </row>
    <row r="2294" spans="1:25" x14ac:dyDescent="0.25">
      <c r="A2294" s="16">
        <v>84826</v>
      </c>
      <c r="B2294" s="16" t="s">
        <v>93</v>
      </c>
      <c r="C2294" s="16" t="str">
        <f t="shared" si="317"/>
        <v>2018</v>
      </c>
      <c r="D2294" s="16" t="str">
        <f t="shared" si="318"/>
        <v>050000</v>
      </c>
      <c r="E2294" s="16" t="str">
        <f>VLOOKUP(D2294:D5450,'[10]Catalogos CRI'!$A$10:$B$19,2,FALSE)</f>
        <v>PRODUCTOS</v>
      </c>
      <c r="F2294" s="16" t="str">
        <f t="shared" si="319"/>
        <v>051000</v>
      </c>
      <c r="G2294" s="16" t="str">
        <f>VLOOKUP(F2294:F5450,'[10]Catalogos CRI'!$A$24:$B$65,2,FALSE)</f>
        <v>PRODUCTOS DE TIPO CORRIENTE</v>
      </c>
      <c r="H2294" s="16" t="str">
        <f t="shared" si="320"/>
        <v>051030</v>
      </c>
      <c r="I2294" s="16" t="str">
        <f>VLOOKUP(H2294:H5450,'[10]Catalogos CRI'!$A$70:$B$148,2,FALSE)</f>
        <v>Productos diversos</v>
      </c>
      <c r="J2294" s="16" t="str">
        <f t="shared" si="321"/>
        <v>051039</v>
      </c>
      <c r="K2294" s="16" t="str">
        <f>VLOOKUP(J2294:J5450,'[10]Catalogos CRI'!$A$153:$B$335,2,FALSE)</f>
        <v>Otros productos no especificados</v>
      </c>
      <c r="L2294" s="16" t="str">
        <f t="shared" si="322"/>
        <v>400</v>
      </c>
      <c r="M2294" s="16" t="str">
        <f>VLOOKUP(L2294:L5450,[11]FF!$A$10:$B$16,2,FALSE)</f>
        <v>Ingresos Propios</v>
      </c>
      <c r="N2294" s="16" t="str">
        <f t="shared" si="323"/>
        <v>401</v>
      </c>
      <c r="O2294" s="16" t="str">
        <f>VLOOKUP(N2294:N5450,[11]FF!$A$22:$B$93,2,FALSE)</f>
        <v>Ingresos Propios</v>
      </c>
      <c r="P2294" s="16">
        <v>860736</v>
      </c>
      <c r="Q2294" s="16">
        <v>3</v>
      </c>
      <c r="R2294" s="17">
        <v>0</v>
      </c>
      <c r="S2294" s="17">
        <v>0</v>
      </c>
      <c r="T2294" s="17">
        <f t="shared" si="315"/>
        <v>0</v>
      </c>
      <c r="U2294" s="17">
        <v>0</v>
      </c>
      <c r="V2294" s="17">
        <v>2670</v>
      </c>
      <c r="W2294" s="17">
        <f t="shared" si="316"/>
        <v>-2670</v>
      </c>
      <c r="X2294" t="str">
        <f>VLOOKUP(J2294,'[12]Conver ASEJ VS Clave Nueva'!$A$4:$C$193,3,FALSE)</f>
        <v>5.1.9.9</v>
      </c>
      <c r="Y2294" t="str">
        <f>VLOOKUP(K2294,'[13]Conver ASEJ VS Clave Nueva'!$B$4:$D$193,3,FALSE)</f>
        <v>Otros productos no especificados</v>
      </c>
    </row>
    <row r="2295" spans="1:25" x14ac:dyDescent="0.25">
      <c r="A2295" s="16">
        <v>84826</v>
      </c>
      <c r="B2295" s="16" t="s">
        <v>93</v>
      </c>
      <c r="C2295" s="16" t="str">
        <f t="shared" si="317"/>
        <v>2018</v>
      </c>
      <c r="D2295" s="16" t="str">
        <f t="shared" si="318"/>
        <v>050000</v>
      </c>
      <c r="E2295" s="16" t="str">
        <f>VLOOKUP(D2295:D5451,'[10]Catalogos CRI'!$A$10:$B$19,2,FALSE)</f>
        <v>PRODUCTOS</v>
      </c>
      <c r="F2295" s="16" t="str">
        <f t="shared" si="319"/>
        <v>051000</v>
      </c>
      <c r="G2295" s="16" t="str">
        <f>VLOOKUP(F2295:F5451,'[10]Catalogos CRI'!$A$24:$B$65,2,FALSE)</f>
        <v>PRODUCTOS DE TIPO CORRIENTE</v>
      </c>
      <c r="H2295" s="16" t="str">
        <f t="shared" si="320"/>
        <v>051030</v>
      </c>
      <c r="I2295" s="16" t="str">
        <f>VLOOKUP(H2295:H5451,'[10]Catalogos CRI'!$A$70:$B$148,2,FALSE)</f>
        <v>Productos diversos</v>
      </c>
      <c r="J2295" s="16" t="str">
        <f t="shared" si="321"/>
        <v>051039</v>
      </c>
      <c r="K2295" s="16" t="str">
        <f>VLOOKUP(J2295:J5451,'[10]Catalogos CRI'!$A$153:$B$335,2,FALSE)</f>
        <v>Otros productos no especificados</v>
      </c>
      <c r="L2295" s="16" t="str">
        <f t="shared" si="322"/>
        <v>400</v>
      </c>
      <c r="M2295" s="16" t="str">
        <f>VLOOKUP(L2295:L5451,[11]FF!$A$10:$B$16,2,FALSE)</f>
        <v>Ingresos Propios</v>
      </c>
      <c r="N2295" s="16" t="str">
        <f t="shared" si="323"/>
        <v>401</v>
      </c>
      <c r="O2295" s="16" t="str">
        <f>VLOOKUP(N2295:N5451,[11]FF!$A$22:$B$93,2,FALSE)</f>
        <v>Ingresos Propios</v>
      </c>
      <c r="P2295" s="16">
        <v>860737</v>
      </c>
      <c r="Q2295" s="16">
        <v>4</v>
      </c>
      <c r="R2295" s="17">
        <v>0</v>
      </c>
      <c r="S2295" s="17">
        <v>0</v>
      </c>
      <c r="T2295" s="17">
        <f t="shared" si="315"/>
        <v>0</v>
      </c>
      <c r="U2295" s="17">
        <v>0</v>
      </c>
      <c r="V2295" s="17">
        <v>356.02</v>
      </c>
      <c r="W2295" s="17">
        <f t="shared" si="316"/>
        <v>-356.02</v>
      </c>
      <c r="X2295" t="str">
        <f>VLOOKUP(J2295,'[12]Conver ASEJ VS Clave Nueva'!$A$4:$C$193,3,FALSE)</f>
        <v>5.1.9.9</v>
      </c>
      <c r="Y2295" t="str">
        <f>VLOOKUP(K2295,'[13]Conver ASEJ VS Clave Nueva'!$B$4:$D$193,3,FALSE)</f>
        <v>Otros productos no especificados</v>
      </c>
    </row>
    <row r="2296" spans="1:25" x14ac:dyDescent="0.25">
      <c r="A2296" s="16">
        <v>84826</v>
      </c>
      <c r="B2296" s="16" t="s">
        <v>93</v>
      </c>
      <c r="C2296" s="16" t="str">
        <f t="shared" si="317"/>
        <v>2018</v>
      </c>
      <c r="D2296" s="16" t="str">
        <f t="shared" si="318"/>
        <v>050000</v>
      </c>
      <c r="E2296" s="16" t="str">
        <f>VLOOKUP(D2296:D5452,'[10]Catalogos CRI'!$A$10:$B$19,2,FALSE)</f>
        <v>PRODUCTOS</v>
      </c>
      <c r="F2296" s="16" t="str">
        <f t="shared" si="319"/>
        <v>051000</v>
      </c>
      <c r="G2296" s="16" t="str">
        <f>VLOOKUP(F2296:F5452,'[10]Catalogos CRI'!$A$24:$B$65,2,FALSE)</f>
        <v>PRODUCTOS DE TIPO CORRIENTE</v>
      </c>
      <c r="H2296" s="16" t="str">
        <f t="shared" si="320"/>
        <v>051030</v>
      </c>
      <c r="I2296" s="16" t="str">
        <f>VLOOKUP(H2296:H5452,'[10]Catalogos CRI'!$A$70:$B$148,2,FALSE)</f>
        <v>Productos diversos</v>
      </c>
      <c r="J2296" s="16" t="str">
        <f t="shared" si="321"/>
        <v>051039</v>
      </c>
      <c r="K2296" s="16" t="str">
        <f>VLOOKUP(J2296:J5452,'[10]Catalogos CRI'!$A$153:$B$335,2,FALSE)</f>
        <v>Otros productos no especificados</v>
      </c>
      <c r="L2296" s="16" t="str">
        <f t="shared" si="322"/>
        <v>400</v>
      </c>
      <c r="M2296" s="16" t="str">
        <f>VLOOKUP(L2296:L5452,[11]FF!$A$10:$B$16,2,FALSE)</f>
        <v>Ingresos Propios</v>
      </c>
      <c r="N2296" s="16" t="str">
        <f t="shared" si="323"/>
        <v>401</v>
      </c>
      <c r="O2296" s="16" t="str">
        <f>VLOOKUP(N2296:N5452,[11]FF!$A$22:$B$93,2,FALSE)</f>
        <v>Ingresos Propios</v>
      </c>
      <c r="P2296" s="16">
        <v>860738</v>
      </c>
      <c r="Q2296" s="16">
        <v>5</v>
      </c>
      <c r="R2296" s="17">
        <v>0</v>
      </c>
      <c r="S2296" s="17">
        <v>0</v>
      </c>
      <c r="T2296" s="17">
        <f t="shared" si="315"/>
        <v>0</v>
      </c>
      <c r="U2296" s="17">
        <v>0</v>
      </c>
      <c r="V2296" s="17">
        <v>0</v>
      </c>
      <c r="W2296" s="17">
        <f t="shared" si="316"/>
        <v>0</v>
      </c>
      <c r="X2296" t="str">
        <f>VLOOKUP(J2296,'[12]Conver ASEJ VS Clave Nueva'!$A$4:$C$193,3,FALSE)</f>
        <v>5.1.9.9</v>
      </c>
      <c r="Y2296" t="str">
        <f>VLOOKUP(K2296,'[13]Conver ASEJ VS Clave Nueva'!$B$4:$D$193,3,FALSE)</f>
        <v>Otros productos no especificados</v>
      </c>
    </row>
    <row r="2297" spans="1:25" x14ac:dyDescent="0.25">
      <c r="A2297" s="16">
        <v>84826</v>
      </c>
      <c r="B2297" s="16" t="s">
        <v>93</v>
      </c>
      <c r="C2297" s="16" t="str">
        <f t="shared" si="317"/>
        <v>2018</v>
      </c>
      <c r="D2297" s="16" t="str">
        <f t="shared" si="318"/>
        <v>050000</v>
      </c>
      <c r="E2297" s="16" t="str">
        <f>VLOOKUP(D2297:D5453,'[10]Catalogos CRI'!$A$10:$B$19,2,FALSE)</f>
        <v>PRODUCTOS</v>
      </c>
      <c r="F2297" s="16" t="str">
        <f t="shared" si="319"/>
        <v>051000</v>
      </c>
      <c r="G2297" s="16" t="str">
        <f>VLOOKUP(F2297:F5453,'[10]Catalogos CRI'!$A$24:$B$65,2,FALSE)</f>
        <v>PRODUCTOS DE TIPO CORRIENTE</v>
      </c>
      <c r="H2297" s="16" t="str">
        <f t="shared" si="320"/>
        <v>051030</v>
      </c>
      <c r="I2297" s="16" t="str">
        <f>VLOOKUP(H2297:H5453,'[10]Catalogos CRI'!$A$70:$B$148,2,FALSE)</f>
        <v>Productos diversos</v>
      </c>
      <c r="J2297" s="16" t="str">
        <f t="shared" si="321"/>
        <v>051039</v>
      </c>
      <c r="K2297" s="16" t="str">
        <f>VLOOKUP(J2297:J5453,'[10]Catalogos CRI'!$A$153:$B$335,2,FALSE)</f>
        <v>Otros productos no especificados</v>
      </c>
      <c r="L2297" s="16" t="str">
        <f t="shared" si="322"/>
        <v>400</v>
      </c>
      <c r="M2297" s="16" t="str">
        <f>VLOOKUP(L2297:L5453,[11]FF!$A$10:$B$16,2,FALSE)</f>
        <v>Ingresos Propios</v>
      </c>
      <c r="N2297" s="16" t="str">
        <f t="shared" si="323"/>
        <v>401</v>
      </c>
      <c r="O2297" s="16" t="str">
        <f>VLOOKUP(N2297:N5453,[11]FF!$A$22:$B$93,2,FALSE)</f>
        <v>Ingresos Propios</v>
      </c>
      <c r="P2297" s="16">
        <v>860739</v>
      </c>
      <c r="Q2297" s="16">
        <v>6</v>
      </c>
      <c r="R2297" s="17">
        <v>0</v>
      </c>
      <c r="S2297" s="17">
        <v>0</v>
      </c>
      <c r="T2297" s="17">
        <f t="shared" si="315"/>
        <v>0</v>
      </c>
      <c r="U2297" s="17">
        <v>0</v>
      </c>
      <c r="V2297" s="17">
        <v>0</v>
      </c>
      <c r="W2297" s="17">
        <f t="shared" si="316"/>
        <v>0</v>
      </c>
      <c r="X2297" t="str">
        <f>VLOOKUP(J2297,'[12]Conver ASEJ VS Clave Nueva'!$A$4:$C$193,3,FALSE)</f>
        <v>5.1.9.9</v>
      </c>
      <c r="Y2297" t="str">
        <f>VLOOKUP(K2297,'[13]Conver ASEJ VS Clave Nueva'!$B$4:$D$193,3,FALSE)</f>
        <v>Otros productos no especificados</v>
      </c>
    </row>
    <row r="2298" spans="1:25" x14ac:dyDescent="0.25">
      <c r="A2298" s="16">
        <v>84826</v>
      </c>
      <c r="B2298" s="16" t="s">
        <v>93</v>
      </c>
      <c r="C2298" s="16" t="str">
        <f t="shared" si="317"/>
        <v>2018</v>
      </c>
      <c r="D2298" s="16" t="str">
        <f t="shared" si="318"/>
        <v>050000</v>
      </c>
      <c r="E2298" s="16" t="str">
        <f>VLOOKUP(D2298:D5454,'[10]Catalogos CRI'!$A$10:$B$19,2,FALSE)</f>
        <v>PRODUCTOS</v>
      </c>
      <c r="F2298" s="16" t="str">
        <f t="shared" si="319"/>
        <v>051000</v>
      </c>
      <c r="G2298" s="16" t="str">
        <f>VLOOKUP(F2298:F5454,'[10]Catalogos CRI'!$A$24:$B$65,2,FALSE)</f>
        <v>PRODUCTOS DE TIPO CORRIENTE</v>
      </c>
      <c r="H2298" s="16" t="str">
        <f t="shared" si="320"/>
        <v>051030</v>
      </c>
      <c r="I2298" s="16" t="str">
        <f>VLOOKUP(H2298:H5454,'[10]Catalogos CRI'!$A$70:$B$148,2,FALSE)</f>
        <v>Productos diversos</v>
      </c>
      <c r="J2298" s="16" t="str">
        <f t="shared" si="321"/>
        <v>051039</v>
      </c>
      <c r="K2298" s="16" t="str">
        <f>VLOOKUP(J2298:J5454,'[10]Catalogos CRI'!$A$153:$B$335,2,FALSE)</f>
        <v>Otros productos no especificados</v>
      </c>
      <c r="L2298" s="16" t="str">
        <f t="shared" si="322"/>
        <v>400</v>
      </c>
      <c r="M2298" s="16" t="str">
        <f>VLOOKUP(L2298:L5454,[11]FF!$A$10:$B$16,2,FALSE)</f>
        <v>Ingresos Propios</v>
      </c>
      <c r="N2298" s="16" t="str">
        <f t="shared" si="323"/>
        <v>401</v>
      </c>
      <c r="O2298" s="16" t="str">
        <f>VLOOKUP(N2298:N5454,[11]FF!$A$22:$B$93,2,FALSE)</f>
        <v>Ingresos Propios</v>
      </c>
      <c r="P2298" s="16">
        <v>860740</v>
      </c>
      <c r="Q2298" s="16">
        <v>7</v>
      </c>
      <c r="R2298" s="17">
        <v>0</v>
      </c>
      <c r="S2298" s="17">
        <v>0</v>
      </c>
      <c r="T2298" s="17">
        <f t="shared" si="315"/>
        <v>0</v>
      </c>
      <c r="U2298" s="17">
        <v>0</v>
      </c>
      <c r="V2298" s="17">
        <v>0</v>
      </c>
      <c r="W2298" s="17">
        <f t="shared" si="316"/>
        <v>0</v>
      </c>
      <c r="X2298" t="str">
        <f>VLOOKUP(J2298,'[12]Conver ASEJ VS Clave Nueva'!$A$4:$C$193,3,FALSE)</f>
        <v>5.1.9.9</v>
      </c>
      <c r="Y2298" t="str">
        <f>VLOOKUP(K2298,'[13]Conver ASEJ VS Clave Nueva'!$B$4:$D$193,3,FALSE)</f>
        <v>Otros productos no especificados</v>
      </c>
    </row>
    <row r="2299" spans="1:25" x14ac:dyDescent="0.25">
      <c r="A2299" s="16">
        <v>84826</v>
      </c>
      <c r="B2299" s="16" t="s">
        <v>93</v>
      </c>
      <c r="C2299" s="16" t="str">
        <f t="shared" si="317"/>
        <v>2018</v>
      </c>
      <c r="D2299" s="16" t="str">
        <f t="shared" si="318"/>
        <v>050000</v>
      </c>
      <c r="E2299" s="16" t="str">
        <f>VLOOKUP(D2299:D5455,'[10]Catalogos CRI'!$A$10:$B$19,2,FALSE)</f>
        <v>PRODUCTOS</v>
      </c>
      <c r="F2299" s="16" t="str">
        <f t="shared" si="319"/>
        <v>051000</v>
      </c>
      <c r="G2299" s="16" t="str">
        <f>VLOOKUP(F2299:F5455,'[10]Catalogos CRI'!$A$24:$B$65,2,FALSE)</f>
        <v>PRODUCTOS DE TIPO CORRIENTE</v>
      </c>
      <c r="H2299" s="16" t="str">
        <f t="shared" si="320"/>
        <v>051030</v>
      </c>
      <c r="I2299" s="16" t="str">
        <f>VLOOKUP(H2299:H5455,'[10]Catalogos CRI'!$A$70:$B$148,2,FALSE)</f>
        <v>Productos diversos</v>
      </c>
      <c r="J2299" s="16" t="str">
        <f t="shared" si="321"/>
        <v>051039</v>
      </c>
      <c r="K2299" s="16" t="str">
        <f>VLOOKUP(J2299:J5455,'[10]Catalogos CRI'!$A$153:$B$335,2,FALSE)</f>
        <v>Otros productos no especificados</v>
      </c>
      <c r="L2299" s="16" t="str">
        <f t="shared" si="322"/>
        <v>400</v>
      </c>
      <c r="M2299" s="16" t="str">
        <f>VLOOKUP(L2299:L5455,[11]FF!$A$10:$B$16,2,FALSE)</f>
        <v>Ingresos Propios</v>
      </c>
      <c r="N2299" s="16" t="str">
        <f t="shared" si="323"/>
        <v>401</v>
      </c>
      <c r="O2299" s="16" t="str">
        <f>VLOOKUP(N2299:N5455,[11]FF!$A$22:$B$93,2,FALSE)</f>
        <v>Ingresos Propios</v>
      </c>
      <c r="P2299" s="16">
        <v>860741</v>
      </c>
      <c r="Q2299" s="16">
        <v>8</v>
      </c>
      <c r="R2299" s="17">
        <v>0</v>
      </c>
      <c r="S2299" s="17">
        <v>0</v>
      </c>
      <c r="T2299" s="17">
        <f t="shared" si="315"/>
        <v>0</v>
      </c>
      <c r="U2299" s="17">
        <v>0</v>
      </c>
      <c r="V2299" s="17">
        <v>0</v>
      </c>
      <c r="W2299" s="17">
        <f t="shared" si="316"/>
        <v>0</v>
      </c>
      <c r="X2299" t="str">
        <f>VLOOKUP(J2299,'[12]Conver ASEJ VS Clave Nueva'!$A$4:$C$193,3,FALSE)</f>
        <v>5.1.9.9</v>
      </c>
      <c r="Y2299" t="str">
        <f>VLOOKUP(K2299,'[13]Conver ASEJ VS Clave Nueva'!$B$4:$D$193,3,FALSE)</f>
        <v>Otros productos no especificados</v>
      </c>
    </row>
    <row r="2300" spans="1:25" x14ac:dyDescent="0.25">
      <c r="A2300" s="16">
        <v>84826</v>
      </c>
      <c r="B2300" s="16" t="s">
        <v>93</v>
      </c>
      <c r="C2300" s="16" t="str">
        <f t="shared" si="317"/>
        <v>2018</v>
      </c>
      <c r="D2300" s="16" t="str">
        <f t="shared" si="318"/>
        <v>050000</v>
      </c>
      <c r="E2300" s="16" t="str">
        <f>VLOOKUP(D2300:D5456,'[10]Catalogos CRI'!$A$10:$B$19,2,FALSE)</f>
        <v>PRODUCTOS</v>
      </c>
      <c r="F2300" s="16" t="str">
        <f t="shared" si="319"/>
        <v>051000</v>
      </c>
      <c r="G2300" s="16" t="str">
        <f>VLOOKUP(F2300:F5456,'[10]Catalogos CRI'!$A$24:$B$65,2,FALSE)</f>
        <v>PRODUCTOS DE TIPO CORRIENTE</v>
      </c>
      <c r="H2300" s="16" t="str">
        <f t="shared" si="320"/>
        <v>051030</v>
      </c>
      <c r="I2300" s="16" t="str">
        <f>VLOOKUP(H2300:H5456,'[10]Catalogos CRI'!$A$70:$B$148,2,FALSE)</f>
        <v>Productos diversos</v>
      </c>
      <c r="J2300" s="16" t="str">
        <f t="shared" si="321"/>
        <v>051039</v>
      </c>
      <c r="K2300" s="16" t="str">
        <f>VLOOKUP(J2300:J5456,'[10]Catalogos CRI'!$A$153:$B$335,2,FALSE)</f>
        <v>Otros productos no especificados</v>
      </c>
      <c r="L2300" s="16" t="str">
        <f t="shared" si="322"/>
        <v>400</v>
      </c>
      <c r="M2300" s="16" t="str">
        <f>VLOOKUP(L2300:L5456,[11]FF!$A$10:$B$16,2,FALSE)</f>
        <v>Ingresos Propios</v>
      </c>
      <c r="N2300" s="16" t="str">
        <f t="shared" si="323"/>
        <v>401</v>
      </c>
      <c r="O2300" s="16" t="str">
        <f>VLOOKUP(N2300:N5456,[11]FF!$A$22:$B$93,2,FALSE)</f>
        <v>Ingresos Propios</v>
      </c>
      <c r="P2300" s="16">
        <v>860742</v>
      </c>
      <c r="Q2300" s="16">
        <v>9</v>
      </c>
      <c r="R2300" s="17">
        <v>0</v>
      </c>
      <c r="S2300" s="17">
        <v>0</v>
      </c>
      <c r="T2300" s="17">
        <f t="shared" si="315"/>
        <v>0</v>
      </c>
      <c r="U2300" s="17">
        <v>0</v>
      </c>
      <c r="V2300" s="17">
        <v>0</v>
      </c>
      <c r="W2300" s="17">
        <f t="shared" si="316"/>
        <v>0</v>
      </c>
      <c r="X2300" t="str">
        <f>VLOOKUP(J2300,'[12]Conver ASEJ VS Clave Nueva'!$A$4:$C$193,3,FALSE)</f>
        <v>5.1.9.9</v>
      </c>
      <c r="Y2300" t="str">
        <f>VLOOKUP(K2300,'[13]Conver ASEJ VS Clave Nueva'!$B$4:$D$193,3,FALSE)</f>
        <v>Otros productos no especificados</v>
      </c>
    </row>
    <row r="2301" spans="1:25" x14ac:dyDescent="0.25">
      <c r="A2301" s="16">
        <v>84826</v>
      </c>
      <c r="B2301" s="16" t="s">
        <v>93</v>
      </c>
      <c r="C2301" s="16" t="str">
        <f t="shared" si="317"/>
        <v>2018</v>
      </c>
      <c r="D2301" s="16" t="str">
        <f t="shared" si="318"/>
        <v>050000</v>
      </c>
      <c r="E2301" s="16" t="str">
        <f>VLOOKUP(D2301:D5457,'[10]Catalogos CRI'!$A$10:$B$19,2,FALSE)</f>
        <v>PRODUCTOS</v>
      </c>
      <c r="F2301" s="16" t="str">
        <f t="shared" si="319"/>
        <v>051000</v>
      </c>
      <c r="G2301" s="16" t="str">
        <f>VLOOKUP(F2301:F5457,'[10]Catalogos CRI'!$A$24:$B$65,2,FALSE)</f>
        <v>PRODUCTOS DE TIPO CORRIENTE</v>
      </c>
      <c r="H2301" s="16" t="str">
        <f t="shared" si="320"/>
        <v>051030</v>
      </c>
      <c r="I2301" s="16" t="str">
        <f>VLOOKUP(H2301:H5457,'[10]Catalogos CRI'!$A$70:$B$148,2,FALSE)</f>
        <v>Productos diversos</v>
      </c>
      <c r="J2301" s="16" t="str">
        <f t="shared" si="321"/>
        <v>051039</v>
      </c>
      <c r="K2301" s="16" t="str">
        <f>VLOOKUP(J2301:J5457,'[10]Catalogos CRI'!$A$153:$B$335,2,FALSE)</f>
        <v>Otros productos no especificados</v>
      </c>
      <c r="L2301" s="16" t="str">
        <f t="shared" si="322"/>
        <v>400</v>
      </c>
      <c r="M2301" s="16" t="str">
        <f>VLOOKUP(L2301:L5457,[11]FF!$A$10:$B$16,2,FALSE)</f>
        <v>Ingresos Propios</v>
      </c>
      <c r="N2301" s="16" t="str">
        <f t="shared" si="323"/>
        <v>401</v>
      </c>
      <c r="O2301" s="16" t="str">
        <f>VLOOKUP(N2301:N5457,[11]FF!$A$22:$B$93,2,FALSE)</f>
        <v>Ingresos Propios</v>
      </c>
      <c r="P2301" s="16">
        <v>860743</v>
      </c>
      <c r="Q2301" s="16">
        <v>10</v>
      </c>
      <c r="R2301" s="17">
        <v>0</v>
      </c>
      <c r="S2301" s="17">
        <v>0</v>
      </c>
      <c r="T2301" s="17">
        <f t="shared" si="315"/>
        <v>0</v>
      </c>
      <c r="U2301" s="17">
        <v>0</v>
      </c>
      <c r="V2301" s="17">
        <v>0</v>
      </c>
      <c r="W2301" s="17">
        <f t="shared" si="316"/>
        <v>0</v>
      </c>
      <c r="X2301" t="str">
        <f>VLOOKUP(J2301,'[12]Conver ASEJ VS Clave Nueva'!$A$4:$C$193,3,FALSE)</f>
        <v>5.1.9.9</v>
      </c>
      <c r="Y2301" t="str">
        <f>VLOOKUP(K2301,'[13]Conver ASEJ VS Clave Nueva'!$B$4:$D$193,3,FALSE)</f>
        <v>Otros productos no especificados</v>
      </c>
    </row>
    <row r="2302" spans="1:25" x14ac:dyDescent="0.25">
      <c r="A2302" s="16">
        <v>84826</v>
      </c>
      <c r="B2302" s="16" t="s">
        <v>93</v>
      </c>
      <c r="C2302" s="16" t="str">
        <f t="shared" si="317"/>
        <v>2018</v>
      </c>
      <c r="D2302" s="16" t="str">
        <f t="shared" si="318"/>
        <v>050000</v>
      </c>
      <c r="E2302" s="16" t="str">
        <f>VLOOKUP(D2302:D5458,'[10]Catalogos CRI'!$A$10:$B$19,2,FALSE)</f>
        <v>PRODUCTOS</v>
      </c>
      <c r="F2302" s="16" t="str">
        <f t="shared" si="319"/>
        <v>051000</v>
      </c>
      <c r="G2302" s="16" t="str">
        <f>VLOOKUP(F2302:F5458,'[10]Catalogos CRI'!$A$24:$B$65,2,FALSE)</f>
        <v>PRODUCTOS DE TIPO CORRIENTE</v>
      </c>
      <c r="H2302" s="16" t="str">
        <f t="shared" si="320"/>
        <v>051030</v>
      </c>
      <c r="I2302" s="16" t="str">
        <f>VLOOKUP(H2302:H5458,'[10]Catalogos CRI'!$A$70:$B$148,2,FALSE)</f>
        <v>Productos diversos</v>
      </c>
      <c r="J2302" s="16" t="str">
        <f t="shared" si="321"/>
        <v>051039</v>
      </c>
      <c r="K2302" s="16" t="str">
        <f>VLOOKUP(J2302:J5458,'[10]Catalogos CRI'!$A$153:$B$335,2,FALSE)</f>
        <v>Otros productos no especificados</v>
      </c>
      <c r="L2302" s="16" t="str">
        <f t="shared" si="322"/>
        <v>400</v>
      </c>
      <c r="M2302" s="16" t="str">
        <f>VLOOKUP(L2302:L5458,[11]FF!$A$10:$B$16,2,FALSE)</f>
        <v>Ingresos Propios</v>
      </c>
      <c r="N2302" s="16" t="str">
        <f t="shared" si="323"/>
        <v>401</v>
      </c>
      <c r="O2302" s="16" t="str">
        <f>VLOOKUP(N2302:N5458,[11]FF!$A$22:$B$93,2,FALSE)</f>
        <v>Ingresos Propios</v>
      </c>
      <c r="P2302" s="16">
        <v>860744</v>
      </c>
      <c r="Q2302" s="16">
        <v>11</v>
      </c>
      <c r="R2302" s="17">
        <v>0</v>
      </c>
      <c r="S2302" s="17">
        <v>0</v>
      </c>
      <c r="T2302" s="17">
        <f t="shared" si="315"/>
        <v>0</v>
      </c>
      <c r="U2302" s="17">
        <v>0</v>
      </c>
      <c r="V2302" s="17">
        <v>0</v>
      </c>
      <c r="W2302" s="17">
        <f t="shared" si="316"/>
        <v>0</v>
      </c>
      <c r="X2302" t="str">
        <f>VLOOKUP(J2302,'[12]Conver ASEJ VS Clave Nueva'!$A$4:$C$193,3,FALSE)</f>
        <v>5.1.9.9</v>
      </c>
      <c r="Y2302" t="str">
        <f>VLOOKUP(K2302,'[13]Conver ASEJ VS Clave Nueva'!$B$4:$D$193,3,FALSE)</f>
        <v>Otros productos no especificados</v>
      </c>
    </row>
    <row r="2303" spans="1:25" x14ac:dyDescent="0.25">
      <c r="A2303" s="16">
        <v>84826</v>
      </c>
      <c r="B2303" s="16" t="s">
        <v>93</v>
      </c>
      <c r="C2303" s="16" t="str">
        <f t="shared" si="317"/>
        <v>2018</v>
      </c>
      <c r="D2303" s="16" t="str">
        <f t="shared" si="318"/>
        <v>050000</v>
      </c>
      <c r="E2303" s="16" t="str">
        <f>VLOOKUP(D2303:D5459,'[10]Catalogos CRI'!$A$10:$B$19,2,FALSE)</f>
        <v>PRODUCTOS</v>
      </c>
      <c r="F2303" s="16" t="str">
        <f t="shared" si="319"/>
        <v>051000</v>
      </c>
      <c r="G2303" s="16" t="str">
        <f>VLOOKUP(F2303:F5459,'[10]Catalogos CRI'!$A$24:$B$65,2,FALSE)</f>
        <v>PRODUCTOS DE TIPO CORRIENTE</v>
      </c>
      <c r="H2303" s="16" t="str">
        <f t="shared" si="320"/>
        <v>051030</v>
      </c>
      <c r="I2303" s="16" t="str">
        <f>VLOOKUP(H2303:H5459,'[10]Catalogos CRI'!$A$70:$B$148,2,FALSE)</f>
        <v>Productos diversos</v>
      </c>
      <c r="J2303" s="16" t="str">
        <f t="shared" si="321"/>
        <v>051039</v>
      </c>
      <c r="K2303" s="16" t="str">
        <f>VLOOKUP(J2303:J5459,'[10]Catalogos CRI'!$A$153:$B$335,2,FALSE)</f>
        <v>Otros productos no especificados</v>
      </c>
      <c r="L2303" s="16" t="str">
        <f t="shared" si="322"/>
        <v>400</v>
      </c>
      <c r="M2303" s="16" t="str">
        <f>VLOOKUP(L2303:L5459,[11]FF!$A$10:$B$16,2,FALSE)</f>
        <v>Ingresos Propios</v>
      </c>
      <c r="N2303" s="16" t="str">
        <f t="shared" si="323"/>
        <v>401</v>
      </c>
      <c r="O2303" s="16" t="str">
        <f>VLOOKUP(N2303:N5459,[11]FF!$A$22:$B$93,2,FALSE)</f>
        <v>Ingresos Propios</v>
      </c>
      <c r="P2303" s="16">
        <v>860745</v>
      </c>
      <c r="Q2303" s="16">
        <v>12</v>
      </c>
      <c r="R2303" s="17">
        <v>0</v>
      </c>
      <c r="S2303" s="17">
        <v>0</v>
      </c>
      <c r="T2303" s="17">
        <f t="shared" si="315"/>
        <v>0</v>
      </c>
      <c r="U2303" s="17">
        <v>0</v>
      </c>
      <c r="V2303" s="17">
        <v>0</v>
      </c>
      <c r="W2303" s="17">
        <f t="shared" si="316"/>
        <v>0</v>
      </c>
      <c r="X2303" t="str">
        <f>VLOOKUP(J2303,'[12]Conver ASEJ VS Clave Nueva'!$A$4:$C$193,3,FALSE)</f>
        <v>5.1.9.9</v>
      </c>
      <c r="Y2303" t="str">
        <f>VLOOKUP(K2303,'[13]Conver ASEJ VS Clave Nueva'!$B$4:$D$193,3,FALSE)</f>
        <v>Otros productos no especificados</v>
      </c>
    </row>
    <row r="2304" spans="1:25" x14ac:dyDescent="0.25">
      <c r="A2304" s="16">
        <v>84909</v>
      </c>
      <c r="B2304" s="16" t="s">
        <v>95</v>
      </c>
      <c r="C2304" s="16" t="str">
        <f t="shared" si="317"/>
        <v>2018</v>
      </c>
      <c r="D2304" s="16" t="str">
        <f t="shared" si="318"/>
        <v>060000</v>
      </c>
      <c r="E2304" s="16" t="str">
        <f>VLOOKUP(D2304:D5460,'[10]Catalogos CRI'!$A$10:$B$19,2,FALSE)</f>
        <v>APROVECHAMIENTOS</v>
      </c>
      <c r="F2304" s="16" t="str">
        <f t="shared" si="319"/>
        <v>061000</v>
      </c>
      <c r="G2304" s="16" t="str">
        <f>VLOOKUP(F2304:F5460,'[10]Catalogos CRI'!$A$24:$B$65,2,FALSE)</f>
        <v>APROVECHAMIENTOS DE TIPO CORRIENTE</v>
      </c>
      <c r="H2304" s="16" t="str">
        <f t="shared" si="320"/>
        <v>061040</v>
      </c>
      <c r="I2304" s="16" t="str">
        <f>VLOOKUP(H2304:H5460,'[10]Catalogos CRI'!$A$70:$B$148,2,FALSE)</f>
        <v>Reintegros</v>
      </c>
      <c r="J2304" s="16" t="str">
        <f t="shared" si="321"/>
        <v>061041</v>
      </c>
      <c r="K2304" s="16" t="str">
        <f>VLOOKUP(J2304:J5460,'[10]Catalogos CRI'!$A$153:$B$335,2,FALSE)</f>
        <v>Reintegros</v>
      </c>
      <c r="L2304" s="16" t="str">
        <f t="shared" si="322"/>
        <v>600</v>
      </c>
      <c r="M2304" s="16" t="str">
        <f>VLOOKUP(L2304:L5460,[11]FF!$A$10:$B$16,2,FALSE)</f>
        <v>Recursos Estatales</v>
      </c>
      <c r="N2304" s="16" t="str">
        <f t="shared" si="323"/>
        <v>609</v>
      </c>
      <c r="O2304" s="16" t="str">
        <f>VLOOKUP(N2304:N5460,[11]FF!$A$22:$B$93,2,FALSE)</f>
        <v>Consejo de Zona Metropolitana 2014</v>
      </c>
      <c r="P2304" s="16">
        <v>861047</v>
      </c>
      <c r="Q2304" s="16">
        <v>1</v>
      </c>
      <c r="R2304" s="17">
        <v>0</v>
      </c>
      <c r="S2304" s="17">
        <v>68265.69</v>
      </c>
      <c r="T2304" s="17">
        <f t="shared" si="315"/>
        <v>68265.69</v>
      </c>
      <c r="U2304" s="17">
        <v>0</v>
      </c>
      <c r="V2304" s="17">
        <v>68265.69</v>
      </c>
      <c r="W2304" s="17">
        <f t="shared" si="316"/>
        <v>0</v>
      </c>
      <c r="X2304" t="str">
        <f>VLOOKUP(J2304,'[12]Conver ASEJ VS Clave Nueva'!$A$4:$C$193,3,FALSE)</f>
        <v>6.1.4.1</v>
      </c>
      <c r="Y2304" t="str">
        <f>VLOOKUP(K2304,'[13]Conver ASEJ VS Clave Nueva'!$B$4:$D$193,3,FALSE)</f>
        <v>Reintegros</v>
      </c>
    </row>
    <row r="2305" spans="1:25" x14ac:dyDescent="0.25">
      <c r="A2305" s="16">
        <v>84909</v>
      </c>
      <c r="B2305" s="16" t="s">
        <v>95</v>
      </c>
      <c r="C2305" s="16" t="str">
        <f t="shared" si="317"/>
        <v>2018</v>
      </c>
      <c r="D2305" s="16" t="str">
        <f t="shared" si="318"/>
        <v>060000</v>
      </c>
      <c r="E2305" s="16" t="str">
        <f>VLOOKUP(D2305:D5461,'[10]Catalogos CRI'!$A$10:$B$19,2,FALSE)</f>
        <v>APROVECHAMIENTOS</v>
      </c>
      <c r="F2305" s="16" t="str">
        <f t="shared" si="319"/>
        <v>061000</v>
      </c>
      <c r="G2305" s="16" t="str">
        <f>VLOOKUP(F2305:F5461,'[10]Catalogos CRI'!$A$24:$B$65,2,FALSE)</f>
        <v>APROVECHAMIENTOS DE TIPO CORRIENTE</v>
      </c>
      <c r="H2305" s="16" t="str">
        <f t="shared" si="320"/>
        <v>061040</v>
      </c>
      <c r="I2305" s="16" t="str">
        <f>VLOOKUP(H2305:H5461,'[10]Catalogos CRI'!$A$70:$B$148,2,FALSE)</f>
        <v>Reintegros</v>
      </c>
      <c r="J2305" s="16" t="str">
        <f t="shared" si="321"/>
        <v>061041</v>
      </c>
      <c r="K2305" s="16" t="str">
        <f>VLOOKUP(J2305:J5461,'[10]Catalogos CRI'!$A$153:$B$335,2,FALSE)</f>
        <v>Reintegros</v>
      </c>
      <c r="L2305" s="16" t="str">
        <f t="shared" si="322"/>
        <v>600</v>
      </c>
      <c r="M2305" s="16" t="str">
        <f>VLOOKUP(L2305:L5461,[11]FF!$A$10:$B$16,2,FALSE)</f>
        <v>Recursos Estatales</v>
      </c>
      <c r="N2305" s="16" t="str">
        <f t="shared" si="323"/>
        <v>609</v>
      </c>
      <c r="O2305" s="16" t="str">
        <f>VLOOKUP(N2305:N5461,[11]FF!$A$22:$B$93,2,FALSE)</f>
        <v>Consejo de Zona Metropolitana 2014</v>
      </c>
      <c r="P2305" s="16">
        <v>861048</v>
      </c>
      <c r="Q2305" s="16">
        <v>2</v>
      </c>
      <c r="R2305" s="17">
        <v>0</v>
      </c>
      <c r="S2305" s="17">
        <v>0</v>
      </c>
      <c r="T2305" s="17">
        <f t="shared" si="315"/>
        <v>0</v>
      </c>
      <c r="U2305" s="17">
        <v>0</v>
      </c>
      <c r="V2305" s="17">
        <v>0</v>
      </c>
      <c r="W2305" s="17">
        <f t="shared" si="316"/>
        <v>0</v>
      </c>
      <c r="X2305" t="str">
        <f>VLOOKUP(J2305,'[12]Conver ASEJ VS Clave Nueva'!$A$4:$C$193,3,FALSE)</f>
        <v>6.1.4.1</v>
      </c>
      <c r="Y2305" t="str">
        <f>VLOOKUP(K2305,'[13]Conver ASEJ VS Clave Nueva'!$B$4:$D$193,3,FALSE)</f>
        <v>Reintegros</v>
      </c>
    </row>
    <row r="2306" spans="1:25" x14ac:dyDescent="0.25">
      <c r="A2306" s="16">
        <v>84909</v>
      </c>
      <c r="B2306" s="16" t="s">
        <v>95</v>
      </c>
      <c r="C2306" s="16" t="str">
        <f t="shared" si="317"/>
        <v>2018</v>
      </c>
      <c r="D2306" s="16" t="str">
        <f t="shared" si="318"/>
        <v>060000</v>
      </c>
      <c r="E2306" s="16" t="str">
        <f>VLOOKUP(D2306:D5462,'[10]Catalogos CRI'!$A$10:$B$19,2,FALSE)</f>
        <v>APROVECHAMIENTOS</v>
      </c>
      <c r="F2306" s="16" t="str">
        <f t="shared" si="319"/>
        <v>061000</v>
      </c>
      <c r="G2306" s="16" t="str">
        <f>VLOOKUP(F2306:F5462,'[10]Catalogos CRI'!$A$24:$B$65,2,FALSE)</f>
        <v>APROVECHAMIENTOS DE TIPO CORRIENTE</v>
      </c>
      <c r="H2306" s="16" t="str">
        <f t="shared" si="320"/>
        <v>061040</v>
      </c>
      <c r="I2306" s="16" t="str">
        <f>VLOOKUP(H2306:H5462,'[10]Catalogos CRI'!$A$70:$B$148,2,FALSE)</f>
        <v>Reintegros</v>
      </c>
      <c r="J2306" s="16" t="str">
        <f t="shared" si="321"/>
        <v>061041</v>
      </c>
      <c r="K2306" s="16" t="str">
        <f>VLOOKUP(J2306:J5462,'[10]Catalogos CRI'!$A$153:$B$335,2,FALSE)</f>
        <v>Reintegros</v>
      </c>
      <c r="L2306" s="16" t="str">
        <f t="shared" si="322"/>
        <v>600</v>
      </c>
      <c r="M2306" s="16" t="str">
        <f>VLOOKUP(L2306:L5462,[11]FF!$A$10:$B$16,2,FALSE)</f>
        <v>Recursos Estatales</v>
      </c>
      <c r="N2306" s="16" t="str">
        <f t="shared" si="323"/>
        <v>609</v>
      </c>
      <c r="O2306" s="16" t="str">
        <f>VLOOKUP(N2306:N5462,[11]FF!$A$22:$B$93,2,FALSE)</f>
        <v>Consejo de Zona Metropolitana 2014</v>
      </c>
      <c r="P2306" s="16">
        <v>861049</v>
      </c>
      <c r="Q2306" s="16">
        <v>3</v>
      </c>
      <c r="R2306" s="17">
        <v>0</v>
      </c>
      <c r="S2306" s="17">
        <v>130.91999999999999</v>
      </c>
      <c r="T2306" s="17">
        <f t="shared" si="315"/>
        <v>130.91999999999999</v>
      </c>
      <c r="U2306" s="17">
        <v>0</v>
      </c>
      <c r="V2306" s="17">
        <v>130.91999999999999</v>
      </c>
      <c r="W2306" s="17">
        <f t="shared" si="316"/>
        <v>0</v>
      </c>
      <c r="X2306" t="str">
        <f>VLOOKUP(J2306,'[12]Conver ASEJ VS Clave Nueva'!$A$4:$C$193,3,FALSE)</f>
        <v>6.1.4.1</v>
      </c>
      <c r="Y2306" t="str">
        <f>VLOOKUP(K2306,'[13]Conver ASEJ VS Clave Nueva'!$B$4:$D$193,3,FALSE)</f>
        <v>Reintegros</v>
      </c>
    </row>
    <row r="2307" spans="1:25" x14ac:dyDescent="0.25">
      <c r="A2307" s="16">
        <v>84909</v>
      </c>
      <c r="B2307" s="16" t="s">
        <v>95</v>
      </c>
      <c r="C2307" s="16" t="str">
        <f t="shared" si="317"/>
        <v>2018</v>
      </c>
      <c r="D2307" s="16" t="str">
        <f t="shared" si="318"/>
        <v>060000</v>
      </c>
      <c r="E2307" s="16" t="str">
        <f>VLOOKUP(D2307:D5463,'[10]Catalogos CRI'!$A$10:$B$19,2,FALSE)</f>
        <v>APROVECHAMIENTOS</v>
      </c>
      <c r="F2307" s="16" t="str">
        <f t="shared" si="319"/>
        <v>061000</v>
      </c>
      <c r="G2307" s="16" t="str">
        <f>VLOOKUP(F2307:F5463,'[10]Catalogos CRI'!$A$24:$B$65,2,FALSE)</f>
        <v>APROVECHAMIENTOS DE TIPO CORRIENTE</v>
      </c>
      <c r="H2307" s="16" t="str">
        <f t="shared" si="320"/>
        <v>061040</v>
      </c>
      <c r="I2307" s="16" t="str">
        <f>VLOOKUP(H2307:H5463,'[10]Catalogos CRI'!$A$70:$B$148,2,FALSE)</f>
        <v>Reintegros</v>
      </c>
      <c r="J2307" s="16" t="str">
        <f t="shared" si="321"/>
        <v>061041</v>
      </c>
      <c r="K2307" s="16" t="str">
        <f>VLOOKUP(J2307:J5463,'[10]Catalogos CRI'!$A$153:$B$335,2,FALSE)</f>
        <v>Reintegros</v>
      </c>
      <c r="L2307" s="16" t="str">
        <f t="shared" si="322"/>
        <v>600</v>
      </c>
      <c r="M2307" s="16" t="str">
        <f>VLOOKUP(L2307:L5463,[11]FF!$A$10:$B$16,2,FALSE)</f>
        <v>Recursos Estatales</v>
      </c>
      <c r="N2307" s="16" t="str">
        <f t="shared" si="323"/>
        <v>609</v>
      </c>
      <c r="O2307" s="16" t="str">
        <f>VLOOKUP(N2307:N5463,[11]FF!$A$22:$B$93,2,FALSE)</f>
        <v>Consejo de Zona Metropolitana 2014</v>
      </c>
      <c r="P2307" s="16">
        <v>861050</v>
      </c>
      <c r="Q2307" s="16">
        <v>4</v>
      </c>
      <c r="R2307" s="17">
        <v>0</v>
      </c>
      <c r="S2307" s="17">
        <v>0</v>
      </c>
      <c r="T2307" s="17">
        <f t="shared" si="315"/>
        <v>0</v>
      </c>
      <c r="U2307" s="17">
        <v>0</v>
      </c>
      <c r="V2307" s="17">
        <v>0</v>
      </c>
      <c r="W2307" s="17">
        <f t="shared" si="316"/>
        <v>0</v>
      </c>
      <c r="X2307" t="str">
        <f>VLOOKUP(J2307,'[12]Conver ASEJ VS Clave Nueva'!$A$4:$C$193,3,FALSE)</f>
        <v>6.1.4.1</v>
      </c>
      <c r="Y2307" t="str">
        <f>VLOOKUP(K2307,'[13]Conver ASEJ VS Clave Nueva'!$B$4:$D$193,3,FALSE)</f>
        <v>Reintegros</v>
      </c>
    </row>
    <row r="2308" spans="1:25" x14ac:dyDescent="0.25">
      <c r="A2308" s="16">
        <v>84909</v>
      </c>
      <c r="B2308" s="16" t="s">
        <v>95</v>
      </c>
      <c r="C2308" s="16" t="str">
        <f t="shared" si="317"/>
        <v>2018</v>
      </c>
      <c r="D2308" s="16" t="str">
        <f t="shared" si="318"/>
        <v>060000</v>
      </c>
      <c r="E2308" s="16" t="str">
        <f>VLOOKUP(D2308:D5464,'[10]Catalogos CRI'!$A$10:$B$19,2,FALSE)</f>
        <v>APROVECHAMIENTOS</v>
      </c>
      <c r="F2308" s="16" t="str">
        <f t="shared" si="319"/>
        <v>061000</v>
      </c>
      <c r="G2308" s="16" t="str">
        <f>VLOOKUP(F2308:F5464,'[10]Catalogos CRI'!$A$24:$B$65,2,FALSE)</f>
        <v>APROVECHAMIENTOS DE TIPO CORRIENTE</v>
      </c>
      <c r="H2308" s="16" t="str">
        <f t="shared" si="320"/>
        <v>061040</v>
      </c>
      <c r="I2308" s="16" t="str">
        <f>VLOOKUP(H2308:H5464,'[10]Catalogos CRI'!$A$70:$B$148,2,FALSE)</f>
        <v>Reintegros</v>
      </c>
      <c r="J2308" s="16" t="str">
        <f t="shared" si="321"/>
        <v>061041</v>
      </c>
      <c r="K2308" s="16" t="str">
        <f>VLOOKUP(J2308:J5464,'[10]Catalogos CRI'!$A$153:$B$335,2,FALSE)</f>
        <v>Reintegros</v>
      </c>
      <c r="L2308" s="16" t="str">
        <f t="shared" si="322"/>
        <v>600</v>
      </c>
      <c r="M2308" s="16" t="str">
        <f>VLOOKUP(L2308:L5464,[11]FF!$A$10:$B$16,2,FALSE)</f>
        <v>Recursos Estatales</v>
      </c>
      <c r="N2308" s="16" t="str">
        <f t="shared" si="323"/>
        <v>609</v>
      </c>
      <c r="O2308" s="16" t="str">
        <f>VLOOKUP(N2308:N5464,[11]FF!$A$22:$B$93,2,FALSE)</f>
        <v>Consejo de Zona Metropolitana 2014</v>
      </c>
      <c r="P2308" s="16">
        <v>861051</v>
      </c>
      <c r="Q2308" s="16">
        <v>5</v>
      </c>
      <c r="R2308" s="17">
        <v>0</v>
      </c>
      <c r="S2308" s="17">
        <v>0</v>
      </c>
      <c r="T2308" s="17">
        <f t="shared" si="315"/>
        <v>0</v>
      </c>
      <c r="U2308" s="17">
        <v>0</v>
      </c>
      <c r="V2308" s="17">
        <v>0</v>
      </c>
      <c r="W2308" s="17">
        <f t="shared" si="316"/>
        <v>0</v>
      </c>
      <c r="X2308" t="str">
        <f>VLOOKUP(J2308,'[12]Conver ASEJ VS Clave Nueva'!$A$4:$C$193,3,FALSE)</f>
        <v>6.1.4.1</v>
      </c>
      <c r="Y2308" t="str">
        <f>VLOOKUP(K2308,'[13]Conver ASEJ VS Clave Nueva'!$B$4:$D$193,3,FALSE)</f>
        <v>Reintegros</v>
      </c>
    </row>
    <row r="2309" spans="1:25" x14ac:dyDescent="0.25">
      <c r="A2309" s="16">
        <v>84909</v>
      </c>
      <c r="B2309" s="16" t="s">
        <v>95</v>
      </c>
      <c r="C2309" s="16" t="str">
        <f t="shared" si="317"/>
        <v>2018</v>
      </c>
      <c r="D2309" s="16" t="str">
        <f t="shared" si="318"/>
        <v>060000</v>
      </c>
      <c r="E2309" s="16" t="str">
        <f>VLOOKUP(D2309:D5465,'[10]Catalogos CRI'!$A$10:$B$19,2,FALSE)</f>
        <v>APROVECHAMIENTOS</v>
      </c>
      <c r="F2309" s="16" t="str">
        <f t="shared" si="319"/>
        <v>061000</v>
      </c>
      <c r="G2309" s="16" t="str">
        <f>VLOOKUP(F2309:F5465,'[10]Catalogos CRI'!$A$24:$B$65,2,FALSE)</f>
        <v>APROVECHAMIENTOS DE TIPO CORRIENTE</v>
      </c>
      <c r="H2309" s="16" t="str">
        <f t="shared" si="320"/>
        <v>061040</v>
      </c>
      <c r="I2309" s="16" t="str">
        <f>VLOOKUP(H2309:H5465,'[10]Catalogos CRI'!$A$70:$B$148,2,FALSE)</f>
        <v>Reintegros</v>
      </c>
      <c r="J2309" s="16" t="str">
        <f t="shared" si="321"/>
        <v>061041</v>
      </c>
      <c r="K2309" s="16" t="str">
        <f>VLOOKUP(J2309:J5465,'[10]Catalogos CRI'!$A$153:$B$335,2,FALSE)</f>
        <v>Reintegros</v>
      </c>
      <c r="L2309" s="16" t="str">
        <f t="shared" si="322"/>
        <v>600</v>
      </c>
      <c r="M2309" s="16" t="str">
        <f>VLOOKUP(L2309:L5465,[11]FF!$A$10:$B$16,2,FALSE)</f>
        <v>Recursos Estatales</v>
      </c>
      <c r="N2309" s="16" t="str">
        <f t="shared" si="323"/>
        <v>609</v>
      </c>
      <c r="O2309" s="16" t="str">
        <f>VLOOKUP(N2309:N5465,[11]FF!$A$22:$B$93,2,FALSE)</f>
        <v>Consejo de Zona Metropolitana 2014</v>
      </c>
      <c r="P2309" s="16">
        <v>861052</v>
      </c>
      <c r="Q2309" s="16">
        <v>6</v>
      </c>
      <c r="R2309" s="17">
        <v>0</v>
      </c>
      <c r="S2309" s="17">
        <v>0</v>
      </c>
      <c r="T2309" s="17">
        <f t="shared" si="315"/>
        <v>0</v>
      </c>
      <c r="U2309" s="17">
        <v>0</v>
      </c>
      <c r="V2309" s="17">
        <v>0</v>
      </c>
      <c r="W2309" s="17">
        <f t="shared" si="316"/>
        <v>0</v>
      </c>
      <c r="X2309" t="str">
        <f>VLOOKUP(J2309,'[12]Conver ASEJ VS Clave Nueva'!$A$4:$C$193,3,FALSE)</f>
        <v>6.1.4.1</v>
      </c>
      <c r="Y2309" t="str">
        <f>VLOOKUP(K2309,'[13]Conver ASEJ VS Clave Nueva'!$B$4:$D$193,3,FALSE)</f>
        <v>Reintegros</v>
      </c>
    </row>
    <row r="2310" spans="1:25" x14ac:dyDescent="0.25">
      <c r="A2310" s="16">
        <v>84909</v>
      </c>
      <c r="B2310" s="16" t="s">
        <v>95</v>
      </c>
      <c r="C2310" s="16" t="str">
        <f t="shared" si="317"/>
        <v>2018</v>
      </c>
      <c r="D2310" s="16" t="str">
        <f t="shared" si="318"/>
        <v>060000</v>
      </c>
      <c r="E2310" s="16" t="str">
        <f>VLOOKUP(D2310:D5466,'[10]Catalogos CRI'!$A$10:$B$19,2,FALSE)</f>
        <v>APROVECHAMIENTOS</v>
      </c>
      <c r="F2310" s="16" t="str">
        <f t="shared" si="319"/>
        <v>061000</v>
      </c>
      <c r="G2310" s="16" t="str">
        <f>VLOOKUP(F2310:F5466,'[10]Catalogos CRI'!$A$24:$B$65,2,FALSE)</f>
        <v>APROVECHAMIENTOS DE TIPO CORRIENTE</v>
      </c>
      <c r="H2310" s="16" t="str">
        <f t="shared" si="320"/>
        <v>061040</v>
      </c>
      <c r="I2310" s="16" t="str">
        <f>VLOOKUP(H2310:H5466,'[10]Catalogos CRI'!$A$70:$B$148,2,FALSE)</f>
        <v>Reintegros</v>
      </c>
      <c r="J2310" s="16" t="str">
        <f t="shared" si="321"/>
        <v>061041</v>
      </c>
      <c r="K2310" s="16" t="str">
        <f>VLOOKUP(J2310:J5466,'[10]Catalogos CRI'!$A$153:$B$335,2,FALSE)</f>
        <v>Reintegros</v>
      </c>
      <c r="L2310" s="16" t="str">
        <f t="shared" si="322"/>
        <v>600</v>
      </c>
      <c r="M2310" s="16" t="str">
        <f>VLOOKUP(L2310:L5466,[11]FF!$A$10:$B$16,2,FALSE)</f>
        <v>Recursos Estatales</v>
      </c>
      <c r="N2310" s="16" t="str">
        <f t="shared" si="323"/>
        <v>609</v>
      </c>
      <c r="O2310" s="16" t="str">
        <f>VLOOKUP(N2310:N5466,[11]FF!$A$22:$B$93,2,FALSE)</f>
        <v>Consejo de Zona Metropolitana 2014</v>
      </c>
      <c r="P2310" s="16">
        <v>861053</v>
      </c>
      <c r="Q2310" s="16">
        <v>7</v>
      </c>
      <c r="R2310" s="17">
        <v>0</v>
      </c>
      <c r="S2310" s="17">
        <v>0</v>
      </c>
      <c r="T2310" s="17">
        <f t="shared" si="315"/>
        <v>0</v>
      </c>
      <c r="U2310" s="17">
        <v>0</v>
      </c>
      <c r="V2310" s="17">
        <v>0</v>
      </c>
      <c r="W2310" s="17">
        <f t="shared" si="316"/>
        <v>0</v>
      </c>
      <c r="X2310" t="str">
        <f>VLOOKUP(J2310,'[12]Conver ASEJ VS Clave Nueva'!$A$4:$C$193,3,FALSE)</f>
        <v>6.1.4.1</v>
      </c>
      <c r="Y2310" t="str">
        <f>VLOOKUP(K2310,'[13]Conver ASEJ VS Clave Nueva'!$B$4:$D$193,3,FALSE)</f>
        <v>Reintegros</v>
      </c>
    </row>
    <row r="2311" spans="1:25" x14ac:dyDescent="0.25">
      <c r="A2311" s="16">
        <v>84909</v>
      </c>
      <c r="B2311" s="16" t="s">
        <v>95</v>
      </c>
      <c r="C2311" s="16" t="str">
        <f t="shared" si="317"/>
        <v>2018</v>
      </c>
      <c r="D2311" s="16" t="str">
        <f t="shared" si="318"/>
        <v>060000</v>
      </c>
      <c r="E2311" s="16" t="str">
        <f>VLOOKUP(D2311:D5467,'[10]Catalogos CRI'!$A$10:$B$19,2,FALSE)</f>
        <v>APROVECHAMIENTOS</v>
      </c>
      <c r="F2311" s="16" t="str">
        <f t="shared" si="319"/>
        <v>061000</v>
      </c>
      <c r="G2311" s="16" t="str">
        <f>VLOOKUP(F2311:F5467,'[10]Catalogos CRI'!$A$24:$B$65,2,FALSE)</f>
        <v>APROVECHAMIENTOS DE TIPO CORRIENTE</v>
      </c>
      <c r="H2311" s="16" t="str">
        <f t="shared" si="320"/>
        <v>061040</v>
      </c>
      <c r="I2311" s="16" t="str">
        <f>VLOOKUP(H2311:H5467,'[10]Catalogos CRI'!$A$70:$B$148,2,FALSE)</f>
        <v>Reintegros</v>
      </c>
      <c r="J2311" s="16" t="str">
        <f t="shared" si="321"/>
        <v>061041</v>
      </c>
      <c r="K2311" s="16" t="str">
        <f>VLOOKUP(J2311:J5467,'[10]Catalogos CRI'!$A$153:$B$335,2,FALSE)</f>
        <v>Reintegros</v>
      </c>
      <c r="L2311" s="16" t="str">
        <f t="shared" si="322"/>
        <v>600</v>
      </c>
      <c r="M2311" s="16" t="str">
        <f>VLOOKUP(L2311:L5467,[11]FF!$A$10:$B$16,2,FALSE)</f>
        <v>Recursos Estatales</v>
      </c>
      <c r="N2311" s="16" t="str">
        <f t="shared" si="323"/>
        <v>609</v>
      </c>
      <c r="O2311" s="16" t="str">
        <f>VLOOKUP(N2311:N5467,[11]FF!$A$22:$B$93,2,FALSE)</f>
        <v>Consejo de Zona Metropolitana 2014</v>
      </c>
      <c r="P2311" s="16">
        <v>861054</v>
      </c>
      <c r="Q2311" s="16">
        <v>8</v>
      </c>
      <c r="R2311" s="17">
        <v>0</v>
      </c>
      <c r="S2311" s="17">
        <v>0</v>
      </c>
      <c r="T2311" s="17">
        <f t="shared" si="315"/>
        <v>0</v>
      </c>
      <c r="U2311" s="17">
        <v>0</v>
      </c>
      <c r="V2311" s="17">
        <v>0</v>
      </c>
      <c r="W2311" s="17">
        <f t="shared" si="316"/>
        <v>0</v>
      </c>
      <c r="X2311" t="str">
        <f>VLOOKUP(J2311,'[12]Conver ASEJ VS Clave Nueva'!$A$4:$C$193,3,FALSE)</f>
        <v>6.1.4.1</v>
      </c>
      <c r="Y2311" t="str">
        <f>VLOOKUP(K2311,'[13]Conver ASEJ VS Clave Nueva'!$B$4:$D$193,3,FALSE)</f>
        <v>Reintegros</v>
      </c>
    </row>
    <row r="2312" spans="1:25" x14ac:dyDescent="0.25">
      <c r="A2312" s="16">
        <v>84909</v>
      </c>
      <c r="B2312" s="16" t="s">
        <v>95</v>
      </c>
      <c r="C2312" s="16" t="str">
        <f t="shared" si="317"/>
        <v>2018</v>
      </c>
      <c r="D2312" s="16" t="str">
        <f t="shared" si="318"/>
        <v>060000</v>
      </c>
      <c r="E2312" s="16" t="str">
        <f>VLOOKUP(D2312:D5468,'[10]Catalogos CRI'!$A$10:$B$19,2,FALSE)</f>
        <v>APROVECHAMIENTOS</v>
      </c>
      <c r="F2312" s="16" t="str">
        <f t="shared" si="319"/>
        <v>061000</v>
      </c>
      <c r="G2312" s="16" t="str">
        <f>VLOOKUP(F2312:F5468,'[10]Catalogos CRI'!$A$24:$B$65,2,FALSE)</f>
        <v>APROVECHAMIENTOS DE TIPO CORRIENTE</v>
      </c>
      <c r="H2312" s="16" t="str">
        <f t="shared" si="320"/>
        <v>061040</v>
      </c>
      <c r="I2312" s="16" t="str">
        <f>VLOOKUP(H2312:H5468,'[10]Catalogos CRI'!$A$70:$B$148,2,FALSE)</f>
        <v>Reintegros</v>
      </c>
      <c r="J2312" s="16" t="str">
        <f t="shared" si="321"/>
        <v>061041</v>
      </c>
      <c r="K2312" s="16" t="str">
        <f>VLOOKUP(J2312:J5468,'[10]Catalogos CRI'!$A$153:$B$335,2,FALSE)</f>
        <v>Reintegros</v>
      </c>
      <c r="L2312" s="16" t="str">
        <f t="shared" si="322"/>
        <v>600</v>
      </c>
      <c r="M2312" s="16" t="str">
        <f>VLOOKUP(L2312:L5468,[11]FF!$A$10:$B$16,2,FALSE)</f>
        <v>Recursos Estatales</v>
      </c>
      <c r="N2312" s="16" t="str">
        <f t="shared" si="323"/>
        <v>609</v>
      </c>
      <c r="O2312" s="16" t="str">
        <f>VLOOKUP(N2312:N5468,[11]FF!$A$22:$B$93,2,FALSE)</f>
        <v>Consejo de Zona Metropolitana 2014</v>
      </c>
      <c r="P2312" s="16">
        <v>861055</v>
      </c>
      <c r="Q2312" s="16">
        <v>9</v>
      </c>
      <c r="R2312" s="17">
        <v>0</v>
      </c>
      <c r="S2312" s="17">
        <v>0</v>
      </c>
      <c r="T2312" s="17">
        <f t="shared" si="315"/>
        <v>0</v>
      </c>
      <c r="U2312" s="17">
        <v>0</v>
      </c>
      <c r="V2312" s="17">
        <v>0</v>
      </c>
      <c r="W2312" s="17">
        <f t="shared" si="316"/>
        <v>0</v>
      </c>
      <c r="X2312" t="str">
        <f>VLOOKUP(J2312,'[12]Conver ASEJ VS Clave Nueva'!$A$4:$C$193,3,FALSE)</f>
        <v>6.1.4.1</v>
      </c>
      <c r="Y2312" t="str">
        <f>VLOOKUP(K2312,'[13]Conver ASEJ VS Clave Nueva'!$B$4:$D$193,3,FALSE)</f>
        <v>Reintegros</v>
      </c>
    </row>
    <row r="2313" spans="1:25" x14ac:dyDescent="0.25">
      <c r="A2313" s="16">
        <v>84909</v>
      </c>
      <c r="B2313" s="16" t="s">
        <v>95</v>
      </c>
      <c r="C2313" s="16" t="str">
        <f t="shared" si="317"/>
        <v>2018</v>
      </c>
      <c r="D2313" s="16" t="str">
        <f t="shared" si="318"/>
        <v>060000</v>
      </c>
      <c r="E2313" s="16" t="str">
        <f>VLOOKUP(D2313:D5469,'[10]Catalogos CRI'!$A$10:$B$19,2,FALSE)</f>
        <v>APROVECHAMIENTOS</v>
      </c>
      <c r="F2313" s="16" t="str">
        <f t="shared" si="319"/>
        <v>061000</v>
      </c>
      <c r="G2313" s="16" t="str">
        <f>VLOOKUP(F2313:F5469,'[10]Catalogos CRI'!$A$24:$B$65,2,FALSE)</f>
        <v>APROVECHAMIENTOS DE TIPO CORRIENTE</v>
      </c>
      <c r="H2313" s="16" t="str">
        <f t="shared" si="320"/>
        <v>061040</v>
      </c>
      <c r="I2313" s="16" t="str">
        <f>VLOOKUP(H2313:H5469,'[10]Catalogos CRI'!$A$70:$B$148,2,FALSE)</f>
        <v>Reintegros</v>
      </c>
      <c r="J2313" s="16" t="str">
        <f t="shared" si="321"/>
        <v>061041</v>
      </c>
      <c r="K2313" s="16" t="str">
        <f>VLOOKUP(J2313:J5469,'[10]Catalogos CRI'!$A$153:$B$335,2,FALSE)</f>
        <v>Reintegros</v>
      </c>
      <c r="L2313" s="16" t="str">
        <f t="shared" si="322"/>
        <v>600</v>
      </c>
      <c r="M2313" s="16" t="str">
        <f>VLOOKUP(L2313:L5469,[11]FF!$A$10:$B$16,2,FALSE)</f>
        <v>Recursos Estatales</v>
      </c>
      <c r="N2313" s="16" t="str">
        <f t="shared" si="323"/>
        <v>609</v>
      </c>
      <c r="O2313" s="16" t="str">
        <f>VLOOKUP(N2313:N5469,[11]FF!$A$22:$B$93,2,FALSE)</f>
        <v>Consejo de Zona Metropolitana 2014</v>
      </c>
      <c r="P2313" s="16">
        <v>861056</v>
      </c>
      <c r="Q2313" s="16">
        <v>10</v>
      </c>
      <c r="R2313" s="17">
        <v>0</v>
      </c>
      <c r="S2313" s="17">
        <v>0</v>
      </c>
      <c r="T2313" s="17">
        <f t="shared" ref="T2313:T2376" si="324">R2313+S2313</f>
        <v>0</v>
      </c>
      <c r="U2313" s="17">
        <v>0</v>
      </c>
      <c r="V2313" s="17">
        <v>0</v>
      </c>
      <c r="W2313" s="17">
        <f t="shared" ref="W2313:W2376" si="325">T2313-V2313</f>
        <v>0</v>
      </c>
      <c r="X2313" t="str">
        <f>VLOOKUP(J2313,'[12]Conver ASEJ VS Clave Nueva'!$A$4:$C$193,3,FALSE)</f>
        <v>6.1.4.1</v>
      </c>
      <c r="Y2313" t="str">
        <f>VLOOKUP(K2313,'[13]Conver ASEJ VS Clave Nueva'!$B$4:$D$193,3,FALSE)</f>
        <v>Reintegros</v>
      </c>
    </row>
    <row r="2314" spans="1:25" x14ac:dyDescent="0.25">
      <c r="A2314" s="16">
        <v>84909</v>
      </c>
      <c r="B2314" s="16" t="s">
        <v>95</v>
      </c>
      <c r="C2314" s="16" t="str">
        <f t="shared" ref="C2314:C2377" si="326">MID(B2314,1,4)</f>
        <v>2018</v>
      </c>
      <c r="D2314" s="16" t="str">
        <f t="shared" ref="D2314:D2377" si="327">MID(B2314,6,6)</f>
        <v>060000</v>
      </c>
      <c r="E2314" s="16" t="str">
        <f>VLOOKUP(D2314:D5470,'[10]Catalogos CRI'!$A$10:$B$19,2,FALSE)</f>
        <v>APROVECHAMIENTOS</v>
      </c>
      <c r="F2314" s="16" t="str">
        <f t="shared" ref="F2314:F2377" si="328">MID(B2314,13,6)</f>
        <v>061000</v>
      </c>
      <c r="G2314" s="16" t="str">
        <f>VLOOKUP(F2314:F5470,'[10]Catalogos CRI'!$A$24:$B$65,2,FALSE)</f>
        <v>APROVECHAMIENTOS DE TIPO CORRIENTE</v>
      </c>
      <c r="H2314" s="16" t="str">
        <f t="shared" ref="H2314:H2377" si="329">MID(B2314,20,6)</f>
        <v>061040</v>
      </c>
      <c r="I2314" s="16" t="str">
        <f>VLOOKUP(H2314:H5470,'[10]Catalogos CRI'!$A$70:$B$148,2,FALSE)</f>
        <v>Reintegros</v>
      </c>
      <c r="J2314" s="16" t="str">
        <f t="shared" ref="J2314:J2377" si="330">MID(B2314,27,6)</f>
        <v>061041</v>
      </c>
      <c r="K2314" s="16" t="str">
        <f>VLOOKUP(J2314:J5470,'[10]Catalogos CRI'!$A$153:$B$335,2,FALSE)</f>
        <v>Reintegros</v>
      </c>
      <c r="L2314" s="16" t="str">
        <f t="shared" ref="L2314:L2377" si="331">MID(B2314,34,3)</f>
        <v>600</v>
      </c>
      <c r="M2314" s="16" t="str">
        <f>VLOOKUP(L2314:L5470,[11]FF!$A$10:$B$16,2,FALSE)</f>
        <v>Recursos Estatales</v>
      </c>
      <c r="N2314" s="16" t="str">
        <f t="shared" ref="N2314:N2377" si="332">MID(B2314,38,3)</f>
        <v>609</v>
      </c>
      <c r="O2314" s="16" t="str">
        <f>VLOOKUP(N2314:N5470,[11]FF!$A$22:$B$93,2,FALSE)</f>
        <v>Consejo de Zona Metropolitana 2014</v>
      </c>
      <c r="P2314" s="16">
        <v>861057</v>
      </c>
      <c r="Q2314" s="16">
        <v>11</v>
      </c>
      <c r="R2314" s="17">
        <v>0</v>
      </c>
      <c r="S2314" s="17">
        <v>0</v>
      </c>
      <c r="T2314" s="17">
        <f t="shared" si="324"/>
        <v>0</v>
      </c>
      <c r="U2314" s="17">
        <v>0</v>
      </c>
      <c r="V2314" s="17">
        <v>0</v>
      </c>
      <c r="W2314" s="17">
        <f t="shared" si="325"/>
        <v>0</v>
      </c>
      <c r="X2314" t="str">
        <f>VLOOKUP(J2314,'[12]Conver ASEJ VS Clave Nueva'!$A$4:$C$193,3,FALSE)</f>
        <v>6.1.4.1</v>
      </c>
      <c r="Y2314" t="str">
        <f>VLOOKUP(K2314,'[13]Conver ASEJ VS Clave Nueva'!$B$4:$D$193,3,FALSE)</f>
        <v>Reintegros</v>
      </c>
    </row>
    <row r="2315" spans="1:25" x14ac:dyDescent="0.25">
      <c r="A2315" s="16">
        <v>84909</v>
      </c>
      <c r="B2315" s="16" t="s">
        <v>95</v>
      </c>
      <c r="C2315" s="16" t="str">
        <f t="shared" si="326"/>
        <v>2018</v>
      </c>
      <c r="D2315" s="16" t="str">
        <f t="shared" si="327"/>
        <v>060000</v>
      </c>
      <c r="E2315" s="16" t="str">
        <f>VLOOKUP(D2315:D5471,'[10]Catalogos CRI'!$A$10:$B$19,2,FALSE)</f>
        <v>APROVECHAMIENTOS</v>
      </c>
      <c r="F2315" s="16" t="str">
        <f t="shared" si="328"/>
        <v>061000</v>
      </c>
      <c r="G2315" s="16" t="str">
        <f>VLOOKUP(F2315:F5471,'[10]Catalogos CRI'!$A$24:$B$65,2,FALSE)</f>
        <v>APROVECHAMIENTOS DE TIPO CORRIENTE</v>
      </c>
      <c r="H2315" s="16" t="str">
        <f t="shared" si="329"/>
        <v>061040</v>
      </c>
      <c r="I2315" s="16" t="str">
        <f>VLOOKUP(H2315:H5471,'[10]Catalogos CRI'!$A$70:$B$148,2,FALSE)</f>
        <v>Reintegros</v>
      </c>
      <c r="J2315" s="16" t="str">
        <f t="shared" si="330"/>
        <v>061041</v>
      </c>
      <c r="K2315" s="16" t="str">
        <f>VLOOKUP(J2315:J5471,'[10]Catalogos CRI'!$A$153:$B$335,2,FALSE)</f>
        <v>Reintegros</v>
      </c>
      <c r="L2315" s="16" t="str">
        <f t="shared" si="331"/>
        <v>600</v>
      </c>
      <c r="M2315" s="16" t="str">
        <f>VLOOKUP(L2315:L5471,[11]FF!$A$10:$B$16,2,FALSE)</f>
        <v>Recursos Estatales</v>
      </c>
      <c r="N2315" s="16" t="str">
        <f t="shared" si="332"/>
        <v>609</v>
      </c>
      <c r="O2315" s="16" t="str">
        <f>VLOOKUP(N2315:N5471,[11]FF!$A$22:$B$93,2,FALSE)</f>
        <v>Consejo de Zona Metropolitana 2014</v>
      </c>
      <c r="P2315" s="16">
        <v>861058</v>
      </c>
      <c r="Q2315" s="16">
        <v>12</v>
      </c>
      <c r="R2315" s="17">
        <v>0</v>
      </c>
      <c r="S2315" s="17">
        <v>0</v>
      </c>
      <c r="T2315" s="17">
        <f t="shared" si="324"/>
        <v>0</v>
      </c>
      <c r="U2315" s="17">
        <v>0</v>
      </c>
      <c r="V2315" s="17">
        <v>0</v>
      </c>
      <c r="W2315" s="17">
        <f t="shared" si="325"/>
        <v>0</v>
      </c>
      <c r="X2315" t="str">
        <f>VLOOKUP(J2315,'[12]Conver ASEJ VS Clave Nueva'!$A$4:$C$193,3,FALSE)</f>
        <v>6.1.4.1</v>
      </c>
      <c r="Y2315" t="str">
        <f>VLOOKUP(K2315,'[13]Conver ASEJ VS Clave Nueva'!$B$4:$D$193,3,FALSE)</f>
        <v>Reintegros</v>
      </c>
    </row>
    <row r="2316" spans="1:25" x14ac:dyDescent="0.25">
      <c r="A2316" s="16">
        <v>86525</v>
      </c>
      <c r="B2316" s="16" t="s">
        <v>180</v>
      </c>
      <c r="C2316" s="16" t="str">
        <f t="shared" si="326"/>
        <v>2018</v>
      </c>
      <c r="D2316" s="16" t="str">
        <f t="shared" si="327"/>
        <v>090000</v>
      </c>
      <c r="E2316" s="16" t="str">
        <f>VLOOKUP(D2316:D5472,'[10]Catalogos CRI'!$A$10:$B$19,2,FALSE)</f>
        <v>TRANSFERENCIAS, ASIGNACIONES, SUBSIDIOS Y  OTRAS AYUDAS</v>
      </c>
      <c r="F2316" s="16" t="str">
        <f t="shared" si="328"/>
        <v>094000</v>
      </c>
      <c r="G2316" s="16" t="str">
        <f>VLOOKUP(F2316:F5472,'[10]Catalogos CRI'!$A$24:$B$65,2,FALSE)</f>
        <v>AYUDAS SOCIALES</v>
      </c>
      <c r="H2316" s="16" t="str">
        <f t="shared" si="329"/>
        <v>094010</v>
      </c>
      <c r="I2316" s="16" t="str">
        <f>VLOOKUP(H2316:H5472,'[10]Catalogos CRI'!$A$70:$B$148,2,FALSE)</f>
        <v>Donativos</v>
      </c>
      <c r="J2316" s="16" t="str">
        <f t="shared" si="330"/>
        <v>094011</v>
      </c>
      <c r="K2316" s="16" t="str">
        <f>VLOOKUP(J2316:J5472,'[10]Catalogos CRI'!$A$153:$B$335,2,FALSE)</f>
        <v>Efectivo</v>
      </c>
      <c r="L2316" s="16" t="str">
        <f t="shared" si="331"/>
        <v>400</v>
      </c>
      <c r="M2316" s="16" t="str">
        <f>VLOOKUP(L2316:L5472,[11]FF!$A$10:$B$16,2,FALSE)</f>
        <v>Ingresos Propios</v>
      </c>
      <c r="N2316" s="16" t="str">
        <f t="shared" si="332"/>
        <v>406</v>
      </c>
      <c r="O2316" s="16" t="str">
        <f>VLOOKUP(N2316:N5472,[11]FF!$A$22:$B$93,2,FALSE)</f>
        <v>Programa de Modernización y Equipamiento Municipal</v>
      </c>
      <c r="P2316" s="16">
        <v>878129</v>
      </c>
      <c r="Q2316" s="16">
        <v>1</v>
      </c>
      <c r="R2316" s="17">
        <v>0</v>
      </c>
      <c r="S2316" s="17">
        <v>0</v>
      </c>
      <c r="T2316" s="17">
        <f t="shared" si="324"/>
        <v>0</v>
      </c>
      <c r="U2316" s="17">
        <v>0</v>
      </c>
      <c r="V2316" s="17">
        <v>0</v>
      </c>
      <c r="W2316" s="17">
        <f t="shared" si="325"/>
        <v>0</v>
      </c>
      <c r="X2316" t="str">
        <f>VLOOKUP(J2316,'[12]Conver ASEJ VS Clave Nueva'!$A$4:$C$193,3,FALSE)</f>
        <v>9.4.1.1</v>
      </c>
      <c r="Y2316" t="str">
        <f>VLOOKUP(K2316,'[13]Conver ASEJ VS Clave Nueva'!$B$4:$D$193,3,FALSE)</f>
        <v>Efectivo</v>
      </c>
    </row>
    <row r="2317" spans="1:25" x14ac:dyDescent="0.25">
      <c r="A2317" s="16">
        <v>86525</v>
      </c>
      <c r="B2317" s="16" t="s">
        <v>180</v>
      </c>
      <c r="C2317" s="16" t="str">
        <f t="shared" si="326"/>
        <v>2018</v>
      </c>
      <c r="D2317" s="16" t="str">
        <f t="shared" si="327"/>
        <v>090000</v>
      </c>
      <c r="E2317" s="16" t="str">
        <f>VLOOKUP(D2317:D5473,'[10]Catalogos CRI'!$A$10:$B$19,2,FALSE)</f>
        <v>TRANSFERENCIAS, ASIGNACIONES, SUBSIDIOS Y  OTRAS AYUDAS</v>
      </c>
      <c r="F2317" s="16" t="str">
        <f t="shared" si="328"/>
        <v>094000</v>
      </c>
      <c r="G2317" s="16" t="str">
        <f>VLOOKUP(F2317:F5473,'[10]Catalogos CRI'!$A$24:$B$65,2,FALSE)</f>
        <v>AYUDAS SOCIALES</v>
      </c>
      <c r="H2317" s="16" t="str">
        <f t="shared" si="329"/>
        <v>094010</v>
      </c>
      <c r="I2317" s="16" t="str">
        <f>VLOOKUP(H2317:H5473,'[10]Catalogos CRI'!$A$70:$B$148,2,FALSE)</f>
        <v>Donativos</v>
      </c>
      <c r="J2317" s="16" t="str">
        <f t="shared" si="330"/>
        <v>094011</v>
      </c>
      <c r="K2317" s="16" t="str">
        <f>VLOOKUP(J2317:J5473,'[10]Catalogos CRI'!$A$153:$B$335,2,FALSE)</f>
        <v>Efectivo</v>
      </c>
      <c r="L2317" s="16" t="str">
        <f t="shared" si="331"/>
        <v>400</v>
      </c>
      <c r="M2317" s="16" t="str">
        <f>VLOOKUP(L2317:L5473,[11]FF!$A$10:$B$16,2,FALSE)</f>
        <v>Ingresos Propios</v>
      </c>
      <c r="N2317" s="16" t="str">
        <f t="shared" si="332"/>
        <v>406</v>
      </c>
      <c r="O2317" s="16" t="str">
        <f>VLOOKUP(N2317:N5473,[11]FF!$A$22:$B$93,2,FALSE)</f>
        <v>Programa de Modernización y Equipamiento Municipal</v>
      </c>
      <c r="P2317" s="16">
        <v>878130</v>
      </c>
      <c r="Q2317" s="16">
        <v>2</v>
      </c>
      <c r="R2317" s="17">
        <v>0</v>
      </c>
      <c r="S2317" s="17">
        <v>0</v>
      </c>
      <c r="T2317" s="17">
        <f t="shared" si="324"/>
        <v>0</v>
      </c>
      <c r="U2317" s="17">
        <v>0</v>
      </c>
      <c r="V2317" s="17">
        <v>0</v>
      </c>
      <c r="W2317" s="17">
        <f t="shared" si="325"/>
        <v>0</v>
      </c>
      <c r="X2317" t="str">
        <f>VLOOKUP(J2317,'[12]Conver ASEJ VS Clave Nueva'!$A$4:$C$193,3,FALSE)</f>
        <v>9.4.1.1</v>
      </c>
      <c r="Y2317" t="str">
        <f>VLOOKUP(K2317,'[13]Conver ASEJ VS Clave Nueva'!$B$4:$D$193,3,FALSE)</f>
        <v>Efectivo</v>
      </c>
    </row>
    <row r="2318" spans="1:25" x14ac:dyDescent="0.25">
      <c r="A2318" s="16">
        <v>86525</v>
      </c>
      <c r="B2318" s="16" t="s">
        <v>180</v>
      </c>
      <c r="C2318" s="16" t="str">
        <f t="shared" si="326"/>
        <v>2018</v>
      </c>
      <c r="D2318" s="16" t="str">
        <f t="shared" si="327"/>
        <v>090000</v>
      </c>
      <c r="E2318" s="16" t="str">
        <f>VLOOKUP(D2318:D5474,'[10]Catalogos CRI'!$A$10:$B$19,2,FALSE)</f>
        <v>TRANSFERENCIAS, ASIGNACIONES, SUBSIDIOS Y  OTRAS AYUDAS</v>
      </c>
      <c r="F2318" s="16" t="str">
        <f t="shared" si="328"/>
        <v>094000</v>
      </c>
      <c r="G2318" s="16" t="str">
        <f>VLOOKUP(F2318:F5474,'[10]Catalogos CRI'!$A$24:$B$65,2,FALSE)</f>
        <v>AYUDAS SOCIALES</v>
      </c>
      <c r="H2318" s="16" t="str">
        <f t="shared" si="329"/>
        <v>094010</v>
      </c>
      <c r="I2318" s="16" t="str">
        <f>VLOOKUP(H2318:H5474,'[10]Catalogos CRI'!$A$70:$B$148,2,FALSE)</f>
        <v>Donativos</v>
      </c>
      <c r="J2318" s="16" t="str">
        <f t="shared" si="330"/>
        <v>094011</v>
      </c>
      <c r="K2318" s="16" t="str">
        <f>VLOOKUP(J2318:J5474,'[10]Catalogos CRI'!$A$153:$B$335,2,FALSE)</f>
        <v>Efectivo</v>
      </c>
      <c r="L2318" s="16" t="str">
        <f t="shared" si="331"/>
        <v>400</v>
      </c>
      <c r="M2318" s="16" t="str">
        <f>VLOOKUP(L2318:L5474,[11]FF!$A$10:$B$16,2,FALSE)</f>
        <v>Ingresos Propios</v>
      </c>
      <c r="N2318" s="16" t="str">
        <f t="shared" si="332"/>
        <v>406</v>
      </c>
      <c r="O2318" s="16" t="str">
        <f>VLOOKUP(N2318:N5474,[11]FF!$A$22:$B$93,2,FALSE)</f>
        <v>Programa de Modernización y Equipamiento Municipal</v>
      </c>
      <c r="P2318" s="16">
        <v>878131</v>
      </c>
      <c r="Q2318" s="16">
        <v>3</v>
      </c>
      <c r="R2318" s="17">
        <v>0</v>
      </c>
      <c r="S2318" s="17">
        <v>86350</v>
      </c>
      <c r="T2318" s="17">
        <f t="shared" si="324"/>
        <v>86350</v>
      </c>
      <c r="U2318" s="17">
        <v>0</v>
      </c>
      <c r="V2318" s="17">
        <v>55000</v>
      </c>
      <c r="W2318" s="17">
        <f t="shared" si="325"/>
        <v>31350</v>
      </c>
      <c r="X2318" t="str">
        <f>VLOOKUP(J2318,'[12]Conver ASEJ VS Clave Nueva'!$A$4:$C$193,3,FALSE)</f>
        <v>9.4.1.1</v>
      </c>
      <c r="Y2318" t="str">
        <f>VLOOKUP(K2318,'[13]Conver ASEJ VS Clave Nueva'!$B$4:$D$193,3,FALSE)</f>
        <v>Efectivo</v>
      </c>
    </row>
    <row r="2319" spans="1:25" x14ac:dyDescent="0.25">
      <c r="A2319" s="16">
        <v>86525</v>
      </c>
      <c r="B2319" s="16" t="s">
        <v>180</v>
      </c>
      <c r="C2319" s="16" t="str">
        <f t="shared" si="326"/>
        <v>2018</v>
      </c>
      <c r="D2319" s="16" t="str">
        <f t="shared" si="327"/>
        <v>090000</v>
      </c>
      <c r="E2319" s="16" t="str">
        <f>VLOOKUP(D2319:D5475,'[10]Catalogos CRI'!$A$10:$B$19,2,FALSE)</f>
        <v>TRANSFERENCIAS, ASIGNACIONES, SUBSIDIOS Y  OTRAS AYUDAS</v>
      </c>
      <c r="F2319" s="16" t="str">
        <f t="shared" si="328"/>
        <v>094000</v>
      </c>
      <c r="G2319" s="16" t="str">
        <f>VLOOKUP(F2319:F5475,'[10]Catalogos CRI'!$A$24:$B$65,2,FALSE)</f>
        <v>AYUDAS SOCIALES</v>
      </c>
      <c r="H2319" s="16" t="str">
        <f t="shared" si="329"/>
        <v>094010</v>
      </c>
      <c r="I2319" s="16" t="str">
        <f>VLOOKUP(H2319:H5475,'[10]Catalogos CRI'!$A$70:$B$148,2,FALSE)</f>
        <v>Donativos</v>
      </c>
      <c r="J2319" s="16" t="str">
        <f t="shared" si="330"/>
        <v>094011</v>
      </c>
      <c r="K2319" s="16" t="str">
        <f>VLOOKUP(J2319:J5475,'[10]Catalogos CRI'!$A$153:$B$335,2,FALSE)</f>
        <v>Efectivo</v>
      </c>
      <c r="L2319" s="16" t="str">
        <f t="shared" si="331"/>
        <v>400</v>
      </c>
      <c r="M2319" s="16" t="str">
        <f>VLOOKUP(L2319:L5475,[11]FF!$A$10:$B$16,2,FALSE)</f>
        <v>Ingresos Propios</v>
      </c>
      <c r="N2319" s="16" t="str">
        <f t="shared" si="332"/>
        <v>406</v>
      </c>
      <c r="O2319" s="16" t="str">
        <f>VLOOKUP(N2319:N5475,[11]FF!$A$22:$B$93,2,FALSE)</f>
        <v>Programa de Modernización y Equipamiento Municipal</v>
      </c>
      <c r="P2319" s="16">
        <v>878132</v>
      </c>
      <c r="Q2319" s="16">
        <v>4</v>
      </c>
      <c r="R2319" s="17">
        <v>0</v>
      </c>
      <c r="S2319" s="17">
        <v>9500</v>
      </c>
      <c r="T2319" s="17">
        <f t="shared" si="324"/>
        <v>9500</v>
      </c>
      <c r="U2319" s="17">
        <v>0</v>
      </c>
      <c r="V2319" s="17">
        <v>9500</v>
      </c>
      <c r="W2319" s="17">
        <f t="shared" si="325"/>
        <v>0</v>
      </c>
      <c r="X2319" t="str">
        <f>VLOOKUP(J2319,'[12]Conver ASEJ VS Clave Nueva'!$A$4:$C$193,3,FALSE)</f>
        <v>9.4.1.1</v>
      </c>
      <c r="Y2319" t="str">
        <f>VLOOKUP(K2319,'[13]Conver ASEJ VS Clave Nueva'!$B$4:$D$193,3,FALSE)</f>
        <v>Efectivo</v>
      </c>
    </row>
    <row r="2320" spans="1:25" x14ac:dyDescent="0.25">
      <c r="A2320" s="16">
        <v>86525</v>
      </c>
      <c r="B2320" s="16" t="s">
        <v>180</v>
      </c>
      <c r="C2320" s="16" t="str">
        <f t="shared" si="326"/>
        <v>2018</v>
      </c>
      <c r="D2320" s="16" t="str">
        <f t="shared" si="327"/>
        <v>090000</v>
      </c>
      <c r="E2320" s="16" t="str">
        <f>VLOOKUP(D2320:D5476,'[10]Catalogos CRI'!$A$10:$B$19,2,FALSE)</f>
        <v>TRANSFERENCIAS, ASIGNACIONES, SUBSIDIOS Y  OTRAS AYUDAS</v>
      </c>
      <c r="F2320" s="16" t="str">
        <f t="shared" si="328"/>
        <v>094000</v>
      </c>
      <c r="G2320" s="16" t="str">
        <f>VLOOKUP(F2320:F5476,'[10]Catalogos CRI'!$A$24:$B$65,2,FALSE)</f>
        <v>AYUDAS SOCIALES</v>
      </c>
      <c r="H2320" s="16" t="str">
        <f t="shared" si="329"/>
        <v>094010</v>
      </c>
      <c r="I2320" s="16" t="str">
        <f>VLOOKUP(H2320:H5476,'[10]Catalogos CRI'!$A$70:$B$148,2,FALSE)</f>
        <v>Donativos</v>
      </c>
      <c r="J2320" s="16" t="str">
        <f t="shared" si="330"/>
        <v>094011</v>
      </c>
      <c r="K2320" s="16" t="str">
        <f>VLOOKUP(J2320:J5476,'[10]Catalogos CRI'!$A$153:$B$335,2,FALSE)</f>
        <v>Efectivo</v>
      </c>
      <c r="L2320" s="16" t="str">
        <f t="shared" si="331"/>
        <v>400</v>
      </c>
      <c r="M2320" s="16" t="str">
        <f>VLOOKUP(L2320:L5476,[11]FF!$A$10:$B$16,2,FALSE)</f>
        <v>Ingresos Propios</v>
      </c>
      <c r="N2320" s="16" t="str">
        <f t="shared" si="332"/>
        <v>406</v>
      </c>
      <c r="O2320" s="16" t="str">
        <f>VLOOKUP(N2320:N5476,[11]FF!$A$22:$B$93,2,FALSE)</f>
        <v>Programa de Modernización y Equipamiento Municipal</v>
      </c>
      <c r="P2320" s="16">
        <v>878133</v>
      </c>
      <c r="Q2320" s="16">
        <v>5</v>
      </c>
      <c r="R2320" s="17">
        <v>0</v>
      </c>
      <c r="S2320" s="17">
        <v>12000</v>
      </c>
      <c r="T2320" s="17">
        <f t="shared" si="324"/>
        <v>12000</v>
      </c>
      <c r="U2320" s="17">
        <v>0</v>
      </c>
      <c r="V2320" s="17">
        <v>12000</v>
      </c>
      <c r="W2320" s="17">
        <f t="shared" si="325"/>
        <v>0</v>
      </c>
      <c r="X2320" t="str">
        <f>VLOOKUP(J2320,'[12]Conver ASEJ VS Clave Nueva'!$A$4:$C$193,3,FALSE)</f>
        <v>9.4.1.1</v>
      </c>
      <c r="Y2320" t="str">
        <f>VLOOKUP(K2320,'[13]Conver ASEJ VS Clave Nueva'!$B$4:$D$193,3,FALSE)</f>
        <v>Efectivo</v>
      </c>
    </row>
    <row r="2321" spans="1:25" x14ac:dyDescent="0.25">
      <c r="A2321" s="16">
        <v>86525</v>
      </c>
      <c r="B2321" s="16" t="s">
        <v>180</v>
      </c>
      <c r="C2321" s="16" t="str">
        <f t="shared" si="326"/>
        <v>2018</v>
      </c>
      <c r="D2321" s="16" t="str">
        <f t="shared" si="327"/>
        <v>090000</v>
      </c>
      <c r="E2321" s="16" t="str">
        <f>VLOOKUP(D2321:D5477,'[10]Catalogos CRI'!$A$10:$B$19,2,FALSE)</f>
        <v>TRANSFERENCIAS, ASIGNACIONES, SUBSIDIOS Y  OTRAS AYUDAS</v>
      </c>
      <c r="F2321" s="16" t="str">
        <f t="shared" si="328"/>
        <v>094000</v>
      </c>
      <c r="G2321" s="16" t="str">
        <f>VLOOKUP(F2321:F5477,'[10]Catalogos CRI'!$A$24:$B$65,2,FALSE)</f>
        <v>AYUDAS SOCIALES</v>
      </c>
      <c r="H2321" s="16" t="str">
        <f t="shared" si="329"/>
        <v>094010</v>
      </c>
      <c r="I2321" s="16" t="str">
        <f>VLOOKUP(H2321:H5477,'[10]Catalogos CRI'!$A$70:$B$148,2,FALSE)</f>
        <v>Donativos</v>
      </c>
      <c r="J2321" s="16" t="str">
        <f t="shared" si="330"/>
        <v>094011</v>
      </c>
      <c r="K2321" s="16" t="str">
        <f>VLOOKUP(J2321:J5477,'[10]Catalogos CRI'!$A$153:$B$335,2,FALSE)</f>
        <v>Efectivo</v>
      </c>
      <c r="L2321" s="16" t="str">
        <f t="shared" si="331"/>
        <v>400</v>
      </c>
      <c r="M2321" s="16" t="str">
        <f>VLOOKUP(L2321:L5477,[11]FF!$A$10:$B$16,2,FALSE)</f>
        <v>Ingresos Propios</v>
      </c>
      <c r="N2321" s="16" t="str">
        <f t="shared" si="332"/>
        <v>406</v>
      </c>
      <c r="O2321" s="16" t="str">
        <f>VLOOKUP(N2321:N5477,[11]FF!$A$22:$B$93,2,FALSE)</f>
        <v>Programa de Modernización y Equipamiento Municipal</v>
      </c>
      <c r="P2321" s="16">
        <v>878134</v>
      </c>
      <c r="Q2321" s="16">
        <v>6</v>
      </c>
      <c r="R2321" s="17">
        <v>0</v>
      </c>
      <c r="S2321" s="17">
        <v>28000</v>
      </c>
      <c r="T2321" s="17">
        <f t="shared" si="324"/>
        <v>28000</v>
      </c>
      <c r="U2321" s="17">
        <v>0</v>
      </c>
      <c r="V2321" s="17">
        <v>28000</v>
      </c>
      <c r="W2321" s="17">
        <f t="shared" si="325"/>
        <v>0</v>
      </c>
      <c r="X2321" t="str">
        <f>VLOOKUP(J2321,'[12]Conver ASEJ VS Clave Nueva'!$A$4:$C$193,3,FALSE)</f>
        <v>9.4.1.1</v>
      </c>
      <c r="Y2321" t="str">
        <f>VLOOKUP(K2321,'[13]Conver ASEJ VS Clave Nueva'!$B$4:$D$193,3,FALSE)</f>
        <v>Efectivo</v>
      </c>
    </row>
    <row r="2322" spans="1:25" x14ac:dyDescent="0.25">
      <c r="A2322" s="16">
        <v>86525</v>
      </c>
      <c r="B2322" s="16" t="s">
        <v>180</v>
      </c>
      <c r="C2322" s="16" t="str">
        <f t="shared" si="326"/>
        <v>2018</v>
      </c>
      <c r="D2322" s="16" t="str">
        <f t="shared" si="327"/>
        <v>090000</v>
      </c>
      <c r="E2322" s="16" t="str">
        <f>VLOOKUP(D2322:D5478,'[10]Catalogos CRI'!$A$10:$B$19,2,FALSE)</f>
        <v>TRANSFERENCIAS, ASIGNACIONES, SUBSIDIOS Y  OTRAS AYUDAS</v>
      </c>
      <c r="F2322" s="16" t="str">
        <f t="shared" si="328"/>
        <v>094000</v>
      </c>
      <c r="G2322" s="16" t="str">
        <f>VLOOKUP(F2322:F5478,'[10]Catalogos CRI'!$A$24:$B$65,2,FALSE)</f>
        <v>AYUDAS SOCIALES</v>
      </c>
      <c r="H2322" s="16" t="str">
        <f t="shared" si="329"/>
        <v>094010</v>
      </c>
      <c r="I2322" s="16" t="str">
        <f>VLOOKUP(H2322:H5478,'[10]Catalogos CRI'!$A$70:$B$148,2,FALSE)</f>
        <v>Donativos</v>
      </c>
      <c r="J2322" s="16" t="str">
        <f t="shared" si="330"/>
        <v>094011</v>
      </c>
      <c r="K2322" s="16" t="str">
        <f>VLOOKUP(J2322:J5478,'[10]Catalogos CRI'!$A$153:$B$335,2,FALSE)</f>
        <v>Efectivo</v>
      </c>
      <c r="L2322" s="16" t="str">
        <f t="shared" si="331"/>
        <v>400</v>
      </c>
      <c r="M2322" s="16" t="str">
        <f>VLOOKUP(L2322:L5478,[11]FF!$A$10:$B$16,2,FALSE)</f>
        <v>Ingresos Propios</v>
      </c>
      <c r="N2322" s="16" t="str">
        <f t="shared" si="332"/>
        <v>406</v>
      </c>
      <c r="O2322" s="16" t="str">
        <f>VLOOKUP(N2322:N5478,[11]FF!$A$22:$B$93,2,FALSE)</f>
        <v>Programa de Modernización y Equipamiento Municipal</v>
      </c>
      <c r="P2322" s="16">
        <v>878135</v>
      </c>
      <c r="Q2322" s="16">
        <v>7</v>
      </c>
      <c r="R2322" s="17">
        <v>0</v>
      </c>
      <c r="S2322" s="17">
        <v>0</v>
      </c>
      <c r="T2322" s="17">
        <f t="shared" si="324"/>
        <v>0</v>
      </c>
      <c r="U2322" s="17">
        <v>0</v>
      </c>
      <c r="V2322" s="17">
        <v>30000</v>
      </c>
      <c r="W2322" s="17">
        <f t="shared" si="325"/>
        <v>-30000</v>
      </c>
      <c r="X2322" t="str">
        <f>VLOOKUP(J2322,'[12]Conver ASEJ VS Clave Nueva'!$A$4:$C$193,3,FALSE)</f>
        <v>9.4.1.1</v>
      </c>
      <c r="Y2322" t="str">
        <f>VLOOKUP(K2322,'[13]Conver ASEJ VS Clave Nueva'!$B$4:$D$193,3,FALSE)</f>
        <v>Efectivo</v>
      </c>
    </row>
    <row r="2323" spans="1:25" x14ac:dyDescent="0.25">
      <c r="A2323" s="16">
        <v>86525</v>
      </c>
      <c r="B2323" s="16" t="s">
        <v>180</v>
      </c>
      <c r="C2323" s="16" t="str">
        <f t="shared" si="326"/>
        <v>2018</v>
      </c>
      <c r="D2323" s="16" t="str">
        <f t="shared" si="327"/>
        <v>090000</v>
      </c>
      <c r="E2323" s="16" t="str">
        <f>VLOOKUP(D2323:D5479,'[10]Catalogos CRI'!$A$10:$B$19,2,FALSE)</f>
        <v>TRANSFERENCIAS, ASIGNACIONES, SUBSIDIOS Y  OTRAS AYUDAS</v>
      </c>
      <c r="F2323" s="16" t="str">
        <f t="shared" si="328"/>
        <v>094000</v>
      </c>
      <c r="G2323" s="16" t="str">
        <f>VLOOKUP(F2323:F5479,'[10]Catalogos CRI'!$A$24:$B$65,2,FALSE)</f>
        <v>AYUDAS SOCIALES</v>
      </c>
      <c r="H2323" s="16" t="str">
        <f t="shared" si="329"/>
        <v>094010</v>
      </c>
      <c r="I2323" s="16" t="str">
        <f>VLOOKUP(H2323:H5479,'[10]Catalogos CRI'!$A$70:$B$148,2,FALSE)</f>
        <v>Donativos</v>
      </c>
      <c r="J2323" s="16" t="str">
        <f t="shared" si="330"/>
        <v>094011</v>
      </c>
      <c r="K2323" s="16" t="str">
        <f>VLOOKUP(J2323:J5479,'[10]Catalogos CRI'!$A$153:$B$335,2,FALSE)</f>
        <v>Efectivo</v>
      </c>
      <c r="L2323" s="16" t="str">
        <f t="shared" si="331"/>
        <v>400</v>
      </c>
      <c r="M2323" s="16" t="str">
        <f>VLOOKUP(L2323:L5479,[11]FF!$A$10:$B$16,2,FALSE)</f>
        <v>Ingresos Propios</v>
      </c>
      <c r="N2323" s="16" t="str">
        <f t="shared" si="332"/>
        <v>406</v>
      </c>
      <c r="O2323" s="16" t="str">
        <f>VLOOKUP(N2323:N5479,[11]FF!$A$22:$B$93,2,FALSE)</f>
        <v>Programa de Modernización y Equipamiento Municipal</v>
      </c>
      <c r="P2323" s="16">
        <v>878136</v>
      </c>
      <c r="Q2323" s="16">
        <v>8</v>
      </c>
      <c r="R2323" s="17">
        <v>0</v>
      </c>
      <c r="S2323" s="17">
        <v>0</v>
      </c>
      <c r="T2323" s="17">
        <f t="shared" si="324"/>
        <v>0</v>
      </c>
      <c r="U2323" s="17">
        <v>0</v>
      </c>
      <c r="V2323" s="17">
        <v>200</v>
      </c>
      <c r="W2323" s="17">
        <f t="shared" si="325"/>
        <v>-200</v>
      </c>
      <c r="X2323" t="str">
        <f>VLOOKUP(J2323,'[12]Conver ASEJ VS Clave Nueva'!$A$4:$C$193,3,FALSE)</f>
        <v>9.4.1.1</v>
      </c>
      <c r="Y2323" t="str">
        <f>VLOOKUP(K2323,'[13]Conver ASEJ VS Clave Nueva'!$B$4:$D$193,3,FALSE)</f>
        <v>Efectivo</v>
      </c>
    </row>
    <row r="2324" spans="1:25" x14ac:dyDescent="0.25">
      <c r="A2324" s="16">
        <v>86525</v>
      </c>
      <c r="B2324" s="16" t="s">
        <v>180</v>
      </c>
      <c r="C2324" s="16" t="str">
        <f t="shared" si="326"/>
        <v>2018</v>
      </c>
      <c r="D2324" s="16" t="str">
        <f t="shared" si="327"/>
        <v>090000</v>
      </c>
      <c r="E2324" s="16" t="str">
        <f>VLOOKUP(D2324:D5480,'[10]Catalogos CRI'!$A$10:$B$19,2,FALSE)</f>
        <v>TRANSFERENCIAS, ASIGNACIONES, SUBSIDIOS Y  OTRAS AYUDAS</v>
      </c>
      <c r="F2324" s="16" t="str">
        <f t="shared" si="328"/>
        <v>094000</v>
      </c>
      <c r="G2324" s="16" t="str">
        <f>VLOOKUP(F2324:F5480,'[10]Catalogos CRI'!$A$24:$B$65,2,FALSE)</f>
        <v>AYUDAS SOCIALES</v>
      </c>
      <c r="H2324" s="16" t="str">
        <f t="shared" si="329"/>
        <v>094010</v>
      </c>
      <c r="I2324" s="16" t="str">
        <f>VLOOKUP(H2324:H5480,'[10]Catalogos CRI'!$A$70:$B$148,2,FALSE)</f>
        <v>Donativos</v>
      </c>
      <c r="J2324" s="16" t="str">
        <f t="shared" si="330"/>
        <v>094011</v>
      </c>
      <c r="K2324" s="16" t="str">
        <f>VLOOKUP(J2324:J5480,'[10]Catalogos CRI'!$A$153:$B$335,2,FALSE)</f>
        <v>Efectivo</v>
      </c>
      <c r="L2324" s="16" t="str">
        <f t="shared" si="331"/>
        <v>400</v>
      </c>
      <c r="M2324" s="16" t="str">
        <f>VLOOKUP(L2324:L5480,[11]FF!$A$10:$B$16,2,FALSE)</f>
        <v>Ingresos Propios</v>
      </c>
      <c r="N2324" s="16" t="str">
        <f t="shared" si="332"/>
        <v>406</v>
      </c>
      <c r="O2324" s="16" t="str">
        <f>VLOOKUP(N2324:N5480,[11]FF!$A$22:$B$93,2,FALSE)</f>
        <v>Programa de Modernización y Equipamiento Municipal</v>
      </c>
      <c r="P2324" s="16">
        <v>878137</v>
      </c>
      <c r="Q2324" s="16">
        <v>9</v>
      </c>
      <c r="R2324" s="17">
        <v>0</v>
      </c>
      <c r="S2324" s="17">
        <v>0</v>
      </c>
      <c r="T2324" s="17">
        <f t="shared" si="324"/>
        <v>0</v>
      </c>
      <c r="U2324" s="17">
        <v>0</v>
      </c>
      <c r="V2324" s="17">
        <v>34200</v>
      </c>
      <c r="W2324" s="17">
        <f t="shared" si="325"/>
        <v>-34200</v>
      </c>
      <c r="X2324" t="str">
        <f>VLOOKUP(J2324,'[12]Conver ASEJ VS Clave Nueva'!$A$4:$C$193,3,FALSE)</f>
        <v>9.4.1.1</v>
      </c>
      <c r="Y2324" t="str">
        <f>VLOOKUP(K2324,'[13]Conver ASEJ VS Clave Nueva'!$B$4:$D$193,3,FALSE)</f>
        <v>Efectivo</v>
      </c>
    </row>
    <row r="2325" spans="1:25" x14ac:dyDescent="0.25">
      <c r="A2325" s="16">
        <v>86525</v>
      </c>
      <c r="B2325" s="16" t="s">
        <v>180</v>
      </c>
      <c r="C2325" s="16" t="str">
        <f t="shared" si="326"/>
        <v>2018</v>
      </c>
      <c r="D2325" s="16" t="str">
        <f t="shared" si="327"/>
        <v>090000</v>
      </c>
      <c r="E2325" s="16" t="str">
        <f>VLOOKUP(D2325:D5481,'[10]Catalogos CRI'!$A$10:$B$19,2,FALSE)</f>
        <v>TRANSFERENCIAS, ASIGNACIONES, SUBSIDIOS Y  OTRAS AYUDAS</v>
      </c>
      <c r="F2325" s="16" t="str">
        <f t="shared" si="328"/>
        <v>094000</v>
      </c>
      <c r="G2325" s="16" t="str">
        <f>VLOOKUP(F2325:F5481,'[10]Catalogos CRI'!$A$24:$B$65,2,FALSE)</f>
        <v>AYUDAS SOCIALES</v>
      </c>
      <c r="H2325" s="16" t="str">
        <f t="shared" si="329"/>
        <v>094010</v>
      </c>
      <c r="I2325" s="16" t="str">
        <f>VLOOKUP(H2325:H5481,'[10]Catalogos CRI'!$A$70:$B$148,2,FALSE)</f>
        <v>Donativos</v>
      </c>
      <c r="J2325" s="16" t="str">
        <f t="shared" si="330"/>
        <v>094011</v>
      </c>
      <c r="K2325" s="16" t="str">
        <f>VLOOKUP(J2325:J5481,'[10]Catalogos CRI'!$A$153:$B$335,2,FALSE)</f>
        <v>Efectivo</v>
      </c>
      <c r="L2325" s="16" t="str">
        <f t="shared" si="331"/>
        <v>400</v>
      </c>
      <c r="M2325" s="16" t="str">
        <f>VLOOKUP(L2325:L5481,[11]FF!$A$10:$B$16,2,FALSE)</f>
        <v>Ingresos Propios</v>
      </c>
      <c r="N2325" s="16" t="str">
        <f t="shared" si="332"/>
        <v>406</v>
      </c>
      <c r="O2325" s="16" t="str">
        <f>VLOOKUP(N2325:N5481,[11]FF!$A$22:$B$93,2,FALSE)</f>
        <v>Programa de Modernización y Equipamiento Municipal</v>
      </c>
      <c r="P2325" s="16">
        <v>878138</v>
      </c>
      <c r="Q2325" s="16">
        <v>10</v>
      </c>
      <c r="R2325" s="17">
        <v>0</v>
      </c>
      <c r="S2325" s="17">
        <v>0</v>
      </c>
      <c r="T2325" s="17">
        <f t="shared" si="324"/>
        <v>0</v>
      </c>
      <c r="U2325" s="17">
        <v>0</v>
      </c>
      <c r="V2325" s="17">
        <v>0</v>
      </c>
      <c r="W2325" s="17">
        <f t="shared" si="325"/>
        <v>0</v>
      </c>
      <c r="X2325" t="str">
        <f>VLOOKUP(J2325,'[12]Conver ASEJ VS Clave Nueva'!$A$4:$C$193,3,FALSE)</f>
        <v>9.4.1.1</v>
      </c>
      <c r="Y2325" t="str">
        <f>VLOOKUP(K2325,'[13]Conver ASEJ VS Clave Nueva'!$B$4:$D$193,3,FALSE)</f>
        <v>Efectivo</v>
      </c>
    </row>
    <row r="2326" spans="1:25" x14ac:dyDescent="0.25">
      <c r="A2326" s="16">
        <v>86525</v>
      </c>
      <c r="B2326" s="16" t="s">
        <v>180</v>
      </c>
      <c r="C2326" s="16" t="str">
        <f t="shared" si="326"/>
        <v>2018</v>
      </c>
      <c r="D2326" s="16" t="str">
        <f t="shared" si="327"/>
        <v>090000</v>
      </c>
      <c r="E2326" s="16" t="str">
        <f>VLOOKUP(D2326:D5482,'[10]Catalogos CRI'!$A$10:$B$19,2,FALSE)</f>
        <v>TRANSFERENCIAS, ASIGNACIONES, SUBSIDIOS Y  OTRAS AYUDAS</v>
      </c>
      <c r="F2326" s="16" t="str">
        <f t="shared" si="328"/>
        <v>094000</v>
      </c>
      <c r="G2326" s="16" t="str">
        <f>VLOOKUP(F2326:F5482,'[10]Catalogos CRI'!$A$24:$B$65,2,FALSE)</f>
        <v>AYUDAS SOCIALES</v>
      </c>
      <c r="H2326" s="16" t="str">
        <f t="shared" si="329"/>
        <v>094010</v>
      </c>
      <c r="I2326" s="16" t="str">
        <f>VLOOKUP(H2326:H5482,'[10]Catalogos CRI'!$A$70:$B$148,2,FALSE)</f>
        <v>Donativos</v>
      </c>
      <c r="J2326" s="16" t="str">
        <f t="shared" si="330"/>
        <v>094011</v>
      </c>
      <c r="K2326" s="16" t="str">
        <f>VLOOKUP(J2326:J5482,'[10]Catalogos CRI'!$A$153:$B$335,2,FALSE)</f>
        <v>Efectivo</v>
      </c>
      <c r="L2326" s="16" t="str">
        <f t="shared" si="331"/>
        <v>400</v>
      </c>
      <c r="M2326" s="16" t="str">
        <f>VLOOKUP(L2326:L5482,[11]FF!$A$10:$B$16,2,FALSE)</f>
        <v>Ingresos Propios</v>
      </c>
      <c r="N2326" s="16" t="str">
        <f t="shared" si="332"/>
        <v>406</v>
      </c>
      <c r="O2326" s="16" t="str">
        <f>VLOOKUP(N2326:N5482,[11]FF!$A$22:$B$93,2,FALSE)</f>
        <v>Programa de Modernización y Equipamiento Municipal</v>
      </c>
      <c r="P2326" s="16">
        <v>878139</v>
      </c>
      <c r="Q2326" s="16">
        <v>11</v>
      </c>
      <c r="R2326" s="17">
        <v>0</v>
      </c>
      <c r="S2326" s="17">
        <v>0</v>
      </c>
      <c r="T2326" s="17">
        <f t="shared" si="324"/>
        <v>0</v>
      </c>
      <c r="U2326" s="17">
        <v>0</v>
      </c>
      <c r="V2326" s="17">
        <v>7500</v>
      </c>
      <c r="W2326" s="17">
        <f t="shared" si="325"/>
        <v>-7500</v>
      </c>
      <c r="X2326" t="str">
        <f>VLOOKUP(J2326,'[12]Conver ASEJ VS Clave Nueva'!$A$4:$C$193,3,FALSE)</f>
        <v>9.4.1.1</v>
      </c>
      <c r="Y2326" t="str">
        <f>VLOOKUP(K2326,'[13]Conver ASEJ VS Clave Nueva'!$B$4:$D$193,3,FALSE)</f>
        <v>Efectivo</v>
      </c>
    </row>
    <row r="2327" spans="1:25" x14ac:dyDescent="0.25">
      <c r="A2327" s="16">
        <v>86525</v>
      </c>
      <c r="B2327" s="16" t="s">
        <v>180</v>
      </c>
      <c r="C2327" s="16" t="str">
        <f t="shared" si="326"/>
        <v>2018</v>
      </c>
      <c r="D2327" s="16" t="str">
        <f t="shared" si="327"/>
        <v>090000</v>
      </c>
      <c r="E2327" s="16" t="str">
        <f>VLOOKUP(D2327:D5483,'[10]Catalogos CRI'!$A$10:$B$19,2,FALSE)</f>
        <v>TRANSFERENCIAS, ASIGNACIONES, SUBSIDIOS Y  OTRAS AYUDAS</v>
      </c>
      <c r="F2327" s="16" t="str">
        <f t="shared" si="328"/>
        <v>094000</v>
      </c>
      <c r="G2327" s="16" t="str">
        <f>VLOOKUP(F2327:F5483,'[10]Catalogos CRI'!$A$24:$B$65,2,FALSE)</f>
        <v>AYUDAS SOCIALES</v>
      </c>
      <c r="H2327" s="16" t="str">
        <f t="shared" si="329"/>
        <v>094010</v>
      </c>
      <c r="I2327" s="16" t="str">
        <f>VLOOKUP(H2327:H5483,'[10]Catalogos CRI'!$A$70:$B$148,2,FALSE)</f>
        <v>Donativos</v>
      </c>
      <c r="J2327" s="16" t="str">
        <f t="shared" si="330"/>
        <v>094011</v>
      </c>
      <c r="K2327" s="16" t="str">
        <f>VLOOKUP(J2327:J5483,'[10]Catalogos CRI'!$A$153:$B$335,2,FALSE)</f>
        <v>Efectivo</v>
      </c>
      <c r="L2327" s="16" t="str">
        <f t="shared" si="331"/>
        <v>400</v>
      </c>
      <c r="M2327" s="16" t="str">
        <f>VLOOKUP(L2327:L5483,[11]FF!$A$10:$B$16,2,FALSE)</f>
        <v>Ingresos Propios</v>
      </c>
      <c r="N2327" s="16" t="str">
        <f t="shared" si="332"/>
        <v>406</v>
      </c>
      <c r="O2327" s="16" t="str">
        <f>VLOOKUP(N2327:N5483,[11]FF!$A$22:$B$93,2,FALSE)</f>
        <v>Programa de Modernización y Equipamiento Municipal</v>
      </c>
      <c r="P2327" s="16">
        <v>878140</v>
      </c>
      <c r="Q2327" s="16">
        <v>12</v>
      </c>
      <c r="R2327" s="17">
        <v>0</v>
      </c>
      <c r="S2327" s="17">
        <v>0</v>
      </c>
      <c r="T2327" s="17">
        <f t="shared" si="324"/>
        <v>0</v>
      </c>
      <c r="U2327" s="17">
        <v>0</v>
      </c>
      <c r="V2327" s="17">
        <v>16000</v>
      </c>
      <c r="W2327" s="17">
        <f t="shared" si="325"/>
        <v>-16000</v>
      </c>
      <c r="X2327" t="str">
        <f>VLOOKUP(J2327,'[12]Conver ASEJ VS Clave Nueva'!$A$4:$C$193,3,FALSE)</f>
        <v>9.4.1.1</v>
      </c>
      <c r="Y2327" t="str">
        <f>VLOOKUP(K2327,'[13]Conver ASEJ VS Clave Nueva'!$B$4:$D$193,3,FALSE)</f>
        <v>Efectivo</v>
      </c>
    </row>
    <row r="2328" spans="1:25" x14ac:dyDescent="0.25">
      <c r="A2328" s="16">
        <v>86546</v>
      </c>
      <c r="B2328" s="16" t="s">
        <v>142</v>
      </c>
      <c r="C2328" s="16" t="str">
        <f t="shared" si="326"/>
        <v>2018</v>
      </c>
      <c r="D2328" s="16" t="str">
        <f t="shared" si="327"/>
        <v>080000</v>
      </c>
      <c r="E2328" s="16" t="str">
        <f>VLOOKUP(D2328:D5484,'[10]Catalogos CRI'!$A$10:$B$19,2,FALSE)</f>
        <v>PARTICIPACIONES Y APORTACIONES</v>
      </c>
      <c r="F2328" s="16" t="str">
        <f t="shared" si="328"/>
        <v>082000</v>
      </c>
      <c r="G2328" s="16" t="str">
        <f>VLOOKUP(F2328:F5484,'[10]Catalogos CRI'!$A$24:$B$65,2,FALSE)</f>
        <v>APORTACIONES</v>
      </c>
      <c r="H2328" s="16" t="str">
        <f t="shared" si="329"/>
        <v>082010</v>
      </c>
      <c r="I2328" s="16" t="str">
        <f>VLOOKUP(H2328:H5484,'[10]Catalogos CRI'!$A$70:$B$148,2,FALSE)</f>
        <v>Aportaciones federales</v>
      </c>
      <c r="J2328" s="16" t="str">
        <f t="shared" si="330"/>
        <v>082012</v>
      </c>
      <c r="K2328" s="16" t="str">
        <f>VLOOKUP(J2328:J5484,'[10]Catalogos CRI'!$A$153:$B$335,2,FALSE)</f>
        <v>Rendimientos financieros del fondo de aportaciones para la infraestructura social</v>
      </c>
      <c r="L2328" s="16" t="str">
        <f t="shared" si="331"/>
        <v>500</v>
      </c>
      <c r="M2328" s="16" t="str">
        <f>VLOOKUP(L2328:L5484,[11]FF!$A$10:$B$16,2,FALSE)</f>
        <v>Recursos Federales</v>
      </c>
      <c r="N2328" s="16" t="str">
        <f t="shared" si="332"/>
        <v>505</v>
      </c>
      <c r="O2328" s="16" t="str">
        <f>VLOOKUP(N2328:N5484,[11]FF!$A$22:$B$93,2,FALSE)</f>
        <v>Fondo de Infraestructura Social Municipal 2016</v>
      </c>
      <c r="P2328" s="16">
        <v>878178</v>
      </c>
      <c r="Q2328" s="16">
        <v>1</v>
      </c>
      <c r="R2328" s="17">
        <v>0</v>
      </c>
      <c r="S2328" s="17">
        <v>38.86</v>
      </c>
      <c r="T2328" s="17">
        <f t="shared" si="324"/>
        <v>38.86</v>
      </c>
      <c r="U2328" s="17">
        <v>0</v>
      </c>
      <c r="V2328" s="17">
        <v>38.86</v>
      </c>
      <c r="W2328" s="17">
        <f t="shared" si="325"/>
        <v>0</v>
      </c>
      <c r="X2328" t="str">
        <f>VLOOKUP(J2328,'[12]Conver ASEJ VS Clave Nueva'!$A$4:$C$193,3,FALSE)</f>
        <v>8.2.1.2</v>
      </c>
      <c r="Y2328" t="str">
        <f>VLOOKUP(K2328,'[13]Conver ASEJ VS Clave Nueva'!$B$4:$D$193,3,FALSE)</f>
        <v>Rendimientos financieros del fondo de aportaciones para la infraestructura social</v>
      </c>
    </row>
    <row r="2329" spans="1:25" x14ac:dyDescent="0.25">
      <c r="A2329" s="16">
        <v>86546</v>
      </c>
      <c r="B2329" s="16" t="s">
        <v>142</v>
      </c>
      <c r="C2329" s="16" t="str">
        <f t="shared" si="326"/>
        <v>2018</v>
      </c>
      <c r="D2329" s="16" t="str">
        <f t="shared" si="327"/>
        <v>080000</v>
      </c>
      <c r="E2329" s="16" t="str">
        <f>VLOOKUP(D2329:D5485,'[10]Catalogos CRI'!$A$10:$B$19,2,FALSE)</f>
        <v>PARTICIPACIONES Y APORTACIONES</v>
      </c>
      <c r="F2329" s="16" t="str">
        <f t="shared" si="328"/>
        <v>082000</v>
      </c>
      <c r="G2329" s="16" t="str">
        <f>VLOOKUP(F2329:F5485,'[10]Catalogos CRI'!$A$24:$B$65,2,FALSE)</f>
        <v>APORTACIONES</v>
      </c>
      <c r="H2329" s="16" t="str">
        <f t="shared" si="329"/>
        <v>082010</v>
      </c>
      <c r="I2329" s="16" t="str">
        <f>VLOOKUP(H2329:H5485,'[10]Catalogos CRI'!$A$70:$B$148,2,FALSE)</f>
        <v>Aportaciones federales</v>
      </c>
      <c r="J2329" s="16" t="str">
        <f t="shared" si="330"/>
        <v>082012</v>
      </c>
      <c r="K2329" s="16" t="str">
        <f>VLOOKUP(J2329:J5485,'[10]Catalogos CRI'!$A$153:$B$335,2,FALSE)</f>
        <v>Rendimientos financieros del fondo de aportaciones para la infraestructura social</v>
      </c>
      <c r="L2329" s="16" t="str">
        <f t="shared" si="331"/>
        <v>500</v>
      </c>
      <c r="M2329" s="16" t="str">
        <f>VLOOKUP(L2329:L5485,[11]FF!$A$10:$B$16,2,FALSE)</f>
        <v>Recursos Federales</v>
      </c>
      <c r="N2329" s="16" t="str">
        <f t="shared" si="332"/>
        <v>505</v>
      </c>
      <c r="O2329" s="16" t="str">
        <f>VLOOKUP(N2329:N5485,[11]FF!$A$22:$B$93,2,FALSE)</f>
        <v>Fondo de Infraestructura Social Municipal 2016</v>
      </c>
      <c r="P2329" s="16">
        <v>878179</v>
      </c>
      <c r="Q2329" s="16">
        <v>2</v>
      </c>
      <c r="R2329" s="17">
        <v>0</v>
      </c>
      <c r="S2329" s="17">
        <v>8.16</v>
      </c>
      <c r="T2329" s="17">
        <f t="shared" si="324"/>
        <v>8.16</v>
      </c>
      <c r="U2329" s="17">
        <v>0</v>
      </c>
      <c r="V2329" s="17">
        <v>8.16</v>
      </c>
      <c r="W2329" s="17">
        <f t="shared" si="325"/>
        <v>0</v>
      </c>
      <c r="X2329" t="str">
        <f>VLOOKUP(J2329,'[12]Conver ASEJ VS Clave Nueva'!$A$4:$C$193,3,FALSE)</f>
        <v>8.2.1.2</v>
      </c>
      <c r="Y2329" t="str">
        <f>VLOOKUP(K2329,'[13]Conver ASEJ VS Clave Nueva'!$B$4:$D$193,3,FALSE)</f>
        <v>Rendimientos financieros del fondo de aportaciones para la infraestructura social</v>
      </c>
    </row>
    <row r="2330" spans="1:25" x14ac:dyDescent="0.25">
      <c r="A2330" s="16">
        <v>86546</v>
      </c>
      <c r="B2330" s="16" t="s">
        <v>142</v>
      </c>
      <c r="C2330" s="16" t="str">
        <f t="shared" si="326"/>
        <v>2018</v>
      </c>
      <c r="D2330" s="16" t="str">
        <f t="shared" si="327"/>
        <v>080000</v>
      </c>
      <c r="E2330" s="16" t="str">
        <f>VLOOKUP(D2330:D5486,'[10]Catalogos CRI'!$A$10:$B$19,2,FALSE)</f>
        <v>PARTICIPACIONES Y APORTACIONES</v>
      </c>
      <c r="F2330" s="16" t="str">
        <f t="shared" si="328"/>
        <v>082000</v>
      </c>
      <c r="G2330" s="16" t="str">
        <f>VLOOKUP(F2330:F5486,'[10]Catalogos CRI'!$A$24:$B$65,2,FALSE)</f>
        <v>APORTACIONES</v>
      </c>
      <c r="H2330" s="16" t="str">
        <f t="shared" si="329"/>
        <v>082010</v>
      </c>
      <c r="I2330" s="16" t="str">
        <f>VLOOKUP(H2330:H5486,'[10]Catalogos CRI'!$A$70:$B$148,2,FALSE)</f>
        <v>Aportaciones federales</v>
      </c>
      <c r="J2330" s="16" t="str">
        <f t="shared" si="330"/>
        <v>082012</v>
      </c>
      <c r="K2330" s="16" t="str">
        <f>VLOOKUP(J2330:J5486,'[10]Catalogos CRI'!$A$153:$B$335,2,FALSE)</f>
        <v>Rendimientos financieros del fondo de aportaciones para la infraestructura social</v>
      </c>
      <c r="L2330" s="16" t="str">
        <f t="shared" si="331"/>
        <v>500</v>
      </c>
      <c r="M2330" s="16" t="str">
        <f>VLOOKUP(L2330:L5486,[11]FF!$A$10:$B$16,2,FALSE)</f>
        <v>Recursos Federales</v>
      </c>
      <c r="N2330" s="16" t="str">
        <f t="shared" si="332"/>
        <v>505</v>
      </c>
      <c r="O2330" s="16" t="str">
        <f>VLOOKUP(N2330:N5486,[11]FF!$A$22:$B$93,2,FALSE)</f>
        <v>Fondo de Infraestructura Social Municipal 2016</v>
      </c>
      <c r="P2330" s="16">
        <v>878180</v>
      </c>
      <c r="Q2330" s="16">
        <v>3</v>
      </c>
      <c r="R2330" s="17">
        <v>0</v>
      </c>
      <c r="S2330" s="17">
        <v>5.49</v>
      </c>
      <c r="T2330" s="17">
        <f t="shared" si="324"/>
        <v>5.49</v>
      </c>
      <c r="U2330" s="17">
        <v>0</v>
      </c>
      <c r="V2330" s="17">
        <v>5.49</v>
      </c>
      <c r="W2330" s="17">
        <f t="shared" si="325"/>
        <v>0</v>
      </c>
      <c r="X2330" t="str">
        <f>VLOOKUP(J2330,'[12]Conver ASEJ VS Clave Nueva'!$A$4:$C$193,3,FALSE)</f>
        <v>8.2.1.2</v>
      </c>
      <c r="Y2330" t="str">
        <f>VLOOKUP(K2330,'[13]Conver ASEJ VS Clave Nueva'!$B$4:$D$193,3,FALSE)</f>
        <v>Rendimientos financieros del fondo de aportaciones para la infraestructura social</v>
      </c>
    </row>
    <row r="2331" spans="1:25" x14ac:dyDescent="0.25">
      <c r="A2331" s="16">
        <v>86546</v>
      </c>
      <c r="B2331" s="16" t="s">
        <v>142</v>
      </c>
      <c r="C2331" s="16" t="str">
        <f t="shared" si="326"/>
        <v>2018</v>
      </c>
      <c r="D2331" s="16" t="str">
        <f t="shared" si="327"/>
        <v>080000</v>
      </c>
      <c r="E2331" s="16" t="str">
        <f>VLOOKUP(D2331:D5487,'[10]Catalogos CRI'!$A$10:$B$19,2,FALSE)</f>
        <v>PARTICIPACIONES Y APORTACIONES</v>
      </c>
      <c r="F2331" s="16" t="str">
        <f t="shared" si="328"/>
        <v>082000</v>
      </c>
      <c r="G2331" s="16" t="str">
        <f>VLOOKUP(F2331:F5487,'[10]Catalogos CRI'!$A$24:$B$65,2,FALSE)</f>
        <v>APORTACIONES</v>
      </c>
      <c r="H2331" s="16" t="str">
        <f t="shared" si="329"/>
        <v>082010</v>
      </c>
      <c r="I2331" s="16" t="str">
        <f>VLOOKUP(H2331:H5487,'[10]Catalogos CRI'!$A$70:$B$148,2,FALSE)</f>
        <v>Aportaciones federales</v>
      </c>
      <c r="J2331" s="16" t="str">
        <f t="shared" si="330"/>
        <v>082012</v>
      </c>
      <c r="K2331" s="16" t="str">
        <f>VLOOKUP(J2331:J5487,'[10]Catalogos CRI'!$A$153:$B$335,2,FALSE)</f>
        <v>Rendimientos financieros del fondo de aportaciones para la infraestructura social</v>
      </c>
      <c r="L2331" s="16" t="str">
        <f t="shared" si="331"/>
        <v>500</v>
      </c>
      <c r="M2331" s="16" t="str">
        <f>VLOOKUP(L2331:L5487,[11]FF!$A$10:$B$16,2,FALSE)</f>
        <v>Recursos Federales</v>
      </c>
      <c r="N2331" s="16" t="str">
        <f t="shared" si="332"/>
        <v>505</v>
      </c>
      <c r="O2331" s="16" t="str">
        <f>VLOOKUP(N2331:N5487,[11]FF!$A$22:$B$93,2,FALSE)</f>
        <v>Fondo de Infraestructura Social Municipal 2016</v>
      </c>
      <c r="P2331" s="16">
        <v>878181</v>
      </c>
      <c r="Q2331" s="16">
        <v>4</v>
      </c>
      <c r="R2331" s="17">
        <v>0</v>
      </c>
      <c r="S2331" s="17">
        <v>1.53</v>
      </c>
      <c r="T2331" s="17">
        <f t="shared" si="324"/>
        <v>1.53</v>
      </c>
      <c r="U2331" s="17">
        <v>0</v>
      </c>
      <c r="V2331" s="17">
        <v>1.53</v>
      </c>
      <c r="W2331" s="17">
        <f t="shared" si="325"/>
        <v>0</v>
      </c>
      <c r="X2331" t="str">
        <f>VLOOKUP(J2331,'[12]Conver ASEJ VS Clave Nueva'!$A$4:$C$193,3,FALSE)</f>
        <v>8.2.1.2</v>
      </c>
      <c r="Y2331" t="str">
        <f>VLOOKUP(K2331,'[13]Conver ASEJ VS Clave Nueva'!$B$4:$D$193,3,FALSE)</f>
        <v>Rendimientos financieros del fondo de aportaciones para la infraestructura social</v>
      </c>
    </row>
    <row r="2332" spans="1:25" x14ac:dyDescent="0.25">
      <c r="A2332" s="16">
        <v>86546</v>
      </c>
      <c r="B2332" s="16" t="s">
        <v>142</v>
      </c>
      <c r="C2332" s="16" t="str">
        <f t="shared" si="326"/>
        <v>2018</v>
      </c>
      <c r="D2332" s="16" t="str">
        <f t="shared" si="327"/>
        <v>080000</v>
      </c>
      <c r="E2332" s="16" t="str">
        <f>VLOOKUP(D2332:D5488,'[10]Catalogos CRI'!$A$10:$B$19,2,FALSE)</f>
        <v>PARTICIPACIONES Y APORTACIONES</v>
      </c>
      <c r="F2332" s="16" t="str">
        <f t="shared" si="328"/>
        <v>082000</v>
      </c>
      <c r="G2332" s="16" t="str">
        <f>VLOOKUP(F2332:F5488,'[10]Catalogos CRI'!$A$24:$B$65,2,FALSE)</f>
        <v>APORTACIONES</v>
      </c>
      <c r="H2332" s="16" t="str">
        <f t="shared" si="329"/>
        <v>082010</v>
      </c>
      <c r="I2332" s="16" t="str">
        <f>VLOOKUP(H2332:H5488,'[10]Catalogos CRI'!$A$70:$B$148,2,FALSE)</f>
        <v>Aportaciones federales</v>
      </c>
      <c r="J2332" s="16" t="str">
        <f t="shared" si="330"/>
        <v>082012</v>
      </c>
      <c r="K2332" s="16" t="str">
        <f>VLOOKUP(J2332:J5488,'[10]Catalogos CRI'!$A$153:$B$335,2,FALSE)</f>
        <v>Rendimientos financieros del fondo de aportaciones para la infraestructura social</v>
      </c>
      <c r="L2332" s="16" t="str">
        <f t="shared" si="331"/>
        <v>500</v>
      </c>
      <c r="M2332" s="16" t="str">
        <f>VLOOKUP(L2332:L5488,[11]FF!$A$10:$B$16,2,FALSE)</f>
        <v>Recursos Federales</v>
      </c>
      <c r="N2332" s="16" t="str">
        <f t="shared" si="332"/>
        <v>505</v>
      </c>
      <c r="O2332" s="16" t="str">
        <f>VLOOKUP(N2332:N5488,[11]FF!$A$22:$B$93,2,FALSE)</f>
        <v>Fondo de Infraestructura Social Municipal 2016</v>
      </c>
      <c r="P2332" s="16">
        <v>878182</v>
      </c>
      <c r="Q2332" s="16">
        <v>5</v>
      </c>
      <c r="R2332" s="17">
        <v>0</v>
      </c>
      <c r="S2332" s="17">
        <v>0</v>
      </c>
      <c r="T2332" s="17">
        <f t="shared" si="324"/>
        <v>0</v>
      </c>
      <c r="U2332" s="17">
        <v>0</v>
      </c>
      <c r="V2332" s="17">
        <v>0</v>
      </c>
      <c r="W2332" s="17">
        <f t="shared" si="325"/>
        <v>0</v>
      </c>
      <c r="X2332" t="str">
        <f>VLOOKUP(J2332,'[12]Conver ASEJ VS Clave Nueva'!$A$4:$C$193,3,FALSE)</f>
        <v>8.2.1.2</v>
      </c>
      <c r="Y2332" t="str">
        <f>VLOOKUP(K2332,'[13]Conver ASEJ VS Clave Nueva'!$B$4:$D$193,3,FALSE)</f>
        <v>Rendimientos financieros del fondo de aportaciones para la infraestructura social</v>
      </c>
    </row>
    <row r="2333" spans="1:25" x14ac:dyDescent="0.25">
      <c r="A2333" s="16">
        <v>86546</v>
      </c>
      <c r="B2333" s="16" t="s">
        <v>142</v>
      </c>
      <c r="C2333" s="16" t="str">
        <f t="shared" si="326"/>
        <v>2018</v>
      </c>
      <c r="D2333" s="16" t="str">
        <f t="shared" si="327"/>
        <v>080000</v>
      </c>
      <c r="E2333" s="16" t="str">
        <f>VLOOKUP(D2333:D5489,'[10]Catalogos CRI'!$A$10:$B$19,2,FALSE)</f>
        <v>PARTICIPACIONES Y APORTACIONES</v>
      </c>
      <c r="F2333" s="16" t="str">
        <f t="shared" si="328"/>
        <v>082000</v>
      </c>
      <c r="G2333" s="16" t="str">
        <f>VLOOKUP(F2333:F5489,'[10]Catalogos CRI'!$A$24:$B$65,2,FALSE)</f>
        <v>APORTACIONES</v>
      </c>
      <c r="H2333" s="16" t="str">
        <f t="shared" si="329"/>
        <v>082010</v>
      </c>
      <c r="I2333" s="16" t="str">
        <f>VLOOKUP(H2333:H5489,'[10]Catalogos CRI'!$A$70:$B$148,2,FALSE)</f>
        <v>Aportaciones federales</v>
      </c>
      <c r="J2333" s="16" t="str">
        <f t="shared" si="330"/>
        <v>082012</v>
      </c>
      <c r="K2333" s="16" t="str">
        <f>VLOOKUP(J2333:J5489,'[10]Catalogos CRI'!$A$153:$B$335,2,FALSE)</f>
        <v>Rendimientos financieros del fondo de aportaciones para la infraestructura social</v>
      </c>
      <c r="L2333" s="16" t="str">
        <f t="shared" si="331"/>
        <v>500</v>
      </c>
      <c r="M2333" s="16" t="str">
        <f>VLOOKUP(L2333:L5489,[11]FF!$A$10:$B$16,2,FALSE)</f>
        <v>Recursos Federales</v>
      </c>
      <c r="N2333" s="16" t="str">
        <f t="shared" si="332"/>
        <v>505</v>
      </c>
      <c r="O2333" s="16" t="str">
        <f>VLOOKUP(N2333:N5489,[11]FF!$A$22:$B$93,2,FALSE)</f>
        <v>Fondo de Infraestructura Social Municipal 2016</v>
      </c>
      <c r="P2333" s="16">
        <v>878183</v>
      </c>
      <c r="Q2333" s="16">
        <v>6</v>
      </c>
      <c r="R2333" s="17">
        <v>0</v>
      </c>
      <c r="S2333" s="17">
        <v>0</v>
      </c>
      <c r="T2333" s="17">
        <f t="shared" si="324"/>
        <v>0</v>
      </c>
      <c r="U2333" s="17">
        <v>0</v>
      </c>
      <c r="V2333" s="17">
        <v>0</v>
      </c>
      <c r="W2333" s="17">
        <f t="shared" si="325"/>
        <v>0</v>
      </c>
      <c r="X2333" t="str">
        <f>VLOOKUP(J2333,'[12]Conver ASEJ VS Clave Nueva'!$A$4:$C$193,3,FALSE)</f>
        <v>8.2.1.2</v>
      </c>
      <c r="Y2333" t="str">
        <f>VLOOKUP(K2333,'[13]Conver ASEJ VS Clave Nueva'!$B$4:$D$193,3,FALSE)</f>
        <v>Rendimientos financieros del fondo de aportaciones para la infraestructura social</v>
      </c>
    </row>
    <row r="2334" spans="1:25" x14ac:dyDescent="0.25">
      <c r="A2334" s="16">
        <v>86546</v>
      </c>
      <c r="B2334" s="16" t="s">
        <v>142</v>
      </c>
      <c r="C2334" s="16" t="str">
        <f t="shared" si="326"/>
        <v>2018</v>
      </c>
      <c r="D2334" s="16" t="str">
        <f t="shared" si="327"/>
        <v>080000</v>
      </c>
      <c r="E2334" s="16" t="str">
        <f>VLOOKUP(D2334:D5490,'[10]Catalogos CRI'!$A$10:$B$19,2,FALSE)</f>
        <v>PARTICIPACIONES Y APORTACIONES</v>
      </c>
      <c r="F2334" s="16" t="str">
        <f t="shared" si="328"/>
        <v>082000</v>
      </c>
      <c r="G2334" s="16" t="str">
        <f>VLOOKUP(F2334:F5490,'[10]Catalogos CRI'!$A$24:$B$65,2,FALSE)</f>
        <v>APORTACIONES</v>
      </c>
      <c r="H2334" s="16" t="str">
        <f t="shared" si="329"/>
        <v>082010</v>
      </c>
      <c r="I2334" s="16" t="str">
        <f>VLOOKUP(H2334:H5490,'[10]Catalogos CRI'!$A$70:$B$148,2,FALSE)</f>
        <v>Aportaciones federales</v>
      </c>
      <c r="J2334" s="16" t="str">
        <f t="shared" si="330"/>
        <v>082012</v>
      </c>
      <c r="K2334" s="16" t="str">
        <f>VLOOKUP(J2334:J5490,'[10]Catalogos CRI'!$A$153:$B$335,2,FALSE)</f>
        <v>Rendimientos financieros del fondo de aportaciones para la infraestructura social</v>
      </c>
      <c r="L2334" s="16" t="str">
        <f t="shared" si="331"/>
        <v>500</v>
      </c>
      <c r="M2334" s="16" t="str">
        <f>VLOOKUP(L2334:L5490,[11]FF!$A$10:$B$16,2,FALSE)</f>
        <v>Recursos Federales</v>
      </c>
      <c r="N2334" s="16" t="str">
        <f t="shared" si="332"/>
        <v>505</v>
      </c>
      <c r="O2334" s="16" t="str">
        <f>VLOOKUP(N2334:N5490,[11]FF!$A$22:$B$93,2,FALSE)</f>
        <v>Fondo de Infraestructura Social Municipal 2016</v>
      </c>
      <c r="P2334" s="16">
        <v>878184</v>
      </c>
      <c r="Q2334" s="16">
        <v>7</v>
      </c>
      <c r="R2334" s="17">
        <v>0</v>
      </c>
      <c r="S2334" s="17">
        <v>0</v>
      </c>
      <c r="T2334" s="17">
        <f t="shared" si="324"/>
        <v>0</v>
      </c>
      <c r="U2334" s="17">
        <v>0</v>
      </c>
      <c r="V2334" s="17">
        <v>0</v>
      </c>
      <c r="W2334" s="17">
        <f t="shared" si="325"/>
        <v>0</v>
      </c>
      <c r="X2334" t="str">
        <f>VLOOKUP(J2334,'[12]Conver ASEJ VS Clave Nueva'!$A$4:$C$193,3,FALSE)</f>
        <v>8.2.1.2</v>
      </c>
      <c r="Y2334" t="str">
        <f>VLOOKUP(K2334,'[13]Conver ASEJ VS Clave Nueva'!$B$4:$D$193,3,FALSE)</f>
        <v>Rendimientos financieros del fondo de aportaciones para la infraestructura social</v>
      </c>
    </row>
    <row r="2335" spans="1:25" x14ac:dyDescent="0.25">
      <c r="A2335" s="16">
        <v>86546</v>
      </c>
      <c r="B2335" s="16" t="s">
        <v>142</v>
      </c>
      <c r="C2335" s="16" t="str">
        <f t="shared" si="326"/>
        <v>2018</v>
      </c>
      <c r="D2335" s="16" t="str">
        <f t="shared" si="327"/>
        <v>080000</v>
      </c>
      <c r="E2335" s="16" t="str">
        <f>VLOOKUP(D2335:D5491,'[10]Catalogos CRI'!$A$10:$B$19,2,FALSE)</f>
        <v>PARTICIPACIONES Y APORTACIONES</v>
      </c>
      <c r="F2335" s="16" t="str">
        <f t="shared" si="328"/>
        <v>082000</v>
      </c>
      <c r="G2335" s="16" t="str">
        <f>VLOOKUP(F2335:F5491,'[10]Catalogos CRI'!$A$24:$B$65,2,FALSE)</f>
        <v>APORTACIONES</v>
      </c>
      <c r="H2335" s="16" t="str">
        <f t="shared" si="329"/>
        <v>082010</v>
      </c>
      <c r="I2335" s="16" t="str">
        <f>VLOOKUP(H2335:H5491,'[10]Catalogos CRI'!$A$70:$B$148,2,FALSE)</f>
        <v>Aportaciones federales</v>
      </c>
      <c r="J2335" s="16" t="str">
        <f t="shared" si="330"/>
        <v>082012</v>
      </c>
      <c r="K2335" s="16" t="str">
        <f>VLOOKUP(J2335:J5491,'[10]Catalogos CRI'!$A$153:$B$335,2,FALSE)</f>
        <v>Rendimientos financieros del fondo de aportaciones para la infraestructura social</v>
      </c>
      <c r="L2335" s="16" t="str">
        <f t="shared" si="331"/>
        <v>500</v>
      </c>
      <c r="M2335" s="16" t="str">
        <f>VLOOKUP(L2335:L5491,[11]FF!$A$10:$B$16,2,FALSE)</f>
        <v>Recursos Federales</v>
      </c>
      <c r="N2335" s="16" t="str">
        <f t="shared" si="332"/>
        <v>505</v>
      </c>
      <c r="O2335" s="16" t="str">
        <f>VLOOKUP(N2335:N5491,[11]FF!$A$22:$B$93,2,FALSE)</f>
        <v>Fondo de Infraestructura Social Municipal 2016</v>
      </c>
      <c r="P2335" s="16">
        <v>878185</v>
      </c>
      <c r="Q2335" s="16">
        <v>8</v>
      </c>
      <c r="R2335" s="17">
        <v>0</v>
      </c>
      <c r="S2335" s="17">
        <v>0</v>
      </c>
      <c r="T2335" s="17">
        <f t="shared" si="324"/>
        <v>0</v>
      </c>
      <c r="U2335" s="17">
        <v>0</v>
      </c>
      <c r="V2335" s="17">
        <v>0</v>
      </c>
      <c r="W2335" s="17">
        <f t="shared" si="325"/>
        <v>0</v>
      </c>
      <c r="X2335" t="str">
        <f>VLOOKUP(J2335,'[12]Conver ASEJ VS Clave Nueva'!$A$4:$C$193,3,FALSE)</f>
        <v>8.2.1.2</v>
      </c>
      <c r="Y2335" t="str">
        <f>VLOOKUP(K2335,'[13]Conver ASEJ VS Clave Nueva'!$B$4:$D$193,3,FALSE)</f>
        <v>Rendimientos financieros del fondo de aportaciones para la infraestructura social</v>
      </c>
    </row>
    <row r="2336" spans="1:25" x14ac:dyDescent="0.25">
      <c r="A2336" s="16">
        <v>86546</v>
      </c>
      <c r="B2336" s="16" t="s">
        <v>142</v>
      </c>
      <c r="C2336" s="16" t="str">
        <f t="shared" si="326"/>
        <v>2018</v>
      </c>
      <c r="D2336" s="16" t="str">
        <f t="shared" si="327"/>
        <v>080000</v>
      </c>
      <c r="E2336" s="16" t="str">
        <f>VLOOKUP(D2336:D5492,'[10]Catalogos CRI'!$A$10:$B$19,2,FALSE)</f>
        <v>PARTICIPACIONES Y APORTACIONES</v>
      </c>
      <c r="F2336" s="16" t="str">
        <f t="shared" si="328"/>
        <v>082000</v>
      </c>
      <c r="G2336" s="16" t="str">
        <f>VLOOKUP(F2336:F5492,'[10]Catalogos CRI'!$A$24:$B$65,2,FALSE)</f>
        <v>APORTACIONES</v>
      </c>
      <c r="H2336" s="16" t="str">
        <f t="shared" si="329"/>
        <v>082010</v>
      </c>
      <c r="I2336" s="16" t="str">
        <f>VLOOKUP(H2336:H5492,'[10]Catalogos CRI'!$A$70:$B$148,2,FALSE)</f>
        <v>Aportaciones federales</v>
      </c>
      <c r="J2336" s="16" t="str">
        <f t="shared" si="330"/>
        <v>082012</v>
      </c>
      <c r="K2336" s="16" t="str">
        <f>VLOOKUP(J2336:J5492,'[10]Catalogos CRI'!$A$153:$B$335,2,FALSE)</f>
        <v>Rendimientos financieros del fondo de aportaciones para la infraestructura social</v>
      </c>
      <c r="L2336" s="16" t="str">
        <f t="shared" si="331"/>
        <v>500</v>
      </c>
      <c r="M2336" s="16" t="str">
        <f>VLOOKUP(L2336:L5492,[11]FF!$A$10:$B$16,2,FALSE)</f>
        <v>Recursos Federales</v>
      </c>
      <c r="N2336" s="16" t="str">
        <f t="shared" si="332"/>
        <v>505</v>
      </c>
      <c r="O2336" s="16" t="str">
        <f>VLOOKUP(N2336:N5492,[11]FF!$A$22:$B$93,2,FALSE)</f>
        <v>Fondo de Infraestructura Social Municipal 2016</v>
      </c>
      <c r="P2336" s="16">
        <v>878186</v>
      </c>
      <c r="Q2336" s="16">
        <v>9</v>
      </c>
      <c r="R2336" s="17">
        <v>0</v>
      </c>
      <c r="S2336" s="17">
        <v>0</v>
      </c>
      <c r="T2336" s="17">
        <f t="shared" si="324"/>
        <v>0</v>
      </c>
      <c r="U2336" s="17">
        <v>0</v>
      </c>
      <c r="V2336" s="17">
        <v>0</v>
      </c>
      <c r="W2336" s="17">
        <f t="shared" si="325"/>
        <v>0</v>
      </c>
      <c r="X2336" t="str">
        <f>VLOOKUP(J2336,'[12]Conver ASEJ VS Clave Nueva'!$A$4:$C$193,3,FALSE)</f>
        <v>8.2.1.2</v>
      </c>
      <c r="Y2336" t="str">
        <f>VLOOKUP(K2336,'[13]Conver ASEJ VS Clave Nueva'!$B$4:$D$193,3,FALSE)</f>
        <v>Rendimientos financieros del fondo de aportaciones para la infraestructura social</v>
      </c>
    </row>
    <row r="2337" spans="1:25" x14ac:dyDescent="0.25">
      <c r="A2337" s="16">
        <v>86546</v>
      </c>
      <c r="B2337" s="16" t="s">
        <v>142</v>
      </c>
      <c r="C2337" s="16" t="str">
        <f t="shared" si="326"/>
        <v>2018</v>
      </c>
      <c r="D2337" s="16" t="str">
        <f t="shared" si="327"/>
        <v>080000</v>
      </c>
      <c r="E2337" s="16" t="str">
        <f>VLOOKUP(D2337:D5493,'[10]Catalogos CRI'!$A$10:$B$19,2,FALSE)</f>
        <v>PARTICIPACIONES Y APORTACIONES</v>
      </c>
      <c r="F2337" s="16" t="str">
        <f t="shared" si="328"/>
        <v>082000</v>
      </c>
      <c r="G2337" s="16" t="str">
        <f>VLOOKUP(F2337:F5493,'[10]Catalogos CRI'!$A$24:$B$65,2,FALSE)</f>
        <v>APORTACIONES</v>
      </c>
      <c r="H2337" s="16" t="str">
        <f t="shared" si="329"/>
        <v>082010</v>
      </c>
      <c r="I2337" s="16" t="str">
        <f>VLOOKUP(H2337:H5493,'[10]Catalogos CRI'!$A$70:$B$148,2,FALSE)</f>
        <v>Aportaciones federales</v>
      </c>
      <c r="J2337" s="16" t="str">
        <f t="shared" si="330"/>
        <v>082012</v>
      </c>
      <c r="K2337" s="16" t="str">
        <f>VLOOKUP(J2337:J5493,'[10]Catalogos CRI'!$A$153:$B$335,2,FALSE)</f>
        <v>Rendimientos financieros del fondo de aportaciones para la infraestructura social</v>
      </c>
      <c r="L2337" s="16" t="str">
        <f t="shared" si="331"/>
        <v>500</v>
      </c>
      <c r="M2337" s="16" t="str">
        <f>VLOOKUP(L2337:L5493,[11]FF!$A$10:$B$16,2,FALSE)</f>
        <v>Recursos Federales</v>
      </c>
      <c r="N2337" s="16" t="str">
        <f t="shared" si="332"/>
        <v>505</v>
      </c>
      <c r="O2337" s="16" t="str">
        <f>VLOOKUP(N2337:N5493,[11]FF!$A$22:$B$93,2,FALSE)</f>
        <v>Fondo de Infraestructura Social Municipal 2016</v>
      </c>
      <c r="P2337" s="16">
        <v>878187</v>
      </c>
      <c r="Q2337" s="16">
        <v>10</v>
      </c>
      <c r="R2337" s="17">
        <v>0</v>
      </c>
      <c r="S2337" s="17">
        <v>0</v>
      </c>
      <c r="T2337" s="17">
        <f t="shared" si="324"/>
        <v>0</v>
      </c>
      <c r="U2337" s="17">
        <v>0</v>
      </c>
      <c r="V2337" s="17">
        <v>0</v>
      </c>
      <c r="W2337" s="17">
        <f t="shared" si="325"/>
        <v>0</v>
      </c>
      <c r="X2337" t="str">
        <f>VLOOKUP(J2337,'[12]Conver ASEJ VS Clave Nueva'!$A$4:$C$193,3,FALSE)</f>
        <v>8.2.1.2</v>
      </c>
      <c r="Y2337" t="str">
        <f>VLOOKUP(K2337,'[13]Conver ASEJ VS Clave Nueva'!$B$4:$D$193,3,FALSE)</f>
        <v>Rendimientos financieros del fondo de aportaciones para la infraestructura social</v>
      </c>
    </row>
    <row r="2338" spans="1:25" x14ac:dyDescent="0.25">
      <c r="A2338" s="16">
        <v>86546</v>
      </c>
      <c r="B2338" s="16" t="s">
        <v>142</v>
      </c>
      <c r="C2338" s="16" t="str">
        <f t="shared" si="326"/>
        <v>2018</v>
      </c>
      <c r="D2338" s="16" t="str">
        <f t="shared" si="327"/>
        <v>080000</v>
      </c>
      <c r="E2338" s="16" t="str">
        <f>VLOOKUP(D2338:D5494,'[10]Catalogos CRI'!$A$10:$B$19,2,FALSE)</f>
        <v>PARTICIPACIONES Y APORTACIONES</v>
      </c>
      <c r="F2338" s="16" t="str">
        <f t="shared" si="328"/>
        <v>082000</v>
      </c>
      <c r="G2338" s="16" t="str">
        <f>VLOOKUP(F2338:F5494,'[10]Catalogos CRI'!$A$24:$B$65,2,FALSE)</f>
        <v>APORTACIONES</v>
      </c>
      <c r="H2338" s="16" t="str">
        <f t="shared" si="329"/>
        <v>082010</v>
      </c>
      <c r="I2338" s="16" t="str">
        <f>VLOOKUP(H2338:H5494,'[10]Catalogos CRI'!$A$70:$B$148,2,FALSE)</f>
        <v>Aportaciones federales</v>
      </c>
      <c r="J2338" s="16" t="str">
        <f t="shared" si="330"/>
        <v>082012</v>
      </c>
      <c r="K2338" s="16" t="str">
        <f>VLOOKUP(J2338:J5494,'[10]Catalogos CRI'!$A$153:$B$335,2,FALSE)</f>
        <v>Rendimientos financieros del fondo de aportaciones para la infraestructura social</v>
      </c>
      <c r="L2338" s="16" t="str">
        <f t="shared" si="331"/>
        <v>500</v>
      </c>
      <c r="M2338" s="16" t="str">
        <f>VLOOKUP(L2338:L5494,[11]FF!$A$10:$B$16,2,FALSE)</f>
        <v>Recursos Federales</v>
      </c>
      <c r="N2338" s="16" t="str">
        <f t="shared" si="332"/>
        <v>505</v>
      </c>
      <c r="O2338" s="16" t="str">
        <f>VLOOKUP(N2338:N5494,[11]FF!$A$22:$B$93,2,FALSE)</f>
        <v>Fondo de Infraestructura Social Municipal 2016</v>
      </c>
      <c r="P2338" s="16">
        <v>878188</v>
      </c>
      <c r="Q2338" s="16">
        <v>11</v>
      </c>
      <c r="R2338" s="17">
        <v>0</v>
      </c>
      <c r="S2338" s="17">
        <v>0</v>
      </c>
      <c r="T2338" s="17">
        <f t="shared" si="324"/>
        <v>0</v>
      </c>
      <c r="U2338" s="17">
        <v>0</v>
      </c>
      <c r="V2338" s="17">
        <v>0</v>
      </c>
      <c r="W2338" s="17">
        <f t="shared" si="325"/>
        <v>0</v>
      </c>
      <c r="X2338" t="str">
        <f>VLOOKUP(J2338,'[12]Conver ASEJ VS Clave Nueva'!$A$4:$C$193,3,FALSE)</f>
        <v>8.2.1.2</v>
      </c>
      <c r="Y2338" t="str">
        <f>VLOOKUP(K2338,'[13]Conver ASEJ VS Clave Nueva'!$B$4:$D$193,3,FALSE)</f>
        <v>Rendimientos financieros del fondo de aportaciones para la infraestructura social</v>
      </c>
    </row>
    <row r="2339" spans="1:25" x14ac:dyDescent="0.25">
      <c r="A2339" s="16">
        <v>86546</v>
      </c>
      <c r="B2339" s="16" t="s">
        <v>142</v>
      </c>
      <c r="C2339" s="16" t="str">
        <f t="shared" si="326"/>
        <v>2018</v>
      </c>
      <c r="D2339" s="16" t="str">
        <f t="shared" si="327"/>
        <v>080000</v>
      </c>
      <c r="E2339" s="16" t="str">
        <f>VLOOKUP(D2339:D5495,'[10]Catalogos CRI'!$A$10:$B$19,2,FALSE)</f>
        <v>PARTICIPACIONES Y APORTACIONES</v>
      </c>
      <c r="F2339" s="16" t="str">
        <f t="shared" si="328"/>
        <v>082000</v>
      </c>
      <c r="G2339" s="16" t="str">
        <f>VLOOKUP(F2339:F5495,'[10]Catalogos CRI'!$A$24:$B$65,2,FALSE)</f>
        <v>APORTACIONES</v>
      </c>
      <c r="H2339" s="16" t="str">
        <f t="shared" si="329"/>
        <v>082010</v>
      </c>
      <c r="I2339" s="16" t="str">
        <f>VLOOKUP(H2339:H5495,'[10]Catalogos CRI'!$A$70:$B$148,2,FALSE)</f>
        <v>Aportaciones federales</v>
      </c>
      <c r="J2339" s="16" t="str">
        <f t="shared" si="330"/>
        <v>082012</v>
      </c>
      <c r="K2339" s="16" t="str">
        <f>VLOOKUP(J2339:J5495,'[10]Catalogos CRI'!$A$153:$B$335,2,FALSE)</f>
        <v>Rendimientos financieros del fondo de aportaciones para la infraestructura social</v>
      </c>
      <c r="L2339" s="16" t="str">
        <f t="shared" si="331"/>
        <v>500</v>
      </c>
      <c r="M2339" s="16" t="str">
        <f>VLOOKUP(L2339:L5495,[11]FF!$A$10:$B$16,2,FALSE)</f>
        <v>Recursos Federales</v>
      </c>
      <c r="N2339" s="16" t="str">
        <f t="shared" si="332"/>
        <v>505</v>
      </c>
      <c r="O2339" s="16" t="str">
        <f>VLOOKUP(N2339:N5495,[11]FF!$A$22:$B$93,2,FALSE)</f>
        <v>Fondo de Infraestructura Social Municipal 2016</v>
      </c>
      <c r="P2339" s="16">
        <v>878189</v>
      </c>
      <c r="Q2339" s="16">
        <v>12</v>
      </c>
      <c r="R2339" s="17">
        <v>0</v>
      </c>
      <c r="S2339" s="17">
        <v>0</v>
      </c>
      <c r="T2339" s="17">
        <f t="shared" si="324"/>
        <v>0</v>
      </c>
      <c r="U2339" s="17">
        <v>0</v>
      </c>
      <c r="V2339" s="17">
        <v>0</v>
      </c>
      <c r="W2339" s="17">
        <f t="shared" si="325"/>
        <v>0</v>
      </c>
      <c r="X2339" t="str">
        <f>VLOOKUP(J2339,'[12]Conver ASEJ VS Clave Nueva'!$A$4:$C$193,3,FALSE)</f>
        <v>8.2.1.2</v>
      </c>
      <c r="Y2339" t="str">
        <f>VLOOKUP(K2339,'[13]Conver ASEJ VS Clave Nueva'!$B$4:$D$193,3,FALSE)</f>
        <v>Rendimientos financieros del fondo de aportaciones para la infraestructura social</v>
      </c>
    </row>
    <row r="2340" spans="1:25" x14ac:dyDescent="0.25">
      <c r="A2340" s="16">
        <v>86549</v>
      </c>
      <c r="B2340" s="16" t="s">
        <v>143</v>
      </c>
      <c r="C2340" s="16" t="str">
        <f t="shared" si="326"/>
        <v>2018</v>
      </c>
      <c r="D2340" s="16" t="str">
        <f t="shared" si="327"/>
        <v>010000</v>
      </c>
      <c r="E2340" s="16" t="str">
        <f>VLOOKUP(D2340:D5496,'[10]Catalogos CRI'!$A$10:$B$19,2,FALSE)</f>
        <v>IMPUESTOS</v>
      </c>
      <c r="F2340" s="16" t="str">
        <f t="shared" si="328"/>
        <v>011000</v>
      </c>
      <c r="G2340" s="16" t="str">
        <f>VLOOKUP(F2340:F5496,'[10]Catalogos CRI'!$A$24:$B$65,2,FALSE)</f>
        <v>IMPUESTOS SOBRE LOS INGRESOS</v>
      </c>
      <c r="H2340" s="16" t="str">
        <f t="shared" si="329"/>
        <v>011010</v>
      </c>
      <c r="I2340" s="16" t="str">
        <f>VLOOKUP(H2340:H5496,'[10]Catalogos CRI'!$A$70:$B$148,2,FALSE)</f>
        <v>Impuestos sobre espectáculos públicos</v>
      </c>
      <c r="J2340" s="16" t="str">
        <f t="shared" si="330"/>
        <v>011017</v>
      </c>
      <c r="K2340" s="16" t="str">
        <f>VLOOKUP(J2340:J5496,'[10]Catalogos CRI'!$A$153:$B$335,2,FALSE)</f>
        <v>Otros espectáculos públicos</v>
      </c>
      <c r="L2340" s="16" t="str">
        <f t="shared" si="331"/>
        <v>400</v>
      </c>
      <c r="M2340" s="16" t="str">
        <f>VLOOKUP(L2340:L5496,[11]FF!$A$10:$B$16,2,FALSE)</f>
        <v>Ingresos Propios</v>
      </c>
      <c r="N2340" s="16" t="str">
        <f t="shared" si="332"/>
        <v>401</v>
      </c>
      <c r="O2340" s="16" t="str">
        <f>VLOOKUP(N2340:N5496,[11]FF!$A$22:$B$93,2,FALSE)</f>
        <v>Ingresos Propios</v>
      </c>
      <c r="P2340" s="16">
        <v>878194</v>
      </c>
      <c r="Q2340" s="16">
        <v>1</v>
      </c>
      <c r="R2340" s="17">
        <v>0</v>
      </c>
      <c r="S2340" s="17">
        <v>0</v>
      </c>
      <c r="T2340" s="17">
        <f t="shared" si="324"/>
        <v>0</v>
      </c>
      <c r="U2340" s="17">
        <v>0</v>
      </c>
      <c r="V2340" s="17">
        <v>0</v>
      </c>
      <c r="W2340" s="17">
        <f t="shared" si="325"/>
        <v>0</v>
      </c>
      <c r="X2340" t="str">
        <f>VLOOKUP(J2340,'[12]Conver ASEJ VS Clave Nueva'!$A$4:$C$193,3,FALSE)</f>
        <v>1.1.1.7</v>
      </c>
      <c r="Y2340" t="str">
        <f>VLOOKUP(K2340,'[13]Conver ASEJ VS Clave Nueva'!$B$4:$D$193,3,FALSE)</f>
        <v>Otros espectáculos públicos</v>
      </c>
    </row>
    <row r="2341" spans="1:25" x14ac:dyDescent="0.25">
      <c r="A2341" s="16">
        <v>86549</v>
      </c>
      <c r="B2341" s="16" t="s">
        <v>143</v>
      </c>
      <c r="C2341" s="16" t="str">
        <f t="shared" si="326"/>
        <v>2018</v>
      </c>
      <c r="D2341" s="16" t="str">
        <f t="shared" si="327"/>
        <v>010000</v>
      </c>
      <c r="E2341" s="16" t="str">
        <f>VLOOKUP(D2341:D5497,'[10]Catalogos CRI'!$A$10:$B$19,2,FALSE)</f>
        <v>IMPUESTOS</v>
      </c>
      <c r="F2341" s="16" t="str">
        <f t="shared" si="328"/>
        <v>011000</v>
      </c>
      <c r="G2341" s="16" t="str">
        <f>VLOOKUP(F2341:F5497,'[10]Catalogos CRI'!$A$24:$B$65,2,FALSE)</f>
        <v>IMPUESTOS SOBRE LOS INGRESOS</v>
      </c>
      <c r="H2341" s="16" t="str">
        <f t="shared" si="329"/>
        <v>011010</v>
      </c>
      <c r="I2341" s="16" t="str">
        <f>VLOOKUP(H2341:H5497,'[10]Catalogos CRI'!$A$70:$B$148,2,FALSE)</f>
        <v>Impuestos sobre espectáculos públicos</v>
      </c>
      <c r="J2341" s="16" t="str">
        <f t="shared" si="330"/>
        <v>011017</v>
      </c>
      <c r="K2341" s="16" t="str">
        <f>VLOOKUP(J2341:J5497,'[10]Catalogos CRI'!$A$153:$B$335,2,FALSE)</f>
        <v>Otros espectáculos públicos</v>
      </c>
      <c r="L2341" s="16" t="str">
        <f t="shared" si="331"/>
        <v>400</v>
      </c>
      <c r="M2341" s="16" t="str">
        <f>VLOOKUP(L2341:L5497,[11]FF!$A$10:$B$16,2,FALSE)</f>
        <v>Ingresos Propios</v>
      </c>
      <c r="N2341" s="16" t="str">
        <f t="shared" si="332"/>
        <v>401</v>
      </c>
      <c r="O2341" s="16" t="str">
        <f>VLOOKUP(N2341:N5497,[11]FF!$A$22:$B$93,2,FALSE)</f>
        <v>Ingresos Propios</v>
      </c>
      <c r="P2341" s="16">
        <v>878195</v>
      </c>
      <c r="Q2341" s="16">
        <v>2</v>
      </c>
      <c r="R2341" s="17">
        <v>0</v>
      </c>
      <c r="S2341" s="17">
        <v>0</v>
      </c>
      <c r="T2341" s="17">
        <f t="shared" si="324"/>
        <v>0</v>
      </c>
      <c r="U2341" s="17">
        <v>0</v>
      </c>
      <c r="V2341" s="17">
        <v>1500</v>
      </c>
      <c r="W2341" s="17">
        <f t="shared" si="325"/>
        <v>-1500</v>
      </c>
      <c r="X2341" t="str">
        <f>VLOOKUP(J2341,'[12]Conver ASEJ VS Clave Nueva'!$A$4:$C$193,3,FALSE)</f>
        <v>1.1.1.7</v>
      </c>
      <c r="Y2341" t="str">
        <f>VLOOKUP(K2341,'[13]Conver ASEJ VS Clave Nueva'!$B$4:$D$193,3,FALSE)</f>
        <v>Otros espectáculos públicos</v>
      </c>
    </row>
    <row r="2342" spans="1:25" x14ac:dyDescent="0.25">
      <c r="A2342" s="16">
        <v>86549</v>
      </c>
      <c r="B2342" s="16" t="s">
        <v>143</v>
      </c>
      <c r="C2342" s="16" t="str">
        <f t="shared" si="326"/>
        <v>2018</v>
      </c>
      <c r="D2342" s="16" t="str">
        <f t="shared" si="327"/>
        <v>010000</v>
      </c>
      <c r="E2342" s="16" t="str">
        <f>VLOOKUP(D2342:D5498,'[10]Catalogos CRI'!$A$10:$B$19,2,FALSE)</f>
        <v>IMPUESTOS</v>
      </c>
      <c r="F2342" s="16" t="str">
        <f t="shared" si="328"/>
        <v>011000</v>
      </c>
      <c r="G2342" s="16" t="str">
        <f>VLOOKUP(F2342:F5498,'[10]Catalogos CRI'!$A$24:$B$65,2,FALSE)</f>
        <v>IMPUESTOS SOBRE LOS INGRESOS</v>
      </c>
      <c r="H2342" s="16" t="str">
        <f t="shared" si="329"/>
        <v>011010</v>
      </c>
      <c r="I2342" s="16" t="str">
        <f>VLOOKUP(H2342:H5498,'[10]Catalogos CRI'!$A$70:$B$148,2,FALSE)</f>
        <v>Impuestos sobre espectáculos públicos</v>
      </c>
      <c r="J2342" s="16" t="str">
        <f t="shared" si="330"/>
        <v>011017</v>
      </c>
      <c r="K2342" s="16" t="str">
        <f>VLOOKUP(J2342:J5498,'[10]Catalogos CRI'!$A$153:$B$335,2,FALSE)</f>
        <v>Otros espectáculos públicos</v>
      </c>
      <c r="L2342" s="16" t="str">
        <f t="shared" si="331"/>
        <v>400</v>
      </c>
      <c r="M2342" s="16" t="str">
        <f>VLOOKUP(L2342:L5498,[11]FF!$A$10:$B$16,2,FALSE)</f>
        <v>Ingresos Propios</v>
      </c>
      <c r="N2342" s="16" t="str">
        <f t="shared" si="332"/>
        <v>401</v>
      </c>
      <c r="O2342" s="16" t="str">
        <f>VLOOKUP(N2342:N5498,[11]FF!$A$22:$B$93,2,FALSE)</f>
        <v>Ingresos Propios</v>
      </c>
      <c r="P2342" s="16">
        <v>878196</v>
      </c>
      <c r="Q2342" s="16">
        <v>3</v>
      </c>
      <c r="R2342" s="17">
        <v>0</v>
      </c>
      <c r="S2342" s="17">
        <v>72900.460000000006</v>
      </c>
      <c r="T2342" s="17">
        <f t="shared" si="324"/>
        <v>72900.460000000006</v>
      </c>
      <c r="U2342" s="17">
        <v>0</v>
      </c>
      <c r="V2342" s="17">
        <v>93853.1</v>
      </c>
      <c r="W2342" s="17">
        <f t="shared" si="325"/>
        <v>-20952.64</v>
      </c>
      <c r="X2342" t="str">
        <f>VLOOKUP(J2342,'[12]Conver ASEJ VS Clave Nueva'!$A$4:$C$193,3,FALSE)</f>
        <v>1.1.1.7</v>
      </c>
      <c r="Y2342" t="str">
        <f>VLOOKUP(K2342,'[13]Conver ASEJ VS Clave Nueva'!$B$4:$D$193,3,FALSE)</f>
        <v>Otros espectáculos públicos</v>
      </c>
    </row>
    <row r="2343" spans="1:25" x14ac:dyDescent="0.25">
      <c r="A2343" s="16">
        <v>86549</v>
      </c>
      <c r="B2343" s="16" t="s">
        <v>143</v>
      </c>
      <c r="C2343" s="16" t="str">
        <f t="shared" si="326"/>
        <v>2018</v>
      </c>
      <c r="D2343" s="16" t="str">
        <f t="shared" si="327"/>
        <v>010000</v>
      </c>
      <c r="E2343" s="16" t="str">
        <f>VLOOKUP(D2343:D5499,'[10]Catalogos CRI'!$A$10:$B$19,2,FALSE)</f>
        <v>IMPUESTOS</v>
      </c>
      <c r="F2343" s="16" t="str">
        <f t="shared" si="328"/>
        <v>011000</v>
      </c>
      <c r="G2343" s="16" t="str">
        <f>VLOOKUP(F2343:F5499,'[10]Catalogos CRI'!$A$24:$B$65,2,FALSE)</f>
        <v>IMPUESTOS SOBRE LOS INGRESOS</v>
      </c>
      <c r="H2343" s="16" t="str">
        <f t="shared" si="329"/>
        <v>011010</v>
      </c>
      <c r="I2343" s="16" t="str">
        <f>VLOOKUP(H2343:H5499,'[10]Catalogos CRI'!$A$70:$B$148,2,FALSE)</f>
        <v>Impuestos sobre espectáculos públicos</v>
      </c>
      <c r="J2343" s="16" t="str">
        <f t="shared" si="330"/>
        <v>011017</v>
      </c>
      <c r="K2343" s="16" t="str">
        <f>VLOOKUP(J2343:J5499,'[10]Catalogos CRI'!$A$153:$B$335,2,FALSE)</f>
        <v>Otros espectáculos públicos</v>
      </c>
      <c r="L2343" s="16" t="str">
        <f t="shared" si="331"/>
        <v>400</v>
      </c>
      <c r="M2343" s="16" t="str">
        <f>VLOOKUP(L2343:L5499,[11]FF!$A$10:$B$16,2,FALSE)</f>
        <v>Ingresos Propios</v>
      </c>
      <c r="N2343" s="16" t="str">
        <f t="shared" si="332"/>
        <v>401</v>
      </c>
      <c r="O2343" s="16" t="str">
        <f>VLOOKUP(N2343:N5499,[11]FF!$A$22:$B$93,2,FALSE)</f>
        <v>Ingresos Propios</v>
      </c>
      <c r="P2343" s="16">
        <v>878197</v>
      </c>
      <c r="Q2343" s="16">
        <v>4</v>
      </c>
      <c r="R2343" s="17">
        <v>0</v>
      </c>
      <c r="S2343" s="17">
        <v>0</v>
      </c>
      <c r="T2343" s="17">
        <f t="shared" si="324"/>
        <v>0</v>
      </c>
      <c r="U2343" s="17">
        <v>0</v>
      </c>
      <c r="V2343" s="17">
        <v>1400</v>
      </c>
      <c r="W2343" s="17">
        <f t="shared" si="325"/>
        <v>-1400</v>
      </c>
      <c r="X2343" t="str">
        <f>VLOOKUP(J2343,'[12]Conver ASEJ VS Clave Nueva'!$A$4:$C$193,3,FALSE)</f>
        <v>1.1.1.7</v>
      </c>
      <c r="Y2343" t="str">
        <f>VLOOKUP(K2343,'[13]Conver ASEJ VS Clave Nueva'!$B$4:$D$193,3,FALSE)</f>
        <v>Otros espectáculos públicos</v>
      </c>
    </row>
    <row r="2344" spans="1:25" x14ac:dyDescent="0.25">
      <c r="A2344" s="16">
        <v>86549</v>
      </c>
      <c r="B2344" s="16" t="s">
        <v>143</v>
      </c>
      <c r="C2344" s="16" t="str">
        <f t="shared" si="326"/>
        <v>2018</v>
      </c>
      <c r="D2344" s="16" t="str">
        <f t="shared" si="327"/>
        <v>010000</v>
      </c>
      <c r="E2344" s="16" t="str">
        <f>VLOOKUP(D2344:D5500,'[10]Catalogos CRI'!$A$10:$B$19,2,FALSE)</f>
        <v>IMPUESTOS</v>
      </c>
      <c r="F2344" s="16" t="str">
        <f t="shared" si="328"/>
        <v>011000</v>
      </c>
      <c r="G2344" s="16" t="str">
        <f>VLOOKUP(F2344:F5500,'[10]Catalogos CRI'!$A$24:$B$65,2,FALSE)</f>
        <v>IMPUESTOS SOBRE LOS INGRESOS</v>
      </c>
      <c r="H2344" s="16" t="str">
        <f t="shared" si="329"/>
        <v>011010</v>
      </c>
      <c r="I2344" s="16" t="str">
        <f>VLOOKUP(H2344:H5500,'[10]Catalogos CRI'!$A$70:$B$148,2,FALSE)</f>
        <v>Impuestos sobre espectáculos públicos</v>
      </c>
      <c r="J2344" s="16" t="str">
        <f t="shared" si="330"/>
        <v>011017</v>
      </c>
      <c r="K2344" s="16" t="str">
        <f>VLOOKUP(J2344:J5500,'[10]Catalogos CRI'!$A$153:$B$335,2,FALSE)</f>
        <v>Otros espectáculos públicos</v>
      </c>
      <c r="L2344" s="16" t="str">
        <f t="shared" si="331"/>
        <v>400</v>
      </c>
      <c r="M2344" s="16" t="str">
        <f>VLOOKUP(L2344:L5500,[11]FF!$A$10:$B$16,2,FALSE)</f>
        <v>Ingresos Propios</v>
      </c>
      <c r="N2344" s="16" t="str">
        <f t="shared" si="332"/>
        <v>401</v>
      </c>
      <c r="O2344" s="16" t="str">
        <f>VLOOKUP(N2344:N5500,[11]FF!$A$22:$B$93,2,FALSE)</f>
        <v>Ingresos Propios</v>
      </c>
      <c r="P2344" s="16">
        <v>878198</v>
      </c>
      <c r="Q2344" s="16">
        <v>5</v>
      </c>
      <c r="R2344" s="17">
        <v>0</v>
      </c>
      <c r="S2344" s="17">
        <v>0</v>
      </c>
      <c r="T2344" s="17">
        <f t="shared" si="324"/>
        <v>0</v>
      </c>
      <c r="U2344" s="17">
        <v>0</v>
      </c>
      <c r="V2344" s="17">
        <v>1390</v>
      </c>
      <c r="W2344" s="17">
        <f t="shared" si="325"/>
        <v>-1390</v>
      </c>
      <c r="X2344" t="str">
        <f>VLOOKUP(J2344,'[12]Conver ASEJ VS Clave Nueva'!$A$4:$C$193,3,FALSE)</f>
        <v>1.1.1.7</v>
      </c>
      <c r="Y2344" t="str">
        <f>VLOOKUP(K2344,'[13]Conver ASEJ VS Clave Nueva'!$B$4:$D$193,3,FALSE)</f>
        <v>Otros espectáculos públicos</v>
      </c>
    </row>
    <row r="2345" spans="1:25" x14ac:dyDescent="0.25">
      <c r="A2345" s="16">
        <v>86549</v>
      </c>
      <c r="B2345" s="16" t="s">
        <v>143</v>
      </c>
      <c r="C2345" s="16" t="str">
        <f t="shared" si="326"/>
        <v>2018</v>
      </c>
      <c r="D2345" s="16" t="str">
        <f t="shared" si="327"/>
        <v>010000</v>
      </c>
      <c r="E2345" s="16" t="str">
        <f>VLOOKUP(D2345:D5501,'[10]Catalogos CRI'!$A$10:$B$19,2,FALSE)</f>
        <v>IMPUESTOS</v>
      </c>
      <c r="F2345" s="16" t="str">
        <f t="shared" si="328"/>
        <v>011000</v>
      </c>
      <c r="G2345" s="16" t="str">
        <f>VLOOKUP(F2345:F5501,'[10]Catalogos CRI'!$A$24:$B$65,2,FALSE)</f>
        <v>IMPUESTOS SOBRE LOS INGRESOS</v>
      </c>
      <c r="H2345" s="16" t="str">
        <f t="shared" si="329"/>
        <v>011010</v>
      </c>
      <c r="I2345" s="16" t="str">
        <f>VLOOKUP(H2345:H5501,'[10]Catalogos CRI'!$A$70:$B$148,2,FALSE)</f>
        <v>Impuestos sobre espectáculos públicos</v>
      </c>
      <c r="J2345" s="16" t="str">
        <f t="shared" si="330"/>
        <v>011017</v>
      </c>
      <c r="K2345" s="16" t="str">
        <f>VLOOKUP(J2345:J5501,'[10]Catalogos CRI'!$A$153:$B$335,2,FALSE)</f>
        <v>Otros espectáculos públicos</v>
      </c>
      <c r="L2345" s="16" t="str">
        <f t="shared" si="331"/>
        <v>400</v>
      </c>
      <c r="M2345" s="16" t="str">
        <f>VLOOKUP(L2345:L5501,[11]FF!$A$10:$B$16,2,FALSE)</f>
        <v>Ingresos Propios</v>
      </c>
      <c r="N2345" s="16" t="str">
        <f t="shared" si="332"/>
        <v>401</v>
      </c>
      <c r="O2345" s="16" t="str">
        <f>VLOOKUP(N2345:N5501,[11]FF!$A$22:$B$93,2,FALSE)</f>
        <v>Ingresos Propios</v>
      </c>
      <c r="P2345" s="16">
        <v>878199</v>
      </c>
      <c r="Q2345" s="16">
        <v>6</v>
      </c>
      <c r="R2345" s="17">
        <v>0</v>
      </c>
      <c r="S2345" s="17">
        <v>0</v>
      </c>
      <c r="T2345" s="17">
        <f t="shared" si="324"/>
        <v>0</v>
      </c>
      <c r="U2345" s="17">
        <v>0</v>
      </c>
      <c r="V2345" s="17">
        <v>23696.400000000001</v>
      </c>
      <c r="W2345" s="17">
        <f t="shared" si="325"/>
        <v>-23696.400000000001</v>
      </c>
      <c r="X2345" t="str">
        <f>VLOOKUP(J2345,'[12]Conver ASEJ VS Clave Nueva'!$A$4:$C$193,3,FALSE)</f>
        <v>1.1.1.7</v>
      </c>
      <c r="Y2345" t="str">
        <f>VLOOKUP(K2345,'[13]Conver ASEJ VS Clave Nueva'!$B$4:$D$193,3,FALSE)</f>
        <v>Otros espectáculos públicos</v>
      </c>
    </row>
    <row r="2346" spans="1:25" x14ac:dyDescent="0.25">
      <c r="A2346" s="16">
        <v>86549</v>
      </c>
      <c r="B2346" s="16" t="s">
        <v>143</v>
      </c>
      <c r="C2346" s="16" t="str">
        <f t="shared" si="326"/>
        <v>2018</v>
      </c>
      <c r="D2346" s="16" t="str">
        <f t="shared" si="327"/>
        <v>010000</v>
      </c>
      <c r="E2346" s="16" t="str">
        <f>VLOOKUP(D2346:D5502,'[10]Catalogos CRI'!$A$10:$B$19,2,FALSE)</f>
        <v>IMPUESTOS</v>
      </c>
      <c r="F2346" s="16" t="str">
        <f t="shared" si="328"/>
        <v>011000</v>
      </c>
      <c r="G2346" s="16" t="str">
        <f>VLOOKUP(F2346:F5502,'[10]Catalogos CRI'!$A$24:$B$65,2,FALSE)</f>
        <v>IMPUESTOS SOBRE LOS INGRESOS</v>
      </c>
      <c r="H2346" s="16" t="str">
        <f t="shared" si="329"/>
        <v>011010</v>
      </c>
      <c r="I2346" s="16" t="str">
        <f>VLOOKUP(H2346:H5502,'[10]Catalogos CRI'!$A$70:$B$148,2,FALSE)</f>
        <v>Impuestos sobre espectáculos públicos</v>
      </c>
      <c r="J2346" s="16" t="str">
        <f t="shared" si="330"/>
        <v>011017</v>
      </c>
      <c r="K2346" s="16" t="str">
        <f>VLOOKUP(J2346:J5502,'[10]Catalogos CRI'!$A$153:$B$335,2,FALSE)</f>
        <v>Otros espectáculos públicos</v>
      </c>
      <c r="L2346" s="16" t="str">
        <f t="shared" si="331"/>
        <v>400</v>
      </c>
      <c r="M2346" s="16" t="str">
        <f>VLOOKUP(L2346:L5502,[11]FF!$A$10:$B$16,2,FALSE)</f>
        <v>Ingresos Propios</v>
      </c>
      <c r="N2346" s="16" t="str">
        <f t="shared" si="332"/>
        <v>401</v>
      </c>
      <c r="O2346" s="16" t="str">
        <f>VLOOKUP(N2346:N5502,[11]FF!$A$22:$B$93,2,FALSE)</f>
        <v>Ingresos Propios</v>
      </c>
      <c r="P2346" s="16">
        <v>878200</v>
      </c>
      <c r="Q2346" s="16">
        <v>7</v>
      </c>
      <c r="R2346" s="17">
        <v>0</v>
      </c>
      <c r="S2346" s="17">
        <v>0</v>
      </c>
      <c r="T2346" s="17">
        <f t="shared" si="324"/>
        <v>0</v>
      </c>
      <c r="U2346" s="17">
        <v>0</v>
      </c>
      <c r="V2346" s="17">
        <v>600</v>
      </c>
      <c r="W2346" s="17">
        <f t="shared" si="325"/>
        <v>-600</v>
      </c>
      <c r="X2346" t="str">
        <f>VLOOKUP(J2346,'[12]Conver ASEJ VS Clave Nueva'!$A$4:$C$193,3,FALSE)</f>
        <v>1.1.1.7</v>
      </c>
      <c r="Y2346" t="str">
        <f>VLOOKUP(K2346,'[13]Conver ASEJ VS Clave Nueva'!$B$4:$D$193,3,FALSE)</f>
        <v>Otros espectáculos públicos</v>
      </c>
    </row>
    <row r="2347" spans="1:25" x14ac:dyDescent="0.25">
      <c r="A2347" s="16">
        <v>86549</v>
      </c>
      <c r="B2347" s="16" t="s">
        <v>143</v>
      </c>
      <c r="C2347" s="16" t="str">
        <f t="shared" si="326"/>
        <v>2018</v>
      </c>
      <c r="D2347" s="16" t="str">
        <f t="shared" si="327"/>
        <v>010000</v>
      </c>
      <c r="E2347" s="16" t="str">
        <f>VLOOKUP(D2347:D5503,'[10]Catalogos CRI'!$A$10:$B$19,2,FALSE)</f>
        <v>IMPUESTOS</v>
      </c>
      <c r="F2347" s="16" t="str">
        <f t="shared" si="328"/>
        <v>011000</v>
      </c>
      <c r="G2347" s="16" t="str">
        <f>VLOOKUP(F2347:F5503,'[10]Catalogos CRI'!$A$24:$B$65,2,FALSE)</f>
        <v>IMPUESTOS SOBRE LOS INGRESOS</v>
      </c>
      <c r="H2347" s="16" t="str">
        <f t="shared" si="329"/>
        <v>011010</v>
      </c>
      <c r="I2347" s="16" t="str">
        <f>VLOOKUP(H2347:H5503,'[10]Catalogos CRI'!$A$70:$B$148,2,FALSE)</f>
        <v>Impuestos sobre espectáculos públicos</v>
      </c>
      <c r="J2347" s="16" t="str">
        <f t="shared" si="330"/>
        <v>011017</v>
      </c>
      <c r="K2347" s="16" t="str">
        <f>VLOOKUP(J2347:J5503,'[10]Catalogos CRI'!$A$153:$B$335,2,FALSE)</f>
        <v>Otros espectáculos públicos</v>
      </c>
      <c r="L2347" s="16" t="str">
        <f t="shared" si="331"/>
        <v>400</v>
      </c>
      <c r="M2347" s="16" t="str">
        <f>VLOOKUP(L2347:L5503,[11]FF!$A$10:$B$16,2,FALSE)</f>
        <v>Ingresos Propios</v>
      </c>
      <c r="N2347" s="16" t="str">
        <f t="shared" si="332"/>
        <v>401</v>
      </c>
      <c r="O2347" s="16" t="str">
        <f>VLOOKUP(N2347:N5503,[11]FF!$A$22:$B$93,2,FALSE)</f>
        <v>Ingresos Propios</v>
      </c>
      <c r="P2347" s="16">
        <v>878201</v>
      </c>
      <c r="Q2347" s="16">
        <v>8</v>
      </c>
      <c r="R2347" s="17">
        <v>0</v>
      </c>
      <c r="S2347" s="17">
        <v>0</v>
      </c>
      <c r="T2347" s="17">
        <f t="shared" si="324"/>
        <v>0</v>
      </c>
      <c r="U2347" s="17">
        <v>0</v>
      </c>
      <c r="V2347" s="17">
        <v>600</v>
      </c>
      <c r="W2347" s="17">
        <f t="shared" si="325"/>
        <v>-600</v>
      </c>
      <c r="X2347" t="str">
        <f>VLOOKUP(J2347,'[12]Conver ASEJ VS Clave Nueva'!$A$4:$C$193,3,FALSE)</f>
        <v>1.1.1.7</v>
      </c>
      <c r="Y2347" t="str">
        <f>VLOOKUP(K2347,'[13]Conver ASEJ VS Clave Nueva'!$B$4:$D$193,3,FALSE)</f>
        <v>Otros espectáculos públicos</v>
      </c>
    </row>
    <row r="2348" spans="1:25" x14ac:dyDescent="0.25">
      <c r="A2348" s="16">
        <v>86549</v>
      </c>
      <c r="B2348" s="16" t="s">
        <v>143</v>
      </c>
      <c r="C2348" s="16" t="str">
        <f t="shared" si="326"/>
        <v>2018</v>
      </c>
      <c r="D2348" s="16" t="str">
        <f t="shared" si="327"/>
        <v>010000</v>
      </c>
      <c r="E2348" s="16" t="str">
        <f>VLOOKUP(D2348:D5504,'[10]Catalogos CRI'!$A$10:$B$19,2,FALSE)</f>
        <v>IMPUESTOS</v>
      </c>
      <c r="F2348" s="16" t="str">
        <f t="shared" si="328"/>
        <v>011000</v>
      </c>
      <c r="G2348" s="16" t="str">
        <f>VLOOKUP(F2348:F5504,'[10]Catalogos CRI'!$A$24:$B$65,2,FALSE)</f>
        <v>IMPUESTOS SOBRE LOS INGRESOS</v>
      </c>
      <c r="H2348" s="16" t="str">
        <f t="shared" si="329"/>
        <v>011010</v>
      </c>
      <c r="I2348" s="16" t="str">
        <f>VLOOKUP(H2348:H5504,'[10]Catalogos CRI'!$A$70:$B$148,2,FALSE)</f>
        <v>Impuestos sobre espectáculos públicos</v>
      </c>
      <c r="J2348" s="16" t="str">
        <f t="shared" si="330"/>
        <v>011017</v>
      </c>
      <c r="K2348" s="16" t="str">
        <f>VLOOKUP(J2348:J5504,'[10]Catalogos CRI'!$A$153:$B$335,2,FALSE)</f>
        <v>Otros espectáculos públicos</v>
      </c>
      <c r="L2348" s="16" t="str">
        <f t="shared" si="331"/>
        <v>400</v>
      </c>
      <c r="M2348" s="16" t="str">
        <f>VLOOKUP(L2348:L5504,[11]FF!$A$10:$B$16,2,FALSE)</f>
        <v>Ingresos Propios</v>
      </c>
      <c r="N2348" s="16" t="str">
        <f t="shared" si="332"/>
        <v>401</v>
      </c>
      <c r="O2348" s="16" t="str">
        <f>VLOOKUP(N2348:N5504,[11]FF!$A$22:$B$93,2,FALSE)</f>
        <v>Ingresos Propios</v>
      </c>
      <c r="P2348" s="16">
        <v>878202</v>
      </c>
      <c r="Q2348" s="16">
        <v>9</v>
      </c>
      <c r="R2348" s="17">
        <v>0</v>
      </c>
      <c r="S2348" s="17">
        <v>0</v>
      </c>
      <c r="T2348" s="17">
        <f t="shared" si="324"/>
        <v>0</v>
      </c>
      <c r="U2348" s="17">
        <v>0</v>
      </c>
      <c r="V2348" s="17">
        <v>0</v>
      </c>
      <c r="W2348" s="17">
        <f t="shared" si="325"/>
        <v>0</v>
      </c>
      <c r="X2348" t="str">
        <f>VLOOKUP(J2348,'[12]Conver ASEJ VS Clave Nueva'!$A$4:$C$193,3,FALSE)</f>
        <v>1.1.1.7</v>
      </c>
      <c r="Y2348" t="str">
        <f>VLOOKUP(K2348,'[13]Conver ASEJ VS Clave Nueva'!$B$4:$D$193,3,FALSE)</f>
        <v>Otros espectáculos públicos</v>
      </c>
    </row>
    <row r="2349" spans="1:25" x14ac:dyDescent="0.25">
      <c r="A2349" s="16">
        <v>86549</v>
      </c>
      <c r="B2349" s="16" t="s">
        <v>143</v>
      </c>
      <c r="C2349" s="16" t="str">
        <f t="shared" si="326"/>
        <v>2018</v>
      </c>
      <c r="D2349" s="16" t="str">
        <f t="shared" si="327"/>
        <v>010000</v>
      </c>
      <c r="E2349" s="16" t="str">
        <f>VLOOKUP(D2349:D5505,'[10]Catalogos CRI'!$A$10:$B$19,2,FALSE)</f>
        <v>IMPUESTOS</v>
      </c>
      <c r="F2349" s="16" t="str">
        <f t="shared" si="328"/>
        <v>011000</v>
      </c>
      <c r="G2349" s="16" t="str">
        <f>VLOOKUP(F2349:F5505,'[10]Catalogos CRI'!$A$24:$B$65,2,FALSE)</f>
        <v>IMPUESTOS SOBRE LOS INGRESOS</v>
      </c>
      <c r="H2349" s="16" t="str">
        <f t="shared" si="329"/>
        <v>011010</v>
      </c>
      <c r="I2349" s="16" t="str">
        <f>VLOOKUP(H2349:H5505,'[10]Catalogos CRI'!$A$70:$B$148,2,FALSE)</f>
        <v>Impuestos sobre espectáculos públicos</v>
      </c>
      <c r="J2349" s="16" t="str">
        <f t="shared" si="330"/>
        <v>011017</v>
      </c>
      <c r="K2349" s="16" t="str">
        <f>VLOOKUP(J2349:J5505,'[10]Catalogos CRI'!$A$153:$B$335,2,FALSE)</f>
        <v>Otros espectáculos públicos</v>
      </c>
      <c r="L2349" s="16" t="str">
        <f t="shared" si="331"/>
        <v>400</v>
      </c>
      <c r="M2349" s="16" t="str">
        <f>VLOOKUP(L2349:L5505,[11]FF!$A$10:$B$16,2,FALSE)</f>
        <v>Ingresos Propios</v>
      </c>
      <c r="N2349" s="16" t="str">
        <f t="shared" si="332"/>
        <v>401</v>
      </c>
      <c r="O2349" s="16" t="str">
        <f>VLOOKUP(N2349:N5505,[11]FF!$A$22:$B$93,2,FALSE)</f>
        <v>Ingresos Propios</v>
      </c>
      <c r="P2349" s="16">
        <v>878203</v>
      </c>
      <c r="Q2349" s="16">
        <v>10</v>
      </c>
      <c r="R2349" s="17">
        <v>0</v>
      </c>
      <c r="S2349" s="17">
        <v>0</v>
      </c>
      <c r="T2349" s="17">
        <f t="shared" si="324"/>
        <v>0</v>
      </c>
      <c r="U2349" s="17">
        <v>0</v>
      </c>
      <c r="V2349" s="17">
        <v>500</v>
      </c>
      <c r="W2349" s="17">
        <f t="shared" si="325"/>
        <v>-500</v>
      </c>
      <c r="X2349" t="str">
        <f>VLOOKUP(J2349,'[12]Conver ASEJ VS Clave Nueva'!$A$4:$C$193,3,FALSE)</f>
        <v>1.1.1.7</v>
      </c>
      <c r="Y2349" t="str">
        <f>VLOOKUP(K2349,'[13]Conver ASEJ VS Clave Nueva'!$B$4:$D$193,3,FALSE)</f>
        <v>Otros espectáculos públicos</v>
      </c>
    </row>
    <row r="2350" spans="1:25" x14ac:dyDescent="0.25">
      <c r="A2350" s="16">
        <v>86549</v>
      </c>
      <c r="B2350" s="16" t="s">
        <v>143</v>
      </c>
      <c r="C2350" s="16" t="str">
        <f t="shared" si="326"/>
        <v>2018</v>
      </c>
      <c r="D2350" s="16" t="str">
        <f t="shared" si="327"/>
        <v>010000</v>
      </c>
      <c r="E2350" s="16" t="str">
        <f>VLOOKUP(D2350:D5506,'[10]Catalogos CRI'!$A$10:$B$19,2,FALSE)</f>
        <v>IMPUESTOS</v>
      </c>
      <c r="F2350" s="16" t="str">
        <f t="shared" si="328"/>
        <v>011000</v>
      </c>
      <c r="G2350" s="16" t="str">
        <f>VLOOKUP(F2350:F5506,'[10]Catalogos CRI'!$A$24:$B$65,2,FALSE)</f>
        <v>IMPUESTOS SOBRE LOS INGRESOS</v>
      </c>
      <c r="H2350" s="16" t="str">
        <f t="shared" si="329"/>
        <v>011010</v>
      </c>
      <c r="I2350" s="16" t="str">
        <f>VLOOKUP(H2350:H5506,'[10]Catalogos CRI'!$A$70:$B$148,2,FALSE)</f>
        <v>Impuestos sobre espectáculos públicos</v>
      </c>
      <c r="J2350" s="16" t="str">
        <f t="shared" si="330"/>
        <v>011017</v>
      </c>
      <c r="K2350" s="16" t="str">
        <f>VLOOKUP(J2350:J5506,'[10]Catalogos CRI'!$A$153:$B$335,2,FALSE)</f>
        <v>Otros espectáculos públicos</v>
      </c>
      <c r="L2350" s="16" t="str">
        <f t="shared" si="331"/>
        <v>400</v>
      </c>
      <c r="M2350" s="16" t="str">
        <f>VLOOKUP(L2350:L5506,[11]FF!$A$10:$B$16,2,FALSE)</f>
        <v>Ingresos Propios</v>
      </c>
      <c r="N2350" s="16" t="str">
        <f t="shared" si="332"/>
        <v>401</v>
      </c>
      <c r="O2350" s="16" t="str">
        <f>VLOOKUP(N2350:N5506,[11]FF!$A$22:$B$93,2,FALSE)</f>
        <v>Ingresos Propios</v>
      </c>
      <c r="P2350" s="16">
        <v>878204</v>
      </c>
      <c r="Q2350" s="16">
        <v>11</v>
      </c>
      <c r="R2350" s="17">
        <v>0</v>
      </c>
      <c r="S2350" s="17">
        <v>0</v>
      </c>
      <c r="T2350" s="17">
        <f t="shared" si="324"/>
        <v>0</v>
      </c>
      <c r="U2350" s="17">
        <v>0</v>
      </c>
      <c r="V2350" s="17">
        <v>25000</v>
      </c>
      <c r="W2350" s="17">
        <f t="shared" si="325"/>
        <v>-25000</v>
      </c>
      <c r="X2350" t="str">
        <f>VLOOKUP(J2350,'[12]Conver ASEJ VS Clave Nueva'!$A$4:$C$193,3,FALSE)</f>
        <v>1.1.1.7</v>
      </c>
      <c r="Y2350" t="str">
        <f>VLOOKUP(K2350,'[13]Conver ASEJ VS Clave Nueva'!$B$4:$D$193,3,FALSE)</f>
        <v>Otros espectáculos públicos</v>
      </c>
    </row>
    <row r="2351" spans="1:25" x14ac:dyDescent="0.25">
      <c r="A2351" s="16">
        <v>86549</v>
      </c>
      <c r="B2351" s="16" t="s">
        <v>143</v>
      </c>
      <c r="C2351" s="16" t="str">
        <f t="shared" si="326"/>
        <v>2018</v>
      </c>
      <c r="D2351" s="16" t="str">
        <f t="shared" si="327"/>
        <v>010000</v>
      </c>
      <c r="E2351" s="16" t="str">
        <f>VLOOKUP(D2351:D5507,'[10]Catalogos CRI'!$A$10:$B$19,2,FALSE)</f>
        <v>IMPUESTOS</v>
      </c>
      <c r="F2351" s="16" t="str">
        <f t="shared" si="328"/>
        <v>011000</v>
      </c>
      <c r="G2351" s="16" t="str">
        <f>VLOOKUP(F2351:F5507,'[10]Catalogos CRI'!$A$24:$B$65,2,FALSE)</f>
        <v>IMPUESTOS SOBRE LOS INGRESOS</v>
      </c>
      <c r="H2351" s="16" t="str">
        <f t="shared" si="329"/>
        <v>011010</v>
      </c>
      <c r="I2351" s="16" t="str">
        <f>VLOOKUP(H2351:H5507,'[10]Catalogos CRI'!$A$70:$B$148,2,FALSE)</f>
        <v>Impuestos sobre espectáculos públicos</v>
      </c>
      <c r="J2351" s="16" t="str">
        <f t="shared" si="330"/>
        <v>011017</v>
      </c>
      <c r="K2351" s="16" t="str">
        <f>VLOOKUP(J2351:J5507,'[10]Catalogos CRI'!$A$153:$B$335,2,FALSE)</f>
        <v>Otros espectáculos públicos</v>
      </c>
      <c r="L2351" s="16" t="str">
        <f t="shared" si="331"/>
        <v>400</v>
      </c>
      <c r="M2351" s="16" t="str">
        <f>VLOOKUP(L2351:L5507,[11]FF!$A$10:$B$16,2,FALSE)</f>
        <v>Ingresos Propios</v>
      </c>
      <c r="N2351" s="16" t="str">
        <f t="shared" si="332"/>
        <v>401</v>
      </c>
      <c r="O2351" s="16" t="str">
        <f>VLOOKUP(N2351:N5507,[11]FF!$A$22:$B$93,2,FALSE)</f>
        <v>Ingresos Propios</v>
      </c>
      <c r="P2351" s="16">
        <v>878205</v>
      </c>
      <c r="Q2351" s="16">
        <v>12</v>
      </c>
      <c r="R2351" s="17">
        <v>0</v>
      </c>
      <c r="S2351" s="17">
        <v>0</v>
      </c>
      <c r="T2351" s="17">
        <f t="shared" si="324"/>
        <v>0</v>
      </c>
      <c r="U2351" s="17">
        <v>0</v>
      </c>
      <c r="V2351" s="17">
        <v>0</v>
      </c>
      <c r="W2351" s="17">
        <f t="shared" si="325"/>
        <v>0</v>
      </c>
      <c r="X2351" t="str">
        <f>VLOOKUP(J2351,'[12]Conver ASEJ VS Clave Nueva'!$A$4:$C$193,3,FALSE)</f>
        <v>1.1.1.7</v>
      </c>
      <c r="Y2351" t="str">
        <f>VLOOKUP(K2351,'[13]Conver ASEJ VS Clave Nueva'!$B$4:$D$193,3,FALSE)</f>
        <v>Otros espectáculos públicos</v>
      </c>
    </row>
    <row r="2352" spans="1:25" x14ac:dyDescent="0.25">
      <c r="A2352" s="16">
        <v>86550</v>
      </c>
      <c r="B2352" s="16" t="s">
        <v>144</v>
      </c>
      <c r="C2352" s="16" t="str">
        <f t="shared" si="326"/>
        <v>2018</v>
      </c>
      <c r="D2352" s="16" t="str">
        <f t="shared" si="327"/>
        <v>040000</v>
      </c>
      <c r="E2352" s="16" t="str">
        <f>VLOOKUP(D2352:D5508,'[10]Catalogos CRI'!$A$10:$B$19,2,FALSE)</f>
        <v>DERECHOS</v>
      </c>
      <c r="F2352" s="16" t="str">
        <f t="shared" si="328"/>
        <v>043000</v>
      </c>
      <c r="G2352" s="16" t="str">
        <f>VLOOKUP(F2352:F5508,'[10]Catalogos CRI'!$A$24:$B$65,2,FALSE)</f>
        <v>DERECHOS POR PRESTACIÓN DE SERVICIOS</v>
      </c>
      <c r="H2352" s="16" t="str">
        <f t="shared" si="329"/>
        <v>043030</v>
      </c>
      <c r="I2352" s="16" t="str">
        <f>VLOOKUP(H2352:H5508,'[10]Catalogos CRI'!$A$70:$B$148,2,FALSE)</f>
        <v>Licencias de construcción, reconstrucción, reparación o demolición de obras</v>
      </c>
      <c r="J2352" s="16" t="str">
        <f t="shared" si="330"/>
        <v>043036</v>
      </c>
      <c r="K2352" s="16" t="str">
        <f>VLOOKUP(J2352:J5508,'[10]Catalogos CRI'!$A$153:$B$335,2,FALSE)</f>
        <v>Licencias para movimientos de tierras</v>
      </c>
      <c r="L2352" s="16" t="str">
        <f t="shared" si="331"/>
        <v>400</v>
      </c>
      <c r="M2352" s="16" t="str">
        <f>VLOOKUP(L2352:L5508,[11]FF!$A$10:$B$16,2,FALSE)</f>
        <v>Ingresos Propios</v>
      </c>
      <c r="N2352" s="16" t="str">
        <f t="shared" si="332"/>
        <v>401</v>
      </c>
      <c r="O2352" s="16" t="str">
        <f>VLOOKUP(N2352:N5508,[11]FF!$A$22:$B$93,2,FALSE)</f>
        <v>Ingresos Propios</v>
      </c>
      <c r="P2352" s="16">
        <v>878206</v>
      </c>
      <c r="Q2352" s="16">
        <v>1</v>
      </c>
      <c r="R2352" s="17">
        <v>0</v>
      </c>
      <c r="S2352" s="17">
        <v>0</v>
      </c>
      <c r="T2352" s="17">
        <f t="shared" si="324"/>
        <v>0</v>
      </c>
      <c r="U2352" s="17">
        <v>0</v>
      </c>
      <c r="V2352" s="17">
        <v>0</v>
      </c>
      <c r="W2352" s="17">
        <f t="shared" si="325"/>
        <v>0</v>
      </c>
      <c r="X2352" t="str">
        <f>VLOOKUP(J2352,'[12]Conver ASEJ VS Clave Nueva'!$A$4:$C$193,3,FALSE)</f>
        <v>4.3.3.6</v>
      </c>
      <c r="Y2352" t="str">
        <f>VLOOKUP(K2352,'[13]Conver ASEJ VS Clave Nueva'!$B$4:$D$193,3,FALSE)</f>
        <v>Licencias para movimientos de tierras</v>
      </c>
    </row>
    <row r="2353" spans="1:25" x14ac:dyDescent="0.25">
      <c r="A2353" s="16">
        <v>86550</v>
      </c>
      <c r="B2353" s="16" t="s">
        <v>144</v>
      </c>
      <c r="C2353" s="16" t="str">
        <f t="shared" si="326"/>
        <v>2018</v>
      </c>
      <c r="D2353" s="16" t="str">
        <f t="shared" si="327"/>
        <v>040000</v>
      </c>
      <c r="E2353" s="16" t="str">
        <f>VLOOKUP(D2353:D5509,'[10]Catalogos CRI'!$A$10:$B$19,2,FALSE)</f>
        <v>DERECHOS</v>
      </c>
      <c r="F2353" s="16" t="str">
        <f t="shared" si="328"/>
        <v>043000</v>
      </c>
      <c r="G2353" s="16" t="str">
        <f>VLOOKUP(F2353:F5509,'[10]Catalogos CRI'!$A$24:$B$65,2,FALSE)</f>
        <v>DERECHOS POR PRESTACIÓN DE SERVICIOS</v>
      </c>
      <c r="H2353" s="16" t="str">
        <f t="shared" si="329"/>
        <v>043030</v>
      </c>
      <c r="I2353" s="16" t="str">
        <f>VLOOKUP(H2353:H5509,'[10]Catalogos CRI'!$A$70:$B$148,2,FALSE)</f>
        <v>Licencias de construcción, reconstrucción, reparación o demolición de obras</v>
      </c>
      <c r="J2353" s="16" t="str">
        <f t="shared" si="330"/>
        <v>043036</v>
      </c>
      <c r="K2353" s="16" t="str">
        <f>VLOOKUP(J2353:J5509,'[10]Catalogos CRI'!$A$153:$B$335,2,FALSE)</f>
        <v>Licencias para movimientos de tierras</v>
      </c>
      <c r="L2353" s="16" t="str">
        <f t="shared" si="331"/>
        <v>400</v>
      </c>
      <c r="M2353" s="16" t="str">
        <f>VLOOKUP(L2353:L5509,[11]FF!$A$10:$B$16,2,FALSE)</f>
        <v>Ingresos Propios</v>
      </c>
      <c r="N2353" s="16" t="str">
        <f t="shared" si="332"/>
        <v>401</v>
      </c>
      <c r="O2353" s="16" t="str">
        <f>VLOOKUP(N2353:N5509,[11]FF!$A$22:$B$93,2,FALSE)</f>
        <v>Ingresos Propios</v>
      </c>
      <c r="P2353" s="16">
        <v>878207</v>
      </c>
      <c r="Q2353" s="16">
        <v>2</v>
      </c>
      <c r="R2353" s="17">
        <v>0</v>
      </c>
      <c r="S2353" s="17">
        <v>0</v>
      </c>
      <c r="T2353" s="17">
        <f t="shared" si="324"/>
        <v>0</v>
      </c>
      <c r="U2353" s="17">
        <v>0</v>
      </c>
      <c r="V2353" s="17">
        <v>6751.4</v>
      </c>
      <c r="W2353" s="17">
        <f t="shared" si="325"/>
        <v>-6751.4</v>
      </c>
      <c r="X2353" t="str">
        <f>VLOOKUP(J2353,'[12]Conver ASEJ VS Clave Nueva'!$A$4:$C$193,3,FALSE)</f>
        <v>4.3.3.6</v>
      </c>
      <c r="Y2353" t="str">
        <f>VLOOKUP(K2353,'[13]Conver ASEJ VS Clave Nueva'!$B$4:$D$193,3,FALSE)</f>
        <v>Licencias para movimientos de tierras</v>
      </c>
    </row>
    <row r="2354" spans="1:25" x14ac:dyDescent="0.25">
      <c r="A2354" s="16">
        <v>86550</v>
      </c>
      <c r="B2354" s="16" t="s">
        <v>144</v>
      </c>
      <c r="C2354" s="16" t="str">
        <f t="shared" si="326"/>
        <v>2018</v>
      </c>
      <c r="D2354" s="16" t="str">
        <f t="shared" si="327"/>
        <v>040000</v>
      </c>
      <c r="E2354" s="16" t="str">
        <f>VLOOKUP(D2354:D5510,'[10]Catalogos CRI'!$A$10:$B$19,2,FALSE)</f>
        <v>DERECHOS</v>
      </c>
      <c r="F2354" s="16" t="str">
        <f t="shared" si="328"/>
        <v>043000</v>
      </c>
      <c r="G2354" s="16" t="str">
        <f>VLOOKUP(F2354:F5510,'[10]Catalogos CRI'!$A$24:$B$65,2,FALSE)</f>
        <v>DERECHOS POR PRESTACIÓN DE SERVICIOS</v>
      </c>
      <c r="H2354" s="16" t="str">
        <f t="shared" si="329"/>
        <v>043030</v>
      </c>
      <c r="I2354" s="16" t="str">
        <f>VLOOKUP(H2354:H5510,'[10]Catalogos CRI'!$A$70:$B$148,2,FALSE)</f>
        <v>Licencias de construcción, reconstrucción, reparación o demolición de obras</v>
      </c>
      <c r="J2354" s="16" t="str">
        <f t="shared" si="330"/>
        <v>043036</v>
      </c>
      <c r="K2354" s="16" t="str">
        <f>VLOOKUP(J2354:J5510,'[10]Catalogos CRI'!$A$153:$B$335,2,FALSE)</f>
        <v>Licencias para movimientos de tierras</v>
      </c>
      <c r="L2354" s="16" t="str">
        <f t="shared" si="331"/>
        <v>400</v>
      </c>
      <c r="M2354" s="16" t="str">
        <f>VLOOKUP(L2354:L5510,[11]FF!$A$10:$B$16,2,FALSE)</f>
        <v>Ingresos Propios</v>
      </c>
      <c r="N2354" s="16" t="str">
        <f t="shared" si="332"/>
        <v>401</v>
      </c>
      <c r="O2354" s="16" t="str">
        <f>VLOOKUP(N2354:N5510,[11]FF!$A$22:$B$93,2,FALSE)</f>
        <v>Ingresos Propios</v>
      </c>
      <c r="P2354" s="16">
        <v>878208</v>
      </c>
      <c r="Q2354" s="16">
        <v>3</v>
      </c>
      <c r="R2354" s="17">
        <v>0</v>
      </c>
      <c r="S2354" s="17">
        <v>0</v>
      </c>
      <c r="T2354" s="17">
        <f t="shared" si="324"/>
        <v>0</v>
      </c>
      <c r="U2354" s="17">
        <v>0</v>
      </c>
      <c r="V2354" s="17">
        <v>19309.2</v>
      </c>
      <c r="W2354" s="17">
        <f t="shared" si="325"/>
        <v>-19309.2</v>
      </c>
      <c r="X2354" t="str">
        <f>VLOOKUP(J2354,'[12]Conver ASEJ VS Clave Nueva'!$A$4:$C$193,3,FALSE)</f>
        <v>4.3.3.6</v>
      </c>
      <c r="Y2354" t="str">
        <f>VLOOKUP(K2354,'[13]Conver ASEJ VS Clave Nueva'!$B$4:$D$193,3,FALSE)</f>
        <v>Licencias para movimientos de tierras</v>
      </c>
    </row>
    <row r="2355" spans="1:25" x14ac:dyDescent="0.25">
      <c r="A2355" s="16">
        <v>86550</v>
      </c>
      <c r="B2355" s="16" t="s">
        <v>144</v>
      </c>
      <c r="C2355" s="16" t="str">
        <f t="shared" si="326"/>
        <v>2018</v>
      </c>
      <c r="D2355" s="16" t="str">
        <f t="shared" si="327"/>
        <v>040000</v>
      </c>
      <c r="E2355" s="16" t="str">
        <f>VLOOKUP(D2355:D5511,'[10]Catalogos CRI'!$A$10:$B$19,2,FALSE)</f>
        <v>DERECHOS</v>
      </c>
      <c r="F2355" s="16" t="str">
        <f t="shared" si="328"/>
        <v>043000</v>
      </c>
      <c r="G2355" s="16" t="str">
        <f>VLOOKUP(F2355:F5511,'[10]Catalogos CRI'!$A$24:$B$65,2,FALSE)</f>
        <v>DERECHOS POR PRESTACIÓN DE SERVICIOS</v>
      </c>
      <c r="H2355" s="16" t="str">
        <f t="shared" si="329"/>
        <v>043030</v>
      </c>
      <c r="I2355" s="16" t="str">
        <f>VLOOKUP(H2355:H5511,'[10]Catalogos CRI'!$A$70:$B$148,2,FALSE)</f>
        <v>Licencias de construcción, reconstrucción, reparación o demolición de obras</v>
      </c>
      <c r="J2355" s="16" t="str">
        <f t="shared" si="330"/>
        <v>043036</v>
      </c>
      <c r="K2355" s="16" t="str">
        <f>VLOOKUP(J2355:J5511,'[10]Catalogos CRI'!$A$153:$B$335,2,FALSE)</f>
        <v>Licencias para movimientos de tierras</v>
      </c>
      <c r="L2355" s="16" t="str">
        <f t="shared" si="331"/>
        <v>400</v>
      </c>
      <c r="M2355" s="16" t="str">
        <f>VLOOKUP(L2355:L5511,[11]FF!$A$10:$B$16,2,FALSE)</f>
        <v>Ingresos Propios</v>
      </c>
      <c r="N2355" s="16" t="str">
        <f t="shared" si="332"/>
        <v>401</v>
      </c>
      <c r="O2355" s="16" t="str">
        <f>VLOOKUP(N2355:N5511,[11]FF!$A$22:$B$93,2,FALSE)</f>
        <v>Ingresos Propios</v>
      </c>
      <c r="P2355" s="16">
        <v>878209</v>
      </c>
      <c r="Q2355" s="16">
        <v>4</v>
      </c>
      <c r="R2355" s="17">
        <v>0</v>
      </c>
      <c r="S2355" s="17">
        <v>0</v>
      </c>
      <c r="T2355" s="17">
        <f t="shared" si="324"/>
        <v>0</v>
      </c>
      <c r="U2355" s="17">
        <v>0</v>
      </c>
      <c r="V2355" s="17">
        <v>0</v>
      </c>
      <c r="W2355" s="17">
        <f t="shared" si="325"/>
        <v>0</v>
      </c>
      <c r="X2355" t="str">
        <f>VLOOKUP(J2355,'[12]Conver ASEJ VS Clave Nueva'!$A$4:$C$193,3,FALSE)</f>
        <v>4.3.3.6</v>
      </c>
      <c r="Y2355" t="str">
        <f>VLOOKUP(K2355,'[13]Conver ASEJ VS Clave Nueva'!$B$4:$D$193,3,FALSE)</f>
        <v>Licencias para movimientos de tierras</v>
      </c>
    </row>
    <row r="2356" spans="1:25" x14ac:dyDescent="0.25">
      <c r="A2356" s="16">
        <v>86550</v>
      </c>
      <c r="B2356" s="16" t="s">
        <v>144</v>
      </c>
      <c r="C2356" s="16" t="str">
        <f t="shared" si="326"/>
        <v>2018</v>
      </c>
      <c r="D2356" s="16" t="str">
        <f t="shared" si="327"/>
        <v>040000</v>
      </c>
      <c r="E2356" s="16" t="str">
        <f>VLOOKUP(D2356:D5512,'[10]Catalogos CRI'!$A$10:$B$19,2,FALSE)</f>
        <v>DERECHOS</v>
      </c>
      <c r="F2356" s="16" t="str">
        <f t="shared" si="328"/>
        <v>043000</v>
      </c>
      <c r="G2356" s="16" t="str">
        <f>VLOOKUP(F2356:F5512,'[10]Catalogos CRI'!$A$24:$B$65,2,FALSE)</f>
        <v>DERECHOS POR PRESTACIÓN DE SERVICIOS</v>
      </c>
      <c r="H2356" s="16" t="str">
        <f t="shared" si="329"/>
        <v>043030</v>
      </c>
      <c r="I2356" s="16" t="str">
        <f>VLOOKUP(H2356:H5512,'[10]Catalogos CRI'!$A$70:$B$148,2,FALSE)</f>
        <v>Licencias de construcción, reconstrucción, reparación o demolición de obras</v>
      </c>
      <c r="J2356" s="16" t="str">
        <f t="shared" si="330"/>
        <v>043036</v>
      </c>
      <c r="K2356" s="16" t="str">
        <f>VLOOKUP(J2356:J5512,'[10]Catalogos CRI'!$A$153:$B$335,2,FALSE)</f>
        <v>Licencias para movimientos de tierras</v>
      </c>
      <c r="L2356" s="16" t="str">
        <f t="shared" si="331"/>
        <v>400</v>
      </c>
      <c r="M2356" s="16" t="str">
        <f>VLOOKUP(L2356:L5512,[11]FF!$A$10:$B$16,2,FALSE)</f>
        <v>Ingresos Propios</v>
      </c>
      <c r="N2356" s="16" t="str">
        <f t="shared" si="332"/>
        <v>401</v>
      </c>
      <c r="O2356" s="16" t="str">
        <f>VLOOKUP(N2356:N5512,[11]FF!$A$22:$B$93,2,FALSE)</f>
        <v>Ingresos Propios</v>
      </c>
      <c r="P2356" s="16">
        <v>878210</v>
      </c>
      <c r="Q2356" s="16">
        <v>5</v>
      </c>
      <c r="R2356" s="17">
        <v>0</v>
      </c>
      <c r="S2356" s="17">
        <v>0</v>
      </c>
      <c r="T2356" s="17">
        <f t="shared" si="324"/>
        <v>0</v>
      </c>
      <c r="U2356" s="17">
        <v>0</v>
      </c>
      <c r="V2356" s="17">
        <v>23592</v>
      </c>
      <c r="W2356" s="17">
        <f t="shared" si="325"/>
        <v>-23592</v>
      </c>
      <c r="X2356" t="str">
        <f>VLOOKUP(J2356,'[12]Conver ASEJ VS Clave Nueva'!$A$4:$C$193,3,FALSE)</f>
        <v>4.3.3.6</v>
      </c>
      <c r="Y2356" t="str">
        <f>VLOOKUP(K2356,'[13]Conver ASEJ VS Clave Nueva'!$B$4:$D$193,3,FALSE)</f>
        <v>Licencias para movimientos de tierras</v>
      </c>
    </row>
    <row r="2357" spans="1:25" x14ac:dyDescent="0.25">
      <c r="A2357" s="16">
        <v>86550</v>
      </c>
      <c r="B2357" s="16" t="s">
        <v>144</v>
      </c>
      <c r="C2357" s="16" t="str">
        <f t="shared" si="326"/>
        <v>2018</v>
      </c>
      <c r="D2357" s="16" t="str">
        <f t="shared" si="327"/>
        <v>040000</v>
      </c>
      <c r="E2357" s="16" t="str">
        <f>VLOOKUP(D2357:D5513,'[10]Catalogos CRI'!$A$10:$B$19,2,FALSE)</f>
        <v>DERECHOS</v>
      </c>
      <c r="F2357" s="16" t="str">
        <f t="shared" si="328"/>
        <v>043000</v>
      </c>
      <c r="G2357" s="16" t="str">
        <f>VLOOKUP(F2357:F5513,'[10]Catalogos CRI'!$A$24:$B$65,2,FALSE)</f>
        <v>DERECHOS POR PRESTACIÓN DE SERVICIOS</v>
      </c>
      <c r="H2357" s="16" t="str">
        <f t="shared" si="329"/>
        <v>043030</v>
      </c>
      <c r="I2357" s="16" t="str">
        <f>VLOOKUP(H2357:H5513,'[10]Catalogos CRI'!$A$70:$B$148,2,FALSE)</f>
        <v>Licencias de construcción, reconstrucción, reparación o demolición de obras</v>
      </c>
      <c r="J2357" s="16" t="str">
        <f t="shared" si="330"/>
        <v>043036</v>
      </c>
      <c r="K2357" s="16" t="str">
        <f>VLOOKUP(J2357:J5513,'[10]Catalogos CRI'!$A$153:$B$335,2,FALSE)</f>
        <v>Licencias para movimientos de tierras</v>
      </c>
      <c r="L2357" s="16" t="str">
        <f t="shared" si="331"/>
        <v>400</v>
      </c>
      <c r="M2357" s="16" t="str">
        <f>VLOOKUP(L2357:L5513,[11]FF!$A$10:$B$16,2,FALSE)</f>
        <v>Ingresos Propios</v>
      </c>
      <c r="N2357" s="16" t="str">
        <f t="shared" si="332"/>
        <v>401</v>
      </c>
      <c r="O2357" s="16" t="str">
        <f>VLOOKUP(N2357:N5513,[11]FF!$A$22:$B$93,2,FALSE)</f>
        <v>Ingresos Propios</v>
      </c>
      <c r="P2357" s="16">
        <v>878211</v>
      </c>
      <c r="Q2357" s="16">
        <v>6</v>
      </c>
      <c r="R2357" s="17">
        <v>0</v>
      </c>
      <c r="S2357" s="17">
        <v>0</v>
      </c>
      <c r="T2357" s="17">
        <f t="shared" si="324"/>
        <v>0</v>
      </c>
      <c r="U2357" s="17">
        <v>0</v>
      </c>
      <c r="V2357" s="17">
        <v>68612</v>
      </c>
      <c r="W2357" s="17">
        <f t="shared" si="325"/>
        <v>-68612</v>
      </c>
      <c r="X2357" t="str">
        <f>VLOOKUP(J2357,'[12]Conver ASEJ VS Clave Nueva'!$A$4:$C$193,3,FALSE)</f>
        <v>4.3.3.6</v>
      </c>
      <c r="Y2357" t="str">
        <f>VLOOKUP(K2357,'[13]Conver ASEJ VS Clave Nueva'!$B$4:$D$193,3,FALSE)</f>
        <v>Licencias para movimientos de tierras</v>
      </c>
    </row>
    <row r="2358" spans="1:25" x14ac:dyDescent="0.25">
      <c r="A2358" s="16">
        <v>86550</v>
      </c>
      <c r="B2358" s="16" t="s">
        <v>144</v>
      </c>
      <c r="C2358" s="16" t="str">
        <f t="shared" si="326"/>
        <v>2018</v>
      </c>
      <c r="D2358" s="16" t="str">
        <f t="shared" si="327"/>
        <v>040000</v>
      </c>
      <c r="E2358" s="16" t="str">
        <f>VLOOKUP(D2358:D5514,'[10]Catalogos CRI'!$A$10:$B$19,2,FALSE)</f>
        <v>DERECHOS</v>
      </c>
      <c r="F2358" s="16" t="str">
        <f t="shared" si="328"/>
        <v>043000</v>
      </c>
      <c r="G2358" s="16" t="str">
        <f>VLOOKUP(F2358:F5514,'[10]Catalogos CRI'!$A$24:$B$65,2,FALSE)</f>
        <v>DERECHOS POR PRESTACIÓN DE SERVICIOS</v>
      </c>
      <c r="H2358" s="16" t="str">
        <f t="shared" si="329"/>
        <v>043030</v>
      </c>
      <c r="I2358" s="16" t="str">
        <f>VLOOKUP(H2358:H5514,'[10]Catalogos CRI'!$A$70:$B$148,2,FALSE)</f>
        <v>Licencias de construcción, reconstrucción, reparación o demolición de obras</v>
      </c>
      <c r="J2358" s="16" t="str">
        <f t="shared" si="330"/>
        <v>043036</v>
      </c>
      <c r="K2358" s="16" t="str">
        <f>VLOOKUP(J2358:J5514,'[10]Catalogos CRI'!$A$153:$B$335,2,FALSE)</f>
        <v>Licencias para movimientos de tierras</v>
      </c>
      <c r="L2358" s="16" t="str">
        <f t="shared" si="331"/>
        <v>400</v>
      </c>
      <c r="M2358" s="16" t="str">
        <f>VLOOKUP(L2358:L5514,[11]FF!$A$10:$B$16,2,FALSE)</f>
        <v>Ingresos Propios</v>
      </c>
      <c r="N2358" s="16" t="str">
        <f t="shared" si="332"/>
        <v>401</v>
      </c>
      <c r="O2358" s="16" t="str">
        <f>VLOOKUP(N2358:N5514,[11]FF!$A$22:$B$93,2,FALSE)</f>
        <v>Ingresos Propios</v>
      </c>
      <c r="P2358" s="16">
        <v>878212</v>
      </c>
      <c r="Q2358" s="16">
        <v>7</v>
      </c>
      <c r="R2358" s="17">
        <v>0</v>
      </c>
      <c r="S2358" s="17">
        <v>0</v>
      </c>
      <c r="T2358" s="17">
        <f t="shared" si="324"/>
        <v>0</v>
      </c>
      <c r="U2358" s="17">
        <v>0</v>
      </c>
      <c r="V2358" s="17">
        <v>0</v>
      </c>
      <c r="W2358" s="17">
        <f t="shared" si="325"/>
        <v>0</v>
      </c>
      <c r="X2358" t="str">
        <f>VLOOKUP(J2358,'[12]Conver ASEJ VS Clave Nueva'!$A$4:$C$193,3,FALSE)</f>
        <v>4.3.3.6</v>
      </c>
      <c r="Y2358" t="str">
        <f>VLOOKUP(K2358,'[13]Conver ASEJ VS Clave Nueva'!$B$4:$D$193,3,FALSE)</f>
        <v>Licencias para movimientos de tierras</v>
      </c>
    </row>
    <row r="2359" spans="1:25" x14ac:dyDescent="0.25">
      <c r="A2359" s="16">
        <v>86550</v>
      </c>
      <c r="B2359" s="16" t="s">
        <v>144</v>
      </c>
      <c r="C2359" s="16" t="str">
        <f t="shared" si="326"/>
        <v>2018</v>
      </c>
      <c r="D2359" s="16" t="str">
        <f t="shared" si="327"/>
        <v>040000</v>
      </c>
      <c r="E2359" s="16" t="str">
        <f>VLOOKUP(D2359:D5515,'[10]Catalogos CRI'!$A$10:$B$19,2,FALSE)</f>
        <v>DERECHOS</v>
      </c>
      <c r="F2359" s="16" t="str">
        <f t="shared" si="328"/>
        <v>043000</v>
      </c>
      <c r="G2359" s="16" t="str">
        <f>VLOOKUP(F2359:F5515,'[10]Catalogos CRI'!$A$24:$B$65,2,FALSE)</f>
        <v>DERECHOS POR PRESTACIÓN DE SERVICIOS</v>
      </c>
      <c r="H2359" s="16" t="str">
        <f t="shared" si="329"/>
        <v>043030</v>
      </c>
      <c r="I2359" s="16" t="str">
        <f>VLOOKUP(H2359:H5515,'[10]Catalogos CRI'!$A$70:$B$148,2,FALSE)</f>
        <v>Licencias de construcción, reconstrucción, reparación o demolición de obras</v>
      </c>
      <c r="J2359" s="16" t="str">
        <f t="shared" si="330"/>
        <v>043036</v>
      </c>
      <c r="K2359" s="16" t="str">
        <f>VLOOKUP(J2359:J5515,'[10]Catalogos CRI'!$A$153:$B$335,2,FALSE)</f>
        <v>Licencias para movimientos de tierras</v>
      </c>
      <c r="L2359" s="16" t="str">
        <f t="shared" si="331"/>
        <v>400</v>
      </c>
      <c r="M2359" s="16" t="str">
        <f>VLOOKUP(L2359:L5515,[11]FF!$A$10:$B$16,2,FALSE)</f>
        <v>Ingresos Propios</v>
      </c>
      <c r="N2359" s="16" t="str">
        <f t="shared" si="332"/>
        <v>401</v>
      </c>
      <c r="O2359" s="16" t="str">
        <f>VLOOKUP(N2359:N5515,[11]FF!$A$22:$B$93,2,FALSE)</f>
        <v>Ingresos Propios</v>
      </c>
      <c r="P2359" s="16">
        <v>878213</v>
      </c>
      <c r="Q2359" s="16">
        <v>8</v>
      </c>
      <c r="R2359" s="17">
        <v>0</v>
      </c>
      <c r="S2359" s="17">
        <v>0</v>
      </c>
      <c r="T2359" s="17">
        <f t="shared" si="324"/>
        <v>0</v>
      </c>
      <c r="U2359" s="17">
        <v>0</v>
      </c>
      <c r="V2359" s="17">
        <v>226000</v>
      </c>
      <c r="W2359" s="17">
        <f t="shared" si="325"/>
        <v>-226000</v>
      </c>
      <c r="X2359" t="str">
        <f>VLOOKUP(J2359,'[12]Conver ASEJ VS Clave Nueva'!$A$4:$C$193,3,FALSE)</f>
        <v>4.3.3.6</v>
      </c>
      <c r="Y2359" t="str">
        <f>VLOOKUP(K2359,'[13]Conver ASEJ VS Clave Nueva'!$B$4:$D$193,3,FALSE)</f>
        <v>Licencias para movimientos de tierras</v>
      </c>
    </row>
    <row r="2360" spans="1:25" x14ac:dyDescent="0.25">
      <c r="A2360" s="16">
        <v>86550</v>
      </c>
      <c r="B2360" s="16" t="s">
        <v>144</v>
      </c>
      <c r="C2360" s="16" t="str">
        <f t="shared" si="326"/>
        <v>2018</v>
      </c>
      <c r="D2360" s="16" t="str">
        <f t="shared" si="327"/>
        <v>040000</v>
      </c>
      <c r="E2360" s="16" t="str">
        <f>VLOOKUP(D2360:D5516,'[10]Catalogos CRI'!$A$10:$B$19,2,FALSE)</f>
        <v>DERECHOS</v>
      </c>
      <c r="F2360" s="16" t="str">
        <f t="shared" si="328"/>
        <v>043000</v>
      </c>
      <c r="G2360" s="16" t="str">
        <f>VLOOKUP(F2360:F5516,'[10]Catalogos CRI'!$A$24:$B$65,2,FALSE)</f>
        <v>DERECHOS POR PRESTACIÓN DE SERVICIOS</v>
      </c>
      <c r="H2360" s="16" t="str">
        <f t="shared" si="329"/>
        <v>043030</v>
      </c>
      <c r="I2360" s="16" t="str">
        <f>VLOOKUP(H2360:H5516,'[10]Catalogos CRI'!$A$70:$B$148,2,FALSE)</f>
        <v>Licencias de construcción, reconstrucción, reparación o demolición de obras</v>
      </c>
      <c r="J2360" s="16" t="str">
        <f t="shared" si="330"/>
        <v>043036</v>
      </c>
      <c r="K2360" s="16" t="str">
        <f>VLOOKUP(J2360:J5516,'[10]Catalogos CRI'!$A$153:$B$335,2,FALSE)</f>
        <v>Licencias para movimientos de tierras</v>
      </c>
      <c r="L2360" s="16" t="str">
        <f t="shared" si="331"/>
        <v>400</v>
      </c>
      <c r="M2360" s="16" t="str">
        <f>VLOOKUP(L2360:L5516,[11]FF!$A$10:$B$16,2,FALSE)</f>
        <v>Ingresos Propios</v>
      </c>
      <c r="N2360" s="16" t="str">
        <f t="shared" si="332"/>
        <v>401</v>
      </c>
      <c r="O2360" s="16" t="str">
        <f>VLOOKUP(N2360:N5516,[11]FF!$A$22:$B$93,2,FALSE)</f>
        <v>Ingresos Propios</v>
      </c>
      <c r="P2360" s="16">
        <v>878214</v>
      </c>
      <c r="Q2360" s="16">
        <v>9</v>
      </c>
      <c r="R2360" s="17">
        <v>0</v>
      </c>
      <c r="S2360" s="17">
        <v>0</v>
      </c>
      <c r="T2360" s="17">
        <f t="shared" si="324"/>
        <v>0</v>
      </c>
      <c r="U2360" s="17">
        <v>0</v>
      </c>
      <c r="V2360" s="17">
        <v>0</v>
      </c>
      <c r="W2360" s="17">
        <f t="shared" si="325"/>
        <v>0</v>
      </c>
      <c r="X2360" t="str">
        <f>VLOOKUP(J2360,'[12]Conver ASEJ VS Clave Nueva'!$A$4:$C$193,3,FALSE)</f>
        <v>4.3.3.6</v>
      </c>
      <c r="Y2360" t="str">
        <f>VLOOKUP(K2360,'[13]Conver ASEJ VS Clave Nueva'!$B$4:$D$193,3,FALSE)</f>
        <v>Licencias para movimientos de tierras</v>
      </c>
    </row>
    <row r="2361" spans="1:25" x14ac:dyDescent="0.25">
      <c r="A2361" s="16">
        <v>86550</v>
      </c>
      <c r="B2361" s="16" t="s">
        <v>144</v>
      </c>
      <c r="C2361" s="16" t="str">
        <f t="shared" si="326"/>
        <v>2018</v>
      </c>
      <c r="D2361" s="16" t="str">
        <f t="shared" si="327"/>
        <v>040000</v>
      </c>
      <c r="E2361" s="16" t="str">
        <f>VLOOKUP(D2361:D5517,'[10]Catalogos CRI'!$A$10:$B$19,2,FALSE)</f>
        <v>DERECHOS</v>
      </c>
      <c r="F2361" s="16" t="str">
        <f t="shared" si="328"/>
        <v>043000</v>
      </c>
      <c r="G2361" s="16" t="str">
        <f>VLOOKUP(F2361:F5517,'[10]Catalogos CRI'!$A$24:$B$65,2,FALSE)</f>
        <v>DERECHOS POR PRESTACIÓN DE SERVICIOS</v>
      </c>
      <c r="H2361" s="16" t="str">
        <f t="shared" si="329"/>
        <v>043030</v>
      </c>
      <c r="I2361" s="16" t="str">
        <f>VLOOKUP(H2361:H5517,'[10]Catalogos CRI'!$A$70:$B$148,2,FALSE)</f>
        <v>Licencias de construcción, reconstrucción, reparación o demolición de obras</v>
      </c>
      <c r="J2361" s="16" t="str">
        <f t="shared" si="330"/>
        <v>043036</v>
      </c>
      <c r="K2361" s="16" t="str">
        <f>VLOOKUP(J2361:J5517,'[10]Catalogos CRI'!$A$153:$B$335,2,FALSE)</f>
        <v>Licencias para movimientos de tierras</v>
      </c>
      <c r="L2361" s="16" t="str">
        <f t="shared" si="331"/>
        <v>400</v>
      </c>
      <c r="M2361" s="16" t="str">
        <f>VLOOKUP(L2361:L5517,[11]FF!$A$10:$B$16,2,FALSE)</f>
        <v>Ingresos Propios</v>
      </c>
      <c r="N2361" s="16" t="str">
        <f t="shared" si="332"/>
        <v>401</v>
      </c>
      <c r="O2361" s="16" t="str">
        <f>VLOOKUP(N2361:N5517,[11]FF!$A$22:$B$93,2,FALSE)</f>
        <v>Ingresos Propios</v>
      </c>
      <c r="P2361" s="16">
        <v>878215</v>
      </c>
      <c r="Q2361" s="16">
        <v>10</v>
      </c>
      <c r="R2361" s="17">
        <v>0</v>
      </c>
      <c r="S2361" s="17">
        <v>0</v>
      </c>
      <c r="T2361" s="17">
        <f t="shared" si="324"/>
        <v>0</v>
      </c>
      <c r="U2361" s="17">
        <v>0</v>
      </c>
      <c r="V2361" s="17">
        <v>5119</v>
      </c>
      <c r="W2361" s="17">
        <f t="shared" si="325"/>
        <v>-5119</v>
      </c>
      <c r="X2361" t="str">
        <f>VLOOKUP(J2361,'[12]Conver ASEJ VS Clave Nueva'!$A$4:$C$193,3,FALSE)</f>
        <v>4.3.3.6</v>
      </c>
      <c r="Y2361" t="str">
        <f>VLOOKUP(K2361,'[13]Conver ASEJ VS Clave Nueva'!$B$4:$D$193,3,FALSE)</f>
        <v>Licencias para movimientos de tierras</v>
      </c>
    </row>
    <row r="2362" spans="1:25" x14ac:dyDescent="0.25">
      <c r="A2362" s="16">
        <v>86550</v>
      </c>
      <c r="B2362" s="16" t="s">
        <v>144</v>
      </c>
      <c r="C2362" s="16" t="str">
        <f t="shared" si="326"/>
        <v>2018</v>
      </c>
      <c r="D2362" s="16" t="str">
        <f t="shared" si="327"/>
        <v>040000</v>
      </c>
      <c r="E2362" s="16" t="str">
        <f>VLOOKUP(D2362:D5518,'[10]Catalogos CRI'!$A$10:$B$19,2,FALSE)</f>
        <v>DERECHOS</v>
      </c>
      <c r="F2362" s="16" t="str">
        <f t="shared" si="328"/>
        <v>043000</v>
      </c>
      <c r="G2362" s="16" t="str">
        <f>VLOOKUP(F2362:F5518,'[10]Catalogos CRI'!$A$24:$B$65,2,FALSE)</f>
        <v>DERECHOS POR PRESTACIÓN DE SERVICIOS</v>
      </c>
      <c r="H2362" s="16" t="str">
        <f t="shared" si="329"/>
        <v>043030</v>
      </c>
      <c r="I2362" s="16" t="str">
        <f>VLOOKUP(H2362:H5518,'[10]Catalogos CRI'!$A$70:$B$148,2,FALSE)</f>
        <v>Licencias de construcción, reconstrucción, reparación o demolición de obras</v>
      </c>
      <c r="J2362" s="16" t="str">
        <f t="shared" si="330"/>
        <v>043036</v>
      </c>
      <c r="K2362" s="16" t="str">
        <f>VLOOKUP(J2362:J5518,'[10]Catalogos CRI'!$A$153:$B$335,2,FALSE)</f>
        <v>Licencias para movimientos de tierras</v>
      </c>
      <c r="L2362" s="16" t="str">
        <f t="shared" si="331"/>
        <v>400</v>
      </c>
      <c r="M2362" s="16" t="str">
        <f>VLOOKUP(L2362:L5518,[11]FF!$A$10:$B$16,2,FALSE)</f>
        <v>Ingresos Propios</v>
      </c>
      <c r="N2362" s="16" t="str">
        <f t="shared" si="332"/>
        <v>401</v>
      </c>
      <c r="O2362" s="16" t="str">
        <f>VLOOKUP(N2362:N5518,[11]FF!$A$22:$B$93,2,FALSE)</f>
        <v>Ingresos Propios</v>
      </c>
      <c r="P2362" s="16">
        <v>878216</v>
      </c>
      <c r="Q2362" s="16">
        <v>11</v>
      </c>
      <c r="R2362" s="17">
        <v>0</v>
      </c>
      <c r="S2362" s="17">
        <v>0</v>
      </c>
      <c r="T2362" s="17">
        <f t="shared" si="324"/>
        <v>0</v>
      </c>
      <c r="U2362" s="17">
        <v>0</v>
      </c>
      <c r="V2362" s="17">
        <v>382445.8</v>
      </c>
      <c r="W2362" s="17">
        <f t="shared" si="325"/>
        <v>-382445.8</v>
      </c>
      <c r="X2362" t="str">
        <f>VLOOKUP(J2362,'[12]Conver ASEJ VS Clave Nueva'!$A$4:$C$193,3,FALSE)</f>
        <v>4.3.3.6</v>
      </c>
      <c r="Y2362" t="str">
        <f>VLOOKUP(K2362,'[13]Conver ASEJ VS Clave Nueva'!$B$4:$D$193,3,FALSE)</f>
        <v>Licencias para movimientos de tierras</v>
      </c>
    </row>
    <row r="2363" spans="1:25" x14ac:dyDescent="0.25">
      <c r="A2363" s="16">
        <v>86550</v>
      </c>
      <c r="B2363" s="16" t="s">
        <v>144</v>
      </c>
      <c r="C2363" s="16" t="str">
        <f t="shared" si="326"/>
        <v>2018</v>
      </c>
      <c r="D2363" s="16" t="str">
        <f t="shared" si="327"/>
        <v>040000</v>
      </c>
      <c r="E2363" s="16" t="str">
        <f>VLOOKUP(D2363:D5519,'[10]Catalogos CRI'!$A$10:$B$19,2,FALSE)</f>
        <v>DERECHOS</v>
      </c>
      <c r="F2363" s="16" t="str">
        <f t="shared" si="328"/>
        <v>043000</v>
      </c>
      <c r="G2363" s="16" t="str">
        <f>VLOOKUP(F2363:F5519,'[10]Catalogos CRI'!$A$24:$B$65,2,FALSE)</f>
        <v>DERECHOS POR PRESTACIÓN DE SERVICIOS</v>
      </c>
      <c r="H2363" s="16" t="str">
        <f t="shared" si="329"/>
        <v>043030</v>
      </c>
      <c r="I2363" s="16" t="str">
        <f>VLOOKUP(H2363:H5519,'[10]Catalogos CRI'!$A$70:$B$148,2,FALSE)</f>
        <v>Licencias de construcción, reconstrucción, reparación o demolición de obras</v>
      </c>
      <c r="J2363" s="16" t="str">
        <f t="shared" si="330"/>
        <v>043036</v>
      </c>
      <c r="K2363" s="16" t="str">
        <f>VLOOKUP(J2363:J5519,'[10]Catalogos CRI'!$A$153:$B$335,2,FALSE)</f>
        <v>Licencias para movimientos de tierras</v>
      </c>
      <c r="L2363" s="16" t="str">
        <f t="shared" si="331"/>
        <v>400</v>
      </c>
      <c r="M2363" s="16" t="str">
        <f>VLOOKUP(L2363:L5519,[11]FF!$A$10:$B$16,2,FALSE)</f>
        <v>Ingresos Propios</v>
      </c>
      <c r="N2363" s="16" t="str">
        <f t="shared" si="332"/>
        <v>401</v>
      </c>
      <c r="O2363" s="16" t="str">
        <f>VLOOKUP(N2363:N5519,[11]FF!$A$22:$B$93,2,FALSE)</f>
        <v>Ingresos Propios</v>
      </c>
      <c r="P2363" s="16">
        <v>878217</v>
      </c>
      <c r="Q2363" s="16">
        <v>12</v>
      </c>
      <c r="R2363" s="17">
        <v>0</v>
      </c>
      <c r="S2363" s="17">
        <v>0</v>
      </c>
      <c r="T2363" s="17">
        <f t="shared" si="324"/>
        <v>0</v>
      </c>
      <c r="U2363" s="17">
        <v>0</v>
      </c>
      <c r="V2363" s="17">
        <v>0</v>
      </c>
      <c r="W2363" s="17">
        <f t="shared" si="325"/>
        <v>0</v>
      </c>
      <c r="X2363" t="str">
        <f>VLOOKUP(J2363,'[12]Conver ASEJ VS Clave Nueva'!$A$4:$C$193,3,FALSE)</f>
        <v>4.3.3.6</v>
      </c>
      <c r="Y2363" t="str">
        <f>VLOOKUP(K2363,'[13]Conver ASEJ VS Clave Nueva'!$B$4:$D$193,3,FALSE)</f>
        <v>Licencias para movimientos de tierras</v>
      </c>
    </row>
    <row r="2364" spans="1:25" x14ac:dyDescent="0.25">
      <c r="A2364" s="16">
        <v>86551</v>
      </c>
      <c r="B2364" s="16" t="s">
        <v>145</v>
      </c>
      <c r="C2364" s="16" t="str">
        <f t="shared" si="326"/>
        <v>2018</v>
      </c>
      <c r="D2364" s="16" t="str">
        <f t="shared" si="327"/>
        <v>070000</v>
      </c>
      <c r="E2364" s="16" t="str">
        <f>VLOOKUP(D2364:D5520,'[10]Catalogos CRI'!$A$10:$B$19,2,FALSE)</f>
        <v>INGRESOS POR VENTAS DE BIENES Y SERVICIOS</v>
      </c>
      <c r="F2364" s="16" t="str">
        <f t="shared" si="328"/>
        <v>072000</v>
      </c>
      <c r="G2364" s="16" t="str">
        <f>VLOOKUP(F2364:F5520,'[10]Catalogos CRI'!$A$24:$B$65,2,FALSE)</f>
        <v>INGRESOS POR VENTAS DE BIENES Y SERVICIOS PRODUCIDOS EN ESTABLECIMIENTO DEL GOBIERNO</v>
      </c>
      <c r="H2364" s="16" t="str">
        <f t="shared" si="329"/>
        <v>072010</v>
      </c>
      <c r="I2364" s="16" t="str">
        <f>VLOOKUP(H2364:H5520,'[10]Catalogos CRI'!$A$70:$B$148,2,FALSE)</f>
        <v>Producidos en establecimientos del gobierno</v>
      </c>
      <c r="J2364" s="16" t="str">
        <f t="shared" si="330"/>
        <v>072011</v>
      </c>
      <c r="K2364" s="16" t="str">
        <f>VLOOKUP(J2364:J5520,'[10]Catalogos CRI'!$A$153:$B$335,2,FALSE)</f>
        <v>Producidos en establecimientos del gobierno</v>
      </c>
      <c r="L2364" s="16" t="str">
        <f t="shared" si="331"/>
        <v>400</v>
      </c>
      <c r="M2364" s="16" t="str">
        <f>VLOOKUP(L2364:L5520,[11]FF!$A$10:$B$16,2,FALSE)</f>
        <v>Ingresos Propios</v>
      </c>
      <c r="N2364" s="16" t="str">
        <f t="shared" si="332"/>
        <v>401</v>
      </c>
      <c r="O2364" s="16" t="str">
        <f>VLOOKUP(N2364:N5520,[11]FF!$A$22:$B$93,2,FALSE)</f>
        <v>Ingresos Propios</v>
      </c>
      <c r="P2364" s="16">
        <v>878218</v>
      </c>
      <c r="Q2364" s="16">
        <v>1</v>
      </c>
      <c r="R2364" s="17">
        <v>0</v>
      </c>
      <c r="S2364" s="17">
        <v>0</v>
      </c>
      <c r="T2364" s="17">
        <f t="shared" si="324"/>
        <v>0</v>
      </c>
      <c r="U2364" s="17">
        <v>0</v>
      </c>
      <c r="V2364" s="17">
        <v>0</v>
      </c>
      <c r="W2364" s="17">
        <f t="shared" si="325"/>
        <v>0</v>
      </c>
      <c r="X2364" t="str">
        <f>VLOOKUP(J2364,'[12]Conver ASEJ VS Clave Nueva'!$A$4:$C$193,3,FALSE)</f>
        <v>7.2.1</v>
      </c>
      <c r="Y2364" t="str">
        <f>VLOOKUP(K2364,'[13]Conver ASEJ VS Clave Nueva'!$B$4:$D$193,3,FALSE)</f>
        <v>Producidos en establecimientos del gobierno</v>
      </c>
    </row>
    <row r="2365" spans="1:25" x14ac:dyDescent="0.25">
      <c r="A2365" s="16">
        <v>86551</v>
      </c>
      <c r="B2365" s="16" t="s">
        <v>145</v>
      </c>
      <c r="C2365" s="16" t="str">
        <f t="shared" si="326"/>
        <v>2018</v>
      </c>
      <c r="D2365" s="16" t="str">
        <f t="shared" si="327"/>
        <v>070000</v>
      </c>
      <c r="E2365" s="16" t="str">
        <f>VLOOKUP(D2365:D5521,'[10]Catalogos CRI'!$A$10:$B$19,2,FALSE)</f>
        <v>INGRESOS POR VENTAS DE BIENES Y SERVICIOS</v>
      </c>
      <c r="F2365" s="16" t="str">
        <f t="shared" si="328"/>
        <v>072000</v>
      </c>
      <c r="G2365" s="16" t="str">
        <f>VLOOKUP(F2365:F5521,'[10]Catalogos CRI'!$A$24:$B$65,2,FALSE)</f>
        <v>INGRESOS POR VENTAS DE BIENES Y SERVICIOS PRODUCIDOS EN ESTABLECIMIENTO DEL GOBIERNO</v>
      </c>
      <c r="H2365" s="16" t="str">
        <f t="shared" si="329"/>
        <v>072010</v>
      </c>
      <c r="I2365" s="16" t="str">
        <f>VLOOKUP(H2365:H5521,'[10]Catalogos CRI'!$A$70:$B$148,2,FALSE)</f>
        <v>Producidos en establecimientos del gobierno</v>
      </c>
      <c r="J2365" s="16" t="str">
        <f t="shared" si="330"/>
        <v>072011</v>
      </c>
      <c r="K2365" s="16" t="str">
        <f>VLOOKUP(J2365:J5521,'[10]Catalogos CRI'!$A$153:$B$335,2,FALSE)</f>
        <v>Producidos en establecimientos del gobierno</v>
      </c>
      <c r="L2365" s="16" t="str">
        <f t="shared" si="331"/>
        <v>400</v>
      </c>
      <c r="M2365" s="16" t="str">
        <f>VLOOKUP(L2365:L5521,[11]FF!$A$10:$B$16,2,FALSE)</f>
        <v>Ingresos Propios</v>
      </c>
      <c r="N2365" s="16" t="str">
        <f t="shared" si="332"/>
        <v>401</v>
      </c>
      <c r="O2365" s="16" t="str">
        <f>VLOOKUP(N2365:N5521,[11]FF!$A$22:$B$93,2,FALSE)</f>
        <v>Ingresos Propios</v>
      </c>
      <c r="P2365" s="16">
        <v>878219</v>
      </c>
      <c r="Q2365" s="16">
        <v>2</v>
      </c>
      <c r="R2365" s="17">
        <v>0</v>
      </c>
      <c r="S2365" s="17">
        <v>0</v>
      </c>
      <c r="T2365" s="17">
        <f t="shared" si="324"/>
        <v>0</v>
      </c>
      <c r="U2365" s="17">
        <v>0</v>
      </c>
      <c r="V2365" s="17">
        <v>172000</v>
      </c>
      <c r="W2365" s="17">
        <f t="shared" si="325"/>
        <v>-172000</v>
      </c>
      <c r="X2365" t="str">
        <f>VLOOKUP(J2365,'[12]Conver ASEJ VS Clave Nueva'!$A$4:$C$193,3,FALSE)</f>
        <v>7.2.1</v>
      </c>
      <c r="Y2365" t="str">
        <f>VLOOKUP(K2365,'[13]Conver ASEJ VS Clave Nueva'!$B$4:$D$193,3,FALSE)</f>
        <v>Producidos en establecimientos del gobierno</v>
      </c>
    </row>
    <row r="2366" spans="1:25" x14ac:dyDescent="0.25">
      <c r="A2366" s="16">
        <v>86551</v>
      </c>
      <c r="B2366" s="16" t="s">
        <v>145</v>
      </c>
      <c r="C2366" s="16" t="str">
        <f t="shared" si="326"/>
        <v>2018</v>
      </c>
      <c r="D2366" s="16" t="str">
        <f t="shared" si="327"/>
        <v>070000</v>
      </c>
      <c r="E2366" s="16" t="str">
        <f>VLOOKUP(D2366:D5522,'[10]Catalogos CRI'!$A$10:$B$19,2,FALSE)</f>
        <v>INGRESOS POR VENTAS DE BIENES Y SERVICIOS</v>
      </c>
      <c r="F2366" s="16" t="str">
        <f t="shared" si="328"/>
        <v>072000</v>
      </c>
      <c r="G2366" s="16" t="str">
        <f>VLOOKUP(F2366:F5522,'[10]Catalogos CRI'!$A$24:$B$65,2,FALSE)</f>
        <v>INGRESOS POR VENTAS DE BIENES Y SERVICIOS PRODUCIDOS EN ESTABLECIMIENTO DEL GOBIERNO</v>
      </c>
      <c r="H2366" s="16" t="str">
        <f t="shared" si="329"/>
        <v>072010</v>
      </c>
      <c r="I2366" s="16" t="str">
        <f>VLOOKUP(H2366:H5522,'[10]Catalogos CRI'!$A$70:$B$148,2,FALSE)</f>
        <v>Producidos en establecimientos del gobierno</v>
      </c>
      <c r="J2366" s="16" t="str">
        <f t="shared" si="330"/>
        <v>072011</v>
      </c>
      <c r="K2366" s="16" t="str">
        <f>VLOOKUP(J2366:J5522,'[10]Catalogos CRI'!$A$153:$B$335,2,FALSE)</f>
        <v>Producidos en establecimientos del gobierno</v>
      </c>
      <c r="L2366" s="16" t="str">
        <f t="shared" si="331"/>
        <v>400</v>
      </c>
      <c r="M2366" s="16" t="str">
        <f>VLOOKUP(L2366:L5522,[11]FF!$A$10:$B$16,2,FALSE)</f>
        <v>Ingresos Propios</v>
      </c>
      <c r="N2366" s="16" t="str">
        <f t="shared" si="332"/>
        <v>401</v>
      </c>
      <c r="O2366" s="16" t="str">
        <f>VLOOKUP(N2366:N5522,[11]FF!$A$22:$B$93,2,FALSE)</f>
        <v>Ingresos Propios</v>
      </c>
      <c r="P2366" s="16">
        <v>878220</v>
      </c>
      <c r="Q2366" s="16">
        <v>3</v>
      </c>
      <c r="R2366" s="17">
        <v>0</v>
      </c>
      <c r="S2366" s="17">
        <v>0</v>
      </c>
      <c r="T2366" s="17">
        <f t="shared" si="324"/>
        <v>0</v>
      </c>
      <c r="U2366" s="17">
        <v>0</v>
      </c>
      <c r="V2366" s="17">
        <v>0</v>
      </c>
      <c r="W2366" s="17">
        <f t="shared" si="325"/>
        <v>0</v>
      </c>
      <c r="X2366" t="str">
        <f>VLOOKUP(J2366,'[12]Conver ASEJ VS Clave Nueva'!$A$4:$C$193,3,FALSE)</f>
        <v>7.2.1</v>
      </c>
      <c r="Y2366" t="str">
        <f>VLOOKUP(K2366,'[13]Conver ASEJ VS Clave Nueva'!$B$4:$D$193,3,FALSE)</f>
        <v>Producidos en establecimientos del gobierno</v>
      </c>
    </row>
    <row r="2367" spans="1:25" x14ac:dyDescent="0.25">
      <c r="A2367" s="16">
        <v>86551</v>
      </c>
      <c r="B2367" s="16" t="s">
        <v>145</v>
      </c>
      <c r="C2367" s="16" t="str">
        <f t="shared" si="326"/>
        <v>2018</v>
      </c>
      <c r="D2367" s="16" t="str">
        <f t="shared" si="327"/>
        <v>070000</v>
      </c>
      <c r="E2367" s="16" t="str">
        <f>VLOOKUP(D2367:D5523,'[10]Catalogos CRI'!$A$10:$B$19,2,FALSE)</f>
        <v>INGRESOS POR VENTAS DE BIENES Y SERVICIOS</v>
      </c>
      <c r="F2367" s="16" t="str">
        <f t="shared" si="328"/>
        <v>072000</v>
      </c>
      <c r="G2367" s="16" t="str">
        <f>VLOOKUP(F2367:F5523,'[10]Catalogos CRI'!$A$24:$B$65,2,FALSE)</f>
        <v>INGRESOS POR VENTAS DE BIENES Y SERVICIOS PRODUCIDOS EN ESTABLECIMIENTO DEL GOBIERNO</v>
      </c>
      <c r="H2367" s="16" t="str">
        <f t="shared" si="329"/>
        <v>072010</v>
      </c>
      <c r="I2367" s="16" t="str">
        <f>VLOOKUP(H2367:H5523,'[10]Catalogos CRI'!$A$70:$B$148,2,FALSE)</f>
        <v>Producidos en establecimientos del gobierno</v>
      </c>
      <c r="J2367" s="16" t="str">
        <f t="shared" si="330"/>
        <v>072011</v>
      </c>
      <c r="K2367" s="16" t="str">
        <f>VLOOKUP(J2367:J5523,'[10]Catalogos CRI'!$A$153:$B$335,2,FALSE)</f>
        <v>Producidos en establecimientos del gobierno</v>
      </c>
      <c r="L2367" s="16" t="str">
        <f t="shared" si="331"/>
        <v>400</v>
      </c>
      <c r="M2367" s="16" t="str">
        <f>VLOOKUP(L2367:L5523,[11]FF!$A$10:$B$16,2,FALSE)</f>
        <v>Ingresos Propios</v>
      </c>
      <c r="N2367" s="16" t="str">
        <f t="shared" si="332"/>
        <v>401</v>
      </c>
      <c r="O2367" s="16" t="str">
        <f>VLOOKUP(N2367:N5523,[11]FF!$A$22:$B$93,2,FALSE)</f>
        <v>Ingresos Propios</v>
      </c>
      <c r="P2367" s="16">
        <v>878221</v>
      </c>
      <c r="Q2367" s="16">
        <v>4</v>
      </c>
      <c r="R2367" s="17">
        <v>0</v>
      </c>
      <c r="S2367" s="17">
        <v>0</v>
      </c>
      <c r="T2367" s="17">
        <f t="shared" si="324"/>
        <v>0</v>
      </c>
      <c r="U2367" s="17">
        <v>0</v>
      </c>
      <c r="V2367" s="17">
        <v>0</v>
      </c>
      <c r="W2367" s="17">
        <f t="shared" si="325"/>
        <v>0</v>
      </c>
      <c r="X2367" t="str">
        <f>VLOOKUP(J2367,'[12]Conver ASEJ VS Clave Nueva'!$A$4:$C$193,3,FALSE)</f>
        <v>7.2.1</v>
      </c>
      <c r="Y2367" t="str">
        <f>VLOOKUP(K2367,'[13]Conver ASEJ VS Clave Nueva'!$B$4:$D$193,3,FALSE)</f>
        <v>Producidos en establecimientos del gobierno</v>
      </c>
    </row>
    <row r="2368" spans="1:25" x14ac:dyDescent="0.25">
      <c r="A2368" s="16">
        <v>86551</v>
      </c>
      <c r="B2368" s="16" t="s">
        <v>145</v>
      </c>
      <c r="C2368" s="16" t="str">
        <f t="shared" si="326"/>
        <v>2018</v>
      </c>
      <c r="D2368" s="16" t="str">
        <f t="shared" si="327"/>
        <v>070000</v>
      </c>
      <c r="E2368" s="16" t="str">
        <f>VLOOKUP(D2368:D5524,'[10]Catalogos CRI'!$A$10:$B$19,2,FALSE)</f>
        <v>INGRESOS POR VENTAS DE BIENES Y SERVICIOS</v>
      </c>
      <c r="F2368" s="16" t="str">
        <f t="shared" si="328"/>
        <v>072000</v>
      </c>
      <c r="G2368" s="16" t="str">
        <f>VLOOKUP(F2368:F5524,'[10]Catalogos CRI'!$A$24:$B$65,2,FALSE)</f>
        <v>INGRESOS POR VENTAS DE BIENES Y SERVICIOS PRODUCIDOS EN ESTABLECIMIENTO DEL GOBIERNO</v>
      </c>
      <c r="H2368" s="16" t="str">
        <f t="shared" si="329"/>
        <v>072010</v>
      </c>
      <c r="I2368" s="16" t="str">
        <f>VLOOKUP(H2368:H5524,'[10]Catalogos CRI'!$A$70:$B$148,2,FALSE)</f>
        <v>Producidos en establecimientos del gobierno</v>
      </c>
      <c r="J2368" s="16" t="str">
        <f t="shared" si="330"/>
        <v>072011</v>
      </c>
      <c r="K2368" s="16" t="str">
        <f>VLOOKUP(J2368:J5524,'[10]Catalogos CRI'!$A$153:$B$335,2,FALSE)</f>
        <v>Producidos en establecimientos del gobierno</v>
      </c>
      <c r="L2368" s="16" t="str">
        <f t="shared" si="331"/>
        <v>400</v>
      </c>
      <c r="M2368" s="16" t="str">
        <f>VLOOKUP(L2368:L5524,[11]FF!$A$10:$B$16,2,FALSE)</f>
        <v>Ingresos Propios</v>
      </c>
      <c r="N2368" s="16" t="str">
        <f t="shared" si="332"/>
        <v>401</v>
      </c>
      <c r="O2368" s="16" t="str">
        <f>VLOOKUP(N2368:N5524,[11]FF!$A$22:$B$93,2,FALSE)</f>
        <v>Ingresos Propios</v>
      </c>
      <c r="P2368" s="16">
        <v>878222</v>
      </c>
      <c r="Q2368" s="16">
        <v>5</v>
      </c>
      <c r="R2368" s="17">
        <v>0</v>
      </c>
      <c r="S2368" s="17">
        <v>0</v>
      </c>
      <c r="T2368" s="17">
        <f t="shared" si="324"/>
        <v>0</v>
      </c>
      <c r="U2368" s="17">
        <v>0</v>
      </c>
      <c r="V2368" s="17">
        <v>0</v>
      </c>
      <c r="W2368" s="17">
        <f t="shared" si="325"/>
        <v>0</v>
      </c>
      <c r="X2368" t="str">
        <f>VLOOKUP(J2368,'[12]Conver ASEJ VS Clave Nueva'!$A$4:$C$193,3,FALSE)</f>
        <v>7.2.1</v>
      </c>
      <c r="Y2368" t="str">
        <f>VLOOKUP(K2368,'[13]Conver ASEJ VS Clave Nueva'!$B$4:$D$193,3,FALSE)</f>
        <v>Producidos en establecimientos del gobierno</v>
      </c>
    </row>
    <row r="2369" spans="1:25" x14ac:dyDescent="0.25">
      <c r="A2369" s="16">
        <v>86551</v>
      </c>
      <c r="B2369" s="16" t="s">
        <v>145</v>
      </c>
      <c r="C2369" s="16" t="str">
        <f t="shared" si="326"/>
        <v>2018</v>
      </c>
      <c r="D2369" s="16" t="str">
        <f t="shared" si="327"/>
        <v>070000</v>
      </c>
      <c r="E2369" s="16" t="str">
        <f>VLOOKUP(D2369:D5525,'[10]Catalogos CRI'!$A$10:$B$19,2,FALSE)</f>
        <v>INGRESOS POR VENTAS DE BIENES Y SERVICIOS</v>
      </c>
      <c r="F2369" s="16" t="str">
        <f t="shared" si="328"/>
        <v>072000</v>
      </c>
      <c r="G2369" s="16" t="str">
        <f>VLOOKUP(F2369:F5525,'[10]Catalogos CRI'!$A$24:$B$65,2,FALSE)</f>
        <v>INGRESOS POR VENTAS DE BIENES Y SERVICIOS PRODUCIDOS EN ESTABLECIMIENTO DEL GOBIERNO</v>
      </c>
      <c r="H2369" s="16" t="str">
        <f t="shared" si="329"/>
        <v>072010</v>
      </c>
      <c r="I2369" s="16" t="str">
        <f>VLOOKUP(H2369:H5525,'[10]Catalogos CRI'!$A$70:$B$148,2,FALSE)</f>
        <v>Producidos en establecimientos del gobierno</v>
      </c>
      <c r="J2369" s="16" t="str">
        <f t="shared" si="330"/>
        <v>072011</v>
      </c>
      <c r="K2369" s="16" t="str">
        <f>VLOOKUP(J2369:J5525,'[10]Catalogos CRI'!$A$153:$B$335,2,FALSE)</f>
        <v>Producidos en establecimientos del gobierno</v>
      </c>
      <c r="L2369" s="16" t="str">
        <f t="shared" si="331"/>
        <v>400</v>
      </c>
      <c r="M2369" s="16" t="str">
        <f>VLOOKUP(L2369:L5525,[11]FF!$A$10:$B$16,2,FALSE)</f>
        <v>Ingresos Propios</v>
      </c>
      <c r="N2369" s="16" t="str">
        <f t="shared" si="332"/>
        <v>401</v>
      </c>
      <c r="O2369" s="16" t="str">
        <f>VLOOKUP(N2369:N5525,[11]FF!$A$22:$B$93,2,FALSE)</f>
        <v>Ingresos Propios</v>
      </c>
      <c r="P2369" s="16">
        <v>878223</v>
      </c>
      <c r="Q2369" s="16">
        <v>6</v>
      </c>
      <c r="R2369" s="17">
        <v>0</v>
      </c>
      <c r="S2369" s="17">
        <v>0</v>
      </c>
      <c r="T2369" s="17">
        <f t="shared" si="324"/>
        <v>0</v>
      </c>
      <c r="U2369" s="17">
        <v>0</v>
      </c>
      <c r="V2369" s="17">
        <v>0</v>
      </c>
      <c r="W2369" s="17">
        <f t="shared" si="325"/>
        <v>0</v>
      </c>
      <c r="X2369" t="str">
        <f>VLOOKUP(J2369,'[12]Conver ASEJ VS Clave Nueva'!$A$4:$C$193,3,FALSE)</f>
        <v>7.2.1</v>
      </c>
      <c r="Y2369" t="str">
        <f>VLOOKUP(K2369,'[13]Conver ASEJ VS Clave Nueva'!$B$4:$D$193,3,FALSE)</f>
        <v>Producidos en establecimientos del gobierno</v>
      </c>
    </row>
    <row r="2370" spans="1:25" x14ac:dyDescent="0.25">
      <c r="A2370" s="16">
        <v>86551</v>
      </c>
      <c r="B2370" s="16" t="s">
        <v>145</v>
      </c>
      <c r="C2370" s="16" t="str">
        <f t="shared" si="326"/>
        <v>2018</v>
      </c>
      <c r="D2370" s="16" t="str">
        <f t="shared" si="327"/>
        <v>070000</v>
      </c>
      <c r="E2370" s="16" t="str">
        <f>VLOOKUP(D2370:D5526,'[10]Catalogos CRI'!$A$10:$B$19,2,FALSE)</f>
        <v>INGRESOS POR VENTAS DE BIENES Y SERVICIOS</v>
      </c>
      <c r="F2370" s="16" t="str">
        <f t="shared" si="328"/>
        <v>072000</v>
      </c>
      <c r="G2370" s="16" t="str">
        <f>VLOOKUP(F2370:F5526,'[10]Catalogos CRI'!$A$24:$B$65,2,FALSE)</f>
        <v>INGRESOS POR VENTAS DE BIENES Y SERVICIOS PRODUCIDOS EN ESTABLECIMIENTO DEL GOBIERNO</v>
      </c>
      <c r="H2370" s="16" t="str">
        <f t="shared" si="329"/>
        <v>072010</v>
      </c>
      <c r="I2370" s="16" t="str">
        <f>VLOOKUP(H2370:H5526,'[10]Catalogos CRI'!$A$70:$B$148,2,FALSE)</f>
        <v>Producidos en establecimientos del gobierno</v>
      </c>
      <c r="J2370" s="16" t="str">
        <f t="shared" si="330"/>
        <v>072011</v>
      </c>
      <c r="K2370" s="16" t="str">
        <f>VLOOKUP(J2370:J5526,'[10]Catalogos CRI'!$A$153:$B$335,2,FALSE)</f>
        <v>Producidos en establecimientos del gobierno</v>
      </c>
      <c r="L2370" s="16" t="str">
        <f t="shared" si="331"/>
        <v>400</v>
      </c>
      <c r="M2370" s="16" t="str">
        <f>VLOOKUP(L2370:L5526,[11]FF!$A$10:$B$16,2,FALSE)</f>
        <v>Ingresos Propios</v>
      </c>
      <c r="N2370" s="16" t="str">
        <f t="shared" si="332"/>
        <v>401</v>
      </c>
      <c r="O2370" s="16" t="str">
        <f>VLOOKUP(N2370:N5526,[11]FF!$A$22:$B$93,2,FALSE)</f>
        <v>Ingresos Propios</v>
      </c>
      <c r="P2370" s="16">
        <v>878224</v>
      </c>
      <c r="Q2370" s="16">
        <v>7</v>
      </c>
      <c r="R2370" s="17">
        <v>0</v>
      </c>
      <c r="S2370" s="17">
        <v>0</v>
      </c>
      <c r="T2370" s="17">
        <f t="shared" si="324"/>
        <v>0</v>
      </c>
      <c r="U2370" s="17">
        <v>0</v>
      </c>
      <c r="V2370" s="17">
        <v>0</v>
      </c>
      <c r="W2370" s="17">
        <f t="shared" si="325"/>
        <v>0</v>
      </c>
      <c r="X2370" t="str">
        <f>VLOOKUP(J2370,'[12]Conver ASEJ VS Clave Nueva'!$A$4:$C$193,3,FALSE)</f>
        <v>7.2.1</v>
      </c>
      <c r="Y2370" t="str">
        <f>VLOOKUP(K2370,'[13]Conver ASEJ VS Clave Nueva'!$B$4:$D$193,3,FALSE)</f>
        <v>Producidos en establecimientos del gobierno</v>
      </c>
    </row>
    <row r="2371" spans="1:25" x14ac:dyDescent="0.25">
      <c r="A2371" s="16">
        <v>86551</v>
      </c>
      <c r="B2371" s="16" t="s">
        <v>145</v>
      </c>
      <c r="C2371" s="16" t="str">
        <f t="shared" si="326"/>
        <v>2018</v>
      </c>
      <c r="D2371" s="16" t="str">
        <f t="shared" si="327"/>
        <v>070000</v>
      </c>
      <c r="E2371" s="16" t="str">
        <f>VLOOKUP(D2371:D5527,'[10]Catalogos CRI'!$A$10:$B$19,2,FALSE)</f>
        <v>INGRESOS POR VENTAS DE BIENES Y SERVICIOS</v>
      </c>
      <c r="F2371" s="16" t="str">
        <f t="shared" si="328"/>
        <v>072000</v>
      </c>
      <c r="G2371" s="16" t="str">
        <f>VLOOKUP(F2371:F5527,'[10]Catalogos CRI'!$A$24:$B$65,2,FALSE)</f>
        <v>INGRESOS POR VENTAS DE BIENES Y SERVICIOS PRODUCIDOS EN ESTABLECIMIENTO DEL GOBIERNO</v>
      </c>
      <c r="H2371" s="16" t="str">
        <f t="shared" si="329"/>
        <v>072010</v>
      </c>
      <c r="I2371" s="16" t="str">
        <f>VLOOKUP(H2371:H5527,'[10]Catalogos CRI'!$A$70:$B$148,2,FALSE)</f>
        <v>Producidos en establecimientos del gobierno</v>
      </c>
      <c r="J2371" s="16" t="str">
        <f t="shared" si="330"/>
        <v>072011</v>
      </c>
      <c r="K2371" s="16" t="str">
        <f>VLOOKUP(J2371:J5527,'[10]Catalogos CRI'!$A$153:$B$335,2,FALSE)</f>
        <v>Producidos en establecimientos del gobierno</v>
      </c>
      <c r="L2371" s="16" t="str">
        <f t="shared" si="331"/>
        <v>400</v>
      </c>
      <c r="M2371" s="16" t="str">
        <f>VLOOKUP(L2371:L5527,[11]FF!$A$10:$B$16,2,FALSE)</f>
        <v>Ingresos Propios</v>
      </c>
      <c r="N2371" s="16" t="str">
        <f t="shared" si="332"/>
        <v>401</v>
      </c>
      <c r="O2371" s="16" t="str">
        <f>VLOOKUP(N2371:N5527,[11]FF!$A$22:$B$93,2,FALSE)</f>
        <v>Ingresos Propios</v>
      </c>
      <c r="P2371" s="16">
        <v>878225</v>
      </c>
      <c r="Q2371" s="16">
        <v>8</v>
      </c>
      <c r="R2371" s="17">
        <v>0</v>
      </c>
      <c r="S2371" s="17">
        <v>0</v>
      </c>
      <c r="T2371" s="17">
        <f t="shared" si="324"/>
        <v>0</v>
      </c>
      <c r="U2371" s="17">
        <v>0</v>
      </c>
      <c r="V2371" s="17">
        <v>0</v>
      </c>
      <c r="W2371" s="17">
        <f t="shared" si="325"/>
        <v>0</v>
      </c>
      <c r="X2371" t="str">
        <f>VLOOKUP(J2371,'[12]Conver ASEJ VS Clave Nueva'!$A$4:$C$193,3,FALSE)</f>
        <v>7.2.1</v>
      </c>
      <c r="Y2371" t="str">
        <f>VLOOKUP(K2371,'[13]Conver ASEJ VS Clave Nueva'!$B$4:$D$193,3,FALSE)</f>
        <v>Producidos en establecimientos del gobierno</v>
      </c>
    </row>
    <row r="2372" spans="1:25" x14ac:dyDescent="0.25">
      <c r="A2372" s="16">
        <v>86551</v>
      </c>
      <c r="B2372" s="16" t="s">
        <v>145</v>
      </c>
      <c r="C2372" s="16" t="str">
        <f t="shared" si="326"/>
        <v>2018</v>
      </c>
      <c r="D2372" s="16" t="str">
        <f t="shared" si="327"/>
        <v>070000</v>
      </c>
      <c r="E2372" s="16" t="str">
        <f>VLOOKUP(D2372:D5528,'[10]Catalogos CRI'!$A$10:$B$19,2,FALSE)</f>
        <v>INGRESOS POR VENTAS DE BIENES Y SERVICIOS</v>
      </c>
      <c r="F2372" s="16" t="str">
        <f t="shared" si="328"/>
        <v>072000</v>
      </c>
      <c r="G2372" s="16" t="str">
        <f>VLOOKUP(F2372:F5528,'[10]Catalogos CRI'!$A$24:$B$65,2,FALSE)</f>
        <v>INGRESOS POR VENTAS DE BIENES Y SERVICIOS PRODUCIDOS EN ESTABLECIMIENTO DEL GOBIERNO</v>
      </c>
      <c r="H2372" s="16" t="str">
        <f t="shared" si="329"/>
        <v>072010</v>
      </c>
      <c r="I2372" s="16" t="str">
        <f>VLOOKUP(H2372:H5528,'[10]Catalogos CRI'!$A$70:$B$148,2,FALSE)</f>
        <v>Producidos en establecimientos del gobierno</v>
      </c>
      <c r="J2372" s="16" t="str">
        <f t="shared" si="330"/>
        <v>072011</v>
      </c>
      <c r="K2372" s="16" t="str">
        <f>VLOOKUP(J2372:J5528,'[10]Catalogos CRI'!$A$153:$B$335,2,FALSE)</f>
        <v>Producidos en establecimientos del gobierno</v>
      </c>
      <c r="L2372" s="16" t="str">
        <f t="shared" si="331"/>
        <v>400</v>
      </c>
      <c r="M2372" s="16" t="str">
        <f>VLOOKUP(L2372:L5528,[11]FF!$A$10:$B$16,2,FALSE)</f>
        <v>Ingresos Propios</v>
      </c>
      <c r="N2372" s="16" t="str">
        <f t="shared" si="332"/>
        <v>401</v>
      </c>
      <c r="O2372" s="16" t="str">
        <f>VLOOKUP(N2372:N5528,[11]FF!$A$22:$B$93,2,FALSE)</f>
        <v>Ingresos Propios</v>
      </c>
      <c r="P2372" s="16">
        <v>878226</v>
      </c>
      <c r="Q2372" s="16">
        <v>9</v>
      </c>
      <c r="R2372" s="17">
        <v>0</v>
      </c>
      <c r="S2372" s="17">
        <v>0</v>
      </c>
      <c r="T2372" s="17">
        <f t="shared" si="324"/>
        <v>0</v>
      </c>
      <c r="U2372" s="17">
        <v>0</v>
      </c>
      <c r="V2372" s="17">
        <v>0</v>
      </c>
      <c r="W2372" s="17">
        <f t="shared" si="325"/>
        <v>0</v>
      </c>
      <c r="X2372" t="str">
        <f>VLOOKUP(J2372,'[12]Conver ASEJ VS Clave Nueva'!$A$4:$C$193,3,FALSE)</f>
        <v>7.2.1</v>
      </c>
      <c r="Y2372" t="str">
        <f>VLOOKUP(K2372,'[13]Conver ASEJ VS Clave Nueva'!$B$4:$D$193,3,FALSE)</f>
        <v>Producidos en establecimientos del gobierno</v>
      </c>
    </row>
    <row r="2373" spans="1:25" x14ac:dyDescent="0.25">
      <c r="A2373" s="16">
        <v>86551</v>
      </c>
      <c r="B2373" s="16" t="s">
        <v>145</v>
      </c>
      <c r="C2373" s="16" t="str">
        <f t="shared" si="326"/>
        <v>2018</v>
      </c>
      <c r="D2373" s="16" t="str">
        <f t="shared" si="327"/>
        <v>070000</v>
      </c>
      <c r="E2373" s="16" t="str">
        <f>VLOOKUP(D2373:D5529,'[10]Catalogos CRI'!$A$10:$B$19,2,FALSE)</f>
        <v>INGRESOS POR VENTAS DE BIENES Y SERVICIOS</v>
      </c>
      <c r="F2373" s="16" t="str">
        <f t="shared" si="328"/>
        <v>072000</v>
      </c>
      <c r="G2373" s="16" t="str">
        <f>VLOOKUP(F2373:F5529,'[10]Catalogos CRI'!$A$24:$B$65,2,FALSE)</f>
        <v>INGRESOS POR VENTAS DE BIENES Y SERVICIOS PRODUCIDOS EN ESTABLECIMIENTO DEL GOBIERNO</v>
      </c>
      <c r="H2373" s="16" t="str">
        <f t="shared" si="329"/>
        <v>072010</v>
      </c>
      <c r="I2373" s="16" t="str">
        <f>VLOOKUP(H2373:H5529,'[10]Catalogos CRI'!$A$70:$B$148,2,FALSE)</f>
        <v>Producidos en establecimientos del gobierno</v>
      </c>
      <c r="J2373" s="16" t="str">
        <f t="shared" si="330"/>
        <v>072011</v>
      </c>
      <c r="K2373" s="16" t="str">
        <f>VLOOKUP(J2373:J5529,'[10]Catalogos CRI'!$A$153:$B$335,2,FALSE)</f>
        <v>Producidos en establecimientos del gobierno</v>
      </c>
      <c r="L2373" s="16" t="str">
        <f t="shared" si="331"/>
        <v>400</v>
      </c>
      <c r="M2373" s="16" t="str">
        <f>VLOOKUP(L2373:L5529,[11]FF!$A$10:$B$16,2,FALSE)</f>
        <v>Ingresos Propios</v>
      </c>
      <c r="N2373" s="16" t="str">
        <f t="shared" si="332"/>
        <v>401</v>
      </c>
      <c r="O2373" s="16" t="str">
        <f>VLOOKUP(N2373:N5529,[11]FF!$A$22:$B$93,2,FALSE)</f>
        <v>Ingresos Propios</v>
      </c>
      <c r="P2373" s="16">
        <v>878227</v>
      </c>
      <c r="Q2373" s="16">
        <v>10</v>
      </c>
      <c r="R2373" s="17">
        <v>0</v>
      </c>
      <c r="S2373" s="17">
        <v>0</v>
      </c>
      <c r="T2373" s="17">
        <f t="shared" si="324"/>
        <v>0</v>
      </c>
      <c r="U2373" s="17">
        <v>0</v>
      </c>
      <c r="V2373" s="17">
        <v>0</v>
      </c>
      <c r="W2373" s="17">
        <f t="shared" si="325"/>
        <v>0</v>
      </c>
      <c r="X2373" t="str">
        <f>VLOOKUP(J2373,'[12]Conver ASEJ VS Clave Nueva'!$A$4:$C$193,3,FALSE)</f>
        <v>7.2.1</v>
      </c>
      <c r="Y2373" t="str">
        <f>VLOOKUP(K2373,'[13]Conver ASEJ VS Clave Nueva'!$B$4:$D$193,3,FALSE)</f>
        <v>Producidos en establecimientos del gobierno</v>
      </c>
    </row>
    <row r="2374" spans="1:25" x14ac:dyDescent="0.25">
      <c r="A2374" s="16">
        <v>86551</v>
      </c>
      <c r="B2374" s="16" t="s">
        <v>145</v>
      </c>
      <c r="C2374" s="16" t="str">
        <f t="shared" si="326"/>
        <v>2018</v>
      </c>
      <c r="D2374" s="16" t="str">
        <f t="shared" si="327"/>
        <v>070000</v>
      </c>
      <c r="E2374" s="16" t="str">
        <f>VLOOKUP(D2374:D5530,'[10]Catalogos CRI'!$A$10:$B$19,2,FALSE)</f>
        <v>INGRESOS POR VENTAS DE BIENES Y SERVICIOS</v>
      </c>
      <c r="F2374" s="16" t="str">
        <f t="shared" si="328"/>
        <v>072000</v>
      </c>
      <c r="G2374" s="16" t="str">
        <f>VLOOKUP(F2374:F5530,'[10]Catalogos CRI'!$A$24:$B$65,2,FALSE)</f>
        <v>INGRESOS POR VENTAS DE BIENES Y SERVICIOS PRODUCIDOS EN ESTABLECIMIENTO DEL GOBIERNO</v>
      </c>
      <c r="H2374" s="16" t="str">
        <f t="shared" si="329"/>
        <v>072010</v>
      </c>
      <c r="I2374" s="16" t="str">
        <f>VLOOKUP(H2374:H5530,'[10]Catalogos CRI'!$A$70:$B$148,2,FALSE)</f>
        <v>Producidos en establecimientos del gobierno</v>
      </c>
      <c r="J2374" s="16" t="str">
        <f t="shared" si="330"/>
        <v>072011</v>
      </c>
      <c r="K2374" s="16" t="str">
        <f>VLOOKUP(J2374:J5530,'[10]Catalogos CRI'!$A$153:$B$335,2,FALSE)</f>
        <v>Producidos en establecimientos del gobierno</v>
      </c>
      <c r="L2374" s="16" t="str">
        <f t="shared" si="331"/>
        <v>400</v>
      </c>
      <c r="M2374" s="16" t="str">
        <f>VLOOKUP(L2374:L5530,[11]FF!$A$10:$B$16,2,FALSE)</f>
        <v>Ingresos Propios</v>
      </c>
      <c r="N2374" s="16" t="str">
        <f t="shared" si="332"/>
        <v>401</v>
      </c>
      <c r="O2374" s="16" t="str">
        <f>VLOOKUP(N2374:N5530,[11]FF!$A$22:$B$93,2,FALSE)</f>
        <v>Ingresos Propios</v>
      </c>
      <c r="P2374" s="16">
        <v>878228</v>
      </c>
      <c r="Q2374" s="16">
        <v>11</v>
      </c>
      <c r="R2374" s="17">
        <v>0</v>
      </c>
      <c r="S2374" s="17">
        <v>0</v>
      </c>
      <c r="T2374" s="17">
        <f t="shared" si="324"/>
        <v>0</v>
      </c>
      <c r="U2374" s="17">
        <v>0</v>
      </c>
      <c r="V2374" s="17">
        <v>0</v>
      </c>
      <c r="W2374" s="17">
        <f t="shared" si="325"/>
        <v>0</v>
      </c>
      <c r="X2374" t="str">
        <f>VLOOKUP(J2374,'[12]Conver ASEJ VS Clave Nueva'!$A$4:$C$193,3,FALSE)</f>
        <v>7.2.1</v>
      </c>
      <c r="Y2374" t="str">
        <f>VLOOKUP(K2374,'[13]Conver ASEJ VS Clave Nueva'!$B$4:$D$193,3,FALSE)</f>
        <v>Producidos en establecimientos del gobierno</v>
      </c>
    </row>
    <row r="2375" spans="1:25" x14ac:dyDescent="0.25">
      <c r="A2375" s="16">
        <v>86551</v>
      </c>
      <c r="B2375" s="16" t="s">
        <v>145</v>
      </c>
      <c r="C2375" s="16" t="str">
        <f t="shared" si="326"/>
        <v>2018</v>
      </c>
      <c r="D2375" s="16" t="str">
        <f t="shared" si="327"/>
        <v>070000</v>
      </c>
      <c r="E2375" s="16" t="str">
        <f>VLOOKUP(D2375:D5531,'[10]Catalogos CRI'!$A$10:$B$19,2,FALSE)</f>
        <v>INGRESOS POR VENTAS DE BIENES Y SERVICIOS</v>
      </c>
      <c r="F2375" s="16" t="str">
        <f t="shared" si="328"/>
        <v>072000</v>
      </c>
      <c r="G2375" s="16" t="str">
        <f>VLOOKUP(F2375:F5531,'[10]Catalogos CRI'!$A$24:$B$65,2,FALSE)</f>
        <v>INGRESOS POR VENTAS DE BIENES Y SERVICIOS PRODUCIDOS EN ESTABLECIMIENTO DEL GOBIERNO</v>
      </c>
      <c r="H2375" s="16" t="str">
        <f t="shared" si="329"/>
        <v>072010</v>
      </c>
      <c r="I2375" s="16" t="str">
        <f>VLOOKUP(H2375:H5531,'[10]Catalogos CRI'!$A$70:$B$148,2,FALSE)</f>
        <v>Producidos en establecimientos del gobierno</v>
      </c>
      <c r="J2375" s="16" t="str">
        <f t="shared" si="330"/>
        <v>072011</v>
      </c>
      <c r="K2375" s="16" t="str">
        <f>VLOOKUP(J2375:J5531,'[10]Catalogos CRI'!$A$153:$B$335,2,FALSE)</f>
        <v>Producidos en establecimientos del gobierno</v>
      </c>
      <c r="L2375" s="16" t="str">
        <f t="shared" si="331"/>
        <v>400</v>
      </c>
      <c r="M2375" s="16" t="str">
        <f>VLOOKUP(L2375:L5531,[11]FF!$A$10:$B$16,2,FALSE)</f>
        <v>Ingresos Propios</v>
      </c>
      <c r="N2375" s="16" t="str">
        <f t="shared" si="332"/>
        <v>401</v>
      </c>
      <c r="O2375" s="16" t="str">
        <f>VLOOKUP(N2375:N5531,[11]FF!$A$22:$B$93,2,FALSE)</f>
        <v>Ingresos Propios</v>
      </c>
      <c r="P2375" s="16">
        <v>878229</v>
      </c>
      <c r="Q2375" s="16">
        <v>12</v>
      </c>
      <c r="R2375" s="17">
        <v>0</v>
      </c>
      <c r="S2375" s="17">
        <v>0</v>
      </c>
      <c r="T2375" s="17">
        <f t="shared" si="324"/>
        <v>0</v>
      </c>
      <c r="U2375" s="17">
        <v>0</v>
      </c>
      <c r="V2375" s="17">
        <v>0</v>
      </c>
      <c r="W2375" s="17">
        <f t="shared" si="325"/>
        <v>0</v>
      </c>
      <c r="X2375" t="str">
        <f>VLOOKUP(J2375,'[12]Conver ASEJ VS Clave Nueva'!$A$4:$C$193,3,FALSE)</f>
        <v>7.2.1</v>
      </c>
      <c r="Y2375" t="str">
        <f>VLOOKUP(K2375,'[13]Conver ASEJ VS Clave Nueva'!$B$4:$D$193,3,FALSE)</f>
        <v>Producidos en establecimientos del gobierno</v>
      </c>
    </row>
    <row r="2376" spans="1:25" x14ac:dyDescent="0.25">
      <c r="A2376" s="16">
        <v>86552</v>
      </c>
      <c r="B2376" s="16" t="s">
        <v>146</v>
      </c>
      <c r="C2376" s="16" t="str">
        <f t="shared" si="326"/>
        <v>2018</v>
      </c>
      <c r="D2376" s="16" t="str">
        <f t="shared" si="327"/>
        <v>050000</v>
      </c>
      <c r="E2376" s="16" t="str">
        <f>VLOOKUP(D2376:D5532,'[10]Catalogos CRI'!$A$10:$B$19,2,FALSE)</f>
        <v>PRODUCTOS</v>
      </c>
      <c r="F2376" s="16" t="str">
        <f t="shared" si="328"/>
        <v>051000</v>
      </c>
      <c r="G2376" s="16" t="str">
        <f>VLOOKUP(F2376:F5532,'[10]Catalogos CRI'!$A$24:$B$65,2,FALSE)</f>
        <v>PRODUCTOS DE TIPO CORRIENTE</v>
      </c>
      <c r="H2376" s="16" t="str">
        <f t="shared" si="329"/>
        <v>051030</v>
      </c>
      <c r="I2376" s="16" t="str">
        <f>VLOOKUP(H2376:H5532,'[10]Catalogos CRI'!$A$70:$B$148,2,FALSE)</f>
        <v>Productos diversos</v>
      </c>
      <c r="J2376" s="16" t="str">
        <f t="shared" si="330"/>
        <v>051037</v>
      </c>
      <c r="K2376" s="16" t="str">
        <f>VLOOKUP(J2376:J5532,'[10]Catalogos CRI'!$A$153:$B$335,2,FALSE)</f>
        <v>Venta de productos procedentes de viveros y jardines</v>
      </c>
      <c r="L2376" s="16" t="str">
        <f t="shared" si="331"/>
        <v>400</v>
      </c>
      <c r="M2376" s="16" t="str">
        <f>VLOOKUP(L2376:L5532,[11]FF!$A$10:$B$16,2,FALSE)</f>
        <v>Ingresos Propios</v>
      </c>
      <c r="N2376" s="16" t="str">
        <f t="shared" si="332"/>
        <v>401</v>
      </c>
      <c r="O2376" s="16" t="str">
        <f>VLOOKUP(N2376:N5532,[11]FF!$A$22:$B$93,2,FALSE)</f>
        <v>Ingresos Propios</v>
      </c>
      <c r="P2376" s="16">
        <v>878230</v>
      </c>
      <c r="Q2376" s="16">
        <v>1</v>
      </c>
      <c r="R2376" s="17">
        <v>0</v>
      </c>
      <c r="S2376" s="17">
        <v>0</v>
      </c>
      <c r="T2376" s="17">
        <f t="shared" si="324"/>
        <v>0</v>
      </c>
      <c r="U2376" s="17">
        <v>0</v>
      </c>
      <c r="V2376" s="17">
        <v>0</v>
      </c>
      <c r="W2376" s="17">
        <f t="shared" si="325"/>
        <v>0</v>
      </c>
      <c r="X2376" t="str">
        <f>VLOOKUP(J2376,'[12]Conver ASEJ VS Clave Nueva'!$A$4:$C$193,3,FALSE)</f>
        <v>5.1.9.7</v>
      </c>
      <c r="Y2376" t="str">
        <f>VLOOKUP(K2376,'[13]Conver ASEJ VS Clave Nueva'!$B$4:$D$193,3,FALSE)</f>
        <v>Venta de productos procedentes de viveros y jardines</v>
      </c>
    </row>
    <row r="2377" spans="1:25" x14ac:dyDescent="0.25">
      <c r="A2377" s="16">
        <v>86552</v>
      </c>
      <c r="B2377" s="16" t="s">
        <v>146</v>
      </c>
      <c r="C2377" s="16" t="str">
        <f t="shared" si="326"/>
        <v>2018</v>
      </c>
      <c r="D2377" s="16" t="str">
        <f t="shared" si="327"/>
        <v>050000</v>
      </c>
      <c r="E2377" s="16" t="str">
        <f>VLOOKUP(D2377:D5533,'[10]Catalogos CRI'!$A$10:$B$19,2,FALSE)</f>
        <v>PRODUCTOS</v>
      </c>
      <c r="F2377" s="16" t="str">
        <f t="shared" si="328"/>
        <v>051000</v>
      </c>
      <c r="G2377" s="16" t="str">
        <f>VLOOKUP(F2377:F5533,'[10]Catalogos CRI'!$A$24:$B$65,2,FALSE)</f>
        <v>PRODUCTOS DE TIPO CORRIENTE</v>
      </c>
      <c r="H2377" s="16" t="str">
        <f t="shared" si="329"/>
        <v>051030</v>
      </c>
      <c r="I2377" s="16" t="str">
        <f>VLOOKUP(H2377:H5533,'[10]Catalogos CRI'!$A$70:$B$148,2,FALSE)</f>
        <v>Productos diversos</v>
      </c>
      <c r="J2377" s="16" t="str">
        <f t="shared" si="330"/>
        <v>051037</v>
      </c>
      <c r="K2377" s="16" t="str">
        <f>VLOOKUP(J2377:J5533,'[10]Catalogos CRI'!$A$153:$B$335,2,FALSE)</f>
        <v>Venta de productos procedentes de viveros y jardines</v>
      </c>
      <c r="L2377" s="16" t="str">
        <f t="shared" si="331"/>
        <v>400</v>
      </c>
      <c r="M2377" s="16" t="str">
        <f>VLOOKUP(L2377:L5533,[11]FF!$A$10:$B$16,2,FALSE)</f>
        <v>Ingresos Propios</v>
      </c>
      <c r="N2377" s="16" t="str">
        <f t="shared" si="332"/>
        <v>401</v>
      </c>
      <c r="O2377" s="16" t="str">
        <f>VLOOKUP(N2377:N5533,[11]FF!$A$22:$B$93,2,FALSE)</f>
        <v>Ingresos Propios</v>
      </c>
      <c r="P2377" s="16">
        <v>878231</v>
      </c>
      <c r="Q2377" s="16">
        <v>2</v>
      </c>
      <c r="R2377" s="17">
        <v>0</v>
      </c>
      <c r="S2377" s="17">
        <v>0</v>
      </c>
      <c r="T2377" s="17">
        <f t="shared" ref="T2377:T2440" si="333">R2377+S2377</f>
        <v>0</v>
      </c>
      <c r="U2377" s="17">
        <v>0</v>
      </c>
      <c r="V2377" s="17">
        <v>11000</v>
      </c>
      <c r="W2377" s="17">
        <f t="shared" ref="W2377:W2440" si="334">T2377-V2377</f>
        <v>-11000</v>
      </c>
      <c r="X2377" t="str">
        <f>VLOOKUP(J2377,'[12]Conver ASEJ VS Clave Nueva'!$A$4:$C$193,3,FALSE)</f>
        <v>5.1.9.7</v>
      </c>
      <c r="Y2377" t="str">
        <f>VLOOKUP(K2377,'[13]Conver ASEJ VS Clave Nueva'!$B$4:$D$193,3,FALSE)</f>
        <v>Venta de productos procedentes de viveros y jardines</v>
      </c>
    </row>
    <row r="2378" spans="1:25" x14ac:dyDescent="0.25">
      <c r="A2378" s="16">
        <v>86552</v>
      </c>
      <c r="B2378" s="16" t="s">
        <v>146</v>
      </c>
      <c r="C2378" s="16" t="str">
        <f t="shared" ref="C2378:C2441" si="335">MID(B2378,1,4)</f>
        <v>2018</v>
      </c>
      <c r="D2378" s="16" t="str">
        <f t="shared" ref="D2378:D2441" si="336">MID(B2378,6,6)</f>
        <v>050000</v>
      </c>
      <c r="E2378" s="16" t="str">
        <f>VLOOKUP(D2378:D5534,'[10]Catalogos CRI'!$A$10:$B$19,2,FALSE)</f>
        <v>PRODUCTOS</v>
      </c>
      <c r="F2378" s="16" t="str">
        <f t="shared" ref="F2378:F2441" si="337">MID(B2378,13,6)</f>
        <v>051000</v>
      </c>
      <c r="G2378" s="16" t="str">
        <f>VLOOKUP(F2378:F5534,'[10]Catalogos CRI'!$A$24:$B$65,2,FALSE)</f>
        <v>PRODUCTOS DE TIPO CORRIENTE</v>
      </c>
      <c r="H2378" s="16" t="str">
        <f t="shared" ref="H2378:H2441" si="338">MID(B2378,20,6)</f>
        <v>051030</v>
      </c>
      <c r="I2378" s="16" t="str">
        <f>VLOOKUP(H2378:H5534,'[10]Catalogos CRI'!$A$70:$B$148,2,FALSE)</f>
        <v>Productos diversos</v>
      </c>
      <c r="J2378" s="16" t="str">
        <f t="shared" ref="J2378:J2441" si="339">MID(B2378,27,6)</f>
        <v>051037</v>
      </c>
      <c r="K2378" s="16" t="str">
        <f>VLOOKUP(J2378:J5534,'[10]Catalogos CRI'!$A$153:$B$335,2,FALSE)</f>
        <v>Venta de productos procedentes de viveros y jardines</v>
      </c>
      <c r="L2378" s="16" t="str">
        <f t="shared" ref="L2378:L2441" si="340">MID(B2378,34,3)</f>
        <v>400</v>
      </c>
      <c r="M2378" s="16" t="str">
        <f>VLOOKUP(L2378:L5534,[11]FF!$A$10:$B$16,2,FALSE)</f>
        <v>Ingresos Propios</v>
      </c>
      <c r="N2378" s="16" t="str">
        <f t="shared" ref="N2378:N2441" si="341">MID(B2378,38,3)</f>
        <v>401</v>
      </c>
      <c r="O2378" s="16" t="str">
        <f>VLOOKUP(N2378:N5534,[11]FF!$A$22:$B$93,2,FALSE)</f>
        <v>Ingresos Propios</v>
      </c>
      <c r="P2378" s="16">
        <v>878232</v>
      </c>
      <c r="Q2378" s="16">
        <v>3</v>
      </c>
      <c r="R2378" s="17">
        <v>0</v>
      </c>
      <c r="S2378" s="17">
        <v>0</v>
      </c>
      <c r="T2378" s="17">
        <f t="shared" si="333"/>
        <v>0</v>
      </c>
      <c r="U2378" s="17">
        <v>0</v>
      </c>
      <c r="V2378" s="17">
        <v>0</v>
      </c>
      <c r="W2378" s="17">
        <f t="shared" si="334"/>
        <v>0</v>
      </c>
      <c r="X2378" t="str">
        <f>VLOOKUP(J2378,'[12]Conver ASEJ VS Clave Nueva'!$A$4:$C$193,3,FALSE)</f>
        <v>5.1.9.7</v>
      </c>
      <c r="Y2378" t="str">
        <f>VLOOKUP(K2378,'[13]Conver ASEJ VS Clave Nueva'!$B$4:$D$193,3,FALSE)</f>
        <v>Venta de productos procedentes de viveros y jardines</v>
      </c>
    </row>
    <row r="2379" spans="1:25" x14ac:dyDescent="0.25">
      <c r="A2379" s="16">
        <v>86552</v>
      </c>
      <c r="B2379" s="16" t="s">
        <v>146</v>
      </c>
      <c r="C2379" s="16" t="str">
        <f t="shared" si="335"/>
        <v>2018</v>
      </c>
      <c r="D2379" s="16" t="str">
        <f t="shared" si="336"/>
        <v>050000</v>
      </c>
      <c r="E2379" s="16" t="str">
        <f>VLOOKUP(D2379:D5535,'[10]Catalogos CRI'!$A$10:$B$19,2,FALSE)</f>
        <v>PRODUCTOS</v>
      </c>
      <c r="F2379" s="16" t="str">
        <f t="shared" si="337"/>
        <v>051000</v>
      </c>
      <c r="G2379" s="16" t="str">
        <f>VLOOKUP(F2379:F5535,'[10]Catalogos CRI'!$A$24:$B$65,2,FALSE)</f>
        <v>PRODUCTOS DE TIPO CORRIENTE</v>
      </c>
      <c r="H2379" s="16" t="str">
        <f t="shared" si="338"/>
        <v>051030</v>
      </c>
      <c r="I2379" s="16" t="str">
        <f>VLOOKUP(H2379:H5535,'[10]Catalogos CRI'!$A$70:$B$148,2,FALSE)</f>
        <v>Productos diversos</v>
      </c>
      <c r="J2379" s="16" t="str">
        <f t="shared" si="339"/>
        <v>051037</v>
      </c>
      <c r="K2379" s="16" t="str">
        <f>VLOOKUP(J2379:J5535,'[10]Catalogos CRI'!$A$153:$B$335,2,FALSE)</f>
        <v>Venta de productos procedentes de viveros y jardines</v>
      </c>
      <c r="L2379" s="16" t="str">
        <f t="shared" si="340"/>
        <v>400</v>
      </c>
      <c r="M2379" s="16" t="str">
        <f>VLOOKUP(L2379:L5535,[11]FF!$A$10:$B$16,2,FALSE)</f>
        <v>Ingresos Propios</v>
      </c>
      <c r="N2379" s="16" t="str">
        <f t="shared" si="341"/>
        <v>401</v>
      </c>
      <c r="O2379" s="16" t="str">
        <f>VLOOKUP(N2379:N5535,[11]FF!$A$22:$B$93,2,FALSE)</f>
        <v>Ingresos Propios</v>
      </c>
      <c r="P2379" s="16">
        <v>878233</v>
      </c>
      <c r="Q2379" s="16">
        <v>4</v>
      </c>
      <c r="R2379" s="17">
        <v>0</v>
      </c>
      <c r="S2379" s="17">
        <v>0</v>
      </c>
      <c r="T2379" s="17">
        <f t="shared" si="333"/>
        <v>0</v>
      </c>
      <c r="U2379" s="17">
        <v>0</v>
      </c>
      <c r="V2379" s="17">
        <v>0</v>
      </c>
      <c r="W2379" s="17">
        <f t="shared" si="334"/>
        <v>0</v>
      </c>
      <c r="X2379" t="str">
        <f>VLOOKUP(J2379,'[12]Conver ASEJ VS Clave Nueva'!$A$4:$C$193,3,FALSE)</f>
        <v>5.1.9.7</v>
      </c>
      <c r="Y2379" t="str">
        <f>VLOOKUP(K2379,'[13]Conver ASEJ VS Clave Nueva'!$B$4:$D$193,3,FALSE)</f>
        <v>Venta de productos procedentes de viveros y jardines</v>
      </c>
    </row>
    <row r="2380" spans="1:25" x14ac:dyDescent="0.25">
      <c r="A2380" s="16">
        <v>86552</v>
      </c>
      <c r="B2380" s="16" t="s">
        <v>146</v>
      </c>
      <c r="C2380" s="16" t="str">
        <f t="shared" si="335"/>
        <v>2018</v>
      </c>
      <c r="D2380" s="16" t="str">
        <f t="shared" si="336"/>
        <v>050000</v>
      </c>
      <c r="E2380" s="16" t="str">
        <f>VLOOKUP(D2380:D5536,'[10]Catalogos CRI'!$A$10:$B$19,2,FALSE)</f>
        <v>PRODUCTOS</v>
      </c>
      <c r="F2380" s="16" t="str">
        <f t="shared" si="337"/>
        <v>051000</v>
      </c>
      <c r="G2380" s="16" t="str">
        <f>VLOOKUP(F2380:F5536,'[10]Catalogos CRI'!$A$24:$B$65,2,FALSE)</f>
        <v>PRODUCTOS DE TIPO CORRIENTE</v>
      </c>
      <c r="H2380" s="16" t="str">
        <f t="shared" si="338"/>
        <v>051030</v>
      </c>
      <c r="I2380" s="16" t="str">
        <f>VLOOKUP(H2380:H5536,'[10]Catalogos CRI'!$A$70:$B$148,2,FALSE)</f>
        <v>Productos diversos</v>
      </c>
      <c r="J2380" s="16" t="str">
        <f t="shared" si="339"/>
        <v>051037</v>
      </c>
      <c r="K2380" s="16" t="str">
        <f>VLOOKUP(J2380:J5536,'[10]Catalogos CRI'!$A$153:$B$335,2,FALSE)</f>
        <v>Venta de productos procedentes de viveros y jardines</v>
      </c>
      <c r="L2380" s="16" t="str">
        <f t="shared" si="340"/>
        <v>400</v>
      </c>
      <c r="M2380" s="16" t="str">
        <f>VLOOKUP(L2380:L5536,[11]FF!$A$10:$B$16,2,FALSE)</f>
        <v>Ingresos Propios</v>
      </c>
      <c r="N2380" s="16" t="str">
        <f t="shared" si="341"/>
        <v>401</v>
      </c>
      <c r="O2380" s="16" t="str">
        <f>VLOOKUP(N2380:N5536,[11]FF!$A$22:$B$93,2,FALSE)</f>
        <v>Ingresos Propios</v>
      </c>
      <c r="P2380" s="16">
        <v>878234</v>
      </c>
      <c r="Q2380" s="16">
        <v>5</v>
      </c>
      <c r="R2380" s="17">
        <v>0</v>
      </c>
      <c r="S2380" s="17">
        <v>0</v>
      </c>
      <c r="T2380" s="17">
        <f t="shared" si="333"/>
        <v>0</v>
      </c>
      <c r="U2380" s="17">
        <v>0</v>
      </c>
      <c r="V2380" s="17">
        <v>5445</v>
      </c>
      <c r="W2380" s="17">
        <f t="shared" si="334"/>
        <v>-5445</v>
      </c>
      <c r="X2380" t="str">
        <f>VLOOKUP(J2380,'[12]Conver ASEJ VS Clave Nueva'!$A$4:$C$193,3,FALSE)</f>
        <v>5.1.9.7</v>
      </c>
      <c r="Y2380" t="str">
        <f>VLOOKUP(K2380,'[13]Conver ASEJ VS Clave Nueva'!$B$4:$D$193,3,FALSE)</f>
        <v>Venta de productos procedentes de viveros y jardines</v>
      </c>
    </row>
    <row r="2381" spans="1:25" x14ac:dyDescent="0.25">
      <c r="A2381" s="16">
        <v>86552</v>
      </c>
      <c r="B2381" s="16" t="s">
        <v>146</v>
      </c>
      <c r="C2381" s="16" t="str">
        <f t="shared" si="335"/>
        <v>2018</v>
      </c>
      <c r="D2381" s="16" t="str">
        <f t="shared" si="336"/>
        <v>050000</v>
      </c>
      <c r="E2381" s="16" t="str">
        <f>VLOOKUP(D2381:D5537,'[10]Catalogos CRI'!$A$10:$B$19,2,FALSE)</f>
        <v>PRODUCTOS</v>
      </c>
      <c r="F2381" s="16" t="str">
        <f t="shared" si="337"/>
        <v>051000</v>
      </c>
      <c r="G2381" s="16" t="str">
        <f>VLOOKUP(F2381:F5537,'[10]Catalogos CRI'!$A$24:$B$65,2,FALSE)</f>
        <v>PRODUCTOS DE TIPO CORRIENTE</v>
      </c>
      <c r="H2381" s="16" t="str">
        <f t="shared" si="338"/>
        <v>051030</v>
      </c>
      <c r="I2381" s="16" t="str">
        <f>VLOOKUP(H2381:H5537,'[10]Catalogos CRI'!$A$70:$B$148,2,FALSE)</f>
        <v>Productos diversos</v>
      </c>
      <c r="J2381" s="16" t="str">
        <f t="shared" si="339"/>
        <v>051037</v>
      </c>
      <c r="K2381" s="16" t="str">
        <f>VLOOKUP(J2381:J5537,'[10]Catalogos CRI'!$A$153:$B$335,2,FALSE)</f>
        <v>Venta de productos procedentes de viveros y jardines</v>
      </c>
      <c r="L2381" s="16" t="str">
        <f t="shared" si="340"/>
        <v>400</v>
      </c>
      <c r="M2381" s="16" t="str">
        <f>VLOOKUP(L2381:L5537,[11]FF!$A$10:$B$16,2,FALSE)</f>
        <v>Ingresos Propios</v>
      </c>
      <c r="N2381" s="16" t="str">
        <f t="shared" si="341"/>
        <v>401</v>
      </c>
      <c r="O2381" s="16" t="str">
        <f>VLOOKUP(N2381:N5537,[11]FF!$A$22:$B$93,2,FALSE)</f>
        <v>Ingresos Propios</v>
      </c>
      <c r="P2381" s="16">
        <v>878235</v>
      </c>
      <c r="Q2381" s="16">
        <v>6</v>
      </c>
      <c r="R2381" s="17">
        <v>0</v>
      </c>
      <c r="S2381" s="17">
        <v>0</v>
      </c>
      <c r="T2381" s="17">
        <f t="shared" si="333"/>
        <v>0</v>
      </c>
      <c r="U2381" s="17">
        <v>0</v>
      </c>
      <c r="V2381" s="17">
        <v>0</v>
      </c>
      <c r="W2381" s="17">
        <f t="shared" si="334"/>
        <v>0</v>
      </c>
      <c r="X2381" t="str">
        <f>VLOOKUP(J2381,'[12]Conver ASEJ VS Clave Nueva'!$A$4:$C$193,3,FALSE)</f>
        <v>5.1.9.7</v>
      </c>
      <c r="Y2381" t="str">
        <f>VLOOKUP(K2381,'[13]Conver ASEJ VS Clave Nueva'!$B$4:$D$193,3,FALSE)</f>
        <v>Venta de productos procedentes de viveros y jardines</v>
      </c>
    </row>
    <row r="2382" spans="1:25" x14ac:dyDescent="0.25">
      <c r="A2382" s="16">
        <v>86552</v>
      </c>
      <c r="B2382" s="16" t="s">
        <v>146</v>
      </c>
      <c r="C2382" s="16" t="str">
        <f t="shared" si="335"/>
        <v>2018</v>
      </c>
      <c r="D2382" s="16" t="str">
        <f t="shared" si="336"/>
        <v>050000</v>
      </c>
      <c r="E2382" s="16" t="str">
        <f>VLOOKUP(D2382:D5538,'[10]Catalogos CRI'!$A$10:$B$19,2,FALSE)</f>
        <v>PRODUCTOS</v>
      </c>
      <c r="F2382" s="16" t="str">
        <f t="shared" si="337"/>
        <v>051000</v>
      </c>
      <c r="G2382" s="16" t="str">
        <f>VLOOKUP(F2382:F5538,'[10]Catalogos CRI'!$A$24:$B$65,2,FALSE)</f>
        <v>PRODUCTOS DE TIPO CORRIENTE</v>
      </c>
      <c r="H2382" s="16" t="str">
        <f t="shared" si="338"/>
        <v>051030</v>
      </c>
      <c r="I2382" s="16" t="str">
        <f>VLOOKUP(H2382:H5538,'[10]Catalogos CRI'!$A$70:$B$148,2,FALSE)</f>
        <v>Productos diversos</v>
      </c>
      <c r="J2382" s="16" t="str">
        <f t="shared" si="339"/>
        <v>051037</v>
      </c>
      <c r="K2382" s="16" t="str">
        <f>VLOOKUP(J2382:J5538,'[10]Catalogos CRI'!$A$153:$B$335,2,FALSE)</f>
        <v>Venta de productos procedentes de viveros y jardines</v>
      </c>
      <c r="L2382" s="16" t="str">
        <f t="shared" si="340"/>
        <v>400</v>
      </c>
      <c r="M2382" s="16" t="str">
        <f>VLOOKUP(L2382:L5538,[11]FF!$A$10:$B$16,2,FALSE)</f>
        <v>Ingresos Propios</v>
      </c>
      <c r="N2382" s="16" t="str">
        <f t="shared" si="341"/>
        <v>401</v>
      </c>
      <c r="O2382" s="16" t="str">
        <f>VLOOKUP(N2382:N5538,[11]FF!$A$22:$B$93,2,FALSE)</f>
        <v>Ingresos Propios</v>
      </c>
      <c r="P2382" s="16">
        <v>878236</v>
      </c>
      <c r="Q2382" s="16">
        <v>7</v>
      </c>
      <c r="R2382" s="17">
        <v>0</v>
      </c>
      <c r="S2382" s="17">
        <v>0</v>
      </c>
      <c r="T2382" s="17">
        <f t="shared" si="333"/>
        <v>0</v>
      </c>
      <c r="U2382" s="17">
        <v>0</v>
      </c>
      <c r="V2382" s="17">
        <v>0</v>
      </c>
      <c r="W2382" s="17">
        <f t="shared" si="334"/>
        <v>0</v>
      </c>
      <c r="X2382" t="str">
        <f>VLOOKUP(J2382,'[12]Conver ASEJ VS Clave Nueva'!$A$4:$C$193,3,FALSE)</f>
        <v>5.1.9.7</v>
      </c>
      <c r="Y2382" t="str">
        <f>VLOOKUP(K2382,'[13]Conver ASEJ VS Clave Nueva'!$B$4:$D$193,3,FALSE)</f>
        <v>Venta de productos procedentes de viveros y jardines</v>
      </c>
    </row>
    <row r="2383" spans="1:25" x14ac:dyDescent="0.25">
      <c r="A2383" s="16">
        <v>86552</v>
      </c>
      <c r="B2383" s="16" t="s">
        <v>146</v>
      </c>
      <c r="C2383" s="16" t="str">
        <f t="shared" si="335"/>
        <v>2018</v>
      </c>
      <c r="D2383" s="16" t="str">
        <f t="shared" si="336"/>
        <v>050000</v>
      </c>
      <c r="E2383" s="16" t="str">
        <f>VLOOKUP(D2383:D5539,'[10]Catalogos CRI'!$A$10:$B$19,2,FALSE)</f>
        <v>PRODUCTOS</v>
      </c>
      <c r="F2383" s="16" t="str">
        <f t="shared" si="337"/>
        <v>051000</v>
      </c>
      <c r="G2383" s="16" t="str">
        <f>VLOOKUP(F2383:F5539,'[10]Catalogos CRI'!$A$24:$B$65,2,FALSE)</f>
        <v>PRODUCTOS DE TIPO CORRIENTE</v>
      </c>
      <c r="H2383" s="16" t="str">
        <f t="shared" si="338"/>
        <v>051030</v>
      </c>
      <c r="I2383" s="16" t="str">
        <f>VLOOKUP(H2383:H5539,'[10]Catalogos CRI'!$A$70:$B$148,2,FALSE)</f>
        <v>Productos diversos</v>
      </c>
      <c r="J2383" s="16" t="str">
        <f t="shared" si="339"/>
        <v>051037</v>
      </c>
      <c r="K2383" s="16" t="str">
        <f>VLOOKUP(J2383:J5539,'[10]Catalogos CRI'!$A$153:$B$335,2,FALSE)</f>
        <v>Venta de productos procedentes de viveros y jardines</v>
      </c>
      <c r="L2383" s="16" t="str">
        <f t="shared" si="340"/>
        <v>400</v>
      </c>
      <c r="M2383" s="16" t="str">
        <f>VLOOKUP(L2383:L5539,[11]FF!$A$10:$B$16,2,FALSE)</f>
        <v>Ingresos Propios</v>
      </c>
      <c r="N2383" s="16" t="str">
        <f t="shared" si="341"/>
        <v>401</v>
      </c>
      <c r="O2383" s="16" t="str">
        <f>VLOOKUP(N2383:N5539,[11]FF!$A$22:$B$93,2,FALSE)</f>
        <v>Ingresos Propios</v>
      </c>
      <c r="P2383" s="16">
        <v>878237</v>
      </c>
      <c r="Q2383" s="16">
        <v>8</v>
      </c>
      <c r="R2383" s="17">
        <v>0</v>
      </c>
      <c r="S2383" s="17">
        <v>0</v>
      </c>
      <c r="T2383" s="17">
        <f t="shared" si="333"/>
        <v>0</v>
      </c>
      <c r="U2383" s="17">
        <v>0</v>
      </c>
      <c r="V2383" s="17">
        <v>0</v>
      </c>
      <c r="W2383" s="17">
        <f t="shared" si="334"/>
        <v>0</v>
      </c>
      <c r="X2383" t="str">
        <f>VLOOKUP(J2383,'[12]Conver ASEJ VS Clave Nueva'!$A$4:$C$193,3,FALSE)</f>
        <v>5.1.9.7</v>
      </c>
      <c r="Y2383" t="str">
        <f>VLOOKUP(K2383,'[13]Conver ASEJ VS Clave Nueva'!$B$4:$D$193,3,FALSE)</f>
        <v>Venta de productos procedentes de viveros y jardines</v>
      </c>
    </row>
    <row r="2384" spans="1:25" x14ac:dyDescent="0.25">
      <c r="A2384" s="16">
        <v>86552</v>
      </c>
      <c r="B2384" s="16" t="s">
        <v>146</v>
      </c>
      <c r="C2384" s="16" t="str">
        <f t="shared" si="335"/>
        <v>2018</v>
      </c>
      <c r="D2384" s="16" t="str">
        <f t="shared" si="336"/>
        <v>050000</v>
      </c>
      <c r="E2384" s="16" t="str">
        <f>VLOOKUP(D2384:D5540,'[10]Catalogos CRI'!$A$10:$B$19,2,FALSE)</f>
        <v>PRODUCTOS</v>
      </c>
      <c r="F2384" s="16" t="str">
        <f t="shared" si="337"/>
        <v>051000</v>
      </c>
      <c r="G2384" s="16" t="str">
        <f>VLOOKUP(F2384:F5540,'[10]Catalogos CRI'!$A$24:$B$65,2,FALSE)</f>
        <v>PRODUCTOS DE TIPO CORRIENTE</v>
      </c>
      <c r="H2384" s="16" t="str">
        <f t="shared" si="338"/>
        <v>051030</v>
      </c>
      <c r="I2384" s="16" t="str">
        <f>VLOOKUP(H2384:H5540,'[10]Catalogos CRI'!$A$70:$B$148,2,FALSE)</f>
        <v>Productos diversos</v>
      </c>
      <c r="J2384" s="16" t="str">
        <f t="shared" si="339"/>
        <v>051037</v>
      </c>
      <c r="K2384" s="16" t="str">
        <f>VLOOKUP(J2384:J5540,'[10]Catalogos CRI'!$A$153:$B$335,2,FALSE)</f>
        <v>Venta de productos procedentes de viveros y jardines</v>
      </c>
      <c r="L2384" s="16" t="str">
        <f t="shared" si="340"/>
        <v>400</v>
      </c>
      <c r="M2384" s="16" t="str">
        <f>VLOOKUP(L2384:L5540,[11]FF!$A$10:$B$16,2,FALSE)</f>
        <v>Ingresos Propios</v>
      </c>
      <c r="N2384" s="16" t="str">
        <f t="shared" si="341"/>
        <v>401</v>
      </c>
      <c r="O2384" s="16" t="str">
        <f>VLOOKUP(N2384:N5540,[11]FF!$A$22:$B$93,2,FALSE)</f>
        <v>Ingresos Propios</v>
      </c>
      <c r="P2384" s="16">
        <v>878238</v>
      </c>
      <c r="Q2384" s="16">
        <v>9</v>
      </c>
      <c r="R2384" s="17">
        <v>0</v>
      </c>
      <c r="S2384" s="17">
        <v>0</v>
      </c>
      <c r="T2384" s="17">
        <f t="shared" si="333"/>
        <v>0</v>
      </c>
      <c r="U2384" s="17">
        <v>0</v>
      </c>
      <c r="V2384" s="17">
        <v>0</v>
      </c>
      <c r="W2384" s="17">
        <f t="shared" si="334"/>
        <v>0</v>
      </c>
      <c r="X2384" t="str">
        <f>VLOOKUP(J2384,'[12]Conver ASEJ VS Clave Nueva'!$A$4:$C$193,3,FALSE)</f>
        <v>5.1.9.7</v>
      </c>
      <c r="Y2384" t="str">
        <f>VLOOKUP(K2384,'[13]Conver ASEJ VS Clave Nueva'!$B$4:$D$193,3,FALSE)</f>
        <v>Venta de productos procedentes de viveros y jardines</v>
      </c>
    </row>
    <row r="2385" spans="1:25" x14ac:dyDescent="0.25">
      <c r="A2385" s="16">
        <v>86552</v>
      </c>
      <c r="B2385" s="16" t="s">
        <v>146</v>
      </c>
      <c r="C2385" s="16" t="str">
        <f t="shared" si="335"/>
        <v>2018</v>
      </c>
      <c r="D2385" s="16" t="str">
        <f t="shared" si="336"/>
        <v>050000</v>
      </c>
      <c r="E2385" s="16" t="str">
        <f>VLOOKUP(D2385:D5541,'[10]Catalogos CRI'!$A$10:$B$19,2,FALSE)</f>
        <v>PRODUCTOS</v>
      </c>
      <c r="F2385" s="16" t="str">
        <f t="shared" si="337"/>
        <v>051000</v>
      </c>
      <c r="G2385" s="16" t="str">
        <f>VLOOKUP(F2385:F5541,'[10]Catalogos CRI'!$A$24:$B$65,2,FALSE)</f>
        <v>PRODUCTOS DE TIPO CORRIENTE</v>
      </c>
      <c r="H2385" s="16" t="str">
        <f t="shared" si="338"/>
        <v>051030</v>
      </c>
      <c r="I2385" s="16" t="str">
        <f>VLOOKUP(H2385:H5541,'[10]Catalogos CRI'!$A$70:$B$148,2,FALSE)</f>
        <v>Productos diversos</v>
      </c>
      <c r="J2385" s="16" t="str">
        <f t="shared" si="339"/>
        <v>051037</v>
      </c>
      <c r="K2385" s="16" t="str">
        <f>VLOOKUP(J2385:J5541,'[10]Catalogos CRI'!$A$153:$B$335,2,FALSE)</f>
        <v>Venta de productos procedentes de viveros y jardines</v>
      </c>
      <c r="L2385" s="16" t="str">
        <f t="shared" si="340"/>
        <v>400</v>
      </c>
      <c r="M2385" s="16" t="str">
        <f>VLOOKUP(L2385:L5541,[11]FF!$A$10:$B$16,2,FALSE)</f>
        <v>Ingresos Propios</v>
      </c>
      <c r="N2385" s="16" t="str">
        <f t="shared" si="341"/>
        <v>401</v>
      </c>
      <c r="O2385" s="16" t="str">
        <f>VLOOKUP(N2385:N5541,[11]FF!$A$22:$B$93,2,FALSE)</f>
        <v>Ingresos Propios</v>
      </c>
      <c r="P2385" s="16">
        <v>878239</v>
      </c>
      <c r="Q2385" s="16">
        <v>10</v>
      </c>
      <c r="R2385" s="17">
        <v>0</v>
      </c>
      <c r="S2385" s="17">
        <v>0</v>
      </c>
      <c r="T2385" s="17">
        <f t="shared" si="333"/>
        <v>0</v>
      </c>
      <c r="U2385" s="17">
        <v>0</v>
      </c>
      <c r="V2385" s="17">
        <v>0</v>
      </c>
      <c r="W2385" s="17">
        <f t="shared" si="334"/>
        <v>0</v>
      </c>
      <c r="X2385" t="str">
        <f>VLOOKUP(J2385,'[12]Conver ASEJ VS Clave Nueva'!$A$4:$C$193,3,FALSE)</f>
        <v>5.1.9.7</v>
      </c>
      <c r="Y2385" t="str">
        <f>VLOOKUP(K2385,'[13]Conver ASEJ VS Clave Nueva'!$B$4:$D$193,3,FALSE)</f>
        <v>Venta de productos procedentes de viveros y jardines</v>
      </c>
    </row>
    <row r="2386" spans="1:25" x14ac:dyDescent="0.25">
      <c r="A2386" s="16">
        <v>86552</v>
      </c>
      <c r="B2386" s="16" t="s">
        <v>146</v>
      </c>
      <c r="C2386" s="16" t="str">
        <f t="shared" si="335"/>
        <v>2018</v>
      </c>
      <c r="D2386" s="16" t="str">
        <f t="shared" si="336"/>
        <v>050000</v>
      </c>
      <c r="E2386" s="16" t="str">
        <f>VLOOKUP(D2386:D5542,'[10]Catalogos CRI'!$A$10:$B$19,2,FALSE)</f>
        <v>PRODUCTOS</v>
      </c>
      <c r="F2386" s="16" t="str">
        <f t="shared" si="337"/>
        <v>051000</v>
      </c>
      <c r="G2386" s="16" t="str">
        <f>VLOOKUP(F2386:F5542,'[10]Catalogos CRI'!$A$24:$B$65,2,FALSE)</f>
        <v>PRODUCTOS DE TIPO CORRIENTE</v>
      </c>
      <c r="H2386" s="16" t="str">
        <f t="shared" si="338"/>
        <v>051030</v>
      </c>
      <c r="I2386" s="16" t="str">
        <f>VLOOKUP(H2386:H5542,'[10]Catalogos CRI'!$A$70:$B$148,2,FALSE)</f>
        <v>Productos diversos</v>
      </c>
      <c r="J2386" s="16" t="str">
        <f t="shared" si="339"/>
        <v>051037</v>
      </c>
      <c r="K2386" s="16" t="str">
        <f>VLOOKUP(J2386:J5542,'[10]Catalogos CRI'!$A$153:$B$335,2,FALSE)</f>
        <v>Venta de productos procedentes de viveros y jardines</v>
      </c>
      <c r="L2386" s="16" t="str">
        <f t="shared" si="340"/>
        <v>400</v>
      </c>
      <c r="M2386" s="16" t="str">
        <f>VLOOKUP(L2386:L5542,[11]FF!$A$10:$B$16,2,FALSE)</f>
        <v>Ingresos Propios</v>
      </c>
      <c r="N2386" s="16" t="str">
        <f t="shared" si="341"/>
        <v>401</v>
      </c>
      <c r="O2386" s="16" t="str">
        <f>VLOOKUP(N2386:N5542,[11]FF!$A$22:$B$93,2,FALSE)</f>
        <v>Ingresos Propios</v>
      </c>
      <c r="P2386" s="16">
        <v>878240</v>
      </c>
      <c r="Q2386" s="16">
        <v>11</v>
      </c>
      <c r="R2386" s="17">
        <v>0</v>
      </c>
      <c r="S2386" s="17">
        <v>0</v>
      </c>
      <c r="T2386" s="17">
        <f t="shared" si="333"/>
        <v>0</v>
      </c>
      <c r="U2386" s="17">
        <v>0</v>
      </c>
      <c r="V2386" s="17">
        <v>0</v>
      </c>
      <c r="W2386" s="17">
        <f t="shared" si="334"/>
        <v>0</v>
      </c>
      <c r="X2386" t="str">
        <f>VLOOKUP(J2386,'[12]Conver ASEJ VS Clave Nueva'!$A$4:$C$193,3,FALSE)</f>
        <v>5.1.9.7</v>
      </c>
      <c r="Y2386" t="str">
        <f>VLOOKUP(K2386,'[13]Conver ASEJ VS Clave Nueva'!$B$4:$D$193,3,FALSE)</f>
        <v>Venta de productos procedentes de viveros y jardines</v>
      </c>
    </row>
    <row r="2387" spans="1:25" x14ac:dyDescent="0.25">
      <c r="A2387" s="16">
        <v>86552</v>
      </c>
      <c r="B2387" s="16" t="s">
        <v>146</v>
      </c>
      <c r="C2387" s="16" t="str">
        <f t="shared" si="335"/>
        <v>2018</v>
      </c>
      <c r="D2387" s="16" t="str">
        <f t="shared" si="336"/>
        <v>050000</v>
      </c>
      <c r="E2387" s="16" t="str">
        <f>VLOOKUP(D2387:D5543,'[10]Catalogos CRI'!$A$10:$B$19,2,FALSE)</f>
        <v>PRODUCTOS</v>
      </c>
      <c r="F2387" s="16" t="str">
        <f t="shared" si="337"/>
        <v>051000</v>
      </c>
      <c r="G2387" s="16" t="str">
        <f>VLOOKUP(F2387:F5543,'[10]Catalogos CRI'!$A$24:$B$65,2,FALSE)</f>
        <v>PRODUCTOS DE TIPO CORRIENTE</v>
      </c>
      <c r="H2387" s="16" t="str">
        <f t="shared" si="338"/>
        <v>051030</v>
      </c>
      <c r="I2387" s="16" t="str">
        <f>VLOOKUP(H2387:H5543,'[10]Catalogos CRI'!$A$70:$B$148,2,FALSE)</f>
        <v>Productos diversos</v>
      </c>
      <c r="J2387" s="16" t="str">
        <f t="shared" si="339"/>
        <v>051037</v>
      </c>
      <c r="K2387" s="16" t="str">
        <f>VLOOKUP(J2387:J5543,'[10]Catalogos CRI'!$A$153:$B$335,2,FALSE)</f>
        <v>Venta de productos procedentes de viveros y jardines</v>
      </c>
      <c r="L2387" s="16" t="str">
        <f t="shared" si="340"/>
        <v>400</v>
      </c>
      <c r="M2387" s="16" t="str">
        <f>VLOOKUP(L2387:L5543,[11]FF!$A$10:$B$16,2,FALSE)</f>
        <v>Ingresos Propios</v>
      </c>
      <c r="N2387" s="16" t="str">
        <f t="shared" si="341"/>
        <v>401</v>
      </c>
      <c r="O2387" s="16" t="str">
        <f>VLOOKUP(N2387:N5543,[11]FF!$A$22:$B$93,2,FALSE)</f>
        <v>Ingresos Propios</v>
      </c>
      <c r="P2387" s="16">
        <v>878241</v>
      </c>
      <c r="Q2387" s="16">
        <v>12</v>
      </c>
      <c r="R2387" s="17">
        <v>0</v>
      </c>
      <c r="S2387" s="17">
        <v>0</v>
      </c>
      <c r="T2387" s="17">
        <f t="shared" si="333"/>
        <v>0</v>
      </c>
      <c r="U2387" s="17">
        <v>0</v>
      </c>
      <c r="V2387" s="17">
        <v>0</v>
      </c>
      <c r="W2387" s="17">
        <f t="shared" si="334"/>
        <v>0</v>
      </c>
      <c r="X2387" t="str">
        <f>VLOOKUP(J2387,'[12]Conver ASEJ VS Clave Nueva'!$A$4:$C$193,3,FALSE)</f>
        <v>5.1.9.7</v>
      </c>
      <c r="Y2387" t="str">
        <f>VLOOKUP(K2387,'[13]Conver ASEJ VS Clave Nueva'!$B$4:$D$193,3,FALSE)</f>
        <v>Venta de productos procedentes de viveros y jardines</v>
      </c>
    </row>
    <row r="2388" spans="1:25" x14ac:dyDescent="0.25">
      <c r="A2388" s="16">
        <v>86553</v>
      </c>
      <c r="B2388" s="16" t="s">
        <v>181</v>
      </c>
      <c r="C2388" s="16" t="str">
        <f t="shared" si="335"/>
        <v>2018</v>
      </c>
      <c r="D2388" s="16" t="str">
        <f t="shared" si="336"/>
        <v>060000</v>
      </c>
      <c r="E2388" s="16" t="str">
        <f>VLOOKUP(D2388:D5544,'[10]Catalogos CRI'!$A$10:$B$19,2,FALSE)</f>
        <v>APROVECHAMIENTOS</v>
      </c>
      <c r="F2388" s="16" t="str">
        <f t="shared" si="337"/>
        <v>063000</v>
      </c>
      <c r="G2388" s="16" t="str">
        <f>VLOOKUP(F2388:F5544,'[10]Catalogos CRI'!$A$24:$B$65,2,FALSE)</f>
        <v>OTROS APORVECHAMIENTOS</v>
      </c>
      <c r="H2388" s="16" t="str">
        <f t="shared" si="338"/>
        <v>063010</v>
      </c>
      <c r="I2388" s="16" t="str">
        <f>VLOOKUP(H2388:H5544,'[10]Catalogos CRI'!$A$70:$B$148,2,FALSE)</f>
        <v>Otros aprovechamientos</v>
      </c>
      <c r="J2388" s="16" t="str">
        <f t="shared" si="339"/>
        <v>063011</v>
      </c>
      <c r="K2388" s="16" t="str">
        <f>VLOOKUP(J2388:J5544,'[10]Catalogos CRI'!$A$153:$B$335,2,FALSE)</f>
        <v>Otros  aprovechamientos</v>
      </c>
      <c r="L2388" s="16" t="str">
        <f t="shared" si="340"/>
        <v>600</v>
      </c>
      <c r="M2388" s="16" t="str">
        <f>VLOOKUP(L2388:L5544,[11]FF!$A$10:$B$16,2,FALSE)</f>
        <v>Recursos Estatales</v>
      </c>
      <c r="N2388" s="16" t="str">
        <f t="shared" si="341"/>
        <v>615</v>
      </c>
      <c r="O2388" s="16" t="str">
        <f>VLOOKUP(N2388:N5544,[11]FF!$A$22:$B$93,2,FALSE)</f>
        <v>Aport. P/Obras Div. Colonias</v>
      </c>
      <c r="P2388" s="16">
        <v>878253</v>
      </c>
      <c r="Q2388" s="16">
        <v>1</v>
      </c>
      <c r="R2388" s="17">
        <v>0</v>
      </c>
      <c r="S2388" s="17">
        <v>0</v>
      </c>
      <c r="T2388" s="17">
        <f t="shared" si="333"/>
        <v>0</v>
      </c>
      <c r="U2388" s="17">
        <v>0</v>
      </c>
      <c r="V2388" s="17">
        <v>0</v>
      </c>
      <c r="W2388" s="17">
        <f t="shared" si="334"/>
        <v>0</v>
      </c>
      <c r="X2388" t="str">
        <f>VLOOKUP(J2388,'[12]Conver ASEJ VS Clave Nueva'!$A$4:$C$193,3,FALSE)</f>
        <v>6.3.9.9</v>
      </c>
      <c r="Y2388" t="str">
        <f>VLOOKUP(K2388,'[13]Conver ASEJ VS Clave Nueva'!$B$4:$D$193,3,FALSE)</f>
        <v>Otros  aprovechamientos</v>
      </c>
    </row>
    <row r="2389" spans="1:25" x14ac:dyDescent="0.25">
      <c r="A2389" s="16">
        <v>86553</v>
      </c>
      <c r="B2389" s="16" t="s">
        <v>181</v>
      </c>
      <c r="C2389" s="16" t="str">
        <f t="shared" si="335"/>
        <v>2018</v>
      </c>
      <c r="D2389" s="16" t="str">
        <f t="shared" si="336"/>
        <v>060000</v>
      </c>
      <c r="E2389" s="16" t="str">
        <f>VLOOKUP(D2389:D5545,'[10]Catalogos CRI'!$A$10:$B$19,2,FALSE)</f>
        <v>APROVECHAMIENTOS</v>
      </c>
      <c r="F2389" s="16" t="str">
        <f t="shared" si="337"/>
        <v>063000</v>
      </c>
      <c r="G2389" s="16" t="str">
        <f>VLOOKUP(F2389:F5545,'[10]Catalogos CRI'!$A$24:$B$65,2,FALSE)</f>
        <v>OTROS APORVECHAMIENTOS</v>
      </c>
      <c r="H2389" s="16" t="str">
        <f t="shared" si="338"/>
        <v>063010</v>
      </c>
      <c r="I2389" s="16" t="str">
        <f>VLOOKUP(H2389:H5545,'[10]Catalogos CRI'!$A$70:$B$148,2,FALSE)</f>
        <v>Otros aprovechamientos</v>
      </c>
      <c r="J2389" s="16" t="str">
        <f t="shared" si="339"/>
        <v>063011</v>
      </c>
      <c r="K2389" s="16" t="str">
        <f>VLOOKUP(J2389:J5545,'[10]Catalogos CRI'!$A$153:$B$335,2,FALSE)</f>
        <v>Otros  aprovechamientos</v>
      </c>
      <c r="L2389" s="16" t="str">
        <f t="shared" si="340"/>
        <v>600</v>
      </c>
      <c r="M2389" s="16" t="str">
        <f>VLOOKUP(L2389:L5545,[11]FF!$A$10:$B$16,2,FALSE)</f>
        <v>Recursos Estatales</v>
      </c>
      <c r="N2389" s="16" t="str">
        <f t="shared" si="341"/>
        <v>615</v>
      </c>
      <c r="O2389" s="16" t="str">
        <f>VLOOKUP(N2389:N5545,[11]FF!$A$22:$B$93,2,FALSE)</f>
        <v>Aport. P/Obras Div. Colonias</v>
      </c>
      <c r="P2389" s="16">
        <v>878254</v>
      </c>
      <c r="Q2389" s="16">
        <v>2</v>
      </c>
      <c r="R2389" s="17">
        <v>0</v>
      </c>
      <c r="S2389" s="17">
        <v>0</v>
      </c>
      <c r="T2389" s="17">
        <f t="shared" si="333"/>
        <v>0</v>
      </c>
      <c r="U2389" s="17">
        <v>0</v>
      </c>
      <c r="V2389" s="17">
        <v>0</v>
      </c>
      <c r="W2389" s="17">
        <f t="shared" si="334"/>
        <v>0</v>
      </c>
      <c r="X2389" t="str">
        <f>VLOOKUP(J2389,'[12]Conver ASEJ VS Clave Nueva'!$A$4:$C$193,3,FALSE)</f>
        <v>6.3.9.9</v>
      </c>
      <c r="Y2389" t="str">
        <f>VLOOKUP(K2389,'[13]Conver ASEJ VS Clave Nueva'!$B$4:$D$193,3,FALSE)</f>
        <v>Otros  aprovechamientos</v>
      </c>
    </row>
    <row r="2390" spans="1:25" x14ac:dyDescent="0.25">
      <c r="A2390" s="16">
        <v>86553</v>
      </c>
      <c r="B2390" s="16" t="s">
        <v>181</v>
      </c>
      <c r="C2390" s="16" t="str">
        <f t="shared" si="335"/>
        <v>2018</v>
      </c>
      <c r="D2390" s="16" t="str">
        <f t="shared" si="336"/>
        <v>060000</v>
      </c>
      <c r="E2390" s="16" t="str">
        <f>VLOOKUP(D2390:D5546,'[10]Catalogos CRI'!$A$10:$B$19,2,FALSE)</f>
        <v>APROVECHAMIENTOS</v>
      </c>
      <c r="F2390" s="16" t="str">
        <f t="shared" si="337"/>
        <v>063000</v>
      </c>
      <c r="G2390" s="16" t="str">
        <f>VLOOKUP(F2390:F5546,'[10]Catalogos CRI'!$A$24:$B$65,2,FALSE)</f>
        <v>OTROS APORVECHAMIENTOS</v>
      </c>
      <c r="H2390" s="16" t="str">
        <f t="shared" si="338"/>
        <v>063010</v>
      </c>
      <c r="I2390" s="16" t="str">
        <f>VLOOKUP(H2390:H5546,'[10]Catalogos CRI'!$A$70:$B$148,2,FALSE)</f>
        <v>Otros aprovechamientos</v>
      </c>
      <c r="J2390" s="16" t="str">
        <f t="shared" si="339"/>
        <v>063011</v>
      </c>
      <c r="K2390" s="16" t="str">
        <f>VLOOKUP(J2390:J5546,'[10]Catalogos CRI'!$A$153:$B$335,2,FALSE)</f>
        <v>Otros  aprovechamientos</v>
      </c>
      <c r="L2390" s="16" t="str">
        <f t="shared" si="340"/>
        <v>600</v>
      </c>
      <c r="M2390" s="16" t="str">
        <f>VLOOKUP(L2390:L5546,[11]FF!$A$10:$B$16,2,FALSE)</f>
        <v>Recursos Estatales</v>
      </c>
      <c r="N2390" s="16" t="str">
        <f t="shared" si="341"/>
        <v>615</v>
      </c>
      <c r="O2390" s="16" t="str">
        <f>VLOOKUP(N2390:N5546,[11]FF!$A$22:$B$93,2,FALSE)</f>
        <v>Aport. P/Obras Div. Colonias</v>
      </c>
      <c r="P2390" s="16">
        <v>878255</v>
      </c>
      <c r="Q2390" s="16">
        <v>3</v>
      </c>
      <c r="R2390" s="17">
        <v>0</v>
      </c>
      <c r="S2390" s="17">
        <v>16102</v>
      </c>
      <c r="T2390" s="17">
        <f t="shared" si="333"/>
        <v>16102</v>
      </c>
      <c r="U2390" s="17">
        <v>0</v>
      </c>
      <c r="V2390" s="17">
        <v>16102</v>
      </c>
      <c r="W2390" s="17">
        <f t="shared" si="334"/>
        <v>0</v>
      </c>
      <c r="X2390" t="str">
        <f>VLOOKUP(J2390,'[12]Conver ASEJ VS Clave Nueva'!$A$4:$C$193,3,FALSE)</f>
        <v>6.3.9.9</v>
      </c>
      <c r="Y2390" t="str">
        <f>VLOOKUP(K2390,'[13]Conver ASEJ VS Clave Nueva'!$B$4:$D$193,3,FALSE)</f>
        <v>Otros  aprovechamientos</v>
      </c>
    </row>
    <row r="2391" spans="1:25" x14ac:dyDescent="0.25">
      <c r="A2391" s="16">
        <v>86553</v>
      </c>
      <c r="B2391" s="16" t="s">
        <v>181</v>
      </c>
      <c r="C2391" s="16" t="str">
        <f t="shared" si="335"/>
        <v>2018</v>
      </c>
      <c r="D2391" s="16" t="str">
        <f t="shared" si="336"/>
        <v>060000</v>
      </c>
      <c r="E2391" s="16" t="str">
        <f>VLOOKUP(D2391:D5547,'[10]Catalogos CRI'!$A$10:$B$19,2,FALSE)</f>
        <v>APROVECHAMIENTOS</v>
      </c>
      <c r="F2391" s="16" t="str">
        <f t="shared" si="337"/>
        <v>063000</v>
      </c>
      <c r="G2391" s="16" t="str">
        <f>VLOOKUP(F2391:F5547,'[10]Catalogos CRI'!$A$24:$B$65,2,FALSE)</f>
        <v>OTROS APORVECHAMIENTOS</v>
      </c>
      <c r="H2391" s="16" t="str">
        <f t="shared" si="338"/>
        <v>063010</v>
      </c>
      <c r="I2391" s="16" t="str">
        <f>VLOOKUP(H2391:H5547,'[10]Catalogos CRI'!$A$70:$B$148,2,FALSE)</f>
        <v>Otros aprovechamientos</v>
      </c>
      <c r="J2391" s="16" t="str">
        <f t="shared" si="339"/>
        <v>063011</v>
      </c>
      <c r="K2391" s="16" t="str">
        <f>VLOOKUP(J2391:J5547,'[10]Catalogos CRI'!$A$153:$B$335,2,FALSE)</f>
        <v>Otros  aprovechamientos</v>
      </c>
      <c r="L2391" s="16" t="str">
        <f t="shared" si="340"/>
        <v>600</v>
      </c>
      <c r="M2391" s="16" t="str">
        <f>VLOOKUP(L2391:L5547,[11]FF!$A$10:$B$16,2,FALSE)</f>
        <v>Recursos Estatales</v>
      </c>
      <c r="N2391" s="16" t="str">
        <f t="shared" si="341"/>
        <v>615</v>
      </c>
      <c r="O2391" s="16" t="str">
        <f>VLOOKUP(N2391:N5547,[11]FF!$A$22:$B$93,2,FALSE)</f>
        <v>Aport. P/Obras Div. Colonias</v>
      </c>
      <c r="P2391" s="16">
        <v>878256</v>
      </c>
      <c r="Q2391" s="16">
        <v>4</v>
      </c>
      <c r="R2391" s="17">
        <v>0</v>
      </c>
      <c r="S2391" s="17">
        <v>14922</v>
      </c>
      <c r="T2391" s="17">
        <f t="shared" si="333"/>
        <v>14922</v>
      </c>
      <c r="U2391" s="17">
        <v>0</v>
      </c>
      <c r="V2391" s="17">
        <v>14922</v>
      </c>
      <c r="W2391" s="17">
        <f t="shared" si="334"/>
        <v>0</v>
      </c>
      <c r="X2391" t="str">
        <f>VLOOKUP(J2391,'[12]Conver ASEJ VS Clave Nueva'!$A$4:$C$193,3,FALSE)</f>
        <v>6.3.9.9</v>
      </c>
      <c r="Y2391" t="str">
        <f>VLOOKUP(K2391,'[13]Conver ASEJ VS Clave Nueva'!$B$4:$D$193,3,FALSE)</f>
        <v>Otros  aprovechamientos</v>
      </c>
    </row>
    <row r="2392" spans="1:25" x14ac:dyDescent="0.25">
      <c r="A2392" s="16">
        <v>86553</v>
      </c>
      <c r="B2392" s="16" t="s">
        <v>181</v>
      </c>
      <c r="C2392" s="16" t="str">
        <f t="shared" si="335"/>
        <v>2018</v>
      </c>
      <c r="D2392" s="16" t="str">
        <f t="shared" si="336"/>
        <v>060000</v>
      </c>
      <c r="E2392" s="16" t="str">
        <f>VLOOKUP(D2392:D5548,'[10]Catalogos CRI'!$A$10:$B$19,2,FALSE)</f>
        <v>APROVECHAMIENTOS</v>
      </c>
      <c r="F2392" s="16" t="str">
        <f t="shared" si="337"/>
        <v>063000</v>
      </c>
      <c r="G2392" s="16" t="str">
        <f>VLOOKUP(F2392:F5548,'[10]Catalogos CRI'!$A$24:$B$65,2,FALSE)</f>
        <v>OTROS APORVECHAMIENTOS</v>
      </c>
      <c r="H2392" s="16" t="str">
        <f t="shared" si="338"/>
        <v>063010</v>
      </c>
      <c r="I2392" s="16" t="str">
        <f>VLOOKUP(H2392:H5548,'[10]Catalogos CRI'!$A$70:$B$148,2,FALSE)</f>
        <v>Otros aprovechamientos</v>
      </c>
      <c r="J2392" s="16" t="str">
        <f t="shared" si="339"/>
        <v>063011</v>
      </c>
      <c r="K2392" s="16" t="str">
        <f>VLOOKUP(J2392:J5548,'[10]Catalogos CRI'!$A$153:$B$335,2,FALSE)</f>
        <v>Otros  aprovechamientos</v>
      </c>
      <c r="L2392" s="16" t="str">
        <f t="shared" si="340"/>
        <v>600</v>
      </c>
      <c r="M2392" s="16" t="str">
        <f>VLOOKUP(L2392:L5548,[11]FF!$A$10:$B$16,2,FALSE)</f>
        <v>Recursos Estatales</v>
      </c>
      <c r="N2392" s="16" t="str">
        <f t="shared" si="341"/>
        <v>615</v>
      </c>
      <c r="O2392" s="16" t="str">
        <f>VLOOKUP(N2392:N5548,[11]FF!$A$22:$B$93,2,FALSE)</f>
        <v>Aport. P/Obras Div. Colonias</v>
      </c>
      <c r="P2392" s="16">
        <v>878257</v>
      </c>
      <c r="Q2392" s="16">
        <v>5</v>
      </c>
      <c r="R2392" s="17">
        <v>0</v>
      </c>
      <c r="S2392" s="17">
        <v>2487</v>
      </c>
      <c r="T2392" s="17">
        <f t="shared" si="333"/>
        <v>2487</v>
      </c>
      <c r="U2392" s="17">
        <v>0</v>
      </c>
      <c r="V2392" s="17">
        <v>2487</v>
      </c>
      <c r="W2392" s="17">
        <f t="shared" si="334"/>
        <v>0</v>
      </c>
      <c r="X2392" t="str">
        <f>VLOOKUP(J2392,'[12]Conver ASEJ VS Clave Nueva'!$A$4:$C$193,3,FALSE)</f>
        <v>6.3.9.9</v>
      </c>
      <c r="Y2392" t="str">
        <f>VLOOKUP(K2392,'[13]Conver ASEJ VS Clave Nueva'!$B$4:$D$193,3,FALSE)</f>
        <v>Otros  aprovechamientos</v>
      </c>
    </row>
    <row r="2393" spans="1:25" x14ac:dyDescent="0.25">
      <c r="A2393" s="16">
        <v>86553</v>
      </c>
      <c r="B2393" s="16" t="s">
        <v>181</v>
      </c>
      <c r="C2393" s="16" t="str">
        <f t="shared" si="335"/>
        <v>2018</v>
      </c>
      <c r="D2393" s="16" t="str">
        <f t="shared" si="336"/>
        <v>060000</v>
      </c>
      <c r="E2393" s="16" t="str">
        <f>VLOOKUP(D2393:D5549,'[10]Catalogos CRI'!$A$10:$B$19,2,FALSE)</f>
        <v>APROVECHAMIENTOS</v>
      </c>
      <c r="F2393" s="16" t="str">
        <f t="shared" si="337"/>
        <v>063000</v>
      </c>
      <c r="G2393" s="16" t="str">
        <f>VLOOKUP(F2393:F5549,'[10]Catalogos CRI'!$A$24:$B$65,2,FALSE)</f>
        <v>OTROS APORVECHAMIENTOS</v>
      </c>
      <c r="H2393" s="16" t="str">
        <f t="shared" si="338"/>
        <v>063010</v>
      </c>
      <c r="I2393" s="16" t="str">
        <f>VLOOKUP(H2393:H5549,'[10]Catalogos CRI'!$A$70:$B$148,2,FALSE)</f>
        <v>Otros aprovechamientos</v>
      </c>
      <c r="J2393" s="16" t="str">
        <f t="shared" si="339"/>
        <v>063011</v>
      </c>
      <c r="K2393" s="16" t="str">
        <f>VLOOKUP(J2393:J5549,'[10]Catalogos CRI'!$A$153:$B$335,2,FALSE)</f>
        <v>Otros  aprovechamientos</v>
      </c>
      <c r="L2393" s="16" t="str">
        <f t="shared" si="340"/>
        <v>600</v>
      </c>
      <c r="M2393" s="16" t="str">
        <f>VLOOKUP(L2393:L5549,[11]FF!$A$10:$B$16,2,FALSE)</f>
        <v>Recursos Estatales</v>
      </c>
      <c r="N2393" s="16" t="str">
        <f t="shared" si="341"/>
        <v>615</v>
      </c>
      <c r="O2393" s="16" t="str">
        <f>VLOOKUP(N2393:N5549,[11]FF!$A$22:$B$93,2,FALSE)</f>
        <v>Aport. P/Obras Div. Colonias</v>
      </c>
      <c r="P2393" s="16">
        <v>878258</v>
      </c>
      <c r="Q2393" s="16">
        <v>6</v>
      </c>
      <c r="R2393" s="17">
        <v>0</v>
      </c>
      <c r="S2393" s="17">
        <v>0</v>
      </c>
      <c r="T2393" s="17">
        <f t="shared" si="333"/>
        <v>0</v>
      </c>
      <c r="U2393" s="17">
        <v>0</v>
      </c>
      <c r="V2393" s="17">
        <v>0</v>
      </c>
      <c r="W2393" s="17">
        <f t="shared" si="334"/>
        <v>0</v>
      </c>
      <c r="X2393" t="str">
        <f>VLOOKUP(J2393,'[12]Conver ASEJ VS Clave Nueva'!$A$4:$C$193,3,FALSE)</f>
        <v>6.3.9.9</v>
      </c>
      <c r="Y2393" t="str">
        <f>VLOOKUP(K2393,'[13]Conver ASEJ VS Clave Nueva'!$B$4:$D$193,3,FALSE)</f>
        <v>Otros  aprovechamientos</v>
      </c>
    </row>
    <row r="2394" spans="1:25" x14ac:dyDescent="0.25">
      <c r="A2394" s="16">
        <v>86553</v>
      </c>
      <c r="B2394" s="16" t="s">
        <v>181</v>
      </c>
      <c r="C2394" s="16" t="str">
        <f t="shared" si="335"/>
        <v>2018</v>
      </c>
      <c r="D2394" s="16" t="str">
        <f t="shared" si="336"/>
        <v>060000</v>
      </c>
      <c r="E2394" s="16" t="str">
        <f>VLOOKUP(D2394:D5550,'[10]Catalogos CRI'!$A$10:$B$19,2,FALSE)</f>
        <v>APROVECHAMIENTOS</v>
      </c>
      <c r="F2394" s="16" t="str">
        <f t="shared" si="337"/>
        <v>063000</v>
      </c>
      <c r="G2394" s="16" t="str">
        <f>VLOOKUP(F2394:F5550,'[10]Catalogos CRI'!$A$24:$B$65,2,FALSE)</f>
        <v>OTROS APORVECHAMIENTOS</v>
      </c>
      <c r="H2394" s="16" t="str">
        <f t="shared" si="338"/>
        <v>063010</v>
      </c>
      <c r="I2394" s="16" t="str">
        <f>VLOOKUP(H2394:H5550,'[10]Catalogos CRI'!$A$70:$B$148,2,FALSE)</f>
        <v>Otros aprovechamientos</v>
      </c>
      <c r="J2394" s="16" t="str">
        <f t="shared" si="339"/>
        <v>063011</v>
      </c>
      <c r="K2394" s="16" t="str">
        <f>VLOOKUP(J2394:J5550,'[10]Catalogos CRI'!$A$153:$B$335,2,FALSE)</f>
        <v>Otros  aprovechamientos</v>
      </c>
      <c r="L2394" s="16" t="str">
        <f t="shared" si="340"/>
        <v>600</v>
      </c>
      <c r="M2394" s="16" t="str">
        <f>VLOOKUP(L2394:L5550,[11]FF!$A$10:$B$16,2,FALSE)</f>
        <v>Recursos Estatales</v>
      </c>
      <c r="N2394" s="16" t="str">
        <f t="shared" si="341"/>
        <v>615</v>
      </c>
      <c r="O2394" s="16" t="str">
        <f>VLOOKUP(N2394:N5550,[11]FF!$A$22:$B$93,2,FALSE)</f>
        <v>Aport. P/Obras Div. Colonias</v>
      </c>
      <c r="P2394" s="16">
        <v>878259</v>
      </c>
      <c r="Q2394" s="16">
        <v>7</v>
      </c>
      <c r="R2394" s="17">
        <v>0</v>
      </c>
      <c r="S2394" s="17">
        <v>0</v>
      </c>
      <c r="T2394" s="17">
        <f t="shared" si="333"/>
        <v>0</v>
      </c>
      <c r="U2394" s="17">
        <v>0</v>
      </c>
      <c r="V2394" s="17">
        <v>0</v>
      </c>
      <c r="W2394" s="17">
        <f t="shared" si="334"/>
        <v>0</v>
      </c>
      <c r="X2394" t="str">
        <f>VLOOKUP(J2394,'[12]Conver ASEJ VS Clave Nueva'!$A$4:$C$193,3,FALSE)</f>
        <v>6.3.9.9</v>
      </c>
      <c r="Y2394" t="str">
        <f>VLOOKUP(K2394,'[13]Conver ASEJ VS Clave Nueva'!$B$4:$D$193,3,FALSE)</f>
        <v>Otros  aprovechamientos</v>
      </c>
    </row>
    <row r="2395" spans="1:25" x14ac:dyDescent="0.25">
      <c r="A2395" s="16">
        <v>86553</v>
      </c>
      <c r="B2395" s="16" t="s">
        <v>181</v>
      </c>
      <c r="C2395" s="16" t="str">
        <f t="shared" si="335"/>
        <v>2018</v>
      </c>
      <c r="D2395" s="16" t="str">
        <f t="shared" si="336"/>
        <v>060000</v>
      </c>
      <c r="E2395" s="16" t="str">
        <f>VLOOKUP(D2395:D5551,'[10]Catalogos CRI'!$A$10:$B$19,2,FALSE)</f>
        <v>APROVECHAMIENTOS</v>
      </c>
      <c r="F2395" s="16" t="str">
        <f t="shared" si="337"/>
        <v>063000</v>
      </c>
      <c r="G2395" s="16" t="str">
        <f>VLOOKUP(F2395:F5551,'[10]Catalogos CRI'!$A$24:$B$65,2,FALSE)</f>
        <v>OTROS APORVECHAMIENTOS</v>
      </c>
      <c r="H2395" s="16" t="str">
        <f t="shared" si="338"/>
        <v>063010</v>
      </c>
      <c r="I2395" s="16" t="str">
        <f>VLOOKUP(H2395:H5551,'[10]Catalogos CRI'!$A$70:$B$148,2,FALSE)</f>
        <v>Otros aprovechamientos</v>
      </c>
      <c r="J2395" s="16" t="str">
        <f t="shared" si="339"/>
        <v>063011</v>
      </c>
      <c r="K2395" s="16" t="str">
        <f>VLOOKUP(J2395:J5551,'[10]Catalogos CRI'!$A$153:$B$335,2,FALSE)</f>
        <v>Otros  aprovechamientos</v>
      </c>
      <c r="L2395" s="16" t="str">
        <f t="shared" si="340"/>
        <v>600</v>
      </c>
      <c r="M2395" s="16" t="str">
        <f>VLOOKUP(L2395:L5551,[11]FF!$A$10:$B$16,2,FALSE)</f>
        <v>Recursos Estatales</v>
      </c>
      <c r="N2395" s="16" t="str">
        <f t="shared" si="341"/>
        <v>615</v>
      </c>
      <c r="O2395" s="16" t="str">
        <f>VLOOKUP(N2395:N5551,[11]FF!$A$22:$B$93,2,FALSE)</f>
        <v>Aport. P/Obras Div. Colonias</v>
      </c>
      <c r="P2395" s="16">
        <v>878260</v>
      </c>
      <c r="Q2395" s="16">
        <v>8</v>
      </c>
      <c r="R2395" s="17">
        <v>0</v>
      </c>
      <c r="S2395" s="17">
        <v>0</v>
      </c>
      <c r="T2395" s="17">
        <f t="shared" si="333"/>
        <v>0</v>
      </c>
      <c r="U2395" s="17">
        <v>0</v>
      </c>
      <c r="V2395" s="17">
        <v>0</v>
      </c>
      <c r="W2395" s="17">
        <f t="shared" si="334"/>
        <v>0</v>
      </c>
      <c r="X2395" t="str">
        <f>VLOOKUP(J2395,'[12]Conver ASEJ VS Clave Nueva'!$A$4:$C$193,3,FALSE)</f>
        <v>6.3.9.9</v>
      </c>
      <c r="Y2395" t="str">
        <f>VLOOKUP(K2395,'[13]Conver ASEJ VS Clave Nueva'!$B$4:$D$193,3,FALSE)</f>
        <v>Otros  aprovechamientos</v>
      </c>
    </row>
    <row r="2396" spans="1:25" x14ac:dyDescent="0.25">
      <c r="A2396" s="16">
        <v>86553</v>
      </c>
      <c r="B2396" s="16" t="s">
        <v>181</v>
      </c>
      <c r="C2396" s="16" t="str">
        <f t="shared" si="335"/>
        <v>2018</v>
      </c>
      <c r="D2396" s="16" t="str">
        <f t="shared" si="336"/>
        <v>060000</v>
      </c>
      <c r="E2396" s="16" t="str">
        <f>VLOOKUP(D2396:D5552,'[10]Catalogos CRI'!$A$10:$B$19,2,FALSE)</f>
        <v>APROVECHAMIENTOS</v>
      </c>
      <c r="F2396" s="16" t="str">
        <f t="shared" si="337"/>
        <v>063000</v>
      </c>
      <c r="G2396" s="16" t="str">
        <f>VLOOKUP(F2396:F5552,'[10]Catalogos CRI'!$A$24:$B$65,2,FALSE)</f>
        <v>OTROS APORVECHAMIENTOS</v>
      </c>
      <c r="H2396" s="16" t="str">
        <f t="shared" si="338"/>
        <v>063010</v>
      </c>
      <c r="I2396" s="16" t="str">
        <f>VLOOKUP(H2396:H5552,'[10]Catalogos CRI'!$A$70:$B$148,2,FALSE)</f>
        <v>Otros aprovechamientos</v>
      </c>
      <c r="J2396" s="16" t="str">
        <f t="shared" si="339"/>
        <v>063011</v>
      </c>
      <c r="K2396" s="16" t="str">
        <f>VLOOKUP(J2396:J5552,'[10]Catalogos CRI'!$A$153:$B$335,2,FALSE)</f>
        <v>Otros  aprovechamientos</v>
      </c>
      <c r="L2396" s="16" t="str">
        <f t="shared" si="340"/>
        <v>600</v>
      </c>
      <c r="M2396" s="16" t="str">
        <f>VLOOKUP(L2396:L5552,[11]FF!$A$10:$B$16,2,FALSE)</f>
        <v>Recursos Estatales</v>
      </c>
      <c r="N2396" s="16" t="str">
        <f t="shared" si="341"/>
        <v>615</v>
      </c>
      <c r="O2396" s="16" t="str">
        <f>VLOOKUP(N2396:N5552,[11]FF!$A$22:$B$93,2,FALSE)</f>
        <v>Aport. P/Obras Div. Colonias</v>
      </c>
      <c r="P2396" s="16">
        <v>878261</v>
      </c>
      <c r="Q2396" s="16">
        <v>9</v>
      </c>
      <c r="R2396" s="17">
        <v>0</v>
      </c>
      <c r="S2396" s="17">
        <v>0</v>
      </c>
      <c r="T2396" s="17">
        <f t="shared" si="333"/>
        <v>0</v>
      </c>
      <c r="U2396" s="17">
        <v>0</v>
      </c>
      <c r="V2396" s="17">
        <v>0</v>
      </c>
      <c r="W2396" s="17">
        <f t="shared" si="334"/>
        <v>0</v>
      </c>
      <c r="X2396" t="str">
        <f>VLOOKUP(J2396,'[12]Conver ASEJ VS Clave Nueva'!$A$4:$C$193,3,FALSE)</f>
        <v>6.3.9.9</v>
      </c>
      <c r="Y2396" t="str">
        <f>VLOOKUP(K2396,'[13]Conver ASEJ VS Clave Nueva'!$B$4:$D$193,3,FALSE)</f>
        <v>Otros  aprovechamientos</v>
      </c>
    </row>
    <row r="2397" spans="1:25" x14ac:dyDescent="0.25">
      <c r="A2397" s="16">
        <v>86553</v>
      </c>
      <c r="B2397" s="16" t="s">
        <v>181</v>
      </c>
      <c r="C2397" s="16" t="str">
        <f t="shared" si="335"/>
        <v>2018</v>
      </c>
      <c r="D2397" s="16" t="str">
        <f t="shared" si="336"/>
        <v>060000</v>
      </c>
      <c r="E2397" s="16" t="str">
        <f>VLOOKUP(D2397:D5553,'[10]Catalogos CRI'!$A$10:$B$19,2,FALSE)</f>
        <v>APROVECHAMIENTOS</v>
      </c>
      <c r="F2397" s="16" t="str">
        <f t="shared" si="337"/>
        <v>063000</v>
      </c>
      <c r="G2397" s="16" t="str">
        <f>VLOOKUP(F2397:F5553,'[10]Catalogos CRI'!$A$24:$B$65,2,FALSE)</f>
        <v>OTROS APORVECHAMIENTOS</v>
      </c>
      <c r="H2397" s="16" t="str">
        <f t="shared" si="338"/>
        <v>063010</v>
      </c>
      <c r="I2397" s="16" t="str">
        <f>VLOOKUP(H2397:H5553,'[10]Catalogos CRI'!$A$70:$B$148,2,FALSE)</f>
        <v>Otros aprovechamientos</v>
      </c>
      <c r="J2397" s="16" t="str">
        <f t="shared" si="339"/>
        <v>063011</v>
      </c>
      <c r="K2397" s="16" t="str">
        <f>VLOOKUP(J2397:J5553,'[10]Catalogos CRI'!$A$153:$B$335,2,FALSE)</f>
        <v>Otros  aprovechamientos</v>
      </c>
      <c r="L2397" s="16" t="str">
        <f t="shared" si="340"/>
        <v>600</v>
      </c>
      <c r="M2397" s="16" t="str">
        <f>VLOOKUP(L2397:L5553,[11]FF!$A$10:$B$16,2,FALSE)</f>
        <v>Recursos Estatales</v>
      </c>
      <c r="N2397" s="16" t="str">
        <f t="shared" si="341"/>
        <v>615</v>
      </c>
      <c r="O2397" s="16" t="str">
        <f>VLOOKUP(N2397:N5553,[11]FF!$A$22:$B$93,2,FALSE)</f>
        <v>Aport. P/Obras Div. Colonias</v>
      </c>
      <c r="P2397" s="16">
        <v>878262</v>
      </c>
      <c r="Q2397" s="16">
        <v>10</v>
      </c>
      <c r="R2397" s="17">
        <v>0</v>
      </c>
      <c r="S2397" s="17">
        <v>0</v>
      </c>
      <c r="T2397" s="17">
        <f t="shared" si="333"/>
        <v>0</v>
      </c>
      <c r="U2397" s="17">
        <v>0</v>
      </c>
      <c r="V2397" s="17">
        <v>0</v>
      </c>
      <c r="W2397" s="17">
        <f t="shared" si="334"/>
        <v>0</v>
      </c>
      <c r="X2397" t="str">
        <f>VLOOKUP(J2397,'[12]Conver ASEJ VS Clave Nueva'!$A$4:$C$193,3,FALSE)</f>
        <v>6.3.9.9</v>
      </c>
      <c r="Y2397" t="str">
        <f>VLOOKUP(K2397,'[13]Conver ASEJ VS Clave Nueva'!$B$4:$D$193,3,FALSE)</f>
        <v>Otros  aprovechamientos</v>
      </c>
    </row>
    <row r="2398" spans="1:25" x14ac:dyDescent="0.25">
      <c r="A2398" s="16">
        <v>86553</v>
      </c>
      <c r="B2398" s="16" t="s">
        <v>181</v>
      </c>
      <c r="C2398" s="16" t="str">
        <f t="shared" si="335"/>
        <v>2018</v>
      </c>
      <c r="D2398" s="16" t="str">
        <f t="shared" si="336"/>
        <v>060000</v>
      </c>
      <c r="E2398" s="16" t="str">
        <f>VLOOKUP(D2398:D5554,'[10]Catalogos CRI'!$A$10:$B$19,2,FALSE)</f>
        <v>APROVECHAMIENTOS</v>
      </c>
      <c r="F2398" s="16" t="str">
        <f t="shared" si="337"/>
        <v>063000</v>
      </c>
      <c r="G2398" s="16" t="str">
        <f>VLOOKUP(F2398:F5554,'[10]Catalogos CRI'!$A$24:$B$65,2,FALSE)</f>
        <v>OTROS APORVECHAMIENTOS</v>
      </c>
      <c r="H2398" s="16" t="str">
        <f t="shared" si="338"/>
        <v>063010</v>
      </c>
      <c r="I2398" s="16" t="str">
        <f>VLOOKUP(H2398:H5554,'[10]Catalogos CRI'!$A$70:$B$148,2,FALSE)</f>
        <v>Otros aprovechamientos</v>
      </c>
      <c r="J2398" s="16" t="str">
        <f t="shared" si="339"/>
        <v>063011</v>
      </c>
      <c r="K2398" s="16" t="str">
        <f>VLOOKUP(J2398:J5554,'[10]Catalogos CRI'!$A$153:$B$335,2,FALSE)</f>
        <v>Otros  aprovechamientos</v>
      </c>
      <c r="L2398" s="16" t="str">
        <f t="shared" si="340"/>
        <v>600</v>
      </c>
      <c r="M2398" s="16" t="str">
        <f>VLOOKUP(L2398:L5554,[11]FF!$A$10:$B$16,2,FALSE)</f>
        <v>Recursos Estatales</v>
      </c>
      <c r="N2398" s="16" t="str">
        <f t="shared" si="341"/>
        <v>615</v>
      </c>
      <c r="O2398" s="16" t="str">
        <f>VLOOKUP(N2398:N5554,[11]FF!$A$22:$B$93,2,FALSE)</f>
        <v>Aport. P/Obras Div. Colonias</v>
      </c>
      <c r="P2398" s="16">
        <v>878263</v>
      </c>
      <c r="Q2398" s="16">
        <v>11</v>
      </c>
      <c r="R2398" s="17">
        <v>0</v>
      </c>
      <c r="S2398" s="17">
        <v>0</v>
      </c>
      <c r="T2398" s="17">
        <f t="shared" si="333"/>
        <v>0</v>
      </c>
      <c r="U2398" s="17">
        <v>0</v>
      </c>
      <c r="V2398" s="17">
        <v>0</v>
      </c>
      <c r="W2398" s="17">
        <f t="shared" si="334"/>
        <v>0</v>
      </c>
      <c r="X2398" t="str">
        <f>VLOOKUP(J2398,'[12]Conver ASEJ VS Clave Nueva'!$A$4:$C$193,3,FALSE)</f>
        <v>6.3.9.9</v>
      </c>
      <c r="Y2398" t="str">
        <f>VLOOKUP(K2398,'[13]Conver ASEJ VS Clave Nueva'!$B$4:$D$193,3,FALSE)</f>
        <v>Otros  aprovechamientos</v>
      </c>
    </row>
    <row r="2399" spans="1:25" x14ac:dyDescent="0.25">
      <c r="A2399" s="16">
        <v>86553</v>
      </c>
      <c r="B2399" s="16" t="s">
        <v>181</v>
      </c>
      <c r="C2399" s="16" t="str">
        <f t="shared" si="335"/>
        <v>2018</v>
      </c>
      <c r="D2399" s="16" t="str">
        <f t="shared" si="336"/>
        <v>060000</v>
      </c>
      <c r="E2399" s="16" t="str">
        <f>VLOOKUP(D2399:D5555,'[10]Catalogos CRI'!$A$10:$B$19,2,FALSE)</f>
        <v>APROVECHAMIENTOS</v>
      </c>
      <c r="F2399" s="16" t="str">
        <f t="shared" si="337"/>
        <v>063000</v>
      </c>
      <c r="G2399" s="16" t="str">
        <f>VLOOKUP(F2399:F5555,'[10]Catalogos CRI'!$A$24:$B$65,2,FALSE)</f>
        <v>OTROS APORVECHAMIENTOS</v>
      </c>
      <c r="H2399" s="16" t="str">
        <f t="shared" si="338"/>
        <v>063010</v>
      </c>
      <c r="I2399" s="16" t="str">
        <f>VLOOKUP(H2399:H5555,'[10]Catalogos CRI'!$A$70:$B$148,2,FALSE)</f>
        <v>Otros aprovechamientos</v>
      </c>
      <c r="J2399" s="16" t="str">
        <f t="shared" si="339"/>
        <v>063011</v>
      </c>
      <c r="K2399" s="16" t="str">
        <f>VLOOKUP(J2399:J5555,'[10]Catalogos CRI'!$A$153:$B$335,2,FALSE)</f>
        <v>Otros  aprovechamientos</v>
      </c>
      <c r="L2399" s="16" t="str">
        <f t="shared" si="340"/>
        <v>600</v>
      </c>
      <c r="M2399" s="16" t="str">
        <f>VLOOKUP(L2399:L5555,[11]FF!$A$10:$B$16,2,FALSE)</f>
        <v>Recursos Estatales</v>
      </c>
      <c r="N2399" s="16" t="str">
        <f t="shared" si="341"/>
        <v>615</v>
      </c>
      <c r="O2399" s="16" t="str">
        <f>VLOOKUP(N2399:N5555,[11]FF!$A$22:$B$93,2,FALSE)</f>
        <v>Aport. P/Obras Div. Colonias</v>
      </c>
      <c r="P2399" s="16">
        <v>878264</v>
      </c>
      <c r="Q2399" s="16">
        <v>12</v>
      </c>
      <c r="R2399" s="17">
        <v>0</v>
      </c>
      <c r="S2399" s="17">
        <v>0</v>
      </c>
      <c r="T2399" s="17">
        <f t="shared" si="333"/>
        <v>0</v>
      </c>
      <c r="U2399" s="17">
        <v>0</v>
      </c>
      <c r="V2399" s="17">
        <v>0</v>
      </c>
      <c r="W2399" s="17">
        <f t="shared" si="334"/>
        <v>0</v>
      </c>
      <c r="X2399" t="str">
        <f>VLOOKUP(J2399,'[12]Conver ASEJ VS Clave Nueva'!$A$4:$C$193,3,FALSE)</f>
        <v>6.3.9.9</v>
      </c>
      <c r="Y2399" t="str">
        <f>VLOOKUP(K2399,'[13]Conver ASEJ VS Clave Nueva'!$B$4:$D$193,3,FALSE)</f>
        <v>Otros  aprovechamientos</v>
      </c>
    </row>
    <row r="2400" spans="1:25" x14ac:dyDescent="0.25">
      <c r="A2400" s="16">
        <v>87254</v>
      </c>
      <c r="B2400" s="16" t="s">
        <v>182</v>
      </c>
      <c r="C2400" s="16" t="str">
        <f t="shared" si="335"/>
        <v>2018</v>
      </c>
      <c r="D2400" s="16" t="str">
        <f t="shared" si="336"/>
        <v>060000</v>
      </c>
      <c r="E2400" s="16" t="str">
        <f>VLOOKUP(D2400:D5556,'[10]Catalogos CRI'!$A$10:$B$19,2,FALSE)</f>
        <v>APROVECHAMIENTOS</v>
      </c>
      <c r="F2400" s="16" t="str">
        <f t="shared" si="337"/>
        <v>061000</v>
      </c>
      <c r="G2400" s="16" t="str">
        <f>VLOOKUP(F2400:F5556,'[10]Catalogos CRI'!$A$24:$B$65,2,FALSE)</f>
        <v>APROVECHAMIENTOS DE TIPO CORRIENTE</v>
      </c>
      <c r="H2400" s="16" t="str">
        <f t="shared" si="338"/>
        <v>061040</v>
      </c>
      <c r="I2400" s="16" t="str">
        <f>VLOOKUP(H2400:H5556,'[10]Catalogos CRI'!$A$70:$B$148,2,FALSE)</f>
        <v>Reintegros</v>
      </c>
      <c r="J2400" s="16" t="str">
        <f t="shared" si="339"/>
        <v>061041</v>
      </c>
      <c r="K2400" s="16" t="str">
        <f>VLOOKUP(J2400:J5556,'[10]Catalogos CRI'!$A$153:$B$335,2,FALSE)</f>
        <v>Reintegros</v>
      </c>
      <c r="L2400" s="16" t="str">
        <f t="shared" si="340"/>
        <v>500</v>
      </c>
      <c r="M2400" s="16" t="str">
        <f>VLOOKUP(L2400:L5556,[11]FF!$A$10:$B$16,2,FALSE)</f>
        <v>Recursos Federales</v>
      </c>
      <c r="N2400" s="16" t="str">
        <f t="shared" si="341"/>
        <v>501</v>
      </c>
      <c r="O2400" s="16" t="str">
        <f>VLOOKUP(N2400:N5556,[11]FF!$A$22:$B$93,2,FALSE)</f>
        <v>Fondo de Fortalecimiento 2018</v>
      </c>
      <c r="P2400" s="16">
        <v>881392</v>
      </c>
      <c r="Q2400" s="16">
        <v>1</v>
      </c>
      <c r="R2400" s="17">
        <v>0</v>
      </c>
      <c r="S2400" s="17">
        <v>0</v>
      </c>
      <c r="T2400" s="17">
        <f t="shared" si="333"/>
        <v>0</v>
      </c>
      <c r="U2400" s="17">
        <v>0</v>
      </c>
      <c r="V2400" s="17">
        <v>0</v>
      </c>
      <c r="W2400" s="17">
        <f t="shared" si="334"/>
        <v>0</v>
      </c>
      <c r="X2400" t="str">
        <f>VLOOKUP(J2400,'[12]Conver ASEJ VS Clave Nueva'!$A$4:$C$193,3,FALSE)</f>
        <v>6.1.4.1</v>
      </c>
      <c r="Y2400" t="str">
        <f>VLOOKUP(K2400,'[13]Conver ASEJ VS Clave Nueva'!$B$4:$D$193,3,FALSE)</f>
        <v>Reintegros</v>
      </c>
    </row>
    <row r="2401" spans="1:25" x14ac:dyDescent="0.25">
      <c r="A2401" s="16">
        <v>87254</v>
      </c>
      <c r="B2401" s="16" t="s">
        <v>182</v>
      </c>
      <c r="C2401" s="16" t="str">
        <f t="shared" si="335"/>
        <v>2018</v>
      </c>
      <c r="D2401" s="16" t="str">
        <f t="shared" si="336"/>
        <v>060000</v>
      </c>
      <c r="E2401" s="16" t="str">
        <f>VLOOKUP(D2401:D5557,'[10]Catalogos CRI'!$A$10:$B$19,2,FALSE)</f>
        <v>APROVECHAMIENTOS</v>
      </c>
      <c r="F2401" s="16" t="str">
        <f t="shared" si="337"/>
        <v>061000</v>
      </c>
      <c r="G2401" s="16" t="str">
        <f>VLOOKUP(F2401:F5557,'[10]Catalogos CRI'!$A$24:$B$65,2,FALSE)</f>
        <v>APROVECHAMIENTOS DE TIPO CORRIENTE</v>
      </c>
      <c r="H2401" s="16" t="str">
        <f t="shared" si="338"/>
        <v>061040</v>
      </c>
      <c r="I2401" s="16" t="str">
        <f>VLOOKUP(H2401:H5557,'[10]Catalogos CRI'!$A$70:$B$148,2,FALSE)</f>
        <v>Reintegros</v>
      </c>
      <c r="J2401" s="16" t="str">
        <f t="shared" si="339"/>
        <v>061041</v>
      </c>
      <c r="K2401" s="16" t="str">
        <f>VLOOKUP(J2401:J5557,'[10]Catalogos CRI'!$A$153:$B$335,2,FALSE)</f>
        <v>Reintegros</v>
      </c>
      <c r="L2401" s="16" t="str">
        <f t="shared" si="340"/>
        <v>500</v>
      </c>
      <c r="M2401" s="16" t="str">
        <f>VLOOKUP(L2401:L5557,[11]FF!$A$10:$B$16,2,FALSE)</f>
        <v>Recursos Federales</v>
      </c>
      <c r="N2401" s="16" t="str">
        <f t="shared" si="341"/>
        <v>501</v>
      </c>
      <c r="O2401" s="16" t="str">
        <f>VLOOKUP(N2401:N5557,[11]FF!$A$22:$B$93,2,FALSE)</f>
        <v>Fondo de Fortalecimiento 2018</v>
      </c>
      <c r="P2401" s="16">
        <v>881393</v>
      </c>
      <c r="Q2401" s="16">
        <v>2</v>
      </c>
      <c r="R2401" s="17">
        <v>0</v>
      </c>
      <c r="S2401" s="17">
        <v>0</v>
      </c>
      <c r="T2401" s="17">
        <f t="shared" si="333"/>
        <v>0</v>
      </c>
      <c r="U2401" s="17">
        <v>0</v>
      </c>
      <c r="V2401" s="17">
        <v>0</v>
      </c>
      <c r="W2401" s="17">
        <f t="shared" si="334"/>
        <v>0</v>
      </c>
      <c r="X2401" t="str">
        <f>VLOOKUP(J2401,'[12]Conver ASEJ VS Clave Nueva'!$A$4:$C$193,3,FALSE)</f>
        <v>6.1.4.1</v>
      </c>
      <c r="Y2401" t="str">
        <f>VLOOKUP(K2401,'[13]Conver ASEJ VS Clave Nueva'!$B$4:$D$193,3,FALSE)</f>
        <v>Reintegros</v>
      </c>
    </row>
    <row r="2402" spans="1:25" x14ac:dyDescent="0.25">
      <c r="A2402" s="16">
        <v>87254</v>
      </c>
      <c r="B2402" s="16" t="s">
        <v>182</v>
      </c>
      <c r="C2402" s="16" t="str">
        <f t="shared" si="335"/>
        <v>2018</v>
      </c>
      <c r="D2402" s="16" t="str">
        <f t="shared" si="336"/>
        <v>060000</v>
      </c>
      <c r="E2402" s="16" t="str">
        <f>VLOOKUP(D2402:D5558,'[10]Catalogos CRI'!$A$10:$B$19,2,FALSE)</f>
        <v>APROVECHAMIENTOS</v>
      </c>
      <c r="F2402" s="16" t="str">
        <f t="shared" si="337"/>
        <v>061000</v>
      </c>
      <c r="G2402" s="16" t="str">
        <f>VLOOKUP(F2402:F5558,'[10]Catalogos CRI'!$A$24:$B$65,2,FALSE)</f>
        <v>APROVECHAMIENTOS DE TIPO CORRIENTE</v>
      </c>
      <c r="H2402" s="16" t="str">
        <f t="shared" si="338"/>
        <v>061040</v>
      </c>
      <c r="I2402" s="16" t="str">
        <f>VLOOKUP(H2402:H5558,'[10]Catalogos CRI'!$A$70:$B$148,2,FALSE)</f>
        <v>Reintegros</v>
      </c>
      <c r="J2402" s="16" t="str">
        <f t="shared" si="339"/>
        <v>061041</v>
      </c>
      <c r="K2402" s="16" t="str">
        <f>VLOOKUP(J2402:J5558,'[10]Catalogos CRI'!$A$153:$B$335,2,FALSE)</f>
        <v>Reintegros</v>
      </c>
      <c r="L2402" s="16" t="str">
        <f t="shared" si="340"/>
        <v>500</v>
      </c>
      <c r="M2402" s="16" t="str">
        <f>VLOOKUP(L2402:L5558,[11]FF!$A$10:$B$16,2,FALSE)</f>
        <v>Recursos Federales</v>
      </c>
      <c r="N2402" s="16" t="str">
        <f t="shared" si="341"/>
        <v>501</v>
      </c>
      <c r="O2402" s="16" t="str">
        <f>VLOOKUP(N2402:N5558,[11]FF!$A$22:$B$93,2,FALSE)</f>
        <v>Fondo de Fortalecimiento 2018</v>
      </c>
      <c r="P2402" s="16">
        <v>881394</v>
      </c>
      <c r="Q2402" s="16">
        <v>3</v>
      </c>
      <c r="R2402" s="17">
        <v>0</v>
      </c>
      <c r="S2402" s="17">
        <v>0</v>
      </c>
      <c r="T2402" s="17">
        <f t="shared" si="333"/>
        <v>0</v>
      </c>
      <c r="U2402" s="17">
        <v>0</v>
      </c>
      <c r="V2402" s="17">
        <v>0</v>
      </c>
      <c r="W2402" s="17">
        <f t="shared" si="334"/>
        <v>0</v>
      </c>
      <c r="X2402" t="str">
        <f>VLOOKUP(J2402,'[12]Conver ASEJ VS Clave Nueva'!$A$4:$C$193,3,FALSE)</f>
        <v>6.1.4.1</v>
      </c>
      <c r="Y2402" t="str">
        <f>VLOOKUP(K2402,'[13]Conver ASEJ VS Clave Nueva'!$B$4:$D$193,3,FALSE)</f>
        <v>Reintegros</v>
      </c>
    </row>
    <row r="2403" spans="1:25" x14ac:dyDescent="0.25">
      <c r="A2403" s="16">
        <v>87254</v>
      </c>
      <c r="B2403" s="16" t="s">
        <v>182</v>
      </c>
      <c r="C2403" s="16" t="str">
        <f t="shared" si="335"/>
        <v>2018</v>
      </c>
      <c r="D2403" s="16" t="str">
        <f t="shared" si="336"/>
        <v>060000</v>
      </c>
      <c r="E2403" s="16" t="str">
        <f>VLOOKUP(D2403:D5559,'[10]Catalogos CRI'!$A$10:$B$19,2,FALSE)</f>
        <v>APROVECHAMIENTOS</v>
      </c>
      <c r="F2403" s="16" t="str">
        <f t="shared" si="337"/>
        <v>061000</v>
      </c>
      <c r="G2403" s="16" t="str">
        <f>VLOOKUP(F2403:F5559,'[10]Catalogos CRI'!$A$24:$B$65,2,FALSE)</f>
        <v>APROVECHAMIENTOS DE TIPO CORRIENTE</v>
      </c>
      <c r="H2403" s="16" t="str">
        <f t="shared" si="338"/>
        <v>061040</v>
      </c>
      <c r="I2403" s="16" t="str">
        <f>VLOOKUP(H2403:H5559,'[10]Catalogos CRI'!$A$70:$B$148,2,FALSE)</f>
        <v>Reintegros</v>
      </c>
      <c r="J2403" s="16" t="str">
        <f t="shared" si="339"/>
        <v>061041</v>
      </c>
      <c r="K2403" s="16" t="str">
        <f>VLOOKUP(J2403:J5559,'[10]Catalogos CRI'!$A$153:$B$335,2,FALSE)</f>
        <v>Reintegros</v>
      </c>
      <c r="L2403" s="16" t="str">
        <f t="shared" si="340"/>
        <v>500</v>
      </c>
      <c r="M2403" s="16" t="str">
        <f>VLOOKUP(L2403:L5559,[11]FF!$A$10:$B$16,2,FALSE)</f>
        <v>Recursos Federales</v>
      </c>
      <c r="N2403" s="16" t="str">
        <f t="shared" si="341"/>
        <v>501</v>
      </c>
      <c r="O2403" s="16" t="str">
        <f>VLOOKUP(N2403:N5559,[11]FF!$A$22:$B$93,2,FALSE)</f>
        <v>Fondo de Fortalecimiento 2018</v>
      </c>
      <c r="P2403" s="16">
        <v>881395</v>
      </c>
      <c r="Q2403" s="16">
        <v>4</v>
      </c>
      <c r="R2403" s="17">
        <v>0</v>
      </c>
      <c r="S2403" s="17">
        <v>0</v>
      </c>
      <c r="T2403" s="17">
        <f t="shared" si="333"/>
        <v>0</v>
      </c>
      <c r="U2403" s="17">
        <v>0</v>
      </c>
      <c r="V2403" s="17">
        <v>6.33</v>
      </c>
      <c r="W2403" s="17">
        <f t="shared" si="334"/>
        <v>-6.33</v>
      </c>
      <c r="X2403" t="str">
        <f>VLOOKUP(J2403,'[12]Conver ASEJ VS Clave Nueva'!$A$4:$C$193,3,FALSE)</f>
        <v>6.1.4.1</v>
      </c>
      <c r="Y2403" t="str">
        <f>VLOOKUP(K2403,'[13]Conver ASEJ VS Clave Nueva'!$B$4:$D$193,3,FALSE)</f>
        <v>Reintegros</v>
      </c>
    </row>
    <row r="2404" spans="1:25" x14ac:dyDescent="0.25">
      <c r="A2404" s="16">
        <v>87254</v>
      </c>
      <c r="B2404" s="16" t="s">
        <v>182</v>
      </c>
      <c r="C2404" s="16" t="str">
        <f t="shared" si="335"/>
        <v>2018</v>
      </c>
      <c r="D2404" s="16" t="str">
        <f t="shared" si="336"/>
        <v>060000</v>
      </c>
      <c r="E2404" s="16" t="str">
        <f>VLOOKUP(D2404:D5560,'[10]Catalogos CRI'!$A$10:$B$19,2,FALSE)</f>
        <v>APROVECHAMIENTOS</v>
      </c>
      <c r="F2404" s="16" t="str">
        <f t="shared" si="337"/>
        <v>061000</v>
      </c>
      <c r="G2404" s="16" t="str">
        <f>VLOOKUP(F2404:F5560,'[10]Catalogos CRI'!$A$24:$B$65,2,FALSE)</f>
        <v>APROVECHAMIENTOS DE TIPO CORRIENTE</v>
      </c>
      <c r="H2404" s="16" t="str">
        <f t="shared" si="338"/>
        <v>061040</v>
      </c>
      <c r="I2404" s="16" t="str">
        <f>VLOOKUP(H2404:H5560,'[10]Catalogos CRI'!$A$70:$B$148,2,FALSE)</f>
        <v>Reintegros</v>
      </c>
      <c r="J2404" s="16" t="str">
        <f t="shared" si="339"/>
        <v>061041</v>
      </c>
      <c r="K2404" s="16" t="str">
        <f>VLOOKUP(J2404:J5560,'[10]Catalogos CRI'!$A$153:$B$335,2,FALSE)</f>
        <v>Reintegros</v>
      </c>
      <c r="L2404" s="16" t="str">
        <f t="shared" si="340"/>
        <v>500</v>
      </c>
      <c r="M2404" s="16" t="str">
        <f>VLOOKUP(L2404:L5560,[11]FF!$A$10:$B$16,2,FALSE)</f>
        <v>Recursos Federales</v>
      </c>
      <c r="N2404" s="16" t="str">
        <f t="shared" si="341"/>
        <v>501</v>
      </c>
      <c r="O2404" s="16" t="str">
        <f>VLOOKUP(N2404:N5560,[11]FF!$A$22:$B$93,2,FALSE)</f>
        <v>Fondo de Fortalecimiento 2018</v>
      </c>
      <c r="P2404" s="16">
        <v>881396</v>
      </c>
      <c r="Q2404" s="16">
        <v>5</v>
      </c>
      <c r="R2404" s="17">
        <v>0</v>
      </c>
      <c r="S2404" s="17">
        <v>0</v>
      </c>
      <c r="T2404" s="17">
        <f t="shared" si="333"/>
        <v>0</v>
      </c>
      <c r="U2404" s="17">
        <v>0</v>
      </c>
      <c r="V2404" s="17">
        <v>0</v>
      </c>
      <c r="W2404" s="17">
        <f t="shared" si="334"/>
        <v>0</v>
      </c>
      <c r="X2404" t="str">
        <f>VLOOKUP(J2404,'[12]Conver ASEJ VS Clave Nueva'!$A$4:$C$193,3,FALSE)</f>
        <v>6.1.4.1</v>
      </c>
      <c r="Y2404" t="str">
        <f>VLOOKUP(K2404,'[13]Conver ASEJ VS Clave Nueva'!$B$4:$D$193,3,FALSE)</f>
        <v>Reintegros</v>
      </c>
    </row>
    <row r="2405" spans="1:25" x14ac:dyDescent="0.25">
      <c r="A2405" s="16">
        <v>87254</v>
      </c>
      <c r="B2405" s="16" t="s">
        <v>182</v>
      </c>
      <c r="C2405" s="16" t="str">
        <f t="shared" si="335"/>
        <v>2018</v>
      </c>
      <c r="D2405" s="16" t="str">
        <f t="shared" si="336"/>
        <v>060000</v>
      </c>
      <c r="E2405" s="16" t="str">
        <f>VLOOKUP(D2405:D5561,'[10]Catalogos CRI'!$A$10:$B$19,2,FALSE)</f>
        <v>APROVECHAMIENTOS</v>
      </c>
      <c r="F2405" s="16" t="str">
        <f t="shared" si="337"/>
        <v>061000</v>
      </c>
      <c r="G2405" s="16" t="str">
        <f>VLOOKUP(F2405:F5561,'[10]Catalogos CRI'!$A$24:$B$65,2,FALSE)</f>
        <v>APROVECHAMIENTOS DE TIPO CORRIENTE</v>
      </c>
      <c r="H2405" s="16" t="str">
        <f t="shared" si="338"/>
        <v>061040</v>
      </c>
      <c r="I2405" s="16" t="str">
        <f>VLOOKUP(H2405:H5561,'[10]Catalogos CRI'!$A$70:$B$148,2,FALSE)</f>
        <v>Reintegros</v>
      </c>
      <c r="J2405" s="16" t="str">
        <f t="shared" si="339"/>
        <v>061041</v>
      </c>
      <c r="K2405" s="16" t="str">
        <f>VLOOKUP(J2405:J5561,'[10]Catalogos CRI'!$A$153:$B$335,2,FALSE)</f>
        <v>Reintegros</v>
      </c>
      <c r="L2405" s="16" t="str">
        <f t="shared" si="340"/>
        <v>500</v>
      </c>
      <c r="M2405" s="16" t="str">
        <f>VLOOKUP(L2405:L5561,[11]FF!$A$10:$B$16,2,FALSE)</f>
        <v>Recursos Federales</v>
      </c>
      <c r="N2405" s="16" t="str">
        <f t="shared" si="341"/>
        <v>501</v>
      </c>
      <c r="O2405" s="16" t="str">
        <f>VLOOKUP(N2405:N5561,[11]FF!$A$22:$B$93,2,FALSE)</f>
        <v>Fondo de Fortalecimiento 2018</v>
      </c>
      <c r="P2405" s="16">
        <v>881397</v>
      </c>
      <c r="Q2405" s="16">
        <v>6</v>
      </c>
      <c r="R2405" s="17">
        <v>0</v>
      </c>
      <c r="S2405" s="17">
        <v>0</v>
      </c>
      <c r="T2405" s="17">
        <f t="shared" si="333"/>
        <v>0</v>
      </c>
      <c r="U2405" s="17">
        <v>0</v>
      </c>
      <c r="V2405" s="17">
        <v>0</v>
      </c>
      <c r="W2405" s="17">
        <f t="shared" si="334"/>
        <v>0</v>
      </c>
      <c r="X2405" t="str">
        <f>VLOOKUP(J2405,'[12]Conver ASEJ VS Clave Nueva'!$A$4:$C$193,3,FALSE)</f>
        <v>6.1.4.1</v>
      </c>
      <c r="Y2405" t="str">
        <f>VLOOKUP(K2405,'[13]Conver ASEJ VS Clave Nueva'!$B$4:$D$193,3,FALSE)</f>
        <v>Reintegros</v>
      </c>
    </row>
    <row r="2406" spans="1:25" x14ac:dyDescent="0.25">
      <c r="A2406" s="16">
        <v>87254</v>
      </c>
      <c r="B2406" s="16" t="s">
        <v>182</v>
      </c>
      <c r="C2406" s="16" t="str">
        <f t="shared" si="335"/>
        <v>2018</v>
      </c>
      <c r="D2406" s="16" t="str">
        <f t="shared" si="336"/>
        <v>060000</v>
      </c>
      <c r="E2406" s="16" t="str">
        <f>VLOOKUP(D2406:D5562,'[10]Catalogos CRI'!$A$10:$B$19,2,FALSE)</f>
        <v>APROVECHAMIENTOS</v>
      </c>
      <c r="F2406" s="16" t="str">
        <f t="shared" si="337"/>
        <v>061000</v>
      </c>
      <c r="G2406" s="16" t="str">
        <f>VLOOKUP(F2406:F5562,'[10]Catalogos CRI'!$A$24:$B$65,2,FALSE)</f>
        <v>APROVECHAMIENTOS DE TIPO CORRIENTE</v>
      </c>
      <c r="H2406" s="16" t="str">
        <f t="shared" si="338"/>
        <v>061040</v>
      </c>
      <c r="I2406" s="16" t="str">
        <f>VLOOKUP(H2406:H5562,'[10]Catalogos CRI'!$A$70:$B$148,2,FALSE)</f>
        <v>Reintegros</v>
      </c>
      <c r="J2406" s="16" t="str">
        <f t="shared" si="339"/>
        <v>061041</v>
      </c>
      <c r="K2406" s="16" t="str">
        <f>VLOOKUP(J2406:J5562,'[10]Catalogos CRI'!$A$153:$B$335,2,FALSE)</f>
        <v>Reintegros</v>
      </c>
      <c r="L2406" s="16" t="str">
        <f t="shared" si="340"/>
        <v>500</v>
      </c>
      <c r="M2406" s="16" t="str">
        <f>VLOOKUP(L2406:L5562,[11]FF!$A$10:$B$16,2,FALSE)</f>
        <v>Recursos Federales</v>
      </c>
      <c r="N2406" s="16" t="str">
        <f t="shared" si="341"/>
        <v>501</v>
      </c>
      <c r="O2406" s="16" t="str">
        <f>VLOOKUP(N2406:N5562,[11]FF!$A$22:$B$93,2,FALSE)</f>
        <v>Fondo de Fortalecimiento 2018</v>
      </c>
      <c r="P2406" s="16">
        <v>881398</v>
      </c>
      <c r="Q2406" s="16">
        <v>7</v>
      </c>
      <c r="R2406" s="17">
        <v>0</v>
      </c>
      <c r="S2406" s="17">
        <v>0</v>
      </c>
      <c r="T2406" s="17">
        <f t="shared" si="333"/>
        <v>0</v>
      </c>
      <c r="U2406" s="17">
        <v>0</v>
      </c>
      <c r="V2406" s="17">
        <v>0</v>
      </c>
      <c r="W2406" s="17">
        <f t="shared" si="334"/>
        <v>0</v>
      </c>
      <c r="X2406" t="str">
        <f>VLOOKUP(J2406,'[12]Conver ASEJ VS Clave Nueva'!$A$4:$C$193,3,FALSE)</f>
        <v>6.1.4.1</v>
      </c>
      <c r="Y2406" t="str">
        <f>VLOOKUP(K2406,'[13]Conver ASEJ VS Clave Nueva'!$B$4:$D$193,3,FALSE)</f>
        <v>Reintegros</v>
      </c>
    </row>
    <row r="2407" spans="1:25" x14ac:dyDescent="0.25">
      <c r="A2407" s="16">
        <v>87254</v>
      </c>
      <c r="B2407" s="16" t="s">
        <v>182</v>
      </c>
      <c r="C2407" s="16" t="str">
        <f t="shared" si="335"/>
        <v>2018</v>
      </c>
      <c r="D2407" s="16" t="str">
        <f t="shared" si="336"/>
        <v>060000</v>
      </c>
      <c r="E2407" s="16" t="str">
        <f>VLOOKUP(D2407:D5563,'[10]Catalogos CRI'!$A$10:$B$19,2,FALSE)</f>
        <v>APROVECHAMIENTOS</v>
      </c>
      <c r="F2407" s="16" t="str">
        <f t="shared" si="337"/>
        <v>061000</v>
      </c>
      <c r="G2407" s="16" t="str">
        <f>VLOOKUP(F2407:F5563,'[10]Catalogos CRI'!$A$24:$B$65,2,FALSE)</f>
        <v>APROVECHAMIENTOS DE TIPO CORRIENTE</v>
      </c>
      <c r="H2407" s="16" t="str">
        <f t="shared" si="338"/>
        <v>061040</v>
      </c>
      <c r="I2407" s="16" t="str">
        <f>VLOOKUP(H2407:H5563,'[10]Catalogos CRI'!$A$70:$B$148,2,FALSE)</f>
        <v>Reintegros</v>
      </c>
      <c r="J2407" s="16" t="str">
        <f t="shared" si="339"/>
        <v>061041</v>
      </c>
      <c r="K2407" s="16" t="str">
        <f>VLOOKUP(J2407:J5563,'[10]Catalogos CRI'!$A$153:$B$335,2,FALSE)</f>
        <v>Reintegros</v>
      </c>
      <c r="L2407" s="16" t="str">
        <f t="shared" si="340"/>
        <v>500</v>
      </c>
      <c r="M2407" s="16" t="str">
        <f>VLOOKUP(L2407:L5563,[11]FF!$A$10:$B$16,2,FALSE)</f>
        <v>Recursos Federales</v>
      </c>
      <c r="N2407" s="16" t="str">
        <f t="shared" si="341"/>
        <v>501</v>
      </c>
      <c r="O2407" s="16" t="str">
        <f>VLOOKUP(N2407:N5563,[11]FF!$A$22:$B$93,2,FALSE)</f>
        <v>Fondo de Fortalecimiento 2018</v>
      </c>
      <c r="P2407" s="16">
        <v>881399</v>
      </c>
      <c r="Q2407" s="16">
        <v>8</v>
      </c>
      <c r="R2407" s="17">
        <v>0</v>
      </c>
      <c r="S2407" s="17">
        <v>0</v>
      </c>
      <c r="T2407" s="17">
        <f t="shared" si="333"/>
        <v>0</v>
      </c>
      <c r="U2407" s="17">
        <v>0</v>
      </c>
      <c r="V2407" s="17">
        <v>0</v>
      </c>
      <c r="W2407" s="17">
        <f t="shared" si="334"/>
        <v>0</v>
      </c>
      <c r="X2407" t="str">
        <f>VLOOKUP(J2407,'[12]Conver ASEJ VS Clave Nueva'!$A$4:$C$193,3,FALSE)</f>
        <v>6.1.4.1</v>
      </c>
      <c r="Y2407" t="str">
        <f>VLOOKUP(K2407,'[13]Conver ASEJ VS Clave Nueva'!$B$4:$D$193,3,FALSE)</f>
        <v>Reintegros</v>
      </c>
    </row>
    <row r="2408" spans="1:25" x14ac:dyDescent="0.25">
      <c r="A2408" s="16">
        <v>87254</v>
      </c>
      <c r="B2408" s="16" t="s">
        <v>182</v>
      </c>
      <c r="C2408" s="16" t="str">
        <f t="shared" si="335"/>
        <v>2018</v>
      </c>
      <c r="D2408" s="16" t="str">
        <f t="shared" si="336"/>
        <v>060000</v>
      </c>
      <c r="E2408" s="16" t="str">
        <f>VLOOKUP(D2408:D5564,'[10]Catalogos CRI'!$A$10:$B$19,2,FALSE)</f>
        <v>APROVECHAMIENTOS</v>
      </c>
      <c r="F2408" s="16" t="str">
        <f t="shared" si="337"/>
        <v>061000</v>
      </c>
      <c r="G2408" s="16" t="str">
        <f>VLOOKUP(F2408:F5564,'[10]Catalogos CRI'!$A$24:$B$65,2,FALSE)</f>
        <v>APROVECHAMIENTOS DE TIPO CORRIENTE</v>
      </c>
      <c r="H2408" s="16" t="str">
        <f t="shared" si="338"/>
        <v>061040</v>
      </c>
      <c r="I2408" s="16" t="str">
        <f>VLOOKUP(H2408:H5564,'[10]Catalogos CRI'!$A$70:$B$148,2,FALSE)</f>
        <v>Reintegros</v>
      </c>
      <c r="J2408" s="16" t="str">
        <f t="shared" si="339"/>
        <v>061041</v>
      </c>
      <c r="K2408" s="16" t="str">
        <f>VLOOKUP(J2408:J5564,'[10]Catalogos CRI'!$A$153:$B$335,2,FALSE)</f>
        <v>Reintegros</v>
      </c>
      <c r="L2408" s="16" t="str">
        <f t="shared" si="340"/>
        <v>500</v>
      </c>
      <c r="M2408" s="16" t="str">
        <f>VLOOKUP(L2408:L5564,[11]FF!$A$10:$B$16,2,FALSE)</f>
        <v>Recursos Federales</v>
      </c>
      <c r="N2408" s="16" t="str">
        <f t="shared" si="341"/>
        <v>501</v>
      </c>
      <c r="O2408" s="16" t="str">
        <f>VLOOKUP(N2408:N5564,[11]FF!$A$22:$B$93,2,FALSE)</f>
        <v>Fondo de Fortalecimiento 2018</v>
      </c>
      <c r="P2408" s="16">
        <v>881400</v>
      </c>
      <c r="Q2408" s="16">
        <v>9</v>
      </c>
      <c r="R2408" s="17">
        <v>0</v>
      </c>
      <c r="S2408" s="17">
        <v>0</v>
      </c>
      <c r="T2408" s="17">
        <f t="shared" si="333"/>
        <v>0</v>
      </c>
      <c r="U2408" s="17">
        <v>0</v>
      </c>
      <c r="V2408" s="17">
        <v>0</v>
      </c>
      <c r="W2408" s="17">
        <f t="shared" si="334"/>
        <v>0</v>
      </c>
      <c r="X2408" t="str">
        <f>VLOOKUP(J2408,'[12]Conver ASEJ VS Clave Nueva'!$A$4:$C$193,3,FALSE)</f>
        <v>6.1.4.1</v>
      </c>
      <c r="Y2408" t="str">
        <f>VLOOKUP(K2408,'[13]Conver ASEJ VS Clave Nueva'!$B$4:$D$193,3,FALSE)</f>
        <v>Reintegros</v>
      </c>
    </row>
    <row r="2409" spans="1:25" x14ac:dyDescent="0.25">
      <c r="A2409" s="16">
        <v>87254</v>
      </c>
      <c r="B2409" s="16" t="s">
        <v>182</v>
      </c>
      <c r="C2409" s="16" t="str">
        <f t="shared" si="335"/>
        <v>2018</v>
      </c>
      <c r="D2409" s="16" t="str">
        <f t="shared" si="336"/>
        <v>060000</v>
      </c>
      <c r="E2409" s="16" t="str">
        <f>VLOOKUP(D2409:D5565,'[10]Catalogos CRI'!$A$10:$B$19,2,FALSE)</f>
        <v>APROVECHAMIENTOS</v>
      </c>
      <c r="F2409" s="16" t="str">
        <f t="shared" si="337"/>
        <v>061000</v>
      </c>
      <c r="G2409" s="16" t="str">
        <f>VLOOKUP(F2409:F5565,'[10]Catalogos CRI'!$A$24:$B$65,2,FALSE)</f>
        <v>APROVECHAMIENTOS DE TIPO CORRIENTE</v>
      </c>
      <c r="H2409" s="16" t="str">
        <f t="shared" si="338"/>
        <v>061040</v>
      </c>
      <c r="I2409" s="16" t="str">
        <f>VLOOKUP(H2409:H5565,'[10]Catalogos CRI'!$A$70:$B$148,2,FALSE)</f>
        <v>Reintegros</v>
      </c>
      <c r="J2409" s="16" t="str">
        <f t="shared" si="339"/>
        <v>061041</v>
      </c>
      <c r="K2409" s="16" t="str">
        <f>VLOOKUP(J2409:J5565,'[10]Catalogos CRI'!$A$153:$B$335,2,FALSE)</f>
        <v>Reintegros</v>
      </c>
      <c r="L2409" s="16" t="str">
        <f t="shared" si="340"/>
        <v>500</v>
      </c>
      <c r="M2409" s="16" t="str">
        <f>VLOOKUP(L2409:L5565,[11]FF!$A$10:$B$16,2,FALSE)</f>
        <v>Recursos Federales</v>
      </c>
      <c r="N2409" s="16" t="str">
        <f t="shared" si="341"/>
        <v>501</v>
      </c>
      <c r="O2409" s="16" t="str">
        <f>VLOOKUP(N2409:N5565,[11]FF!$A$22:$B$93,2,FALSE)</f>
        <v>Fondo de Fortalecimiento 2018</v>
      </c>
      <c r="P2409" s="16">
        <v>881401</v>
      </c>
      <c r="Q2409" s="16">
        <v>10</v>
      </c>
      <c r="R2409" s="17">
        <v>0</v>
      </c>
      <c r="S2409" s="17">
        <v>0</v>
      </c>
      <c r="T2409" s="17">
        <f t="shared" si="333"/>
        <v>0</v>
      </c>
      <c r="U2409" s="17">
        <v>0</v>
      </c>
      <c r="V2409" s="17">
        <v>0</v>
      </c>
      <c r="W2409" s="17">
        <f t="shared" si="334"/>
        <v>0</v>
      </c>
      <c r="X2409" t="str">
        <f>VLOOKUP(J2409,'[12]Conver ASEJ VS Clave Nueva'!$A$4:$C$193,3,FALSE)</f>
        <v>6.1.4.1</v>
      </c>
      <c r="Y2409" t="str">
        <f>VLOOKUP(K2409,'[13]Conver ASEJ VS Clave Nueva'!$B$4:$D$193,3,FALSE)</f>
        <v>Reintegros</v>
      </c>
    </row>
    <row r="2410" spans="1:25" x14ac:dyDescent="0.25">
      <c r="A2410" s="16">
        <v>87254</v>
      </c>
      <c r="B2410" s="16" t="s">
        <v>182</v>
      </c>
      <c r="C2410" s="16" t="str">
        <f t="shared" si="335"/>
        <v>2018</v>
      </c>
      <c r="D2410" s="16" t="str">
        <f t="shared" si="336"/>
        <v>060000</v>
      </c>
      <c r="E2410" s="16" t="str">
        <f>VLOOKUP(D2410:D5566,'[10]Catalogos CRI'!$A$10:$B$19,2,FALSE)</f>
        <v>APROVECHAMIENTOS</v>
      </c>
      <c r="F2410" s="16" t="str">
        <f t="shared" si="337"/>
        <v>061000</v>
      </c>
      <c r="G2410" s="16" t="str">
        <f>VLOOKUP(F2410:F5566,'[10]Catalogos CRI'!$A$24:$B$65,2,FALSE)</f>
        <v>APROVECHAMIENTOS DE TIPO CORRIENTE</v>
      </c>
      <c r="H2410" s="16" t="str">
        <f t="shared" si="338"/>
        <v>061040</v>
      </c>
      <c r="I2410" s="16" t="str">
        <f>VLOOKUP(H2410:H5566,'[10]Catalogos CRI'!$A$70:$B$148,2,FALSE)</f>
        <v>Reintegros</v>
      </c>
      <c r="J2410" s="16" t="str">
        <f t="shared" si="339"/>
        <v>061041</v>
      </c>
      <c r="K2410" s="16" t="str">
        <f>VLOOKUP(J2410:J5566,'[10]Catalogos CRI'!$A$153:$B$335,2,FALSE)</f>
        <v>Reintegros</v>
      </c>
      <c r="L2410" s="16" t="str">
        <f t="shared" si="340"/>
        <v>500</v>
      </c>
      <c r="M2410" s="16" t="str">
        <f>VLOOKUP(L2410:L5566,[11]FF!$A$10:$B$16,2,FALSE)</f>
        <v>Recursos Federales</v>
      </c>
      <c r="N2410" s="16" t="str">
        <f t="shared" si="341"/>
        <v>501</v>
      </c>
      <c r="O2410" s="16" t="str">
        <f>VLOOKUP(N2410:N5566,[11]FF!$A$22:$B$93,2,FALSE)</f>
        <v>Fondo de Fortalecimiento 2018</v>
      </c>
      <c r="P2410" s="16">
        <v>881402</v>
      </c>
      <c r="Q2410" s="16">
        <v>11</v>
      </c>
      <c r="R2410" s="17">
        <v>0</v>
      </c>
      <c r="S2410" s="17">
        <v>0</v>
      </c>
      <c r="T2410" s="17">
        <f t="shared" si="333"/>
        <v>0</v>
      </c>
      <c r="U2410" s="17">
        <v>0</v>
      </c>
      <c r="V2410" s="17">
        <v>0</v>
      </c>
      <c r="W2410" s="17">
        <f t="shared" si="334"/>
        <v>0</v>
      </c>
      <c r="X2410" t="str">
        <f>VLOOKUP(J2410,'[12]Conver ASEJ VS Clave Nueva'!$A$4:$C$193,3,FALSE)</f>
        <v>6.1.4.1</v>
      </c>
      <c r="Y2410" t="str">
        <f>VLOOKUP(K2410,'[13]Conver ASEJ VS Clave Nueva'!$B$4:$D$193,3,FALSE)</f>
        <v>Reintegros</v>
      </c>
    </row>
    <row r="2411" spans="1:25" x14ac:dyDescent="0.25">
      <c r="A2411" s="16">
        <v>87254</v>
      </c>
      <c r="B2411" s="16" t="s">
        <v>182</v>
      </c>
      <c r="C2411" s="16" t="str">
        <f t="shared" si="335"/>
        <v>2018</v>
      </c>
      <c r="D2411" s="16" t="str">
        <f t="shared" si="336"/>
        <v>060000</v>
      </c>
      <c r="E2411" s="16" t="str">
        <f>VLOOKUP(D2411:D5567,'[10]Catalogos CRI'!$A$10:$B$19,2,FALSE)</f>
        <v>APROVECHAMIENTOS</v>
      </c>
      <c r="F2411" s="16" t="str">
        <f t="shared" si="337"/>
        <v>061000</v>
      </c>
      <c r="G2411" s="16" t="str">
        <f>VLOOKUP(F2411:F5567,'[10]Catalogos CRI'!$A$24:$B$65,2,FALSE)</f>
        <v>APROVECHAMIENTOS DE TIPO CORRIENTE</v>
      </c>
      <c r="H2411" s="16" t="str">
        <f t="shared" si="338"/>
        <v>061040</v>
      </c>
      <c r="I2411" s="16" t="str">
        <f>VLOOKUP(H2411:H5567,'[10]Catalogos CRI'!$A$70:$B$148,2,FALSE)</f>
        <v>Reintegros</v>
      </c>
      <c r="J2411" s="16" t="str">
        <f t="shared" si="339"/>
        <v>061041</v>
      </c>
      <c r="K2411" s="16" t="str">
        <f>VLOOKUP(J2411:J5567,'[10]Catalogos CRI'!$A$153:$B$335,2,FALSE)</f>
        <v>Reintegros</v>
      </c>
      <c r="L2411" s="16" t="str">
        <f t="shared" si="340"/>
        <v>500</v>
      </c>
      <c r="M2411" s="16" t="str">
        <f>VLOOKUP(L2411:L5567,[11]FF!$A$10:$B$16,2,FALSE)</f>
        <v>Recursos Federales</v>
      </c>
      <c r="N2411" s="16" t="str">
        <f t="shared" si="341"/>
        <v>501</v>
      </c>
      <c r="O2411" s="16" t="str">
        <f>VLOOKUP(N2411:N5567,[11]FF!$A$22:$B$93,2,FALSE)</f>
        <v>Fondo de Fortalecimiento 2018</v>
      </c>
      <c r="P2411" s="16">
        <v>881403</v>
      </c>
      <c r="Q2411" s="16">
        <v>12</v>
      </c>
      <c r="R2411" s="17">
        <v>0</v>
      </c>
      <c r="S2411" s="17">
        <v>0</v>
      </c>
      <c r="T2411" s="17">
        <f t="shared" si="333"/>
        <v>0</v>
      </c>
      <c r="U2411" s="17">
        <v>0</v>
      </c>
      <c r="V2411" s="17">
        <v>0</v>
      </c>
      <c r="W2411" s="17">
        <f t="shared" si="334"/>
        <v>0</v>
      </c>
      <c r="X2411" t="str">
        <f>VLOOKUP(J2411,'[12]Conver ASEJ VS Clave Nueva'!$A$4:$C$193,3,FALSE)</f>
        <v>6.1.4.1</v>
      </c>
      <c r="Y2411" t="str">
        <f>VLOOKUP(K2411,'[13]Conver ASEJ VS Clave Nueva'!$B$4:$D$193,3,FALSE)</f>
        <v>Reintegros</v>
      </c>
    </row>
    <row r="2412" spans="1:25" x14ac:dyDescent="0.25">
      <c r="A2412" s="16">
        <v>87255</v>
      </c>
      <c r="B2412" s="16" t="s">
        <v>183</v>
      </c>
      <c r="C2412" s="16" t="str">
        <f t="shared" si="335"/>
        <v>2018</v>
      </c>
      <c r="D2412" s="16" t="str">
        <f t="shared" si="336"/>
        <v>060000</v>
      </c>
      <c r="E2412" s="16" t="str">
        <f>VLOOKUP(D2412:D5568,'[10]Catalogos CRI'!$A$10:$B$19,2,FALSE)</f>
        <v>APROVECHAMIENTOS</v>
      </c>
      <c r="F2412" s="16" t="str">
        <f t="shared" si="337"/>
        <v>064000</v>
      </c>
      <c r="G2412" s="16" t="str">
        <f>VLOOKUP(F2412:F5568,'[10]Catalogos CRI'!$A$24:$B$65,2,FALSE)</f>
        <v>ACCESORIOS DE LOS APORVECHAMIENTOS</v>
      </c>
      <c r="H2412" s="16" t="str">
        <f t="shared" si="338"/>
        <v>064010</v>
      </c>
      <c r="I2412" s="16" t="str">
        <f>VLOOKUP(H2412:H5568,'[10]Catalogos CRI'!$A$70:$B$148,2,FALSE)</f>
        <v>Otros no especificados</v>
      </c>
      <c r="J2412" s="16" t="str">
        <f t="shared" si="339"/>
        <v>064011</v>
      </c>
      <c r="K2412" s="16" t="str">
        <f>VLOOKUP(J2412:J5568,'[10]Catalogos CRI'!$A$153:$B$335,2,FALSE)</f>
        <v>Otros  accesorios</v>
      </c>
      <c r="L2412" s="16" t="str">
        <f t="shared" si="340"/>
        <v>500</v>
      </c>
      <c r="M2412" s="16" t="str">
        <f>VLOOKUP(L2412:L5568,[11]FF!$A$10:$B$16,2,FALSE)</f>
        <v>Recursos Federales</v>
      </c>
      <c r="N2412" s="16" t="str">
        <f t="shared" si="341"/>
        <v>510</v>
      </c>
      <c r="O2412" s="16" t="str">
        <f>VLOOKUP(N2412:N5568,[11]FF!$A$22:$B$93,2,FALSE)</f>
        <v>Fortaseg 2018</v>
      </c>
      <c r="P2412" s="16">
        <v>881404</v>
      </c>
      <c r="Q2412" s="16">
        <v>1</v>
      </c>
      <c r="R2412" s="17">
        <v>0</v>
      </c>
      <c r="S2412" s="17">
        <v>0</v>
      </c>
      <c r="T2412" s="17">
        <f t="shared" si="333"/>
        <v>0</v>
      </c>
      <c r="U2412" s="17">
        <v>0</v>
      </c>
      <c r="V2412" s="17">
        <v>0</v>
      </c>
      <c r="W2412" s="17">
        <f t="shared" si="334"/>
        <v>0</v>
      </c>
      <c r="X2412" t="str">
        <f>VLOOKUP(J2412,'[12]Conver ASEJ VS Clave Nueva'!$A$4:$C$193,3,FALSE)</f>
        <v>6.4.1.9</v>
      </c>
      <c r="Y2412" t="str">
        <f>VLOOKUP(K2412,'[13]Conver ASEJ VS Clave Nueva'!$B$4:$D$193,3,FALSE)</f>
        <v>Otros  accesorios</v>
      </c>
    </row>
    <row r="2413" spans="1:25" x14ac:dyDescent="0.25">
      <c r="A2413" s="16">
        <v>87255</v>
      </c>
      <c r="B2413" s="16" t="s">
        <v>183</v>
      </c>
      <c r="C2413" s="16" t="str">
        <f t="shared" si="335"/>
        <v>2018</v>
      </c>
      <c r="D2413" s="16" t="str">
        <f t="shared" si="336"/>
        <v>060000</v>
      </c>
      <c r="E2413" s="16" t="str">
        <f>VLOOKUP(D2413:D5569,'[10]Catalogos CRI'!$A$10:$B$19,2,FALSE)</f>
        <v>APROVECHAMIENTOS</v>
      </c>
      <c r="F2413" s="16" t="str">
        <f t="shared" si="337"/>
        <v>064000</v>
      </c>
      <c r="G2413" s="16" t="str">
        <f>VLOOKUP(F2413:F5569,'[10]Catalogos CRI'!$A$24:$B$65,2,FALSE)</f>
        <v>ACCESORIOS DE LOS APORVECHAMIENTOS</v>
      </c>
      <c r="H2413" s="16" t="str">
        <f t="shared" si="338"/>
        <v>064010</v>
      </c>
      <c r="I2413" s="16" t="str">
        <f>VLOOKUP(H2413:H5569,'[10]Catalogos CRI'!$A$70:$B$148,2,FALSE)</f>
        <v>Otros no especificados</v>
      </c>
      <c r="J2413" s="16" t="str">
        <f t="shared" si="339"/>
        <v>064011</v>
      </c>
      <c r="K2413" s="16" t="str">
        <f>VLOOKUP(J2413:J5569,'[10]Catalogos CRI'!$A$153:$B$335,2,FALSE)</f>
        <v>Otros  accesorios</v>
      </c>
      <c r="L2413" s="16" t="str">
        <f t="shared" si="340"/>
        <v>500</v>
      </c>
      <c r="M2413" s="16" t="str">
        <f>VLOOKUP(L2413:L5569,[11]FF!$A$10:$B$16,2,FALSE)</f>
        <v>Recursos Federales</v>
      </c>
      <c r="N2413" s="16" t="str">
        <f t="shared" si="341"/>
        <v>510</v>
      </c>
      <c r="O2413" s="16" t="str">
        <f>VLOOKUP(N2413:N5569,[11]FF!$A$22:$B$93,2,FALSE)</f>
        <v>Fortaseg 2018</v>
      </c>
      <c r="P2413" s="16">
        <v>881405</v>
      </c>
      <c r="Q2413" s="16">
        <v>2</v>
      </c>
      <c r="R2413" s="17">
        <v>0</v>
      </c>
      <c r="S2413" s="17">
        <v>0</v>
      </c>
      <c r="T2413" s="17">
        <f t="shared" si="333"/>
        <v>0</v>
      </c>
      <c r="U2413" s="17">
        <v>0</v>
      </c>
      <c r="V2413" s="17">
        <v>0</v>
      </c>
      <c r="W2413" s="17">
        <f t="shared" si="334"/>
        <v>0</v>
      </c>
      <c r="X2413" t="str">
        <f>VLOOKUP(J2413,'[12]Conver ASEJ VS Clave Nueva'!$A$4:$C$193,3,FALSE)</f>
        <v>6.4.1.9</v>
      </c>
      <c r="Y2413" t="str">
        <f>VLOOKUP(K2413,'[13]Conver ASEJ VS Clave Nueva'!$B$4:$D$193,3,FALSE)</f>
        <v>Otros  accesorios</v>
      </c>
    </row>
    <row r="2414" spans="1:25" x14ac:dyDescent="0.25">
      <c r="A2414" s="16">
        <v>87255</v>
      </c>
      <c r="B2414" s="16" t="s">
        <v>183</v>
      </c>
      <c r="C2414" s="16" t="str">
        <f t="shared" si="335"/>
        <v>2018</v>
      </c>
      <c r="D2414" s="16" t="str">
        <f t="shared" si="336"/>
        <v>060000</v>
      </c>
      <c r="E2414" s="16" t="str">
        <f>VLOOKUP(D2414:D5570,'[10]Catalogos CRI'!$A$10:$B$19,2,FALSE)</f>
        <v>APROVECHAMIENTOS</v>
      </c>
      <c r="F2414" s="16" t="str">
        <f t="shared" si="337"/>
        <v>064000</v>
      </c>
      <c r="G2414" s="16" t="str">
        <f>VLOOKUP(F2414:F5570,'[10]Catalogos CRI'!$A$24:$B$65,2,FALSE)</f>
        <v>ACCESORIOS DE LOS APORVECHAMIENTOS</v>
      </c>
      <c r="H2414" s="16" t="str">
        <f t="shared" si="338"/>
        <v>064010</v>
      </c>
      <c r="I2414" s="16" t="str">
        <f>VLOOKUP(H2414:H5570,'[10]Catalogos CRI'!$A$70:$B$148,2,FALSE)</f>
        <v>Otros no especificados</v>
      </c>
      <c r="J2414" s="16" t="str">
        <f t="shared" si="339"/>
        <v>064011</v>
      </c>
      <c r="K2414" s="16" t="str">
        <f>VLOOKUP(J2414:J5570,'[10]Catalogos CRI'!$A$153:$B$335,2,FALSE)</f>
        <v>Otros  accesorios</v>
      </c>
      <c r="L2414" s="16" t="str">
        <f t="shared" si="340"/>
        <v>500</v>
      </c>
      <c r="M2414" s="16" t="str">
        <f>VLOOKUP(L2414:L5570,[11]FF!$A$10:$B$16,2,FALSE)</f>
        <v>Recursos Federales</v>
      </c>
      <c r="N2414" s="16" t="str">
        <f t="shared" si="341"/>
        <v>510</v>
      </c>
      <c r="O2414" s="16" t="str">
        <f>VLOOKUP(N2414:N5570,[11]FF!$A$22:$B$93,2,FALSE)</f>
        <v>Fortaseg 2018</v>
      </c>
      <c r="P2414" s="16">
        <v>881406</v>
      </c>
      <c r="Q2414" s="16">
        <v>3</v>
      </c>
      <c r="R2414" s="17">
        <v>0</v>
      </c>
      <c r="S2414" s="17">
        <v>0</v>
      </c>
      <c r="T2414" s="17">
        <f t="shared" si="333"/>
        <v>0</v>
      </c>
      <c r="U2414" s="17">
        <v>0</v>
      </c>
      <c r="V2414" s="17">
        <v>0</v>
      </c>
      <c r="W2414" s="17">
        <f t="shared" si="334"/>
        <v>0</v>
      </c>
      <c r="X2414" t="str">
        <f>VLOOKUP(J2414,'[12]Conver ASEJ VS Clave Nueva'!$A$4:$C$193,3,FALSE)</f>
        <v>6.4.1.9</v>
      </c>
      <c r="Y2414" t="str">
        <f>VLOOKUP(K2414,'[13]Conver ASEJ VS Clave Nueva'!$B$4:$D$193,3,FALSE)</f>
        <v>Otros  accesorios</v>
      </c>
    </row>
    <row r="2415" spans="1:25" x14ac:dyDescent="0.25">
      <c r="A2415" s="16">
        <v>87255</v>
      </c>
      <c r="B2415" s="16" t="s">
        <v>183</v>
      </c>
      <c r="C2415" s="16" t="str">
        <f t="shared" si="335"/>
        <v>2018</v>
      </c>
      <c r="D2415" s="16" t="str">
        <f t="shared" si="336"/>
        <v>060000</v>
      </c>
      <c r="E2415" s="16" t="str">
        <f>VLOOKUP(D2415:D5571,'[10]Catalogos CRI'!$A$10:$B$19,2,FALSE)</f>
        <v>APROVECHAMIENTOS</v>
      </c>
      <c r="F2415" s="16" t="str">
        <f t="shared" si="337"/>
        <v>064000</v>
      </c>
      <c r="G2415" s="16" t="str">
        <f>VLOOKUP(F2415:F5571,'[10]Catalogos CRI'!$A$24:$B$65,2,FALSE)</f>
        <v>ACCESORIOS DE LOS APORVECHAMIENTOS</v>
      </c>
      <c r="H2415" s="16" t="str">
        <f t="shared" si="338"/>
        <v>064010</v>
      </c>
      <c r="I2415" s="16" t="str">
        <f>VLOOKUP(H2415:H5571,'[10]Catalogos CRI'!$A$70:$B$148,2,FALSE)</f>
        <v>Otros no especificados</v>
      </c>
      <c r="J2415" s="16" t="str">
        <f t="shared" si="339"/>
        <v>064011</v>
      </c>
      <c r="K2415" s="16" t="str">
        <f>VLOOKUP(J2415:J5571,'[10]Catalogos CRI'!$A$153:$B$335,2,FALSE)</f>
        <v>Otros  accesorios</v>
      </c>
      <c r="L2415" s="16" t="str">
        <f t="shared" si="340"/>
        <v>500</v>
      </c>
      <c r="M2415" s="16" t="str">
        <f>VLOOKUP(L2415:L5571,[11]FF!$A$10:$B$16,2,FALSE)</f>
        <v>Recursos Federales</v>
      </c>
      <c r="N2415" s="16" t="str">
        <f t="shared" si="341"/>
        <v>510</v>
      </c>
      <c r="O2415" s="16" t="str">
        <f>VLOOKUP(N2415:N5571,[11]FF!$A$22:$B$93,2,FALSE)</f>
        <v>Fortaseg 2018</v>
      </c>
      <c r="P2415" s="16">
        <v>881407</v>
      </c>
      <c r="Q2415" s="16">
        <v>4</v>
      </c>
      <c r="R2415" s="17">
        <v>0</v>
      </c>
      <c r="S2415" s="17">
        <v>268.13</v>
      </c>
      <c r="T2415" s="17">
        <f t="shared" si="333"/>
        <v>268.13</v>
      </c>
      <c r="U2415" s="17">
        <v>0</v>
      </c>
      <c r="V2415" s="17">
        <v>268.13</v>
      </c>
      <c r="W2415" s="17">
        <f t="shared" si="334"/>
        <v>0</v>
      </c>
      <c r="X2415" t="str">
        <f>VLOOKUP(J2415,'[12]Conver ASEJ VS Clave Nueva'!$A$4:$C$193,3,FALSE)</f>
        <v>6.4.1.9</v>
      </c>
      <c r="Y2415" t="str">
        <f>VLOOKUP(K2415,'[13]Conver ASEJ VS Clave Nueva'!$B$4:$D$193,3,FALSE)</f>
        <v>Otros  accesorios</v>
      </c>
    </row>
    <row r="2416" spans="1:25" x14ac:dyDescent="0.25">
      <c r="A2416" s="16">
        <v>87255</v>
      </c>
      <c r="B2416" s="16" t="s">
        <v>183</v>
      </c>
      <c r="C2416" s="16" t="str">
        <f t="shared" si="335"/>
        <v>2018</v>
      </c>
      <c r="D2416" s="16" t="str">
        <f t="shared" si="336"/>
        <v>060000</v>
      </c>
      <c r="E2416" s="16" t="str">
        <f>VLOOKUP(D2416:D5572,'[10]Catalogos CRI'!$A$10:$B$19,2,FALSE)</f>
        <v>APROVECHAMIENTOS</v>
      </c>
      <c r="F2416" s="16" t="str">
        <f t="shared" si="337"/>
        <v>064000</v>
      </c>
      <c r="G2416" s="16" t="str">
        <f>VLOOKUP(F2416:F5572,'[10]Catalogos CRI'!$A$24:$B$65,2,FALSE)</f>
        <v>ACCESORIOS DE LOS APORVECHAMIENTOS</v>
      </c>
      <c r="H2416" s="16" t="str">
        <f t="shared" si="338"/>
        <v>064010</v>
      </c>
      <c r="I2416" s="16" t="str">
        <f>VLOOKUP(H2416:H5572,'[10]Catalogos CRI'!$A$70:$B$148,2,FALSE)</f>
        <v>Otros no especificados</v>
      </c>
      <c r="J2416" s="16" t="str">
        <f t="shared" si="339"/>
        <v>064011</v>
      </c>
      <c r="K2416" s="16" t="str">
        <f>VLOOKUP(J2416:J5572,'[10]Catalogos CRI'!$A$153:$B$335,2,FALSE)</f>
        <v>Otros  accesorios</v>
      </c>
      <c r="L2416" s="16" t="str">
        <f t="shared" si="340"/>
        <v>500</v>
      </c>
      <c r="M2416" s="16" t="str">
        <f>VLOOKUP(L2416:L5572,[11]FF!$A$10:$B$16,2,FALSE)</f>
        <v>Recursos Federales</v>
      </c>
      <c r="N2416" s="16" t="str">
        <f t="shared" si="341"/>
        <v>510</v>
      </c>
      <c r="O2416" s="16" t="str">
        <f>VLOOKUP(N2416:N5572,[11]FF!$A$22:$B$93,2,FALSE)</f>
        <v>Fortaseg 2018</v>
      </c>
      <c r="P2416" s="16">
        <v>881408</v>
      </c>
      <c r="Q2416" s="16">
        <v>5</v>
      </c>
      <c r="R2416" s="17">
        <v>0</v>
      </c>
      <c r="S2416" s="17">
        <v>553.01</v>
      </c>
      <c r="T2416" s="17">
        <f t="shared" si="333"/>
        <v>553.01</v>
      </c>
      <c r="U2416" s="17">
        <v>0</v>
      </c>
      <c r="V2416" s="17">
        <v>553.01</v>
      </c>
      <c r="W2416" s="17">
        <f t="shared" si="334"/>
        <v>0</v>
      </c>
      <c r="X2416" t="str">
        <f>VLOOKUP(J2416,'[12]Conver ASEJ VS Clave Nueva'!$A$4:$C$193,3,FALSE)</f>
        <v>6.4.1.9</v>
      </c>
      <c r="Y2416" t="str">
        <f>VLOOKUP(K2416,'[13]Conver ASEJ VS Clave Nueva'!$B$4:$D$193,3,FALSE)</f>
        <v>Otros  accesorios</v>
      </c>
    </row>
    <row r="2417" spans="1:25" x14ac:dyDescent="0.25">
      <c r="A2417" s="16">
        <v>87255</v>
      </c>
      <c r="B2417" s="16" t="s">
        <v>183</v>
      </c>
      <c r="C2417" s="16" t="str">
        <f t="shared" si="335"/>
        <v>2018</v>
      </c>
      <c r="D2417" s="16" t="str">
        <f t="shared" si="336"/>
        <v>060000</v>
      </c>
      <c r="E2417" s="16" t="str">
        <f>VLOOKUP(D2417:D5573,'[10]Catalogos CRI'!$A$10:$B$19,2,FALSE)</f>
        <v>APROVECHAMIENTOS</v>
      </c>
      <c r="F2417" s="16" t="str">
        <f t="shared" si="337"/>
        <v>064000</v>
      </c>
      <c r="G2417" s="16" t="str">
        <f>VLOOKUP(F2417:F5573,'[10]Catalogos CRI'!$A$24:$B$65,2,FALSE)</f>
        <v>ACCESORIOS DE LOS APORVECHAMIENTOS</v>
      </c>
      <c r="H2417" s="16" t="str">
        <f t="shared" si="338"/>
        <v>064010</v>
      </c>
      <c r="I2417" s="16" t="str">
        <f>VLOOKUP(H2417:H5573,'[10]Catalogos CRI'!$A$70:$B$148,2,FALSE)</f>
        <v>Otros no especificados</v>
      </c>
      <c r="J2417" s="16" t="str">
        <f t="shared" si="339"/>
        <v>064011</v>
      </c>
      <c r="K2417" s="16" t="str">
        <f>VLOOKUP(J2417:J5573,'[10]Catalogos CRI'!$A$153:$B$335,2,FALSE)</f>
        <v>Otros  accesorios</v>
      </c>
      <c r="L2417" s="16" t="str">
        <f t="shared" si="340"/>
        <v>500</v>
      </c>
      <c r="M2417" s="16" t="str">
        <f>VLOOKUP(L2417:L5573,[11]FF!$A$10:$B$16,2,FALSE)</f>
        <v>Recursos Federales</v>
      </c>
      <c r="N2417" s="16" t="str">
        <f t="shared" si="341"/>
        <v>510</v>
      </c>
      <c r="O2417" s="16" t="str">
        <f>VLOOKUP(N2417:N5573,[11]FF!$A$22:$B$93,2,FALSE)</f>
        <v>Fortaseg 2018</v>
      </c>
      <c r="P2417" s="16">
        <v>881409</v>
      </c>
      <c r="Q2417" s="16">
        <v>6</v>
      </c>
      <c r="R2417" s="17">
        <v>0</v>
      </c>
      <c r="S2417" s="17">
        <v>533.16999999999996</v>
      </c>
      <c r="T2417" s="17">
        <f t="shared" si="333"/>
        <v>533.16999999999996</v>
      </c>
      <c r="U2417" s="17">
        <v>0</v>
      </c>
      <c r="V2417" s="17">
        <v>533.16999999999996</v>
      </c>
      <c r="W2417" s="17">
        <f t="shared" si="334"/>
        <v>0</v>
      </c>
      <c r="X2417" t="str">
        <f>VLOOKUP(J2417,'[12]Conver ASEJ VS Clave Nueva'!$A$4:$C$193,3,FALSE)</f>
        <v>6.4.1.9</v>
      </c>
      <c r="Y2417" t="str">
        <f>VLOOKUP(K2417,'[13]Conver ASEJ VS Clave Nueva'!$B$4:$D$193,3,FALSE)</f>
        <v>Otros  accesorios</v>
      </c>
    </row>
    <row r="2418" spans="1:25" x14ac:dyDescent="0.25">
      <c r="A2418" s="16">
        <v>87255</v>
      </c>
      <c r="B2418" s="16" t="s">
        <v>183</v>
      </c>
      <c r="C2418" s="16" t="str">
        <f t="shared" si="335"/>
        <v>2018</v>
      </c>
      <c r="D2418" s="16" t="str">
        <f t="shared" si="336"/>
        <v>060000</v>
      </c>
      <c r="E2418" s="16" t="str">
        <f>VLOOKUP(D2418:D5574,'[10]Catalogos CRI'!$A$10:$B$19,2,FALSE)</f>
        <v>APROVECHAMIENTOS</v>
      </c>
      <c r="F2418" s="16" t="str">
        <f t="shared" si="337"/>
        <v>064000</v>
      </c>
      <c r="G2418" s="16" t="str">
        <f>VLOOKUP(F2418:F5574,'[10]Catalogos CRI'!$A$24:$B$65,2,FALSE)</f>
        <v>ACCESORIOS DE LOS APORVECHAMIENTOS</v>
      </c>
      <c r="H2418" s="16" t="str">
        <f t="shared" si="338"/>
        <v>064010</v>
      </c>
      <c r="I2418" s="16" t="str">
        <f>VLOOKUP(H2418:H5574,'[10]Catalogos CRI'!$A$70:$B$148,2,FALSE)</f>
        <v>Otros no especificados</v>
      </c>
      <c r="J2418" s="16" t="str">
        <f t="shared" si="339"/>
        <v>064011</v>
      </c>
      <c r="K2418" s="16" t="str">
        <f>VLOOKUP(J2418:J5574,'[10]Catalogos CRI'!$A$153:$B$335,2,FALSE)</f>
        <v>Otros  accesorios</v>
      </c>
      <c r="L2418" s="16" t="str">
        <f t="shared" si="340"/>
        <v>500</v>
      </c>
      <c r="M2418" s="16" t="str">
        <f>VLOOKUP(L2418:L5574,[11]FF!$A$10:$B$16,2,FALSE)</f>
        <v>Recursos Federales</v>
      </c>
      <c r="N2418" s="16" t="str">
        <f t="shared" si="341"/>
        <v>510</v>
      </c>
      <c r="O2418" s="16" t="str">
        <f>VLOOKUP(N2418:N5574,[11]FF!$A$22:$B$93,2,FALSE)</f>
        <v>Fortaseg 2018</v>
      </c>
      <c r="P2418" s="16">
        <v>881410</v>
      </c>
      <c r="Q2418" s="16">
        <v>7</v>
      </c>
      <c r="R2418" s="17">
        <v>0</v>
      </c>
      <c r="S2418" s="17">
        <v>0</v>
      </c>
      <c r="T2418" s="17">
        <f t="shared" si="333"/>
        <v>0</v>
      </c>
      <c r="U2418" s="17">
        <v>0</v>
      </c>
      <c r="V2418" s="17">
        <v>426.44</v>
      </c>
      <c r="W2418" s="17">
        <f t="shared" si="334"/>
        <v>-426.44</v>
      </c>
      <c r="X2418" t="str">
        <f>VLOOKUP(J2418,'[12]Conver ASEJ VS Clave Nueva'!$A$4:$C$193,3,FALSE)</f>
        <v>6.4.1.9</v>
      </c>
      <c r="Y2418" t="str">
        <f>VLOOKUP(K2418,'[13]Conver ASEJ VS Clave Nueva'!$B$4:$D$193,3,FALSE)</f>
        <v>Otros  accesorios</v>
      </c>
    </row>
    <row r="2419" spans="1:25" x14ac:dyDescent="0.25">
      <c r="A2419" s="16">
        <v>87255</v>
      </c>
      <c r="B2419" s="16" t="s">
        <v>183</v>
      </c>
      <c r="C2419" s="16" t="str">
        <f t="shared" si="335"/>
        <v>2018</v>
      </c>
      <c r="D2419" s="16" t="str">
        <f t="shared" si="336"/>
        <v>060000</v>
      </c>
      <c r="E2419" s="16" t="str">
        <f>VLOOKUP(D2419:D5575,'[10]Catalogos CRI'!$A$10:$B$19,2,FALSE)</f>
        <v>APROVECHAMIENTOS</v>
      </c>
      <c r="F2419" s="16" t="str">
        <f t="shared" si="337"/>
        <v>064000</v>
      </c>
      <c r="G2419" s="16" t="str">
        <f>VLOOKUP(F2419:F5575,'[10]Catalogos CRI'!$A$24:$B$65,2,FALSE)</f>
        <v>ACCESORIOS DE LOS APORVECHAMIENTOS</v>
      </c>
      <c r="H2419" s="16" t="str">
        <f t="shared" si="338"/>
        <v>064010</v>
      </c>
      <c r="I2419" s="16" t="str">
        <f>VLOOKUP(H2419:H5575,'[10]Catalogos CRI'!$A$70:$B$148,2,FALSE)</f>
        <v>Otros no especificados</v>
      </c>
      <c r="J2419" s="16" t="str">
        <f t="shared" si="339"/>
        <v>064011</v>
      </c>
      <c r="K2419" s="16" t="str">
        <f>VLOOKUP(J2419:J5575,'[10]Catalogos CRI'!$A$153:$B$335,2,FALSE)</f>
        <v>Otros  accesorios</v>
      </c>
      <c r="L2419" s="16" t="str">
        <f t="shared" si="340"/>
        <v>500</v>
      </c>
      <c r="M2419" s="16" t="str">
        <f>VLOOKUP(L2419:L5575,[11]FF!$A$10:$B$16,2,FALSE)</f>
        <v>Recursos Federales</v>
      </c>
      <c r="N2419" s="16" t="str">
        <f t="shared" si="341"/>
        <v>510</v>
      </c>
      <c r="O2419" s="16" t="str">
        <f>VLOOKUP(N2419:N5575,[11]FF!$A$22:$B$93,2,FALSE)</f>
        <v>Fortaseg 2018</v>
      </c>
      <c r="P2419" s="16">
        <v>881411</v>
      </c>
      <c r="Q2419" s="16">
        <v>8</v>
      </c>
      <c r="R2419" s="17">
        <v>0</v>
      </c>
      <c r="S2419" s="17">
        <v>0</v>
      </c>
      <c r="T2419" s="17">
        <f t="shared" si="333"/>
        <v>0</v>
      </c>
      <c r="U2419" s="17">
        <v>0</v>
      </c>
      <c r="V2419" s="17">
        <v>360.75</v>
      </c>
      <c r="W2419" s="17">
        <f t="shared" si="334"/>
        <v>-360.75</v>
      </c>
      <c r="X2419" t="str">
        <f>VLOOKUP(J2419,'[12]Conver ASEJ VS Clave Nueva'!$A$4:$C$193,3,FALSE)</f>
        <v>6.4.1.9</v>
      </c>
      <c r="Y2419" t="str">
        <f>VLOOKUP(K2419,'[13]Conver ASEJ VS Clave Nueva'!$B$4:$D$193,3,FALSE)</f>
        <v>Otros  accesorios</v>
      </c>
    </row>
    <row r="2420" spans="1:25" x14ac:dyDescent="0.25">
      <c r="A2420" s="16">
        <v>87255</v>
      </c>
      <c r="B2420" s="16" t="s">
        <v>183</v>
      </c>
      <c r="C2420" s="16" t="str">
        <f t="shared" si="335"/>
        <v>2018</v>
      </c>
      <c r="D2420" s="16" t="str">
        <f t="shared" si="336"/>
        <v>060000</v>
      </c>
      <c r="E2420" s="16" t="str">
        <f>VLOOKUP(D2420:D5576,'[10]Catalogos CRI'!$A$10:$B$19,2,FALSE)</f>
        <v>APROVECHAMIENTOS</v>
      </c>
      <c r="F2420" s="16" t="str">
        <f t="shared" si="337"/>
        <v>064000</v>
      </c>
      <c r="G2420" s="16" t="str">
        <f>VLOOKUP(F2420:F5576,'[10]Catalogos CRI'!$A$24:$B$65,2,FALSE)</f>
        <v>ACCESORIOS DE LOS APORVECHAMIENTOS</v>
      </c>
      <c r="H2420" s="16" t="str">
        <f t="shared" si="338"/>
        <v>064010</v>
      </c>
      <c r="I2420" s="16" t="str">
        <f>VLOOKUP(H2420:H5576,'[10]Catalogos CRI'!$A$70:$B$148,2,FALSE)</f>
        <v>Otros no especificados</v>
      </c>
      <c r="J2420" s="16" t="str">
        <f t="shared" si="339"/>
        <v>064011</v>
      </c>
      <c r="K2420" s="16" t="str">
        <f>VLOOKUP(J2420:J5576,'[10]Catalogos CRI'!$A$153:$B$335,2,FALSE)</f>
        <v>Otros  accesorios</v>
      </c>
      <c r="L2420" s="16" t="str">
        <f t="shared" si="340"/>
        <v>500</v>
      </c>
      <c r="M2420" s="16" t="str">
        <f>VLOOKUP(L2420:L5576,[11]FF!$A$10:$B$16,2,FALSE)</f>
        <v>Recursos Federales</v>
      </c>
      <c r="N2420" s="16" t="str">
        <f t="shared" si="341"/>
        <v>510</v>
      </c>
      <c r="O2420" s="16" t="str">
        <f>VLOOKUP(N2420:N5576,[11]FF!$A$22:$B$93,2,FALSE)</f>
        <v>Fortaseg 2018</v>
      </c>
      <c r="P2420" s="16">
        <v>881412</v>
      </c>
      <c r="Q2420" s="16">
        <v>9</v>
      </c>
      <c r="R2420" s="17">
        <v>0</v>
      </c>
      <c r="S2420" s="17">
        <v>0</v>
      </c>
      <c r="T2420" s="17">
        <f t="shared" si="333"/>
        <v>0</v>
      </c>
      <c r="U2420" s="17">
        <v>0</v>
      </c>
      <c r="V2420" s="17">
        <v>324</v>
      </c>
      <c r="W2420" s="17">
        <f t="shared" si="334"/>
        <v>-324</v>
      </c>
      <c r="X2420" t="str">
        <f>VLOOKUP(J2420,'[12]Conver ASEJ VS Clave Nueva'!$A$4:$C$193,3,FALSE)</f>
        <v>6.4.1.9</v>
      </c>
      <c r="Y2420" t="str">
        <f>VLOOKUP(K2420,'[13]Conver ASEJ VS Clave Nueva'!$B$4:$D$193,3,FALSE)</f>
        <v>Otros  accesorios</v>
      </c>
    </row>
    <row r="2421" spans="1:25" x14ac:dyDescent="0.25">
      <c r="A2421" s="16">
        <v>87255</v>
      </c>
      <c r="B2421" s="16" t="s">
        <v>183</v>
      </c>
      <c r="C2421" s="16" t="str">
        <f t="shared" si="335"/>
        <v>2018</v>
      </c>
      <c r="D2421" s="16" t="str">
        <f t="shared" si="336"/>
        <v>060000</v>
      </c>
      <c r="E2421" s="16" t="str">
        <f>VLOOKUP(D2421:D5577,'[10]Catalogos CRI'!$A$10:$B$19,2,FALSE)</f>
        <v>APROVECHAMIENTOS</v>
      </c>
      <c r="F2421" s="16" t="str">
        <f t="shared" si="337"/>
        <v>064000</v>
      </c>
      <c r="G2421" s="16" t="str">
        <f>VLOOKUP(F2421:F5577,'[10]Catalogos CRI'!$A$24:$B$65,2,FALSE)</f>
        <v>ACCESORIOS DE LOS APORVECHAMIENTOS</v>
      </c>
      <c r="H2421" s="16" t="str">
        <f t="shared" si="338"/>
        <v>064010</v>
      </c>
      <c r="I2421" s="16" t="str">
        <f>VLOOKUP(H2421:H5577,'[10]Catalogos CRI'!$A$70:$B$148,2,FALSE)</f>
        <v>Otros no especificados</v>
      </c>
      <c r="J2421" s="16" t="str">
        <f t="shared" si="339"/>
        <v>064011</v>
      </c>
      <c r="K2421" s="16" t="str">
        <f>VLOOKUP(J2421:J5577,'[10]Catalogos CRI'!$A$153:$B$335,2,FALSE)</f>
        <v>Otros  accesorios</v>
      </c>
      <c r="L2421" s="16" t="str">
        <f t="shared" si="340"/>
        <v>500</v>
      </c>
      <c r="M2421" s="16" t="str">
        <f>VLOOKUP(L2421:L5577,[11]FF!$A$10:$B$16,2,FALSE)</f>
        <v>Recursos Federales</v>
      </c>
      <c r="N2421" s="16" t="str">
        <f t="shared" si="341"/>
        <v>510</v>
      </c>
      <c r="O2421" s="16" t="str">
        <f>VLOOKUP(N2421:N5577,[11]FF!$A$22:$B$93,2,FALSE)</f>
        <v>Fortaseg 2018</v>
      </c>
      <c r="P2421" s="16">
        <v>881413</v>
      </c>
      <c r="Q2421" s="16">
        <v>10</v>
      </c>
      <c r="R2421" s="17">
        <v>0</v>
      </c>
      <c r="S2421" s="17">
        <v>0</v>
      </c>
      <c r="T2421" s="17">
        <f t="shared" si="333"/>
        <v>0</v>
      </c>
      <c r="U2421" s="17">
        <v>0</v>
      </c>
      <c r="V2421" s="17">
        <v>200.91</v>
      </c>
      <c r="W2421" s="17">
        <f t="shared" si="334"/>
        <v>-200.91</v>
      </c>
      <c r="X2421" t="str">
        <f>VLOOKUP(J2421,'[12]Conver ASEJ VS Clave Nueva'!$A$4:$C$193,3,FALSE)</f>
        <v>6.4.1.9</v>
      </c>
      <c r="Y2421" t="str">
        <f>VLOOKUP(K2421,'[13]Conver ASEJ VS Clave Nueva'!$B$4:$D$193,3,FALSE)</f>
        <v>Otros  accesorios</v>
      </c>
    </row>
    <row r="2422" spans="1:25" x14ac:dyDescent="0.25">
      <c r="A2422" s="16">
        <v>87255</v>
      </c>
      <c r="B2422" s="16" t="s">
        <v>183</v>
      </c>
      <c r="C2422" s="16" t="str">
        <f t="shared" si="335"/>
        <v>2018</v>
      </c>
      <c r="D2422" s="16" t="str">
        <f t="shared" si="336"/>
        <v>060000</v>
      </c>
      <c r="E2422" s="16" t="str">
        <f>VLOOKUP(D2422:D5578,'[10]Catalogos CRI'!$A$10:$B$19,2,FALSE)</f>
        <v>APROVECHAMIENTOS</v>
      </c>
      <c r="F2422" s="16" t="str">
        <f t="shared" si="337"/>
        <v>064000</v>
      </c>
      <c r="G2422" s="16" t="str">
        <f>VLOOKUP(F2422:F5578,'[10]Catalogos CRI'!$A$24:$B$65,2,FALSE)</f>
        <v>ACCESORIOS DE LOS APORVECHAMIENTOS</v>
      </c>
      <c r="H2422" s="16" t="str">
        <f t="shared" si="338"/>
        <v>064010</v>
      </c>
      <c r="I2422" s="16" t="str">
        <f>VLOOKUP(H2422:H5578,'[10]Catalogos CRI'!$A$70:$B$148,2,FALSE)</f>
        <v>Otros no especificados</v>
      </c>
      <c r="J2422" s="16" t="str">
        <f t="shared" si="339"/>
        <v>064011</v>
      </c>
      <c r="K2422" s="16" t="str">
        <f>VLOOKUP(J2422:J5578,'[10]Catalogos CRI'!$A$153:$B$335,2,FALSE)</f>
        <v>Otros  accesorios</v>
      </c>
      <c r="L2422" s="16" t="str">
        <f t="shared" si="340"/>
        <v>500</v>
      </c>
      <c r="M2422" s="16" t="str">
        <f>VLOOKUP(L2422:L5578,[11]FF!$A$10:$B$16,2,FALSE)</f>
        <v>Recursos Federales</v>
      </c>
      <c r="N2422" s="16" t="str">
        <f t="shared" si="341"/>
        <v>510</v>
      </c>
      <c r="O2422" s="16" t="str">
        <f>VLOOKUP(N2422:N5578,[11]FF!$A$22:$B$93,2,FALSE)</f>
        <v>Fortaseg 2018</v>
      </c>
      <c r="P2422" s="16">
        <v>881414</v>
      </c>
      <c r="Q2422" s="16">
        <v>11</v>
      </c>
      <c r="R2422" s="17">
        <v>0</v>
      </c>
      <c r="S2422" s="17">
        <v>0</v>
      </c>
      <c r="T2422" s="17">
        <f t="shared" si="333"/>
        <v>0</v>
      </c>
      <c r="U2422" s="17">
        <v>0</v>
      </c>
      <c r="V2422" s="17">
        <v>70.19</v>
      </c>
      <c r="W2422" s="17">
        <f t="shared" si="334"/>
        <v>-70.19</v>
      </c>
      <c r="X2422" t="str">
        <f>VLOOKUP(J2422,'[12]Conver ASEJ VS Clave Nueva'!$A$4:$C$193,3,FALSE)</f>
        <v>6.4.1.9</v>
      </c>
      <c r="Y2422" t="str">
        <f>VLOOKUP(K2422,'[13]Conver ASEJ VS Clave Nueva'!$B$4:$D$193,3,FALSE)</f>
        <v>Otros  accesorios</v>
      </c>
    </row>
    <row r="2423" spans="1:25" x14ac:dyDescent="0.25">
      <c r="A2423" s="16">
        <v>87255</v>
      </c>
      <c r="B2423" s="16" t="s">
        <v>183</v>
      </c>
      <c r="C2423" s="16" t="str">
        <f t="shared" si="335"/>
        <v>2018</v>
      </c>
      <c r="D2423" s="16" t="str">
        <f t="shared" si="336"/>
        <v>060000</v>
      </c>
      <c r="E2423" s="16" t="str">
        <f>VLOOKUP(D2423:D5579,'[10]Catalogos CRI'!$A$10:$B$19,2,FALSE)</f>
        <v>APROVECHAMIENTOS</v>
      </c>
      <c r="F2423" s="16" t="str">
        <f t="shared" si="337"/>
        <v>064000</v>
      </c>
      <c r="G2423" s="16" t="str">
        <f>VLOOKUP(F2423:F5579,'[10]Catalogos CRI'!$A$24:$B$65,2,FALSE)</f>
        <v>ACCESORIOS DE LOS APORVECHAMIENTOS</v>
      </c>
      <c r="H2423" s="16" t="str">
        <f t="shared" si="338"/>
        <v>064010</v>
      </c>
      <c r="I2423" s="16" t="str">
        <f>VLOOKUP(H2423:H5579,'[10]Catalogos CRI'!$A$70:$B$148,2,FALSE)</f>
        <v>Otros no especificados</v>
      </c>
      <c r="J2423" s="16" t="str">
        <f t="shared" si="339"/>
        <v>064011</v>
      </c>
      <c r="K2423" s="16" t="str">
        <f>VLOOKUP(J2423:J5579,'[10]Catalogos CRI'!$A$153:$B$335,2,FALSE)</f>
        <v>Otros  accesorios</v>
      </c>
      <c r="L2423" s="16" t="str">
        <f t="shared" si="340"/>
        <v>500</v>
      </c>
      <c r="M2423" s="16" t="str">
        <f>VLOOKUP(L2423:L5579,[11]FF!$A$10:$B$16,2,FALSE)</f>
        <v>Recursos Federales</v>
      </c>
      <c r="N2423" s="16" t="str">
        <f t="shared" si="341"/>
        <v>510</v>
      </c>
      <c r="O2423" s="16" t="str">
        <f>VLOOKUP(N2423:N5579,[11]FF!$A$22:$B$93,2,FALSE)</f>
        <v>Fortaseg 2018</v>
      </c>
      <c r="P2423" s="16">
        <v>881415</v>
      </c>
      <c r="Q2423" s="16">
        <v>12</v>
      </c>
      <c r="R2423" s="17">
        <v>0</v>
      </c>
      <c r="S2423" s="17">
        <v>0</v>
      </c>
      <c r="T2423" s="17">
        <f t="shared" si="333"/>
        <v>0</v>
      </c>
      <c r="U2423" s="17">
        <v>0</v>
      </c>
      <c r="V2423" s="17">
        <v>67.819999999999993</v>
      </c>
      <c r="W2423" s="17">
        <f t="shared" si="334"/>
        <v>-67.819999999999993</v>
      </c>
      <c r="X2423" t="str">
        <f>VLOOKUP(J2423,'[12]Conver ASEJ VS Clave Nueva'!$A$4:$C$193,3,FALSE)</f>
        <v>6.4.1.9</v>
      </c>
      <c r="Y2423" t="str">
        <f>VLOOKUP(K2423,'[13]Conver ASEJ VS Clave Nueva'!$B$4:$D$193,3,FALSE)</f>
        <v>Otros  accesorios</v>
      </c>
    </row>
    <row r="2424" spans="1:25" x14ac:dyDescent="0.25">
      <c r="A2424" s="16">
        <v>87256</v>
      </c>
      <c r="B2424" s="16" t="s">
        <v>184</v>
      </c>
      <c r="C2424" s="16" t="str">
        <f t="shared" si="335"/>
        <v>2018</v>
      </c>
      <c r="D2424" s="16" t="str">
        <f t="shared" si="336"/>
        <v>060000</v>
      </c>
      <c r="E2424" s="16" t="str">
        <f>VLOOKUP(D2424:D5580,'[10]Catalogos CRI'!$A$10:$B$19,2,FALSE)</f>
        <v>APROVECHAMIENTOS</v>
      </c>
      <c r="F2424" s="16" t="str">
        <f t="shared" si="337"/>
        <v>064000</v>
      </c>
      <c r="G2424" s="16" t="str">
        <f>VLOOKUP(F2424:F5580,'[10]Catalogos CRI'!$A$24:$B$65,2,FALSE)</f>
        <v>ACCESORIOS DE LOS APORVECHAMIENTOS</v>
      </c>
      <c r="H2424" s="16" t="str">
        <f t="shared" si="338"/>
        <v>064010</v>
      </c>
      <c r="I2424" s="16" t="str">
        <f>VLOOKUP(H2424:H5580,'[10]Catalogos CRI'!$A$70:$B$148,2,FALSE)</f>
        <v>Otros no especificados</v>
      </c>
      <c r="J2424" s="16" t="str">
        <f t="shared" si="339"/>
        <v>064011</v>
      </c>
      <c r="K2424" s="16" t="str">
        <f>VLOOKUP(J2424:J5580,'[10]Catalogos CRI'!$A$153:$B$335,2,FALSE)</f>
        <v>Otros  accesorios</v>
      </c>
      <c r="L2424" s="16" t="str">
        <f t="shared" si="340"/>
        <v>500</v>
      </c>
      <c r="M2424" s="16" t="str">
        <f>VLOOKUP(L2424:L5580,[11]FF!$A$10:$B$16,2,FALSE)</f>
        <v>Recursos Federales</v>
      </c>
      <c r="N2424" s="16" t="str">
        <f t="shared" si="341"/>
        <v>578</v>
      </c>
      <c r="O2424" s="16" t="str">
        <f>VLOOKUP(N2424:N5580,[11]FF!$A$22:$B$93,2,FALSE)</f>
        <v>Patronato Nacional de la Cerámica 2017</v>
      </c>
      <c r="P2424" s="16">
        <v>881416</v>
      </c>
      <c r="Q2424" s="16">
        <v>1</v>
      </c>
      <c r="R2424" s="17">
        <v>0</v>
      </c>
      <c r="S2424" s="17">
        <v>0</v>
      </c>
      <c r="T2424" s="17">
        <f t="shared" si="333"/>
        <v>0</v>
      </c>
      <c r="U2424" s="17">
        <v>0</v>
      </c>
      <c r="V2424" s="17">
        <v>0</v>
      </c>
      <c r="W2424" s="17">
        <f t="shared" si="334"/>
        <v>0</v>
      </c>
      <c r="X2424" t="str">
        <f>VLOOKUP(J2424,'[12]Conver ASEJ VS Clave Nueva'!$A$4:$C$193,3,FALSE)</f>
        <v>6.4.1.9</v>
      </c>
      <c r="Y2424" t="str">
        <f>VLOOKUP(K2424,'[13]Conver ASEJ VS Clave Nueva'!$B$4:$D$193,3,FALSE)</f>
        <v>Otros  accesorios</v>
      </c>
    </row>
    <row r="2425" spans="1:25" x14ac:dyDescent="0.25">
      <c r="A2425" s="16">
        <v>87256</v>
      </c>
      <c r="B2425" s="16" t="s">
        <v>184</v>
      </c>
      <c r="C2425" s="16" t="str">
        <f t="shared" si="335"/>
        <v>2018</v>
      </c>
      <c r="D2425" s="16" t="str">
        <f t="shared" si="336"/>
        <v>060000</v>
      </c>
      <c r="E2425" s="16" t="str">
        <f>VLOOKUP(D2425:D5581,'[10]Catalogos CRI'!$A$10:$B$19,2,FALSE)</f>
        <v>APROVECHAMIENTOS</v>
      </c>
      <c r="F2425" s="16" t="str">
        <f t="shared" si="337"/>
        <v>064000</v>
      </c>
      <c r="G2425" s="16" t="str">
        <f>VLOOKUP(F2425:F5581,'[10]Catalogos CRI'!$A$24:$B$65,2,FALSE)</f>
        <v>ACCESORIOS DE LOS APORVECHAMIENTOS</v>
      </c>
      <c r="H2425" s="16" t="str">
        <f t="shared" si="338"/>
        <v>064010</v>
      </c>
      <c r="I2425" s="16" t="str">
        <f>VLOOKUP(H2425:H5581,'[10]Catalogos CRI'!$A$70:$B$148,2,FALSE)</f>
        <v>Otros no especificados</v>
      </c>
      <c r="J2425" s="16" t="str">
        <f t="shared" si="339"/>
        <v>064011</v>
      </c>
      <c r="K2425" s="16" t="str">
        <f>VLOOKUP(J2425:J5581,'[10]Catalogos CRI'!$A$153:$B$335,2,FALSE)</f>
        <v>Otros  accesorios</v>
      </c>
      <c r="L2425" s="16" t="str">
        <f t="shared" si="340"/>
        <v>500</v>
      </c>
      <c r="M2425" s="16" t="str">
        <f>VLOOKUP(L2425:L5581,[11]FF!$A$10:$B$16,2,FALSE)</f>
        <v>Recursos Federales</v>
      </c>
      <c r="N2425" s="16" t="str">
        <f t="shared" si="341"/>
        <v>578</v>
      </c>
      <c r="O2425" s="16" t="str">
        <f>VLOOKUP(N2425:N5581,[11]FF!$A$22:$B$93,2,FALSE)</f>
        <v>Patronato Nacional de la Cerámica 2017</v>
      </c>
      <c r="P2425" s="16">
        <v>881417</v>
      </c>
      <c r="Q2425" s="16">
        <v>2</v>
      </c>
      <c r="R2425" s="17">
        <v>0</v>
      </c>
      <c r="S2425" s="17">
        <v>0</v>
      </c>
      <c r="T2425" s="17">
        <f t="shared" si="333"/>
        <v>0</v>
      </c>
      <c r="U2425" s="17">
        <v>0</v>
      </c>
      <c r="V2425" s="17">
        <v>0</v>
      </c>
      <c r="W2425" s="17">
        <f t="shared" si="334"/>
        <v>0</v>
      </c>
      <c r="X2425" t="str">
        <f>VLOOKUP(J2425,'[12]Conver ASEJ VS Clave Nueva'!$A$4:$C$193,3,FALSE)</f>
        <v>6.4.1.9</v>
      </c>
      <c r="Y2425" t="str">
        <f>VLOOKUP(K2425,'[13]Conver ASEJ VS Clave Nueva'!$B$4:$D$193,3,FALSE)</f>
        <v>Otros  accesorios</v>
      </c>
    </row>
    <row r="2426" spans="1:25" x14ac:dyDescent="0.25">
      <c r="A2426" s="16">
        <v>87256</v>
      </c>
      <c r="B2426" s="16" t="s">
        <v>184</v>
      </c>
      <c r="C2426" s="16" t="str">
        <f t="shared" si="335"/>
        <v>2018</v>
      </c>
      <c r="D2426" s="16" t="str">
        <f t="shared" si="336"/>
        <v>060000</v>
      </c>
      <c r="E2426" s="16" t="str">
        <f>VLOOKUP(D2426:D5582,'[10]Catalogos CRI'!$A$10:$B$19,2,FALSE)</f>
        <v>APROVECHAMIENTOS</v>
      </c>
      <c r="F2426" s="16" t="str">
        <f t="shared" si="337"/>
        <v>064000</v>
      </c>
      <c r="G2426" s="16" t="str">
        <f>VLOOKUP(F2426:F5582,'[10]Catalogos CRI'!$A$24:$B$65,2,FALSE)</f>
        <v>ACCESORIOS DE LOS APORVECHAMIENTOS</v>
      </c>
      <c r="H2426" s="16" t="str">
        <f t="shared" si="338"/>
        <v>064010</v>
      </c>
      <c r="I2426" s="16" t="str">
        <f>VLOOKUP(H2426:H5582,'[10]Catalogos CRI'!$A$70:$B$148,2,FALSE)</f>
        <v>Otros no especificados</v>
      </c>
      <c r="J2426" s="16" t="str">
        <f t="shared" si="339"/>
        <v>064011</v>
      </c>
      <c r="K2426" s="16" t="str">
        <f>VLOOKUP(J2426:J5582,'[10]Catalogos CRI'!$A$153:$B$335,2,FALSE)</f>
        <v>Otros  accesorios</v>
      </c>
      <c r="L2426" s="16" t="str">
        <f t="shared" si="340"/>
        <v>500</v>
      </c>
      <c r="M2426" s="16" t="str">
        <f>VLOOKUP(L2426:L5582,[11]FF!$A$10:$B$16,2,FALSE)</f>
        <v>Recursos Federales</v>
      </c>
      <c r="N2426" s="16" t="str">
        <f t="shared" si="341"/>
        <v>578</v>
      </c>
      <c r="O2426" s="16" t="str">
        <f>VLOOKUP(N2426:N5582,[11]FF!$A$22:$B$93,2,FALSE)</f>
        <v>Patronato Nacional de la Cerámica 2017</v>
      </c>
      <c r="P2426" s="16">
        <v>881418</v>
      </c>
      <c r="Q2426" s="16">
        <v>3</v>
      </c>
      <c r="R2426" s="17">
        <v>0</v>
      </c>
      <c r="S2426" s="17">
        <v>0</v>
      </c>
      <c r="T2426" s="17">
        <f t="shared" si="333"/>
        <v>0</v>
      </c>
      <c r="U2426" s="17">
        <v>0</v>
      </c>
      <c r="V2426" s="17">
        <v>0</v>
      </c>
      <c r="W2426" s="17">
        <f t="shared" si="334"/>
        <v>0</v>
      </c>
      <c r="X2426" t="str">
        <f>VLOOKUP(J2426,'[12]Conver ASEJ VS Clave Nueva'!$A$4:$C$193,3,FALSE)</f>
        <v>6.4.1.9</v>
      </c>
      <c r="Y2426" t="str">
        <f>VLOOKUP(K2426,'[13]Conver ASEJ VS Clave Nueva'!$B$4:$D$193,3,FALSE)</f>
        <v>Otros  accesorios</v>
      </c>
    </row>
    <row r="2427" spans="1:25" x14ac:dyDescent="0.25">
      <c r="A2427" s="16">
        <v>87256</v>
      </c>
      <c r="B2427" s="16" t="s">
        <v>184</v>
      </c>
      <c r="C2427" s="16" t="str">
        <f t="shared" si="335"/>
        <v>2018</v>
      </c>
      <c r="D2427" s="16" t="str">
        <f t="shared" si="336"/>
        <v>060000</v>
      </c>
      <c r="E2427" s="16" t="str">
        <f>VLOOKUP(D2427:D5583,'[10]Catalogos CRI'!$A$10:$B$19,2,FALSE)</f>
        <v>APROVECHAMIENTOS</v>
      </c>
      <c r="F2427" s="16" t="str">
        <f t="shared" si="337"/>
        <v>064000</v>
      </c>
      <c r="G2427" s="16" t="str">
        <f>VLOOKUP(F2427:F5583,'[10]Catalogos CRI'!$A$24:$B$65,2,FALSE)</f>
        <v>ACCESORIOS DE LOS APORVECHAMIENTOS</v>
      </c>
      <c r="H2427" s="16" t="str">
        <f t="shared" si="338"/>
        <v>064010</v>
      </c>
      <c r="I2427" s="16" t="str">
        <f>VLOOKUP(H2427:H5583,'[10]Catalogos CRI'!$A$70:$B$148,2,FALSE)</f>
        <v>Otros no especificados</v>
      </c>
      <c r="J2427" s="16" t="str">
        <f t="shared" si="339"/>
        <v>064011</v>
      </c>
      <c r="K2427" s="16" t="str">
        <f>VLOOKUP(J2427:J5583,'[10]Catalogos CRI'!$A$153:$B$335,2,FALSE)</f>
        <v>Otros  accesorios</v>
      </c>
      <c r="L2427" s="16" t="str">
        <f t="shared" si="340"/>
        <v>500</v>
      </c>
      <c r="M2427" s="16" t="str">
        <f>VLOOKUP(L2427:L5583,[11]FF!$A$10:$B$16,2,FALSE)</f>
        <v>Recursos Federales</v>
      </c>
      <c r="N2427" s="16" t="str">
        <f t="shared" si="341"/>
        <v>578</v>
      </c>
      <c r="O2427" s="16" t="str">
        <f>VLOOKUP(N2427:N5583,[11]FF!$A$22:$B$93,2,FALSE)</f>
        <v>Patronato Nacional de la Cerámica 2017</v>
      </c>
      <c r="P2427" s="16">
        <v>881419</v>
      </c>
      <c r="Q2427" s="16">
        <v>4</v>
      </c>
      <c r="R2427" s="17">
        <v>0</v>
      </c>
      <c r="S2427" s="17">
        <v>0.14000000000000001</v>
      </c>
      <c r="T2427" s="17">
        <f t="shared" si="333"/>
        <v>0.14000000000000001</v>
      </c>
      <c r="U2427" s="17">
        <v>0</v>
      </c>
      <c r="V2427" s="17">
        <v>0.14000000000000001</v>
      </c>
      <c r="W2427" s="17">
        <f t="shared" si="334"/>
        <v>0</v>
      </c>
      <c r="X2427" t="str">
        <f>VLOOKUP(J2427,'[12]Conver ASEJ VS Clave Nueva'!$A$4:$C$193,3,FALSE)</f>
        <v>6.4.1.9</v>
      </c>
      <c r="Y2427" t="str">
        <f>VLOOKUP(K2427,'[13]Conver ASEJ VS Clave Nueva'!$B$4:$D$193,3,FALSE)</f>
        <v>Otros  accesorios</v>
      </c>
    </row>
    <row r="2428" spans="1:25" x14ac:dyDescent="0.25">
      <c r="A2428" s="16">
        <v>87256</v>
      </c>
      <c r="B2428" s="16" t="s">
        <v>184</v>
      </c>
      <c r="C2428" s="16" t="str">
        <f t="shared" si="335"/>
        <v>2018</v>
      </c>
      <c r="D2428" s="16" t="str">
        <f t="shared" si="336"/>
        <v>060000</v>
      </c>
      <c r="E2428" s="16" t="str">
        <f>VLOOKUP(D2428:D5584,'[10]Catalogos CRI'!$A$10:$B$19,2,FALSE)</f>
        <v>APROVECHAMIENTOS</v>
      </c>
      <c r="F2428" s="16" t="str">
        <f t="shared" si="337"/>
        <v>064000</v>
      </c>
      <c r="G2428" s="16" t="str">
        <f>VLOOKUP(F2428:F5584,'[10]Catalogos CRI'!$A$24:$B$65,2,FALSE)</f>
        <v>ACCESORIOS DE LOS APORVECHAMIENTOS</v>
      </c>
      <c r="H2428" s="16" t="str">
        <f t="shared" si="338"/>
        <v>064010</v>
      </c>
      <c r="I2428" s="16" t="str">
        <f>VLOOKUP(H2428:H5584,'[10]Catalogos CRI'!$A$70:$B$148,2,FALSE)</f>
        <v>Otros no especificados</v>
      </c>
      <c r="J2428" s="16" t="str">
        <f t="shared" si="339"/>
        <v>064011</v>
      </c>
      <c r="K2428" s="16" t="str">
        <f>VLOOKUP(J2428:J5584,'[10]Catalogos CRI'!$A$153:$B$335,2,FALSE)</f>
        <v>Otros  accesorios</v>
      </c>
      <c r="L2428" s="16" t="str">
        <f t="shared" si="340"/>
        <v>500</v>
      </c>
      <c r="M2428" s="16" t="str">
        <f>VLOOKUP(L2428:L5584,[11]FF!$A$10:$B$16,2,FALSE)</f>
        <v>Recursos Federales</v>
      </c>
      <c r="N2428" s="16" t="str">
        <f t="shared" si="341"/>
        <v>578</v>
      </c>
      <c r="O2428" s="16" t="str">
        <f>VLOOKUP(N2428:N5584,[11]FF!$A$22:$B$93,2,FALSE)</f>
        <v>Patronato Nacional de la Cerámica 2017</v>
      </c>
      <c r="P2428" s="16">
        <v>881420</v>
      </c>
      <c r="Q2428" s="16">
        <v>5</v>
      </c>
      <c r="R2428" s="17">
        <v>0</v>
      </c>
      <c r="S2428" s="17">
        <v>0.16</v>
      </c>
      <c r="T2428" s="17">
        <f t="shared" si="333"/>
        <v>0.16</v>
      </c>
      <c r="U2428" s="17">
        <v>0</v>
      </c>
      <c r="V2428" s="17">
        <v>0.16</v>
      </c>
      <c r="W2428" s="17">
        <f t="shared" si="334"/>
        <v>0</v>
      </c>
      <c r="X2428" t="str">
        <f>VLOOKUP(J2428,'[12]Conver ASEJ VS Clave Nueva'!$A$4:$C$193,3,FALSE)</f>
        <v>6.4.1.9</v>
      </c>
      <c r="Y2428" t="str">
        <f>VLOOKUP(K2428,'[13]Conver ASEJ VS Clave Nueva'!$B$4:$D$193,3,FALSE)</f>
        <v>Otros  accesorios</v>
      </c>
    </row>
    <row r="2429" spans="1:25" x14ac:dyDescent="0.25">
      <c r="A2429" s="16">
        <v>87256</v>
      </c>
      <c r="B2429" s="16" t="s">
        <v>184</v>
      </c>
      <c r="C2429" s="16" t="str">
        <f t="shared" si="335"/>
        <v>2018</v>
      </c>
      <c r="D2429" s="16" t="str">
        <f t="shared" si="336"/>
        <v>060000</v>
      </c>
      <c r="E2429" s="16" t="str">
        <f>VLOOKUP(D2429:D5585,'[10]Catalogos CRI'!$A$10:$B$19,2,FALSE)</f>
        <v>APROVECHAMIENTOS</v>
      </c>
      <c r="F2429" s="16" t="str">
        <f t="shared" si="337"/>
        <v>064000</v>
      </c>
      <c r="G2429" s="16" t="str">
        <f>VLOOKUP(F2429:F5585,'[10]Catalogos CRI'!$A$24:$B$65,2,FALSE)</f>
        <v>ACCESORIOS DE LOS APORVECHAMIENTOS</v>
      </c>
      <c r="H2429" s="16" t="str">
        <f t="shared" si="338"/>
        <v>064010</v>
      </c>
      <c r="I2429" s="16" t="str">
        <f>VLOOKUP(H2429:H5585,'[10]Catalogos CRI'!$A$70:$B$148,2,FALSE)</f>
        <v>Otros no especificados</v>
      </c>
      <c r="J2429" s="16" t="str">
        <f t="shared" si="339"/>
        <v>064011</v>
      </c>
      <c r="K2429" s="16" t="str">
        <f>VLOOKUP(J2429:J5585,'[10]Catalogos CRI'!$A$153:$B$335,2,FALSE)</f>
        <v>Otros  accesorios</v>
      </c>
      <c r="L2429" s="16" t="str">
        <f t="shared" si="340"/>
        <v>500</v>
      </c>
      <c r="M2429" s="16" t="str">
        <f>VLOOKUP(L2429:L5585,[11]FF!$A$10:$B$16,2,FALSE)</f>
        <v>Recursos Federales</v>
      </c>
      <c r="N2429" s="16" t="str">
        <f t="shared" si="341"/>
        <v>578</v>
      </c>
      <c r="O2429" s="16" t="str">
        <f>VLOOKUP(N2429:N5585,[11]FF!$A$22:$B$93,2,FALSE)</f>
        <v>Patronato Nacional de la Cerámica 2017</v>
      </c>
      <c r="P2429" s="16">
        <v>881421</v>
      </c>
      <c r="Q2429" s="16">
        <v>6</v>
      </c>
      <c r="R2429" s="17">
        <v>0</v>
      </c>
      <c r="S2429" s="17">
        <v>0</v>
      </c>
      <c r="T2429" s="17">
        <f t="shared" si="333"/>
        <v>0</v>
      </c>
      <c r="U2429" s="17">
        <v>0</v>
      </c>
      <c r="V2429" s="17">
        <v>0</v>
      </c>
      <c r="W2429" s="17">
        <f t="shared" si="334"/>
        <v>0</v>
      </c>
      <c r="X2429" t="str">
        <f>VLOOKUP(J2429,'[12]Conver ASEJ VS Clave Nueva'!$A$4:$C$193,3,FALSE)</f>
        <v>6.4.1.9</v>
      </c>
      <c r="Y2429" t="str">
        <f>VLOOKUP(K2429,'[13]Conver ASEJ VS Clave Nueva'!$B$4:$D$193,3,FALSE)</f>
        <v>Otros  accesorios</v>
      </c>
    </row>
    <row r="2430" spans="1:25" x14ac:dyDescent="0.25">
      <c r="A2430" s="16">
        <v>87256</v>
      </c>
      <c r="B2430" s="16" t="s">
        <v>184</v>
      </c>
      <c r="C2430" s="16" t="str">
        <f t="shared" si="335"/>
        <v>2018</v>
      </c>
      <c r="D2430" s="16" t="str">
        <f t="shared" si="336"/>
        <v>060000</v>
      </c>
      <c r="E2430" s="16" t="str">
        <f>VLOOKUP(D2430:D5586,'[10]Catalogos CRI'!$A$10:$B$19,2,FALSE)</f>
        <v>APROVECHAMIENTOS</v>
      </c>
      <c r="F2430" s="16" t="str">
        <f t="shared" si="337"/>
        <v>064000</v>
      </c>
      <c r="G2430" s="16" t="str">
        <f>VLOOKUP(F2430:F5586,'[10]Catalogos CRI'!$A$24:$B$65,2,FALSE)</f>
        <v>ACCESORIOS DE LOS APORVECHAMIENTOS</v>
      </c>
      <c r="H2430" s="16" t="str">
        <f t="shared" si="338"/>
        <v>064010</v>
      </c>
      <c r="I2430" s="16" t="str">
        <f>VLOOKUP(H2430:H5586,'[10]Catalogos CRI'!$A$70:$B$148,2,FALSE)</f>
        <v>Otros no especificados</v>
      </c>
      <c r="J2430" s="16" t="str">
        <f t="shared" si="339"/>
        <v>064011</v>
      </c>
      <c r="K2430" s="16" t="str">
        <f>VLOOKUP(J2430:J5586,'[10]Catalogos CRI'!$A$153:$B$335,2,FALSE)</f>
        <v>Otros  accesorios</v>
      </c>
      <c r="L2430" s="16" t="str">
        <f t="shared" si="340"/>
        <v>500</v>
      </c>
      <c r="M2430" s="16" t="str">
        <f>VLOOKUP(L2430:L5586,[11]FF!$A$10:$B$16,2,FALSE)</f>
        <v>Recursos Federales</v>
      </c>
      <c r="N2430" s="16" t="str">
        <f t="shared" si="341"/>
        <v>578</v>
      </c>
      <c r="O2430" s="16" t="str">
        <f>VLOOKUP(N2430:N5586,[11]FF!$A$22:$B$93,2,FALSE)</f>
        <v>Patronato Nacional de la Cerámica 2017</v>
      </c>
      <c r="P2430" s="16">
        <v>881422</v>
      </c>
      <c r="Q2430" s="16">
        <v>7</v>
      </c>
      <c r="R2430" s="17">
        <v>0</v>
      </c>
      <c r="S2430" s="17">
        <v>0</v>
      </c>
      <c r="T2430" s="17">
        <f t="shared" si="333"/>
        <v>0</v>
      </c>
      <c r="U2430" s="17">
        <v>0</v>
      </c>
      <c r="V2430" s="17">
        <v>0</v>
      </c>
      <c r="W2430" s="17">
        <f t="shared" si="334"/>
        <v>0</v>
      </c>
      <c r="X2430" t="str">
        <f>VLOOKUP(J2430,'[12]Conver ASEJ VS Clave Nueva'!$A$4:$C$193,3,FALSE)</f>
        <v>6.4.1.9</v>
      </c>
      <c r="Y2430" t="str">
        <f>VLOOKUP(K2430,'[13]Conver ASEJ VS Clave Nueva'!$B$4:$D$193,3,FALSE)</f>
        <v>Otros  accesorios</v>
      </c>
    </row>
    <row r="2431" spans="1:25" x14ac:dyDescent="0.25">
      <c r="A2431" s="16">
        <v>87256</v>
      </c>
      <c r="B2431" s="16" t="s">
        <v>184</v>
      </c>
      <c r="C2431" s="16" t="str">
        <f t="shared" si="335"/>
        <v>2018</v>
      </c>
      <c r="D2431" s="16" t="str">
        <f t="shared" si="336"/>
        <v>060000</v>
      </c>
      <c r="E2431" s="16" t="str">
        <f>VLOOKUP(D2431:D5587,'[10]Catalogos CRI'!$A$10:$B$19,2,FALSE)</f>
        <v>APROVECHAMIENTOS</v>
      </c>
      <c r="F2431" s="16" t="str">
        <f t="shared" si="337"/>
        <v>064000</v>
      </c>
      <c r="G2431" s="16" t="str">
        <f>VLOOKUP(F2431:F5587,'[10]Catalogos CRI'!$A$24:$B$65,2,FALSE)</f>
        <v>ACCESORIOS DE LOS APORVECHAMIENTOS</v>
      </c>
      <c r="H2431" s="16" t="str">
        <f t="shared" si="338"/>
        <v>064010</v>
      </c>
      <c r="I2431" s="16" t="str">
        <f>VLOOKUP(H2431:H5587,'[10]Catalogos CRI'!$A$70:$B$148,2,FALSE)</f>
        <v>Otros no especificados</v>
      </c>
      <c r="J2431" s="16" t="str">
        <f t="shared" si="339"/>
        <v>064011</v>
      </c>
      <c r="K2431" s="16" t="str">
        <f>VLOOKUP(J2431:J5587,'[10]Catalogos CRI'!$A$153:$B$335,2,FALSE)</f>
        <v>Otros  accesorios</v>
      </c>
      <c r="L2431" s="16" t="str">
        <f t="shared" si="340"/>
        <v>500</v>
      </c>
      <c r="M2431" s="16" t="str">
        <f>VLOOKUP(L2431:L5587,[11]FF!$A$10:$B$16,2,FALSE)</f>
        <v>Recursos Federales</v>
      </c>
      <c r="N2431" s="16" t="str">
        <f t="shared" si="341"/>
        <v>578</v>
      </c>
      <c r="O2431" s="16" t="str">
        <f>VLOOKUP(N2431:N5587,[11]FF!$A$22:$B$93,2,FALSE)</f>
        <v>Patronato Nacional de la Cerámica 2017</v>
      </c>
      <c r="P2431" s="16">
        <v>881423</v>
      </c>
      <c r="Q2431" s="16">
        <v>8</v>
      </c>
      <c r="R2431" s="17">
        <v>0</v>
      </c>
      <c r="S2431" s="17">
        <v>0</v>
      </c>
      <c r="T2431" s="17">
        <f t="shared" si="333"/>
        <v>0</v>
      </c>
      <c r="U2431" s="17">
        <v>0</v>
      </c>
      <c r="V2431" s="17">
        <v>0</v>
      </c>
      <c r="W2431" s="17">
        <f t="shared" si="334"/>
        <v>0</v>
      </c>
      <c r="X2431" t="str">
        <f>VLOOKUP(J2431,'[12]Conver ASEJ VS Clave Nueva'!$A$4:$C$193,3,FALSE)</f>
        <v>6.4.1.9</v>
      </c>
      <c r="Y2431" t="str">
        <f>VLOOKUP(K2431,'[13]Conver ASEJ VS Clave Nueva'!$B$4:$D$193,3,FALSE)</f>
        <v>Otros  accesorios</v>
      </c>
    </row>
    <row r="2432" spans="1:25" x14ac:dyDescent="0.25">
      <c r="A2432" s="16">
        <v>87256</v>
      </c>
      <c r="B2432" s="16" t="s">
        <v>184</v>
      </c>
      <c r="C2432" s="16" t="str">
        <f t="shared" si="335"/>
        <v>2018</v>
      </c>
      <c r="D2432" s="16" t="str">
        <f t="shared" si="336"/>
        <v>060000</v>
      </c>
      <c r="E2432" s="16" t="str">
        <f>VLOOKUP(D2432:D5588,'[10]Catalogos CRI'!$A$10:$B$19,2,FALSE)</f>
        <v>APROVECHAMIENTOS</v>
      </c>
      <c r="F2432" s="16" t="str">
        <f t="shared" si="337"/>
        <v>064000</v>
      </c>
      <c r="G2432" s="16" t="str">
        <f>VLOOKUP(F2432:F5588,'[10]Catalogos CRI'!$A$24:$B$65,2,FALSE)</f>
        <v>ACCESORIOS DE LOS APORVECHAMIENTOS</v>
      </c>
      <c r="H2432" s="16" t="str">
        <f t="shared" si="338"/>
        <v>064010</v>
      </c>
      <c r="I2432" s="16" t="str">
        <f>VLOOKUP(H2432:H5588,'[10]Catalogos CRI'!$A$70:$B$148,2,FALSE)</f>
        <v>Otros no especificados</v>
      </c>
      <c r="J2432" s="16" t="str">
        <f t="shared" si="339"/>
        <v>064011</v>
      </c>
      <c r="K2432" s="16" t="str">
        <f>VLOOKUP(J2432:J5588,'[10]Catalogos CRI'!$A$153:$B$335,2,FALSE)</f>
        <v>Otros  accesorios</v>
      </c>
      <c r="L2432" s="16" t="str">
        <f t="shared" si="340"/>
        <v>500</v>
      </c>
      <c r="M2432" s="16" t="str">
        <f>VLOOKUP(L2432:L5588,[11]FF!$A$10:$B$16,2,FALSE)</f>
        <v>Recursos Federales</v>
      </c>
      <c r="N2432" s="16" t="str">
        <f t="shared" si="341"/>
        <v>578</v>
      </c>
      <c r="O2432" s="16" t="str">
        <f>VLOOKUP(N2432:N5588,[11]FF!$A$22:$B$93,2,FALSE)</f>
        <v>Patronato Nacional de la Cerámica 2017</v>
      </c>
      <c r="P2432" s="16">
        <v>881424</v>
      </c>
      <c r="Q2432" s="16">
        <v>9</v>
      </c>
      <c r="R2432" s="17">
        <v>0</v>
      </c>
      <c r="S2432" s="17">
        <v>0</v>
      </c>
      <c r="T2432" s="17">
        <f t="shared" si="333"/>
        <v>0</v>
      </c>
      <c r="U2432" s="17">
        <v>0</v>
      </c>
      <c r="V2432" s="17">
        <v>0</v>
      </c>
      <c r="W2432" s="17">
        <f t="shared" si="334"/>
        <v>0</v>
      </c>
      <c r="X2432" t="str">
        <f>VLOOKUP(J2432,'[12]Conver ASEJ VS Clave Nueva'!$A$4:$C$193,3,FALSE)</f>
        <v>6.4.1.9</v>
      </c>
      <c r="Y2432" t="str">
        <f>VLOOKUP(K2432,'[13]Conver ASEJ VS Clave Nueva'!$B$4:$D$193,3,FALSE)</f>
        <v>Otros  accesorios</v>
      </c>
    </row>
    <row r="2433" spans="1:25" x14ac:dyDescent="0.25">
      <c r="A2433" s="16">
        <v>87256</v>
      </c>
      <c r="B2433" s="16" t="s">
        <v>184</v>
      </c>
      <c r="C2433" s="16" t="str">
        <f t="shared" si="335"/>
        <v>2018</v>
      </c>
      <c r="D2433" s="16" t="str">
        <f t="shared" si="336"/>
        <v>060000</v>
      </c>
      <c r="E2433" s="16" t="str">
        <f>VLOOKUP(D2433:D5589,'[10]Catalogos CRI'!$A$10:$B$19,2,FALSE)</f>
        <v>APROVECHAMIENTOS</v>
      </c>
      <c r="F2433" s="16" t="str">
        <f t="shared" si="337"/>
        <v>064000</v>
      </c>
      <c r="G2433" s="16" t="str">
        <f>VLOOKUP(F2433:F5589,'[10]Catalogos CRI'!$A$24:$B$65,2,FALSE)</f>
        <v>ACCESORIOS DE LOS APORVECHAMIENTOS</v>
      </c>
      <c r="H2433" s="16" t="str">
        <f t="shared" si="338"/>
        <v>064010</v>
      </c>
      <c r="I2433" s="16" t="str">
        <f>VLOOKUP(H2433:H5589,'[10]Catalogos CRI'!$A$70:$B$148,2,FALSE)</f>
        <v>Otros no especificados</v>
      </c>
      <c r="J2433" s="16" t="str">
        <f t="shared" si="339"/>
        <v>064011</v>
      </c>
      <c r="K2433" s="16" t="str">
        <f>VLOOKUP(J2433:J5589,'[10]Catalogos CRI'!$A$153:$B$335,2,FALSE)</f>
        <v>Otros  accesorios</v>
      </c>
      <c r="L2433" s="16" t="str">
        <f t="shared" si="340"/>
        <v>500</v>
      </c>
      <c r="M2433" s="16" t="str">
        <f>VLOOKUP(L2433:L5589,[11]FF!$A$10:$B$16,2,FALSE)</f>
        <v>Recursos Federales</v>
      </c>
      <c r="N2433" s="16" t="str">
        <f t="shared" si="341"/>
        <v>578</v>
      </c>
      <c r="O2433" s="16" t="str">
        <f>VLOOKUP(N2433:N5589,[11]FF!$A$22:$B$93,2,FALSE)</f>
        <v>Patronato Nacional de la Cerámica 2017</v>
      </c>
      <c r="P2433" s="16">
        <v>881425</v>
      </c>
      <c r="Q2433" s="16">
        <v>10</v>
      </c>
      <c r="R2433" s="17">
        <v>0</v>
      </c>
      <c r="S2433" s="17">
        <v>0</v>
      </c>
      <c r="T2433" s="17">
        <f t="shared" si="333"/>
        <v>0</v>
      </c>
      <c r="U2433" s="17">
        <v>0</v>
      </c>
      <c r="V2433" s="17">
        <v>0</v>
      </c>
      <c r="W2433" s="17">
        <f t="shared" si="334"/>
        <v>0</v>
      </c>
      <c r="X2433" t="str">
        <f>VLOOKUP(J2433,'[12]Conver ASEJ VS Clave Nueva'!$A$4:$C$193,3,FALSE)</f>
        <v>6.4.1.9</v>
      </c>
      <c r="Y2433" t="str">
        <f>VLOOKUP(K2433,'[13]Conver ASEJ VS Clave Nueva'!$B$4:$D$193,3,FALSE)</f>
        <v>Otros  accesorios</v>
      </c>
    </row>
    <row r="2434" spans="1:25" x14ac:dyDescent="0.25">
      <c r="A2434" s="16">
        <v>87256</v>
      </c>
      <c r="B2434" s="16" t="s">
        <v>184</v>
      </c>
      <c r="C2434" s="16" t="str">
        <f t="shared" si="335"/>
        <v>2018</v>
      </c>
      <c r="D2434" s="16" t="str">
        <f t="shared" si="336"/>
        <v>060000</v>
      </c>
      <c r="E2434" s="16" t="str">
        <f>VLOOKUP(D2434:D5590,'[10]Catalogos CRI'!$A$10:$B$19,2,FALSE)</f>
        <v>APROVECHAMIENTOS</v>
      </c>
      <c r="F2434" s="16" t="str">
        <f t="shared" si="337"/>
        <v>064000</v>
      </c>
      <c r="G2434" s="16" t="str">
        <f>VLOOKUP(F2434:F5590,'[10]Catalogos CRI'!$A$24:$B$65,2,FALSE)</f>
        <v>ACCESORIOS DE LOS APORVECHAMIENTOS</v>
      </c>
      <c r="H2434" s="16" t="str">
        <f t="shared" si="338"/>
        <v>064010</v>
      </c>
      <c r="I2434" s="16" t="str">
        <f>VLOOKUP(H2434:H5590,'[10]Catalogos CRI'!$A$70:$B$148,2,FALSE)</f>
        <v>Otros no especificados</v>
      </c>
      <c r="J2434" s="16" t="str">
        <f t="shared" si="339"/>
        <v>064011</v>
      </c>
      <c r="K2434" s="16" t="str">
        <f>VLOOKUP(J2434:J5590,'[10]Catalogos CRI'!$A$153:$B$335,2,FALSE)</f>
        <v>Otros  accesorios</v>
      </c>
      <c r="L2434" s="16" t="str">
        <f t="shared" si="340"/>
        <v>500</v>
      </c>
      <c r="M2434" s="16" t="str">
        <f>VLOOKUP(L2434:L5590,[11]FF!$A$10:$B$16,2,FALSE)</f>
        <v>Recursos Federales</v>
      </c>
      <c r="N2434" s="16" t="str">
        <f t="shared" si="341"/>
        <v>578</v>
      </c>
      <c r="O2434" s="16" t="str">
        <f>VLOOKUP(N2434:N5590,[11]FF!$A$22:$B$93,2,FALSE)</f>
        <v>Patronato Nacional de la Cerámica 2017</v>
      </c>
      <c r="P2434" s="16">
        <v>881426</v>
      </c>
      <c r="Q2434" s="16">
        <v>11</v>
      </c>
      <c r="R2434" s="17">
        <v>0</v>
      </c>
      <c r="S2434" s="17">
        <v>0</v>
      </c>
      <c r="T2434" s="17">
        <f t="shared" si="333"/>
        <v>0</v>
      </c>
      <c r="U2434" s="17">
        <v>0</v>
      </c>
      <c r="V2434" s="17">
        <v>0</v>
      </c>
      <c r="W2434" s="17">
        <f t="shared" si="334"/>
        <v>0</v>
      </c>
      <c r="X2434" t="str">
        <f>VLOOKUP(J2434,'[12]Conver ASEJ VS Clave Nueva'!$A$4:$C$193,3,FALSE)</f>
        <v>6.4.1.9</v>
      </c>
      <c r="Y2434" t="str">
        <f>VLOOKUP(K2434,'[13]Conver ASEJ VS Clave Nueva'!$B$4:$D$193,3,FALSE)</f>
        <v>Otros  accesorios</v>
      </c>
    </row>
    <row r="2435" spans="1:25" x14ac:dyDescent="0.25">
      <c r="A2435" s="16">
        <v>87256</v>
      </c>
      <c r="B2435" s="16" t="s">
        <v>184</v>
      </c>
      <c r="C2435" s="16" t="str">
        <f t="shared" si="335"/>
        <v>2018</v>
      </c>
      <c r="D2435" s="16" t="str">
        <f t="shared" si="336"/>
        <v>060000</v>
      </c>
      <c r="E2435" s="16" t="str">
        <f>VLOOKUP(D2435:D5591,'[10]Catalogos CRI'!$A$10:$B$19,2,FALSE)</f>
        <v>APROVECHAMIENTOS</v>
      </c>
      <c r="F2435" s="16" t="str">
        <f t="shared" si="337"/>
        <v>064000</v>
      </c>
      <c r="G2435" s="16" t="str">
        <f>VLOOKUP(F2435:F5591,'[10]Catalogos CRI'!$A$24:$B$65,2,FALSE)</f>
        <v>ACCESORIOS DE LOS APORVECHAMIENTOS</v>
      </c>
      <c r="H2435" s="16" t="str">
        <f t="shared" si="338"/>
        <v>064010</v>
      </c>
      <c r="I2435" s="16" t="str">
        <f>VLOOKUP(H2435:H5591,'[10]Catalogos CRI'!$A$70:$B$148,2,FALSE)</f>
        <v>Otros no especificados</v>
      </c>
      <c r="J2435" s="16" t="str">
        <f t="shared" si="339"/>
        <v>064011</v>
      </c>
      <c r="K2435" s="16" t="str">
        <f>VLOOKUP(J2435:J5591,'[10]Catalogos CRI'!$A$153:$B$335,2,FALSE)</f>
        <v>Otros  accesorios</v>
      </c>
      <c r="L2435" s="16" t="str">
        <f t="shared" si="340"/>
        <v>500</v>
      </c>
      <c r="M2435" s="16" t="str">
        <f>VLOOKUP(L2435:L5591,[11]FF!$A$10:$B$16,2,FALSE)</f>
        <v>Recursos Federales</v>
      </c>
      <c r="N2435" s="16" t="str">
        <f t="shared" si="341"/>
        <v>578</v>
      </c>
      <c r="O2435" s="16" t="str">
        <f>VLOOKUP(N2435:N5591,[11]FF!$A$22:$B$93,2,FALSE)</f>
        <v>Patronato Nacional de la Cerámica 2017</v>
      </c>
      <c r="P2435" s="16">
        <v>881427</v>
      </c>
      <c r="Q2435" s="16">
        <v>12</v>
      </c>
      <c r="R2435" s="17">
        <v>0</v>
      </c>
      <c r="S2435" s="17">
        <v>0</v>
      </c>
      <c r="T2435" s="17">
        <f t="shared" si="333"/>
        <v>0</v>
      </c>
      <c r="U2435" s="17">
        <v>0</v>
      </c>
      <c r="V2435" s="17">
        <v>0</v>
      </c>
      <c r="W2435" s="17">
        <f t="shared" si="334"/>
        <v>0</v>
      </c>
      <c r="X2435" t="str">
        <f>VLOOKUP(J2435,'[12]Conver ASEJ VS Clave Nueva'!$A$4:$C$193,3,FALSE)</f>
        <v>6.4.1.9</v>
      </c>
      <c r="Y2435" t="str">
        <f>VLOOKUP(K2435,'[13]Conver ASEJ VS Clave Nueva'!$B$4:$D$193,3,FALSE)</f>
        <v>Otros  accesorios</v>
      </c>
    </row>
    <row r="2436" spans="1:25" x14ac:dyDescent="0.25">
      <c r="A2436" s="16">
        <v>87714</v>
      </c>
      <c r="B2436" s="16" t="s">
        <v>189</v>
      </c>
      <c r="C2436" s="16" t="str">
        <f t="shared" si="335"/>
        <v>2018</v>
      </c>
      <c r="D2436" s="16" t="str">
        <f t="shared" si="336"/>
        <v>080000</v>
      </c>
      <c r="E2436" s="16" t="str">
        <f>VLOOKUP(D2436:D5592,'[10]Catalogos CRI'!$A$10:$B$19,2,FALSE)</f>
        <v>PARTICIPACIONES Y APORTACIONES</v>
      </c>
      <c r="F2436" s="16" t="str">
        <f t="shared" si="337"/>
        <v>083000</v>
      </c>
      <c r="G2436" s="16" t="str">
        <f>VLOOKUP(F2436:F5592,'[10]Catalogos CRI'!$A$24:$B$65,2,FALSE)</f>
        <v>CONVENIOS</v>
      </c>
      <c r="H2436" s="16" t="str">
        <f t="shared" si="338"/>
        <v>083010</v>
      </c>
      <c r="I2436" s="16" t="str">
        <f>VLOOKUP(H2436:H5592,'[10]Catalogos CRI'!$A$70:$B$148,2,FALSE)</f>
        <v>Convenios</v>
      </c>
      <c r="J2436" s="16" t="str">
        <f t="shared" si="339"/>
        <v>083011</v>
      </c>
      <c r="K2436" s="16" t="str">
        <f>VLOOKUP(J2436:J5592,'[10]Catalogos CRI'!$A$153:$B$335,2,FALSE)</f>
        <v>Derivados del Gobierno Federal</v>
      </c>
      <c r="L2436" s="16" t="str">
        <f t="shared" si="340"/>
        <v>500</v>
      </c>
      <c r="M2436" s="16" t="str">
        <f>VLOOKUP(L2436:L5592,[11]FF!$A$10:$B$16,2,FALSE)</f>
        <v>Recursos Federales</v>
      </c>
      <c r="N2436" s="16" t="str">
        <f t="shared" si="341"/>
        <v>570</v>
      </c>
      <c r="O2436" s="16" t="str">
        <f>VLOOKUP(N2436:N5592,[11]FF!$A$22:$B$93,2,FALSE)</f>
        <v>Proyecto Desarrollo Regional 2018</v>
      </c>
      <c r="P2436" s="16">
        <v>882626</v>
      </c>
      <c r="Q2436" s="16">
        <v>1</v>
      </c>
      <c r="R2436" s="17">
        <v>0</v>
      </c>
      <c r="S2436" s="17">
        <v>0</v>
      </c>
      <c r="T2436" s="17">
        <f t="shared" si="333"/>
        <v>0</v>
      </c>
      <c r="U2436" s="17">
        <v>0</v>
      </c>
      <c r="V2436" s="17">
        <v>0</v>
      </c>
      <c r="W2436" s="17">
        <f t="shared" si="334"/>
        <v>0</v>
      </c>
      <c r="X2436" t="str">
        <f>VLOOKUP(J2436,'[12]Conver ASEJ VS Clave Nueva'!$A$4:$C$193,3,FALSE)</f>
        <v>8.3.1.1</v>
      </c>
      <c r="Y2436" t="str">
        <f>VLOOKUP(K2436,'[13]Conver ASEJ VS Clave Nueva'!$B$4:$D$193,3,FALSE)</f>
        <v>Derivados del Gobierno Federal</v>
      </c>
    </row>
    <row r="2437" spans="1:25" x14ac:dyDescent="0.25">
      <c r="A2437" s="16">
        <v>87714</v>
      </c>
      <c r="B2437" s="16" t="s">
        <v>189</v>
      </c>
      <c r="C2437" s="16" t="str">
        <f t="shared" si="335"/>
        <v>2018</v>
      </c>
      <c r="D2437" s="16" t="str">
        <f t="shared" si="336"/>
        <v>080000</v>
      </c>
      <c r="E2437" s="16" t="str">
        <f>VLOOKUP(D2437:D5593,'[10]Catalogos CRI'!$A$10:$B$19,2,FALSE)</f>
        <v>PARTICIPACIONES Y APORTACIONES</v>
      </c>
      <c r="F2437" s="16" t="str">
        <f t="shared" si="337"/>
        <v>083000</v>
      </c>
      <c r="G2437" s="16" t="str">
        <f>VLOOKUP(F2437:F5593,'[10]Catalogos CRI'!$A$24:$B$65,2,FALSE)</f>
        <v>CONVENIOS</v>
      </c>
      <c r="H2437" s="16" t="str">
        <f t="shared" si="338"/>
        <v>083010</v>
      </c>
      <c r="I2437" s="16" t="str">
        <f>VLOOKUP(H2437:H5593,'[10]Catalogos CRI'!$A$70:$B$148,2,FALSE)</f>
        <v>Convenios</v>
      </c>
      <c r="J2437" s="16" t="str">
        <f t="shared" si="339"/>
        <v>083011</v>
      </c>
      <c r="K2437" s="16" t="str">
        <f>VLOOKUP(J2437:J5593,'[10]Catalogos CRI'!$A$153:$B$335,2,FALSE)</f>
        <v>Derivados del Gobierno Federal</v>
      </c>
      <c r="L2437" s="16" t="str">
        <f t="shared" si="340"/>
        <v>500</v>
      </c>
      <c r="M2437" s="16" t="str">
        <f>VLOOKUP(L2437:L5593,[11]FF!$A$10:$B$16,2,FALSE)</f>
        <v>Recursos Federales</v>
      </c>
      <c r="N2437" s="16" t="str">
        <f t="shared" si="341"/>
        <v>570</v>
      </c>
      <c r="O2437" s="16" t="str">
        <f>VLOOKUP(N2437:N5593,[11]FF!$A$22:$B$93,2,FALSE)</f>
        <v>Proyecto Desarrollo Regional 2018</v>
      </c>
      <c r="P2437" s="16">
        <v>882627</v>
      </c>
      <c r="Q2437" s="16">
        <v>2</v>
      </c>
      <c r="R2437" s="17">
        <v>0</v>
      </c>
      <c r="S2437" s="17">
        <v>0</v>
      </c>
      <c r="T2437" s="17">
        <f t="shared" si="333"/>
        <v>0</v>
      </c>
      <c r="U2437" s="17">
        <v>0</v>
      </c>
      <c r="V2437" s="17">
        <v>0</v>
      </c>
      <c r="W2437" s="17">
        <f t="shared" si="334"/>
        <v>0</v>
      </c>
      <c r="X2437" t="str">
        <f>VLOOKUP(J2437,'[12]Conver ASEJ VS Clave Nueva'!$A$4:$C$193,3,FALSE)</f>
        <v>8.3.1.1</v>
      </c>
      <c r="Y2437" t="str">
        <f>VLOOKUP(K2437,'[13]Conver ASEJ VS Clave Nueva'!$B$4:$D$193,3,FALSE)</f>
        <v>Derivados del Gobierno Federal</v>
      </c>
    </row>
    <row r="2438" spans="1:25" x14ac:dyDescent="0.25">
      <c r="A2438" s="16">
        <v>87714</v>
      </c>
      <c r="B2438" s="16" t="s">
        <v>189</v>
      </c>
      <c r="C2438" s="16" t="str">
        <f t="shared" si="335"/>
        <v>2018</v>
      </c>
      <c r="D2438" s="16" t="str">
        <f t="shared" si="336"/>
        <v>080000</v>
      </c>
      <c r="E2438" s="16" t="str">
        <f>VLOOKUP(D2438:D5594,'[10]Catalogos CRI'!$A$10:$B$19,2,FALSE)</f>
        <v>PARTICIPACIONES Y APORTACIONES</v>
      </c>
      <c r="F2438" s="16" t="str">
        <f t="shared" si="337"/>
        <v>083000</v>
      </c>
      <c r="G2438" s="16" t="str">
        <f>VLOOKUP(F2438:F5594,'[10]Catalogos CRI'!$A$24:$B$65,2,FALSE)</f>
        <v>CONVENIOS</v>
      </c>
      <c r="H2438" s="16" t="str">
        <f t="shared" si="338"/>
        <v>083010</v>
      </c>
      <c r="I2438" s="16" t="str">
        <f>VLOOKUP(H2438:H5594,'[10]Catalogos CRI'!$A$70:$B$148,2,FALSE)</f>
        <v>Convenios</v>
      </c>
      <c r="J2438" s="16" t="str">
        <f t="shared" si="339"/>
        <v>083011</v>
      </c>
      <c r="K2438" s="16" t="str">
        <f>VLOOKUP(J2438:J5594,'[10]Catalogos CRI'!$A$153:$B$335,2,FALSE)</f>
        <v>Derivados del Gobierno Federal</v>
      </c>
      <c r="L2438" s="16" t="str">
        <f t="shared" si="340"/>
        <v>500</v>
      </c>
      <c r="M2438" s="16" t="str">
        <f>VLOOKUP(L2438:L5594,[11]FF!$A$10:$B$16,2,FALSE)</f>
        <v>Recursos Federales</v>
      </c>
      <c r="N2438" s="16" t="str">
        <f t="shared" si="341"/>
        <v>570</v>
      </c>
      <c r="O2438" s="16" t="str">
        <f>VLOOKUP(N2438:N5594,[11]FF!$A$22:$B$93,2,FALSE)</f>
        <v>Proyecto Desarrollo Regional 2018</v>
      </c>
      <c r="P2438" s="16">
        <v>882628</v>
      </c>
      <c r="Q2438" s="16">
        <v>3</v>
      </c>
      <c r="R2438" s="17">
        <v>0</v>
      </c>
      <c r="S2438" s="17">
        <v>0</v>
      </c>
      <c r="T2438" s="17">
        <f t="shared" si="333"/>
        <v>0</v>
      </c>
      <c r="U2438" s="17">
        <v>0</v>
      </c>
      <c r="V2438" s="17">
        <v>0</v>
      </c>
      <c r="W2438" s="17">
        <f t="shared" si="334"/>
        <v>0</v>
      </c>
      <c r="X2438" t="str">
        <f>VLOOKUP(J2438,'[12]Conver ASEJ VS Clave Nueva'!$A$4:$C$193,3,FALSE)</f>
        <v>8.3.1.1</v>
      </c>
      <c r="Y2438" t="str">
        <f>VLOOKUP(K2438,'[13]Conver ASEJ VS Clave Nueva'!$B$4:$D$193,3,FALSE)</f>
        <v>Derivados del Gobierno Federal</v>
      </c>
    </row>
    <row r="2439" spans="1:25" x14ac:dyDescent="0.25">
      <c r="A2439" s="16">
        <v>87714</v>
      </c>
      <c r="B2439" s="16" t="s">
        <v>189</v>
      </c>
      <c r="C2439" s="16" t="str">
        <f t="shared" si="335"/>
        <v>2018</v>
      </c>
      <c r="D2439" s="16" t="str">
        <f t="shared" si="336"/>
        <v>080000</v>
      </c>
      <c r="E2439" s="16" t="str">
        <f>VLOOKUP(D2439:D5595,'[10]Catalogos CRI'!$A$10:$B$19,2,FALSE)</f>
        <v>PARTICIPACIONES Y APORTACIONES</v>
      </c>
      <c r="F2439" s="16" t="str">
        <f t="shared" si="337"/>
        <v>083000</v>
      </c>
      <c r="G2439" s="16" t="str">
        <f>VLOOKUP(F2439:F5595,'[10]Catalogos CRI'!$A$24:$B$65,2,FALSE)</f>
        <v>CONVENIOS</v>
      </c>
      <c r="H2439" s="16" t="str">
        <f t="shared" si="338"/>
        <v>083010</v>
      </c>
      <c r="I2439" s="16" t="str">
        <f>VLOOKUP(H2439:H5595,'[10]Catalogos CRI'!$A$70:$B$148,2,FALSE)</f>
        <v>Convenios</v>
      </c>
      <c r="J2439" s="16" t="str">
        <f t="shared" si="339"/>
        <v>083011</v>
      </c>
      <c r="K2439" s="16" t="str">
        <f>VLOOKUP(J2439:J5595,'[10]Catalogos CRI'!$A$153:$B$335,2,FALSE)</f>
        <v>Derivados del Gobierno Federal</v>
      </c>
      <c r="L2439" s="16" t="str">
        <f t="shared" si="340"/>
        <v>500</v>
      </c>
      <c r="M2439" s="16" t="str">
        <f>VLOOKUP(L2439:L5595,[11]FF!$A$10:$B$16,2,FALSE)</f>
        <v>Recursos Federales</v>
      </c>
      <c r="N2439" s="16" t="str">
        <f t="shared" si="341"/>
        <v>570</v>
      </c>
      <c r="O2439" s="16" t="str">
        <f>VLOOKUP(N2439:N5595,[11]FF!$A$22:$B$93,2,FALSE)</f>
        <v>Proyecto Desarrollo Regional 2018</v>
      </c>
      <c r="P2439" s="16">
        <v>882629</v>
      </c>
      <c r="Q2439" s="16">
        <v>4</v>
      </c>
      <c r="R2439" s="17">
        <v>0</v>
      </c>
      <c r="S2439" s="17">
        <v>4945000</v>
      </c>
      <c r="T2439" s="17">
        <f t="shared" si="333"/>
        <v>4945000</v>
      </c>
      <c r="U2439" s="17">
        <v>0</v>
      </c>
      <c r="V2439" s="17">
        <v>4945000</v>
      </c>
      <c r="W2439" s="17">
        <f t="shared" si="334"/>
        <v>0</v>
      </c>
      <c r="X2439" t="str">
        <f>VLOOKUP(J2439,'[12]Conver ASEJ VS Clave Nueva'!$A$4:$C$193,3,FALSE)</f>
        <v>8.3.1.1</v>
      </c>
      <c r="Y2439" t="str">
        <f>VLOOKUP(K2439,'[13]Conver ASEJ VS Clave Nueva'!$B$4:$D$193,3,FALSE)</f>
        <v>Derivados del Gobierno Federal</v>
      </c>
    </row>
    <row r="2440" spans="1:25" x14ac:dyDescent="0.25">
      <c r="A2440" s="16">
        <v>87714</v>
      </c>
      <c r="B2440" s="16" t="s">
        <v>189</v>
      </c>
      <c r="C2440" s="16" t="str">
        <f t="shared" si="335"/>
        <v>2018</v>
      </c>
      <c r="D2440" s="16" t="str">
        <f t="shared" si="336"/>
        <v>080000</v>
      </c>
      <c r="E2440" s="16" t="str">
        <f>VLOOKUP(D2440:D5596,'[10]Catalogos CRI'!$A$10:$B$19,2,FALSE)</f>
        <v>PARTICIPACIONES Y APORTACIONES</v>
      </c>
      <c r="F2440" s="16" t="str">
        <f t="shared" si="337"/>
        <v>083000</v>
      </c>
      <c r="G2440" s="16" t="str">
        <f>VLOOKUP(F2440:F5596,'[10]Catalogos CRI'!$A$24:$B$65,2,FALSE)</f>
        <v>CONVENIOS</v>
      </c>
      <c r="H2440" s="16" t="str">
        <f t="shared" si="338"/>
        <v>083010</v>
      </c>
      <c r="I2440" s="16" t="str">
        <f>VLOOKUP(H2440:H5596,'[10]Catalogos CRI'!$A$70:$B$148,2,FALSE)</f>
        <v>Convenios</v>
      </c>
      <c r="J2440" s="16" t="str">
        <f t="shared" si="339"/>
        <v>083011</v>
      </c>
      <c r="K2440" s="16" t="str">
        <f>VLOOKUP(J2440:J5596,'[10]Catalogos CRI'!$A$153:$B$335,2,FALSE)</f>
        <v>Derivados del Gobierno Federal</v>
      </c>
      <c r="L2440" s="16" t="str">
        <f t="shared" si="340"/>
        <v>500</v>
      </c>
      <c r="M2440" s="16" t="str">
        <f>VLOOKUP(L2440:L5596,[11]FF!$A$10:$B$16,2,FALSE)</f>
        <v>Recursos Federales</v>
      </c>
      <c r="N2440" s="16" t="str">
        <f t="shared" si="341"/>
        <v>570</v>
      </c>
      <c r="O2440" s="16" t="str">
        <f>VLOOKUP(N2440:N5596,[11]FF!$A$22:$B$93,2,FALSE)</f>
        <v>Proyecto Desarrollo Regional 2018</v>
      </c>
      <c r="P2440" s="16">
        <v>882630</v>
      </c>
      <c r="Q2440" s="16">
        <v>5</v>
      </c>
      <c r="R2440" s="17">
        <v>0</v>
      </c>
      <c r="S2440" s="17">
        <v>4945000</v>
      </c>
      <c r="T2440" s="17">
        <f t="shared" si="333"/>
        <v>4945000</v>
      </c>
      <c r="U2440" s="17">
        <v>0</v>
      </c>
      <c r="V2440" s="17">
        <v>4945000</v>
      </c>
      <c r="W2440" s="17">
        <f t="shared" si="334"/>
        <v>0</v>
      </c>
      <c r="X2440" t="str">
        <f>VLOOKUP(J2440,'[12]Conver ASEJ VS Clave Nueva'!$A$4:$C$193,3,FALSE)</f>
        <v>8.3.1.1</v>
      </c>
      <c r="Y2440" t="str">
        <f>VLOOKUP(K2440,'[13]Conver ASEJ VS Clave Nueva'!$B$4:$D$193,3,FALSE)</f>
        <v>Derivados del Gobierno Federal</v>
      </c>
    </row>
    <row r="2441" spans="1:25" x14ac:dyDescent="0.25">
      <c r="A2441" s="16">
        <v>87714</v>
      </c>
      <c r="B2441" s="16" t="s">
        <v>189</v>
      </c>
      <c r="C2441" s="16" t="str">
        <f t="shared" si="335"/>
        <v>2018</v>
      </c>
      <c r="D2441" s="16" t="str">
        <f t="shared" si="336"/>
        <v>080000</v>
      </c>
      <c r="E2441" s="16" t="str">
        <f>VLOOKUP(D2441:D5597,'[10]Catalogos CRI'!$A$10:$B$19,2,FALSE)</f>
        <v>PARTICIPACIONES Y APORTACIONES</v>
      </c>
      <c r="F2441" s="16" t="str">
        <f t="shared" si="337"/>
        <v>083000</v>
      </c>
      <c r="G2441" s="16" t="str">
        <f>VLOOKUP(F2441:F5597,'[10]Catalogos CRI'!$A$24:$B$65,2,FALSE)</f>
        <v>CONVENIOS</v>
      </c>
      <c r="H2441" s="16" t="str">
        <f t="shared" si="338"/>
        <v>083010</v>
      </c>
      <c r="I2441" s="16" t="str">
        <f>VLOOKUP(H2441:H5597,'[10]Catalogos CRI'!$A$70:$B$148,2,FALSE)</f>
        <v>Convenios</v>
      </c>
      <c r="J2441" s="16" t="str">
        <f t="shared" si="339"/>
        <v>083011</v>
      </c>
      <c r="K2441" s="16" t="str">
        <f>VLOOKUP(J2441:J5597,'[10]Catalogos CRI'!$A$153:$B$335,2,FALSE)</f>
        <v>Derivados del Gobierno Federal</v>
      </c>
      <c r="L2441" s="16" t="str">
        <f t="shared" si="340"/>
        <v>500</v>
      </c>
      <c r="M2441" s="16" t="str">
        <f>VLOOKUP(L2441:L5597,[11]FF!$A$10:$B$16,2,FALSE)</f>
        <v>Recursos Federales</v>
      </c>
      <c r="N2441" s="16" t="str">
        <f t="shared" si="341"/>
        <v>570</v>
      </c>
      <c r="O2441" s="16" t="str">
        <f>VLOOKUP(N2441:N5597,[11]FF!$A$22:$B$93,2,FALSE)</f>
        <v>Proyecto Desarrollo Regional 2018</v>
      </c>
      <c r="P2441" s="16">
        <v>882631</v>
      </c>
      <c r="Q2441" s="16">
        <v>6</v>
      </c>
      <c r="R2441" s="17">
        <v>0</v>
      </c>
      <c r="S2441" s="17">
        <v>0</v>
      </c>
      <c r="T2441" s="17">
        <f t="shared" ref="T2441:T2504" si="342">R2441+S2441</f>
        <v>0</v>
      </c>
      <c r="U2441" s="17">
        <v>0</v>
      </c>
      <c r="V2441" s="17">
        <v>0</v>
      </c>
      <c r="W2441" s="17">
        <f t="shared" ref="W2441:W2504" si="343">T2441-V2441</f>
        <v>0</v>
      </c>
      <c r="X2441" t="str">
        <f>VLOOKUP(J2441,'[12]Conver ASEJ VS Clave Nueva'!$A$4:$C$193,3,FALSE)</f>
        <v>8.3.1.1</v>
      </c>
      <c r="Y2441" t="str">
        <f>VLOOKUP(K2441,'[13]Conver ASEJ VS Clave Nueva'!$B$4:$D$193,3,FALSE)</f>
        <v>Derivados del Gobierno Federal</v>
      </c>
    </row>
    <row r="2442" spans="1:25" x14ac:dyDescent="0.25">
      <c r="A2442" s="16">
        <v>87714</v>
      </c>
      <c r="B2442" s="16" t="s">
        <v>189</v>
      </c>
      <c r="C2442" s="16" t="str">
        <f t="shared" ref="C2442:C2505" si="344">MID(B2442,1,4)</f>
        <v>2018</v>
      </c>
      <c r="D2442" s="16" t="str">
        <f t="shared" ref="D2442:D2505" si="345">MID(B2442,6,6)</f>
        <v>080000</v>
      </c>
      <c r="E2442" s="16" t="str">
        <f>VLOOKUP(D2442:D5598,'[10]Catalogos CRI'!$A$10:$B$19,2,FALSE)</f>
        <v>PARTICIPACIONES Y APORTACIONES</v>
      </c>
      <c r="F2442" s="16" t="str">
        <f t="shared" ref="F2442:F2505" si="346">MID(B2442,13,6)</f>
        <v>083000</v>
      </c>
      <c r="G2442" s="16" t="str">
        <f>VLOOKUP(F2442:F5598,'[10]Catalogos CRI'!$A$24:$B$65,2,FALSE)</f>
        <v>CONVENIOS</v>
      </c>
      <c r="H2442" s="16" t="str">
        <f t="shared" ref="H2442:H2505" si="347">MID(B2442,20,6)</f>
        <v>083010</v>
      </c>
      <c r="I2442" s="16" t="str">
        <f>VLOOKUP(H2442:H5598,'[10]Catalogos CRI'!$A$70:$B$148,2,FALSE)</f>
        <v>Convenios</v>
      </c>
      <c r="J2442" s="16" t="str">
        <f t="shared" ref="J2442:J2505" si="348">MID(B2442,27,6)</f>
        <v>083011</v>
      </c>
      <c r="K2442" s="16" t="str">
        <f>VLOOKUP(J2442:J5598,'[10]Catalogos CRI'!$A$153:$B$335,2,FALSE)</f>
        <v>Derivados del Gobierno Federal</v>
      </c>
      <c r="L2442" s="16" t="str">
        <f t="shared" ref="L2442:L2505" si="349">MID(B2442,34,3)</f>
        <v>500</v>
      </c>
      <c r="M2442" s="16" t="str">
        <f>VLOOKUP(L2442:L5598,[11]FF!$A$10:$B$16,2,FALSE)</f>
        <v>Recursos Federales</v>
      </c>
      <c r="N2442" s="16" t="str">
        <f t="shared" ref="N2442:N2505" si="350">MID(B2442,38,3)</f>
        <v>570</v>
      </c>
      <c r="O2442" s="16" t="str">
        <f>VLOOKUP(N2442:N5598,[11]FF!$A$22:$B$93,2,FALSE)</f>
        <v>Proyecto Desarrollo Regional 2018</v>
      </c>
      <c r="P2442" s="16">
        <v>882632</v>
      </c>
      <c r="Q2442" s="16">
        <v>7</v>
      </c>
      <c r="R2442" s="17">
        <v>0</v>
      </c>
      <c r="S2442" s="17">
        <v>0</v>
      </c>
      <c r="T2442" s="17">
        <f t="shared" si="342"/>
        <v>0</v>
      </c>
      <c r="U2442" s="17">
        <v>0</v>
      </c>
      <c r="V2442" s="17">
        <v>0</v>
      </c>
      <c r="W2442" s="17">
        <f t="shared" si="343"/>
        <v>0</v>
      </c>
      <c r="X2442" t="str">
        <f>VLOOKUP(J2442,'[12]Conver ASEJ VS Clave Nueva'!$A$4:$C$193,3,FALSE)</f>
        <v>8.3.1.1</v>
      </c>
      <c r="Y2442" t="str">
        <f>VLOOKUP(K2442,'[13]Conver ASEJ VS Clave Nueva'!$B$4:$D$193,3,FALSE)</f>
        <v>Derivados del Gobierno Federal</v>
      </c>
    </row>
    <row r="2443" spans="1:25" x14ac:dyDescent="0.25">
      <c r="A2443" s="16">
        <v>87714</v>
      </c>
      <c r="B2443" s="16" t="s">
        <v>189</v>
      </c>
      <c r="C2443" s="16" t="str">
        <f t="shared" si="344"/>
        <v>2018</v>
      </c>
      <c r="D2443" s="16" t="str">
        <f t="shared" si="345"/>
        <v>080000</v>
      </c>
      <c r="E2443" s="16" t="str">
        <f>VLOOKUP(D2443:D5599,'[10]Catalogos CRI'!$A$10:$B$19,2,FALSE)</f>
        <v>PARTICIPACIONES Y APORTACIONES</v>
      </c>
      <c r="F2443" s="16" t="str">
        <f t="shared" si="346"/>
        <v>083000</v>
      </c>
      <c r="G2443" s="16" t="str">
        <f>VLOOKUP(F2443:F5599,'[10]Catalogos CRI'!$A$24:$B$65,2,FALSE)</f>
        <v>CONVENIOS</v>
      </c>
      <c r="H2443" s="16" t="str">
        <f t="shared" si="347"/>
        <v>083010</v>
      </c>
      <c r="I2443" s="16" t="str">
        <f>VLOOKUP(H2443:H5599,'[10]Catalogos CRI'!$A$70:$B$148,2,FALSE)</f>
        <v>Convenios</v>
      </c>
      <c r="J2443" s="16" t="str">
        <f t="shared" si="348"/>
        <v>083011</v>
      </c>
      <c r="K2443" s="16" t="str">
        <f>VLOOKUP(J2443:J5599,'[10]Catalogos CRI'!$A$153:$B$335,2,FALSE)</f>
        <v>Derivados del Gobierno Federal</v>
      </c>
      <c r="L2443" s="16" t="str">
        <f t="shared" si="349"/>
        <v>500</v>
      </c>
      <c r="M2443" s="16" t="str">
        <f>VLOOKUP(L2443:L5599,[11]FF!$A$10:$B$16,2,FALSE)</f>
        <v>Recursos Federales</v>
      </c>
      <c r="N2443" s="16" t="str">
        <f t="shared" si="350"/>
        <v>570</v>
      </c>
      <c r="O2443" s="16" t="str">
        <f>VLOOKUP(N2443:N5599,[11]FF!$A$22:$B$93,2,FALSE)</f>
        <v>Proyecto Desarrollo Regional 2018</v>
      </c>
      <c r="P2443" s="16">
        <v>882633</v>
      </c>
      <c r="Q2443" s="16">
        <v>8</v>
      </c>
      <c r="R2443" s="17">
        <v>0</v>
      </c>
      <c r="S2443" s="17">
        <v>0</v>
      </c>
      <c r="T2443" s="17">
        <f t="shared" si="342"/>
        <v>0</v>
      </c>
      <c r="U2443" s="17">
        <v>0</v>
      </c>
      <c r="V2443" s="17">
        <v>0</v>
      </c>
      <c r="W2443" s="17">
        <f t="shared" si="343"/>
        <v>0</v>
      </c>
      <c r="X2443" t="str">
        <f>VLOOKUP(J2443,'[12]Conver ASEJ VS Clave Nueva'!$A$4:$C$193,3,FALSE)</f>
        <v>8.3.1.1</v>
      </c>
      <c r="Y2443" t="str">
        <f>VLOOKUP(K2443,'[13]Conver ASEJ VS Clave Nueva'!$B$4:$D$193,3,FALSE)</f>
        <v>Derivados del Gobierno Federal</v>
      </c>
    </row>
    <row r="2444" spans="1:25" x14ac:dyDescent="0.25">
      <c r="A2444" s="16">
        <v>87714</v>
      </c>
      <c r="B2444" s="16" t="s">
        <v>189</v>
      </c>
      <c r="C2444" s="16" t="str">
        <f t="shared" si="344"/>
        <v>2018</v>
      </c>
      <c r="D2444" s="16" t="str">
        <f t="shared" si="345"/>
        <v>080000</v>
      </c>
      <c r="E2444" s="16" t="str">
        <f>VLOOKUP(D2444:D5600,'[10]Catalogos CRI'!$A$10:$B$19,2,FALSE)</f>
        <v>PARTICIPACIONES Y APORTACIONES</v>
      </c>
      <c r="F2444" s="16" t="str">
        <f t="shared" si="346"/>
        <v>083000</v>
      </c>
      <c r="G2444" s="16" t="str">
        <f>VLOOKUP(F2444:F5600,'[10]Catalogos CRI'!$A$24:$B$65,2,FALSE)</f>
        <v>CONVENIOS</v>
      </c>
      <c r="H2444" s="16" t="str">
        <f t="shared" si="347"/>
        <v>083010</v>
      </c>
      <c r="I2444" s="16" t="str">
        <f>VLOOKUP(H2444:H5600,'[10]Catalogos CRI'!$A$70:$B$148,2,FALSE)</f>
        <v>Convenios</v>
      </c>
      <c r="J2444" s="16" t="str">
        <f t="shared" si="348"/>
        <v>083011</v>
      </c>
      <c r="K2444" s="16" t="str">
        <f>VLOOKUP(J2444:J5600,'[10]Catalogos CRI'!$A$153:$B$335,2,FALSE)</f>
        <v>Derivados del Gobierno Federal</v>
      </c>
      <c r="L2444" s="16" t="str">
        <f t="shared" si="349"/>
        <v>500</v>
      </c>
      <c r="M2444" s="16" t="str">
        <f>VLOOKUP(L2444:L5600,[11]FF!$A$10:$B$16,2,FALSE)</f>
        <v>Recursos Federales</v>
      </c>
      <c r="N2444" s="16" t="str">
        <f t="shared" si="350"/>
        <v>570</v>
      </c>
      <c r="O2444" s="16" t="str">
        <f>VLOOKUP(N2444:N5600,[11]FF!$A$22:$B$93,2,FALSE)</f>
        <v>Proyecto Desarrollo Regional 2018</v>
      </c>
      <c r="P2444" s="16">
        <v>882634</v>
      </c>
      <c r="Q2444" s="16">
        <v>9</v>
      </c>
      <c r="R2444" s="17">
        <v>0</v>
      </c>
      <c r="S2444" s="17">
        <v>0</v>
      </c>
      <c r="T2444" s="17">
        <f t="shared" si="342"/>
        <v>0</v>
      </c>
      <c r="U2444" s="17">
        <v>0</v>
      </c>
      <c r="V2444" s="17">
        <v>0</v>
      </c>
      <c r="W2444" s="17">
        <f t="shared" si="343"/>
        <v>0</v>
      </c>
      <c r="X2444" t="str">
        <f>VLOOKUP(J2444,'[12]Conver ASEJ VS Clave Nueva'!$A$4:$C$193,3,FALSE)</f>
        <v>8.3.1.1</v>
      </c>
      <c r="Y2444" t="str">
        <f>VLOOKUP(K2444,'[13]Conver ASEJ VS Clave Nueva'!$B$4:$D$193,3,FALSE)</f>
        <v>Derivados del Gobierno Federal</v>
      </c>
    </row>
    <row r="2445" spans="1:25" x14ac:dyDescent="0.25">
      <c r="A2445" s="16">
        <v>87714</v>
      </c>
      <c r="B2445" s="16" t="s">
        <v>189</v>
      </c>
      <c r="C2445" s="16" t="str">
        <f t="shared" si="344"/>
        <v>2018</v>
      </c>
      <c r="D2445" s="16" t="str">
        <f t="shared" si="345"/>
        <v>080000</v>
      </c>
      <c r="E2445" s="16" t="str">
        <f>VLOOKUP(D2445:D5601,'[10]Catalogos CRI'!$A$10:$B$19,2,FALSE)</f>
        <v>PARTICIPACIONES Y APORTACIONES</v>
      </c>
      <c r="F2445" s="16" t="str">
        <f t="shared" si="346"/>
        <v>083000</v>
      </c>
      <c r="G2445" s="16" t="str">
        <f>VLOOKUP(F2445:F5601,'[10]Catalogos CRI'!$A$24:$B$65,2,FALSE)</f>
        <v>CONVENIOS</v>
      </c>
      <c r="H2445" s="16" t="str">
        <f t="shared" si="347"/>
        <v>083010</v>
      </c>
      <c r="I2445" s="16" t="str">
        <f>VLOOKUP(H2445:H5601,'[10]Catalogos CRI'!$A$70:$B$148,2,FALSE)</f>
        <v>Convenios</v>
      </c>
      <c r="J2445" s="16" t="str">
        <f t="shared" si="348"/>
        <v>083011</v>
      </c>
      <c r="K2445" s="16" t="str">
        <f>VLOOKUP(J2445:J5601,'[10]Catalogos CRI'!$A$153:$B$335,2,FALSE)</f>
        <v>Derivados del Gobierno Federal</v>
      </c>
      <c r="L2445" s="16" t="str">
        <f t="shared" si="349"/>
        <v>500</v>
      </c>
      <c r="M2445" s="16" t="str">
        <f>VLOOKUP(L2445:L5601,[11]FF!$A$10:$B$16,2,FALSE)</f>
        <v>Recursos Federales</v>
      </c>
      <c r="N2445" s="16" t="str">
        <f t="shared" si="350"/>
        <v>570</v>
      </c>
      <c r="O2445" s="16" t="str">
        <f>VLOOKUP(N2445:N5601,[11]FF!$A$22:$B$93,2,FALSE)</f>
        <v>Proyecto Desarrollo Regional 2018</v>
      </c>
      <c r="P2445" s="16">
        <v>882635</v>
      </c>
      <c r="Q2445" s="16">
        <v>10</v>
      </c>
      <c r="R2445" s="17">
        <v>0</v>
      </c>
      <c r="S2445" s="17">
        <v>0</v>
      </c>
      <c r="T2445" s="17">
        <f t="shared" si="342"/>
        <v>0</v>
      </c>
      <c r="U2445" s="17">
        <v>0</v>
      </c>
      <c r="V2445" s="17">
        <v>0</v>
      </c>
      <c r="W2445" s="17">
        <f t="shared" si="343"/>
        <v>0</v>
      </c>
      <c r="X2445" t="str">
        <f>VLOOKUP(J2445,'[12]Conver ASEJ VS Clave Nueva'!$A$4:$C$193,3,FALSE)</f>
        <v>8.3.1.1</v>
      </c>
      <c r="Y2445" t="str">
        <f>VLOOKUP(K2445,'[13]Conver ASEJ VS Clave Nueva'!$B$4:$D$193,3,FALSE)</f>
        <v>Derivados del Gobierno Federal</v>
      </c>
    </row>
    <row r="2446" spans="1:25" x14ac:dyDescent="0.25">
      <c r="A2446" s="16">
        <v>87714</v>
      </c>
      <c r="B2446" s="16" t="s">
        <v>189</v>
      </c>
      <c r="C2446" s="16" t="str">
        <f t="shared" si="344"/>
        <v>2018</v>
      </c>
      <c r="D2446" s="16" t="str">
        <f t="shared" si="345"/>
        <v>080000</v>
      </c>
      <c r="E2446" s="16" t="str">
        <f>VLOOKUP(D2446:D5602,'[10]Catalogos CRI'!$A$10:$B$19,2,FALSE)</f>
        <v>PARTICIPACIONES Y APORTACIONES</v>
      </c>
      <c r="F2446" s="16" t="str">
        <f t="shared" si="346"/>
        <v>083000</v>
      </c>
      <c r="G2446" s="16" t="str">
        <f>VLOOKUP(F2446:F5602,'[10]Catalogos CRI'!$A$24:$B$65,2,FALSE)</f>
        <v>CONVENIOS</v>
      </c>
      <c r="H2446" s="16" t="str">
        <f t="shared" si="347"/>
        <v>083010</v>
      </c>
      <c r="I2446" s="16" t="str">
        <f>VLOOKUP(H2446:H5602,'[10]Catalogos CRI'!$A$70:$B$148,2,FALSE)</f>
        <v>Convenios</v>
      </c>
      <c r="J2446" s="16" t="str">
        <f t="shared" si="348"/>
        <v>083011</v>
      </c>
      <c r="K2446" s="16" t="str">
        <f>VLOOKUP(J2446:J5602,'[10]Catalogos CRI'!$A$153:$B$335,2,FALSE)</f>
        <v>Derivados del Gobierno Federal</v>
      </c>
      <c r="L2446" s="16" t="str">
        <f t="shared" si="349"/>
        <v>500</v>
      </c>
      <c r="M2446" s="16" t="str">
        <f>VLOOKUP(L2446:L5602,[11]FF!$A$10:$B$16,2,FALSE)</f>
        <v>Recursos Federales</v>
      </c>
      <c r="N2446" s="16" t="str">
        <f t="shared" si="350"/>
        <v>570</v>
      </c>
      <c r="O2446" s="16" t="str">
        <f>VLOOKUP(N2446:N5602,[11]FF!$A$22:$B$93,2,FALSE)</f>
        <v>Proyecto Desarrollo Regional 2018</v>
      </c>
      <c r="P2446" s="16">
        <v>882636</v>
      </c>
      <c r="Q2446" s="16">
        <v>11</v>
      </c>
      <c r="R2446" s="17">
        <v>0</v>
      </c>
      <c r="S2446" s="17">
        <v>0</v>
      </c>
      <c r="T2446" s="17">
        <f t="shared" si="342"/>
        <v>0</v>
      </c>
      <c r="U2446" s="17">
        <v>0</v>
      </c>
      <c r="V2446" s="17">
        <v>0</v>
      </c>
      <c r="W2446" s="17">
        <f t="shared" si="343"/>
        <v>0</v>
      </c>
      <c r="X2446" t="str">
        <f>VLOOKUP(J2446,'[12]Conver ASEJ VS Clave Nueva'!$A$4:$C$193,3,FALSE)</f>
        <v>8.3.1.1</v>
      </c>
      <c r="Y2446" t="str">
        <f>VLOOKUP(K2446,'[13]Conver ASEJ VS Clave Nueva'!$B$4:$D$193,3,FALSE)</f>
        <v>Derivados del Gobierno Federal</v>
      </c>
    </row>
    <row r="2447" spans="1:25" x14ac:dyDescent="0.25">
      <c r="A2447" s="16">
        <v>87714</v>
      </c>
      <c r="B2447" s="16" t="s">
        <v>189</v>
      </c>
      <c r="C2447" s="16" t="str">
        <f t="shared" si="344"/>
        <v>2018</v>
      </c>
      <c r="D2447" s="16" t="str">
        <f t="shared" si="345"/>
        <v>080000</v>
      </c>
      <c r="E2447" s="16" t="str">
        <f>VLOOKUP(D2447:D5603,'[10]Catalogos CRI'!$A$10:$B$19,2,FALSE)</f>
        <v>PARTICIPACIONES Y APORTACIONES</v>
      </c>
      <c r="F2447" s="16" t="str">
        <f t="shared" si="346"/>
        <v>083000</v>
      </c>
      <c r="G2447" s="16" t="str">
        <f>VLOOKUP(F2447:F5603,'[10]Catalogos CRI'!$A$24:$B$65,2,FALSE)</f>
        <v>CONVENIOS</v>
      </c>
      <c r="H2447" s="16" t="str">
        <f t="shared" si="347"/>
        <v>083010</v>
      </c>
      <c r="I2447" s="16" t="str">
        <f>VLOOKUP(H2447:H5603,'[10]Catalogos CRI'!$A$70:$B$148,2,FALSE)</f>
        <v>Convenios</v>
      </c>
      <c r="J2447" s="16" t="str">
        <f t="shared" si="348"/>
        <v>083011</v>
      </c>
      <c r="K2447" s="16" t="str">
        <f>VLOOKUP(J2447:J5603,'[10]Catalogos CRI'!$A$153:$B$335,2,FALSE)</f>
        <v>Derivados del Gobierno Federal</v>
      </c>
      <c r="L2447" s="16" t="str">
        <f t="shared" si="349"/>
        <v>500</v>
      </c>
      <c r="M2447" s="16" t="str">
        <f>VLOOKUP(L2447:L5603,[11]FF!$A$10:$B$16,2,FALSE)</f>
        <v>Recursos Federales</v>
      </c>
      <c r="N2447" s="16" t="str">
        <f t="shared" si="350"/>
        <v>570</v>
      </c>
      <c r="O2447" s="16" t="str">
        <f>VLOOKUP(N2447:N5603,[11]FF!$A$22:$B$93,2,FALSE)</f>
        <v>Proyecto Desarrollo Regional 2018</v>
      </c>
      <c r="P2447" s="16">
        <v>882637</v>
      </c>
      <c r="Q2447" s="16">
        <v>12</v>
      </c>
      <c r="R2447" s="17">
        <v>0</v>
      </c>
      <c r="S2447" s="17">
        <v>0</v>
      </c>
      <c r="T2447" s="17">
        <f t="shared" si="342"/>
        <v>0</v>
      </c>
      <c r="U2447" s="17">
        <v>0</v>
      </c>
      <c r="V2447" s="17">
        <v>8145.66</v>
      </c>
      <c r="W2447" s="17">
        <f t="shared" si="343"/>
        <v>-8145.66</v>
      </c>
      <c r="X2447" t="str">
        <f>VLOOKUP(J2447,'[12]Conver ASEJ VS Clave Nueva'!$A$4:$C$193,3,FALSE)</f>
        <v>8.3.1.1</v>
      </c>
      <c r="Y2447" t="str">
        <f>VLOOKUP(K2447,'[13]Conver ASEJ VS Clave Nueva'!$B$4:$D$193,3,FALSE)</f>
        <v>Derivados del Gobierno Federal</v>
      </c>
    </row>
    <row r="2448" spans="1:25" x14ac:dyDescent="0.25">
      <c r="A2448" s="16">
        <v>87739</v>
      </c>
      <c r="B2448" s="16" t="s">
        <v>190</v>
      </c>
      <c r="C2448" s="16" t="str">
        <f t="shared" si="344"/>
        <v>2018</v>
      </c>
      <c r="D2448" s="16" t="str">
        <f t="shared" si="345"/>
        <v>060000</v>
      </c>
      <c r="E2448" s="16" t="str">
        <f>VLOOKUP(D2448:D5604,'[10]Catalogos CRI'!$A$10:$B$19,2,FALSE)</f>
        <v>APROVECHAMIENTOS</v>
      </c>
      <c r="F2448" s="16" t="str">
        <f t="shared" si="346"/>
        <v>061000</v>
      </c>
      <c r="G2448" s="16" t="str">
        <f>VLOOKUP(F2448:F5604,'[10]Catalogos CRI'!$A$24:$B$65,2,FALSE)</f>
        <v>APROVECHAMIENTOS DE TIPO CORRIENTE</v>
      </c>
      <c r="H2448" s="16" t="str">
        <f t="shared" si="347"/>
        <v>061040</v>
      </c>
      <c r="I2448" s="16" t="str">
        <f>VLOOKUP(H2448:H5604,'[10]Catalogos CRI'!$A$70:$B$148,2,FALSE)</f>
        <v>Reintegros</v>
      </c>
      <c r="J2448" s="16" t="str">
        <f t="shared" si="348"/>
        <v>061041</v>
      </c>
      <c r="K2448" s="16" t="str">
        <f>VLOOKUP(J2448:J5604,'[10]Catalogos CRI'!$A$153:$B$335,2,FALSE)</f>
        <v>Reintegros</v>
      </c>
      <c r="L2448" s="16" t="str">
        <f t="shared" si="349"/>
        <v>400</v>
      </c>
      <c r="M2448" s="16" t="str">
        <f>VLOOKUP(L2448:L5604,[11]FF!$A$10:$B$16,2,FALSE)</f>
        <v>Ingresos Propios</v>
      </c>
      <c r="N2448" s="16" t="str">
        <f t="shared" si="350"/>
        <v>407</v>
      </c>
      <c r="O2448" s="16" t="str">
        <f>VLOOKUP(N2448:N5604,[11]FF!$A$22:$B$93,2,FALSE)</f>
        <v>Préstamos Empleados de Seguridad Pública</v>
      </c>
      <c r="P2448" s="16">
        <v>882806</v>
      </c>
      <c r="Q2448" s="16">
        <v>1</v>
      </c>
      <c r="R2448" s="17">
        <v>0</v>
      </c>
      <c r="S2448" s="17">
        <v>0</v>
      </c>
      <c r="T2448" s="17">
        <f t="shared" si="342"/>
        <v>0</v>
      </c>
      <c r="U2448" s="17">
        <v>0</v>
      </c>
      <c r="V2448" s="17">
        <v>0</v>
      </c>
      <c r="W2448" s="17">
        <f t="shared" si="343"/>
        <v>0</v>
      </c>
      <c r="X2448" t="str">
        <f>VLOOKUP(J2448,'[12]Conver ASEJ VS Clave Nueva'!$A$4:$C$193,3,FALSE)</f>
        <v>6.1.4.1</v>
      </c>
      <c r="Y2448" t="str">
        <f>VLOOKUP(K2448,'[13]Conver ASEJ VS Clave Nueva'!$B$4:$D$193,3,FALSE)</f>
        <v>Reintegros</v>
      </c>
    </row>
    <row r="2449" spans="1:25" x14ac:dyDescent="0.25">
      <c r="A2449" s="16">
        <v>87739</v>
      </c>
      <c r="B2449" s="16" t="s">
        <v>190</v>
      </c>
      <c r="C2449" s="16" t="str">
        <f t="shared" si="344"/>
        <v>2018</v>
      </c>
      <c r="D2449" s="16" t="str">
        <f t="shared" si="345"/>
        <v>060000</v>
      </c>
      <c r="E2449" s="16" t="str">
        <f>VLOOKUP(D2449:D5605,'[10]Catalogos CRI'!$A$10:$B$19,2,FALSE)</f>
        <v>APROVECHAMIENTOS</v>
      </c>
      <c r="F2449" s="16" t="str">
        <f t="shared" si="346"/>
        <v>061000</v>
      </c>
      <c r="G2449" s="16" t="str">
        <f>VLOOKUP(F2449:F5605,'[10]Catalogos CRI'!$A$24:$B$65,2,FALSE)</f>
        <v>APROVECHAMIENTOS DE TIPO CORRIENTE</v>
      </c>
      <c r="H2449" s="16" t="str">
        <f t="shared" si="347"/>
        <v>061040</v>
      </c>
      <c r="I2449" s="16" t="str">
        <f>VLOOKUP(H2449:H5605,'[10]Catalogos CRI'!$A$70:$B$148,2,FALSE)</f>
        <v>Reintegros</v>
      </c>
      <c r="J2449" s="16" t="str">
        <f t="shared" si="348"/>
        <v>061041</v>
      </c>
      <c r="K2449" s="16" t="str">
        <f>VLOOKUP(J2449:J5605,'[10]Catalogos CRI'!$A$153:$B$335,2,FALSE)</f>
        <v>Reintegros</v>
      </c>
      <c r="L2449" s="16" t="str">
        <f t="shared" si="349"/>
        <v>400</v>
      </c>
      <c r="M2449" s="16" t="str">
        <f>VLOOKUP(L2449:L5605,[11]FF!$A$10:$B$16,2,FALSE)</f>
        <v>Ingresos Propios</v>
      </c>
      <c r="N2449" s="16" t="str">
        <f t="shared" si="350"/>
        <v>407</v>
      </c>
      <c r="O2449" s="16" t="str">
        <f>VLOOKUP(N2449:N5605,[11]FF!$A$22:$B$93,2,FALSE)</f>
        <v>Préstamos Empleados de Seguridad Pública</v>
      </c>
      <c r="P2449" s="16">
        <v>882807</v>
      </c>
      <c r="Q2449" s="16">
        <v>2</v>
      </c>
      <c r="R2449" s="17">
        <v>0</v>
      </c>
      <c r="S2449" s="17">
        <v>0</v>
      </c>
      <c r="T2449" s="17">
        <f t="shared" si="342"/>
        <v>0</v>
      </c>
      <c r="U2449" s="17">
        <v>0</v>
      </c>
      <c r="V2449" s="17">
        <v>0</v>
      </c>
      <c r="W2449" s="17">
        <f t="shared" si="343"/>
        <v>0</v>
      </c>
      <c r="X2449" t="str">
        <f>VLOOKUP(J2449,'[12]Conver ASEJ VS Clave Nueva'!$A$4:$C$193,3,FALSE)</f>
        <v>6.1.4.1</v>
      </c>
      <c r="Y2449" t="str">
        <f>VLOOKUP(K2449,'[13]Conver ASEJ VS Clave Nueva'!$B$4:$D$193,3,FALSE)</f>
        <v>Reintegros</v>
      </c>
    </row>
    <row r="2450" spans="1:25" x14ac:dyDescent="0.25">
      <c r="A2450" s="16">
        <v>87739</v>
      </c>
      <c r="B2450" s="16" t="s">
        <v>190</v>
      </c>
      <c r="C2450" s="16" t="str">
        <f t="shared" si="344"/>
        <v>2018</v>
      </c>
      <c r="D2450" s="16" t="str">
        <f t="shared" si="345"/>
        <v>060000</v>
      </c>
      <c r="E2450" s="16" t="str">
        <f>VLOOKUP(D2450:D5606,'[10]Catalogos CRI'!$A$10:$B$19,2,FALSE)</f>
        <v>APROVECHAMIENTOS</v>
      </c>
      <c r="F2450" s="16" t="str">
        <f t="shared" si="346"/>
        <v>061000</v>
      </c>
      <c r="G2450" s="16" t="str">
        <f>VLOOKUP(F2450:F5606,'[10]Catalogos CRI'!$A$24:$B$65,2,FALSE)</f>
        <v>APROVECHAMIENTOS DE TIPO CORRIENTE</v>
      </c>
      <c r="H2450" s="16" t="str">
        <f t="shared" si="347"/>
        <v>061040</v>
      </c>
      <c r="I2450" s="16" t="str">
        <f>VLOOKUP(H2450:H5606,'[10]Catalogos CRI'!$A$70:$B$148,2,FALSE)</f>
        <v>Reintegros</v>
      </c>
      <c r="J2450" s="16" t="str">
        <f t="shared" si="348"/>
        <v>061041</v>
      </c>
      <c r="K2450" s="16" t="str">
        <f>VLOOKUP(J2450:J5606,'[10]Catalogos CRI'!$A$153:$B$335,2,FALSE)</f>
        <v>Reintegros</v>
      </c>
      <c r="L2450" s="16" t="str">
        <f t="shared" si="349"/>
        <v>400</v>
      </c>
      <c r="M2450" s="16" t="str">
        <f>VLOOKUP(L2450:L5606,[11]FF!$A$10:$B$16,2,FALSE)</f>
        <v>Ingresos Propios</v>
      </c>
      <c r="N2450" s="16" t="str">
        <f t="shared" si="350"/>
        <v>407</v>
      </c>
      <c r="O2450" s="16" t="str">
        <f>VLOOKUP(N2450:N5606,[11]FF!$A$22:$B$93,2,FALSE)</f>
        <v>Préstamos Empleados de Seguridad Pública</v>
      </c>
      <c r="P2450" s="16">
        <v>882808</v>
      </c>
      <c r="Q2450" s="16">
        <v>3</v>
      </c>
      <c r="R2450" s="17">
        <v>0</v>
      </c>
      <c r="S2450" s="17">
        <v>0</v>
      </c>
      <c r="T2450" s="17">
        <f t="shared" si="342"/>
        <v>0</v>
      </c>
      <c r="U2450" s="17">
        <v>0</v>
      </c>
      <c r="V2450" s="17">
        <v>0</v>
      </c>
      <c r="W2450" s="17">
        <f t="shared" si="343"/>
        <v>0</v>
      </c>
      <c r="X2450" t="str">
        <f>VLOOKUP(J2450,'[12]Conver ASEJ VS Clave Nueva'!$A$4:$C$193,3,FALSE)</f>
        <v>6.1.4.1</v>
      </c>
      <c r="Y2450" t="str">
        <f>VLOOKUP(K2450,'[13]Conver ASEJ VS Clave Nueva'!$B$4:$D$193,3,FALSE)</f>
        <v>Reintegros</v>
      </c>
    </row>
    <row r="2451" spans="1:25" x14ac:dyDescent="0.25">
      <c r="A2451" s="16">
        <v>87739</v>
      </c>
      <c r="B2451" s="16" t="s">
        <v>190</v>
      </c>
      <c r="C2451" s="16" t="str">
        <f t="shared" si="344"/>
        <v>2018</v>
      </c>
      <c r="D2451" s="16" t="str">
        <f t="shared" si="345"/>
        <v>060000</v>
      </c>
      <c r="E2451" s="16" t="str">
        <f>VLOOKUP(D2451:D5607,'[10]Catalogos CRI'!$A$10:$B$19,2,FALSE)</f>
        <v>APROVECHAMIENTOS</v>
      </c>
      <c r="F2451" s="16" t="str">
        <f t="shared" si="346"/>
        <v>061000</v>
      </c>
      <c r="G2451" s="16" t="str">
        <f>VLOOKUP(F2451:F5607,'[10]Catalogos CRI'!$A$24:$B$65,2,FALSE)</f>
        <v>APROVECHAMIENTOS DE TIPO CORRIENTE</v>
      </c>
      <c r="H2451" s="16" t="str">
        <f t="shared" si="347"/>
        <v>061040</v>
      </c>
      <c r="I2451" s="16" t="str">
        <f>VLOOKUP(H2451:H5607,'[10]Catalogos CRI'!$A$70:$B$148,2,FALSE)</f>
        <v>Reintegros</v>
      </c>
      <c r="J2451" s="16" t="str">
        <f t="shared" si="348"/>
        <v>061041</v>
      </c>
      <c r="K2451" s="16" t="str">
        <f>VLOOKUP(J2451:J5607,'[10]Catalogos CRI'!$A$153:$B$335,2,FALSE)</f>
        <v>Reintegros</v>
      </c>
      <c r="L2451" s="16" t="str">
        <f t="shared" si="349"/>
        <v>400</v>
      </c>
      <c r="M2451" s="16" t="str">
        <f>VLOOKUP(L2451:L5607,[11]FF!$A$10:$B$16,2,FALSE)</f>
        <v>Ingresos Propios</v>
      </c>
      <c r="N2451" s="16" t="str">
        <f t="shared" si="350"/>
        <v>407</v>
      </c>
      <c r="O2451" s="16" t="str">
        <f>VLOOKUP(N2451:N5607,[11]FF!$A$22:$B$93,2,FALSE)</f>
        <v>Préstamos Empleados de Seguridad Pública</v>
      </c>
      <c r="P2451" s="16">
        <v>882809</v>
      </c>
      <c r="Q2451" s="16">
        <v>4</v>
      </c>
      <c r="R2451" s="17">
        <v>0</v>
      </c>
      <c r="S2451" s="17">
        <v>0</v>
      </c>
      <c r="T2451" s="17">
        <f t="shared" si="342"/>
        <v>0</v>
      </c>
      <c r="U2451" s="17">
        <v>0</v>
      </c>
      <c r="V2451" s="17">
        <v>0</v>
      </c>
      <c r="W2451" s="17">
        <f t="shared" si="343"/>
        <v>0</v>
      </c>
      <c r="X2451" t="str">
        <f>VLOOKUP(J2451,'[12]Conver ASEJ VS Clave Nueva'!$A$4:$C$193,3,FALSE)</f>
        <v>6.1.4.1</v>
      </c>
      <c r="Y2451" t="str">
        <f>VLOOKUP(K2451,'[13]Conver ASEJ VS Clave Nueva'!$B$4:$D$193,3,FALSE)</f>
        <v>Reintegros</v>
      </c>
    </row>
    <row r="2452" spans="1:25" x14ac:dyDescent="0.25">
      <c r="A2452" s="16">
        <v>87739</v>
      </c>
      <c r="B2452" s="16" t="s">
        <v>190</v>
      </c>
      <c r="C2452" s="16" t="str">
        <f t="shared" si="344"/>
        <v>2018</v>
      </c>
      <c r="D2452" s="16" t="str">
        <f t="shared" si="345"/>
        <v>060000</v>
      </c>
      <c r="E2452" s="16" t="str">
        <f>VLOOKUP(D2452:D5608,'[10]Catalogos CRI'!$A$10:$B$19,2,FALSE)</f>
        <v>APROVECHAMIENTOS</v>
      </c>
      <c r="F2452" s="16" t="str">
        <f t="shared" si="346"/>
        <v>061000</v>
      </c>
      <c r="G2452" s="16" t="str">
        <f>VLOOKUP(F2452:F5608,'[10]Catalogos CRI'!$A$24:$B$65,2,FALSE)</f>
        <v>APROVECHAMIENTOS DE TIPO CORRIENTE</v>
      </c>
      <c r="H2452" s="16" t="str">
        <f t="shared" si="347"/>
        <v>061040</v>
      </c>
      <c r="I2452" s="16" t="str">
        <f>VLOOKUP(H2452:H5608,'[10]Catalogos CRI'!$A$70:$B$148,2,FALSE)</f>
        <v>Reintegros</v>
      </c>
      <c r="J2452" s="16" t="str">
        <f t="shared" si="348"/>
        <v>061041</v>
      </c>
      <c r="K2452" s="16" t="str">
        <f>VLOOKUP(J2452:J5608,'[10]Catalogos CRI'!$A$153:$B$335,2,FALSE)</f>
        <v>Reintegros</v>
      </c>
      <c r="L2452" s="16" t="str">
        <f t="shared" si="349"/>
        <v>400</v>
      </c>
      <c r="M2452" s="16" t="str">
        <f>VLOOKUP(L2452:L5608,[11]FF!$A$10:$B$16,2,FALSE)</f>
        <v>Ingresos Propios</v>
      </c>
      <c r="N2452" s="16" t="str">
        <f t="shared" si="350"/>
        <v>407</v>
      </c>
      <c r="O2452" s="16" t="str">
        <f>VLOOKUP(N2452:N5608,[11]FF!$A$22:$B$93,2,FALSE)</f>
        <v>Préstamos Empleados de Seguridad Pública</v>
      </c>
      <c r="P2452" s="16">
        <v>882810</v>
      </c>
      <c r="Q2452" s="16">
        <v>5</v>
      </c>
      <c r="R2452" s="17">
        <v>0</v>
      </c>
      <c r="S2452" s="17">
        <v>0</v>
      </c>
      <c r="T2452" s="17">
        <f t="shared" si="342"/>
        <v>0</v>
      </c>
      <c r="U2452" s="17">
        <v>0</v>
      </c>
      <c r="V2452" s="17">
        <v>1183.2</v>
      </c>
      <c r="W2452" s="17">
        <f t="shared" si="343"/>
        <v>-1183.2</v>
      </c>
      <c r="X2452" t="str">
        <f>VLOOKUP(J2452,'[12]Conver ASEJ VS Clave Nueva'!$A$4:$C$193,3,FALSE)</f>
        <v>6.1.4.1</v>
      </c>
      <c r="Y2452" t="str">
        <f>VLOOKUP(K2452,'[13]Conver ASEJ VS Clave Nueva'!$B$4:$D$193,3,FALSE)</f>
        <v>Reintegros</v>
      </c>
    </row>
    <row r="2453" spans="1:25" x14ac:dyDescent="0.25">
      <c r="A2453" s="16">
        <v>87739</v>
      </c>
      <c r="B2453" s="16" t="s">
        <v>190</v>
      </c>
      <c r="C2453" s="16" t="str">
        <f t="shared" si="344"/>
        <v>2018</v>
      </c>
      <c r="D2453" s="16" t="str">
        <f t="shared" si="345"/>
        <v>060000</v>
      </c>
      <c r="E2453" s="16" t="str">
        <f>VLOOKUP(D2453:D5609,'[10]Catalogos CRI'!$A$10:$B$19,2,FALSE)</f>
        <v>APROVECHAMIENTOS</v>
      </c>
      <c r="F2453" s="16" t="str">
        <f t="shared" si="346"/>
        <v>061000</v>
      </c>
      <c r="G2453" s="16" t="str">
        <f>VLOOKUP(F2453:F5609,'[10]Catalogos CRI'!$A$24:$B$65,2,FALSE)</f>
        <v>APROVECHAMIENTOS DE TIPO CORRIENTE</v>
      </c>
      <c r="H2453" s="16" t="str">
        <f t="shared" si="347"/>
        <v>061040</v>
      </c>
      <c r="I2453" s="16" t="str">
        <f>VLOOKUP(H2453:H5609,'[10]Catalogos CRI'!$A$70:$B$148,2,FALSE)</f>
        <v>Reintegros</v>
      </c>
      <c r="J2453" s="16" t="str">
        <f t="shared" si="348"/>
        <v>061041</v>
      </c>
      <c r="K2453" s="16" t="str">
        <f>VLOOKUP(J2453:J5609,'[10]Catalogos CRI'!$A$153:$B$335,2,FALSE)</f>
        <v>Reintegros</v>
      </c>
      <c r="L2453" s="16" t="str">
        <f t="shared" si="349"/>
        <v>400</v>
      </c>
      <c r="M2453" s="16" t="str">
        <f>VLOOKUP(L2453:L5609,[11]FF!$A$10:$B$16,2,FALSE)</f>
        <v>Ingresos Propios</v>
      </c>
      <c r="N2453" s="16" t="str">
        <f t="shared" si="350"/>
        <v>407</v>
      </c>
      <c r="O2453" s="16" t="str">
        <f>VLOOKUP(N2453:N5609,[11]FF!$A$22:$B$93,2,FALSE)</f>
        <v>Préstamos Empleados de Seguridad Pública</v>
      </c>
      <c r="P2453" s="16">
        <v>882811</v>
      </c>
      <c r="Q2453" s="16">
        <v>6</v>
      </c>
      <c r="R2453" s="17">
        <v>0</v>
      </c>
      <c r="S2453" s="17">
        <v>0</v>
      </c>
      <c r="T2453" s="17">
        <f t="shared" si="342"/>
        <v>0</v>
      </c>
      <c r="U2453" s="17">
        <v>0</v>
      </c>
      <c r="V2453" s="17">
        <v>0</v>
      </c>
      <c r="W2453" s="17">
        <f t="shared" si="343"/>
        <v>0</v>
      </c>
      <c r="X2453" t="str">
        <f>VLOOKUP(J2453,'[12]Conver ASEJ VS Clave Nueva'!$A$4:$C$193,3,FALSE)</f>
        <v>6.1.4.1</v>
      </c>
      <c r="Y2453" t="str">
        <f>VLOOKUP(K2453,'[13]Conver ASEJ VS Clave Nueva'!$B$4:$D$193,3,FALSE)</f>
        <v>Reintegros</v>
      </c>
    </row>
    <row r="2454" spans="1:25" x14ac:dyDescent="0.25">
      <c r="A2454" s="16">
        <v>87739</v>
      </c>
      <c r="B2454" s="16" t="s">
        <v>190</v>
      </c>
      <c r="C2454" s="16" t="str">
        <f t="shared" si="344"/>
        <v>2018</v>
      </c>
      <c r="D2454" s="16" t="str">
        <f t="shared" si="345"/>
        <v>060000</v>
      </c>
      <c r="E2454" s="16" t="str">
        <f>VLOOKUP(D2454:D5610,'[10]Catalogos CRI'!$A$10:$B$19,2,FALSE)</f>
        <v>APROVECHAMIENTOS</v>
      </c>
      <c r="F2454" s="16" t="str">
        <f t="shared" si="346"/>
        <v>061000</v>
      </c>
      <c r="G2454" s="16" t="str">
        <f>VLOOKUP(F2454:F5610,'[10]Catalogos CRI'!$A$24:$B$65,2,FALSE)</f>
        <v>APROVECHAMIENTOS DE TIPO CORRIENTE</v>
      </c>
      <c r="H2454" s="16" t="str">
        <f t="shared" si="347"/>
        <v>061040</v>
      </c>
      <c r="I2454" s="16" t="str">
        <f>VLOOKUP(H2454:H5610,'[10]Catalogos CRI'!$A$70:$B$148,2,FALSE)</f>
        <v>Reintegros</v>
      </c>
      <c r="J2454" s="16" t="str">
        <f t="shared" si="348"/>
        <v>061041</v>
      </c>
      <c r="K2454" s="16" t="str">
        <f>VLOOKUP(J2454:J5610,'[10]Catalogos CRI'!$A$153:$B$335,2,FALSE)</f>
        <v>Reintegros</v>
      </c>
      <c r="L2454" s="16" t="str">
        <f t="shared" si="349"/>
        <v>400</v>
      </c>
      <c r="M2454" s="16" t="str">
        <f>VLOOKUP(L2454:L5610,[11]FF!$A$10:$B$16,2,FALSE)</f>
        <v>Ingresos Propios</v>
      </c>
      <c r="N2454" s="16" t="str">
        <f t="shared" si="350"/>
        <v>407</v>
      </c>
      <c r="O2454" s="16" t="str">
        <f>VLOOKUP(N2454:N5610,[11]FF!$A$22:$B$93,2,FALSE)</f>
        <v>Préstamos Empleados de Seguridad Pública</v>
      </c>
      <c r="P2454" s="16">
        <v>882812</v>
      </c>
      <c r="Q2454" s="16">
        <v>7</v>
      </c>
      <c r="R2454" s="17">
        <v>0</v>
      </c>
      <c r="S2454" s="17">
        <v>0</v>
      </c>
      <c r="T2454" s="17">
        <f t="shared" si="342"/>
        <v>0</v>
      </c>
      <c r="U2454" s="17">
        <v>0</v>
      </c>
      <c r="V2454" s="17">
        <v>0</v>
      </c>
      <c r="W2454" s="17">
        <f t="shared" si="343"/>
        <v>0</v>
      </c>
      <c r="X2454" t="str">
        <f>VLOOKUP(J2454,'[12]Conver ASEJ VS Clave Nueva'!$A$4:$C$193,3,FALSE)</f>
        <v>6.1.4.1</v>
      </c>
      <c r="Y2454" t="str">
        <f>VLOOKUP(K2454,'[13]Conver ASEJ VS Clave Nueva'!$B$4:$D$193,3,FALSE)</f>
        <v>Reintegros</v>
      </c>
    </row>
    <row r="2455" spans="1:25" x14ac:dyDescent="0.25">
      <c r="A2455" s="16">
        <v>87739</v>
      </c>
      <c r="B2455" s="16" t="s">
        <v>190</v>
      </c>
      <c r="C2455" s="16" t="str">
        <f t="shared" si="344"/>
        <v>2018</v>
      </c>
      <c r="D2455" s="16" t="str">
        <f t="shared" si="345"/>
        <v>060000</v>
      </c>
      <c r="E2455" s="16" t="str">
        <f>VLOOKUP(D2455:D5611,'[10]Catalogos CRI'!$A$10:$B$19,2,FALSE)</f>
        <v>APROVECHAMIENTOS</v>
      </c>
      <c r="F2455" s="16" t="str">
        <f t="shared" si="346"/>
        <v>061000</v>
      </c>
      <c r="G2455" s="16" t="str">
        <f>VLOOKUP(F2455:F5611,'[10]Catalogos CRI'!$A$24:$B$65,2,FALSE)</f>
        <v>APROVECHAMIENTOS DE TIPO CORRIENTE</v>
      </c>
      <c r="H2455" s="16" t="str">
        <f t="shared" si="347"/>
        <v>061040</v>
      </c>
      <c r="I2455" s="16" t="str">
        <f>VLOOKUP(H2455:H5611,'[10]Catalogos CRI'!$A$70:$B$148,2,FALSE)</f>
        <v>Reintegros</v>
      </c>
      <c r="J2455" s="16" t="str">
        <f t="shared" si="348"/>
        <v>061041</v>
      </c>
      <c r="K2455" s="16" t="str">
        <f>VLOOKUP(J2455:J5611,'[10]Catalogos CRI'!$A$153:$B$335,2,FALSE)</f>
        <v>Reintegros</v>
      </c>
      <c r="L2455" s="16" t="str">
        <f t="shared" si="349"/>
        <v>400</v>
      </c>
      <c r="M2455" s="16" t="str">
        <f>VLOOKUP(L2455:L5611,[11]FF!$A$10:$B$16,2,FALSE)</f>
        <v>Ingresos Propios</v>
      </c>
      <c r="N2455" s="16" t="str">
        <f t="shared" si="350"/>
        <v>407</v>
      </c>
      <c r="O2455" s="16" t="str">
        <f>VLOOKUP(N2455:N5611,[11]FF!$A$22:$B$93,2,FALSE)</f>
        <v>Préstamos Empleados de Seguridad Pública</v>
      </c>
      <c r="P2455" s="16">
        <v>882813</v>
      </c>
      <c r="Q2455" s="16">
        <v>8</v>
      </c>
      <c r="R2455" s="17">
        <v>0</v>
      </c>
      <c r="S2455" s="17">
        <v>0</v>
      </c>
      <c r="T2455" s="17">
        <f t="shared" si="342"/>
        <v>0</v>
      </c>
      <c r="U2455" s="17">
        <v>0</v>
      </c>
      <c r="V2455" s="17">
        <v>0</v>
      </c>
      <c r="W2455" s="17">
        <f t="shared" si="343"/>
        <v>0</v>
      </c>
      <c r="X2455" t="str">
        <f>VLOOKUP(J2455,'[12]Conver ASEJ VS Clave Nueva'!$A$4:$C$193,3,FALSE)</f>
        <v>6.1.4.1</v>
      </c>
      <c r="Y2455" t="str">
        <f>VLOOKUP(K2455,'[13]Conver ASEJ VS Clave Nueva'!$B$4:$D$193,3,FALSE)</f>
        <v>Reintegros</v>
      </c>
    </row>
    <row r="2456" spans="1:25" x14ac:dyDescent="0.25">
      <c r="A2456" s="16">
        <v>87739</v>
      </c>
      <c r="B2456" s="16" t="s">
        <v>190</v>
      </c>
      <c r="C2456" s="16" t="str">
        <f t="shared" si="344"/>
        <v>2018</v>
      </c>
      <c r="D2456" s="16" t="str">
        <f t="shared" si="345"/>
        <v>060000</v>
      </c>
      <c r="E2456" s="16" t="str">
        <f>VLOOKUP(D2456:D5612,'[10]Catalogos CRI'!$A$10:$B$19,2,FALSE)</f>
        <v>APROVECHAMIENTOS</v>
      </c>
      <c r="F2456" s="16" t="str">
        <f t="shared" si="346"/>
        <v>061000</v>
      </c>
      <c r="G2456" s="16" t="str">
        <f>VLOOKUP(F2456:F5612,'[10]Catalogos CRI'!$A$24:$B$65,2,FALSE)</f>
        <v>APROVECHAMIENTOS DE TIPO CORRIENTE</v>
      </c>
      <c r="H2456" s="16" t="str">
        <f t="shared" si="347"/>
        <v>061040</v>
      </c>
      <c r="I2456" s="16" t="str">
        <f>VLOOKUP(H2456:H5612,'[10]Catalogos CRI'!$A$70:$B$148,2,FALSE)</f>
        <v>Reintegros</v>
      </c>
      <c r="J2456" s="16" t="str">
        <f t="shared" si="348"/>
        <v>061041</v>
      </c>
      <c r="K2456" s="16" t="str">
        <f>VLOOKUP(J2456:J5612,'[10]Catalogos CRI'!$A$153:$B$335,2,FALSE)</f>
        <v>Reintegros</v>
      </c>
      <c r="L2456" s="16" t="str">
        <f t="shared" si="349"/>
        <v>400</v>
      </c>
      <c r="M2456" s="16" t="str">
        <f>VLOOKUP(L2456:L5612,[11]FF!$A$10:$B$16,2,FALSE)</f>
        <v>Ingresos Propios</v>
      </c>
      <c r="N2456" s="16" t="str">
        <f t="shared" si="350"/>
        <v>407</v>
      </c>
      <c r="O2456" s="16" t="str">
        <f>VLOOKUP(N2456:N5612,[11]FF!$A$22:$B$93,2,FALSE)</f>
        <v>Préstamos Empleados de Seguridad Pública</v>
      </c>
      <c r="P2456" s="16">
        <v>882814</v>
      </c>
      <c r="Q2456" s="16">
        <v>9</v>
      </c>
      <c r="R2456" s="17">
        <v>0</v>
      </c>
      <c r="S2456" s="17">
        <v>0</v>
      </c>
      <c r="T2456" s="17">
        <f t="shared" si="342"/>
        <v>0</v>
      </c>
      <c r="U2456" s="17">
        <v>0</v>
      </c>
      <c r="V2456" s="17">
        <v>0</v>
      </c>
      <c r="W2456" s="17">
        <f t="shared" si="343"/>
        <v>0</v>
      </c>
      <c r="X2456" t="str">
        <f>VLOOKUP(J2456,'[12]Conver ASEJ VS Clave Nueva'!$A$4:$C$193,3,FALSE)</f>
        <v>6.1.4.1</v>
      </c>
      <c r="Y2456" t="str">
        <f>VLOOKUP(K2456,'[13]Conver ASEJ VS Clave Nueva'!$B$4:$D$193,3,FALSE)</f>
        <v>Reintegros</v>
      </c>
    </row>
    <row r="2457" spans="1:25" x14ac:dyDescent="0.25">
      <c r="A2457" s="16">
        <v>87739</v>
      </c>
      <c r="B2457" s="16" t="s">
        <v>190</v>
      </c>
      <c r="C2457" s="16" t="str">
        <f t="shared" si="344"/>
        <v>2018</v>
      </c>
      <c r="D2457" s="16" t="str">
        <f t="shared" si="345"/>
        <v>060000</v>
      </c>
      <c r="E2457" s="16" t="str">
        <f>VLOOKUP(D2457:D5613,'[10]Catalogos CRI'!$A$10:$B$19,2,FALSE)</f>
        <v>APROVECHAMIENTOS</v>
      </c>
      <c r="F2457" s="16" t="str">
        <f t="shared" si="346"/>
        <v>061000</v>
      </c>
      <c r="G2457" s="16" t="str">
        <f>VLOOKUP(F2457:F5613,'[10]Catalogos CRI'!$A$24:$B$65,2,FALSE)</f>
        <v>APROVECHAMIENTOS DE TIPO CORRIENTE</v>
      </c>
      <c r="H2457" s="16" t="str">
        <f t="shared" si="347"/>
        <v>061040</v>
      </c>
      <c r="I2457" s="16" t="str">
        <f>VLOOKUP(H2457:H5613,'[10]Catalogos CRI'!$A$70:$B$148,2,FALSE)</f>
        <v>Reintegros</v>
      </c>
      <c r="J2457" s="16" t="str">
        <f t="shared" si="348"/>
        <v>061041</v>
      </c>
      <c r="K2457" s="16" t="str">
        <f>VLOOKUP(J2457:J5613,'[10]Catalogos CRI'!$A$153:$B$335,2,FALSE)</f>
        <v>Reintegros</v>
      </c>
      <c r="L2457" s="16" t="str">
        <f t="shared" si="349"/>
        <v>400</v>
      </c>
      <c r="M2457" s="16" t="str">
        <f>VLOOKUP(L2457:L5613,[11]FF!$A$10:$B$16,2,FALSE)</f>
        <v>Ingresos Propios</v>
      </c>
      <c r="N2457" s="16" t="str">
        <f t="shared" si="350"/>
        <v>407</v>
      </c>
      <c r="O2457" s="16" t="str">
        <f>VLOOKUP(N2457:N5613,[11]FF!$A$22:$B$93,2,FALSE)</f>
        <v>Préstamos Empleados de Seguridad Pública</v>
      </c>
      <c r="P2457" s="16">
        <v>882815</v>
      </c>
      <c r="Q2457" s="16">
        <v>10</v>
      </c>
      <c r="R2457" s="17">
        <v>0</v>
      </c>
      <c r="S2457" s="17">
        <v>0</v>
      </c>
      <c r="T2457" s="17">
        <f t="shared" si="342"/>
        <v>0</v>
      </c>
      <c r="U2457" s="17">
        <v>0</v>
      </c>
      <c r="V2457" s="17">
        <v>0</v>
      </c>
      <c r="W2457" s="17">
        <f t="shared" si="343"/>
        <v>0</v>
      </c>
      <c r="X2457" t="str">
        <f>VLOOKUP(J2457,'[12]Conver ASEJ VS Clave Nueva'!$A$4:$C$193,3,FALSE)</f>
        <v>6.1.4.1</v>
      </c>
      <c r="Y2457" t="str">
        <f>VLOOKUP(K2457,'[13]Conver ASEJ VS Clave Nueva'!$B$4:$D$193,3,FALSE)</f>
        <v>Reintegros</v>
      </c>
    </row>
    <row r="2458" spans="1:25" x14ac:dyDescent="0.25">
      <c r="A2458" s="16">
        <v>87739</v>
      </c>
      <c r="B2458" s="16" t="s">
        <v>190</v>
      </c>
      <c r="C2458" s="16" t="str">
        <f t="shared" si="344"/>
        <v>2018</v>
      </c>
      <c r="D2458" s="16" t="str">
        <f t="shared" si="345"/>
        <v>060000</v>
      </c>
      <c r="E2458" s="16" t="str">
        <f>VLOOKUP(D2458:D5614,'[10]Catalogos CRI'!$A$10:$B$19,2,FALSE)</f>
        <v>APROVECHAMIENTOS</v>
      </c>
      <c r="F2458" s="16" t="str">
        <f t="shared" si="346"/>
        <v>061000</v>
      </c>
      <c r="G2458" s="16" t="str">
        <f>VLOOKUP(F2458:F5614,'[10]Catalogos CRI'!$A$24:$B$65,2,FALSE)</f>
        <v>APROVECHAMIENTOS DE TIPO CORRIENTE</v>
      </c>
      <c r="H2458" s="16" t="str">
        <f t="shared" si="347"/>
        <v>061040</v>
      </c>
      <c r="I2458" s="16" t="str">
        <f>VLOOKUP(H2458:H5614,'[10]Catalogos CRI'!$A$70:$B$148,2,FALSE)</f>
        <v>Reintegros</v>
      </c>
      <c r="J2458" s="16" t="str">
        <f t="shared" si="348"/>
        <v>061041</v>
      </c>
      <c r="K2458" s="16" t="str">
        <f>VLOOKUP(J2458:J5614,'[10]Catalogos CRI'!$A$153:$B$335,2,FALSE)</f>
        <v>Reintegros</v>
      </c>
      <c r="L2458" s="16" t="str">
        <f t="shared" si="349"/>
        <v>400</v>
      </c>
      <c r="M2458" s="16" t="str">
        <f>VLOOKUP(L2458:L5614,[11]FF!$A$10:$B$16,2,FALSE)</f>
        <v>Ingresos Propios</v>
      </c>
      <c r="N2458" s="16" t="str">
        <f t="shared" si="350"/>
        <v>407</v>
      </c>
      <c r="O2458" s="16" t="str">
        <f>VLOOKUP(N2458:N5614,[11]FF!$A$22:$B$93,2,FALSE)</f>
        <v>Préstamos Empleados de Seguridad Pública</v>
      </c>
      <c r="P2458" s="16">
        <v>882816</v>
      </c>
      <c r="Q2458" s="16">
        <v>11</v>
      </c>
      <c r="R2458" s="17">
        <v>0</v>
      </c>
      <c r="S2458" s="17">
        <v>0</v>
      </c>
      <c r="T2458" s="17">
        <f t="shared" si="342"/>
        <v>0</v>
      </c>
      <c r="U2458" s="17">
        <v>0</v>
      </c>
      <c r="V2458" s="17">
        <v>0</v>
      </c>
      <c r="W2458" s="17">
        <f t="shared" si="343"/>
        <v>0</v>
      </c>
      <c r="X2458" t="str">
        <f>VLOOKUP(J2458,'[12]Conver ASEJ VS Clave Nueva'!$A$4:$C$193,3,FALSE)</f>
        <v>6.1.4.1</v>
      </c>
      <c r="Y2458" t="str">
        <f>VLOOKUP(K2458,'[13]Conver ASEJ VS Clave Nueva'!$B$4:$D$193,3,FALSE)</f>
        <v>Reintegros</v>
      </c>
    </row>
    <row r="2459" spans="1:25" x14ac:dyDescent="0.25">
      <c r="A2459" s="16">
        <v>87739</v>
      </c>
      <c r="B2459" s="16" t="s">
        <v>190</v>
      </c>
      <c r="C2459" s="16" t="str">
        <f t="shared" si="344"/>
        <v>2018</v>
      </c>
      <c r="D2459" s="16" t="str">
        <f t="shared" si="345"/>
        <v>060000</v>
      </c>
      <c r="E2459" s="16" t="str">
        <f>VLOOKUP(D2459:D5615,'[10]Catalogos CRI'!$A$10:$B$19,2,FALSE)</f>
        <v>APROVECHAMIENTOS</v>
      </c>
      <c r="F2459" s="16" t="str">
        <f t="shared" si="346"/>
        <v>061000</v>
      </c>
      <c r="G2459" s="16" t="str">
        <f>VLOOKUP(F2459:F5615,'[10]Catalogos CRI'!$A$24:$B$65,2,FALSE)</f>
        <v>APROVECHAMIENTOS DE TIPO CORRIENTE</v>
      </c>
      <c r="H2459" s="16" t="str">
        <f t="shared" si="347"/>
        <v>061040</v>
      </c>
      <c r="I2459" s="16" t="str">
        <f>VLOOKUP(H2459:H5615,'[10]Catalogos CRI'!$A$70:$B$148,2,FALSE)</f>
        <v>Reintegros</v>
      </c>
      <c r="J2459" s="16" t="str">
        <f t="shared" si="348"/>
        <v>061041</v>
      </c>
      <c r="K2459" s="16" t="str">
        <f>VLOOKUP(J2459:J5615,'[10]Catalogos CRI'!$A$153:$B$335,2,FALSE)</f>
        <v>Reintegros</v>
      </c>
      <c r="L2459" s="16" t="str">
        <f t="shared" si="349"/>
        <v>400</v>
      </c>
      <c r="M2459" s="16" t="str">
        <f>VLOOKUP(L2459:L5615,[11]FF!$A$10:$B$16,2,FALSE)</f>
        <v>Ingresos Propios</v>
      </c>
      <c r="N2459" s="16" t="str">
        <f t="shared" si="350"/>
        <v>407</v>
      </c>
      <c r="O2459" s="16" t="str">
        <f>VLOOKUP(N2459:N5615,[11]FF!$A$22:$B$93,2,FALSE)</f>
        <v>Préstamos Empleados de Seguridad Pública</v>
      </c>
      <c r="P2459" s="16">
        <v>882817</v>
      </c>
      <c r="Q2459" s="16">
        <v>12</v>
      </c>
      <c r="R2459" s="17">
        <v>0</v>
      </c>
      <c r="S2459" s="17">
        <v>0</v>
      </c>
      <c r="T2459" s="17">
        <f t="shared" si="342"/>
        <v>0</v>
      </c>
      <c r="U2459" s="17">
        <v>0</v>
      </c>
      <c r="V2459" s="17">
        <v>0</v>
      </c>
      <c r="W2459" s="17">
        <f t="shared" si="343"/>
        <v>0</v>
      </c>
      <c r="X2459" t="str">
        <f>VLOOKUP(J2459,'[12]Conver ASEJ VS Clave Nueva'!$A$4:$C$193,3,FALSE)</f>
        <v>6.1.4.1</v>
      </c>
      <c r="Y2459" t="str">
        <f>VLOOKUP(K2459,'[13]Conver ASEJ VS Clave Nueva'!$B$4:$D$193,3,FALSE)</f>
        <v>Reintegros</v>
      </c>
    </row>
    <row r="2460" spans="1:25" x14ac:dyDescent="0.25">
      <c r="A2460" s="16">
        <v>87740</v>
      </c>
      <c r="B2460" s="16" t="s">
        <v>191</v>
      </c>
      <c r="C2460" s="16" t="str">
        <f t="shared" si="344"/>
        <v>2018</v>
      </c>
      <c r="D2460" s="16" t="str">
        <f t="shared" si="345"/>
        <v>060000</v>
      </c>
      <c r="E2460" s="16" t="str">
        <f>VLOOKUP(D2460:D5616,'[10]Catalogos CRI'!$A$10:$B$19,2,FALSE)</f>
        <v>APROVECHAMIENTOS</v>
      </c>
      <c r="F2460" s="16" t="str">
        <f t="shared" si="346"/>
        <v>061000</v>
      </c>
      <c r="G2460" s="16" t="str">
        <f>VLOOKUP(F2460:F5616,'[10]Catalogos CRI'!$A$24:$B$65,2,FALSE)</f>
        <v>APROVECHAMIENTOS DE TIPO CORRIENTE</v>
      </c>
      <c r="H2460" s="16" t="str">
        <f t="shared" si="347"/>
        <v>061040</v>
      </c>
      <c r="I2460" s="16" t="str">
        <f>VLOOKUP(H2460:H5616,'[10]Catalogos CRI'!$A$70:$B$148,2,FALSE)</f>
        <v>Reintegros</v>
      </c>
      <c r="J2460" s="16" t="str">
        <f t="shared" si="348"/>
        <v>061041</v>
      </c>
      <c r="K2460" s="16" t="str">
        <f>VLOOKUP(J2460:J5616,'[10]Catalogos CRI'!$A$153:$B$335,2,FALSE)</f>
        <v>Reintegros</v>
      </c>
      <c r="L2460" s="16" t="str">
        <f t="shared" si="349"/>
        <v>500</v>
      </c>
      <c r="M2460" s="16" t="str">
        <f>VLOOKUP(L2460:L5616,[11]FF!$A$10:$B$16,2,FALSE)</f>
        <v>Recursos Federales</v>
      </c>
      <c r="N2460" s="16" t="str">
        <f t="shared" si="350"/>
        <v>575</v>
      </c>
      <c r="O2460" s="16" t="str">
        <f>VLOOKUP(N2460:N5616,[11]FF!$A$22:$B$93,2,FALSE)</f>
        <v>Mercado de Abastos Tlaquepaque 2017</v>
      </c>
      <c r="P2460" s="16">
        <v>882818</v>
      </c>
      <c r="Q2460" s="16">
        <v>1</v>
      </c>
      <c r="R2460" s="17">
        <v>0</v>
      </c>
      <c r="S2460" s="17">
        <v>0</v>
      </c>
      <c r="T2460" s="17">
        <f t="shared" si="342"/>
        <v>0</v>
      </c>
      <c r="U2460" s="17">
        <v>0</v>
      </c>
      <c r="V2460" s="17">
        <v>0</v>
      </c>
      <c r="W2460" s="17">
        <f t="shared" si="343"/>
        <v>0</v>
      </c>
      <c r="X2460" t="str">
        <f>VLOOKUP(J2460,'[12]Conver ASEJ VS Clave Nueva'!$A$4:$C$193,3,FALSE)</f>
        <v>6.1.4.1</v>
      </c>
      <c r="Y2460" t="str">
        <f>VLOOKUP(K2460,'[13]Conver ASEJ VS Clave Nueva'!$B$4:$D$193,3,FALSE)</f>
        <v>Reintegros</v>
      </c>
    </row>
    <row r="2461" spans="1:25" x14ac:dyDescent="0.25">
      <c r="A2461" s="16">
        <v>87740</v>
      </c>
      <c r="B2461" s="16" t="s">
        <v>191</v>
      </c>
      <c r="C2461" s="16" t="str">
        <f t="shared" si="344"/>
        <v>2018</v>
      </c>
      <c r="D2461" s="16" t="str">
        <f t="shared" si="345"/>
        <v>060000</v>
      </c>
      <c r="E2461" s="16" t="str">
        <f>VLOOKUP(D2461:D5617,'[10]Catalogos CRI'!$A$10:$B$19,2,FALSE)</f>
        <v>APROVECHAMIENTOS</v>
      </c>
      <c r="F2461" s="16" t="str">
        <f t="shared" si="346"/>
        <v>061000</v>
      </c>
      <c r="G2461" s="16" t="str">
        <f>VLOOKUP(F2461:F5617,'[10]Catalogos CRI'!$A$24:$B$65,2,FALSE)</f>
        <v>APROVECHAMIENTOS DE TIPO CORRIENTE</v>
      </c>
      <c r="H2461" s="16" t="str">
        <f t="shared" si="347"/>
        <v>061040</v>
      </c>
      <c r="I2461" s="16" t="str">
        <f>VLOOKUP(H2461:H5617,'[10]Catalogos CRI'!$A$70:$B$148,2,FALSE)</f>
        <v>Reintegros</v>
      </c>
      <c r="J2461" s="16" t="str">
        <f t="shared" si="348"/>
        <v>061041</v>
      </c>
      <c r="K2461" s="16" t="str">
        <f>VLOOKUP(J2461:J5617,'[10]Catalogos CRI'!$A$153:$B$335,2,FALSE)</f>
        <v>Reintegros</v>
      </c>
      <c r="L2461" s="16" t="str">
        <f t="shared" si="349"/>
        <v>500</v>
      </c>
      <c r="M2461" s="16" t="str">
        <f>VLOOKUP(L2461:L5617,[11]FF!$A$10:$B$16,2,FALSE)</f>
        <v>Recursos Federales</v>
      </c>
      <c r="N2461" s="16" t="str">
        <f t="shared" si="350"/>
        <v>575</v>
      </c>
      <c r="O2461" s="16" t="str">
        <f>VLOOKUP(N2461:N5617,[11]FF!$A$22:$B$93,2,FALSE)</f>
        <v>Mercado de Abastos Tlaquepaque 2017</v>
      </c>
      <c r="P2461" s="16">
        <v>882819</v>
      </c>
      <c r="Q2461" s="16">
        <v>2</v>
      </c>
      <c r="R2461" s="17">
        <v>0</v>
      </c>
      <c r="S2461" s="17">
        <v>0</v>
      </c>
      <c r="T2461" s="17">
        <f t="shared" si="342"/>
        <v>0</v>
      </c>
      <c r="U2461" s="17">
        <v>0</v>
      </c>
      <c r="V2461" s="17">
        <v>0</v>
      </c>
      <c r="W2461" s="17">
        <f t="shared" si="343"/>
        <v>0</v>
      </c>
      <c r="X2461" t="str">
        <f>VLOOKUP(J2461,'[12]Conver ASEJ VS Clave Nueva'!$A$4:$C$193,3,FALSE)</f>
        <v>6.1.4.1</v>
      </c>
      <c r="Y2461" t="str">
        <f>VLOOKUP(K2461,'[13]Conver ASEJ VS Clave Nueva'!$B$4:$D$193,3,FALSE)</f>
        <v>Reintegros</v>
      </c>
    </row>
    <row r="2462" spans="1:25" x14ac:dyDescent="0.25">
      <c r="A2462" s="16">
        <v>87740</v>
      </c>
      <c r="B2462" s="16" t="s">
        <v>191</v>
      </c>
      <c r="C2462" s="16" t="str">
        <f t="shared" si="344"/>
        <v>2018</v>
      </c>
      <c r="D2462" s="16" t="str">
        <f t="shared" si="345"/>
        <v>060000</v>
      </c>
      <c r="E2462" s="16" t="str">
        <f>VLOOKUP(D2462:D5618,'[10]Catalogos CRI'!$A$10:$B$19,2,FALSE)</f>
        <v>APROVECHAMIENTOS</v>
      </c>
      <c r="F2462" s="16" t="str">
        <f t="shared" si="346"/>
        <v>061000</v>
      </c>
      <c r="G2462" s="16" t="str">
        <f>VLOOKUP(F2462:F5618,'[10]Catalogos CRI'!$A$24:$B$65,2,FALSE)</f>
        <v>APROVECHAMIENTOS DE TIPO CORRIENTE</v>
      </c>
      <c r="H2462" s="16" t="str">
        <f t="shared" si="347"/>
        <v>061040</v>
      </c>
      <c r="I2462" s="16" t="str">
        <f>VLOOKUP(H2462:H5618,'[10]Catalogos CRI'!$A$70:$B$148,2,FALSE)</f>
        <v>Reintegros</v>
      </c>
      <c r="J2462" s="16" t="str">
        <f t="shared" si="348"/>
        <v>061041</v>
      </c>
      <c r="K2462" s="16" t="str">
        <f>VLOOKUP(J2462:J5618,'[10]Catalogos CRI'!$A$153:$B$335,2,FALSE)</f>
        <v>Reintegros</v>
      </c>
      <c r="L2462" s="16" t="str">
        <f t="shared" si="349"/>
        <v>500</v>
      </c>
      <c r="M2462" s="16" t="str">
        <f>VLOOKUP(L2462:L5618,[11]FF!$A$10:$B$16,2,FALSE)</f>
        <v>Recursos Federales</v>
      </c>
      <c r="N2462" s="16" t="str">
        <f t="shared" si="350"/>
        <v>575</v>
      </c>
      <c r="O2462" s="16" t="str">
        <f>VLOOKUP(N2462:N5618,[11]FF!$A$22:$B$93,2,FALSE)</f>
        <v>Mercado de Abastos Tlaquepaque 2017</v>
      </c>
      <c r="P2462" s="16">
        <v>882820</v>
      </c>
      <c r="Q2462" s="16">
        <v>3</v>
      </c>
      <c r="R2462" s="17">
        <v>0</v>
      </c>
      <c r="S2462" s="17">
        <v>0</v>
      </c>
      <c r="T2462" s="17">
        <f t="shared" si="342"/>
        <v>0</v>
      </c>
      <c r="U2462" s="17">
        <v>0</v>
      </c>
      <c r="V2462" s="17">
        <v>0</v>
      </c>
      <c r="W2462" s="17">
        <f t="shared" si="343"/>
        <v>0</v>
      </c>
      <c r="X2462" t="str">
        <f>VLOOKUP(J2462,'[12]Conver ASEJ VS Clave Nueva'!$A$4:$C$193,3,FALSE)</f>
        <v>6.1.4.1</v>
      </c>
      <c r="Y2462" t="str">
        <f>VLOOKUP(K2462,'[13]Conver ASEJ VS Clave Nueva'!$B$4:$D$193,3,FALSE)</f>
        <v>Reintegros</v>
      </c>
    </row>
    <row r="2463" spans="1:25" x14ac:dyDescent="0.25">
      <c r="A2463" s="16">
        <v>87740</v>
      </c>
      <c r="B2463" s="16" t="s">
        <v>191</v>
      </c>
      <c r="C2463" s="16" t="str">
        <f t="shared" si="344"/>
        <v>2018</v>
      </c>
      <c r="D2463" s="16" t="str">
        <f t="shared" si="345"/>
        <v>060000</v>
      </c>
      <c r="E2463" s="16" t="str">
        <f>VLOOKUP(D2463:D5619,'[10]Catalogos CRI'!$A$10:$B$19,2,FALSE)</f>
        <v>APROVECHAMIENTOS</v>
      </c>
      <c r="F2463" s="16" t="str">
        <f t="shared" si="346"/>
        <v>061000</v>
      </c>
      <c r="G2463" s="16" t="str">
        <f>VLOOKUP(F2463:F5619,'[10]Catalogos CRI'!$A$24:$B$65,2,FALSE)</f>
        <v>APROVECHAMIENTOS DE TIPO CORRIENTE</v>
      </c>
      <c r="H2463" s="16" t="str">
        <f t="shared" si="347"/>
        <v>061040</v>
      </c>
      <c r="I2463" s="16" t="str">
        <f>VLOOKUP(H2463:H5619,'[10]Catalogos CRI'!$A$70:$B$148,2,FALSE)</f>
        <v>Reintegros</v>
      </c>
      <c r="J2463" s="16" t="str">
        <f t="shared" si="348"/>
        <v>061041</v>
      </c>
      <c r="K2463" s="16" t="str">
        <f>VLOOKUP(J2463:J5619,'[10]Catalogos CRI'!$A$153:$B$335,2,FALSE)</f>
        <v>Reintegros</v>
      </c>
      <c r="L2463" s="16" t="str">
        <f t="shared" si="349"/>
        <v>500</v>
      </c>
      <c r="M2463" s="16" t="str">
        <f>VLOOKUP(L2463:L5619,[11]FF!$A$10:$B$16,2,FALSE)</f>
        <v>Recursos Federales</v>
      </c>
      <c r="N2463" s="16" t="str">
        <f t="shared" si="350"/>
        <v>575</v>
      </c>
      <c r="O2463" s="16" t="str">
        <f>VLOOKUP(N2463:N5619,[11]FF!$A$22:$B$93,2,FALSE)</f>
        <v>Mercado de Abastos Tlaquepaque 2017</v>
      </c>
      <c r="P2463" s="16">
        <v>882821</v>
      </c>
      <c r="Q2463" s="16">
        <v>4</v>
      </c>
      <c r="R2463" s="17">
        <v>0</v>
      </c>
      <c r="S2463" s="17">
        <v>0</v>
      </c>
      <c r="T2463" s="17">
        <f t="shared" si="342"/>
        <v>0</v>
      </c>
      <c r="U2463" s="17">
        <v>0</v>
      </c>
      <c r="V2463" s="17">
        <v>0</v>
      </c>
      <c r="W2463" s="17">
        <f t="shared" si="343"/>
        <v>0</v>
      </c>
      <c r="X2463" t="str">
        <f>VLOOKUP(J2463,'[12]Conver ASEJ VS Clave Nueva'!$A$4:$C$193,3,FALSE)</f>
        <v>6.1.4.1</v>
      </c>
      <c r="Y2463" t="str">
        <f>VLOOKUP(K2463,'[13]Conver ASEJ VS Clave Nueva'!$B$4:$D$193,3,FALSE)</f>
        <v>Reintegros</v>
      </c>
    </row>
    <row r="2464" spans="1:25" x14ac:dyDescent="0.25">
      <c r="A2464" s="16">
        <v>87740</v>
      </c>
      <c r="B2464" s="16" t="s">
        <v>191</v>
      </c>
      <c r="C2464" s="16" t="str">
        <f t="shared" si="344"/>
        <v>2018</v>
      </c>
      <c r="D2464" s="16" t="str">
        <f t="shared" si="345"/>
        <v>060000</v>
      </c>
      <c r="E2464" s="16" t="str">
        <f>VLOOKUP(D2464:D5620,'[10]Catalogos CRI'!$A$10:$B$19,2,FALSE)</f>
        <v>APROVECHAMIENTOS</v>
      </c>
      <c r="F2464" s="16" t="str">
        <f t="shared" si="346"/>
        <v>061000</v>
      </c>
      <c r="G2464" s="16" t="str">
        <f>VLOOKUP(F2464:F5620,'[10]Catalogos CRI'!$A$24:$B$65,2,FALSE)</f>
        <v>APROVECHAMIENTOS DE TIPO CORRIENTE</v>
      </c>
      <c r="H2464" s="16" t="str">
        <f t="shared" si="347"/>
        <v>061040</v>
      </c>
      <c r="I2464" s="16" t="str">
        <f>VLOOKUP(H2464:H5620,'[10]Catalogos CRI'!$A$70:$B$148,2,FALSE)</f>
        <v>Reintegros</v>
      </c>
      <c r="J2464" s="16" t="str">
        <f t="shared" si="348"/>
        <v>061041</v>
      </c>
      <c r="K2464" s="16" t="str">
        <f>VLOOKUP(J2464:J5620,'[10]Catalogos CRI'!$A$153:$B$335,2,FALSE)</f>
        <v>Reintegros</v>
      </c>
      <c r="L2464" s="16" t="str">
        <f t="shared" si="349"/>
        <v>500</v>
      </c>
      <c r="M2464" s="16" t="str">
        <f>VLOOKUP(L2464:L5620,[11]FF!$A$10:$B$16,2,FALSE)</f>
        <v>Recursos Federales</v>
      </c>
      <c r="N2464" s="16" t="str">
        <f t="shared" si="350"/>
        <v>575</v>
      </c>
      <c r="O2464" s="16" t="str">
        <f>VLOOKUP(N2464:N5620,[11]FF!$A$22:$B$93,2,FALSE)</f>
        <v>Mercado de Abastos Tlaquepaque 2017</v>
      </c>
      <c r="P2464" s="16">
        <v>882822</v>
      </c>
      <c r="Q2464" s="16">
        <v>5</v>
      </c>
      <c r="R2464" s="17">
        <v>0</v>
      </c>
      <c r="S2464" s="17">
        <v>5.8</v>
      </c>
      <c r="T2464" s="17">
        <f t="shared" si="342"/>
        <v>5.8</v>
      </c>
      <c r="U2464" s="17">
        <v>0</v>
      </c>
      <c r="V2464" s="17">
        <v>5.8</v>
      </c>
      <c r="W2464" s="17">
        <f t="shared" si="343"/>
        <v>0</v>
      </c>
      <c r="X2464" t="str">
        <f>VLOOKUP(J2464,'[12]Conver ASEJ VS Clave Nueva'!$A$4:$C$193,3,FALSE)</f>
        <v>6.1.4.1</v>
      </c>
      <c r="Y2464" t="str">
        <f>VLOOKUP(K2464,'[13]Conver ASEJ VS Clave Nueva'!$B$4:$D$193,3,FALSE)</f>
        <v>Reintegros</v>
      </c>
    </row>
    <row r="2465" spans="1:25" x14ac:dyDescent="0.25">
      <c r="A2465" s="16">
        <v>87740</v>
      </c>
      <c r="B2465" s="16" t="s">
        <v>191</v>
      </c>
      <c r="C2465" s="16" t="str">
        <f t="shared" si="344"/>
        <v>2018</v>
      </c>
      <c r="D2465" s="16" t="str">
        <f t="shared" si="345"/>
        <v>060000</v>
      </c>
      <c r="E2465" s="16" t="str">
        <f>VLOOKUP(D2465:D5621,'[10]Catalogos CRI'!$A$10:$B$19,2,FALSE)</f>
        <v>APROVECHAMIENTOS</v>
      </c>
      <c r="F2465" s="16" t="str">
        <f t="shared" si="346"/>
        <v>061000</v>
      </c>
      <c r="G2465" s="16" t="str">
        <f>VLOOKUP(F2465:F5621,'[10]Catalogos CRI'!$A$24:$B$65,2,FALSE)</f>
        <v>APROVECHAMIENTOS DE TIPO CORRIENTE</v>
      </c>
      <c r="H2465" s="16" t="str">
        <f t="shared" si="347"/>
        <v>061040</v>
      </c>
      <c r="I2465" s="16" t="str">
        <f>VLOOKUP(H2465:H5621,'[10]Catalogos CRI'!$A$70:$B$148,2,FALSE)</f>
        <v>Reintegros</v>
      </c>
      <c r="J2465" s="16" t="str">
        <f t="shared" si="348"/>
        <v>061041</v>
      </c>
      <c r="K2465" s="16" t="str">
        <f>VLOOKUP(J2465:J5621,'[10]Catalogos CRI'!$A$153:$B$335,2,FALSE)</f>
        <v>Reintegros</v>
      </c>
      <c r="L2465" s="16" t="str">
        <f t="shared" si="349"/>
        <v>500</v>
      </c>
      <c r="M2465" s="16" t="str">
        <f>VLOOKUP(L2465:L5621,[11]FF!$A$10:$B$16,2,FALSE)</f>
        <v>Recursos Federales</v>
      </c>
      <c r="N2465" s="16" t="str">
        <f t="shared" si="350"/>
        <v>575</v>
      </c>
      <c r="O2465" s="16" t="str">
        <f>VLOOKUP(N2465:N5621,[11]FF!$A$22:$B$93,2,FALSE)</f>
        <v>Mercado de Abastos Tlaquepaque 2017</v>
      </c>
      <c r="P2465" s="16">
        <v>882823</v>
      </c>
      <c r="Q2465" s="16">
        <v>6</v>
      </c>
      <c r="R2465" s="17">
        <v>0</v>
      </c>
      <c r="S2465" s="17">
        <v>0</v>
      </c>
      <c r="T2465" s="17">
        <f t="shared" si="342"/>
        <v>0</v>
      </c>
      <c r="U2465" s="17">
        <v>0</v>
      </c>
      <c r="V2465" s="17">
        <v>0</v>
      </c>
      <c r="W2465" s="17">
        <f t="shared" si="343"/>
        <v>0</v>
      </c>
      <c r="X2465" t="str">
        <f>VLOOKUP(J2465,'[12]Conver ASEJ VS Clave Nueva'!$A$4:$C$193,3,FALSE)</f>
        <v>6.1.4.1</v>
      </c>
      <c r="Y2465" t="str">
        <f>VLOOKUP(K2465,'[13]Conver ASEJ VS Clave Nueva'!$B$4:$D$193,3,FALSE)</f>
        <v>Reintegros</v>
      </c>
    </row>
    <row r="2466" spans="1:25" x14ac:dyDescent="0.25">
      <c r="A2466" s="16">
        <v>87740</v>
      </c>
      <c r="B2466" s="16" t="s">
        <v>191</v>
      </c>
      <c r="C2466" s="16" t="str">
        <f t="shared" si="344"/>
        <v>2018</v>
      </c>
      <c r="D2466" s="16" t="str">
        <f t="shared" si="345"/>
        <v>060000</v>
      </c>
      <c r="E2466" s="16" t="str">
        <f>VLOOKUP(D2466:D5622,'[10]Catalogos CRI'!$A$10:$B$19,2,FALSE)</f>
        <v>APROVECHAMIENTOS</v>
      </c>
      <c r="F2466" s="16" t="str">
        <f t="shared" si="346"/>
        <v>061000</v>
      </c>
      <c r="G2466" s="16" t="str">
        <f>VLOOKUP(F2466:F5622,'[10]Catalogos CRI'!$A$24:$B$65,2,FALSE)</f>
        <v>APROVECHAMIENTOS DE TIPO CORRIENTE</v>
      </c>
      <c r="H2466" s="16" t="str">
        <f t="shared" si="347"/>
        <v>061040</v>
      </c>
      <c r="I2466" s="16" t="str">
        <f>VLOOKUP(H2466:H5622,'[10]Catalogos CRI'!$A$70:$B$148,2,FALSE)</f>
        <v>Reintegros</v>
      </c>
      <c r="J2466" s="16" t="str">
        <f t="shared" si="348"/>
        <v>061041</v>
      </c>
      <c r="K2466" s="16" t="str">
        <f>VLOOKUP(J2466:J5622,'[10]Catalogos CRI'!$A$153:$B$335,2,FALSE)</f>
        <v>Reintegros</v>
      </c>
      <c r="L2466" s="16" t="str">
        <f t="shared" si="349"/>
        <v>500</v>
      </c>
      <c r="M2466" s="16" t="str">
        <f>VLOOKUP(L2466:L5622,[11]FF!$A$10:$B$16,2,FALSE)</f>
        <v>Recursos Federales</v>
      </c>
      <c r="N2466" s="16" t="str">
        <f t="shared" si="350"/>
        <v>575</v>
      </c>
      <c r="O2466" s="16" t="str">
        <f>VLOOKUP(N2466:N5622,[11]FF!$A$22:$B$93,2,FALSE)</f>
        <v>Mercado de Abastos Tlaquepaque 2017</v>
      </c>
      <c r="P2466" s="16">
        <v>882824</v>
      </c>
      <c r="Q2466" s="16">
        <v>7</v>
      </c>
      <c r="R2466" s="17">
        <v>0</v>
      </c>
      <c r="S2466" s="17">
        <v>0</v>
      </c>
      <c r="T2466" s="17">
        <f t="shared" si="342"/>
        <v>0</v>
      </c>
      <c r="U2466" s="17">
        <v>0</v>
      </c>
      <c r="V2466" s="17">
        <v>0</v>
      </c>
      <c r="W2466" s="17">
        <f t="shared" si="343"/>
        <v>0</v>
      </c>
      <c r="X2466" t="str">
        <f>VLOOKUP(J2466,'[12]Conver ASEJ VS Clave Nueva'!$A$4:$C$193,3,FALSE)</f>
        <v>6.1.4.1</v>
      </c>
      <c r="Y2466" t="str">
        <f>VLOOKUP(K2466,'[13]Conver ASEJ VS Clave Nueva'!$B$4:$D$193,3,FALSE)</f>
        <v>Reintegros</v>
      </c>
    </row>
    <row r="2467" spans="1:25" x14ac:dyDescent="0.25">
      <c r="A2467" s="16">
        <v>87740</v>
      </c>
      <c r="B2467" s="16" t="s">
        <v>191</v>
      </c>
      <c r="C2467" s="16" t="str">
        <f t="shared" si="344"/>
        <v>2018</v>
      </c>
      <c r="D2467" s="16" t="str">
        <f t="shared" si="345"/>
        <v>060000</v>
      </c>
      <c r="E2467" s="16" t="str">
        <f>VLOOKUP(D2467:D5623,'[10]Catalogos CRI'!$A$10:$B$19,2,FALSE)</f>
        <v>APROVECHAMIENTOS</v>
      </c>
      <c r="F2467" s="16" t="str">
        <f t="shared" si="346"/>
        <v>061000</v>
      </c>
      <c r="G2467" s="16" t="str">
        <f>VLOOKUP(F2467:F5623,'[10]Catalogos CRI'!$A$24:$B$65,2,FALSE)</f>
        <v>APROVECHAMIENTOS DE TIPO CORRIENTE</v>
      </c>
      <c r="H2467" s="16" t="str">
        <f t="shared" si="347"/>
        <v>061040</v>
      </c>
      <c r="I2467" s="16" t="str">
        <f>VLOOKUP(H2467:H5623,'[10]Catalogos CRI'!$A$70:$B$148,2,FALSE)</f>
        <v>Reintegros</v>
      </c>
      <c r="J2467" s="16" t="str">
        <f t="shared" si="348"/>
        <v>061041</v>
      </c>
      <c r="K2467" s="16" t="str">
        <f>VLOOKUP(J2467:J5623,'[10]Catalogos CRI'!$A$153:$B$335,2,FALSE)</f>
        <v>Reintegros</v>
      </c>
      <c r="L2467" s="16" t="str">
        <f t="shared" si="349"/>
        <v>500</v>
      </c>
      <c r="M2467" s="16" t="str">
        <f>VLOOKUP(L2467:L5623,[11]FF!$A$10:$B$16,2,FALSE)</f>
        <v>Recursos Federales</v>
      </c>
      <c r="N2467" s="16" t="str">
        <f t="shared" si="350"/>
        <v>575</v>
      </c>
      <c r="O2467" s="16" t="str">
        <f>VLOOKUP(N2467:N5623,[11]FF!$A$22:$B$93,2,FALSE)</f>
        <v>Mercado de Abastos Tlaquepaque 2017</v>
      </c>
      <c r="P2467" s="16">
        <v>882825</v>
      </c>
      <c r="Q2467" s="16">
        <v>8</v>
      </c>
      <c r="R2467" s="17">
        <v>0</v>
      </c>
      <c r="S2467" s="17">
        <v>0</v>
      </c>
      <c r="T2467" s="17">
        <f t="shared" si="342"/>
        <v>0</v>
      </c>
      <c r="U2467" s="17">
        <v>0</v>
      </c>
      <c r="V2467" s="17">
        <v>0</v>
      </c>
      <c r="W2467" s="17">
        <f t="shared" si="343"/>
        <v>0</v>
      </c>
      <c r="X2467" t="str">
        <f>VLOOKUP(J2467,'[12]Conver ASEJ VS Clave Nueva'!$A$4:$C$193,3,FALSE)</f>
        <v>6.1.4.1</v>
      </c>
      <c r="Y2467" t="str">
        <f>VLOOKUP(K2467,'[13]Conver ASEJ VS Clave Nueva'!$B$4:$D$193,3,FALSE)</f>
        <v>Reintegros</v>
      </c>
    </row>
    <row r="2468" spans="1:25" x14ac:dyDescent="0.25">
      <c r="A2468" s="16">
        <v>87740</v>
      </c>
      <c r="B2468" s="16" t="s">
        <v>191</v>
      </c>
      <c r="C2468" s="16" t="str">
        <f t="shared" si="344"/>
        <v>2018</v>
      </c>
      <c r="D2468" s="16" t="str">
        <f t="shared" si="345"/>
        <v>060000</v>
      </c>
      <c r="E2468" s="16" t="str">
        <f>VLOOKUP(D2468:D5624,'[10]Catalogos CRI'!$A$10:$B$19,2,FALSE)</f>
        <v>APROVECHAMIENTOS</v>
      </c>
      <c r="F2468" s="16" t="str">
        <f t="shared" si="346"/>
        <v>061000</v>
      </c>
      <c r="G2468" s="16" t="str">
        <f>VLOOKUP(F2468:F5624,'[10]Catalogos CRI'!$A$24:$B$65,2,FALSE)</f>
        <v>APROVECHAMIENTOS DE TIPO CORRIENTE</v>
      </c>
      <c r="H2468" s="16" t="str">
        <f t="shared" si="347"/>
        <v>061040</v>
      </c>
      <c r="I2468" s="16" t="str">
        <f>VLOOKUP(H2468:H5624,'[10]Catalogos CRI'!$A$70:$B$148,2,FALSE)</f>
        <v>Reintegros</v>
      </c>
      <c r="J2468" s="16" t="str">
        <f t="shared" si="348"/>
        <v>061041</v>
      </c>
      <c r="K2468" s="16" t="str">
        <f>VLOOKUP(J2468:J5624,'[10]Catalogos CRI'!$A$153:$B$335,2,FALSE)</f>
        <v>Reintegros</v>
      </c>
      <c r="L2468" s="16" t="str">
        <f t="shared" si="349"/>
        <v>500</v>
      </c>
      <c r="M2468" s="16" t="str">
        <f>VLOOKUP(L2468:L5624,[11]FF!$A$10:$B$16,2,FALSE)</f>
        <v>Recursos Federales</v>
      </c>
      <c r="N2468" s="16" t="str">
        <f t="shared" si="350"/>
        <v>575</v>
      </c>
      <c r="O2468" s="16" t="str">
        <f>VLOOKUP(N2468:N5624,[11]FF!$A$22:$B$93,2,FALSE)</f>
        <v>Mercado de Abastos Tlaquepaque 2017</v>
      </c>
      <c r="P2468" s="16">
        <v>882826</v>
      </c>
      <c r="Q2468" s="16">
        <v>9</v>
      </c>
      <c r="R2468" s="17">
        <v>0</v>
      </c>
      <c r="S2468" s="17">
        <v>0</v>
      </c>
      <c r="T2468" s="17">
        <f t="shared" si="342"/>
        <v>0</v>
      </c>
      <c r="U2468" s="17">
        <v>0</v>
      </c>
      <c r="V2468" s="17">
        <v>0</v>
      </c>
      <c r="W2468" s="17">
        <f t="shared" si="343"/>
        <v>0</v>
      </c>
      <c r="X2468" t="str">
        <f>VLOOKUP(J2468,'[12]Conver ASEJ VS Clave Nueva'!$A$4:$C$193,3,FALSE)</f>
        <v>6.1.4.1</v>
      </c>
      <c r="Y2468" t="str">
        <f>VLOOKUP(K2468,'[13]Conver ASEJ VS Clave Nueva'!$B$4:$D$193,3,FALSE)</f>
        <v>Reintegros</v>
      </c>
    </row>
    <row r="2469" spans="1:25" x14ac:dyDescent="0.25">
      <c r="A2469" s="16">
        <v>87740</v>
      </c>
      <c r="B2469" s="16" t="s">
        <v>191</v>
      </c>
      <c r="C2469" s="16" t="str">
        <f t="shared" si="344"/>
        <v>2018</v>
      </c>
      <c r="D2469" s="16" t="str">
        <f t="shared" si="345"/>
        <v>060000</v>
      </c>
      <c r="E2469" s="16" t="str">
        <f>VLOOKUP(D2469:D5625,'[10]Catalogos CRI'!$A$10:$B$19,2,FALSE)</f>
        <v>APROVECHAMIENTOS</v>
      </c>
      <c r="F2469" s="16" t="str">
        <f t="shared" si="346"/>
        <v>061000</v>
      </c>
      <c r="G2469" s="16" t="str">
        <f>VLOOKUP(F2469:F5625,'[10]Catalogos CRI'!$A$24:$B$65,2,FALSE)</f>
        <v>APROVECHAMIENTOS DE TIPO CORRIENTE</v>
      </c>
      <c r="H2469" s="16" t="str">
        <f t="shared" si="347"/>
        <v>061040</v>
      </c>
      <c r="I2469" s="16" t="str">
        <f>VLOOKUP(H2469:H5625,'[10]Catalogos CRI'!$A$70:$B$148,2,FALSE)</f>
        <v>Reintegros</v>
      </c>
      <c r="J2469" s="16" t="str">
        <f t="shared" si="348"/>
        <v>061041</v>
      </c>
      <c r="K2469" s="16" t="str">
        <f>VLOOKUP(J2469:J5625,'[10]Catalogos CRI'!$A$153:$B$335,2,FALSE)</f>
        <v>Reintegros</v>
      </c>
      <c r="L2469" s="16" t="str">
        <f t="shared" si="349"/>
        <v>500</v>
      </c>
      <c r="M2469" s="16" t="str">
        <f>VLOOKUP(L2469:L5625,[11]FF!$A$10:$B$16,2,FALSE)</f>
        <v>Recursos Federales</v>
      </c>
      <c r="N2469" s="16" t="str">
        <f t="shared" si="350"/>
        <v>575</v>
      </c>
      <c r="O2469" s="16" t="str">
        <f>VLOOKUP(N2469:N5625,[11]FF!$A$22:$B$93,2,FALSE)</f>
        <v>Mercado de Abastos Tlaquepaque 2017</v>
      </c>
      <c r="P2469" s="16">
        <v>882827</v>
      </c>
      <c r="Q2469" s="16">
        <v>10</v>
      </c>
      <c r="R2469" s="17">
        <v>0</v>
      </c>
      <c r="S2469" s="17">
        <v>0</v>
      </c>
      <c r="T2469" s="17">
        <f t="shared" si="342"/>
        <v>0</v>
      </c>
      <c r="U2469" s="17">
        <v>0</v>
      </c>
      <c r="V2469" s="17">
        <v>0</v>
      </c>
      <c r="W2469" s="17">
        <f t="shared" si="343"/>
        <v>0</v>
      </c>
      <c r="X2469" t="str">
        <f>VLOOKUP(J2469,'[12]Conver ASEJ VS Clave Nueva'!$A$4:$C$193,3,FALSE)</f>
        <v>6.1.4.1</v>
      </c>
      <c r="Y2469" t="str">
        <f>VLOOKUP(K2469,'[13]Conver ASEJ VS Clave Nueva'!$B$4:$D$193,3,FALSE)</f>
        <v>Reintegros</v>
      </c>
    </row>
    <row r="2470" spans="1:25" x14ac:dyDescent="0.25">
      <c r="A2470" s="16">
        <v>87740</v>
      </c>
      <c r="B2470" s="16" t="s">
        <v>191</v>
      </c>
      <c r="C2470" s="16" t="str">
        <f t="shared" si="344"/>
        <v>2018</v>
      </c>
      <c r="D2470" s="16" t="str">
        <f t="shared" si="345"/>
        <v>060000</v>
      </c>
      <c r="E2470" s="16" t="str">
        <f>VLOOKUP(D2470:D5626,'[10]Catalogos CRI'!$A$10:$B$19,2,FALSE)</f>
        <v>APROVECHAMIENTOS</v>
      </c>
      <c r="F2470" s="16" t="str">
        <f t="shared" si="346"/>
        <v>061000</v>
      </c>
      <c r="G2470" s="16" t="str">
        <f>VLOOKUP(F2470:F5626,'[10]Catalogos CRI'!$A$24:$B$65,2,FALSE)</f>
        <v>APROVECHAMIENTOS DE TIPO CORRIENTE</v>
      </c>
      <c r="H2470" s="16" t="str">
        <f t="shared" si="347"/>
        <v>061040</v>
      </c>
      <c r="I2470" s="16" t="str">
        <f>VLOOKUP(H2470:H5626,'[10]Catalogos CRI'!$A$70:$B$148,2,FALSE)</f>
        <v>Reintegros</v>
      </c>
      <c r="J2470" s="16" t="str">
        <f t="shared" si="348"/>
        <v>061041</v>
      </c>
      <c r="K2470" s="16" t="str">
        <f>VLOOKUP(J2470:J5626,'[10]Catalogos CRI'!$A$153:$B$335,2,FALSE)</f>
        <v>Reintegros</v>
      </c>
      <c r="L2470" s="16" t="str">
        <f t="shared" si="349"/>
        <v>500</v>
      </c>
      <c r="M2470" s="16" t="str">
        <f>VLOOKUP(L2470:L5626,[11]FF!$A$10:$B$16,2,FALSE)</f>
        <v>Recursos Federales</v>
      </c>
      <c r="N2470" s="16" t="str">
        <f t="shared" si="350"/>
        <v>575</v>
      </c>
      <c r="O2470" s="16" t="str">
        <f>VLOOKUP(N2470:N5626,[11]FF!$A$22:$B$93,2,FALSE)</f>
        <v>Mercado de Abastos Tlaquepaque 2017</v>
      </c>
      <c r="P2470" s="16">
        <v>882828</v>
      </c>
      <c r="Q2470" s="16">
        <v>11</v>
      </c>
      <c r="R2470" s="17">
        <v>0</v>
      </c>
      <c r="S2470" s="17">
        <v>0</v>
      </c>
      <c r="T2470" s="17">
        <f t="shared" si="342"/>
        <v>0</v>
      </c>
      <c r="U2470" s="17">
        <v>0</v>
      </c>
      <c r="V2470" s="17">
        <v>0</v>
      </c>
      <c r="W2470" s="17">
        <f t="shared" si="343"/>
        <v>0</v>
      </c>
      <c r="X2470" t="str">
        <f>VLOOKUP(J2470,'[12]Conver ASEJ VS Clave Nueva'!$A$4:$C$193,3,FALSE)</f>
        <v>6.1.4.1</v>
      </c>
      <c r="Y2470" t="str">
        <f>VLOOKUP(K2470,'[13]Conver ASEJ VS Clave Nueva'!$B$4:$D$193,3,FALSE)</f>
        <v>Reintegros</v>
      </c>
    </row>
    <row r="2471" spans="1:25" x14ac:dyDescent="0.25">
      <c r="A2471" s="16">
        <v>87740</v>
      </c>
      <c r="B2471" s="16" t="s">
        <v>191</v>
      </c>
      <c r="C2471" s="16" t="str">
        <f t="shared" si="344"/>
        <v>2018</v>
      </c>
      <c r="D2471" s="16" t="str">
        <f t="shared" si="345"/>
        <v>060000</v>
      </c>
      <c r="E2471" s="16" t="str">
        <f>VLOOKUP(D2471:D5627,'[10]Catalogos CRI'!$A$10:$B$19,2,FALSE)</f>
        <v>APROVECHAMIENTOS</v>
      </c>
      <c r="F2471" s="16" t="str">
        <f t="shared" si="346"/>
        <v>061000</v>
      </c>
      <c r="G2471" s="16" t="str">
        <f>VLOOKUP(F2471:F5627,'[10]Catalogos CRI'!$A$24:$B$65,2,FALSE)</f>
        <v>APROVECHAMIENTOS DE TIPO CORRIENTE</v>
      </c>
      <c r="H2471" s="16" t="str">
        <f t="shared" si="347"/>
        <v>061040</v>
      </c>
      <c r="I2471" s="16" t="str">
        <f>VLOOKUP(H2471:H5627,'[10]Catalogos CRI'!$A$70:$B$148,2,FALSE)</f>
        <v>Reintegros</v>
      </c>
      <c r="J2471" s="16" t="str">
        <f t="shared" si="348"/>
        <v>061041</v>
      </c>
      <c r="K2471" s="16" t="str">
        <f>VLOOKUP(J2471:J5627,'[10]Catalogos CRI'!$A$153:$B$335,2,FALSE)</f>
        <v>Reintegros</v>
      </c>
      <c r="L2471" s="16" t="str">
        <f t="shared" si="349"/>
        <v>500</v>
      </c>
      <c r="M2471" s="16" t="str">
        <f>VLOOKUP(L2471:L5627,[11]FF!$A$10:$B$16,2,FALSE)</f>
        <v>Recursos Federales</v>
      </c>
      <c r="N2471" s="16" t="str">
        <f t="shared" si="350"/>
        <v>575</v>
      </c>
      <c r="O2471" s="16" t="str">
        <f>VLOOKUP(N2471:N5627,[11]FF!$A$22:$B$93,2,FALSE)</f>
        <v>Mercado de Abastos Tlaquepaque 2017</v>
      </c>
      <c r="P2471" s="16">
        <v>882829</v>
      </c>
      <c r="Q2471" s="16">
        <v>12</v>
      </c>
      <c r="R2471" s="17">
        <v>0</v>
      </c>
      <c r="S2471" s="17">
        <v>0</v>
      </c>
      <c r="T2471" s="17">
        <f t="shared" si="342"/>
        <v>0</v>
      </c>
      <c r="U2471" s="17">
        <v>0</v>
      </c>
      <c r="V2471" s="17">
        <v>0</v>
      </c>
      <c r="W2471" s="17">
        <f t="shared" si="343"/>
        <v>0</v>
      </c>
      <c r="X2471" t="str">
        <f>VLOOKUP(J2471,'[12]Conver ASEJ VS Clave Nueva'!$A$4:$C$193,3,FALSE)</f>
        <v>6.1.4.1</v>
      </c>
      <c r="Y2471" t="str">
        <f>VLOOKUP(K2471,'[13]Conver ASEJ VS Clave Nueva'!$B$4:$D$193,3,FALSE)</f>
        <v>Reintegros</v>
      </c>
    </row>
    <row r="2472" spans="1:25" x14ac:dyDescent="0.25">
      <c r="A2472" s="16">
        <v>87741</v>
      </c>
      <c r="B2472" s="16" t="s">
        <v>192</v>
      </c>
      <c r="C2472" s="16" t="str">
        <f t="shared" si="344"/>
        <v>2018</v>
      </c>
      <c r="D2472" s="16" t="str">
        <f t="shared" si="345"/>
        <v>060000</v>
      </c>
      <c r="E2472" s="16" t="str">
        <f>VLOOKUP(D2472:D5628,'[10]Catalogos CRI'!$A$10:$B$19,2,FALSE)</f>
        <v>APROVECHAMIENTOS</v>
      </c>
      <c r="F2472" s="16" t="str">
        <f t="shared" si="346"/>
        <v>064000</v>
      </c>
      <c r="G2472" s="16" t="str">
        <f>VLOOKUP(F2472:F5628,'[10]Catalogos CRI'!$A$24:$B$65,2,FALSE)</f>
        <v>ACCESORIOS DE LOS APORVECHAMIENTOS</v>
      </c>
      <c r="H2472" s="16" t="str">
        <f t="shared" si="347"/>
        <v>064010</v>
      </c>
      <c r="I2472" s="16" t="str">
        <f>VLOOKUP(H2472:H5628,'[10]Catalogos CRI'!$A$70:$B$148,2,FALSE)</f>
        <v>Otros no especificados</v>
      </c>
      <c r="J2472" s="16" t="str">
        <f t="shared" si="348"/>
        <v>064011</v>
      </c>
      <c r="K2472" s="16" t="str">
        <f>VLOOKUP(J2472:J5628,'[10]Catalogos CRI'!$A$153:$B$335,2,FALSE)</f>
        <v>Otros  accesorios</v>
      </c>
      <c r="L2472" s="16" t="str">
        <f t="shared" si="349"/>
        <v>500</v>
      </c>
      <c r="M2472" s="16" t="str">
        <f>VLOOKUP(L2472:L5628,[11]FF!$A$10:$B$16,2,FALSE)</f>
        <v>Recursos Federales</v>
      </c>
      <c r="N2472" s="16" t="str">
        <f t="shared" si="350"/>
        <v>570</v>
      </c>
      <c r="O2472" s="16" t="str">
        <f>VLOOKUP(N2472:N5628,[11]FF!$A$22:$B$93,2,FALSE)</f>
        <v>Proyecto Desarrollo Regional 2018</v>
      </c>
      <c r="P2472" s="16">
        <v>882830</v>
      </c>
      <c r="Q2472" s="16">
        <v>1</v>
      </c>
      <c r="R2472" s="17">
        <v>0</v>
      </c>
      <c r="S2472" s="17">
        <v>0</v>
      </c>
      <c r="T2472" s="17">
        <f t="shared" si="342"/>
        <v>0</v>
      </c>
      <c r="U2472" s="17">
        <v>0</v>
      </c>
      <c r="V2472" s="17">
        <v>0</v>
      </c>
      <c r="W2472" s="17">
        <f t="shared" si="343"/>
        <v>0</v>
      </c>
      <c r="X2472" t="str">
        <f>VLOOKUP(J2472,'[12]Conver ASEJ VS Clave Nueva'!$A$4:$C$193,3,FALSE)</f>
        <v>6.4.1.9</v>
      </c>
      <c r="Y2472" t="str">
        <f>VLOOKUP(K2472,'[13]Conver ASEJ VS Clave Nueva'!$B$4:$D$193,3,FALSE)</f>
        <v>Otros  accesorios</v>
      </c>
    </row>
    <row r="2473" spans="1:25" x14ac:dyDescent="0.25">
      <c r="A2473" s="16">
        <v>87741</v>
      </c>
      <c r="B2473" s="16" t="s">
        <v>192</v>
      </c>
      <c r="C2473" s="16" t="str">
        <f t="shared" si="344"/>
        <v>2018</v>
      </c>
      <c r="D2473" s="16" t="str">
        <f t="shared" si="345"/>
        <v>060000</v>
      </c>
      <c r="E2473" s="16" t="str">
        <f>VLOOKUP(D2473:D5629,'[10]Catalogos CRI'!$A$10:$B$19,2,FALSE)</f>
        <v>APROVECHAMIENTOS</v>
      </c>
      <c r="F2473" s="16" t="str">
        <f t="shared" si="346"/>
        <v>064000</v>
      </c>
      <c r="G2473" s="16" t="str">
        <f>VLOOKUP(F2473:F5629,'[10]Catalogos CRI'!$A$24:$B$65,2,FALSE)</f>
        <v>ACCESORIOS DE LOS APORVECHAMIENTOS</v>
      </c>
      <c r="H2473" s="16" t="str">
        <f t="shared" si="347"/>
        <v>064010</v>
      </c>
      <c r="I2473" s="16" t="str">
        <f>VLOOKUP(H2473:H5629,'[10]Catalogos CRI'!$A$70:$B$148,2,FALSE)</f>
        <v>Otros no especificados</v>
      </c>
      <c r="J2473" s="16" t="str">
        <f t="shared" si="348"/>
        <v>064011</v>
      </c>
      <c r="K2473" s="16" t="str">
        <f>VLOOKUP(J2473:J5629,'[10]Catalogos CRI'!$A$153:$B$335,2,FALSE)</f>
        <v>Otros  accesorios</v>
      </c>
      <c r="L2473" s="16" t="str">
        <f t="shared" si="349"/>
        <v>500</v>
      </c>
      <c r="M2473" s="16" t="str">
        <f>VLOOKUP(L2473:L5629,[11]FF!$A$10:$B$16,2,FALSE)</f>
        <v>Recursos Federales</v>
      </c>
      <c r="N2473" s="16" t="str">
        <f t="shared" si="350"/>
        <v>570</v>
      </c>
      <c r="O2473" s="16" t="str">
        <f>VLOOKUP(N2473:N5629,[11]FF!$A$22:$B$93,2,FALSE)</f>
        <v>Proyecto Desarrollo Regional 2018</v>
      </c>
      <c r="P2473" s="16">
        <v>882831</v>
      </c>
      <c r="Q2473" s="16">
        <v>2</v>
      </c>
      <c r="R2473" s="17">
        <v>0</v>
      </c>
      <c r="S2473" s="17">
        <v>0</v>
      </c>
      <c r="T2473" s="17">
        <f t="shared" si="342"/>
        <v>0</v>
      </c>
      <c r="U2473" s="17">
        <v>0</v>
      </c>
      <c r="V2473" s="17">
        <v>0</v>
      </c>
      <c r="W2473" s="17">
        <f t="shared" si="343"/>
        <v>0</v>
      </c>
      <c r="X2473" t="str">
        <f>VLOOKUP(J2473,'[12]Conver ASEJ VS Clave Nueva'!$A$4:$C$193,3,FALSE)</f>
        <v>6.4.1.9</v>
      </c>
      <c r="Y2473" t="str">
        <f>VLOOKUP(K2473,'[13]Conver ASEJ VS Clave Nueva'!$B$4:$D$193,3,FALSE)</f>
        <v>Otros  accesorios</v>
      </c>
    </row>
    <row r="2474" spans="1:25" x14ac:dyDescent="0.25">
      <c r="A2474" s="16">
        <v>87741</v>
      </c>
      <c r="B2474" s="16" t="s">
        <v>192</v>
      </c>
      <c r="C2474" s="16" t="str">
        <f t="shared" si="344"/>
        <v>2018</v>
      </c>
      <c r="D2474" s="16" t="str">
        <f t="shared" si="345"/>
        <v>060000</v>
      </c>
      <c r="E2474" s="16" t="str">
        <f>VLOOKUP(D2474:D5630,'[10]Catalogos CRI'!$A$10:$B$19,2,FALSE)</f>
        <v>APROVECHAMIENTOS</v>
      </c>
      <c r="F2474" s="16" t="str">
        <f t="shared" si="346"/>
        <v>064000</v>
      </c>
      <c r="G2474" s="16" t="str">
        <f>VLOOKUP(F2474:F5630,'[10]Catalogos CRI'!$A$24:$B$65,2,FALSE)</f>
        <v>ACCESORIOS DE LOS APORVECHAMIENTOS</v>
      </c>
      <c r="H2474" s="16" t="str">
        <f t="shared" si="347"/>
        <v>064010</v>
      </c>
      <c r="I2474" s="16" t="str">
        <f>VLOOKUP(H2474:H5630,'[10]Catalogos CRI'!$A$70:$B$148,2,FALSE)</f>
        <v>Otros no especificados</v>
      </c>
      <c r="J2474" s="16" t="str">
        <f t="shared" si="348"/>
        <v>064011</v>
      </c>
      <c r="K2474" s="16" t="str">
        <f>VLOOKUP(J2474:J5630,'[10]Catalogos CRI'!$A$153:$B$335,2,FALSE)</f>
        <v>Otros  accesorios</v>
      </c>
      <c r="L2474" s="16" t="str">
        <f t="shared" si="349"/>
        <v>500</v>
      </c>
      <c r="M2474" s="16" t="str">
        <f>VLOOKUP(L2474:L5630,[11]FF!$A$10:$B$16,2,FALSE)</f>
        <v>Recursos Federales</v>
      </c>
      <c r="N2474" s="16" t="str">
        <f t="shared" si="350"/>
        <v>570</v>
      </c>
      <c r="O2474" s="16" t="str">
        <f>VLOOKUP(N2474:N5630,[11]FF!$A$22:$B$93,2,FALSE)</f>
        <v>Proyecto Desarrollo Regional 2018</v>
      </c>
      <c r="P2474" s="16">
        <v>882832</v>
      </c>
      <c r="Q2474" s="16">
        <v>3</v>
      </c>
      <c r="R2474" s="17">
        <v>0</v>
      </c>
      <c r="S2474" s="17">
        <v>0</v>
      </c>
      <c r="T2474" s="17">
        <f t="shared" si="342"/>
        <v>0</v>
      </c>
      <c r="U2474" s="17">
        <v>0</v>
      </c>
      <c r="V2474" s="17">
        <v>0</v>
      </c>
      <c r="W2474" s="17">
        <f t="shared" si="343"/>
        <v>0</v>
      </c>
      <c r="X2474" t="str">
        <f>VLOOKUP(J2474,'[12]Conver ASEJ VS Clave Nueva'!$A$4:$C$193,3,FALSE)</f>
        <v>6.4.1.9</v>
      </c>
      <c r="Y2474" t="str">
        <f>VLOOKUP(K2474,'[13]Conver ASEJ VS Clave Nueva'!$B$4:$D$193,3,FALSE)</f>
        <v>Otros  accesorios</v>
      </c>
    </row>
    <row r="2475" spans="1:25" x14ac:dyDescent="0.25">
      <c r="A2475" s="16">
        <v>87741</v>
      </c>
      <c r="B2475" s="16" t="s">
        <v>192</v>
      </c>
      <c r="C2475" s="16" t="str">
        <f t="shared" si="344"/>
        <v>2018</v>
      </c>
      <c r="D2475" s="16" t="str">
        <f t="shared" si="345"/>
        <v>060000</v>
      </c>
      <c r="E2475" s="16" t="str">
        <f>VLOOKUP(D2475:D5631,'[10]Catalogos CRI'!$A$10:$B$19,2,FALSE)</f>
        <v>APROVECHAMIENTOS</v>
      </c>
      <c r="F2475" s="16" t="str">
        <f t="shared" si="346"/>
        <v>064000</v>
      </c>
      <c r="G2475" s="16" t="str">
        <f>VLOOKUP(F2475:F5631,'[10]Catalogos CRI'!$A$24:$B$65,2,FALSE)</f>
        <v>ACCESORIOS DE LOS APORVECHAMIENTOS</v>
      </c>
      <c r="H2475" s="16" t="str">
        <f t="shared" si="347"/>
        <v>064010</v>
      </c>
      <c r="I2475" s="16" t="str">
        <f>VLOOKUP(H2475:H5631,'[10]Catalogos CRI'!$A$70:$B$148,2,FALSE)</f>
        <v>Otros no especificados</v>
      </c>
      <c r="J2475" s="16" t="str">
        <f t="shared" si="348"/>
        <v>064011</v>
      </c>
      <c r="K2475" s="16" t="str">
        <f>VLOOKUP(J2475:J5631,'[10]Catalogos CRI'!$A$153:$B$335,2,FALSE)</f>
        <v>Otros  accesorios</v>
      </c>
      <c r="L2475" s="16" t="str">
        <f t="shared" si="349"/>
        <v>500</v>
      </c>
      <c r="M2475" s="16" t="str">
        <f>VLOOKUP(L2475:L5631,[11]FF!$A$10:$B$16,2,FALSE)</f>
        <v>Recursos Federales</v>
      </c>
      <c r="N2475" s="16" t="str">
        <f t="shared" si="350"/>
        <v>570</v>
      </c>
      <c r="O2475" s="16" t="str">
        <f>VLOOKUP(N2475:N5631,[11]FF!$A$22:$B$93,2,FALSE)</f>
        <v>Proyecto Desarrollo Regional 2018</v>
      </c>
      <c r="P2475" s="16">
        <v>882833</v>
      </c>
      <c r="Q2475" s="16">
        <v>4</v>
      </c>
      <c r="R2475" s="17">
        <v>0</v>
      </c>
      <c r="S2475" s="17">
        <v>0</v>
      </c>
      <c r="T2475" s="17">
        <f t="shared" si="342"/>
        <v>0</v>
      </c>
      <c r="U2475" s="17">
        <v>0</v>
      </c>
      <c r="V2475" s="17">
        <v>0</v>
      </c>
      <c r="W2475" s="17">
        <f t="shared" si="343"/>
        <v>0</v>
      </c>
      <c r="X2475" t="str">
        <f>VLOOKUP(J2475,'[12]Conver ASEJ VS Clave Nueva'!$A$4:$C$193,3,FALSE)</f>
        <v>6.4.1.9</v>
      </c>
      <c r="Y2475" t="str">
        <f>VLOOKUP(K2475,'[13]Conver ASEJ VS Clave Nueva'!$B$4:$D$193,3,FALSE)</f>
        <v>Otros  accesorios</v>
      </c>
    </row>
    <row r="2476" spans="1:25" x14ac:dyDescent="0.25">
      <c r="A2476" s="16">
        <v>87741</v>
      </c>
      <c r="B2476" s="16" t="s">
        <v>192</v>
      </c>
      <c r="C2476" s="16" t="str">
        <f t="shared" si="344"/>
        <v>2018</v>
      </c>
      <c r="D2476" s="16" t="str">
        <f t="shared" si="345"/>
        <v>060000</v>
      </c>
      <c r="E2476" s="16" t="str">
        <f>VLOOKUP(D2476:D5632,'[10]Catalogos CRI'!$A$10:$B$19,2,FALSE)</f>
        <v>APROVECHAMIENTOS</v>
      </c>
      <c r="F2476" s="16" t="str">
        <f t="shared" si="346"/>
        <v>064000</v>
      </c>
      <c r="G2476" s="16" t="str">
        <f>VLOOKUP(F2476:F5632,'[10]Catalogos CRI'!$A$24:$B$65,2,FALSE)</f>
        <v>ACCESORIOS DE LOS APORVECHAMIENTOS</v>
      </c>
      <c r="H2476" s="16" t="str">
        <f t="shared" si="347"/>
        <v>064010</v>
      </c>
      <c r="I2476" s="16" t="str">
        <f>VLOOKUP(H2476:H5632,'[10]Catalogos CRI'!$A$70:$B$148,2,FALSE)</f>
        <v>Otros no especificados</v>
      </c>
      <c r="J2476" s="16" t="str">
        <f t="shared" si="348"/>
        <v>064011</v>
      </c>
      <c r="K2476" s="16" t="str">
        <f>VLOOKUP(J2476:J5632,'[10]Catalogos CRI'!$A$153:$B$335,2,FALSE)</f>
        <v>Otros  accesorios</v>
      </c>
      <c r="L2476" s="16" t="str">
        <f t="shared" si="349"/>
        <v>500</v>
      </c>
      <c r="M2476" s="16" t="str">
        <f>VLOOKUP(L2476:L5632,[11]FF!$A$10:$B$16,2,FALSE)</f>
        <v>Recursos Federales</v>
      </c>
      <c r="N2476" s="16" t="str">
        <f t="shared" si="350"/>
        <v>570</v>
      </c>
      <c r="O2476" s="16" t="str">
        <f>VLOOKUP(N2476:N5632,[11]FF!$A$22:$B$93,2,FALSE)</f>
        <v>Proyecto Desarrollo Regional 2018</v>
      </c>
      <c r="P2476" s="16">
        <v>882834</v>
      </c>
      <c r="Q2476" s="16">
        <v>5</v>
      </c>
      <c r="R2476" s="17">
        <v>0</v>
      </c>
      <c r="S2476" s="17">
        <v>76.92</v>
      </c>
      <c r="T2476" s="17">
        <f t="shared" si="342"/>
        <v>76.92</v>
      </c>
      <c r="U2476" s="17">
        <v>0</v>
      </c>
      <c r="V2476" s="17">
        <v>76.92</v>
      </c>
      <c r="W2476" s="17">
        <f t="shared" si="343"/>
        <v>0</v>
      </c>
      <c r="X2476" t="str">
        <f>VLOOKUP(J2476,'[12]Conver ASEJ VS Clave Nueva'!$A$4:$C$193,3,FALSE)</f>
        <v>6.4.1.9</v>
      </c>
      <c r="Y2476" t="str">
        <f>VLOOKUP(K2476,'[13]Conver ASEJ VS Clave Nueva'!$B$4:$D$193,3,FALSE)</f>
        <v>Otros  accesorios</v>
      </c>
    </row>
    <row r="2477" spans="1:25" x14ac:dyDescent="0.25">
      <c r="A2477" s="16">
        <v>87741</v>
      </c>
      <c r="B2477" s="16" t="s">
        <v>192</v>
      </c>
      <c r="C2477" s="16" t="str">
        <f t="shared" si="344"/>
        <v>2018</v>
      </c>
      <c r="D2477" s="16" t="str">
        <f t="shared" si="345"/>
        <v>060000</v>
      </c>
      <c r="E2477" s="16" t="str">
        <f>VLOOKUP(D2477:D5633,'[10]Catalogos CRI'!$A$10:$B$19,2,FALSE)</f>
        <v>APROVECHAMIENTOS</v>
      </c>
      <c r="F2477" s="16" t="str">
        <f t="shared" si="346"/>
        <v>064000</v>
      </c>
      <c r="G2477" s="16" t="str">
        <f>VLOOKUP(F2477:F5633,'[10]Catalogos CRI'!$A$24:$B$65,2,FALSE)</f>
        <v>ACCESORIOS DE LOS APORVECHAMIENTOS</v>
      </c>
      <c r="H2477" s="16" t="str">
        <f t="shared" si="347"/>
        <v>064010</v>
      </c>
      <c r="I2477" s="16" t="str">
        <f>VLOOKUP(H2477:H5633,'[10]Catalogos CRI'!$A$70:$B$148,2,FALSE)</f>
        <v>Otros no especificados</v>
      </c>
      <c r="J2477" s="16" t="str">
        <f t="shared" si="348"/>
        <v>064011</v>
      </c>
      <c r="K2477" s="16" t="str">
        <f>VLOOKUP(J2477:J5633,'[10]Catalogos CRI'!$A$153:$B$335,2,FALSE)</f>
        <v>Otros  accesorios</v>
      </c>
      <c r="L2477" s="16" t="str">
        <f t="shared" si="349"/>
        <v>500</v>
      </c>
      <c r="M2477" s="16" t="str">
        <f>VLOOKUP(L2477:L5633,[11]FF!$A$10:$B$16,2,FALSE)</f>
        <v>Recursos Federales</v>
      </c>
      <c r="N2477" s="16" t="str">
        <f t="shared" si="350"/>
        <v>570</v>
      </c>
      <c r="O2477" s="16" t="str">
        <f>VLOOKUP(N2477:N5633,[11]FF!$A$22:$B$93,2,FALSE)</f>
        <v>Proyecto Desarrollo Regional 2018</v>
      </c>
      <c r="P2477" s="16">
        <v>882835</v>
      </c>
      <c r="Q2477" s="16">
        <v>6</v>
      </c>
      <c r="R2477" s="17">
        <v>0</v>
      </c>
      <c r="S2477" s="17">
        <v>28552.18</v>
      </c>
      <c r="T2477" s="17">
        <f t="shared" si="342"/>
        <v>28552.18</v>
      </c>
      <c r="U2477" s="17">
        <v>0</v>
      </c>
      <c r="V2477" s="17">
        <v>28552.18</v>
      </c>
      <c r="W2477" s="17">
        <f t="shared" si="343"/>
        <v>0</v>
      </c>
      <c r="X2477" t="str">
        <f>VLOOKUP(J2477,'[12]Conver ASEJ VS Clave Nueva'!$A$4:$C$193,3,FALSE)</f>
        <v>6.4.1.9</v>
      </c>
      <c r="Y2477" t="str">
        <f>VLOOKUP(K2477,'[13]Conver ASEJ VS Clave Nueva'!$B$4:$D$193,3,FALSE)</f>
        <v>Otros  accesorios</v>
      </c>
    </row>
    <row r="2478" spans="1:25" x14ac:dyDescent="0.25">
      <c r="A2478" s="16">
        <v>87741</v>
      </c>
      <c r="B2478" s="16" t="s">
        <v>192</v>
      </c>
      <c r="C2478" s="16" t="str">
        <f t="shared" si="344"/>
        <v>2018</v>
      </c>
      <c r="D2478" s="16" t="str">
        <f t="shared" si="345"/>
        <v>060000</v>
      </c>
      <c r="E2478" s="16" t="str">
        <f>VLOOKUP(D2478:D5634,'[10]Catalogos CRI'!$A$10:$B$19,2,FALSE)</f>
        <v>APROVECHAMIENTOS</v>
      </c>
      <c r="F2478" s="16" t="str">
        <f t="shared" si="346"/>
        <v>064000</v>
      </c>
      <c r="G2478" s="16" t="str">
        <f>VLOOKUP(F2478:F5634,'[10]Catalogos CRI'!$A$24:$B$65,2,FALSE)</f>
        <v>ACCESORIOS DE LOS APORVECHAMIENTOS</v>
      </c>
      <c r="H2478" s="16" t="str">
        <f t="shared" si="347"/>
        <v>064010</v>
      </c>
      <c r="I2478" s="16" t="str">
        <f>VLOOKUP(H2478:H5634,'[10]Catalogos CRI'!$A$70:$B$148,2,FALSE)</f>
        <v>Otros no especificados</v>
      </c>
      <c r="J2478" s="16" t="str">
        <f t="shared" si="348"/>
        <v>064011</v>
      </c>
      <c r="K2478" s="16" t="str">
        <f>VLOOKUP(J2478:J5634,'[10]Catalogos CRI'!$A$153:$B$335,2,FALSE)</f>
        <v>Otros  accesorios</v>
      </c>
      <c r="L2478" s="16" t="str">
        <f t="shared" si="349"/>
        <v>500</v>
      </c>
      <c r="M2478" s="16" t="str">
        <f>VLOOKUP(L2478:L5634,[11]FF!$A$10:$B$16,2,FALSE)</f>
        <v>Recursos Federales</v>
      </c>
      <c r="N2478" s="16" t="str">
        <f t="shared" si="350"/>
        <v>570</v>
      </c>
      <c r="O2478" s="16" t="str">
        <f>VLOOKUP(N2478:N5634,[11]FF!$A$22:$B$93,2,FALSE)</f>
        <v>Proyecto Desarrollo Regional 2018</v>
      </c>
      <c r="P2478" s="16">
        <v>882836</v>
      </c>
      <c r="Q2478" s="16">
        <v>7</v>
      </c>
      <c r="R2478" s="17">
        <v>0</v>
      </c>
      <c r="S2478" s="17">
        <v>0</v>
      </c>
      <c r="T2478" s="17">
        <f t="shared" si="342"/>
        <v>0</v>
      </c>
      <c r="U2478" s="17">
        <v>0</v>
      </c>
      <c r="V2478" s="17">
        <v>34427.800000000003</v>
      </c>
      <c r="W2478" s="17">
        <f t="shared" si="343"/>
        <v>-34427.800000000003</v>
      </c>
      <c r="X2478" t="str">
        <f>VLOOKUP(J2478,'[12]Conver ASEJ VS Clave Nueva'!$A$4:$C$193,3,FALSE)</f>
        <v>6.4.1.9</v>
      </c>
      <c r="Y2478" t="str">
        <f>VLOOKUP(K2478,'[13]Conver ASEJ VS Clave Nueva'!$B$4:$D$193,3,FALSE)</f>
        <v>Otros  accesorios</v>
      </c>
    </row>
    <row r="2479" spans="1:25" x14ac:dyDescent="0.25">
      <c r="A2479" s="16">
        <v>87741</v>
      </c>
      <c r="B2479" s="16" t="s">
        <v>192</v>
      </c>
      <c r="C2479" s="16" t="str">
        <f t="shared" si="344"/>
        <v>2018</v>
      </c>
      <c r="D2479" s="16" t="str">
        <f t="shared" si="345"/>
        <v>060000</v>
      </c>
      <c r="E2479" s="16" t="str">
        <f>VLOOKUP(D2479:D5635,'[10]Catalogos CRI'!$A$10:$B$19,2,FALSE)</f>
        <v>APROVECHAMIENTOS</v>
      </c>
      <c r="F2479" s="16" t="str">
        <f t="shared" si="346"/>
        <v>064000</v>
      </c>
      <c r="G2479" s="16" t="str">
        <f>VLOOKUP(F2479:F5635,'[10]Catalogos CRI'!$A$24:$B$65,2,FALSE)</f>
        <v>ACCESORIOS DE LOS APORVECHAMIENTOS</v>
      </c>
      <c r="H2479" s="16" t="str">
        <f t="shared" si="347"/>
        <v>064010</v>
      </c>
      <c r="I2479" s="16" t="str">
        <f>VLOOKUP(H2479:H5635,'[10]Catalogos CRI'!$A$70:$B$148,2,FALSE)</f>
        <v>Otros no especificados</v>
      </c>
      <c r="J2479" s="16" t="str">
        <f t="shared" si="348"/>
        <v>064011</v>
      </c>
      <c r="K2479" s="16" t="str">
        <f>VLOOKUP(J2479:J5635,'[10]Catalogos CRI'!$A$153:$B$335,2,FALSE)</f>
        <v>Otros  accesorios</v>
      </c>
      <c r="L2479" s="16" t="str">
        <f t="shared" si="349"/>
        <v>500</v>
      </c>
      <c r="M2479" s="16" t="str">
        <f>VLOOKUP(L2479:L5635,[11]FF!$A$10:$B$16,2,FALSE)</f>
        <v>Recursos Federales</v>
      </c>
      <c r="N2479" s="16" t="str">
        <f t="shared" si="350"/>
        <v>570</v>
      </c>
      <c r="O2479" s="16" t="str">
        <f>VLOOKUP(N2479:N5635,[11]FF!$A$22:$B$93,2,FALSE)</f>
        <v>Proyecto Desarrollo Regional 2018</v>
      </c>
      <c r="P2479" s="16">
        <v>882837</v>
      </c>
      <c r="Q2479" s="16">
        <v>8</v>
      </c>
      <c r="R2479" s="17">
        <v>0</v>
      </c>
      <c r="S2479" s="17">
        <v>0</v>
      </c>
      <c r="T2479" s="17">
        <f t="shared" si="342"/>
        <v>0</v>
      </c>
      <c r="U2479" s="17">
        <v>0</v>
      </c>
      <c r="V2479" s="17">
        <v>31020.54</v>
      </c>
      <c r="W2479" s="17">
        <f t="shared" si="343"/>
        <v>-31020.54</v>
      </c>
      <c r="X2479" t="str">
        <f>VLOOKUP(J2479,'[12]Conver ASEJ VS Clave Nueva'!$A$4:$C$193,3,FALSE)</f>
        <v>6.4.1.9</v>
      </c>
      <c r="Y2479" t="str">
        <f>VLOOKUP(K2479,'[13]Conver ASEJ VS Clave Nueva'!$B$4:$D$193,3,FALSE)</f>
        <v>Otros  accesorios</v>
      </c>
    </row>
    <row r="2480" spans="1:25" x14ac:dyDescent="0.25">
      <c r="A2480" s="16">
        <v>87741</v>
      </c>
      <c r="B2480" s="16" t="s">
        <v>192</v>
      </c>
      <c r="C2480" s="16" t="str">
        <f t="shared" si="344"/>
        <v>2018</v>
      </c>
      <c r="D2480" s="16" t="str">
        <f t="shared" si="345"/>
        <v>060000</v>
      </c>
      <c r="E2480" s="16" t="str">
        <f>VLOOKUP(D2480:D5636,'[10]Catalogos CRI'!$A$10:$B$19,2,FALSE)</f>
        <v>APROVECHAMIENTOS</v>
      </c>
      <c r="F2480" s="16" t="str">
        <f t="shared" si="346"/>
        <v>064000</v>
      </c>
      <c r="G2480" s="16" t="str">
        <f>VLOOKUP(F2480:F5636,'[10]Catalogos CRI'!$A$24:$B$65,2,FALSE)</f>
        <v>ACCESORIOS DE LOS APORVECHAMIENTOS</v>
      </c>
      <c r="H2480" s="16" t="str">
        <f t="shared" si="347"/>
        <v>064010</v>
      </c>
      <c r="I2480" s="16" t="str">
        <f>VLOOKUP(H2480:H5636,'[10]Catalogos CRI'!$A$70:$B$148,2,FALSE)</f>
        <v>Otros no especificados</v>
      </c>
      <c r="J2480" s="16" t="str">
        <f t="shared" si="348"/>
        <v>064011</v>
      </c>
      <c r="K2480" s="16" t="str">
        <f>VLOOKUP(J2480:J5636,'[10]Catalogos CRI'!$A$153:$B$335,2,FALSE)</f>
        <v>Otros  accesorios</v>
      </c>
      <c r="L2480" s="16" t="str">
        <f t="shared" si="349"/>
        <v>500</v>
      </c>
      <c r="M2480" s="16" t="str">
        <f>VLOOKUP(L2480:L5636,[11]FF!$A$10:$B$16,2,FALSE)</f>
        <v>Recursos Federales</v>
      </c>
      <c r="N2480" s="16" t="str">
        <f t="shared" si="350"/>
        <v>570</v>
      </c>
      <c r="O2480" s="16" t="str">
        <f>VLOOKUP(N2480:N5636,[11]FF!$A$22:$B$93,2,FALSE)</f>
        <v>Proyecto Desarrollo Regional 2018</v>
      </c>
      <c r="P2480" s="16">
        <v>882838</v>
      </c>
      <c r="Q2480" s="16">
        <v>9</v>
      </c>
      <c r="R2480" s="17">
        <v>0</v>
      </c>
      <c r="S2480" s="17">
        <v>0</v>
      </c>
      <c r="T2480" s="17">
        <f t="shared" si="342"/>
        <v>0</v>
      </c>
      <c r="U2480" s="17">
        <v>0</v>
      </c>
      <c r="V2480" s="17">
        <v>22151.85</v>
      </c>
      <c r="W2480" s="17">
        <f t="shared" si="343"/>
        <v>-22151.85</v>
      </c>
      <c r="X2480" t="str">
        <f>VLOOKUP(J2480,'[12]Conver ASEJ VS Clave Nueva'!$A$4:$C$193,3,FALSE)</f>
        <v>6.4.1.9</v>
      </c>
      <c r="Y2480" t="str">
        <f>VLOOKUP(K2480,'[13]Conver ASEJ VS Clave Nueva'!$B$4:$D$193,3,FALSE)</f>
        <v>Otros  accesorios</v>
      </c>
    </row>
    <row r="2481" spans="1:25" x14ac:dyDescent="0.25">
      <c r="A2481" s="16">
        <v>87741</v>
      </c>
      <c r="B2481" s="16" t="s">
        <v>192</v>
      </c>
      <c r="C2481" s="16" t="str">
        <f t="shared" si="344"/>
        <v>2018</v>
      </c>
      <c r="D2481" s="16" t="str">
        <f t="shared" si="345"/>
        <v>060000</v>
      </c>
      <c r="E2481" s="16" t="str">
        <f>VLOOKUP(D2481:D5637,'[10]Catalogos CRI'!$A$10:$B$19,2,FALSE)</f>
        <v>APROVECHAMIENTOS</v>
      </c>
      <c r="F2481" s="16" t="str">
        <f t="shared" si="346"/>
        <v>064000</v>
      </c>
      <c r="G2481" s="16" t="str">
        <f>VLOOKUP(F2481:F5637,'[10]Catalogos CRI'!$A$24:$B$65,2,FALSE)</f>
        <v>ACCESORIOS DE LOS APORVECHAMIENTOS</v>
      </c>
      <c r="H2481" s="16" t="str">
        <f t="shared" si="347"/>
        <v>064010</v>
      </c>
      <c r="I2481" s="16" t="str">
        <f>VLOOKUP(H2481:H5637,'[10]Catalogos CRI'!$A$70:$B$148,2,FALSE)</f>
        <v>Otros no especificados</v>
      </c>
      <c r="J2481" s="16" t="str">
        <f t="shared" si="348"/>
        <v>064011</v>
      </c>
      <c r="K2481" s="16" t="str">
        <f>VLOOKUP(J2481:J5637,'[10]Catalogos CRI'!$A$153:$B$335,2,FALSE)</f>
        <v>Otros  accesorios</v>
      </c>
      <c r="L2481" s="16" t="str">
        <f t="shared" si="349"/>
        <v>500</v>
      </c>
      <c r="M2481" s="16" t="str">
        <f>VLOOKUP(L2481:L5637,[11]FF!$A$10:$B$16,2,FALSE)</f>
        <v>Recursos Federales</v>
      </c>
      <c r="N2481" s="16" t="str">
        <f t="shared" si="350"/>
        <v>570</v>
      </c>
      <c r="O2481" s="16" t="str">
        <f>VLOOKUP(N2481:N5637,[11]FF!$A$22:$B$93,2,FALSE)</f>
        <v>Proyecto Desarrollo Regional 2018</v>
      </c>
      <c r="P2481" s="16">
        <v>882839</v>
      </c>
      <c r="Q2481" s="16">
        <v>10</v>
      </c>
      <c r="R2481" s="17">
        <v>0</v>
      </c>
      <c r="S2481" s="17">
        <v>0</v>
      </c>
      <c r="T2481" s="17">
        <f t="shared" si="342"/>
        <v>0</v>
      </c>
      <c r="U2481" s="17">
        <v>0</v>
      </c>
      <c r="V2481" s="17">
        <v>18274.18</v>
      </c>
      <c r="W2481" s="17">
        <f t="shared" si="343"/>
        <v>-18274.18</v>
      </c>
      <c r="X2481" t="str">
        <f>VLOOKUP(J2481,'[12]Conver ASEJ VS Clave Nueva'!$A$4:$C$193,3,FALSE)</f>
        <v>6.4.1.9</v>
      </c>
      <c r="Y2481" t="str">
        <f>VLOOKUP(K2481,'[13]Conver ASEJ VS Clave Nueva'!$B$4:$D$193,3,FALSE)</f>
        <v>Otros  accesorios</v>
      </c>
    </row>
    <row r="2482" spans="1:25" x14ac:dyDescent="0.25">
      <c r="A2482" s="16">
        <v>87741</v>
      </c>
      <c r="B2482" s="16" t="s">
        <v>192</v>
      </c>
      <c r="C2482" s="16" t="str">
        <f t="shared" si="344"/>
        <v>2018</v>
      </c>
      <c r="D2482" s="16" t="str">
        <f t="shared" si="345"/>
        <v>060000</v>
      </c>
      <c r="E2482" s="16" t="str">
        <f>VLOOKUP(D2482:D5638,'[10]Catalogos CRI'!$A$10:$B$19,2,FALSE)</f>
        <v>APROVECHAMIENTOS</v>
      </c>
      <c r="F2482" s="16" t="str">
        <f t="shared" si="346"/>
        <v>064000</v>
      </c>
      <c r="G2482" s="16" t="str">
        <f>VLOOKUP(F2482:F5638,'[10]Catalogos CRI'!$A$24:$B$65,2,FALSE)</f>
        <v>ACCESORIOS DE LOS APORVECHAMIENTOS</v>
      </c>
      <c r="H2482" s="16" t="str">
        <f t="shared" si="347"/>
        <v>064010</v>
      </c>
      <c r="I2482" s="16" t="str">
        <f>VLOOKUP(H2482:H5638,'[10]Catalogos CRI'!$A$70:$B$148,2,FALSE)</f>
        <v>Otros no especificados</v>
      </c>
      <c r="J2482" s="16" t="str">
        <f t="shared" si="348"/>
        <v>064011</v>
      </c>
      <c r="K2482" s="16" t="str">
        <f>VLOOKUP(J2482:J5638,'[10]Catalogos CRI'!$A$153:$B$335,2,FALSE)</f>
        <v>Otros  accesorios</v>
      </c>
      <c r="L2482" s="16" t="str">
        <f t="shared" si="349"/>
        <v>500</v>
      </c>
      <c r="M2482" s="16" t="str">
        <f>VLOOKUP(L2482:L5638,[11]FF!$A$10:$B$16,2,FALSE)</f>
        <v>Recursos Federales</v>
      </c>
      <c r="N2482" s="16" t="str">
        <f t="shared" si="350"/>
        <v>570</v>
      </c>
      <c r="O2482" s="16" t="str">
        <f>VLOOKUP(N2482:N5638,[11]FF!$A$22:$B$93,2,FALSE)</f>
        <v>Proyecto Desarrollo Regional 2018</v>
      </c>
      <c r="P2482" s="16">
        <v>882840</v>
      </c>
      <c r="Q2482" s="16">
        <v>11</v>
      </c>
      <c r="R2482" s="17">
        <v>0</v>
      </c>
      <c r="S2482" s="17">
        <v>0</v>
      </c>
      <c r="T2482" s="17">
        <f t="shared" si="342"/>
        <v>0</v>
      </c>
      <c r="U2482" s="17">
        <v>0</v>
      </c>
      <c r="V2482" s="17">
        <v>14482.24</v>
      </c>
      <c r="W2482" s="17">
        <f t="shared" si="343"/>
        <v>-14482.24</v>
      </c>
      <c r="X2482" t="str">
        <f>VLOOKUP(J2482,'[12]Conver ASEJ VS Clave Nueva'!$A$4:$C$193,3,FALSE)</f>
        <v>6.4.1.9</v>
      </c>
      <c r="Y2482" t="str">
        <f>VLOOKUP(K2482,'[13]Conver ASEJ VS Clave Nueva'!$B$4:$D$193,3,FALSE)</f>
        <v>Otros  accesorios</v>
      </c>
    </row>
    <row r="2483" spans="1:25" x14ac:dyDescent="0.25">
      <c r="A2483" s="16">
        <v>87741</v>
      </c>
      <c r="B2483" s="16" t="s">
        <v>192</v>
      </c>
      <c r="C2483" s="16" t="str">
        <f t="shared" si="344"/>
        <v>2018</v>
      </c>
      <c r="D2483" s="16" t="str">
        <f t="shared" si="345"/>
        <v>060000</v>
      </c>
      <c r="E2483" s="16" t="str">
        <f>VLOOKUP(D2483:D5639,'[10]Catalogos CRI'!$A$10:$B$19,2,FALSE)</f>
        <v>APROVECHAMIENTOS</v>
      </c>
      <c r="F2483" s="16" t="str">
        <f t="shared" si="346"/>
        <v>064000</v>
      </c>
      <c r="G2483" s="16" t="str">
        <f>VLOOKUP(F2483:F5639,'[10]Catalogos CRI'!$A$24:$B$65,2,FALSE)</f>
        <v>ACCESORIOS DE LOS APORVECHAMIENTOS</v>
      </c>
      <c r="H2483" s="16" t="str">
        <f t="shared" si="347"/>
        <v>064010</v>
      </c>
      <c r="I2483" s="16" t="str">
        <f>VLOOKUP(H2483:H5639,'[10]Catalogos CRI'!$A$70:$B$148,2,FALSE)</f>
        <v>Otros no especificados</v>
      </c>
      <c r="J2483" s="16" t="str">
        <f t="shared" si="348"/>
        <v>064011</v>
      </c>
      <c r="K2483" s="16" t="str">
        <f>VLOOKUP(J2483:J5639,'[10]Catalogos CRI'!$A$153:$B$335,2,FALSE)</f>
        <v>Otros  accesorios</v>
      </c>
      <c r="L2483" s="16" t="str">
        <f t="shared" si="349"/>
        <v>500</v>
      </c>
      <c r="M2483" s="16" t="str">
        <f>VLOOKUP(L2483:L5639,[11]FF!$A$10:$B$16,2,FALSE)</f>
        <v>Recursos Federales</v>
      </c>
      <c r="N2483" s="16" t="str">
        <f t="shared" si="350"/>
        <v>570</v>
      </c>
      <c r="O2483" s="16" t="str">
        <f>VLOOKUP(N2483:N5639,[11]FF!$A$22:$B$93,2,FALSE)</f>
        <v>Proyecto Desarrollo Regional 2018</v>
      </c>
      <c r="P2483" s="16">
        <v>882841</v>
      </c>
      <c r="Q2483" s="16">
        <v>12</v>
      </c>
      <c r="R2483" s="17">
        <v>0</v>
      </c>
      <c r="S2483" s="17">
        <v>0</v>
      </c>
      <c r="T2483" s="17">
        <f t="shared" si="342"/>
        <v>0</v>
      </c>
      <c r="U2483" s="17">
        <v>0</v>
      </c>
      <c r="V2483" s="17">
        <v>7071.73</v>
      </c>
      <c r="W2483" s="17">
        <f t="shared" si="343"/>
        <v>-7071.73</v>
      </c>
      <c r="X2483" t="str">
        <f>VLOOKUP(J2483,'[12]Conver ASEJ VS Clave Nueva'!$A$4:$C$193,3,FALSE)</f>
        <v>6.4.1.9</v>
      </c>
      <c r="Y2483" t="str">
        <f>VLOOKUP(K2483,'[13]Conver ASEJ VS Clave Nueva'!$B$4:$D$193,3,FALSE)</f>
        <v>Otros  accesorios</v>
      </c>
    </row>
    <row r="2484" spans="1:25" x14ac:dyDescent="0.25">
      <c r="A2484" s="16">
        <v>86996</v>
      </c>
      <c r="B2484" s="16" t="s">
        <v>58</v>
      </c>
      <c r="C2484" s="16" t="str">
        <f t="shared" si="344"/>
        <v>2018</v>
      </c>
      <c r="D2484" s="16" t="str">
        <f t="shared" si="345"/>
        <v>040000</v>
      </c>
      <c r="E2484" s="16" t="str">
        <f>VLOOKUP(D2484:D5640,'[10]Catalogos CRI'!$A$10:$B$19,2,FALSE)</f>
        <v>DERECHOS</v>
      </c>
      <c r="F2484" s="16" t="str">
        <f t="shared" si="346"/>
        <v>043000</v>
      </c>
      <c r="G2484" s="16" t="str">
        <f>VLOOKUP(F2484:F5640,'[10]Catalogos CRI'!$A$24:$B$65,2,FALSE)</f>
        <v>DERECHOS POR PRESTACIÓN DE SERVICIOS</v>
      </c>
      <c r="H2484" s="16" t="str">
        <f t="shared" si="347"/>
        <v>043300</v>
      </c>
      <c r="I2484" s="16" t="str">
        <f>VLOOKUP(H2484:H5640,'[10]Catalogos CRI'!$A$70:$B$148,2,FALSE)</f>
        <v>Certificaciones</v>
      </c>
      <c r="J2484" s="16" t="str">
        <f t="shared" si="348"/>
        <v>043301</v>
      </c>
      <c r="K2484" s="16" t="str">
        <f>VLOOKUP(J2484:J5640,'[10]Catalogos CRI'!$A$153:$B$335,2,FALSE)</f>
        <v>Expedición de certificados, certificaciones, constancias o copias certificadas</v>
      </c>
      <c r="L2484" s="16" t="str">
        <f t="shared" si="349"/>
        <v>400</v>
      </c>
      <c r="M2484" s="16" t="str">
        <f>VLOOKUP(L2484:L5640,[11]FF!$A$10:$B$16,2,FALSE)</f>
        <v>Ingresos Propios</v>
      </c>
      <c r="N2484" s="16" t="str">
        <f t="shared" si="350"/>
        <v>401</v>
      </c>
      <c r="O2484" s="16" t="str">
        <f>VLOOKUP(N2484:N5640,[11]FF!$A$22:$B$93,2,FALSE)</f>
        <v>Ingresos Propios</v>
      </c>
      <c r="P2484" s="16">
        <v>880349</v>
      </c>
      <c r="Q2484" s="16">
        <v>6</v>
      </c>
      <c r="R2484" s="17">
        <v>597795</v>
      </c>
      <c r="S2484" s="17">
        <v>0</v>
      </c>
      <c r="T2484" s="17">
        <f t="shared" si="342"/>
        <v>597795</v>
      </c>
      <c r="U2484" s="17">
        <v>0</v>
      </c>
      <c r="V2484" s="17">
        <v>0</v>
      </c>
      <c r="W2484" s="17">
        <f t="shared" si="343"/>
        <v>597795</v>
      </c>
      <c r="X2484" t="str">
        <f>VLOOKUP(J2484,'[12]Conver ASEJ VS Clave Nueva'!$A$4:$C$193,3,FALSE)</f>
        <v>4.3.13.1</v>
      </c>
      <c r="Y2484" t="str">
        <f>VLOOKUP(K2484,'[13]Conver ASEJ VS Clave Nueva'!$B$4:$D$193,3,FALSE)</f>
        <v>Expedición de certificados, certificaciones, constancias o copias certificadas</v>
      </c>
    </row>
    <row r="2485" spans="1:25" x14ac:dyDescent="0.25">
      <c r="A2485" s="16">
        <v>86996</v>
      </c>
      <c r="B2485" s="16" t="s">
        <v>58</v>
      </c>
      <c r="C2485" s="16" t="str">
        <f t="shared" si="344"/>
        <v>2018</v>
      </c>
      <c r="D2485" s="16" t="str">
        <f t="shared" si="345"/>
        <v>040000</v>
      </c>
      <c r="E2485" s="16" t="str">
        <f>VLOOKUP(D2485:D5641,'[10]Catalogos CRI'!$A$10:$B$19,2,FALSE)</f>
        <v>DERECHOS</v>
      </c>
      <c r="F2485" s="16" t="str">
        <f t="shared" si="346"/>
        <v>043000</v>
      </c>
      <c r="G2485" s="16" t="str">
        <f>VLOOKUP(F2485:F5641,'[10]Catalogos CRI'!$A$24:$B$65,2,FALSE)</f>
        <v>DERECHOS POR PRESTACIÓN DE SERVICIOS</v>
      </c>
      <c r="H2485" s="16" t="str">
        <f t="shared" si="347"/>
        <v>043300</v>
      </c>
      <c r="I2485" s="16" t="str">
        <f>VLOOKUP(H2485:H5641,'[10]Catalogos CRI'!$A$70:$B$148,2,FALSE)</f>
        <v>Certificaciones</v>
      </c>
      <c r="J2485" s="16" t="str">
        <f t="shared" si="348"/>
        <v>043301</v>
      </c>
      <c r="K2485" s="16" t="str">
        <f>VLOOKUP(J2485:J5641,'[10]Catalogos CRI'!$A$153:$B$335,2,FALSE)</f>
        <v>Expedición de certificados, certificaciones, constancias o copias certificadas</v>
      </c>
      <c r="L2485" s="16" t="str">
        <f t="shared" si="349"/>
        <v>400</v>
      </c>
      <c r="M2485" s="16" t="str">
        <f>VLOOKUP(L2485:L5641,[11]FF!$A$10:$B$16,2,FALSE)</f>
        <v>Ingresos Propios</v>
      </c>
      <c r="N2485" s="16" t="str">
        <f t="shared" si="350"/>
        <v>401</v>
      </c>
      <c r="O2485" s="16" t="str">
        <f>VLOOKUP(N2485:N5641,[11]FF!$A$22:$B$93,2,FALSE)</f>
        <v>Ingresos Propios</v>
      </c>
      <c r="P2485" s="16">
        <v>880350</v>
      </c>
      <c r="Q2485" s="16">
        <v>7</v>
      </c>
      <c r="R2485" s="17">
        <v>597795</v>
      </c>
      <c r="S2485" s="17">
        <v>0</v>
      </c>
      <c r="T2485" s="17">
        <f t="shared" si="342"/>
        <v>597795</v>
      </c>
      <c r="U2485" s="17">
        <v>0</v>
      </c>
      <c r="V2485" s="17">
        <v>0</v>
      </c>
      <c r="W2485" s="17">
        <f t="shared" si="343"/>
        <v>597795</v>
      </c>
      <c r="X2485" t="str">
        <f>VLOOKUP(J2485,'[12]Conver ASEJ VS Clave Nueva'!$A$4:$C$193,3,FALSE)</f>
        <v>4.3.13.1</v>
      </c>
      <c r="Y2485" t="str">
        <f>VLOOKUP(K2485,'[13]Conver ASEJ VS Clave Nueva'!$B$4:$D$193,3,FALSE)</f>
        <v>Expedición de certificados, certificaciones, constancias o copias certificadas</v>
      </c>
    </row>
    <row r="2486" spans="1:25" x14ac:dyDescent="0.25">
      <c r="A2486" s="16">
        <v>86996</v>
      </c>
      <c r="B2486" s="16" t="s">
        <v>58</v>
      </c>
      <c r="C2486" s="16" t="str">
        <f t="shared" si="344"/>
        <v>2018</v>
      </c>
      <c r="D2486" s="16" t="str">
        <f t="shared" si="345"/>
        <v>040000</v>
      </c>
      <c r="E2486" s="16" t="str">
        <f>VLOOKUP(D2486:D5642,'[10]Catalogos CRI'!$A$10:$B$19,2,FALSE)</f>
        <v>DERECHOS</v>
      </c>
      <c r="F2486" s="16" t="str">
        <f t="shared" si="346"/>
        <v>043000</v>
      </c>
      <c r="G2486" s="16" t="str">
        <f>VLOOKUP(F2486:F5642,'[10]Catalogos CRI'!$A$24:$B$65,2,FALSE)</f>
        <v>DERECHOS POR PRESTACIÓN DE SERVICIOS</v>
      </c>
      <c r="H2486" s="16" t="str">
        <f t="shared" si="347"/>
        <v>043300</v>
      </c>
      <c r="I2486" s="16" t="str">
        <f>VLOOKUP(H2486:H5642,'[10]Catalogos CRI'!$A$70:$B$148,2,FALSE)</f>
        <v>Certificaciones</v>
      </c>
      <c r="J2486" s="16" t="str">
        <f t="shared" si="348"/>
        <v>043301</v>
      </c>
      <c r="K2486" s="16" t="str">
        <f>VLOOKUP(J2486:J5642,'[10]Catalogos CRI'!$A$153:$B$335,2,FALSE)</f>
        <v>Expedición de certificados, certificaciones, constancias o copias certificadas</v>
      </c>
      <c r="L2486" s="16" t="str">
        <f t="shared" si="349"/>
        <v>400</v>
      </c>
      <c r="M2486" s="16" t="str">
        <f>VLOOKUP(L2486:L5642,[11]FF!$A$10:$B$16,2,FALSE)</f>
        <v>Ingresos Propios</v>
      </c>
      <c r="N2486" s="16" t="str">
        <f t="shared" si="350"/>
        <v>401</v>
      </c>
      <c r="O2486" s="16" t="str">
        <f>VLOOKUP(N2486:N5642,[11]FF!$A$22:$B$93,2,FALSE)</f>
        <v>Ingresos Propios</v>
      </c>
      <c r="P2486" s="16">
        <v>880351</v>
      </c>
      <c r="Q2486" s="16">
        <v>8</v>
      </c>
      <c r="R2486" s="17">
        <v>597795</v>
      </c>
      <c r="S2486" s="17">
        <v>0</v>
      </c>
      <c r="T2486" s="17">
        <f t="shared" si="342"/>
        <v>597795</v>
      </c>
      <c r="U2486" s="17">
        <v>0</v>
      </c>
      <c r="V2486" s="17">
        <v>0</v>
      </c>
      <c r="W2486" s="17">
        <f t="shared" si="343"/>
        <v>597795</v>
      </c>
      <c r="X2486" t="str">
        <f>VLOOKUP(J2486,'[12]Conver ASEJ VS Clave Nueva'!$A$4:$C$193,3,FALSE)</f>
        <v>4.3.13.1</v>
      </c>
      <c r="Y2486" t="str">
        <f>VLOOKUP(K2486,'[13]Conver ASEJ VS Clave Nueva'!$B$4:$D$193,3,FALSE)</f>
        <v>Expedición de certificados, certificaciones, constancias o copias certificadas</v>
      </c>
    </row>
    <row r="2487" spans="1:25" x14ac:dyDescent="0.25">
      <c r="A2487" s="16">
        <v>86996</v>
      </c>
      <c r="B2487" s="16" t="s">
        <v>58</v>
      </c>
      <c r="C2487" s="16" t="str">
        <f t="shared" si="344"/>
        <v>2018</v>
      </c>
      <c r="D2487" s="16" t="str">
        <f t="shared" si="345"/>
        <v>040000</v>
      </c>
      <c r="E2487" s="16" t="str">
        <f>VLOOKUP(D2487:D5643,'[10]Catalogos CRI'!$A$10:$B$19,2,FALSE)</f>
        <v>DERECHOS</v>
      </c>
      <c r="F2487" s="16" t="str">
        <f t="shared" si="346"/>
        <v>043000</v>
      </c>
      <c r="G2487" s="16" t="str">
        <f>VLOOKUP(F2487:F5643,'[10]Catalogos CRI'!$A$24:$B$65,2,FALSE)</f>
        <v>DERECHOS POR PRESTACIÓN DE SERVICIOS</v>
      </c>
      <c r="H2487" s="16" t="str">
        <f t="shared" si="347"/>
        <v>043300</v>
      </c>
      <c r="I2487" s="16" t="str">
        <f>VLOOKUP(H2487:H5643,'[10]Catalogos CRI'!$A$70:$B$148,2,FALSE)</f>
        <v>Certificaciones</v>
      </c>
      <c r="J2487" s="16" t="str">
        <f t="shared" si="348"/>
        <v>043301</v>
      </c>
      <c r="K2487" s="16" t="str">
        <f>VLOOKUP(J2487:J5643,'[10]Catalogos CRI'!$A$153:$B$335,2,FALSE)</f>
        <v>Expedición de certificados, certificaciones, constancias o copias certificadas</v>
      </c>
      <c r="L2487" s="16" t="str">
        <f t="shared" si="349"/>
        <v>400</v>
      </c>
      <c r="M2487" s="16" t="str">
        <f>VLOOKUP(L2487:L5643,[11]FF!$A$10:$B$16,2,FALSE)</f>
        <v>Ingresos Propios</v>
      </c>
      <c r="N2487" s="16" t="str">
        <f t="shared" si="350"/>
        <v>401</v>
      </c>
      <c r="O2487" s="16" t="str">
        <f>VLOOKUP(N2487:N5643,[11]FF!$A$22:$B$93,2,FALSE)</f>
        <v>Ingresos Propios</v>
      </c>
      <c r="P2487" s="16">
        <v>880352</v>
      </c>
      <c r="Q2487" s="16">
        <v>9</v>
      </c>
      <c r="R2487" s="17">
        <v>597795</v>
      </c>
      <c r="S2487" s="17">
        <v>0</v>
      </c>
      <c r="T2487" s="17">
        <f t="shared" si="342"/>
        <v>597795</v>
      </c>
      <c r="U2487" s="17">
        <v>0</v>
      </c>
      <c r="V2487" s="17">
        <v>0</v>
      </c>
      <c r="W2487" s="17">
        <f t="shared" si="343"/>
        <v>597795</v>
      </c>
      <c r="X2487" t="str">
        <f>VLOOKUP(J2487,'[12]Conver ASEJ VS Clave Nueva'!$A$4:$C$193,3,FALSE)</f>
        <v>4.3.13.1</v>
      </c>
      <c r="Y2487" t="str">
        <f>VLOOKUP(K2487,'[13]Conver ASEJ VS Clave Nueva'!$B$4:$D$193,3,FALSE)</f>
        <v>Expedición de certificados, certificaciones, constancias o copias certificadas</v>
      </c>
    </row>
    <row r="2488" spans="1:25" x14ac:dyDescent="0.25">
      <c r="A2488" s="16">
        <v>86996</v>
      </c>
      <c r="B2488" s="16" t="s">
        <v>58</v>
      </c>
      <c r="C2488" s="16" t="str">
        <f t="shared" si="344"/>
        <v>2018</v>
      </c>
      <c r="D2488" s="16" t="str">
        <f t="shared" si="345"/>
        <v>040000</v>
      </c>
      <c r="E2488" s="16" t="str">
        <f>VLOOKUP(D2488:D5644,'[10]Catalogos CRI'!$A$10:$B$19,2,FALSE)</f>
        <v>DERECHOS</v>
      </c>
      <c r="F2488" s="16" t="str">
        <f t="shared" si="346"/>
        <v>043000</v>
      </c>
      <c r="G2488" s="16" t="str">
        <f>VLOOKUP(F2488:F5644,'[10]Catalogos CRI'!$A$24:$B$65,2,FALSE)</f>
        <v>DERECHOS POR PRESTACIÓN DE SERVICIOS</v>
      </c>
      <c r="H2488" s="16" t="str">
        <f t="shared" si="347"/>
        <v>043300</v>
      </c>
      <c r="I2488" s="16" t="str">
        <f>VLOOKUP(H2488:H5644,'[10]Catalogos CRI'!$A$70:$B$148,2,FALSE)</f>
        <v>Certificaciones</v>
      </c>
      <c r="J2488" s="16" t="str">
        <f t="shared" si="348"/>
        <v>043301</v>
      </c>
      <c r="K2488" s="16" t="str">
        <f>VLOOKUP(J2488:J5644,'[10]Catalogos CRI'!$A$153:$B$335,2,FALSE)</f>
        <v>Expedición de certificados, certificaciones, constancias o copias certificadas</v>
      </c>
      <c r="L2488" s="16" t="str">
        <f t="shared" si="349"/>
        <v>400</v>
      </c>
      <c r="M2488" s="16" t="str">
        <f>VLOOKUP(L2488:L5644,[11]FF!$A$10:$B$16,2,FALSE)</f>
        <v>Ingresos Propios</v>
      </c>
      <c r="N2488" s="16" t="str">
        <f t="shared" si="350"/>
        <v>401</v>
      </c>
      <c r="O2488" s="16" t="str">
        <f>VLOOKUP(N2488:N5644,[11]FF!$A$22:$B$93,2,FALSE)</f>
        <v>Ingresos Propios</v>
      </c>
      <c r="P2488" s="16">
        <v>880353</v>
      </c>
      <c r="Q2488" s="16">
        <v>10</v>
      </c>
      <c r="R2488" s="17">
        <v>597795</v>
      </c>
      <c r="S2488" s="17">
        <v>0</v>
      </c>
      <c r="T2488" s="17">
        <f t="shared" si="342"/>
        <v>597795</v>
      </c>
      <c r="U2488" s="17">
        <v>0</v>
      </c>
      <c r="V2488" s="17">
        <v>0</v>
      </c>
      <c r="W2488" s="17">
        <f t="shared" si="343"/>
        <v>597795</v>
      </c>
      <c r="X2488" t="str">
        <f>VLOOKUP(J2488,'[12]Conver ASEJ VS Clave Nueva'!$A$4:$C$193,3,FALSE)</f>
        <v>4.3.13.1</v>
      </c>
      <c r="Y2488" t="str">
        <f>VLOOKUP(K2488,'[13]Conver ASEJ VS Clave Nueva'!$B$4:$D$193,3,FALSE)</f>
        <v>Expedición de certificados, certificaciones, constancias o copias certificadas</v>
      </c>
    </row>
    <row r="2489" spans="1:25" x14ac:dyDescent="0.25">
      <c r="A2489" s="16">
        <v>86996</v>
      </c>
      <c r="B2489" s="16" t="s">
        <v>58</v>
      </c>
      <c r="C2489" s="16" t="str">
        <f t="shared" si="344"/>
        <v>2018</v>
      </c>
      <c r="D2489" s="16" t="str">
        <f t="shared" si="345"/>
        <v>040000</v>
      </c>
      <c r="E2489" s="16" t="str">
        <f>VLOOKUP(D2489:D5645,'[10]Catalogos CRI'!$A$10:$B$19,2,FALSE)</f>
        <v>DERECHOS</v>
      </c>
      <c r="F2489" s="16" t="str">
        <f t="shared" si="346"/>
        <v>043000</v>
      </c>
      <c r="G2489" s="16" t="str">
        <f>VLOOKUP(F2489:F5645,'[10]Catalogos CRI'!$A$24:$B$65,2,FALSE)</f>
        <v>DERECHOS POR PRESTACIÓN DE SERVICIOS</v>
      </c>
      <c r="H2489" s="16" t="str">
        <f t="shared" si="347"/>
        <v>043300</v>
      </c>
      <c r="I2489" s="16" t="str">
        <f>VLOOKUP(H2489:H5645,'[10]Catalogos CRI'!$A$70:$B$148,2,FALSE)</f>
        <v>Certificaciones</v>
      </c>
      <c r="J2489" s="16" t="str">
        <f t="shared" si="348"/>
        <v>043301</v>
      </c>
      <c r="K2489" s="16" t="str">
        <f>VLOOKUP(J2489:J5645,'[10]Catalogos CRI'!$A$153:$B$335,2,FALSE)</f>
        <v>Expedición de certificados, certificaciones, constancias o copias certificadas</v>
      </c>
      <c r="L2489" s="16" t="str">
        <f t="shared" si="349"/>
        <v>400</v>
      </c>
      <c r="M2489" s="16" t="str">
        <f>VLOOKUP(L2489:L5645,[11]FF!$A$10:$B$16,2,FALSE)</f>
        <v>Ingresos Propios</v>
      </c>
      <c r="N2489" s="16" t="str">
        <f t="shared" si="350"/>
        <v>401</v>
      </c>
      <c r="O2489" s="16" t="str">
        <f>VLOOKUP(N2489:N5645,[11]FF!$A$22:$B$93,2,FALSE)</f>
        <v>Ingresos Propios</v>
      </c>
      <c r="P2489" s="16">
        <v>880354</v>
      </c>
      <c r="Q2489" s="16">
        <v>11</v>
      </c>
      <c r="R2489" s="17">
        <v>597795</v>
      </c>
      <c r="S2489" s="17">
        <v>0</v>
      </c>
      <c r="T2489" s="17">
        <f t="shared" si="342"/>
        <v>597795</v>
      </c>
      <c r="U2489" s="17">
        <v>0</v>
      </c>
      <c r="V2489" s="17">
        <v>0</v>
      </c>
      <c r="W2489" s="17">
        <f t="shared" si="343"/>
        <v>597795</v>
      </c>
      <c r="X2489" t="str">
        <f>VLOOKUP(J2489,'[12]Conver ASEJ VS Clave Nueva'!$A$4:$C$193,3,FALSE)</f>
        <v>4.3.13.1</v>
      </c>
      <c r="Y2489" t="str">
        <f>VLOOKUP(K2489,'[13]Conver ASEJ VS Clave Nueva'!$B$4:$D$193,3,FALSE)</f>
        <v>Expedición de certificados, certificaciones, constancias o copias certificadas</v>
      </c>
    </row>
    <row r="2490" spans="1:25" x14ac:dyDescent="0.25">
      <c r="A2490" s="16">
        <v>86996</v>
      </c>
      <c r="B2490" s="16" t="s">
        <v>58</v>
      </c>
      <c r="C2490" s="16" t="str">
        <f t="shared" si="344"/>
        <v>2018</v>
      </c>
      <c r="D2490" s="16" t="str">
        <f t="shared" si="345"/>
        <v>040000</v>
      </c>
      <c r="E2490" s="16" t="str">
        <f>VLOOKUP(D2490:D5646,'[10]Catalogos CRI'!$A$10:$B$19,2,FALSE)</f>
        <v>DERECHOS</v>
      </c>
      <c r="F2490" s="16" t="str">
        <f t="shared" si="346"/>
        <v>043000</v>
      </c>
      <c r="G2490" s="16" t="str">
        <f>VLOOKUP(F2490:F5646,'[10]Catalogos CRI'!$A$24:$B$65,2,FALSE)</f>
        <v>DERECHOS POR PRESTACIÓN DE SERVICIOS</v>
      </c>
      <c r="H2490" s="16" t="str">
        <f t="shared" si="347"/>
        <v>043300</v>
      </c>
      <c r="I2490" s="16" t="str">
        <f>VLOOKUP(H2490:H5646,'[10]Catalogos CRI'!$A$70:$B$148,2,FALSE)</f>
        <v>Certificaciones</v>
      </c>
      <c r="J2490" s="16" t="str">
        <f t="shared" si="348"/>
        <v>043301</v>
      </c>
      <c r="K2490" s="16" t="str">
        <f>VLOOKUP(J2490:J5646,'[10]Catalogos CRI'!$A$153:$B$335,2,FALSE)</f>
        <v>Expedición de certificados, certificaciones, constancias o copias certificadas</v>
      </c>
      <c r="L2490" s="16" t="str">
        <f t="shared" si="349"/>
        <v>400</v>
      </c>
      <c r="M2490" s="16" t="str">
        <f>VLOOKUP(L2490:L5646,[11]FF!$A$10:$B$16,2,FALSE)</f>
        <v>Ingresos Propios</v>
      </c>
      <c r="N2490" s="16" t="str">
        <f t="shared" si="350"/>
        <v>401</v>
      </c>
      <c r="O2490" s="16" t="str">
        <f>VLOOKUP(N2490:N5646,[11]FF!$A$22:$B$93,2,FALSE)</f>
        <v>Ingresos Propios</v>
      </c>
      <c r="P2490" s="16">
        <v>880355</v>
      </c>
      <c r="Q2490" s="16">
        <v>12</v>
      </c>
      <c r="R2490" s="17">
        <v>597795</v>
      </c>
      <c r="S2490" s="17">
        <v>0</v>
      </c>
      <c r="T2490" s="17">
        <f t="shared" si="342"/>
        <v>597795</v>
      </c>
      <c r="U2490" s="17">
        <v>0</v>
      </c>
      <c r="V2490" s="17">
        <v>8182</v>
      </c>
      <c r="W2490" s="17">
        <f t="shared" si="343"/>
        <v>589613</v>
      </c>
      <c r="X2490" t="str">
        <f>VLOOKUP(J2490,'[12]Conver ASEJ VS Clave Nueva'!$A$4:$C$193,3,FALSE)</f>
        <v>4.3.13.1</v>
      </c>
      <c r="Y2490" t="str">
        <f>VLOOKUP(K2490,'[13]Conver ASEJ VS Clave Nueva'!$B$4:$D$193,3,FALSE)</f>
        <v>Expedición de certificados, certificaciones, constancias o copias certificadas</v>
      </c>
    </row>
    <row r="2491" spans="1:25" x14ac:dyDescent="0.25">
      <c r="A2491" s="16">
        <v>86997</v>
      </c>
      <c r="B2491" s="16" t="s">
        <v>59</v>
      </c>
      <c r="C2491" s="16" t="str">
        <f t="shared" si="344"/>
        <v>2018</v>
      </c>
      <c r="D2491" s="16" t="str">
        <f t="shared" si="345"/>
        <v>040000</v>
      </c>
      <c r="E2491" s="16" t="str">
        <f>VLOOKUP(D2491:D5647,'[10]Catalogos CRI'!$A$10:$B$19,2,FALSE)</f>
        <v>DERECHOS</v>
      </c>
      <c r="F2491" s="16" t="str">
        <f t="shared" si="346"/>
        <v>043000</v>
      </c>
      <c r="G2491" s="16" t="str">
        <f>VLOOKUP(F2491:F5647,'[10]Catalogos CRI'!$A$24:$B$65,2,FALSE)</f>
        <v>DERECHOS POR PRESTACIÓN DE SERVICIOS</v>
      </c>
      <c r="H2491" s="16" t="str">
        <f t="shared" si="347"/>
        <v>043300</v>
      </c>
      <c r="I2491" s="16" t="str">
        <f>VLOOKUP(H2491:H5647,'[10]Catalogos CRI'!$A$70:$B$148,2,FALSE)</f>
        <v>Certificaciones</v>
      </c>
      <c r="J2491" s="16" t="str">
        <f t="shared" si="348"/>
        <v>043303</v>
      </c>
      <c r="K2491" s="16" t="str">
        <f>VLOOKUP(J2491:J5647,'[10]Catalogos CRI'!$A$153:$B$335,2,FALSE)</f>
        <v>Dictámenes de trazo, uso y destino</v>
      </c>
      <c r="L2491" s="16" t="str">
        <f t="shared" si="349"/>
        <v>400</v>
      </c>
      <c r="M2491" s="16" t="str">
        <f>VLOOKUP(L2491:L5647,[11]FF!$A$10:$B$16,2,FALSE)</f>
        <v>Ingresos Propios</v>
      </c>
      <c r="N2491" s="16" t="str">
        <f t="shared" si="350"/>
        <v>401</v>
      </c>
      <c r="O2491" s="16" t="str">
        <f>VLOOKUP(N2491:N5647,[11]FF!$A$22:$B$93,2,FALSE)</f>
        <v>Ingresos Propios</v>
      </c>
      <c r="P2491" s="16">
        <v>880356</v>
      </c>
      <c r="Q2491" s="16">
        <v>1</v>
      </c>
      <c r="R2491" s="17">
        <v>60653.27</v>
      </c>
      <c r="S2491" s="17">
        <v>0</v>
      </c>
      <c r="T2491" s="17">
        <f t="shared" si="342"/>
        <v>60653.27</v>
      </c>
      <c r="U2491" s="17">
        <v>0</v>
      </c>
      <c r="V2491" s="17">
        <v>0</v>
      </c>
      <c r="W2491" s="17">
        <f t="shared" si="343"/>
        <v>60653.27</v>
      </c>
      <c r="X2491" t="str">
        <f>VLOOKUP(J2491,'[12]Conver ASEJ VS Clave Nueva'!$A$4:$C$193,3,FALSE)</f>
        <v>4.3.13.3</v>
      </c>
      <c r="Y2491" t="str">
        <f>VLOOKUP(K2491,'[13]Conver ASEJ VS Clave Nueva'!$B$4:$D$193,3,FALSE)</f>
        <v>Dictámenes de trazo, uso y destino</v>
      </c>
    </row>
    <row r="2492" spans="1:25" x14ac:dyDescent="0.25">
      <c r="A2492" s="16">
        <v>86997</v>
      </c>
      <c r="B2492" s="16" t="s">
        <v>59</v>
      </c>
      <c r="C2492" s="16" t="str">
        <f t="shared" si="344"/>
        <v>2018</v>
      </c>
      <c r="D2492" s="16" t="str">
        <f t="shared" si="345"/>
        <v>040000</v>
      </c>
      <c r="E2492" s="16" t="str">
        <f>VLOOKUP(D2492:D5648,'[10]Catalogos CRI'!$A$10:$B$19,2,FALSE)</f>
        <v>DERECHOS</v>
      </c>
      <c r="F2492" s="16" t="str">
        <f t="shared" si="346"/>
        <v>043000</v>
      </c>
      <c r="G2492" s="16" t="str">
        <f>VLOOKUP(F2492:F5648,'[10]Catalogos CRI'!$A$24:$B$65,2,FALSE)</f>
        <v>DERECHOS POR PRESTACIÓN DE SERVICIOS</v>
      </c>
      <c r="H2492" s="16" t="str">
        <f t="shared" si="347"/>
        <v>043300</v>
      </c>
      <c r="I2492" s="16" t="str">
        <f>VLOOKUP(H2492:H5648,'[10]Catalogos CRI'!$A$70:$B$148,2,FALSE)</f>
        <v>Certificaciones</v>
      </c>
      <c r="J2492" s="16" t="str">
        <f t="shared" si="348"/>
        <v>043303</v>
      </c>
      <c r="K2492" s="16" t="str">
        <f>VLOOKUP(J2492:J5648,'[10]Catalogos CRI'!$A$153:$B$335,2,FALSE)</f>
        <v>Dictámenes de trazo, uso y destino</v>
      </c>
      <c r="L2492" s="16" t="str">
        <f t="shared" si="349"/>
        <v>400</v>
      </c>
      <c r="M2492" s="16" t="str">
        <f>VLOOKUP(L2492:L5648,[11]FF!$A$10:$B$16,2,FALSE)</f>
        <v>Ingresos Propios</v>
      </c>
      <c r="N2492" s="16" t="str">
        <f t="shared" si="350"/>
        <v>401</v>
      </c>
      <c r="O2492" s="16" t="str">
        <f>VLOOKUP(N2492:N5648,[11]FF!$A$22:$B$93,2,FALSE)</f>
        <v>Ingresos Propios</v>
      </c>
      <c r="P2492" s="16">
        <v>880357</v>
      </c>
      <c r="Q2492" s="16">
        <v>2</v>
      </c>
      <c r="R2492" s="17">
        <v>60649</v>
      </c>
      <c r="S2492" s="17">
        <v>0</v>
      </c>
      <c r="T2492" s="17">
        <f t="shared" si="342"/>
        <v>60649</v>
      </c>
      <c r="U2492" s="17">
        <v>0</v>
      </c>
      <c r="V2492" s="17">
        <v>4504.5</v>
      </c>
      <c r="W2492" s="17">
        <f t="shared" si="343"/>
        <v>56144.5</v>
      </c>
      <c r="X2492" t="str">
        <f>VLOOKUP(J2492,'[12]Conver ASEJ VS Clave Nueva'!$A$4:$C$193,3,FALSE)</f>
        <v>4.3.13.3</v>
      </c>
      <c r="Y2492" t="str">
        <f>VLOOKUP(K2492,'[13]Conver ASEJ VS Clave Nueva'!$B$4:$D$193,3,FALSE)</f>
        <v>Dictámenes de trazo, uso y destino</v>
      </c>
    </row>
    <row r="2493" spans="1:25" x14ac:dyDescent="0.25">
      <c r="A2493" s="16">
        <v>86997</v>
      </c>
      <c r="B2493" s="16" t="s">
        <v>59</v>
      </c>
      <c r="C2493" s="16" t="str">
        <f t="shared" si="344"/>
        <v>2018</v>
      </c>
      <c r="D2493" s="16" t="str">
        <f t="shared" si="345"/>
        <v>040000</v>
      </c>
      <c r="E2493" s="16" t="str">
        <f>VLOOKUP(D2493:D5649,'[10]Catalogos CRI'!$A$10:$B$19,2,FALSE)</f>
        <v>DERECHOS</v>
      </c>
      <c r="F2493" s="16" t="str">
        <f t="shared" si="346"/>
        <v>043000</v>
      </c>
      <c r="G2493" s="16" t="str">
        <f>VLOOKUP(F2493:F5649,'[10]Catalogos CRI'!$A$24:$B$65,2,FALSE)</f>
        <v>DERECHOS POR PRESTACIÓN DE SERVICIOS</v>
      </c>
      <c r="H2493" s="16" t="str">
        <f t="shared" si="347"/>
        <v>043300</v>
      </c>
      <c r="I2493" s="16" t="str">
        <f>VLOOKUP(H2493:H5649,'[10]Catalogos CRI'!$A$70:$B$148,2,FALSE)</f>
        <v>Certificaciones</v>
      </c>
      <c r="J2493" s="16" t="str">
        <f t="shared" si="348"/>
        <v>043303</v>
      </c>
      <c r="K2493" s="16" t="str">
        <f>VLOOKUP(J2493:J5649,'[10]Catalogos CRI'!$A$153:$B$335,2,FALSE)</f>
        <v>Dictámenes de trazo, uso y destino</v>
      </c>
      <c r="L2493" s="16" t="str">
        <f t="shared" si="349"/>
        <v>400</v>
      </c>
      <c r="M2493" s="16" t="str">
        <f>VLOOKUP(L2493:L5649,[11]FF!$A$10:$B$16,2,FALSE)</f>
        <v>Ingresos Propios</v>
      </c>
      <c r="N2493" s="16" t="str">
        <f t="shared" si="350"/>
        <v>401</v>
      </c>
      <c r="O2493" s="16" t="str">
        <f>VLOOKUP(N2493:N5649,[11]FF!$A$22:$B$93,2,FALSE)</f>
        <v>Ingresos Propios</v>
      </c>
      <c r="P2493" s="16">
        <v>880358</v>
      </c>
      <c r="Q2493" s="16">
        <v>3</v>
      </c>
      <c r="R2493" s="17">
        <v>60649</v>
      </c>
      <c r="S2493" s="17">
        <v>0</v>
      </c>
      <c r="T2493" s="17">
        <f t="shared" si="342"/>
        <v>60649</v>
      </c>
      <c r="U2493" s="17">
        <v>0</v>
      </c>
      <c r="V2493" s="17">
        <v>1354.5</v>
      </c>
      <c r="W2493" s="17">
        <f t="shared" si="343"/>
        <v>59294.5</v>
      </c>
      <c r="X2493" t="str">
        <f>VLOOKUP(J2493,'[12]Conver ASEJ VS Clave Nueva'!$A$4:$C$193,3,FALSE)</f>
        <v>4.3.13.3</v>
      </c>
      <c r="Y2493" t="str">
        <f>VLOOKUP(K2493,'[13]Conver ASEJ VS Clave Nueva'!$B$4:$D$193,3,FALSE)</f>
        <v>Dictámenes de trazo, uso y destino</v>
      </c>
    </row>
    <row r="2494" spans="1:25" x14ac:dyDescent="0.25">
      <c r="A2494" s="16">
        <v>86997</v>
      </c>
      <c r="B2494" s="16" t="s">
        <v>59</v>
      </c>
      <c r="C2494" s="16" t="str">
        <f t="shared" si="344"/>
        <v>2018</v>
      </c>
      <c r="D2494" s="16" t="str">
        <f t="shared" si="345"/>
        <v>040000</v>
      </c>
      <c r="E2494" s="16" t="str">
        <f>VLOOKUP(D2494:D5650,'[10]Catalogos CRI'!$A$10:$B$19,2,FALSE)</f>
        <v>DERECHOS</v>
      </c>
      <c r="F2494" s="16" t="str">
        <f t="shared" si="346"/>
        <v>043000</v>
      </c>
      <c r="G2494" s="16" t="str">
        <f>VLOOKUP(F2494:F5650,'[10]Catalogos CRI'!$A$24:$B$65,2,FALSE)</f>
        <v>DERECHOS POR PRESTACIÓN DE SERVICIOS</v>
      </c>
      <c r="H2494" s="16" t="str">
        <f t="shared" si="347"/>
        <v>043300</v>
      </c>
      <c r="I2494" s="16" t="str">
        <f>VLOOKUP(H2494:H5650,'[10]Catalogos CRI'!$A$70:$B$148,2,FALSE)</f>
        <v>Certificaciones</v>
      </c>
      <c r="J2494" s="16" t="str">
        <f t="shared" si="348"/>
        <v>043303</v>
      </c>
      <c r="K2494" s="16" t="str">
        <f>VLOOKUP(J2494:J5650,'[10]Catalogos CRI'!$A$153:$B$335,2,FALSE)</f>
        <v>Dictámenes de trazo, uso y destino</v>
      </c>
      <c r="L2494" s="16" t="str">
        <f t="shared" si="349"/>
        <v>400</v>
      </c>
      <c r="M2494" s="16" t="str">
        <f>VLOOKUP(L2494:L5650,[11]FF!$A$10:$B$16,2,FALSE)</f>
        <v>Ingresos Propios</v>
      </c>
      <c r="N2494" s="16" t="str">
        <f t="shared" si="350"/>
        <v>401</v>
      </c>
      <c r="O2494" s="16" t="str">
        <f>VLOOKUP(N2494:N5650,[11]FF!$A$22:$B$93,2,FALSE)</f>
        <v>Ingresos Propios</v>
      </c>
      <c r="P2494" s="16">
        <v>880359</v>
      </c>
      <c r="Q2494" s="16">
        <v>4</v>
      </c>
      <c r="R2494" s="17">
        <v>60649</v>
      </c>
      <c r="S2494" s="17">
        <v>0</v>
      </c>
      <c r="T2494" s="17">
        <f t="shared" si="342"/>
        <v>60649</v>
      </c>
      <c r="U2494" s="17">
        <v>0</v>
      </c>
      <c r="V2494" s="17">
        <v>35790.75</v>
      </c>
      <c r="W2494" s="17">
        <f t="shared" si="343"/>
        <v>24858.25</v>
      </c>
      <c r="X2494" t="str">
        <f>VLOOKUP(J2494,'[12]Conver ASEJ VS Clave Nueva'!$A$4:$C$193,3,FALSE)</f>
        <v>4.3.13.3</v>
      </c>
      <c r="Y2494" t="str">
        <f>VLOOKUP(K2494,'[13]Conver ASEJ VS Clave Nueva'!$B$4:$D$193,3,FALSE)</f>
        <v>Dictámenes de trazo, uso y destino</v>
      </c>
    </row>
    <row r="2495" spans="1:25" x14ac:dyDescent="0.25">
      <c r="A2495" s="16">
        <v>86997</v>
      </c>
      <c r="B2495" s="16" t="s">
        <v>59</v>
      </c>
      <c r="C2495" s="16" t="str">
        <f t="shared" si="344"/>
        <v>2018</v>
      </c>
      <c r="D2495" s="16" t="str">
        <f t="shared" si="345"/>
        <v>040000</v>
      </c>
      <c r="E2495" s="16" t="str">
        <f>VLOOKUP(D2495:D5651,'[10]Catalogos CRI'!$A$10:$B$19,2,FALSE)</f>
        <v>DERECHOS</v>
      </c>
      <c r="F2495" s="16" t="str">
        <f t="shared" si="346"/>
        <v>043000</v>
      </c>
      <c r="G2495" s="16" t="str">
        <f>VLOOKUP(F2495:F5651,'[10]Catalogos CRI'!$A$24:$B$65,2,FALSE)</f>
        <v>DERECHOS POR PRESTACIÓN DE SERVICIOS</v>
      </c>
      <c r="H2495" s="16" t="str">
        <f t="shared" si="347"/>
        <v>043300</v>
      </c>
      <c r="I2495" s="16" t="str">
        <f>VLOOKUP(H2495:H5651,'[10]Catalogos CRI'!$A$70:$B$148,2,FALSE)</f>
        <v>Certificaciones</v>
      </c>
      <c r="J2495" s="16" t="str">
        <f t="shared" si="348"/>
        <v>043303</v>
      </c>
      <c r="K2495" s="16" t="str">
        <f>VLOOKUP(J2495:J5651,'[10]Catalogos CRI'!$A$153:$B$335,2,FALSE)</f>
        <v>Dictámenes de trazo, uso y destino</v>
      </c>
      <c r="L2495" s="16" t="str">
        <f t="shared" si="349"/>
        <v>400</v>
      </c>
      <c r="M2495" s="16" t="str">
        <f>VLOOKUP(L2495:L5651,[11]FF!$A$10:$B$16,2,FALSE)</f>
        <v>Ingresos Propios</v>
      </c>
      <c r="N2495" s="16" t="str">
        <f t="shared" si="350"/>
        <v>401</v>
      </c>
      <c r="O2495" s="16" t="str">
        <f>VLOOKUP(N2495:N5651,[11]FF!$A$22:$B$93,2,FALSE)</f>
        <v>Ingresos Propios</v>
      </c>
      <c r="P2495" s="16">
        <v>880361</v>
      </c>
      <c r="Q2495" s="16">
        <v>6</v>
      </c>
      <c r="R2495" s="17">
        <v>60649</v>
      </c>
      <c r="S2495" s="17">
        <v>0</v>
      </c>
      <c r="T2495" s="17">
        <f t="shared" si="342"/>
        <v>60649</v>
      </c>
      <c r="U2495" s="17">
        <v>0</v>
      </c>
      <c r="V2495" s="17">
        <v>54376.25</v>
      </c>
      <c r="W2495" s="17">
        <f t="shared" si="343"/>
        <v>6272.75</v>
      </c>
      <c r="X2495" t="str">
        <f>VLOOKUP(J2495,'[12]Conver ASEJ VS Clave Nueva'!$A$4:$C$193,3,FALSE)</f>
        <v>4.3.13.3</v>
      </c>
      <c r="Y2495" t="str">
        <f>VLOOKUP(K2495,'[13]Conver ASEJ VS Clave Nueva'!$B$4:$D$193,3,FALSE)</f>
        <v>Dictámenes de trazo, uso y destino</v>
      </c>
    </row>
    <row r="2496" spans="1:25" x14ac:dyDescent="0.25">
      <c r="A2496" s="16">
        <v>86997</v>
      </c>
      <c r="B2496" s="16" t="s">
        <v>59</v>
      </c>
      <c r="C2496" s="16" t="str">
        <f t="shared" si="344"/>
        <v>2018</v>
      </c>
      <c r="D2496" s="16" t="str">
        <f t="shared" si="345"/>
        <v>040000</v>
      </c>
      <c r="E2496" s="16" t="str">
        <f>VLOOKUP(D2496:D5652,'[10]Catalogos CRI'!$A$10:$B$19,2,FALSE)</f>
        <v>DERECHOS</v>
      </c>
      <c r="F2496" s="16" t="str">
        <f t="shared" si="346"/>
        <v>043000</v>
      </c>
      <c r="G2496" s="16" t="str">
        <f>VLOOKUP(F2496:F5652,'[10]Catalogos CRI'!$A$24:$B$65,2,FALSE)</f>
        <v>DERECHOS POR PRESTACIÓN DE SERVICIOS</v>
      </c>
      <c r="H2496" s="16" t="str">
        <f t="shared" si="347"/>
        <v>043300</v>
      </c>
      <c r="I2496" s="16" t="str">
        <f>VLOOKUP(H2496:H5652,'[10]Catalogos CRI'!$A$70:$B$148,2,FALSE)</f>
        <v>Certificaciones</v>
      </c>
      <c r="J2496" s="16" t="str">
        <f t="shared" si="348"/>
        <v>043303</v>
      </c>
      <c r="K2496" s="16" t="str">
        <f>VLOOKUP(J2496:J5652,'[10]Catalogos CRI'!$A$153:$B$335,2,FALSE)</f>
        <v>Dictámenes de trazo, uso y destino</v>
      </c>
      <c r="L2496" s="16" t="str">
        <f t="shared" si="349"/>
        <v>400</v>
      </c>
      <c r="M2496" s="16" t="str">
        <f>VLOOKUP(L2496:L5652,[11]FF!$A$10:$B$16,2,FALSE)</f>
        <v>Ingresos Propios</v>
      </c>
      <c r="N2496" s="16" t="str">
        <f t="shared" si="350"/>
        <v>401</v>
      </c>
      <c r="O2496" s="16" t="str">
        <f>VLOOKUP(N2496:N5652,[11]FF!$A$22:$B$93,2,FALSE)</f>
        <v>Ingresos Propios</v>
      </c>
      <c r="P2496" s="16">
        <v>880362</v>
      </c>
      <c r="Q2496" s="16">
        <v>7</v>
      </c>
      <c r="R2496" s="17">
        <v>60649</v>
      </c>
      <c r="S2496" s="17">
        <v>0</v>
      </c>
      <c r="T2496" s="17">
        <f t="shared" si="342"/>
        <v>60649</v>
      </c>
      <c r="U2496" s="17">
        <v>0</v>
      </c>
      <c r="V2496" s="17">
        <v>57902.5</v>
      </c>
      <c r="W2496" s="17">
        <f t="shared" si="343"/>
        <v>2746.5</v>
      </c>
      <c r="X2496" t="str">
        <f>VLOOKUP(J2496,'[12]Conver ASEJ VS Clave Nueva'!$A$4:$C$193,3,FALSE)</f>
        <v>4.3.13.3</v>
      </c>
      <c r="Y2496" t="str">
        <f>VLOOKUP(K2496,'[13]Conver ASEJ VS Clave Nueva'!$B$4:$D$193,3,FALSE)</f>
        <v>Dictámenes de trazo, uso y destino</v>
      </c>
    </row>
    <row r="2497" spans="1:25" x14ac:dyDescent="0.25">
      <c r="A2497" s="16">
        <v>86997</v>
      </c>
      <c r="B2497" s="16" t="s">
        <v>59</v>
      </c>
      <c r="C2497" s="16" t="str">
        <f t="shared" si="344"/>
        <v>2018</v>
      </c>
      <c r="D2497" s="16" t="str">
        <f t="shared" si="345"/>
        <v>040000</v>
      </c>
      <c r="E2497" s="16" t="str">
        <f>VLOOKUP(D2497:D5653,'[10]Catalogos CRI'!$A$10:$B$19,2,FALSE)</f>
        <v>DERECHOS</v>
      </c>
      <c r="F2497" s="16" t="str">
        <f t="shared" si="346"/>
        <v>043000</v>
      </c>
      <c r="G2497" s="16" t="str">
        <f>VLOOKUP(F2497:F5653,'[10]Catalogos CRI'!$A$24:$B$65,2,FALSE)</f>
        <v>DERECHOS POR PRESTACIÓN DE SERVICIOS</v>
      </c>
      <c r="H2497" s="16" t="str">
        <f t="shared" si="347"/>
        <v>043300</v>
      </c>
      <c r="I2497" s="16" t="str">
        <f>VLOOKUP(H2497:H5653,'[10]Catalogos CRI'!$A$70:$B$148,2,FALSE)</f>
        <v>Certificaciones</v>
      </c>
      <c r="J2497" s="16" t="str">
        <f t="shared" si="348"/>
        <v>043303</v>
      </c>
      <c r="K2497" s="16" t="str">
        <f>VLOOKUP(J2497:J5653,'[10]Catalogos CRI'!$A$153:$B$335,2,FALSE)</f>
        <v>Dictámenes de trazo, uso y destino</v>
      </c>
      <c r="L2497" s="16" t="str">
        <f t="shared" si="349"/>
        <v>400</v>
      </c>
      <c r="M2497" s="16" t="str">
        <f>VLOOKUP(L2497:L5653,[11]FF!$A$10:$B$16,2,FALSE)</f>
        <v>Ingresos Propios</v>
      </c>
      <c r="N2497" s="16" t="str">
        <f t="shared" si="350"/>
        <v>401</v>
      </c>
      <c r="O2497" s="16" t="str">
        <f>VLOOKUP(N2497:N5653,[11]FF!$A$22:$B$93,2,FALSE)</f>
        <v>Ingresos Propios</v>
      </c>
      <c r="P2497" s="16">
        <v>880363</v>
      </c>
      <c r="Q2497" s="16">
        <v>8</v>
      </c>
      <c r="R2497" s="17">
        <v>60649</v>
      </c>
      <c r="S2497" s="17">
        <v>0</v>
      </c>
      <c r="T2497" s="17">
        <f t="shared" si="342"/>
        <v>60649</v>
      </c>
      <c r="U2497" s="17">
        <v>0</v>
      </c>
      <c r="V2497" s="17">
        <v>55381.5</v>
      </c>
      <c r="W2497" s="17">
        <f t="shared" si="343"/>
        <v>5267.5</v>
      </c>
      <c r="X2497" t="str">
        <f>VLOOKUP(J2497,'[12]Conver ASEJ VS Clave Nueva'!$A$4:$C$193,3,FALSE)</f>
        <v>4.3.13.3</v>
      </c>
      <c r="Y2497" t="str">
        <f>VLOOKUP(K2497,'[13]Conver ASEJ VS Clave Nueva'!$B$4:$D$193,3,FALSE)</f>
        <v>Dictámenes de trazo, uso y destino</v>
      </c>
    </row>
    <row r="2498" spans="1:25" x14ac:dyDescent="0.25">
      <c r="A2498" s="16">
        <v>86997</v>
      </c>
      <c r="B2498" s="16" t="s">
        <v>59</v>
      </c>
      <c r="C2498" s="16" t="str">
        <f t="shared" si="344"/>
        <v>2018</v>
      </c>
      <c r="D2498" s="16" t="str">
        <f t="shared" si="345"/>
        <v>040000</v>
      </c>
      <c r="E2498" s="16" t="str">
        <f>VLOOKUP(D2498:D5654,'[10]Catalogos CRI'!$A$10:$B$19,2,FALSE)</f>
        <v>DERECHOS</v>
      </c>
      <c r="F2498" s="16" t="str">
        <f t="shared" si="346"/>
        <v>043000</v>
      </c>
      <c r="G2498" s="16" t="str">
        <f>VLOOKUP(F2498:F5654,'[10]Catalogos CRI'!$A$24:$B$65,2,FALSE)</f>
        <v>DERECHOS POR PRESTACIÓN DE SERVICIOS</v>
      </c>
      <c r="H2498" s="16" t="str">
        <f t="shared" si="347"/>
        <v>043300</v>
      </c>
      <c r="I2498" s="16" t="str">
        <f>VLOOKUP(H2498:H5654,'[10]Catalogos CRI'!$A$70:$B$148,2,FALSE)</f>
        <v>Certificaciones</v>
      </c>
      <c r="J2498" s="16" t="str">
        <f t="shared" si="348"/>
        <v>043303</v>
      </c>
      <c r="K2498" s="16" t="str">
        <f>VLOOKUP(J2498:J5654,'[10]Catalogos CRI'!$A$153:$B$335,2,FALSE)</f>
        <v>Dictámenes de trazo, uso y destino</v>
      </c>
      <c r="L2498" s="16" t="str">
        <f t="shared" si="349"/>
        <v>400</v>
      </c>
      <c r="M2498" s="16" t="str">
        <f>VLOOKUP(L2498:L5654,[11]FF!$A$10:$B$16,2,FALSE)</f>
        <v>Ingresos Propios</v>
      </c>
      <c r="N2498" s="16" t="str">
        <f t="shared" si="350"/>
        <v>401</v>
      </c>
      <c r="O2498" s="16" t="str">
        <f>VLOOKUP(N2498:N5654,[11]FF!$A$22:$B$93,2,FALSE)</f>
        <v>Ingresos Propios</v>
      </c>
      <c r="P2498" s="16">
        <v>880364</v>
      </c>
      <c r="Q2498" s="16">
        <v>9</v>
      </c>
      <c r="R2498" s="17">
        <v>60649</v>
      </c>
      <c r="S2498" s="17">
        <v>0</v>
      </c>
      <c r="T2498" s="17">
        <f t="shared" si="342"/>
        <v>60649</v>
      </c>
      <c r="U2498" s="17">
        <v>0</v>
      </c>
      <c r="V2498" s="17">
        <v>56089.5</v>
      </c>
      <c r="W2498" s="17">
        <f t="shared" si="343"/>
        <v>4559.5</v>
      </c>
      <c r="X2498" t="str">
        <f>VLOOKUP(J2498,'[12]Conver ASEJ VS Clave Nueva'!$A$4:$C$193,3,FALSE)</f>
        <v>4.3.13.3</v>
      </c>
      <c r="Y2498" t="str">
        <f>VLOOKUP(K2498,'[13]Conver ASEJ VS Clave Nueva'!$B$4:$D$193,3,FALSE)</f>
        <v>Dictámenes de trazo, uso y destino</v>
      </c>
    </row>
    <row r="2499" spans="1:25" x14ac:dyDescent="0.25">
      <c r="A2499" s="16">
        <v>86997</v>
      </c>
      <c r="B2499" s="16" t="s">
        <v>59</v>
      </c>
      <c r="C2499" s="16" t="str">
        <f t="shared" si="344"/>
        <v>2018</v>
      </c>
      <c r="D2499" s="16" t="str">
        <f t="shared" si="345"/>
        <v>040000</v>
      </c>
      <c r="E2499" s="16" t="str">
        <f>VLOOKUP(D2499:D5655,'[10]Catalogos CRI'!$A$10:$B$19,2,FALSE)</f>
        <v>DERECHOS</v>
      </c>
      <c r="F2499" s="16" t="str">
        <f t="shared" si="346"/>
        <v>043000</v>
      </c>
      <c r="G2499" s="16" t="str">
        <f>VLOOKUP(F2499:F5655,'[10]Catalogos CRI'!$A$24:$B$65,2,FALSE)</f>
        <v>DERECHOS POR PRESTACIÓN DE SERVICIOS</v>
      </c>
      <c r="H2499" s="16" t="str">
        <f t="shared" si="347"/>
        <v>043300</v>
      </c>
      <c r="I2499" s="16" t="str">
        <f>VLOOKUP(H2499:H5655,'[10]Catalogos CRI'!$A$70:$B$148,2,FALSE)</f>
        <v>Certificaciones</v>
      </c>
      <c r="J2499" s="16" t="str">
        <f t="shared" si="348"/>
        <v>043303</v>
      </c>
      <c r="K2499" s="16" t="str">
        <f>VLOOKUP(J2499:J5655,'[10]Catalogos CRI'!$A$153:$B$335,2,FALSE)</f>
        <v>Dictámenes de trazo, uso y destino</v>
      </c>
      <c r="L2499" s="16" t="str">
        <f t="shared" si="349"/>
        <v>400</v>
      </c>
      <c r="M2499" s="16" t="str">
        <f>VLOOKUP(L2499:L5655,[11]FF!$A$10:$B$16,2,FALSE)</f>
        <v>Ingresos Propios</v>
      </c>
      <c r="N2499" s="16" t="str">
        <f t="shared" si="350"/>
        <v>401</v>
      </c>
      <c r="O2499" s="16" t="str">
        <f>VLOOKUP(N2499:N5655,[11]FF!$A$22:$B$93,2,FALSE)</f>
        <v>Ingresos Propios</v>
      </c>
      <c r="P2499" s="16">
        <v>880365</v>
      </c>
      <c r="Q2499" s="16">
        <v>10</v>
      </c>
      <c r="R2499" s="17">
        <v>60649</v>
      </c>
      <c r="S2499" s="17">
        <v>0</v>
      </c>
      <c r="T2499" s="17">
        <f t="shared" si="342"/>
        <v>60649</v>
      </c>
      <c r="U2499" s="17">
        <v>0</v>
      </c>
      <c r="V2499" s="17">
        <v>58673.75</v>
      </c>
      <c r="W2499" s="17">
        <f t="shared" si="343"/>
        <v>1975.25</v>
      </c>
      <c r="X2499" t="str">
        <f>VLOOKUP(J2499,'[12]Conver ASEJ VS Clave Nueva'!$A$4:$C$193,3,FALSE)</f>
        <v>4.3.13.3</v>
      </c>
      <c r="Y2499" t="str">
        <f>VLOOKUP(K2499,'[13]Conver ASEJ VS Clave Nueva'!$B$4:$D$193,3,FALSE)</f>
        <v>Dictámenes de trazo, uso y destino</v>
      </c>
    </row>
    <row r="2500" spans="1:25" x14ac:dyDescent="0.25">
      <c r="A2500" s="16">
        <v>86997</v>
      </c>
      <c r="B2500" s="16" t="s">
        <v>59</v>
      </c>
      <c r="C2500" s="16" t="str">
        <f t="shared" si="344"/>
        <v>2018</v>
      </c>
      <c r="D2500" s="16" t="str">
        <f t="shared" si="345"/>
        <v>040000</v>
      </c>
      <c r="E2500" s="16" t="str">
        <f>VLOOKUP(D2500:D5656,'[10]Catalogos CRI'!$A$10:$B$19,2,FALSE)</f>
        <v>DERECHOS</v>
      </c>
      <c r="F2500" s="16" t="str">
        <f t="shared" si="346"/>
        <v>043000</v>
      </c>
      <c r="G2500" s="16" t="str">
        <f>VLOOKUP(F2500:F5656,'[10]Catalogos CRI'!$A$24:$B$65,2,FALSE)</f>
        <v>DERECHOS POR PRESTACIÓN DE SERVICIOS</v>
      </c>
      <c r="H2500" s="16" t="str">
        <f t="shared" si="347"/>
        <v>043300</v>
      </c>
      <c r="I2500" s="16" t="str">
        <f>VLOOKUP(H2500:H5656,'[10]Catalogos CRI'!$A$70:$B$148,2,FALSE)</f>
        <v>Certificaciones</v>
      </c>
      <c r="J2500" s="16" t="str">
        <f t="shared" si="348"/>
        <v>043303</v>
      </c>
      <c r="K2500" s="16" t="str">
        <f>VLOOKUP(J2500:J5656,'[10]Catalogos CRI'!$A$153:$B$335,2,FALSE)</f>
        <v>Dictámenes de trazo, uso y destino</v>
      </c>
      <c r="L2500" s="16" t="str">
        <f t="shared" si="349"/>
        <v>400</v>
      </c>
      <c r="M2500" s="16" t="str">
        <f>VLOOKUP(L2500:L5656,[11]FF!$A$10:$B$16,2,FALSE)</f>
        <v>Ingresos Propios</v>
      </c>
      <c r="N2500" s="16" t="str">
        <f t="shared" si="350"/>
        <v>401</v>
      </c>
      <c r="O2500" s="16" t="str">
        <f>VLOOKUP(N2500:N5656,[11]FF!$A$22:$B$93,2,FALSE)</f>
        <v>Ingresos Propios</v>
      </c>
      <c r="P2500" s="16">
        <v>880366</v>
      </c>
      <c r="Q2500" s="16">
        <v>11</v>
      </c>
      <c r="R2500" s="17">
        <v>60649</v>
      </c>
      <c r="S2500" s="17">
        <v>0</v>
      </c>
      <c r="T2500" s="17">
        <f t="shared" si="342"/>
        <v>60649</v>
      </c>
      <c r="U2500" s="17">
        <v>0</v>
      </c>
      <c r="V2500" s="17">
        <v>52596.75</v>
      </c>
      <c r="W2500" s="17">
        <f t="shared" si="343"/>
        <v>8052.25</v>
      </c>
      <c r="X2500" t="str">
        <f>VLOOKUP(J2500,'[12]Conver ASEJ VS Clave Nueva'!$A$4:$C$193,3,FALSE)</f>
        <v>4.3.13.3</v>
      </c>
      <c r="Y2500" t="str">
        <f>VLOOKUP(K2500,'[13]Conver ASEJ VS Clave Nueva'!$B$4:$D$193,3,FALSE)</f>
        <v>Dictámenes de trazo, uso y destino</v>
      </c>
    </row>
    <row r="2501" spans="1:25" x14ac:dyDescent="0.25">
      <c r="A2501" s="16">
        <v>86997</v>
      </c>
      <c r="B2501" s="16" t="s">
        <v>59</v>
      </c>
      <c r="C2501" s="16" t="str">
        <f t="shared" si="344"/>
        <v>2018</v>
      </c>
      <c r="D2501" s="16" t="str">
        <f t="shared" si="345"/>
        <v>040000</v>
      </c>
      <c r="E2501" s="16" t="str">
        <f>VLOOKUP(D2501:D5657,'[10]Catalogos CRI'!$A$10:$B$19,2,FALSE)</f>
        <v>DERECHOS</v>
      </c>
      <c r="F2501" s="16" t="str">
        <f t="shared" si="346"/>
        <v>043000</v>
      </c>
      <c r="G2501" s="16" t="str">
        <f>VLOOKUP(F2501:F5657,'[10]Catalogos CRI'!$A$24:$B$65,2,FALSE)</f>
        <v>DERECHOS POR PRESTACIÓN DE SERVICIOS</v>
      </c>
      <c r="H2501" s="16" t="str">
        <f t="shared" si="347"/>
        <v>043300</v>
      </c>
      <c r="I2501" s="16" t="str">
        <f>VLOOKUP(H2501:H5657,'[10]Catalogos CRI'!$A$70:$B$148,2,FALSE)</f>
        <v>Certificaciones</v>
      </c>
      <c r="J2501" s="16" t="str">
        <f t="shared" si="348"/>
        <v>043303</v>
      </c>
      <c r="K2501" s="16" t="str">
        <f>VLOOKUP(J2501:J5657,'[10]Catalogos CRI'!$A$153:$B$335,2,FALSE)</f>
        <v>Dictámenes de trazo, uso y destino</v>
      </c>
      <c r="L2501" s="16" t="str">
        <f t="shared" si="349"/>
        <v>400</v>
      </c>
      <c r="M2501" s="16" t="str">
        <f>VLOOKUP(L2501:L5657,[11]FF!$A$10:$B$16,2,FALSE)</f>
        <v>Ingresos Propios</v>
      </c>
      <c r="N2501" s="16" t="str">
        <f t="shared" si="350"/>
        <v>401</v>
      </c>
      <c r="O2501" s="16" t="str">
        <f>VLOOKUP(N2501:N5657,[11]FF!$A$22:$B$93,2,FALSE)</f>
        <v>Ingresos Propios</v>
      </c>
      <c r="P2501" s="16">
        <v>880367</v>
      </c>
      <c r="Q2501" s="16">
        <v>12</v>
      </c>
      <c r="R2501" s="17">
        <v>60649</v>
      </c>
      <c r="S2501" s="17">
        <v>0</v>
      </c>
      <c r="T2501" s="17">
        <f t="shared" si="342"/>
        <v>60649</v>
      </c>
      <c r="U2501" s="17">
        <v>0</v>
      </c>
      <c r="V2501" s="17">
        <v>30046.5</v>
      </c>
      <c r="W2501" s="17">
        <f t="shared" si="343"/>
        <v>30602.5</v>
      </c>
      <c r="X2501" t="str">
        <f>VLOOKUP(J2501,'[12]Conver ASEJ VS Clave Nueva'!$A$4:$C$193,3,FALSE)</f>
        <v>4.3.13.3</v>
      </c>
      <c r="Y2501" t="str">
        <f>VLOOKUP(K2501,'[13]Conver ASEJ VS Clave Nueva'!$B$4:$D$193,3,FALSE)</f>
        <v>Dictámenes de trazo, uso y destino</v>
      </c>
    </row>
    <row r="2502" spans="1:25" x14ac:dyDescent="0.25">
      <c r="A2502" s="16">
        <v>86998</v>
      </c>
      <c r="B2502" s="16" t="s">
        <v>83</v>
      </c>
      <c r="C2502" s="16" t="str">
        <f t="shared" si="344"/>
        <v>2018</v>
      </c>
      <c r="D2502" s="16" t="str">
        <f t="shared" si="345"/>
        <v>040000</v>
      </c>
      <c r="E2502" s="16" t="str">
        <f>VLOOKUP(D2502:D5658,'[10]Catalogos CRI'!$A$10:$B$19,2,FALSE)</f>
        <v>DERECHOS</v>
      </c>
      <c r="F2502" s="16" t="str">
        <f t="shared" si="346"/>
        <v>043000</v>
      </c>
      <c r="G2502" s="16" t="str">
        <f>VLOOKUP(F2502:F5658,'[10]Catalogos CRI'!$A$24:$B$65,2,FALSE)</f>
        <v>DERECHOS POR PRESTACIÓN DE SERVICIOS</v>
      </c>
      <c r="H2502" s="16" t="str">
        <f t="shared" si="347"/>
        <v>043400</v>
      </c>
      <c r="I2502" s="16" t="str">
        <f>VLOOKUP(H2502:H5658,'[10]Catalogos CRI'!$A$70:$B$148,2,FALSE)</f>
        <v>Servicios de catastro</v>
      </c>
      <c r="J2502" s="16" t="str">
        <f t="shared" si="348"/>
        <v>043401</v>
      </c>
      <c r="K2502" s="16" t="str">
        <f>VLOOKUP(J2502:J5658,'[10]Catalogos CRI'!$A$153:$B$335,2,FALSE)</f>
        <v>Copias de planos</v>
      </c>
      <c r="L2502" s="16" t="str">
        <f t="shared" si="349"/>
        <v>400</v>
      </c>
      <c r="M2502" s="16" t="str">
        <f>VLOOKUP(L2502:L5658,[11]FF!$A$10:$B$16,2,FALSE)</f>
        <v>Ingresos Propios</v>
      </c>
      <c r="N2502" s="16" t="str">
        <f t="shared" si="350"/>
        <v>401</v>
      </c>
      <c r="O2502" s="16" t="str">
        <f>VLOOKUP(N2502:N5658,[11]FF!$A$22:$B$93,2,FALSE)</f>
        <v>Ingresos Propios</v>
      </c>
      <c r="P2502" s="16">
        <v>880368</v>
      </c>
      <c r="Q2502" s="16">
        <v>1</v>
      </c>
      <c r="R2502" s="17">
        <v>2044.66</v>
      </c>
      <c r="S2502" s="17">
        <v>0</v>
      </c>
      <c r="T2502" s="17">
        <f t="shared" si="342"/>
        <v>2044.66</v>
      </c>
      <c r="U2502" s="17">
        <v>0</v>
      </c>
      <c r="V2502" s="17">
        <v>0</v>
      </c>
      <c r="W2502" s="17">
        <f t="shared" si="343"/>
        <v>2044.66</v>
      </c>
      <c r="X2502" t="str">
        <f>VLOOKUP(J2502,'[12]Conver ASEJ VS Clave Nueva'!$A$4:$C$193,3,FALSE)</f>
        <v>4.3.14.1</v>
      </c>
      <c r="Y2502" t="str">
        <f>VLOOKUP(K2502,'[13]Conver ASEJ VS Clave Nueva'!$B$4:$D$193,3,FALSE)</f>
        <v>Copias de planos</v>
      </c>
    </row>
    <row r="2503" spans="1:25" x14ac:dyDescent="0.25">
      <c r="A2503" s="16">
        <v>86998</v>
      </c>
      <c r="B2503" s="16" t="s">
        <v>83</v>
      </c>
      <c r="C2503" s="16" t="str">
        <f t="shared" si="344"/>
        <v>2018</v>
      </c>
      <c r="D2503" s="16" t="str">
        <f t="shared" si="345"/>
        <v>040000</v>
      </c>
      <c r="E2503" s="16" t="str">
        <f>VLOOKUP(D2503:D5659,'[10]Catalogos CRI'!$A$10:$B$19,2,FALSE)</f>
        <v>DERECHOS</v>
      </c>
      <c r="F2503" s="16" t="str">
        <f t="shared" si="346"/>
        <v>043000</v>
      </c>
      <c r="G2503" s="16" t="str">
        <f>VLOOKUP(F2503:F5659,'[10]Catalogos CRI'!$A$24:$B$65,2,FALSE)</f>
        <v>DERECHOS POR PRESTACIÓN DE SERVICIOS</v>
      </c>
      <c r="H2503" s="16" t="str">
        <f t="shared" si="347"/>
        <v>043400</v>
      </c>
      <c r="I2503" s="16" t="str">
        <f>VLOOKUP(H2503:H5659,'[10]Catalogos CRI'!$A$70:$B$148,2,FALSE)</f>
        <v>Servicios de catastro</v>
      </c>
      <c r="J2503" s="16" t="str">
        <f t="shared" si="348"/>
        <v>043401</v>
      </c>
      <c r="K2503" s="16" t="str">
        <f>VLOOKUP(J2503:J5659,'[10]Catalogos CRI'!$A$153:$B$335,2,FALSE)</f>
        <v>Copias de planos</v>
      </c>
      <c r="L2503" s="16" t="str">
        <f t="shared" si="349"/>
        <v>400</v>
      </c>
      <c r="M2503" s="16" t="str">
        <f>VLOOKUP(L2503:L5659,[11]FF!$A$10:$B$16,2,FALSE)</f>
        <v>Ingresos Propios</v>
      </c>
      <c r="N2503" s="16" t="str">
        <f t="shared" si="350"/>
        <v>401</v>
      </c>
      <c r="O2503" s="16" t="str">
        <f>VLOOKUP(N2503:N5659,[11]FF!$A$22:$B$93,2,FALSE)</f>
        <v>Ingresos Propios</v>
      </c>
      <c r="P2503" s="16">
        <v>880369</v>
      </c>
      <c r="Q2503" s="16">
        <v>2</v>
      </c>
      <c r="R2503" s="17">
        <v>2039</v>
      </c>
      <c r="S2503" s="17">
        <v>0</v>
      </c>
      <c r="T2503" s="17">
        <f t="shared" si="342"/>
        <v>2039</v>
      </c>
      <c r="U2503" s="17">
        <v>0</v>
      </c>
      <c r="V2503" s="17">
        <v>0</v>
      </c>
      <c r="W2503" s="17">
        <f t="shared" si="343"/>
        <v>2039</v>
      </c>
      <c r="X2503" t="str">
        <f>VLOOKUP(J2503,'[12]Conver ASEJ VS Clave Nueva'!$A$4:$C$193,3,FALSE)</f>
        <v>4.3.14.1</v>
      </c>
      <c r="Y2503" t="str">
        <f>VLOOKUP(K2503,'[13]Conver ASEJ VS Clave Nueva'!$B$4:$D$193,3,FALSE)</f>
        <v>Copias de planos</v>
      </c>
    </row>
    <row r="2504" spans="1:25" x14ac:dyDescent="0.25">
      <c r="A2504" s="16">
        <v>86998</v>
      </c>
      <c r="B2504" s="16" t="s">
        <v>83</v>
      </c>
      <c r="C2504" s="16" t="str">
        <f t="shared" si="344"/>
        <v>2018</v>
      </c>
      <c r="D2504" s="16" t="str">
        <f t="shared" si="345"/>
        <v>040000</v>
      </c>
      <c r="E2504" s="16" t="str">
        <f>VLOOKUP(D2504:D5660,'[10]Catalogos CRI'!$A$10:$B$19,2,FALSE)</f>
        <v>DERECHOS</v>
      </c>
      <c r="F2504" s="16" t="str">
        <f t="shared" si="346"/>
        <v>043000</v>
      </c>
      <c r="G2504" s="16" t="str">
        <f>VLOOKUP(F2504:F5660,'[10]Catalogos CRI'!$A$24:$B$65,2,FALSE)</f>
        <v>DERECHOS POR PRESTACIÓN DE SERVICIOS</v>
      </c>
      <c r="H2504" s="16" t="str">
        <f t="shared" si="347"/>
        <v>043400</v>
      </c>
      <c r="I2504" s="16" t="str">
        <f>VLOOKUP(H2504:H5660,'[10]Catalogos CRI'!$A$70:$B$148,2,FALSE)</f>
        <v>Servicios de catastro</v>
      </c>
      <c r="J2504" s="16" t="str">
        <f t="shared" si="348"/>
        <v>043401</v>
      </c>
      <c r="K2504" s="16" t="str">
        <f>VLOOKUP(J2504:J5660,'[10]Catalogos CRI'!$A$153:$B$335,2,FALSE)</f>
        <v>Copias de planos</v>
      </c>
      <c r="L2504" s="16" t="str">
        <f t="shared" si="349"/>
        <v>400</v>
      </c>
      <c r="M2504" s="16" t="str">
        <f>VLOOKUP(L2504:L5660,[11]FF!$A$10:$B$16,2,FALSE)</f>
        <v>Ingresos Propios</v>
      </c>
      <c r="N2504" s="16" t="str">
        <f t="shared" si="350"/>
        <v>401</v>
      </c>
      <c r="O2504" s="16" t="str">
        <f>VLOOKUP(N2504:N5660,[11]FF!$A$22:$B$93,2,FALSE)</f>
        <v>Ingresos Propios</v>
      </c>
      <c r="P2504" s="16">
        <v>880370</v>
      </c>
      <c r="Q2504" s="16">
        <v>3</v>
      </c>
      <c r="R2504" s="17">
        <v>2039</v>
      </c>
      <c r="S2504" s="17">
        <v>0</v>
      </c>
      <c r="T2504" s="17">
        <f t="shared" si="342"/>
        <v>2039</v>
      </c>
      <c r="U2504" s="17">
        <v>0</v>
      </c>
      <c r="V2504" s="17">
        <v>0</v>
      </c>
      <c r="W2504" s="17">
        <f t="shared" si="343"/>
        <v>2039</v>
      </c>
      <c r="X2504" t="str">
        <f>VLOOKUP(J2504,'[12]Conver ASEJ VS Clave Nueva'!$A$4:$C$193,3,FALSE)</f>
        <v>4.3.14.1</v>
      </c>
      <c r="Y2504" t="str">
        <f>VLOOKUP(K2504,'[13]Conver ASEJ VS Clave Nueva'!$B$4:$D$193,3,FALSE)</f>
        <v>Copias de planos</v>
      </c>
    </row>
    <row r="2505" spans="1:25" x14ac:dyDescent="0.25">
      <c r="A2505" s="16">
        <v>86998</v>
      </c>
      <c r="B2505" s="16" t="s">
        <v>83</v>
      </c>
      <c r="C2505" s="16" t="str">
        <f t="shared" si="344"/>
        <v>2018</v>
      </c>
      <c r="D2505" s="16" t="str">
        <f t="shared" si="345"/>
        <v>040000</v>
      </c>
      <c r="E2505" s="16" t="str">
        <f>VLOOKUP(D2505:D5661,'[10]Catalogos CRI'!$A$10:$B$19,2,FALSE)</f>
        <v>DERECHOS</v>
      </c>
      <c r="F2505" s="16" t="str">
        <f t="shared" si="346"/>
        <v>043000</v>
      </c>
      <c r="G2505" s="16" t="str">
        <f>VLOOKUP(F2505:F5661,'[10]Catalogos CRI'!$A$24:$B$65,2,FALSE)</f>
        <v>DERECHOS POR PRESTACIÓN DE SERVICIOS</v>
      </c>
      <c r="H2505" s="16" t="str">
        <f t="shared" si="347"/>
        <v>043400</v>
      </c>
      <c r="I2505" s="16" t="str">
        <f>VLOOKUP(H2505:H5661,'[10]Catalogos CRI'!$A$70:$B$148,2,FALSE)</f>
        <v>Servicios de catastro</v>
      </c>
      <c r="J2505" s="16" t="str">
        <f t="shared" si="348"/>
        <v>043401</v>
      </c>
      <c r="K2505" s="16" t="str">
        <f>VLOOKUP(J2505:J5661,'[10]Catalogos CRI'!$A$153:$B$335,2,FALSE)</f>
        <v>Copias de planos</v>
      </c>
      <c r="L2505" s="16" t="str">
        <f t="shared" si="349"/>
        <v>400</v>
      </c>
      <c r="M2505" s="16" t="str">
        <f>VLOOKUP(L2505:L5661,[11]FF!$A$10:$B$16,2,FALSE)</f>
        <v>Ingresos Propios</v>
      </c>
      <c r="N2505" s="16" t="str">
        <f t="shared" si="350"/>
        <v>401</v>
      </c>
      <c r="O2505" s="16" t="str">
        <f>VLOOKUP(N2505:N5661,[11]FF!$A$22:$B$93,2,FALSE)</f>
        <v>Ingresos Propios</v>
      </c>
      <c r="P2505" s="16">
        <v>880371</v>
      </c>
      <c r="Q2505" s="16">
        <v>4</v>
      </c>
      <c r="R2505" s="17">
        <v>2039</v>
      </c>
      <c r="S2505" s="17">
        <v>0</v>
      </c>
      <c r="T2505" s="17">
        <f t="shared" ref="T2505:T2568" si="351">R2505+S2505</f>
        <v>2039</v>
      </c>
      <c r="U2505" s="17">
        <v>0</v>
      </c>
      <c r="V2505" s="17">
        <v>0</v>
      </c>
      <c r="W2505" s="17">
        <f t="shared" ref="W2505:W2568" si="352">T2505-V2505</f>
        <v>2039</v>
      </c>
      <c r="X2505" t="str">
        <f>VLOOKUP(J2505,'[12]Conver ASEJ VS Clave Nueva'!$A$4:$C$193,3,FALSE)</f>
        <v>4.3.14.1</v>
      </c>
      <c r="Y2505" t="str">
        <f>VLOOKUP(K2505,'[13]Conver ASEJ VS Clave Nueva'!$B$4:$D$193,3,FALSE)</f>
        <v>Copias de planos</v>
      </c>
    </row>
    <row r="2506" spans="1:25" x14ac:dyDescent="0.25">
      <c r="A2506" s="16">
        <v>86998</v>
      </c>
      <c r="B2506" s="16" t="s">
        <v>83</v>
      </c>
      <c r="C2506" s="16" t="str">
        <f t="shared" ref="C2506:C2569" si="353">MID(B2506,1,4)</f>
        <v>2018</v>
      </c>
      <c r="D2506" s="16" t="str">
        <f t="shared" ref="D2506:D2569" si="354">MID(B2506,6,6)</f>
        <v>040000</v>
      </c>
      <c r="E2506" s="16" t="str">
        <f>VLOOKUP(D2506:D5662,'[10]Catalogos CRI'!$A$10:$B$19,2,FALSE)</f>
        <v>DERECHOS</v>
      </c>
      <c r="F2506" s="16" t="str">
        <f t="shared" ref="F2506:F2569" si="355">MID(B2506,13,6)</f>
        <v>043000</v>
      </c>
      <c r="G2506" s="16" t="str">
        <f>VLOOKUP(F2506:F5662,'[10]Catalogos CRI'!$A$24:$B$65,2,FALSE)</f>
        <v>DERECHOS POR PRESTACIÓN DE SERVICIOS</v>
      </c>
      <c r="H2506" s="16" t="str">
        <f t="shared" ref="H2506:H2569" si="356">MID(B2506,20,6)</f>
        <v>043400</v>
      </c>
      <c r="I2506" s="16" t="str">
        <f>VLOOKUP(H2506:H5662,'[10]Catalogos CRI'!$A$70:$B$148,2,FALSE)</f>
        <v>Servicios de catastro</v>
      </c>
      <c r="J2506" s="16" t="str">
        <f t="shared" ref="J2506:J2569" si="357">MID(B2506,27,6)</f>
        <v>043401</v>
      </c>
      <c r="K2506" s="16" t="str">
        <f>VLOOKUP(J2506:J5662,'[10]Catalogos CRI'!$A$153:$B$335,2,FALSE)</f>
        <v>Copias de planos</v>
      </c>
      <c r="L2506" s="16" t="str">
        <f t="shared" ref="L2506:L2569" si="358">MID(B2506,34,3)</f>
        <v>400</v>
      </c>
      <c r="M2506" s="16" t="str">
        <f>VLOOKUP(L2506:L5662,[11]FF!$A$10:$B$16,2,FALSE)</f>
        <v>Ingresos Propios</v>
      </c>
      <c r="N2506" s="16" t="str">
        <f t="shared" ref="N2506:N2569" si="359">MID(B2506,38,3)</f>
        <v>401</v>
      </c>
      <c r="O2506" s="16" t="str">
        <f>VLOOKUP(N2506:N5662,[11]FF!$A$22:$B$93,2,FALSE)</f>
        <v>Ingresos Propios</v>
      </c>
      <c r="P2506" s="16">
        <v>880373</v>
      </c>
      <c r="Q2506" s="16">
        <v>6</v>
      </c>
      <c r="R2506" s="17">
        <v>2039</v>
      </c>
      <c r="S2506" s="17">
        <v>0</v>
      </c>
      <c r="T2506" s="17">
        <f t="shared" si="351"/>
        <v>2039</v>
      </c>
      <c r="U2506" s="17">
        <v>0</v>
      </c>
      <c r="V2506" s="17">
        <v>0</v>
      </c>
      <c r="W2506" s="17">
        <f t="shared" si="352"/>
        <v>2039</v>
      </c>
      <c r="X2506" t="str">
        <f>VLOOKUP(J2506,'[12]Conver ASEJ VS Clave Nueva'!$A$4:$C$193,3,FALSE)</f>
        <v>4.3.14.1</v>
      </c>
      <c r="Y2506" t="str">
        <f>VLOOKUP(K2506,'[13]Conver ASEJ VS Clave Nueva'!$B$4:$D$193,3,FALSE)</f>
        <v>Copias de planos</v>
      </c>
    </row>
    <row r="2507" spans="1:25" x14ac:dyDescent="0.25">
      <c r="A2507" s="16">
        <v>86998</v>
      </c>
      <c r="B2507" s="16" t="s">
        <v>83</v>
      </c>
      <c r="C2507" s="16" t="str">
        <f t="shared" si="353"/>
        <v>2018</v>
      </c>
      <c r="D2507" s="16" t="str">
        <f t="shared" si="354"/>
        <v>040000</v>
      </c>
      <c r="E2507" s="16" t="str">
        <f>VLOOKUP(D2507:D5663,'[10]Catalogos CRI'!$A$10:$B$19,2,FALSE)</f>
        <v>DERECHOS</v>
      </c>
      <c r="F2507" s="16" t="str">
        <f t="shared" si="355"/>
        <v>043000</v>
      </c>
      <c r="G2507" s="16" t="str">
        <f>VLOOKUP(F2507:F5663,'[10]Catalogos CRI'!$A$24:$B$65,2,FALSE)</f>
        <v>DERECHOS POR PRESTACIÓN DE SERVICIOS</v>
      </c>
      <c r="H2507" s="16" t="str">
        <f t="shared" si="356"/>
        <v>043400</v>
      </c>
      <c r="I2507" s="16" t="str">
        <f>VLOOKUP(H2507:H5663,'[10]Catalogos CRI'!$A$70:$B$148,2,FALSE)</f>
        <v>Servicios de catastro</v>
      </c>
      <c r="J2507" s="16" t="str">
        <f t="shared" si="357"/>
        <v>043401</v>
      </c>
      <c r="K2507" s="16" t="str">
        <f>VLOOKUP(J2507:J5663,'[10]Catalogos CRI'!$A$153:$B$335,2,FALSE)</f>
        <v>Copias de planos</v>
      </c>
      <c r="L2507" s="16" t="str">
        <f t="shared" si="358"/>
        <v>400</v>
      </c>
      <c r="M2507" s="16" t="str">
        <f>VLOOKUP(L2507:L5663,[11]FF!$A$10:$B$16,2,FALSE)</f>
        <v>Ingresos Propios</v>
      </c>
      <c r="N2507" s="16" t="str">
        <f t="shared" si="359"/>
        <v>401</v>
      </c>
      <c r="O2507" s="16" t="str">
        <f>VLOOKUP(N2507:N5663,[11]FF!$A$22:$B$93,2,FALSE)</f>
        <v>Ingresos Propios</v>
      </c>
      <c r="P2507" s="16">
        <v>880374</v>
      </c>
      <c r="Q2507" s="16">
        <v>7</v>
      </c>
      <c r="R2507" s="17">
        <v>2039</v>
      </c>
      <c r="S2507" s="17">
        <v>0</v>
      </c>
      <c r="T2507" s="17">
        <f t="shared" si="351"/>
        <v>2039</v>
      </c>
      <c r="U2507" s="17">
        <v>0</v>
      </c>
      <c r="V2507" s="17">
        <v>0</v>
      </c>
      <c r="W2507" s="17">
        <f t="shared" si="352"/>
        <v>2039</v>
      </c>
      <c r="X2507" t="str">
        <f>VLOOKUP(J2507,'[12]Conver ASEJ VS Clave Nueva'!$A$4:$C$193,3,FALSE)</f>
        <v>4.3.14.1</v>
      </c>
      <c r="Y2507" t="str">
        <f>VLOOKUP(K2507,'[13]Conver ASEJ VS Clave Nueva'!$B$4:$D$193,3,FALSE)</f>
        <v>Copias de planos</v>
      </c>
    </row>
    <row r="2508" spans="1:25" x14ac:dyDescent="0.25">
      <c r="A2508" s="16">
        <v>86998</v>
      </c>
      <c r="B2508" s="16" t="s">
        <v>83</v>
      </c>
      <c r="C2508" s="16" t="str">
        <f t="shared" si="353"/>
        <v>2018</v>
      </c>
      <c r="D2508" s="16" t="str">
        <f t="shared" si="354"/>
        <v>040000</v>
      </c>
      <c r="E2508" s="16" t="str">
        <f>VLOOKUP(D2508:D5664,'[10]Catalogos CRI'!$A$10:$B$19,2,FALSE)</f>
        <v>DERECHOS</v>
      </c>
      <c r="F2508" s="16" t="str">
        <f t="shared" si="355"/>
        <v>043000</v>
      </c>
      <c r="G2508" s="16" t="str">
        <f>VLOOKUP(F2508:F5664,'[10]Catalogos CRI'!$A$24:$B$65,2,FALSE)</f>
        <v>DERECHOS POR PRESTACIÓN DE SERVICIOS</v>
      </c>
      <c r="H2508" s="16" t="str">
        <f t="shared" si="356"/>
        <v>043400</v>
      </c>
      <c r="I2508" s="16" t="str">
        <f>VLOOKUP(H2508:H5664,'[10]Catalogos CRI'!$A$70:$B$148,2,FALSE)</f>
        <v>Servicios de catastro</v>
      </c>
      <c r="J2508" s="16" t="str">
        <f t="shared" si="357"/>
        <v>043401</v>
      </c>
      <c r="K2508" s="16" t="str">
        <f>VLOOKUP(J2508:J5664,'[10]Catalogos CRI'!$A$153:$B$335,2,FALSE)</f>
        <v>Copias de planos</v>
      </c>
      <c r="L2508" s="16" t="str">
        <f t="shared" si="358"/>
        <v>400</v>
      </c>
      <c r="M2508" s="16" t="str">
        <f>VLOOKUP(L2508:L5664,[11]FF!$A$10:$B$16,2,FALSE)</f>
        <v>Ingresos Propios</v>
      </c>
      <c r="N2508" s="16" t="str">
        <f t="shared" si="359"/>
        <v>401</v>
      </c>
      <c r="O2508" s="16" t="str">
        <f>VLOOKUP(N2508:N5664,[11]FF!$A$22:$B$93,2,FALSE)</f>
        <v>Ingresos Propios</v>
      </c>
      <c r="P2508" s="16">
        <v>880375</v>
      </c>
      <c r="Q2508" s="16">
        <v>8</v>
      </c>
      <c r="R2508" s="17">
        <v>2039</v>
      </c>
      <c r="S2508" s="17">
        <v>0</v>
      </c>
      <c r="T2508" s="17">
        <f t="shared" si="351"/>
        <v>2039</v>
      </c>
      <c r="U2508" s="17">
        <v>0</v>
      </c>
      <c r="V2508" s="17">
        <v>0</v>
      </c>
      <c r="W2508" s="17">
        <f t="shared" si="352"/>
        <v>2039</v>
      </c>
      <c r="X2508" t="str">
        <f>VLOOKUP(J2508,'[12]Conver ASEJ VS Clave Nueva'!$A$4:$C$193,3,FALSE)</f>
        <v>4.3.14.1</v>
      </c>
      <c r="Y2508" t="str">
        <f>VLOOKUP(K2508,'[13]Conver ASEJ VS Clave Nueva'!$B$4:$D$193,3,FALSE)</f>
        <v>Copias de planos</v>
      </c>
    </row>
    <row r="2509" spans="1:25" x14ac:dyDescent="0.25">
      <c r="A2509" s="16">
        <v>86998</v>
      </c>
      <c r="B2509" s="16" t="s">
        <v>83</v>
      </c>
      <c r="C2509" s="16" t="str">
        <f t="shared" si="353"/>
        <v>2018</v>
      </c>
      <c r="D2509" s="16" t="str">
        <f t="shared" si="354"/>
        <v>040000</v>
      </c>
      <c r="E2509" s="16" t="str">
        <f>VLOOKUP(D2509:D5665,'[10]Catalogos CRI'!$A$10:$B$19,2,FALSE)</f>
        <v>DERECHOS</v>
      </c>
      <c r="F2509" s="16" t="str">
        <f t="shared" si="355"/>
        <v>043000</v>
      </c>
      <c r="G2509" s="16" t="str">
        <f>VLOOKUP(F2509:F5665,'[10]Catalogos CRI'!$A$24:$B$65,2,FALSE)</f>
        <v>DERECHOS POR PRESTACIÓN DE SERVICIOS</v>
      </c>
      <c r="H2509" s="16" t="str">
        <f t="shared" si="356"/>
        <v>043400</v>
      </c>
      <c r="I2509" s="16" t="str">
        <f>VLOOKUP(H2509:H5665,'[10]Catalogos CRI'!$A$70:$B$148,2,FALSE)</f>
        <v>Servicios de catastro</v>
      </c>
      <c r="J2509" s="16" t="str">
        <f t="shared" si="357"/>
        <v>043401</v>
      </c>
      <c r="K2509" s="16" t="str">
        <f>VLOOKUP(J2509:J5665,'[10]Catalogos CRI'!$A$153:$B$335,2,FALSE)</f>
        <v>Copias de planos</v>
      </c>
      <c r="L2509" s="16" t="str">
        <f t="shared" si="358"/>
        <v>400</v>
      </c>
      <c r="M2509" s="16" t="str">
        <f>VLOOKUP(L2509:L5665,[11]FF!$A$10:$B$16,2,FALSE)</f>
        <v>Ingresos Propios</v>
      </c>
      <c r="N2509" s="16" t="str">
        <f t="shared" si="359"/>
        <v>401</v>
      </c>
      <c r="O2509" s="16" t="str">
        <f>VLOOKUP(N2509:N5665,[11]FF!$A$22:$B$93,2,FALSE)</f>
        <v>Ingresos Propios</v>
      </c>
      <c r="P2509" s="16">
        <v>880376</v>
      </c>
      <c r="Q2509" s="16">
        <v>9</v>
      </c>
      <c r="R2509" s="17">
        <v>2039</v>
      </c>
      <c r="S2509" s="17">
        <v>0</v>
      </c>
      <c r="T2509" s="17">
        <f t="shared" si="351"/>
        <v>2039</v>
      </c>
      <c r="U2509" s="17">
        <v>0</v>
      </c>
      <c r="V2509" s="17">
        <v>0</v>
      </c>
      <c r="W2509" s="17">
        <f t="shared" si="352"/>
        <v>2039</v>
      </c>
      <c r="X2509" t="str">
        <f>VLOOKUP(J2509,'[12]Conver ASEJ VS Clave Nueva'!$A$4:$C$193,3,FALSE)</f>
        <v>4.3.14.1</v>
      </c>
      <c r="Y2509" t="str">
        <f>VLOOKUP(K2509,'[13]Conver ASEJ VS Clave Nueva'!$B$4:$D$193,3,FALSE)</f>
        <v>Copias de planos</v>
      </c>
    </row>
    <row r="2510" spans="1:25" x14ac:dyDescent="0.25">
      <c r="A2510" s="16">
        <v>86998</v>
      </c>
      <c r="B2510" s="16" t="s">
        <v>83</v>
      </c>
      <c r="C2510" s="16" t="str">
        <f t="shared" si="353"/>
        <v>2018</v>
      </c>
      <c r="D2510" s="16" t="str">
        <f t="shared" si="354"/>
        <v>040000</v>
      </c>
      <c r="E2510" s="16" t="str">
        <f>VLOOKUP(D2510:D5666,'[10]Catalogos CRI'!$A$10:$B$19,2,FALSE)</f>
        <v>DERECHOS</v>
      </c>
      <c r="F2510" s="16" t="str">
        <f t="shared" si="355"/>
        <v>043000</v>
      </c>
      <c r="G2510" s="16" t="str">
        <f>VLOOKUP(F2510:F5666,'[10]Catalogos CRI'!$A$24:$B$65,2,FALSE)</f>
        <v>DERECHOS POR PRESTACIÓN DE SERVICIOS</v>
      </c>
      <c r="H2510" s="16" t="str">
        <f t="shared" si="356"/>
        <v>043400</v>
      </c>
      <c r="I2510" s="16" t="str">
        <f>VLOOKUP(H2510:H5666,'[10]Catalogos CRI'!$A$70:$B$148,2,FALSE)</f>
        <v>Servicios de catastro</v>
      </c>
      <c r="J2510" s="16" t="str">
        <f t="shared" si="357"/>
        <v>043401</v>
      </c>
      <c r="K2510" s="16" t="str">
        <f>VLOOKUP(J2510:J5666,'[10]Catalogos CRI'!$A$153:$B$335,2,FALSE)</f>
        <v>Copias de planos</v>
      </c>
      <c r="L2510" s="16" t="str">
        <f t="shared" si="358"/>
        <v>400</v>
      </c>
      <c r="M2510" s="16" t="str">
        <f>VLOOKUP(L2510:L5666,[11]FF!$A$10:$B$16,2,FALSE)</f>
        <v>Ingresos Propios</v>
      </c>
      <c r="N2510" s="16" t="str">
        <f t="shared" si="359"/>
        <v>401</v>
      </c>
      <c r="O2510" s="16" t="str">
        <f>VLOOKUP(N2510:N5666,[11]FF!$A$22:$B$93,2,FALSE)</f>
        <v>Ingresos Propios</v>
      </c>
      <c r="P2510" s="16">
        <v>880377</v>
      </c>
      <c r="Q2510" s="16">
        <v>10</v>
      </c>
      <c r="R2510" s="17">
        <v>2039</v>
      </c>
      <c r="S2510" s="17">
        <v>0</v>
      </c>
      <c r="T2510" s="17">
        <f t="shared" si="351"/>
        <v>2039</v>
      </c>
      <c r="U2510" s="17">
        <v>0</v>
      </c>
      <c r="V2510" s="17">
        <v>0</v>
      </c>
      <c r="W2510" s="17">
        <f t="shared" si="352"/>
        <v>2039</v>
      </c>
      <c r="X2510" t="str">
        <f>VLOOKUP(J2510,'[12]Conver ASEJ VS Clave Nueva'!$A$4:$C$193,3,FALSE)</f>
        <v>4.3.14.1</v>
      </c>
      <c r="Y2510" t="str">
        <f>VLOOKUP(K2510,'[13]Conver ASEJ VS Clave Nueva'!$B$4:$D$193,3,FALSE)</f>
        <v>Copias de planos</v>
      </c>
    </row>
    <row r="2511" spans="1:25" x14ac:dyDescent="0.25">
      <c r="A2511" s="16">
        <v>86998</v>
      </c>
      <c r="B2511" s="16" t="s">
        <v>83</v>
      </c>
      <c r="C2511" s="16" t="str">
        <f t="shared" si="353"/>
        <v>2018</v>
      </c>
      <c r="D2511" s="16" t="str">
        <f t="shared" si="354"/>
        <v>040000</v>
      </c>
      <c r="E2511" s="16" t="str">
        <f>VLOOKUP(D2511:D5667,'[10]Catalogos CRI'!$A$10:$B$19,2,FALSE)</f>
        <v>DERECHOS</v>
      </c>
      <c r="F2511" s="16" t="str">
        <f t="shared" si="355"/>
        <v>043000</v>
      </c>
      <c r="G2511" s="16" t="str">
        <f>VLOOKUP(F2511:F5667,'[10]Catalogos CRI'!$A$24:$B$65,2,FALSE)</f>
        <v>DERECHOS POR PRESTACIÓN DE SERVICIOS</v>
      </c>
      <c r="H2511" s="16" t="str">
        <f t="shared" si="356"/>
        <v>043400</v>
      </c>
      <c r="I2511" s="16" t="str">
        <f>VLOOKUP(H2511:H5667,'[10]Catalogos CRI'!$A$70:$B$148,2,FALSE)</f>
        <v>Servicios de catastro</v>
      </c>
      <c r="J2511" s="16" t="str">
        <f t="shared" si="357"/>
        <v>043401</v>
      </c>
      <c r="K2511" s="16" t="str">
        <f>VLOOKUP(J2511:J5667,'[10]Catalogos CRI'!$A$153:$B$335,2,FALSE)</f>
        <v>Copias de planos</v>
      </c>
      <c r="L2511" s="16" t="str">
        <f t="shared" si="358"/>
        <v>400</v>
      </c>
      <c r="M2511" s="16" t="str">
        <f>VLOOKUP(L2511:L5667,[11]FF!$A$10:$B$16,2,FALSE)</f>
        <v>Ingresos Propios</v>
      </c>
      <c r="N2511" s="16" t="str">
        <f t="shared" si="359"/>
        <v>401</v>
      </c>
      <c r="O2511" s="16" t="str">
        <f>VLOOKUP(N2511:N5667,[11]FF!$A$22:$B$93,2,FALSE)</f>
        <v>Ingresos Propios</v>
      </c>
      <c r="P2511" s="16">
        <v>880378</v>
      </c>
      <c r="Q2511" s="16">
        <v>11</v>
      </c>
      <c r="R2511" s="17">
        <v>2039</v>
      </c>
      <c r="S2511" s="17">
        <v>0</v>
      </c>
      <c r="T2511" s="17">
        <f t="shared" si="351"/>
        <v>2039</v>
      </c>
      <c r="U2511" s="17">
        <v>0</v>
      </c>
      <c r="V2511" s="17">
        <v>0</v>
      </c>
      <c r="W2511" s="17">
        <f t="shared" si="352"/>
        <v>2039</v>
      </c>
      <c r="X2511" t="str">
        <f>VLOOKUP(J2511,'[12]Conver ASEJ VS Clave Nueva'!$A$4:$C$193,3,FALSE)</f>
        <v>4.3.14.1</v>
      </c>
      <c r="Y2511" t="str">
        <f>VLOOKUP(K2511,'[13]Conver ASEJ VS Clave Nueva'!$B$4:$D$193,3,FALSE)</f>
        <v>Copias de planos</v>
      </c>
    </row>
    <row r="2512" spans="1:25" x14ac:dyDescent="0.25">
      <c r="A2512" s="16">
        <v>86998</v>
      </c>
      <c r="B2512" s="16" t="s">
        <v>83</v>
      </c>
      <c r="C2512" s="16" t="str">
        <f t="shared" si="353"/>
        <v>2018</v>
      </c>
      <c r="D2512" s="16" t="str">
        <f t="shared" si="354"/>
        <v>040000</v>
      </c>
      <c r="E2512" s="16" t="str">
        <f>VLOOKUP(D2512:D5668,'[10]Catalogos CRI'!$A$10:$B$19,2,FALSE)</f>
        <v>DERECHOS</v>
      </c>
      <c r="F2512" s="16" t="str">
        <f t="shared" si="355"/>
        <v>043000</v>
      </c>
      <c r="G2512" s="16" t="str">
        <f>VLOOKUP(F2512:F5668,'[10]Catalogos CRI'!$A$24:$B$65,2,FALSE)</f>
        <v>DERECHOS POR PRESTACIÓN DE SERVICIOS</v>
      </c>
      <c r="H2512" s="16" t="str">
        <f t="shared" si="356"/>
        <v>043400</v>
      </c>
      <c r="I2512" s="16" t="str">
        <f>VLOOKUP(H2512:H5668,'[10]Catalogos CRI'!$A$70:$B$148,2,FALSE)</f>
        <v>Servicios de catastro</v>
      </c>
      <c r="J2512" s="16" t="str">
        <f t="shared" si="357"/>
        <v>043401</v>
      </c>
      <c r="K2512" s="16" t="str">
        <f>VLOOKUP(J2512:J5668,'[10]Catalogos CRI'!$A$153:$B$335,2,FALSE)</f>
        <v>Copias de planos</v>
      </c>
      <c r="L2512" s="16" t="str">
        <f t="shared" si="358"/>
        <v>400</v>
      </c>
      <c r="M2512" s="16" t="str">
        <f>VLOOKUP(L2512:L5668,[11]FF!$A$10:$B$16,2,FALSE)</f>
        <v>Ingresos Propios</v>
      </c>
      <c r="N2512" s="16" t="str">
        <f t="shared" si="359"/>
        <v>401</v>
      </c>
      <c r="O2512" s="16" t="str">
        <f>VLOOKUP(N2512:N5668,[11]FF!$A$22:$B$93,2,FALSE)</f>
        <v>Ingresos Propios</v>
      </c>
      <c r="P2512" s="16">
        <v>880379</v>
      </c>
      <c r="Q2512" s="16">
        <v>12</v>
      </c>
      <c r="R2512" s="17">
        <v>2039</v>
      </c>
      <c r="S2512" s="17">
        <v>0</v>
      </c>
      <c r="T2512" s="17">
        <f t="shared" si="351"/>
        <v>2039</v>
      </c>
      <c r="U2512" s="17">
        <v>0</v>
      </c>
      <c r="V2512" s="17">
        <v>0</v>
      </c>
      <c r="W2512" s="17">
        <f t="shared" si="352"/>
        <v>2039</v>
      </c>
      <c r="X2512" t="str">
        <f>VLOOKUP(J2512,'[12]Conver ASEJ VS Clave Nueva'!$A$4:$C$193,3,FALSE)</f>
        <v>4.3.14.1</v>
      </c>
      <c r="Y2512" t="str">
        <f>VLOOKUP(K2512,'[13]Conver ASEJ VS Clave Nueva'!$B$4:$D$193,3,FALSE)</f>
        <v>Copias de planos</v>
      </c>
    </row>
    <row r="2513" spans="1:25" x14ac:dyDescent="0.25">
      <c r="A2513" s="16">
        <v>86999</v>
      </c>
      <c r="B2513" s="16" t="s">
        <v>72</v>
      </c>
      <c r="C2513" s="16" t="str">
        <f t="shared" si="353"/>
        <v>2018</v>
      </c>
      <c r="D2513" s="16" t="str">
        <f t="shared" si="354"/>
        <v>040000</v>
      </c>
      <c r="E2513" s="16" t="str">
        <f>VLOOKUP(D2513:D5669,'[10]Catalogos CRI'!$A$10:$B$19,2,FALSE)</f>
        <v>DERECHOS</v>
      </c>
      <c r="F2513" s="16" t="str">
        <f t="shared" si="355"/>
        <v>043000</v>
      </c>
      <c r="G2513" s="16" t="str">
        <f>VLOOKUP(F2513:F5669,'[10]Catalogos CRI'!$A$24:$B$65,2,FALSE)</f>
        <v>DERECHOS POR PRESTACIÓN DE SERVICIOS</v>
      </c>
      <c r="H2513" s="16" t="str">
        <f t="shared" si="356"/>
        <v>043400</v>
      </c>
      <c r="I2513" s="16" t="str">
        <f>VLOOKUP(H2513:H5669,'[10]Catalogos CRI'!$A$70:$B$148,2,FALSE)</f>
        <v>Servicios de catastro</v>
      </c>
      <c r="J2513" s="16" t="str">
        <f t="shared" si="357"/>
        <v>043402</v>
      </c>
      <c r="K2513" s="16" t="str">
        <f>VLOOKUP(J2513:J5669,'[10]Catalogos CRI'!$A$153:$B$335,2,FALSE)</f>
        <v>Certificaciones catastrales</v>
      </c>
      <c r="L2513" s="16" t="str">
        <f t="shared" si="358"/>
        <v>400</v>
      </c>
      <c r="M2513" s="16" t="str">
        <f>VLOOKUP(L2513:L5669,[11]FF!$A$10:$B$16,2,FALSE)</f>
        <v>Ingresos Propios</v>
      </c>
      <c r="N2513" s="16" t="str">
        <f t="shared" si="359"/>
        <v>401</v>
      </c>
      <c r="O2513" s="16" t="str">
        <f>VLOOKUP(N2513:N5669,[11]FF!$A$22:$B$93,2,FALSE)</f>
        <v>Ingresos Propios</v>
      </c>
      <c r="P2513" s="16">
        <v>880380</v>
      </c>
      <c r="Q2513" s="16">
        <v>1</v>
      </c>
      <c r="R2513" s="17">
        <v>33275.589999999997</v>
      </c>
      <c r="S2513" s="17">
        <v>0</v>
      </c>
      <c r="T2513" s="17">
        <f t="shared" si="351"/>
        <v>33275.589999999997</v>
      </c>
      <c r="U2513" s="17">
        <v>0</v>
      </c>
      <c r="V2513" s="17">
        <v>0</v>
      </c>
      <c r="W2513" s="17">
        <f t="shared" si="352"/>
        <v>33275.589999999997</v>
      </c>
      <c r="X2513" t="str">
        <f>VLOOKUP(J2513,'[12]Conver ASEJ VS Clave Nueva'!$A$4:$C$193,3,FALSE)</f>
        <v>4.3.14.2</v>
      </c>
      <c r="Y2513" t="str">
        <f>VLOOKUP(K2513,'[13]Conver ASEJ VS Clave Nueva'!$B$4:$D$193,3,FALSE)</f>
        <v>Certificaciones catastrales</v>
      </c>
    </row>
    <row r="2514" spans="1:25" x14ac:dyDescent="0.25">
      <c r="A2514" s="16">
        <v>86999</v>
      </c>
      <c r="B2514" s="16" t="s">
        <v>72</v>
      </c>
      <c r="C2514" s="16" t="str">
        <f t="shared" si="353"/>
        <v>2018</v>
      </c>
      <c r="D2514" s="16" t="str">
        <f t="shared" si="354"/>
        <v>040000</v>
      </c>
      <c r="E2514" s="16" t="str">
        <f>VLOOKUP(D2514:D5670,'[10]Catalogos CRI'!$A$10:$B$19,2,FALSE)</f>
        <v>DERECHOS</v>
      </c>
      <c r="F2514" s="16" t="str">
        <f t="shared" si="355"/>
        <v>043000</v>
      </c>
      <c r="G2514" s="16" t="str">
        <f>VLOOKUP(F2514:F5670,'[10]Catalogos CRI'!$A$24:$B$65,2,FALSE)</f>
        <v>DERECHOS POR PRESTACIÓN DE SERVICIOS</v>
      </c>
      <c r="H2514" s="16" t="str">
        <f t="shared" si="356"/>
        <v>043400</v>
      </c>
      <c r="I2514" s="16" t="str">
        <f>VLOOKUP(H2514:H5670,'[10]Catalogos CRI'!$A$70:$B$148,2,FALSE)</f>
        <v>Servicios de catastro</v>
      </c>
      <c r="J2514" s="16" t="str">
        <f t="shared" si="357"/>
        <v>043402</v>
      </c>
      <c r="K2514" s="16" t="str">
        <f>VLOOKUP(J2514:J5670,'[10]Catalogos CRI'!$A$153:$B$335,2,FALSE)</f>
        <v>Certificaciones catastrales</v>
      </c>
      <c r="L2514" s="16" t="str">
        <f t="shared" si="358"/>
        <v>400</v>
      </c>
      <c r="M2514" s="16" t="str">
        <f>VLOOKUP(L2514:L5670,[11]FF!$A$10:$B$16,2,FALSE)</f>
        <v>Ingresos Propios</v>
      </c>
      <c r="N2514" s="16" t="str">
        <f t="shared" si="359"/>
        <v>401</v>
      </c>
      <c r="O2514" s="16" t="str">
        <f>VLOOKUP(N2514:N5670,[11]FF!$A$22:$B$93,2,FALSE)</f>
        <v>Ingresos Propios</v>
      </c>
      <c r="P2514" s="16">
        <v>880381</v>
      </c>
      <c r="Q2514" s="16">
        <v>2</v>
      </c>
      <c r="R2514" s="17">
        <v>33274</v>
      </c>
      <c r="S2514" s="17">
        <v>0</v>
      </c>
      <c r="T2514" s="17">
        <f t="shared" si="351"/>
        <v>33274</v>
      </c>
      <c r="U2514" s="17">
        <v>0</v>
      </c>
      <c r="V2514" s="17">
        <v>0</v>
      </c>
      <c r="W2514" s="17">
        <f t="shared" si="352"/>
        <v>33274</v>
      </c>
      <c r="X2514" t="str">
        <f>VLOOKUP(J2514,'[12]Conver ASEJ VS Clave Nueva'!$A$4:$C$193,3,FALSE)</f>
        <v>4.3.14.2</v>
      </c>
      <c r="Y2514" t="str">
        <f>VLOOKUP(K2514,'[13]Conver ASEJ VS Clave Nueva'!$B$4:$D$193,3,FALSE)</f>
        <v>Certificaciones catastrales</v>
      </c>
    </row>
    <row r="2515" spans="1:25" x14ac:dyDescent="0.25">
      <c r="A2515" s="16">
        <v>86999</v>
      </c>
      <c r="B2515" s="16" t="s">
        <v>72</v>
      </c>
      <c r="C2515" s="16" t="str">
        <f t="shared" si="353"/>
        <v>2018</v>
      </c>
      <c r="D2515" s="16" t="str">
        <f t="shared" si="354"/>
        <v>040000</v>
      </c>
      <c r="E2515" s="16" t="str">
        <f>VLOOKUP(D2515:D5671,'[10]Catalogos CRI'!$A$10:$B$19,2,FALSE)</f>
        <v>DERECHOS</v>
      </c>
      <c r="F2515" s="16" t="str">
        <f t="shared" si="355"/>
        <v>043000</v>
      </c>
      <c r="G2515" s="16" t="str">
        <f>VLOOKUP(F2515:F5671,'[10]Catalogos CRI'!$A$24:$B$65,2,FALSE)</f>
        <v>DERECHOS POR PRESTACIÓN DE SERVICIOS</v>
      </c>
      <c r="H2515" s="16" t="str">
        <f t="shared" si="356"/>
        <v>043400</v>
      </c>
      <c r="I2515" s="16" t="str">
        <f>VLOOKUP(H2515:H5671,'[10]Catalogos CRI'!$A$70:$B$148,2,FALSE)</f>
        <v>Servicios de catastro</v>
      </c>
      <c r="J2515" s="16" t="str">
        <f t="shared" si="357"/>
        <v>043402</v>
      </c>
      <c r="K2515" s="16" t="str">
        <f>VLOOKUP(J2515:J5671,'[10]Catalogos CRI'!$A$153:$B$335,2,FALSE)</f>
        <v>Certificaciones catastrales</v>
      </c>
      <c r="L2515" s="16" t="str">
        <f t="shared" si="358"/>
        <v>400</v>
      </c>
      <c r="M2515" s="16" t="str">
        <f>VLOOKUP(L2515:L5671,[11]FF!$A$10:$B$16,2,FALSE)</f>
        <v>Ingresos Propios</v>
      </c>
      <c r="N2515" s="16" t="str">
        <f t="shared" si="359"/>
        <v>401</v>
      </c>
      <c r="O2515" s="16" t="str">
        <f>VLOOKUP(N2515:N5671,[11]FF!$A$22:$B$93,2,FALSE)</f>
        <v>Ingresos Propios</v>
      </c>
      <c r="P2515" s="16">
        <v>880382</v>
      </c>
      <c r="Q2515" s="16">
        <v>3</v>
      </c>
      <c r="R2515" s="17">
        <v>33274</v>
      </c>
      <c r="S2515" s="17">
        <v>0</v>
      </c>
      <c r="T2515" s="17">
        <f t="shared" si="351"/>
        <v>33274</v>
      </c>
      <c r="U2515" s="17">
        <v>0</v>
      </c>
      <c r="V2515" s="17">
        <v>0</v>
      </c>
      <c r="W2515" s="17">
        <f t="shared" si="352"/>
        <v>33274</v>
      </c>
      <c r="X2515" t="str">
        <f>VLOOKUP(J2515,'[12]Conver ASEJ VS Clave Nueva'!$A$4:$C$193,3,FALSE)</f>
        <v>4.3.14.2</v>
      </c>
      <c r="Y2515" t="str">
        <f>VLOOKUP(K2515,'[13]Conver ASEJ VS Clave Nueva'!$B$4:$D$193,3,FALSE)</f>
        <v>Certificaciones catastrales</v>
      </c>
    </row>
    <row r="2516" spans="1:25" x14ac:dyDescent="0.25">
      <c r="A2516" s="16">
        <v>86999</v>
      </c>
      <c r="B2516" s="16" t="s">
        <v>72</v>
      </c>
      <c r="C2516" s="16" t="str">
        <f t="shared" si="353"/>
        <v>2018</v>
      </c>
      <c r="D2516" s="16" t="str">
        <f t="shared" si="354"/>
        <v>040000</v>
      </c>
      <c r="E2516" s="16" t="str">
        <f>VLOOKUP(D2516:D5672,'[10]Catalogos CRI'!$A$10:$B$19,2,FALSE)</f>
        <v>DERECHOS</v>
      </c>
      <c r="F2516" s="16" t="str">
        <f t="shared" si="355"/>
        <v>043000</v>
      </c>
      <c r="G2516" s="16" t="str">
        <f>VLOOKUP(F2516:F5672,'[10]Catalogos CRI'!$A$24:$B$65,2,FALSE)</f>
        <v>DERECHOS POR PRESTACIÓN DE SERVICIOS</v>
      </c>
      <c r="H2516" s="16" t="str">
        <f t="shared" si="356"/>
        <v>043400</v>
      </c>
      <c r="I2516" s="16" t="str">
        <f>VLOOKUP(H2516:H5672,'[10]Catalogos CRI'!$A$70:$B$148,2,FALSE)</f>
        <v>Servicios de catastro</v>
      </c>
      <c r="J2516" s="16" t="str">
        <f t="shared" si="357"/>
        <v>043402</v>
      </c>
      <c r="K2516" s="16" t="str">
        <f>VLOOKUP(J2516:J5672,'[10]Catalogos CRI'!$A$153:$B$335,2,FALSE)</f>
        <v>Certificaciones catastrales</v>
      </c>
      <c r="L2516" s="16" t="str">
        <f t="shared" si="358"/>
        <v>400</v>
      </c>
      <c r="M2516" s="16" t="str">
        <f>VLOOKUP(L2516:L5672,[11]FF!$A$10:$B$16,2,FALSE)</f>
        <v>Ingresos Propios</v>
      </c>
      <c r="N2516" s="16" t="str">
        <f t="shared" si="359"/>
        <v>401</v>
      </c>
      <c r="O2516" s="16" t="str">
        <f>VLOOKUP(N2516:N5672,[11]FF!$A$22:$B$93,2,FALSE)</f>
        <v>Ingresos Propios</v>
      </c>
      <c r="P2516" s="16">
        <v>880383</v>
      </c>
      <c r="Q2516" s="16">
        <v>4</v>
      </c>
      <c r="R2516" s="17">
        <v>33274</v>
      </c>
      <c r="S2516" s="17">
        <v>0</v>
      </c>
      <c r="T2516" s="17">
        <f t="shared" si="351"/>
        <v>33274</v>
      </c>
      <c r="U2516" s="17">
        <v>0</v>
      </c>
      <c r="V2516" s="17">
        <v>0</v>
      </c>
      <c r="W2516" s="17">
        <f t="shared" si="352"/>
        <v>33274</v>
      </c>
      <c r="X2516" t="str">
        <f>VLOOKUP(J2516,'[12]Conver ASEJ VS Clave Nueva'!$A$4:$C$193,3,FALSE)</f>
        <v>4.3.14.2</v>
      </c>
      <c r="Y2516" t="str">
        <f>VLOOKUP(K2516,'[13]Conver ASEJ VS Clave Nueva'!$B$4:$D$193,3,FALSE)</f>
        <v>Certificaciones catastrales</v>
      </c>
    </row>
    <row r="2517" spans="1:25" x14ac:dyDescent="0.25">
      <c r="A2517" s="16">
        <v>86999</v>
      </c>
      <c r="B2517" s="16" t="s">
        <v>72</v>
      </c>
      <c r="C2517" s="16" t="str">
        <f t="shared" si="353"/>
        <v>2018</v>
      </c>
      <c r="D2517" s="16" t="str">
        <f t="shared" si="354"/>
        <v>040000</v>
      </c>
      <c r="E2517" s="16" t="str">
        <f>VLOOKUP(D2517:D5673,'[10]Catalogos CRI'!$A$10:$B$19,2,FALSE)</f>
        <v>DERECHOS</v>
      </c>
      <c r="F2517" s="16" t="str">
        <f t="shared" si="355"/>
        <v>043000</v>
      </c>
      <c r="G2517" s="16" t="str">
        <f>VLOOKUP(F2517:F5673,'[10]Catalogos CRI'!$A$24:$B$65,2,FALSE)</f>
        <v>DERECHOS POR PRESTACIÓN DE SERVICIOS</v>
      </c>
      <c r="H2517" s="16" t="str">
        <f t="shared" si="356"/>
        <v>043400</v>
      </c>
      <c r="I2517" s="16" t="str">
        <f>VLOOKUP(H2517:H5673,'[10]Catalogos CRI'!$A$70:$B$148,2,FALSE)</f>
        <v>Servicios de catastro</v>
      </c>
      <c r="J2517" s="16" t="str">
        <f t="shared" si="357"/>
        <v>043402</v>
      </c>
      <c r="K2517" s="16" t="str">
        <f>VLOOKUP(J2517:J5673,'[10]Catalogos CRI'!$A$153:$B$335,2,FALSE)</f>
        <v>Certificaciones catastrales</v>
      </c>
      <c r="L2517" s="16" t="str">
        <f t="shared" si="358"/>
        <v>400</v>
      </c>
      <c r="M2517" s="16" t="str">
        <f>VLOOKUP(L2517:L5673,[11]FF!$A$10:$B$16,2,FALSE)</f>
        <v>Ingresos Propios</v>
      </c>
      <c r="N2517" s="16" t="str">
        <f t="shared" si="359"/>
        <v>401</v>
      </c>
      <c r="O2517" s="16" t="str">
        <f>VLOOKUP(N2517:N5673,[11]FF!$A$22:$B$93,2,FALSE)</f>
        <v>Ingresos Propios</v>
      </c>
      <c r="P2517" s="16">
        <v>880385</v>
      </c>
      <c r="Q2517" s="16">
        <v>6</v>
      </c>
      <c r="R2517" s="17">
        <v>33274</v>
      </c>
      <c r="S2517" s="17">
        <v>0</v>
      </c>
      <c r="T2517" s="17">
        <f t="shared" si="351"/>
        <v>33274</v>
      </c>
      <c r="U2517" s="17">
        <v>0</v>
      </c>
      <c r="V2517" s="17">
        <v>0</v>
      </c>
      <c r="W2517" s="17">
        <f t="shared" si="352"/>
        <v>33274</v>
      </c>
      <c r="X2517" t="str">
        <f>VLOOKUP(J2517,'[12]Conver ASEJ VS Clave Nueva'!$A$4:$C$193,3,FALSE)</f>
        <v>4.3.14.2</v>
      </c>
      <c r="Y2517" t="str">
        <f>VLOOKUP(K2517,'[13]Conver ASEJ VS Clave Nueva'!$B$4:$D$193,3,FALSE)</f>
        <v>Certificaciones catastrales</v>
      </c>
    </row>
    <row r="2518" spans="1:25" x14ac:dyDescent="0.25">
      <c r="A2518" s="16">
        <v>86999</v>
      </c>
      <c r="B2518" s="16" t="s">
        <v>72</v>
      </c>
      <c r="C2518" s="16" t="str">
        <f t="shared" si="353"/>
        <v>2018</v>
      </c>
      <c r="D2518" s="16" t="str">
        <f t="shared" si="354"/>
        <v>040000</v>
      </c>
      <c r="E2518" s="16" t="str">
        <f>VLOOKUP(D2518:D5674,'[10]Catalogos CRI'!$A$10:$B$19,2,FALSE)</f>
        <v>DERECHOS</v>
      </c>
      <c r="F2518" s="16" t="str">
        <f t="shared" si="355"/>
        <v>043000</v>
      </c>
      <c r="G2518" s="16" t="str">
        <f>VLOOKUP(F2518:F5674,'[10]Catalogos CRI'!$A$24:$B$65,2,FALSE)</f>
        <v>DERECHOS POR PRESTACIÓN DE SERVICIOS</v>
      </c>
      <c r="H2518" s="16" t="str">
        <f t="shared" si="356"/>
        <v>043400</v>
      </c>
      <c r="I2518" s="16" t="str">
        <f>VLOOKUP(H2518:H5674,'[10]Catalogos CRI'!$A$70:$B$148,2,FALSE)</f>
        <v>Servicios de catastro</v>
      </c>
      <c r="J2518" s="16" t="str">
        <f t="shared" si="357"/>
        <v>043402</v>
      </c>
      <c r="K2518" s="16" t="str">
        <f>VLOOKUP(J2518:J5674,'[10]Catalogos CRI'!$A$153:$B$335,2,FALSE)</f>
        <v>Certificaciones catastrales</v>
      </c>
      <c r="L2518" s="16" t="str">
        <f t="shared" si="358"/>
        <v>400</v>
      </c>
      <c r="M2518" s="16" t="str">
        <f>VLOOKUP(L2518:L5674,[11]FF!$A$10:$B$16,2,FALSE)</f>
        <v>Ingresos Propios</v>
      </c>
      <c r="N2518" s="16" t="str">
        <f t="shared" si="359"/>
        <v>401</v>
      </c>
      <c r="O2518" s="16" t="str">
        <f>VLOOKUP(N2518:N5674,[11]FF!$A$22:$B$93,2,FALSE)</f>
        <v>Ingresos Propios</v>
      </c>
      <c r="P2518" s="16">
        <v>880386</v>
      </c>
      <c r="Q2518" s="16">
        <v>7</v>
      </c>
      <c r="R2518" s="17">
        <v>33274</v>
      </c>
      <c r="S2518" s="17">
        <v>0</v>
      </c>
      <c r="T2518" s="17">
        <f t="shared" si="351"/>
        <v>33274</v>
      </c>
      <c r="U2518" s="17">
        <v>0</v>
      </c>
      <c r="V2518" s="17">
        <v>0</v>
      </c>
      <c r="W2518" s="17">
        <f t="shared" si="352"/>
        <v>33274</v>
      </c>
      <c r="X2518" t="str">
        <f>VLOOKUP(J2518,'[12]Conver ASEJ VS Clave Nueva'!$A$4:$C$193,3,FALSE)</f>
        <v>4.3.14.2</v>
      </c>
      <c r="Y2518" t="str">
        <f>VLOOKUP(K2518,'[13]Conver ASEJ VS Clave Nueva'!$B$4:$D$193,3,FALSE)</f>
        <v>Certificaciones catastrales</v>
      </c>
    </row>
    <row r="2519" spans="1:25" x14ac:dyDescent="0.25">
      <c r="A2519" s="16">
        <v>86999</v>
      </c>
      <c r="B2519" s="16" t="s">
        <v>72</v>
      </c>
      <c r="C2519" s="16" t="str">
        <f t="shared" si="353"/>
        <v>2018</v>
      </c>
      <c r="D2519" s="16" t="str">
        <f t="shared" si="354"/>
        <v>040000</v>
      </c>
      <c r="E2519" s="16" t="str">
        <f>VLOOKUP(D2519:D5675,'[10]Catalogos CRI'!$A$10:$B$19,2,FALSE)</f>
        <v>DERECHOS</v>
      </c>
      <c r="F2519" s="16" t="str">
        <f t="shared" si="355"/>
        <v>043000</v>
      </c>
      <c r="G2519" s="16" t="str">
        <f>VLOOKUP(F2519:F5675,'[10]Catalogos CRI'!$A$24:$B$65,2,FALSE)</f>
        <v>DERECHOS POR PRESTACIÓN DE SERVICIOS</v>
      </c>
      <c r="H2519" s="16" t="str">
        <f t="shared" si="356"/>
        <v>043400</v>
      </c>
      <c r="I2519" s="16" t="str">
        <f>VLOOKUP(H2519:H5675,'[10]Catalogos CRI'!$A$70:$B$148,2,FALSE)</f>
        <v>Servicios de catastro</v>
      </c>
      <c r="J2519" s="16" t="str">
        <f t="shared" si="357"/>
        <v>043402</v>
      </c>
      <c r="K2519" s="16" t="str">
        <f>VLOOKUP(J2519:J5675,'[10]Catalogos CRI'!$A$153:$B$335,2,FALSE)</f>
        <v>Certificaciones catastrales</v>
      </c>
      <c r="L2519" s="16" t="str">
        <f t="shared" si="358"/>
        <v>400</v>
      </c>
      <c r="M2519" s="16" t="str">
        <f>VLOOKUP(L2519:L5675,[11]FF!$A$10:$B$16,2,FALSE)</f>
        <v>Ingresos Propios</v>
      </c>
      <c r="N2519" s="16" t="str">
        <f t="shared" si="359"/>
        <v>401</v>
      </c>
      <c r="O2519" s="16" t="str">
        <f>VLOOKUP(N2519:N5675,[11]FF!$A$22:$B$93,2,FALSE)</f>
        <v>Ingresos Propios</v>
      </c>
      <c r="P2519" s="16">
        <v>880387</v>
      </c>
      <c r="Q2519" s="16">
        <v>8</v>
      </c>
      <c r="R2519" s="17">
        <v>33274</v>
      </c>
      <c r="S2519" s="17">
        <v>0</v>
      </c>
      <c r="T2519" s="17">
        <f t="shared" si="351"/>
        <v>33274</v>
      </c>
      <c r="U2519" s="17">
        <v>0</v>
      </c>
      <c r="V2519" s="17">
        <v>0</v>
      </c>
      <c r="W2519" s="17">
        <f t="shared" si="352"/>
        <v>33274</v>
      </c>
      <c r="X2519" t="str">
        <f>VLOOKUP(J2519,'[12]Conver ASEJ VS Clave Nueva'!$A$4:$C$193,3,FALSE)</f>
        <v>4.3.14.2</v>
      </c>
      <c r="Y2519" t="str">
        <f>VLOOKUP(K2519,'[13]Conver ASEJ VS Clave Nueva'!$B$4:$D$193,3,FALSE)</f>
        <v>Certificaciones catastrales</v>
      </c>
    </row>
    <row r="2520" spans="1:25" x14ac:dyDescent="0.25">
      <c r="A2520" s="16">
        <v>86999</v>
      </c>
      <c r="B2520" s="16" t="s">
        <v>72</v>
      </c>
      <c r="C2520" s="16" t="str">
        <f t="shared" si="353"/>
        <v>2018</v>
      </c>
      <c r="D2520" s="16" t="str">
        <f t="shared" si="354"/>
        <v>040000</v>
      </c>
      <c r="E2520" s="16" t="str">
        <f>VLOOKUP(D2520:D5676,'[10]Catalogos CRI'!$A$10:$B$19,2,FALSE)</f>
        <v>DERECHOS</v>
      </c>
      <c r="F2520" s="16" t="str">
        <f t="shared" si="355"/>
        <v>043000</v>
      </c>
      <c r="G2520" s="16" t="str">
        <f>VLOOKUP(F2520:F5676,'[10]Catalogos CRI'!$A$24:$B$65,2,FALSE)</f>
        <v>DERECHOS POR PRESTACIÓN DE SERVICIOS</v>
      </c>
      <c r="H2520" s="16" t="str">
        <f t="shared" si="356"/>
        <v>043400</v>
      </c>
      <c r="I2520" s="16" t="str">
        <f>VLOOKUP(H2520:H5676,'[10]Catalogos CRI'!$A$70:$B$148,2,FALSE)</f>
        <v>Servicios de catastro</v>
      </c>
      <c r="J2520" s="16" t="str">
        <f t="shared" si="357"/>
        <v>043402</v>
      </c>
      <c r="K2520" s="16" t="str">
        <f>VLOOKUP(J2520:J5676,'[10]Catalogos CRI'!$A$153:$B$335,2,FALSE)</f>
        <v>Certificaciones catastrales</v>
      </c>
      <c r="L2520" s="16" t="str">
        <f t="shared" si="358"/>
        <v>400</v>
      </c>
      <c r="M2520" s="16" t="str">
        <f>VLOOKUP(L2520:L5676,[11]FF!$A$10:$B$16,2,FALSE)</f>
        <v>Ingresos Propios</v>
      </c>
      <c r="N2520" s="16" t="str">
        <f t="shared" si="359"/>
        <v>401</v>
      </c>
      <c r="O2520" s="16" t="str">
        <f>VLOOKUP(N2520:N5676,[11]FF!$A$22:$B$93,2,FALSE)</f>
        <v>Ingresos Propios</v>
      </c>
      <c r="P2520" s="16">
        <v>880388</v>
      </c>
      <c r="Q2520" s="16">
        <v>9</v>
      </c>
      <c r="R2520" s="17">
        <v>33274</v>
      </c>
      <c r="S2520" s="17">
        <v>0</v>
      </c>
      <c r="T2520" s="17">
        <f t="shared" si="351"/>
        <v>33274</v>
      </c>
      <c r="U2520" s="17">
        <v>0</v>
      </c>
      <c r="V2520" s="17">
        <v>0</v>
      </c>
      <c r="W2520" s="17">
        <f t="shared" si="352"/>
        <v>33274</v>
      </c>
      <c r="X2520" t="str">
        <f>VLOOKUP(J2520,'[12]Conver ASEJ VS Clave Nueva'!$A$4:$C$193,3,FALSE)</f>
        <v>4.3.14.2</v>
      </c>
      <c r="Y2520" t="str">
        <f>VLOOKUP(K2520,'[13]Conver ASEJ VS Clave Nueva'!$B$4:$D$193,3,FALSE)</f>
        <v>Certificaciones catastrales</v>
      </c>
    </row>
    <row r="2521" spans="1:25" x14ac:dyDescent="0.25">
      <c r="A2521" s="16">
        <v>86999</v>
      </c>
      <c r="B2521" s="16" t="s">
        <v>72</v>
      </c>
      <c r="C2521" s="16" t="str">
        <f t="shared" si="353"/>
        <v>2018</v>
      </c>
      <c r="D2521" s="16" t="str">
        <f t="shared" si="354"/>
        <v>040000</v>
      </c>
      <c r="E2521" s="16" t="str">
        <f>VLOOKUP(D2521:D5677,'[10]Catalogos CRI'!$A$10:$B$19,2,FALSE)</f>
        <v>DERECHOS</v>
      </c>
      <c r="F2521" s="16" t="str">
        <f t="shared" si="355"/>
        <v>043000</v>
      </c>
      <c r="G2521" s="16" t="str">
        <f>VLOOKUP(F2521:F5677,'[10]Catalogos CRI'!$A$24:$B$65,2,FALSE)</f>
        <v>DERECHOS POR PRESTACIÓN DE SERVICIOS</v>
      </c>
      <c r="H2521" s="16" t="str">
        <f t="shared" si="356"/>
        <v>043400</v>
      </c>
      <c r="I2521" s="16" t="str">
        <f>VLOOKUP(H2521:H5677,'[10]Catalogos CRI'!$A$70:$B$148,2,FALSE)</f>
        <v>Servicios de catastro</v>
      </c>
      <c r="J2521" s="16" t="str">
        <f t="shared" si="357"/>
        <v>043402</v>
      </c>
      <c r="K2521" s="16" t="str">
        <f>VLOOKUP(J2521:J5677,'[10]Catalogos CRI'!$A$153:$B$335,2,FALSE)</f>
        <v>Certificaciones catastrales</v>
      </c>
      <c r="L2521" s="16" t="str">
        <f t="shared" si="358"/>
        <v>400</v>
      </c>
      <c r="M2521" s="16" t="str">
        <f>VLOOKUP(L2521:L5677,[11]FF!$A$10:$B$16,2,FALSE)</f>
        <v>Ingresos Propios</v>
      </c>
      <c r="N2521" s="16" t="str">
        <f t="shared" si="359"/>
        <v>401</v>
      </c>
      <c r="O2521" s="16" t="str">
        <f>VLOOKUP(N2521:N5677,[11]FF!$A$22:$B$93,2,FALSE)</f>
        <v>Ingresos Propios</v>
      </c>
      <c r="P2521" s="16">
        <v>880389</v>
      </c>
      <c r="Q2521" s="16">
        <v>10</v>
      </c>
      <c r="R2521" s="17">
        <v>33274</v>
      </c>
      <c r="S2521" s="17">
        <v>0</v>
      </c>
      <c r="T2521" s="17">
        <f t="shared" si="351"/>
        <v>33274</v>
      </c>
      <c r="U2521" s="17">
        <v>0</v>
      </c>
      <c r="V2521" s="17">
        <v>0</v>
      </c>
      <c r="W2521" s="17">
        <f t="shared" si="352"/>
        <v>33274</v>
      </c>
      <c r="X2521" t="str">
        <f>VLOOKUP(J2521,'[12]Conver ASEJ VS Clave Nueva'!$A$4:$C$193,3,FALSE)</f>
        <v>4.3.14.2</v>
      </c>
      <c r="Y2521" t="str">
        <f>VLOOKUP(K2521,'[13]Conver ASEJ VS Clave Nueva'!$B$4:$D$193,3,FALSE)</f>
        <v>Certificaciones catastrales</v>
      </c>
    </row>
    <row r="2522" spans="1:25" x14ac:dyDescent="0.25">
      <c r="A2522" s="16">
        <v>86999</v>
      </c>
      <c r="B2522" s="16" t="s">
        <v>72</v>
      </c>
      <c r="C2522" s="16" t="str">
        <f t="shared" si="353"/>
        <v>2018</v>
      </c>
      <c r="D2522" s="16" t="str">
        <f t="shared" si="354"/>
        <v>040000</v>
      </c>
      <c r="E2522" s="16" t="str">
        <f>VLOOKUP(D2522:D5678,'[10]Catalogos CRI'!$A$10:$B$19,2,FALSE)</f>
        <v>DERECHOS</v>
      </c>
      <c r="F2522" s="16" t="str">
        <f t="shared" si="355"/>
        <v>043000</v>
      </c>
      <c r="G2522" s="16" t="str">
        <f>VLOOKUP(F2522:F5678,'[10]Catalogos CRI'!$A$24:$B$65,2,FALSE)</f>
        <v>DERECHOS POR PRESTACIÓN DE SERVICIOS</v>
      </c>
      <c r="H2522" s="16" t="str">
        <f t="shared" si="356"/>
        <v>043400</v>
      </c>
      <c r="I2522" s="16" t="str">
        <f>VLOOKUP(H2522:H5678,'[10]Catalogos CRI'!$A$70:$B$148,2,FALSE)</f>
        <v>Servicios de catastro</v>
      </c>
      <c r="J2522" s="16" t="str">
        <f t="shared" si="357"/>
        <v>043402</v>
      </c>
      <c r="K2522" s="16" t="str">
        <f>VLOOKUP(J2522:J5678,'[10]Catalogos CRI'!$A$153:$B$335,2,FALSE)</f>
        <v>Certificaciones catastrales</v>
      </c>
      <c r="L2522" s="16" t="str">
        <f t="shared" si="358"/>
        <v>400</v>
      </c>
      <c r="M2522" s="16" t="str">
        <f>VLOOKUP(L2522:L5678,[11]FF!$A$10:$B$16,2,FALSE)</f>
        <v>Ingresos Propios</v>
      </c>
      <c r="N2522" s="16" t="str">
        <f t="shared" si="359"/>
        <v>401</v>
      </c>
      <c r="O2522" s="16" t="str">
        <f>VLOOKUP(N2522:N5678,[11]FF!$A$22:$B$93,2,FALSE)</f>
        <v>Ingresos Propios</v>
      </c>
      <c r="P2522" s="16">
        <v>880390</v>
      </c>
      <c r="Q2522" s="16">
        <v>11</v>
      </c>
      <c r="R2522" s="17">
        <v>33274</v>
      </c>
      <c r="S2522" s="17">
        <v>0</v>
      </c>
      <c r="T2522" s="17">
        <f t="shared" si="351"/>
        <v>33274</v>
      </c>
      <c r="U2522" s="17">
        <v>0</v>
      </c>
      <c r="V2522" s="17">
        <v>0</v>
      </c>
      <c r="W2522" s="17">
        <f t="shared" si="352"/>
        <v>33274</v>
      </c>
      <c r="X2522" t="str">
        <f>VLOOKUP(J2522,'[12]Conver ASEJ VS Clave Nueva'!$A$4:$C$193,3,FALSE)</f>
        <v>4.3.14.2</v>
      </c>
      <c r="Y2522" t="str">
        <f>VLOOKUP(K2522,'[13]Conver ASEJ VS Clave Nueva'!$B$4:$D$193,3,FALSE)</f>
        <v>Certificaciones catastrales</v>
      </c>
    </row>
    <row r="2523" spans="1:25" x14ac:dyDescent="0.25">
      <c r="A2523" s="16">
        <v>86999</v>
      </c>
      <c r="B2523" s="16" t="s">
        <v>72</v>
      </c>
      <c r="C2523" s="16" t="str">
        <f t="shared" si="353"/>
        <v>2018</v>
      </c>
      <c r="D2523" s="16" t="str">
        <f t="shared" si="354"/>
        <v>040000</v>
      </c>
      <c r="E2523" s="16" t="str">
        <f>VLOOKUP(D2523:D5679,'[10]Catalogos CRI'!$A$10:$B$19,2,FALSE)</f>
        <v>DERECHOS</v>
      </c>
      <c r="F2523" s="16" t="str">
        <f t="shared" si="355"/>
        <v>043000</v>
      </c>
      <c r="G2523" s="16" t="str">
        <f>VLOOKUP(F2523:F5679,'[10]Catalogos CRI'!$A$24:$B$65,2,FALSE)</f>
        <v>DERECHOS POR PRESTACIÓN DE SERVICIOS</v>
      </c>
      <c r="H2523" s="16" t="str">
        <f t="shared" si="356"/>
        <v>043400</v>
      </c>
      <c r="I2523" s="16" t="str">
        <f>VLOOKUP(H2523:H5679,'[10]Catalogos CRI'!$A$70:$B$148,2,FALSE)</f>
        <v>Servicios de catastro</v>
      </c>
      <c r="J2523" s="16" t="str">
        <f t="shared" si="357"/>
        <v>043402</v>
      </c>
      <c r="K2523" s="16" t="str">
        <f>VLOOKUP(J2523:J5679,'[10]Catalogos CRI'!$A$153:$B$335,2,FALSE)</f>
        <v>Certificaciones catastrales</v>
      </c>
      <c r="L2523" s="16" t="str">
        <f t="shared" si="358"/>
        <v>400</v>
      </c>
      <c r="M2523" s="16" t="str">
        <f>VLOOKUP(L2523:L5679,[11]FF!$A$10:$B$16,2,FALSE)</f>
        <v>Ingresos Propios</v>
      </c>
      <c r="N2523" s="16" t="str">
        <f t="shared" si="359"/>
        <v>401</v>
      </c>
      <c r="O2523" s="16" t="str">
        <f>VLOOKUP(N2523:N5679,[11]FF!$A$22:$B$93,2,FALSE)</f>
        <v>Ingresos Propios</v>
      </c>
      <c r="P2523" s="16">
        <v>880391</v>
      </c>
      <c r="Q2523" s="16">
        <v>12</v>
      </c>
      <c r="R2523" s="17">
        <v>33274</v>
      </c>
      <c r="S2523" s="17">
        <v>0</v>
      </c>
      <c r="T2523" s="17">
        <f t="shared" si="351"/>
        <v>33274</v>
      </c>
      <c r="U2523" s="17">
        <v>0</v>
      </c>
      <c r="V2523" s="17">
        <v>0</v>
      </c>
      <c r="W2523" s="17">
        <f t="shared" si="352"/>
        <v>33274</v>
      </c>
      <c r="X2523" t="str">
        <f>VLOOKUP(J2523,'[12]Conver ASEJ VS Clave Nueva'!$A$4:$C$193,3,FALSE)</f>
        <v>4.3.14.2</v>
      </c>
      <c r="Y2523" t="str">
        <f>VLOOKUP(K2523,'[13]Conver ASEJ VS Clave Nueva'!$B$4:$D$193,3,FALSE)</f>
        <v>Certificaciones catastrales</v>
      </c>
    </row>
    <row r="2524" spans="1:25" x14ac:dyDescent="0.25">
      <c r="A2524" s="16">
        <v>87000</v>
      </c>
      <c r="B2524" s="16" t="s">
        <v>84</v>
      </c>
      <c r="C2524" s="16" t="str">
        <f t="shared" si="353"/>
        <v>2018</v>
      </c>
      <c r="D2524" s="16" t="str">
        <f t="shared" si="354"/>
        <v>040000</v>
      </c>
      <c r="E2524" s="16" t="str">
        <f>VLOOKUP(D2524:D5680,'[10]Catalogos CRI'!$A$10:$B$19,2,FALSE)</f>
        <v>DERECHOS</v>
      </c>
      <c r="F2524" s="16" t="str">
        <f t="shared" si="355"/>
        <v>043000</v>
      </c>
      <c r="G2524" s="16" t="str">
        <f>VLOOKUP(F2524:F5680,'[10]Catalogos CRI'!$A$24:$B$65,2,FALSE)</f>
        <v>DERECHOS POR PRESTACIÓN DE SERVICIOS</v>
      </c>
      <c r="H2524" s="16" t="str">
        <f t="shared" si="356"/>
        <v>043400</v>
      </c>
      <c r="I2524" s="16" t="str">
        <f>VLOOKUP(H2524:H5680,'[10]Catalogos CRI'!$A$70:$B$148,2,FALSE)</f>
        <v>Servicios de catastro</v>
      </c>
      <c r="J2524" s="16" t="str">
        <f t="shared" si="357"/>
        <v>043403</v>
      </c>
      <c r="K2524" s="16" t="str">
        <f>VLOOKUP(J2524:J5680,'[10]Catalogos CRI'!$A$153:$B$335,2,FALSE)</f>
        <v>Informes catastrales</v>
      </c>
      <c r="L2524" s="16" t="str">
        <f t="shared" si="358"/>
        <v>400</v>
      </c>
      <c r="M2524" s="16" t="str">
        <f>VLOOKUP(L2524:L5680,[11]FF!$A$10:$B$16,2,FALSE)</f>
        <v>Ingresos Propios</v>
      </c>
      <c r="N2524" s="16" t="str">
        <f t="shared" si="359"/>
        <v>401</v>
      </c>
      <c r="O2524" s="16" t="str">
        <f>VLOOKUP(N2524:N5680,[11]FF!$A$22:$B$93,2,FALSE)</f>
        <v>Ingresos Propios</v>
      </c>
      <c r="P2524" s="16">
        <v>880392</v>
      </c>
      <c r="Q2524" s="16">
        <v>1</v>
      </c>
      <c r="R2524" s="17">
        <v>4089.05</v>
      </c>
      <c r="S2524" s="17">
        <v>0</v>
      </c>
      <c r="T2524" s="17">
        <f t="shared" si="351"/>
        <v>4089.05</v>
      </c>
      <c r="U2524" s="17">
        <v>0</v>
      </c>
      <c r="V2524" s="17">
        <v>0</v>
      </c>
      <c r="W2524" s="17">
        <f t="shared" si="352"/>
        <v>4089.05</v>
      </c>
      <c r="X2524" t="str">
        <f>VLOOKUP(J2524,'[12]Conver ASEJ VS Clave Nueva'!$A$4:$C$193,3,FALSE)</f>
        <v>4.3.14.3</v>
      </c>
      <c r="Y2524" t="str">
        <f>VLOOKUP(K2524,'[13]Conver ASEJ VS Clave Nueva'!$B$4:$D$193,3,FALSE)</f>
        <v>Informes catastrales</v>
      </c>
    </row>
    <row r="2525" spans="1:25" x14ac:dyDescent="0.25">
      <c r="A2525" s="16">
        <v>87000</v>
      </c>
      <c r="B2525" s="16" t="s">
        <v>84</v>
      </c>
      <c r="C2525" s="16" t="str">
        <f t="shared" si="353"/>
        <v>2018</v>
      </c>
      <c r="D2525" s="16" t="str">
        <f t="shared" si="354"/>
        <v>040000</v>
      </c>
      <c r="E2525" s="16" t="str">
        <f>VLOOKUP(D2525:D5681,'[10]Catalogos CRI'!$A$10:$B$19,2,FALSE)</f>
        <v>DERECHOS</v>
      </c>
      <c r="F2525" s="16" t="str">
        <f t="shared" si="355"/>
        <v>043000</v>
      </c>
      <c r="G2525" s="16" t="str">
        <f>VLOOKUP(F2525:F5681,'[10]Catalogos CRI'!$A$24:$B$65,2,FALSE)</f>
        <v>DERECHOS POR PRESTACIÓN DE SERVICIOS</v>
      </c>
      <c r="H2525" s="16" t="str">
        <f t="shared" si="356"/>
        <v>043400</v>
      </c>
      <c r="I2525" s="16" t="str">
        <f>VLOOKUP(H2525:H5681,'[10]Catalogos CRI'!$A$70:$B$148,2,FALSE)</f>
        <v>Servicios de catastro</v>
      </c>
      <c r="J2525" s="16" t="str">
        <f t="shared" si="357"/>
        <v>043403</v>
      </c>
      <c r="K2525" s="16" t="str">
        <f>VLOOKUP(J2525:J5681,'[10]Catalogos CRI'!$A$153:$B$335,2,FALSE)</f>
        <v>Informes catastrales</v>
      </c>
      <c r="L2525" s="16" t="str">
        <f t="shared" si="358"/>
        <v>400</v>
      </c>
      <c r="M2525" s="16" t="str">
        <f>VLOOKUP(L2525:L5681,[11]FF!$A$10:$B$16,2,FALSE)</f>
        <v>Ingresos Propios</v>
      </c>
      <c r="N2525" s="16" t="str">
        <f t="shared" si="359"/>
        <v>401</v>
      </c>
      <c r="O2525" s="16" t="str">
        <f>VLOOKUP(N2525:N5681,[11]FF!$A$22:$B$93,2,FALSE)</f>
        <v>Ingresos Propios</v>
      </c>
      <c r="P2525" s="16">
        <v>880393</v>
      </c>
      <c r="Q2525" s="16">
        <v>2</v>
      </c>
      <c r="R2525" s="17">
        <v>4095</v>
      </c>
      <c r="S2525" s="17">
        <v>0</v>
      </c>
      <c r="T2525" s="17">
        <f t="shared" si="351"/>
        <v>4095</v>
      </c>
      <c r="U2525" s="17">
        <v>0</v>
      </c>
      <c r="V2525" s="17">
        <v>0</v>
      </c>
      <c r="W2525" s="17">
        <f t="shared" si="352"/>
        <v>4095</v>
      </c>
      <c r="X2525" t="str">
        <f>VLOOKUP(J2525,'[12]Conver ASEJ VS Clave Nueva'!$A$4:$C$193,3,FALSE)</f>
        <v>4.3.14.3</v>
      </c>
      <c r="Y2525" t="str">
        <f>VLOOKUP(K2525,'[13]Conver ASEJ VS Clave Nueva'!$B$4:$D$193,3,FALSE)</f>
        <v>Informes catastrales</v>
      </c>
    </row>
    <row r="2526" spans="1:25" x14ac:dyDescent="0.25">
      <c r="A2526" s="16">
        <v>87000</v>
      </c>
      <c r="B2526" s="16" t="s">
        <v>84</v>
      </c>
      <c r="C2526" s="16" t="str">
        <f t="shared" si="353"/>
        <v>2018</v>
      </c>
      <c r="D2526" s="16" t="str">
        <f t="shared" si="354"/>
        <v>040000</v>
      </c>
      <c r="E2526" s="16" t="str">
        <f>VLOOKUP(D2526:D5682,'[10]Catalogos CRI'!$A$10:$B$19,2,FALSE)</f>
        <v>DERECHOS</v>
      </c>
      <c r="F2526" s="16" t="str">
        <f t="shared" si="355"/>
        <v>043000</v>
      </c>
      <c r="G2526" s="16" t="str">
        <f>VLOOKUP(F2526:F5682,'[10]Catalogos CRI'!$A$24:$B$65,2,FALSE)</f>
        <v>DERECHOS POR PRESTACIÓN DE SERVICIOS</v>
      </c>
      <c r="H2526" s="16" t="str">
        <f t="shared" si="356"/>
        <v>043400</v>
      </c>
      <c r="I2526" s="16" t="str">
        <f>VLOOKUP(H2526:H5682,'[10]Catalogos CRI'!$A$70:$B$148,2,FALSE)</f>
        <v>Servicios de catastro</v>
      </c>
      <c r="J2526" s="16" t="str">
        <f t="shared" si="357"/>
        <v>043403</v>
      </c>
      <c r="K2526" s="16" t="str">
        <f>VLOOKUP(J2526:J5682,'[10]Catalogos CRI'!$A$153:$B$335,2,FALSE)</f>
        <v>Informes catastrales</v>
      </c>
      <c r="L2526" s="16" t="str">
        <f t="shared" si="358"/>
        <v>400</v>
      </c>
      <c r="M2526" s="16" t="str">
        <f>VLOOKUP(L2526:L5682,[11]FF!$A$10:$B$16,2,FALSE)</f>
        <v>Ingresos Propios</v>
      </c>
      <c r="N2526" s="16" t="str">
        <f t="shared" si="359"/>
        <v>401</v>
      </c>
      <c r="O2526" s="16" t="str">
        <f>VLOOKUP(N2526:N5682,[11]FF!$A$22:$B$93,2,FALSE)</f>
        <v>Ingresos Propios</v>
      </c>
      <c r="P2526" s="16">
        <v>880394</v>
      </c>
      <c r="Q2526" s="16">
        <v>3</v>
      </c>
      <c r="R2526" s="17">
        <v>4095</v>
      </c>
      <c r="S2526" s="17">
        <v>0</v>
      </c>
      <c r="T2526" s="17">
        <f t="shared" si="351"/>
        <v>4095</v>
      </c>
      <c r="U2526" s="17">
        <v>0</v>
      </c>
      <c r="V2526" s="17">
        <v>0</v>
      </c>
      <c r="W2526" s="17">
        <f t="shared" si="352"/>
        <v>4095</v>
      </c>
      <c r="X2526" t="str">
        <f>VLOOKUP(J2526,'[12]Conver ASEJ VS Clave Nueva'!$A$4:$C$193,3,FALSE)</f>
        <v>4.3.14.3</v>
      </c>
      <c r="Y2526" t="str">
        <f>VLOOKUP(K2526,'[13]Conver ASEJ VS Clave Nueva'!$B$4:$D$193,3,FALSE)</f>
        <v>Informes catastrales</v>
      </c>
    </row>
    <row r="2527" spans="1:25" x14ac:dyDescent="0.25">
      <c r="A2527" s="16">
        <v>87000</v>
      </c>
      <c r="B2527" s="16" t="s">
        <v>84</v>
      </c>
      <c r="C2527" s="16" t="str">
        <f t="shared" si="353"/>
        <v>2018</v>
      </c>
      <c r="D2527" s="16" t="str">
        <f t="shared" si="354"/>
        <v>040000</v>
      </c>
      <c r="E2527" s="16" t="str">
        <f>VLOOKUP(D2527:D5683,'[10]Catalogos CRI'!$A$10:$B$19,2,FALSE)</f>
        <v>DERECHOS</v>
      </c>
      <c r="F2527" s="16" t="str">
        <f t="shared" si="355"/>
        <v>043000</v>
      </c>
      <c r="G2527" s="16" t="str">
        <f>VLOOKUP(F2527:F5683,'[10]Catalogos CRI'!$A$24:$B$65,2,FALSE)</f>
        <v>DERECHOS POR PRESTACIÓN DE SERVICIOS</v>
      </c>
      <c r="H2527" s="16" t="str">
        <f t="shared" si="356"/>
        <v>043400</v>
      </c>
      <c r="I2527" s="16" t="str">
        <f>VLOOKUP(H2527:H5683,'[10]Catalogos CRI'!$A$70:$B$148,2,FALSE)</f>
        <v>Servicios de catastro</v>
      </c>
      <c r="J2527" s="16" t="str">
        <f t="shared" si="357"/>
        <v>043403</v>
      </c>
      <c r="K2527" s="16" t="str">
        <f>VLOOKUP(J2527:J5683,'[10]Catalogos CRI'!$A$153:$B$335,2,FALSE)</f>
        <v>Informes catastrales</v>
      </c>
      <c r="L2527" s="16" t="str">
        <f t="shared" si="358"/>
        <v>400</v>
      </c>
      <c r="M2527" s="16" t="str">
        <f>VLOOKUP(L2527:L5683,[11]FF!$A$10:$B$16,2,FALSE)</f>
        <v>Ingresos Propios</v>
      </c>
      <c r="N2527" s="16" t="str">
        <f t="shared" si="359"/>
        <v>401</v>
      </c>
      <c r="O2527" s="16" t="str">
        <f>VLOOKUP(N2527:N5683,[11]FF!$A$22:$B$93,2,FALSE)</f>
        <v>Ingresos Propios</v>
      </c>
      <c r="P2527" s="16">
        <v>880395</v>
      </c>
      <c r="Q2527" s="16">
        <v>4</v>
      </c>
      <c r="R2527" s="17">
        <v>4095</v>
      </c>
      <c r="S2527" s="17">
        <v>0</v>
      </c>
      <c r="T2527" s="17">
        <f t="shared" si="351"/>
        <v>4095</v>
      </c>
      <c r="U2527" s="17">
        <v>0</v>
      </c>
      <c r="V2527" s="17">
        <v>0</v>
      </c>
      <c r="W2527" s="17">
        <f t="shared" si="352"/>
        <v>4095</v>
      </c>
      <c r="X2527" t="str">
        <f>VLOOKUP(J2527,'[12]Conver ASEJ VS Clave Nueva'!$A$4:$C$193,3,FALSE)</f>
        <v>4.3.14.3</v>
      </c>
      <c r="Y2527" t="str">
        <f>VLOOKUP(K2527,'[13]Conver ASEJ VS Clave Nueva'!$B$4:$D$193,3,FALSE)</f>
        <v>Informes catastrales</v>
      </c>
    </row>
    <row r="2528" spans="1:25" x14ac:dyDescent="0.25">
      <c r="A2528" s="16">
        <v>87000</v>
      </c>
      <c r="B2528" s="16" t="s">
        <v>84</v>
      </c>
      <c r="C2528" s="16" t="str">
        <f t="shared" si="353"/>
        <v>2018</v>
      </c>
      <c r="D2528" s="16" t="str">
        <f t="shared" si="354"/>
        <v>040000</v>
      </c>
      <c r="E2528" s="16" t="str">
        <f>VLOOKUP(D2528:D5684,'[10]Catalogos CRI'!$A$10:$B$19,2,FALSE)</f>
        <v>DERECHOS</v>
      </c>
      <c r="F2528" s="16" t="str">
        <f t="shared" si="355"/>
        <v>043000</v>
      </c>
      <c r="G2528" s="16" t="str">
        <f>VLOOKUP(F2528:F5684,'[10]Catalogos CRI'!$A$24:$B$65,2,FALSE)</f>
        <v>DERECHOS POR PRESTACIÓN DE SERVICIOS</v>
      </c>
      <c r="H2528" s="16" t="str">
        <f t="shared" si="356"/>
        <v>043400</v>
      </c>
      <c r="I2528" s="16" t="str">
        <f>VLOOKUP(H2528:H5684,'[10]Catalogos CRI'!$A$70:$B$148,2,FALSE)</f>
        <v>Servicios de catastro</v>
      </c>
      <c r="J2528" s="16" t="str">
        <f t="shared" si="357"/>
        <v>043403</v>
      </c>
      <c r="K2528" s="16" t="str">
        <f>VLOOKUP(J2528:J5684,'[10]Catalogos CRI'!$A$153:$B$335,2,FALSE)</f>
        <v>Informes catastrales</v>
      </c>
      <c r="L2528" s="16" t="str">
        <f t="shared" si="358"/>
        <v>400</v>
      </c>
      <c r="M2528" s="16" t="str">
        <f>VLOOKUP(L2528:L5684,[11]FF!$A$10:$B$16,2,FALSE)</f>
        <v>Ingresos Propios</v>
      </c>
      <c r="N2528" s="16" t="str">
        <f t="shared" si="359"/>
        <v>401</v>
      </c>
      <c r="O2528" s="16" t="str">
        <f>VLOOKUP(N2528:N5684,[11]FF!$A$22:$B$93,2,FALSE)</f>
        <v>Ingresos Propios</v>
      </c>
      <c r="P2528" s="16">
        <v>880397</v>
      </c>
      <c r="Q2528" s="16">
        <v>6</v>
      </c>
      <c r="R2528" s="17">
        <v>4095</v>
      </c>
      <c r="S2528" s="17">
        <v>0</v>
      </c>
      <c r="T2528" s="17">
        <f t="shared" si="351"/>
        <v>4095</v>
      </c>
      <c r="U2528" s="17">
        <v>0</v>
      </c>
      <c r="V2528" s="17">
        <v>0</v>
      </c>
      <c r="W2528" s="17">
        <f t="shared" si="352"/>
        <v>4095</v>
      </c>
      <c r="X2528" t="str">
        <f>VLOOKUP(J2528,'[12]Conver ASEJ VS Clave Nueva'!$A$4:$C$193,3,FALSE)</f>
        <v>4.3.14.3</v>
      </c>
      <c r="Y2528" t="str">
        <f>VLOOKUP(K2528,'[13]Conver ASEJ VS Clave Nueva'!$B$4:$D$193,3,FALSE)</f>
        <v>Informes catastrales</v>
      </c>
    </row>
    <row r="2529" spans="1:25" x14ac:dyDescent="0.25">
      <c r="A2529" s="16">
        <v>87000</v>
      </c>
      <c r="B2529" s="16" t="s">
        <v>84</v>
      </c>
      <c r="C2529" s="16" t="str">
        <f t="shared" si="353"/>
        <v>2018</v>
      </c>
      <c r="D2529" s="16" t="str">
        <f t="shared" si="354"/>
        <v>040000</v>
      </c>
      <c r="E2529" s="16" t="str">
        <f>VLOOKUP(D2529:D5685,'[10]Catalogos CRI'!$A$10:$B$19,2,FALSE)</f>
        <v>DERECHOS</v>
      </c>
      <c r="F2529" s="16" t="str">
        <f t="shared" si="355"/>
        <v>043000</v>
      </c>
      <c r="G2529" s="16" t="str">
        <f>VLOOKUP(F2529:F5685,'[10]Catalogos CRI'!$A$24:$B$65,2,FALSE)</f>
        <v>DERECHOS POR PRESTACIÓN DE SERVICIOS</v>
      </c>
      <c r="H2529" s="16" t="str">
        <f t="shared" si="356"/>
        <v>043400</v>
      </c>
      <c r="I2529" s="16" t="str">
        <f>VLOOKUP(H2529:H5685,'[10]Catalogos CRI'!$A$70:$B$148,2,FALSE)</f>
        <v>Servicios de catastro</v>
      </c>
      <c r="J2529" s="16" t="str">
        <f t="shared" si="357"/>
        <v>043403</v>
      </c>
      <c r="K2529" s="16" t="str">
        <f>VLOOKUP(J2529:J5685,'[10]Catalogos CRI'!$A$153:$B$335,2,FALSE)</f>
        <v>Informes catastrales</v>
      </c>
      <c r="L2529" s="16" t="str">
        <f t="shared" si="358"/>
        <v>400</v>
      </c>
      <c r="M2529" s="16" t="str">
        <f>VLOOKUP(L2529:L5685,[11]FF!$A$10:$B$16,2,FALSE)</f>
        <v>Ingresos Propios</v>
      </c>
      <c r="N2529" s="16" t="str">
        <f t="shared" si="359"/>
        <v>401</v>
      </c>
      <c r="O2529" s="16" t="str">
        <f>VLOOKUP(N2529:N5685,[11]FF!$A$22:$B$93,2,FALSE)</f>
        <v>Ingresos Propios</v>
      </c>
      <c r="P2529" s="16">
        <v>880398</v>
      </c>
      <c r="Q2529" s="16">
        <v>7</v>
      </c>
      <c r="R2529" s="17">
        <v>4095</v>
      </c>
      <c r="S2529" s="17">
        <v>0</v>
      </c>
      <c r="T2529" s="17">
        <f t="shared" si="351"/>
        <v>4095</v>
      </c>
      <c r="U2529" s="17">
        <v>0</v>
      </c>
      <c r="V2529" s="17">
        <v>0</v>
      </c>
      <c r="W2529" s="17">
        <f t="shared" si="352"/>
        <v>4095</v>
      </c>
      <c r="X2529" t="str">
        <f>VLOOKUP(J2529,'[12]Conver ASEJ VS Clave Nueva'!$A$4:$C$193,3,FALSE)</f>
        <v>4.3.14.3</v>
      </c>
      <c r="Y2529" t="str">
        <f>VLOOKUP(K2529,'[13]Conver ASEJ VS Clave Nueva'!$B$4:$D$193,3,FALSE)</f>
        <v>Informes catastrales</v>
      </c>
    </row>
    <row r="2530" spans="1:25" x14ac:dyDescent="0.25">
      <c r="A2530" s="16">
        <v>87000</v>
      </c>
      <c r="B2530" s="16" t="s">
        <v>84</v>
      </c>
      <c r="C2530" s="16" t="str">
        <f t="shared" si="353"/>
        <v>2018</v>
      </c>
      <c r="D2530" s="16" t="str">
        <f t="shared" si="354"/>
        <v>040000</v>
      </c>
      <c r="E2530" s="16" t="str">
        <f>VLOOKUP(D2530:D5686,'[10]Catalogos CRI'!$A$10:$B$19,2,FALSE)</f>
        <v>DERECHOS</v>
      </c>
      <c r="F2530" s="16" t="str">
        <f t="shared" si="355"/>
        <v>043000</v>
      </c>
      <c r="G2530" s="16" t="str">
        <f>VLOOKUP(F2530:F5686,'[10]Catalogos CRI'!$A$24:$B$65,2,FALSE)</f>
        <v>DERECHOS POR PRESTACIÓN DE SERVICIOS</v>
      </c>
      <c r="H2530" s="16" t="str">
        <f t="shared" si="356"/>
        <v>043400</v>
      </c>
      <c r="I2530" s="16" t="str">
        <f>VLOOKUP(H2530:H5686,'[10]Catalogos CRI'!$A$70:$B$148,2,FALSE)</f>
        <v>Servicios de catastro</v>
      </c>
      <c r="J2530" s="16" t="str">
        <f t="shared" si="357"/>
        <v>043403</v>
      </c>
      <c r="K2530" s="16" t="str">
        <f>VLOOKUP(J2530:J5686,'[10]Catalogos CRI'!$A$153:$B$335,2,FALSE)</f>
        <v>Informes catastrales</v>
      </c>
      <c r="L2530" s="16" t="str">
        <f t="shared" si="358"/>
        <v>400</v>
      </c>
      <c r="M2530" s="16" t="str">
        <f>VLOOKUP(L2530:L5686,[11]FF!$A$10:$B$16,2,FALSE)</f>
        <v>Ingresos Propios</v>
      </c>
      <c r="N2530" s="16" t="str">
        <f t="shared" si="359"/>
        <v>401</v>
      </c>
      <c r="O2530" s="16" t="str">
        <f>VLOOKUP(N2530:N5686,[11]FF!$A$22:$B$93,2,FALSE)</f>
        <v>Ingresos Propios</v>
      </c>
      <c r="P2530" s="16">
        <v>880399</v>
      </c>
      <c r="Q2530" s="16">
        <v>8</v>
      </c>
      <c r="R2530" s="17">
        <v>4095</v>
      </c>
      <c r="S2530" s="17">
        <v>0</v>
      </c>
      <c r="T2530" s="17">
        <f t="shared" si="351"/>
        <v>4095</v>
      </c>
      <c r="U2530" s="17">
        <v>0</v>
      </c>
      <c r="V2530" s="17">
        <v>0</v>
      </c>
      <c r="W2530" s="17">
        <f t="shared" si="352"/>
        <v>4095</v>
      </c>
      <c r="X2530" t="str">
        <f>VLOOKUP(J2530,'[12]Conver ASEJ VS Clave Nueva'!$A$4:$C$193,3,FALSE)</f>
        <v>4.3.14.3</v>
      </c>
      <c r="Y2530" t="str">
        <f>VLOOKUP(K2530,'[13]Conver ASEJ VS Clave Nueva'!$B$4:$D$193,3,FALSE)</f>
        <v>Informes catastrales</v>
      </c>
    </row>
    <row r="2531" spans="1:25" x14ac:dyDescent="0.25">
      <c r="A2531" s="16">
        <v>87000</v>
      </c>
      <c r="B2531" s="16" t="s">
        <v>84</v>
      </c>
      <c r="C2531" s="16" t="str">
        <f t="shared" si="353"/>
        <v>2018</v>
      </c>
      <c r="D2531" s="16" t="str">
        <f t="shared" si="354"/>
        <v>040000</v>
      </c>
      <c r="E2531" s="16" t="str">
        <f>VLOOKUP(D2531:D5687,'[10]Catalogos CRI'!$A$10:$B$19,2,FALSE)</f>
        <v>DERECHOS</v>
      </c>
      <c r="F2531" s="16" t="str">
        <f t="shared" si="355"/>
        <v>043000</v>
      </c>
      <c r="G2531" s="16" t="str">
        <f>VLOOKUP(F2531:F5687,'[10]Catalogos CRI'!$A$24:$B$65,2,FALSE)</f>
        <v>DERECHOS POR PRESTACIÓN DE SERVICIOS</v>
      </c>
      <c r="H2531" s="16" t="str">
        <f t="shared" si="356"/>
        <v>043400</v>
      </c>
      <c r="I2531" s="16" t="str">
        <f>VLOOKUP(H2531:H5687,'[10]Catalogos CRI'!$A$70:$B$148,2,FALSE)</f>
        <v>Servicios de catastro</v>
      </c>
      <c r="J2531" s="16" t="str">
        <f t="shared" si="357"/>
        <v>043403</v>
      </c>
      <c r="K2531" s="16" t="str">
        <f>VLOOKUP(J2531:J5687,'[10]Catalogos CRI'!$A$153:$B$335,2,FALSE)</f>
        <v>Informes catastrales</v>
      </c>
      <c r="L2531" s="16" t="str">
        <f t="shared" si="358"/>
        <v>400</v>
      </c>
      <c r="M2531" s="16" t="str">
        <f>VLOOKUP(L2531:L5687,[11]FF!$A$10:$B$16,2,FALSE)</f>
        <v>Ingresos Propios</v>
      </c>
      <c r="N2531" s="16" t="str">
        <f t="shared" si="359"/>
        <v>401</v>
      </c>
      <c r="O2531" s="16" t="str">
        <f>VLOOKUP(N2531:N5687,[11]FF!$A$22:$B$93,2,FALSE)</f>
        <v>Ingresos Propios</v>
      </c>
      <c r="P2531" s="16">
        <v>880400</v>
      </c>
      <c r="Q2531" s="16">
        <v>9</v>
      </c>
      <c r="R2531" s="17">
        <v>4095</v>
      </c>
      <c r="S2531" s="17">
        <v>0</v>
      </c>
      <c r="T2531" s="17">
        <f t="shared" si="351"/>
        <v>4095</v>
      </c>
      <c r="U2531" s="17">
        <v>0</v>
      </c>
      <c r="V2531" s="17">
        <v>0</v>
      </c>
      <c r="W2531" s="17">
        <f t="shared" si="352"/>
        <v>4095</v>
      </c>
      <c r="X2531" t="str">
        <f>VLOOKUP(J2531,'[12]Conver ASEJ VS Clave Nueva'!$A$4:$C$193,3,FALSE)</f>
        <v>4.3.14.3</v>
      </c>
      <c r="Y2531" t="str">
        <f>VLOOKUP(K2531,'[13]Conver ASEJ VS Clave Nueva'!$B$4:$D$193,3,FALSE)</f>
        <v>Informes catastrales</v>
      </c>
    </row>
    <row r="2532" spans="1:25" x14ac:dyDescent="0.25">
      <c r="A2532" s="16">
        <v>87000</v>
      </c>
      <c r="B2532" s="16" t="s">
        <v>84</v>
      </c>
      <c r="C2532" s="16" t="str">
        <f t="shared" si="353"/>
        <v>2018</v>
      </c>
      <c r="D2532" s="16" t="str">
        <f t="shared" si="354"/>
        <v>040000</v>
      </c>
      <c r="E2532" s="16" t="str">
        <f>VLOOKUP(D2532:D5688,'[10]Catalogos CRI'!$A$10:$B$19,2,FALSE)</f>
        <v>DERECHOS</v>
      </c>
      <c r="F2532" s="16" t="str">
        <f t="shared" si="355"/>
        <v>043000</v>
      </c>
      <c r="G2532" s="16" t="str">
        <f>VLOOKUP(F2532:F5688,'[10]Catalogos CRI'!$A$24:$B$65,2,FALSE)</f>
        <v>DERECHOS POR PRESTACIÓN DE SERVICIOS</v>
      </c>
      <c r="H2532" s="16" t="str">
        <f t="shared" si="356"/>
        <v>043400</v>
      </c>
      <c r="I2532" s="16" t="str">
        <f>VLOOKUP(H2532:H5688,'[10]Catalogos CRI'!$A$70:$B$148,2,FALSE)</f>
        <v>Servicios de catastro</v>
      </c>
      <c r="J2532" s="16" t="str">
        <f t="shared" si="357"/>
        <v>043403</v>
      </c>
      <c r="K2532" s="16" t="str">
        <f>VLOOKUP(J2532:J5688,'[10]Catalogos CRI'!$A$153:$B$335,2,FALSE)</f>
        <v>Informes catastrales</v>
      </c>
      <c r="L2532" s="16" t="str">
        <f t="shared" si="358"/>
        <v>400</v>
      </c>
      <c r="M2532" s="16" t="str">
        <f>VLOOKUP(L2532:L5688,[11]FF!$A$10:$B$16,2,FALSE)</f>
        <v>Ingresos Propios</v>
      </c>
      <c r="N2532" s="16" t="str">
        <f t="shared" si="359"/>
        <v>401</v>
      </c>
      <c r="O2532" s="16" t="str">
        <f>VLOOKUP(N2532:N5688,[11]FF!$A$22:$B$93,2,FALSE)</f>
        <v>Ingresos Propios</v>
      </c>
      <c r="P2532" s="16">
        <v>880401</v>
      </c>
      <c r="Q2532" s="16">
        <v>10</v>
      </c>
      <c r="R2532" s="17">
        <v>4095</v>
      </c>
      <c r="S2532" s="17">
        <v>0</v>
      </c>
      <c r="T2532" s="17">
        <f t="shared" si="351"/>
        <v>4095</v>
      </c>
      <c r="U2532" s="17">
        <v>0</v>
      </c>
      <c r="V2532" s="17">
        <v>0</v>
      </c>
      <c r="W2532" s="17">
        <f t="shared" si="352"/>
        <v>4095</v>
      </c>
      <c r="X2532" t="str">
        <f>VLOOKUP(J2532,'[12]Conver ASEJ VS Clave Nueva'!$A$4:$C$193,3,FALSE)</f>
        <v>4.3.14.3</v>
      </c>
      <c r="Y2532" t="str">
        <f>VLOOKUP(K2532,'[13]Conver ASEJ VS Clave Nueva'!$B$4:$D$193,3,FALSE)</f>
        <v>Informes catastrales</v>
      </c>
    </row>
    <row r="2533" spans="1:25" x14ac:dyDescent="0.25">
      <c r="A2533" s="16">
        <v>87000</v>
      </c>
      <c r="B2533" s="16" t="s">
        <v>84</v>
      </c>
      <c r="C2533" s="16" t="str">
        <f t="shared" si="353"/>
        <v>2018</v>
      </c>
      <c r="D2533" s="16" t="str">
        <f t="shared" si="354"/>
        <v>040000</v>
      </c>
      <c r="E2533" s="16" t="str">
        <f>VLOOKUP(D2533:D5689,'[10]Catalogos CRI'!$A$10:$B$19,2,FALSE)</f>
        <v>DERECHOS</v>
      </c>
      <c r="F2533" s="16" t="str">
        <f t="shared" si="355"/>
        <v>043000</v>
      </c>
      <c r="G2533" s="16" t="str">
        <f>VLOOKUP(F2533:F5689,'[10]Catalogos CRI'!$A$24:$B$65,2,FALSE)</f>
        <v>DERECHOS POR PRESTACIÓN DE SERVICIOS</v>
      </c>
      <c r="H2533" s="16" t="str">
        <f t="shared" si="356"/>
        <v>043400</v>
      </c>
      <c r="I2533" s="16" t="str">
        <f>VLOOKUP(H2533:H5689,'[10]Catalogos CRI'!$A$70:$B$148,2,FALSE)</f>
        <v>Servicios de catastro</v>
      </c>
      <c r="J2533" s="16" t="str">
        <f t="shared" si="357"/>
        <v>043403</v>
      </c>
      <c r="K2533" s="16" t="str">
        <f>VLOOKUP(J2533:J5689,'[10]Catalogos CRI'!$A$153:$B$335,2,FALSE)</f>
        <v>Informes catastrales</v>
      </c>
      <c r="L2533" s="16" t="str">
        <f t="shared" si="358"/>
        <v>400</v>
      </c>
      <c r="M2533" s="16" t="str">
        <f>VLOOKUP(L2533:L5689,[11]FF!$A$10:$B$16,2,FALSE)</f>
        <v>Ingresos Propios</v>
      </c>
      <c r="N2533" s="16" t="str">
        <f t="shared" si="359"/>
        <v>401</v>
      </c>
      <c r="O2533" s="16" t="str">
        <f>VLOOKUP(N2533:N5689,[11]FF!$A$22:$B$93,2,FALSE)</f>
        <v>Ingresos Propios</v>
      </c>
      <c r="P2533" s="16">
        <v>880402</v>
      </c>
      <c r="Q2533" s="16">
        <v>11</v>
      </c>
      <c r="R2533" s="17">
        <v>4095</v>
      </c>
      <c r="S2533" s="17">
        <v>0</v>
      </c>
      <c r="T2533" s="17">
        <f t="shared" si="351"/>
        <v>4095</v>
      </c>
      <c r="U2533" s="17">
        <v>0</v>
      </c>
      <c r="V2533" s="17">
        <v>0</v>
      </c>
      <c r="W2533" s="17">
        <f t="shared" si="352"/>
        <v>4095</v>
      </c>
      <c r="X2533" t="str">
        <f>VLOOKUP(J2533,'[12]Conver ASEJ VS Clave Nueva'!$A$4:$C$193,3,FALSE)</f>
        <v>4.3.14.3</v>
      </c>
      <c r="Y2533" t="str">
        <f>VLOOKUP(K2533,'[13]Conver ASEJ VS Clave Nueva'!$B$4:$D$193,3,FALSE)</f>
        <v>Informes catastrales</v>
      </c>
    </row>
    <row r="2534" spans="1:25" x14ac:dyDescent="0.25">
      <c r="A2534" s="16">
        <v>87000</v>
      </c>
      <c r="B2534" s="16" t="s">
        <v>84</v>
      </c>
      <c r="C2534" s="16" t="str">
        <f t="shared" si="353"/>
        <v>2018</v>
      </c>
      <c r="D2534" s="16" t="str">
        <f t="shared" si="354"/>
        <v>040000</v>
      </c>
      <c r="E2534" s="16" t="str">
        <f>VLOOKUP(D2534:D5690,'[10]Catalogos CRI'!$A$10:$B$19,2,FALSE)</f>
        <v>DERECHOS</v>
      </c>
      <c r="F2534" s="16" t="str">
        <f t="shared" si="355"/>
        <v>043000</v>
      </c>
      <c r="G2534" s="16" t="str">
        <f>VLOOKUP(F2534:F5690,'[10]Catalogos CRI'!$A$24:$B$65,2,FALSE)</f>
        <v>DERECHOS POR PRESTACIÓN DE SERVICIOS</v>
      </c>
      <c r="H2534" s="16" t="str">
        <f t="shared" si="356"/>
        <v>043400</v>
      </c>
      <c r="I2534" s="16" t="str">
        <f>VLOOKUP(H2534:H5690,'[10]Catalogos CRI'!$A$70:$B$148,2,FALSE)</f>
        <v>Servicios de catastro</v>
      </c>
      <c r="J2534" s="16" t="str">
        <f t="shared" si="357"/>
        <v>043403</v>
      </c>
      <c r="K2534" s="16" t="str">
        <f>VLOOKUP(J2534:J5690,'[10]Catalogos CRI'!$A$153:$B$335,2,FALSE)</f>
        <v>Informes catastrales</v>
      </c>
      <c r="L2534" s="16" t="str">
        <f t="shared" si="358"/>
        <v>400</v>
      </c>
      <c r="M2534" s="16" t="str">
        <f>VLOOKUP(L2534:L5690,[11]FF!$A$10:$B$16,2,FALSE)</f>
        <v>Ingresos Propios</v>
      </c>
      <c r="N2534" s="16" t="str">
        <f t="shared" si="359"/>
        <v>401</v>
      </c>
      <c r="O2534" s="16" t="str">
        <f>VLOOKUP(N2534:N5690,[11]FF!$A$22:$B$93,2,FALSE)</f>
        <v>Ingresos Propios</v>
      </c>
      <c r="P2534" s="16">
        <v>880403</v>
      </c>
      <c r="Q2534" s="16">
        <v>12</v>
      </c>
      <c r="R2534" s="17">
        <v>4095</v>
      </c>
      <c r="S2534" s="17">
        <v>0</v>
      </c>
      <c r="T2534" s="17">
        <f t="shared" si="351"/>
        <v>4095</v>
      </c>
      <c r="U2534" s="17">
        <v>0</v>
      </c>
      <c r="V2534" s="17">
        <v>0</v>
      </c>
      <c r="W2534" s="17">
        <f t="shared" si="352"/>
        <v>4095</v>
      </c>
      <c r="X2534" t="str">
        <f>VLOOKUP(J2534,'[12]Conver ASEJ VS Clave Nueva'!$A$4:$C$193,3,FALSE)</f>
        <v>4.3.14.3</v>
      </c>
      <c r="Y2534" t="str">
        <f>VLOOKUP(K2534,'[13]Conver ASEJ VS Clave Nueva'!$B$4:$D$193,3,FALSE)</f>
        <v>Informes catastrales</v>
      </c>
    </row>
    <row r="2535" spans="1:25" x14ac:dyDescent="0.25">
      <c r="A2535" s="16">
        <v>87001</v>
      </c>
      <c r="B2535" s="16" t="s">
        <v>158</v>
      </c>
      <c r="C2535" s="16" t="str">
        <f t="shared" si="353"/>
        <v>2018</v>
      </c>
      <c r="D2535" s="16" t="str">
        <f t="shared" si="354"/>
        <v>040000</v>
      </c>
      <c r="E2535" s="16" t="str">
        <f>VLOOKUP(D2535:D5691,'[10]Catalogos CRI'!$A$10:$B$19,2,FALSE)</f>
        <v>DERECHOS</v>
      </c>
      <c r="F2535" s="16" t="str">
        <f t="shared" si="355"/>
        <v>043000</v>
      </c>
      <c r="G2535" s="16" t="str">
        <f>VLOOKUP(F2535:F5691,'[10]Catalogos CRI'!$A$24:$B$65,2,FALSE)</f>
        <v>DERECHOS POR PRESTACIÓN DE SERVICIOS</v>
      </c>
      <c r="H2535" s="16" t="str">
        <f t="shared" si="356"/>
        <v>043400</v>
      </c>
      <c r="I2535" s="16" t="str">
        <f>VLOOKUP(H2535:H5691,'[10]Catalogos CRI'!$A$70:$B$148,2,FALSE)</f>
        <v>Servicios de catastro</v>
      </c>
      <c r="J2535" s="16" t="str">
        <f t="shared" si="357"/>
        <v>043404</v>
      </c>
      <c r="K2535" s="16" t="str">
        <f>VLOOKUP(J2535:J5691,'[10]Catalogos CRI'!$A$153:$B$335,2,FALSE)</f>
        <v>Deslindes catastrales</v>
      </c>
      <c r="L2535" s="16" t="str">
        <f t="shared" si="358"/>
        <v>400</v>
      </c>
      <c r="M2535" s="16" t="str">
        <f>VLOOKUP(L2535:L5691,[11]FF!$A$10:$B$16,2,FALSE)</f>
        <v>Ingresos Propios</v>
      </c>
      <c r="N2535" s="16" t="str">
        <f t="shared" si="359"/>
        <v>401</v>
      </c>
      <c r="O2535" s="16" t="str">
        <f>VLOOKUP(N2535:N5691,[11]FF!$A$22:$B$93,2,FALSE)</f>
        <v>Ingresos Propios</v>
      </c>
      <c r="P2535" s="16">
        <v>880404</v>
      </c>
      <c r="Q2535" s="16">
        <v>1</v>
      </c>
      <c r="R2535" s="17">
        <v>16.47</v>
      </c>
      <c r="S2535" s="17">
        <v>0</v>
      </c>
      <c r="T2535" s="17">
        <f t="shared" si="351"/>
        <v>16.47</v>
      </c>
      <c r="U2535" s="17">
        <v>0</v>
      </c>
      <c r="V2535" s="17">
        <v>0</v>
      </c>
      <c r="W2535" s="17">
        <f t="shared" si="352"/>
        <v>16.47</v>
      </c>
      <c r="X2535" t="str">
        <f>VLOOKUP(J2535,'[12]Conver ASEJ VS Clave Nueva'!$A$4:$C$193,3,FALSE)</f>
        <v>4.3.14.4</v>
      </c>
      <c r="Y2535" t="str">
        <f>VLOOKUP(K2535,'[13]Conver ASEJ VS Clave Nueva'!$B$4:$D$193,3,FALSE)</f>
        <v>Deslindes catastrales</v>
      </c>
    </row>
    <row r="2536" spans="1:25" x14ac:dyDescent="0.25">
      <c r="A2536" s="16">
        <v>87001</v>
      </c>
      <c r="B2536" s="16" t="s">
        <v>158</v>
      </c>
      <c r="C2536" s="16" t="str">
        <f t="shared" si="353"/>
        <v>2018</v>
      </c>
      <c r="D2536" s="16" t="str">
        <f t="shared" si="354"/>
        <v>040000</v>
      </c>
      <c r="E2536" s="16" t="str">
        <f>VLOOKUP(D2536:D5692,'[10]Catalogos CRI'!$A$10:$B$19,2,FALSE)</f>
        <v>DERECHOS</v>
      </c>
      <c r="F2536" s="16" t="str">
        <f t="shared" si="355"/>
        <v>043000</v>
      </c>
      <c r="G2536" s="16" t="str">
        <f>VLOOKUP(F2536:F5692,'[10]Catalogos CRI'!$A$24:$B$65,2,FALSE)</f>
        <v>DERECHOS POR PRESTACIÓN DE SERVICIOS</v>
      </c>
      <c r="H2536" s="16" t="str">
        <f t="shared" si="356"/>
        <v>043400</v>
      </c>
      <c r="I2536" s="16" t="str">
        <f>VLOOKUP(H2536:H5692,'[10]Catalogos CRI'!$A$70:$B$148,2,FALSE)</f>
        <v>Servicios de catastro</v>
      </c>
      <c r="J2536" s="16" t="str">
        <f t="shared" si="357"/>
        <v>043404</v>
      </c>
      <c r="K2536" s="16" t="str">
        <f>VLOOKUP(J2536:J5692,'[10]Catalogos CRI'!$A$153:$B$335,2,FALSE)</f>
        <v>Deslindes catastrales</v>
      </c>
      <c r="L2536" s="16" t="str">
        <f t="shared" si="358"/>
        <v>400</v>
      </c>
      <c r="M2536" s="16" t="str">
        <f>VLOOKUP(L2536:L5692,[11]FF!$A$10:$B$16,2,FALSE)</f>
        <v>Ingresos Propios</v>
      </c>
      <c r="N2536" s="16" t="str">
        <f t="shared" si="359"/>
        <v>401</v>
      </c>
      <c r="O2536" s="16" t="str">
        <f>VLOOKUP(N2536:N5692,[11]FF!$A$22:$B$93,2,FALSE)</f>
        <v>Ingresos Propios</v>
      </c>
      <c r="P2536" s="16">
        <v>880405</v>
      </c>
      <c r="Q2536" s="16">
        <v>2</v>
      </c>
      <c r="R2536" s="17">
        <v>21</v>
      </c>
      <c r="S2536" s="17">
        <v>0</v>
      </c>
      <c r="T2536" s="17">
        <f t="shared" si="351"/>
        <v>21</v>
      </c>
      <c r="U2536" s="17">
        <v>0</v>
      </c>
      <c r="V2536" s="17">
        <v>0</v>
      </c>
      <c r="W2536" s="17">
        <f t="shared" si="352"/>
        <v>21</v>
      </c>
      <c r="X2536" t="str">
        <f>VLOOKUP(J2536,'[12]Conver ASEJ VS Clave Nueva'!$A$4:$C$193,3,FALSE)</f>
        <v>4.3.14.4</v>
      </c>
      <c r="Y2536" t="str">
        <f>VLOOKUP(K2536,'[13]Conver ASEJ VS Clave Nueva'!$B$4:$D$193,3,FALSE)</f>
        <v>Deslindes catastrales</v>
      </c>
    </row>
    <row r="2537" spans="1:25" x14ac:dyDescent="0.25">
      <c r="A2537" s="16">
        <v>87001</v>
      </c>
      <c r="B2537" s="16" t="s">
        <v>158</v>
      </c>
      <c r="C2537" s="16" t="str">
        <f t="shared" si="353"/>
        <v>2018</v>
      </c>
      <c r="D2537" s="16" t="str">
        <f t="shared" si="354"/>
        <v>040000</v>
      </c>
      <c r="E2537" s="16" t="str">
        <f>VLOOKUP(D2537:D5693,'[10]Catalogos CRI'!$A$10:$B$19,2,FALSE)</f>
        <v>DERECHOS</v>
      </c>
      <c r="F2537" s="16" t="str">
        <f t="shared" si="355"/>
        <v>043000</v>
      </c>
      <c r="G2537" s="16" t="str">
        <f>VLOOKUP(F2537:F5693,'[10]Catalogos CRI'!$A$24:$B$65,2,FALSE)</f>
        <v>DERECHOS POR PRESTACIÓN DE SERVICIOS</v>
      </c>
      <c r="H2537" s="16" t="str">
        <f t="shared" si="356"/>
        <v>043400</v>
      </c>
      <c r="I2537" s="16" t="str">
        <f>VLOOKUP(H2537:H5693,'[10]Catalogos CRI'!$A$70:$B$148,2,FALSE)</f>
        <v>Servicios de catastro</v>
      </c>
      <c r="J2537" s="16" t="str">
        <f t="shared" si="357"/>
        <v>043404</v>
      </c>
      <c r="K2537" s="16" t="str">
        <f>VLOOKUP(J2537:J5693,'[10]Catalogos CRI'!$A$153:$B$335,2,FALSE)</f>
        <v>Deslindes catastrales</v>
      </c>
      <c r="L2537" s="16" t="str">
        <f t="shared" si="358"/>
        <v>400</v>
      </c>
      <c r="M2537" s="16" t="str">
        <f>VLOOKUP(L2537:L5693,[11]FF!$A$10:$B$16,2,FALSE)</f>
        <v>Ingresos Propios</v>
      </c>
      <c r="N2537" s="16" t="str">
        <f t="shared" si="359"/>
        <v>401</v>
      </c>
      <c r="O2537" s="16" t="str">
        <f>VLOOKUP(N2537:N5693,[11]FF!$A$22:$B$93,2,FALSE)</f>
        <v>Ingresos Propios</v>
      </c>
      <c r="P2537" s="16">
        <v>880406</v>
      </c>
      <c r="Q2537" s="16">
        <v>3</v>
      </c>
      <c r="R2537" s="17">
        <v>21</v>
      </c>
      <c r="S2537" s="17">
        <v>0</v>
      </c>
      <c r="T2537" s="17">
        <f t="shared" si="351"/>
        <v>21</v>
      </c>
      <c r="U2537" s="17">
        <v>0</v>
      </c>
      <c r="V2537" s="17">
        <v>0</v>
      </c>
      <c r="W2537" s="17">
        <f t="shared" si="352"/>
        <v>21</v>
      </c>
      <c r="X2537" t="str">
        <f>VLOOKUP(J2537,'[12]Conver ASEJ VS Clave Nueva'!$A$4:$C$193,3,FALSE)</f>
        <v>4.3.14.4</v>
      </c>
      <c r="Y2537" t="str">
        <f>VLOOKUP(K2537,'[13]Conver ASEJ VS Clave Nueva'!$B$4:$D$193,3,FALSE)</f>
        <v>Deslindes catastrales</v>
      </c>
    </row>
    <row r="2538" spans="1:25" x14ac:dyDescent="0.25">
      <c r="A2538" s="16">
        <v>87001</v>
      </c>
      <c r="B2538" s="16" t="s">
        <v>158</v>
      </c>
      <c r="C2538" s="16" t="str">
        <f t="shared" si="353"/>
        <v>2018</v>
      </c>
      <c r="D2538" s="16" t="str">
        <f t="shared" si="354"/>
        <v>040000</v>
      </c>
      <c r="E2538" s="16" t="str">
        <f>VLOOKUP(D2538:D5694,'[10]Catalogos CRI'!$A$10:$B$19,2,FALSE)</f>
        <v>DERECHOS</v>
      </c>
      <c r="F2538" s="16" t="str">
        <f t="shared" si="355"/>
        <v>043000</v>
      </c>
      <c r="G2538" s="16" t="str">
        <f>VLOOKUP(F2538:F5694,'[10]Catalogos CRI'!$A$24:$B$65,2,FALSE)</f>
        <v>DERECHOS POR PRESTACIÓN DE SERVICIOS</v>
      </c>
      <c r="H2538" s="16" t="str">
        <f t="shared" si="356"/>
        <v>043400</v>
      </c>
      <c r="I2538" s="16" t="str">
        <f>VLOOKUP(H2538:H5694,'[10]Catalogos CRI'!$A$70:$B$148,2,FALSE)</f>
        <v>Servicios de catastro</v>
      </c>
      <c r="J2538" s="16" t="str">
        <f t="shared" si="357"/>
        <v>043404</v>
      </c>
      <c r="K2538" s="16" t="str">
        <f>VLOOKUP(J2538:J5694,'[10]Catalogos CRI'!$A$153:$B$335,2,FALSE)</f>
        <v>Deslindes catastrales</v>
      </c>
      <c r="L2538" s="16" t="str">
        <f t="shared" si="358"/>
        <v>400</v>
      </c>
      <c r="M2538" s="16" t="str">
        <f>VLOOKUP(L2538:L5694,[11]FF!$A$10:$B$16,2,FALSE)</f>
        <v>Ingresos Propios</v>
      </c>
      <c r="N2538" s="16" t="str">
        <f t="shared" si="359"/>
        <v>401</v>
      </c>
      <c r="O2538" s="16" t="str">
        <f>VLOOKUP(N2538:N5694,[11]FF!$A$22:$B$93,2,FALSE)</f>
        <v>Ingresos Propios</v>
      </c>
      <c r="P2538" s="16">
        <v>880407</v>
      </c>
      <c r="Q2538" s="16">
        <v>4</v>
      </c>
      <c r="R2538" s="17">
        <v>21</v>
      </c>
      <c r="S2538" s="17">
        <v>0</v>
      </c>
      <c r="T2538" s="17">
        <f t="shared" si="351"/>
        <v>21</v>
      </c>
      <c r="U2538" s="17">
        <v>0</v>
      </c>
      <c r="V2538" s="17">
        <v>0</v>
      </c>
      <c r="W2538" s="17">
        <f t="shared" si="352"/>
        <v>21</v>
      </c>
      <c r="X2538" t="str">
        <f>VLOOKUP(J2538,'[12]Conver ASEJ VS Clave Nueva'!$A$4:$C$193,3,FALSE)</f>
        <v>4.3.14.4</v>
      </c>
      <c r="Y2538" t="str">
        <f>VLOOKUP(K2538,'[13]Conver ASEJ VS Clave Nueva'!$B$4:$D$193,3,FALSE)</f>
        <v>Deslindes catastrales</v>
      </c>
    </row>
    <row r="2539" spans="1:25" x14ac:dyDescent="0.25">
      <c r="A2539" s="16">
        <v>87001</v>
      </c>
      <c r="B2539" s="16" t="s">
        <v>158</v>
      </c>
      <c r="C2539" s="16" t="str">
        <f t="shared" si="353"/>
        <v>2018</v>
      </c>
      <c r="D2539" s="16" t="str">
        <f t="shared" si="354"/>
        <v>040000</v>
      </c>
      <c r="E2539" s="16" t="str">
        <f>VLOOKUP(D2539:D5695,'[10]Catalogos CRI'!$A$10:$B$19,2,FALSE)</f>
        <v>DERECHOS</v>
      </c>
      <c r="F2539" s="16" t="str">
        <f t="shared" si="355"/>
        <v>043000</v>
      </c>
      <c r="G2539" s="16" t="str">
        <f>VLOOKUP(F2539:F5695,'[10]Catalogos CRI'!$A$24:$B$65,2,FALSE)</f>
        <v>DERECHOS POR PRESTACIÓN DE SERVICIOS</v>
      </c>
      <c r="H2539" s="16" t="str">
        <f t="shared" si="356"/>
        <v>043400</v>
      </c>
      <c r="I2539" s="16" t="str">
        <f>VLOOKUP(H2539:H5695,'[10]Catalogos CRI'!$A$70:$B$148,2,FALSE)</f>
        <v>Servicios de catastro</v>
      </c>
      <c r="J2539" s="16" t="str">
        <f t="shared" si="357"/>
        <v>043404</v>
      </c>
      <c r="K2539" s="16" t="str">
        <f>VLOOKUP(J2539:J5695,'[10]Catalogos CRI'!$A$153:$B$335,2,FALSE)</f>
        <v>Deslindes catastrales</v>
      </c>
      <c r="L2539" s="16" t="str">
        <f t="shared" si="358"/>
        <v>400</v>
      </c>
      <c r="M2539" s="16" t="str">
        <f>VLOOKUP(L2539:L5695,[11]FF!$A$10:$B$16,2,FALSE)</f>
        <v>Ingresos Propios</v>
      </c>
      <c r="N2539" s="16" t="str">
        <f t="shared" si="359"/>
        <v>401</v>
      </c>
      <c r="O2539" s="16" t="str">
        <f>VLOOKUP(N2539:N5695,[11]FF!$A$22:$B$93,2,FALSE)</f>
        <v>Ingresos Propios</v>
      </c>
      <c r="P2539" s="16">
        <v>880409</v>
      </c>
      <c r="Q2539" s="16">
        <v>6</v>
      </c>
      <c r="R2539" s="17">
        <v>21</v>
      </c>
      <c r="S2539" s="17">
        <v>0</v>
      </c>
      <c r="T2539" s="17">
        <f t="shared" si="351"/>
        <v>21</v>
      </c>
      <c r="U2539" s="17">
        <v>0</v>
      </c>
      <c r="V2539" s="17">
        <v>0</v>
      </c>
      <c r="W2539" s="17">
        <f t="shared" si="352"/>
        <v>21</v>
      </c>
      <c r="X2539" t="str">
        <f>VLOOKUP(J2539,'[12]Conver ASEJ VS Clave Nueva'!$A$4:$C$193,3,FALSE)</f>
        <v>4.3.14.4</v>
      </c>
      <c r="Y2539" t="str">
        <f>VLOOKUP(K2539,'[13]Conver ASEJ VS Clave Nueva'!$B$4:$D$193,3,FALSE)</f>
        <v>Deslindes catastrales</v>
      </c>
    </row>
    <row r="2540" spans="1:25" x14ac:dyDescent="0.25">
      <c r="A2540" s="16">
        <v>87001</v>
      </c>
      <c r="B2540" s="16" t="s">
        <v>158</v>
      </c>
      <c r="C2540" s="16" t="str">
        <f t="shared" si="353"/>
        <v>2018</v>
      </c>
      <c r="D2540" s="16" t="str">
        <f t="shared" si="354"/>
        <v>040000</v>
      </c>
      <c r="E2540" s="16" t="str">
        <f>VLOOKUP(D2540:D5696,'[10]Catalogos CRI'!$A$10:$B$19,2,FALSE)</f>
        <v>DERECHOS</v>
      </c>
      <c r="F2540" s="16" t="str">
        <f t="shared" si="355"/>
        <v>043000</v>
      </c>
      <c r="G2540" s="16" t="str">
        <f>VLOOKUP(F2540:F5696,'[10]Catalogos CRI'!$A$24:$B$65,2,FALSE)</f>
        <v>DERECHOS POR PRESTACIÓN DE SERVICIOS</v>
      </c>
      <c r="H2540" s="16" t="str">
        <f t="shared" si="356"/>
        <v>043400</v>
      </c>
      <c r="I2540" s="16" t="str">
        <f>VLOOKUP(H2540:H5696,'[10]Catalogos CRI'!$A$70:$B$148,2,FALSE)</f>
        <v>Servicios de catastro</v>
      </c>
      <c r="J2540" s="16" t="str">
        <f t="shared" si="357"/>
        <v>043404</v>
      </c>
      <c r="K2540" s="16" t="str">
        <f>VLOOKUP(J2540:J5696,'[10]Catalogos CRI'!$A$153:$B$335,2,FALSE)</f>
        <v>Deslindes catastrales</v>
      </c>
      <c r="L2540" s="16" t="str">
        <f t="shared" si="358"/>
        <v>400</v>
      </c>
      <c r="M2540" s="16" t="str">
        <f>VLOOKUP(L2540:L5696,[11]FF!$A$10:$B$16,2,FALSE)</f>
        <v>Ingresos Propios</v>
      </c>
      <c r="N2540" s="16" t="str">
        <f t="shared" si="359"/>
        <v>401</v>
      </c>
      <c r="O2540" s="16" t="str">
        <f>VLOOKUP(N2540:N5696,[11]FF!$A$22:$B$93,2,FALSE)</f>
        <v>Ingresos Propios</v>
      </c>
      <c r="P2540" s="16">
        <v>880410</v>
      </c>
      <c r="Q2540" s="16">
        <v>7</v>
      </c>
      <c r="R2540" s="17">
        <v>21</v>
      </c>
      <c r="S2540" s="17">
        <v>0</v>
      </c>
      <c r="T2540" s="17">
        <f t="shared" si="351"/>
        <v>21</v>
      </c>
      <c r="U2540" s="17">
        <v>0</v>
      </c>
      <c r="V2540" s="17">
        <v>0</v>
      </c>
      <c r="W2540" s="17">
        <f t="shared" si="352"/>
        <v>21</v>
      </c>
      <c r="X2540" t="str">
        <f>VLOOKUP(J2540,'[12]Conver ASEJ VS Clave Nueva'!$A$4:$C$193,3,FALSE)</f>
        <v>4.3.14.4</v>
      </c>
      <c r="Y2540" t="str">
        <f>VLOOKUP(K2540,'[13]Conver ASEJ VS Clave Nueva'!$B$4:$D$193,3,FALSE)</f>
        <v>Deslindes catastrales</v>
      </c>
    </row>
    <row r="2541" spans="1:25" x14ac:dyDescent="0.25">
      <c r="A2541" s="16">
        <v>87001</v>
      </c>
      <c r="B2541" s="16" t="s">
        <v>158</v>
      </c>
      <c r="C2541" s="16" t="str">
        <f t="shared" si="353"/>
        <v>2018</v>
      </c>
      <c r="D2541" s="16" t="str">
        <f t="shared" si="354"/>
        <v>040000</v>
      </c>
      <c r="E2541" s="16" t="str">
        <f>VLOOKUP(D2541:D5697,'[10]Catalogos CRI'!$A$10:$B$19,2,FALSE)</f>
        <v>DERECHOS</v>
      </c>
      <c r="F2541" s="16" t="str">
        <f t="shared" si="355"/>
        <v>043000</v>
      </c>
      <c r="G2541" s="16" t="str">
        <f>VLOOKUP(F2541:F5697,'[10]Catalogos CRI'!$A$24:$B$65,2,FALSE)</f>
        <v>DERECHOS POR PRESTACIÓN DE SERVICIOS</v>
      </c>
      <c r="H2541" s="16" t="str">
        <f t="shared" si="356"/>
        <v>043400</v>
      </c>
      <c r="I2541" s="16" t="str">
        <f>VLOOKUP(H2541:H5697,'[10]Catalogos CRI'!$A$70:$B$148,2,FALSE)</f>
        <v>Servicios de catastro</v>
      </c>
      <c r="J2541" s="16" t="str">
        <f t="shared" si="357"/>
        <v>043404</v>
      </c>
      <c r="K2541" s="16" t="str">
        <f>VLOOKUP(J2541:J5697,'[10]Catalogos CRI'!$A$153:$B$335,2,FALSE)</f>
        <v>Deslindes catastrales</v>
      </c>
      <c r="L2541" s="16" t="str">
        <f t="shared" si="358"/>
        <v>400</v>
      </c>
      <c r="M2541" s="16" t="str">
        <f>VLOOKUP(L2541:L5697,[11]FF!$A$10:$B$16,2,FALSE)</f>
        <v>Ingresos Propios</v>
      </c>
      <c r="N2541" s="16" t="str">
        <f t="shared" si="359"/>
        <v>401</v>
      </c>
      <c r="O2541" s="16" t="str">
        <f>VLOOKUP(N2541:N5697,[11]FF!$A$22:$B$93,2,FALSE)</f>
        <v>Ingresos Propios</v>
      </c>
      <c r="P2541" s="16">
        <v>880411</v>
      </c>
      <c r="Q2541" s="16">
        <v>8</v>
      </c>
      <c r="R2541" s="17">
        <v>21</v>
      </c>
      <c r="S2541" s="17">
        <v>0</v>
      </c>
      <c r="T2541" s="17">
        <f t="shared" si="351"/>
        <v>21</v>
      </c>
      <c r="U2541" s="17">
        <v>0</v>
      </c>
      <c r="V2541" s="17">
        <v>0</v>
      </c>
      <c r="W2541" s="17">
        <f t="shared" si="352"/>
        <v>21</v>
      </c>
      <c r="X2541" t="str">
        <f>VLOOKUP(J2541,'[12]Conver ASEJ VS Clave Nueva'!$A$4:$C$193,3,FALSE)</f>
        <v>4.3.14.4</v>
      </c>
      <c r="Y2541" t="str">
        <f>VLOOKUP(K2541,'[13]Conver ASEJ VS Clave Nueva'!$B$4:$D$193,3,FALSE)</f>
        <v>Deslindes catastrales</v>
      </c>
    </row>
    <row r="2542" spans="1:25" x14ac:dyDescent="0.25">
      <c r="A2542" s="16">
        <v>87001</v>
      </c>
      <c r="B2542" s="16" t="s">
        <v>158</v>
      </c>
      <c r="C2542" s="16" t="str">
        <f t="shared" si="353"/>
        <v>2018</v>
      </c>
      <c r="D2542" s="16" t="str">
        <f t="shared" si="354"/>
        <v>040000</v>
      </c>
      <c r="E2542" s="16" t="str">
        <f>VLOOKUP(D2542:D5698,'[10]Catalogos CRI'!$A$10:$B$19,2,FALSE)</f>
        <v>DERECHOS</v>
      </c>
      <c r="F2542" s="16" t="str">
        <f t="shared" si="355"/>
        <v>043000</v>
      </c>
      <c r="G2542" s="16" t="str">
        <f>VLOOKUP(F2542:F5698,'[10]Catalogos CRI'!$A$24:$B$65,2,FALSE)</f>
        <v>DERECHOS POR PRESTACIÓN DE SERVICIOS</v>
      </c>
      <c r="H2542" s="16" t="str">
        <f t="shared" si="356"/>
        <v>043400</v>
      </c>
      <c r="I2542" s="16" t="str">
        <f>VLOOKUP(H2542:H5698,'[10]Catalogos CRI'!$A$70:$B$148,2,FALSE)</f>
        <v>Servicios de catastro</v>
      </c>
      <c r="J2542" s="16" t="str">
        <f t="shared" si="357"/>
        <v>043404</v>
      </c>
      <c r="K2542" s="16" t="str">
        <f>VLOOKUP(J2542:J5698,'[10]Catalogos CRI'!$A$153:$B$335,2,FALSE)</f>
        <v>Deslindes catastrales</v>
      </c>
      <c r="L2542" s="16" t="str">
        <f t="shared" si="358"/>
        <v>400</v>
      </c>
      <c r="M2542" s="16" t="str">
        <f>VLOOKUP(L2542:L5698,[11]FF!$A$10:$B$16,2,FALSE)</f>
        <v>Ingresos Propios</v>
      </c>
      <c r="N2542" s="16" t="str">
        <f t="shared" si="359"/>
        <v>401</v>
      </c>
      <c r="O2542" s="16" t="str">
        <f>VLOOKUP(N2542:N5698,[11]FF!$A$22:$B$93,2,FALSE)</f>
        <v>Ingresos Propios</v>
      </c>
      <c r="P2542" s="16">
        <v>880412</v>
      </c>
      <c r="Q2542" s="16">
        <v>9</v>
      </c>
      <c r="R2542" s="17">
        <v>21</v>
      </c>
      <c r="S2542" s="17">
        <v>0</v>
      </c>
      <c r="T2542" s="17">
        <f t="shared" si="351"/>
        <v>21</v>
      </c>
      <c r="U2542" s="17">
        <v>0</v>
      </c>
      <c r="V2542" s="17">
        <v>0</v>
      </c>
      <c r="W2542" s="17">
        <f t="shared" si="352"/>
        <v>21</v>
      </c>
      <c r="X2542" t="str">
        <f>VLOOKUP(J2542,'[12]Conver ASEJ VS Clave Nueva'!$A$4:$C$193,3,FALSE)</f>
        <v>4.3.14.4</v>
      </c>
      <c r="Y2542" t="str">
        <f>VLOOKUP(K2542,'[13]Conver ASEJ VS Clave Nueva'!$B$4:$D$193,3,FALSE)</f>
        <v>Deslindes catastrales</v>
      </c>
    </row>
    <row r="2543" spans="1:25" x14ac:dyDescent="0.25">
      <c r="A2543" s="16">
        <v>87001</v>
      </c>
      <c r="B2543" s="16" t="s">
        <v>158</v>
      </c>
      <c r="C2543" s="16" t="str">
        <f t="shared" si="353"/>
        <v>2018</v>
      </c>
      <c r="D2543" s="16" t="str">
        <f t="shared" si="354"/>
        <v>040000</v>
      </c>
      <c r="E2543" s="16" t="str">
        <f>VLOOKUP(D2543:D5699,'[10]Catalogos CRI'!$A$10:$B$19,2,FALSE)</f>
        <v>DERECHOS</v>
      </c>
      <c r="F2543" s="16" t="str">
        <f t="shared" si="355"/>
        <v>043000</v>
      </c>
      <c r="G2543" s="16" t="str">
        <f>VLOOKUP(F2543:F5699,'[10]Catalogos CRI'!$A$24:$B$65,2,FALSE)</f>
        <v>DERECHOS POR PRESTACIÓN DE SERVICIOS</v>
      </c>
      <c r="H2543" s="16" t="str">
        <f t="shared" si="356"/>
        <v>043400</v>
      </c>
      <c r="I2543" s="16" t="str">
        <f>VLOOKUP(H2543:H5699,'[10]Catalogos CRI'!$A$70:$B$148,2,FALSE)</f>
        <v>Servicios de catastro</v>
      </c>
      <c r="J2543" s="16" t="str">
        <f t="shared" si="357"/>
        <v>043404</v>
      </c>
      <c r="K2543" s="16" t="str">
        <f>VLOOKUP(J2543:J5699,'[10]Catalogos CRI'!$A$153:$B$335,2,FALSE)</f>
        <v>Deslindes catastrales</v>
      </c>
      <c r="L2543" s="16" t="str">
        <f t="shared" si="358"/>
        <v>400</v>
      </c>
      <c r="M2543" s="16" t="str">
        <f>VLOOKUP(L2543:L5699,[11]FF!$A$10:$B$16,2,FALSE)</f>
        <v>Ingresos Propios</v>
      </c>
      <c r="N2543" s="16" t="str">
        <f t="shared" si="359"/>
        <v>401</v>
      </c>
      <c r="O2543" s="16" t="str">
        <f>VLOOKUP(N2543:N5699,[11]FF!$A$22:$B$93,2,FALSE)</f>
        <v>Ingresos Propios</v>
      </c>
      <c r="P2543" s="16">
        <v>880413</v>
      </c>
      <c r="Q2543" s="16">
        <v>10</v>
      </c>
      <c r="R2543" s="17">
        <v>21</v>
      </c>
      <c r="S2543" s="17">
        <v>0</v>
      </c>
      <c r="T2543" s="17">
        <f t="shared" si="351"/>
        <v>21</v>
      </c>
      <c r="U2543" s="17">
        <v>0</v>
      </c>
      <c r="V2543" s="17">
        <v>0</v>
      </c>
      <c r="W2543" s="17">
        <f t="shared" si="352"/>
        <v>21</v>
      </c>
      <c r="X2543" t="str">
        <f>VLOOKUP(J2543,'[12]Conver ASEJ VS Clave Nueva'!$A$4:$C$193,3,FALSE)</f>
        <v>4.3.14.4</v>
      </c>
      <c r="Y2543" t="str">
        <f>VLOOKUP(K2543,'[13]Conver ASEJ VS Clave Nueva'!$B$4:$D$193,3,FALSE)</f>
        <v>Deslindes catastrales</v>
      </c>
    </row>
    <row r="2544" spans="1:25" x14ac:dyDescent="0.25">
      <c r="A2544" s="16">
        <v>87001</v>
      </c>
      <c r="B2544" s="16" t="s">
        <v>158</v>
      </c>
      <c r="C2544" s="16" t="str">
        <f t="shared" si="353"/>
        <v>2018</v>
      </c>
      <c r="D2544" s="16" t="str">
        <f t="shared" si="354"/>
        <v>040000</v>
      </c>
      <c r="E2544" s="16" t="str">
        <f>VLOOKUP(D2544:D5700,'[10]Catalogos CRI'!$A$10:$B$19,2,FALSE)</f>
        <v>DERECHOS</v>
      </c>
      <c r="F2544" s="16" t="str">
        <f t="shared" si="355"/>
        <v>043000</v>
      </c>
      <c r="G2544" s="16" t="str">
        <f>VLOOKUP(F2544:F5700,'[10]Catalogos CRI'!$A$24:$B$65,2,FALSE)</f>
        <v>DERECHOS POR PRESTACIÓN DE SERVICIOS</v>
      </c>
      <c r="H2544" s="16" t="str">
        <f t="shared" si="356"/>
        <v>043400</v>
      </c>
      <c r="I2544" s="16" t="str">
        <f>VLOOKUP(H2544:H5700,'[10]Catalogos CRI'!$A$70:$B$148,2,FALSE)</f>
        <v>Servicios de catastro</v>
      </c>
      <c r="J2544" s="16" t="str">
        <f t="shared" si="357"/>
        <v>043404</v>
      </c>
      <c r="K2544" s="16" t="str">
        <f>VLOOKUP(J2544:J5700,'[10]Catalogos CRI'!$A$153:$B$335,2,FALSE)</f>
        <v>Deslindes catastrales</v>
      </c>
      <c r="L2544" s="16" t="str">
        <f t="shared" si="358"/>
        <v>400</v>
      </c>
      <c r="M2544" s="16" t="str">
        <f>VLOOKUP(L2544:L5700,[11]FF!$A$10:$B$16,2,FALSE)</f>
        <v>Ingresos Propios</v>
      </c>
      <c r="N2544" s="16" t="str">
        <f t="shared" si="359"/>
        <v>401</v>
      </c>
      <c r="O2544" s="16" t="str">
        <f>VLOOKUP(N2544:N5700,[11]FF!$A$22:$B$93,2,FALSE)</f>
        <v>Ingresos Propios</v>
      </c>
      <c r="P2544" s="16">
        <v>880414</v>
      </c>
      <c r="Q2544" s="16">
        <v>11</v>
      </c>
      <c r="R2544" s="17">
        <v>21</v>
      </c>
      <c r="S2544" s="17">
        <v>0</v>
      </c>
      <c r="T2544" s="17">
        <f t="shared" si="351"/>
        <v>21</v>
      </c>
      <c r="U2544" s="17">
        <v>0</v>
      </c>
      <c r="V2544" s="17">
        <v>0</v>
      </c>
      <c r="W2544" s="17">
        <f t="shared" si="352"/>
        <v>21</v>
      </c>
      <c r="X2544" t="str">
        <f>VLOOKUP(J2544,'[12]Conver ASEJ VS Clave Nueva'!$A$4:$C$193,3,FALSE)</f>
        <v>4.3.14.4</v>
      </c>
      <c r="Y2544" t="str">
        <f>VLOOKUP(K2544,'[13]Conver ASEJ VS Clave Nueva'!$B$4:$D$193,3,FALSE)</f>
        <v>Deslindes catastrales</v>
      </c>
    </row>
    <row r="2545" spans="1:25" x14ac:dyDescent="0.25">
      <c r="A2545" s="16">
        <v>87001</v>
      </c>
      <c r="B2545" s="16" t="s">
        <v>158</v>
      </c>
      <c r="C2545" s="16" t="str">
        <f t="shared" si="353"/>
        <v>2018</v>
      </c>
      <c r="D2545" s="16" t="str">
        <f t="shared" si="354"/>
        <v>040000</v>
      </c>
      <c r="E2545" s="16" t="str">
        <f>VLOOKUP(D2545:D5701,'[10]Catalogos CRI'!$A$10:$B$19,2,FALSE)</f>
        <v>DERECHOS</v>
      </c>
      <c r="F2545" s="16" t="str">
        <f t="shared" si="355"/>
        <v>043000</v>
      </c>
      <c r="G2545" s="16" t="str">
        <f>VLOOKUP(F2545:F5701,'[10]Catalogos CRI'!$A$24:$B$65,2,FALSE)</f>
        <v>DERECHOS POR PRESTACIÓN DE SERVICIOS</v>
      </c>
      <c r="H2545" s="16" t="str">
        <f t="shared" si="356"/>
        <v>043400</v>
      </c>
      <c r="I2545" s="16" t="str">
        <f>VLOOKUP(H2545:H5701,'[10]Catalogos CRI'!$A$70:$B$148,2,FALSE)</f>
        <v>Servicios de catastro</v>
      </c>
      <c r="J2545" s="16" t="str">
        <f t="shared" si="357"/>
        <v>043404</v>
      </c>
      <c r="K2545" s="16" t="str">
        <f>VLOOKUP(J2545:J5701,'[10]Catalogos CRI'!$A$153:$B$335,2,FALSE)</f>
        <v>Deslindes catastrales</v>
      </c>
      <c r="L2545" s="16" t="str">
        <f t="shared" si="358"/>
        <v>400</v>
      </c>
      <c r="M2545" s="16" t="str">
        <f>VLOOKUP(L2545:L5701,[11]FF!$A$10:$B$16,2,FALSE)</f>
        <v>Ingresos Propios</v>
      </c>
      <c r="N2545" s="16" t="str">
        <f t="shared" si="359"/>
        <v>401</v>
      </c>
      <c r="O2545" s="16" t="str">
        <f>VLOOKUP(N2545:N5701,[11]FF!$A$22:$B$93,2,FALSE)</f>
        <v>Ingresos Propios</v>
      </c>
      <c r="P2545" s="16">
        <v>880415</v>
      </c>
      <c r="Q2545" s="16">
        <v>12</v>
      </c>
      <c r="R2545" s="17">
        <v>21</v>
      </c>
      <c r="S2545" s="17">
        <v>0</v>
      </c>
      <c r="T2545" s="17">
        <f t="shared" si="351"/>
        <v>21</v>
      </c>
      <c r="U2545" s="17">
        <v>0</v>
      </c>
      <c r="V2545" s="17">
        <v>0</v>
      </c>
      <c r="W2545" s="17">
        <f t="shared" si="352"/>
        <v>21</v>
      </c>
      <c r="X2545" t="str">
        <f>VLOOKUP(J2545,'[12]Conver ASEJ VS Clave Nueva'!$A$4:$C$193,3,FALSE)</f>
        <v>4.3.14.4</v>
      </c>
      <c r="Y2545" t="str">
        <f>VLOOKUP(K2545,'[13]Conver ASEJ VS Clave Nueva'!$B$4:$D$193,3,FALSE)</f>
        <v>Deslindes catastrales</v>
      </c>
    </row>
    <row r="2546" spans="1:25" x14ac:dyDescent="0.25">
      <c r="A2546" s="16">
        <v>87002</v>
      </c>
      <c r="B2546" s="16" t="s">
        <v>76</v>
      </c>
      <c r="C2546" s="16" t="str">
        <f t="shared" si="353"/>
        <v>2018</v>
      </c>
      <c r="D2546" s="16" t="str">
        <f t="shared" si="354"/>
        <v>040000</v>
      </c>
      <c r="E2546" s="16" t="str">
        <f>VLOOKUP(D2546:D5702,'[10]Catalogos CRI'!$A$10:$B$19,2,FALSE)</f>
        <v>DERECHOS</v>
      </c>
      <c r="F2546" s="16" t="str">
        <f t="shared" si="355"/>
        <v>043000</v>
      </c>
      <c r="G2546" s="16" t="str">
        <f>VLOOKUP(F2546:F5702,'[10]Catalogos CRI'!$A$24:$B$65,2,FALSE)</f>
        <v>DERECHOS POR PRESTACIÓN DE SERVICIOS</v>
      </c>
      <c r="H2546" s="16" t="str">
        <f t="shared" si="356"/>
        <v>043400</v>
      </c>
      <c r="I2546" s="16" t="str">
        <f>VLOOKUP(H2546:H5702,'[10]Catalogos CRI'!$A$70:$B$148,2,FALSE)</f>
        <v>Servicios de catastro</v>
      </c>
      <c r="J2546" s="16" t="str">
        <f t="shared" si="357"/>
        <v>043405</v>
      </c>
      <c r="K2546" s="16" t="str">
        <f>VLOOKUP(J2546:J5702,'[10]Catalogos CRI'!$A$153:$B$335,2,FALSE)</f>
        <v>Dictámenes catastrales</v>
      </c>
      <c r="L2546" s="16" t="str">
        <f t="shared" si="358"/>
        <v>400</v>
      </c>
      <c r="M2546" s="16" t="str">
        <f>VLOOKUP(L2546:L5702,[11]FF!$A$10:$B$16,2,FALSE)</f>
        <v>Ingresos Propios</v>
      </c>
      <c r="N2546" s="16" t="str">
        <f t="shared" si="359"/>
        <v>401</v>
      </c>
      <c r="O2546" s="16" t="str">
        <f>VLOOKUP(N2546:N5702,[11]FF!$A$22:$B$93,2,FALSE)</f>
        <v>Ingresos Propios</v>
      </c>
      <c r="P2546" s="16">
        <v>880416</v>
      </c>
      <c r="Q2546" s="16">
        <v>1</v>
      </c>
      <c r="R2546" s="17">
        <v>24621.65</v>
      </c>
      <c r="S2546" s="17">
        <v>0</v>
      </c>
      <c r="T2546" s="17">
        <f t="shared" si="351"/>
        <v>24621.65</v>
      </c>
      <c r="U2546" s="17">
        <v>0</v>
      </c>
      <c r="V2546" s="17">
        <v>0</v>
      </c>
      <c r="W2546" s="17">
        <f t="shared" si="352"/>
        <v>24621.65</v>
      </c>
      <c r="X2546" t="str">
        <f>VLOOKUP(J2546,'[12]Conver ASEJ VS Clave Nueva'!$A$4:$C$193,3,FALSE)</f>
        <v>4.3.14.5</v>
      </c>
      <c r="Y2546" t="str">
        <f>VLOOKUP(K2546,'[13]Conver ASEJ VS Clave Nueva'!$B$4:$D$193,3,FALSE)</f>
        <v>Dictámenes catastrales</v>
      </c>
    </row>
    <row r="2547" spans="1:25" x14ac:dyDescent="0.25">
      <c r="A2547" s="16">
        <v>87002</v>
      </c>
      <c r="B2547" s="16" t="s">
        <v>76</v>
      </c>
      <c r="C2547" s="16" t="str">
        <f t="shared" si="353"/>
        <v>2018</v>
      </c>
      <c r="D2547" s="16" t="str">
        <f t="shared" si="354"/>
        <v>040000</v>
      </c>
      <c r="E2547" s="16" t="str">
        <f>VLOOKUP(D2547:D5703,'[10]Catalogos CRI'!$A$10:$B$19,2,FALSE)</f>
        <v>DERECHOS</v>
      </c>
      <c r="F2547" s="16" t="str">
        <f t="shared" si="355"/>
        <v>043000</v>
      </c>
      <c r="G2547" s="16" t="str">
        <f>VLOOKUP(F2547:F5703,'[10]Catalogos CRI'!$A$24:$B$65,2,FALSE)</f>
        <v>DERECHOS POR PRESTACIÓN DE SERVICIOS</v>
      </c>
      <c r="H2547" s="16" t="str">
        <f t="shared" si="356"/>
        <v>043400</v>
      </c>
      <c r="I2547" s="16" t="str">
        <f>VLOOKUP(H2547:H5703,'[10]Catalogos CRI'!$A$70:$B$148,2,FALSE)</f>
        <v>Servicios de catastro</v>
      </c>
      <c r="J2547" s="16" t="str">
        <f t="shared" si="357"/>
        <v>043405</v>
      </c>
      <c r="K2547" s="16" t="str">
        <f>VLOOKUP(J2547:J5703,'[10]Catalogos CRI'!$A$153:$B$335,2,FALSE)</f>
        <v>Dictámenes catastrales</v>
      </c>
      <c r="L2547" s="16" t="str">
        <f t="shared" si="358"/>
        <v>400</v>
      </c>
      <c r="M2547" s="16" t="str">
        <f>VLOOKUP(L2547:L5703,[11]FF!$A$10:$B$16,2,FALSE)</f>
        <v>Ingresos Propios</v>
      </c>
      <c r="N2547" s="16" t="str">
        <f t="shared" si="359"/>
        <v>401</v>
      </c>
      <c r="O2547" s="16" t="str">
        <f>VLOOKUP(N2547:N5703,[11]FF!$A$22:$B$93,2,FALSE)</f>
        <v>Ingresos Propios</v>
      </c>
      <c r="P2547" s="16">
        <v>880417</v>
      </c>
      <c r="Q2547" s="16">
        <v>2</v>
      </c>
      <c r="R2547" s="17">
        <v>24618</v>
      </c>
      <c r="S2547" s="17">
        <v>0</v>
      </c>
      <c r="T2547" s="17">
        <f t="shared" si="351"/>
        <v>24618</v>
      </c>
      <c r="U2547" s="17">
        <v>0</v>
      </c>
      <c r="V2547" s="17">
        <v>0</v>
      </c>
      <c r="W2547" s="17">
        <f t="shared" si="352"/>
        <v>24618</v>
      </c>
      <c r="X2547" t="str">
        <f>VLOOKUP(J2547,'[12]Conver ASEJ VS Clave Nueva'!$A$4:$C$193,3,FALSE)</f>
        <v>4.3.14.5</v>
      </c>
      <c r="Y2547" t="str">
        <f>VLOOKUP(K2547,'[13]Conver ASEJ VS Clave Nueva'!$B$4:$D$193,3,FALSE)</f>
        <v>Dictámenes catastrales</v>
      </c>
    </row>
    <row r="2548" spans="1:25" x14ac:dyDescent="0.25">
      <c r="A2548" s="16">
        <v>87002</v>
      </c>
      <c r="B2548" s="16" t="s">
        <v>76</v>
      </c>
      <c r="C2548" s="16" t="str">
        <f t="shared" si="353"/>
        <v>2018</v>
      </c>
      <c r="D2548" s="16" t="str">
        <f t="shared" si="354"/>
        <v>040000</v>
      </c>
      <c r="E2548" s="16" t="str">
        <f>VLOOKUP(D2548:D5704,'[10]Catalogos CRI'!$A$10:$B$19,2,FALSE)</f>
        <v>DERECHOS</v>
      </c>
      <c r="F2548" s="16" t="str">
        <f t="shared" si="355"/>
        <v>043000</v>
      </c>
      <c r="G2548" s="16" t="str">
        <f>VLOOKUP(F2548:F5704,'[10]Catalogos CRI'!$A$24:$B$65,2,FALSE)</f>
        <v>DERECHOS POR PRESTACIÓN DE SERVICIOS</v>
      </c>
      <c r="H2548" s="16" t="str">
        <f t="shared" si="356"/>
        <v>043400</v>
      </c>
      <c r="I2548" s="16" t="str">
        <f>VLOOKUP(H2548:H5704,'[10]Catalogos CRI'!$A$70:$B$148,2,FALSE)</f>
        <v>Servicios de catastro</v>
      </c>
      <c r="J2548" s="16" t="str">
        <f t="shared" si="357"/>
        <v>043405</v>
      </c>
      <c r="K2548" s="16" t="str">
        <f>VLOOKUP(J2548:J5704,'[10]Catalogos CRI'!$A$153:$B$335,2,FALSE)</f>
        <v>Dictámenes catastrales</v>
      </c>
      <c r="L2548" s="16" t="str">
        <f t="shared" si="358"/>
        <v>400</v>
      </c>
      <c r="M2548" s="16" t="str">
        <f>VLOOKUP(L2548:L5704,[11]FF!$A$10:$B$16,2,FALSE)</f>
        <v>Ingresos Propios</v>
      </c>
      <c r="N2548" s="16" t="str">
        <f t="shared" si="359"/>
        <v>401</v>
      </c>
      <c r="O2548" s="16" t="str">
        <f>VLOOKUP(N2548:N5704,[11]FF!$A$22:$B$93,2,FALSE)</f>
        <v>Ingresos Propios</v>
      </c>
      <c r="P2548" s="16">
        <v>880418</v>
      </c>
      <c r="Q2548" s="16">
        <v>3</v>
      </c>
      <c r="R2548" s="17">
        <v>24618</v>
      </c>
      <c r="S2548" s="17">
        <v>0</v>
      </c>
      <c r="T2548" s="17">
        <f t="shared" si="351"/>
        <v>24618</v>
      </c>
      <c r="U2548" s="17">
        <v>0</v>
      </c>
      <c r="V2548" s="17">
        <v>0</v>
      </c>
      <c r="W2548" s="17">
        <f t="shared" si="352"/>
        <v>24618</v>
      </c>
      <c r="X2548" t="str">
        <f>VLOOKUP(J2548,'[12]Conver ASEJ VS Clave Nueva'!$A$4:$C$193,3,FALSE)</f>
        <v>4.3.14.5</v>
      </c>
      <c r="Y2548" t="str">
        <f>VLOOKUP(K2548,'[13]Conver ASEJ VS Clave Nueva'!$B$4:$D$193,3,FALSE)</f>
        <v>Dictámenes catastrales</v>
      </c>
    </row>
    <row r="2549" spans="1:25" x14ac:dyDescent="0.25">
      <c r="A2549" s="16">
        <v>87002</v>
      </c>
      <c r="B2549" s="16" t="s">
        <v>76</v>
      </c>
      <c r="C2549" s="16" t="str">
        <f t="shared" si="353"/>
        <v>2018</v>
      </c>
      <c r="D2549" s="16" t="str">
        <f t="shared" si="354"/>
        <v>040000</v>
      </c>
      <c r="E2549" s="16" t="str">
        <f>VLOOKUP(D2549:D5705,'[10]Catalogos CRI'!$A$10:$B$19,2,FALSE)</f>
        <v>DERECHOS</v>
      </c>
      <c r="F2549" s="16" t="str">
        <f t="shared" si="355"/>
        <v>043000</v>
      </c>
      <c r="G2549" s="16" t="str">
        <f>VLOOKUP(F2549:F5705,'[10]Catalogos CRI'!$A$24:$B$65,2,FALSE)</f>
        <v>DERECHOS POR PRESTACIÓN DE SERVICIOS</v>
      </c>
      <c r="H2549" s="16" t="str">
        <f t="shared" si="356"/>
        <v>043400</v>
      </c>
      <c r="I2549" s="16" t="str">
        <f>VLOOKUP(H2549:H5705,'[10]Catalogos CRI'!$A$70:$B$148,2,FALSE)</f>
        <v>Servicios de catastro</v>
      </c>
      <c r="J2549" s="16" t="str">
        <f t="shared" si="357"/>
        <v>043405</v>
      </c>
      <c r="K2549" s="16" t="str">
        <f>VLOOKUP(J2549:J5705,'[10]Catalogos CRI'!$A$153:$B$335,2,FALSE)</f>
        <v>Dictámenes catastrales</v>
      </c>
      <c r="L2549" s="16" t="str">
        <f t="shared" si="358"/>
        <v>400</v>
      </c>
      <c r="M2549" s="16" t="str">
        <f>VLOOKUP(L2549:L5705,[11]FF!$A$10:$B$16,2,FALSE)</f>
        <v>Ingresos Propios</v>
      </c>
      <c r="N2549" s="16" t="str">
        <f t="shared" si="359"/>
        <v>401</v>
      </c>
      <c r="O2549" s="16" t="str">
        <f>VLOOKUP(N2549:N5705,[11]FF!$A$22:$B$93,2,FALSE)</f>
        <v>Ingresos Propios</v>
      </c>
      <c r="P2549" s="16">
        <v>880419</v>
      </c>
      <c r="Q2549" s="16">
        <v>4</v>
      </c>
      <c r="R2549" s="17">
        <v>24618</v>
      </c>
      <c r="S2549" s="17">
        <v>0</v>
      </c>
      <c r="T2549" s="17">
        <f t="shared" si="351"/>
        <v>24618</v>
      </c>
      <c r="U2549" s="17">
        <v>0</v>
      </c>
      <c r="V2549" s="17">
        <v>34484.76</v>
      </c>
      <c r="W2549" s="17">
        <f t="shared" si="352"/>
        <v>-9866.760000000002</v>
      </c>
      <c r="X2549" t="str">
        <f>VLOOKUP(J2549,'[12]Conver ASEJ VS Clave Nueva'!$A$4:$C$193,3,FALSE)</f>
        <v>4.3.14.5</v>
      </c>
      <c r="Y2549" t="str">
        <f>VLOOKUP(K2549,'[13]Conver ASEJ VS Clave Nueva'!$B$4:$D$193,3,FALSE)</f>
        <v>Dictámenes catastrales</v>
      </c>
    </row>
    <row r="2550" spans="1:25" x14ac:dyDescent="0.25">
      <c r="A2550" s="16">
        <v>87002</v>
      </c>
      <c r="B2550" s="16" t="s">
        <v>76</v>
      </c>
      <c r="C2550" s="16" t="str">
        <f t="shared" si="353"/>
        <v>2018</v>
      </c>
      <c r="D2550" s="16" t="str">
        <f t="shared" si="354"/>
        <v>040000</v>
      </c>
      <c r="E2550" s="16" t="str">
        <f>VLOOKUP(D2550:D5706,'[10]Catalogos CRI'!$A$10:$B$19,2,FALSE)</f>
        <v>DERECHOS</v>
      </c>
      <c r="F2550" s="16" t="str">
        <f t="shared" si="355"/>
        <v>043000</v>
      </c>
      <c r="G2550" s="16" t="str">
        <f>VLOOKUP(F2550:F5706,'[10]Catalogos CRI'!$A$24:$B$65,2,FALSE)</f>
        <v>DERECHOS POR PRESTACIÓN DE SERVICIOS</v>
      </c>
      <c r="H2550" s="16" t="str">
        <f t="shared" si="356"/>
        <v>043400</v>
      </c>
      <c r="I2550" s="16" t="str">
        <f>VLOOKUP(H2550:H5706,'[10]Catalogos CRI'!$A$70:$B$148,2,FALSE)</f>
        <v>Servicios de catastro</v>
      </c>
      <c r="J2550" s="16" t="str">
        <f t="shared" si="357"/>
        <v>043405</v>
      </c>
      <c r="K2550" s="16" t="str">
        <f>VLOOKUP(J2550:J5706,'[10]Catalogos CRI'!$A$153:$B$335,2,FALSE)</f>
        <v>Dictámenes catastrales</v>
      </c>
      <c r="L2550" s="16" t="str">
        <f t="shared" si="358"/>
        <v>400</v>
      </c>
      <c r="M2550" s="16" t="str">
        <f>VLOOKUP(L2550:L5706,[11]FF!$A$10:$B$16,2,FALSE)</f>
        <v>Ingresos Propios</v>
      </c>
      <c r="N2550" s="16" t="str">
        <f t="shared" si="359"/>
        <v>401</v>
      </c>
      <c r="O2550" s="16" t="str">
        <f>VLOOKUP(N2550:N5706,[11]FF!$A$22:$B$93,2,FALSE)</f>
        <v>Ingresos Propios</v>
      </c>
      <c r="P2550" s="16">
        <v>880421</v>
      </c>
      <c r="Q2550" s="16">
        <v>6</v>
      </c>
      <c r="R2550" s="17">
        <v>24618</v>
      </c>
      <c r="S2550" s="17">
        <v>0</v>
      </c>
      <c r="T2550" s="17">
        <f t="shared" si="351"/>
        <v>24618</v>
      </c>
      <c r="U2550" s="17">
        <v>0</v>
      </c>
      <c r="V2550" s="17">
        <v>6974</v>
      </c>
      <c r="W2550" s="17">
        <f t="shared" si="352"/>
        <v>17644</v>
      </c>
      <c r="X2550" t="str">
        <f>VLOOKUP(J2550,'[12]Conver ASEJ VS Clave Nueva'!$A$4:$C$193,3,FALSE)</f>
        <v>4.3.14.5</v>
      </c>
      <c r="Y2550" t="str">
        <f>VLOOKUP(K2550,'[13]Conver ASEJ VS Clave Nueva'!$B$4:$D$193,3,FALSE)</f>
        <v>Dictámenes catastrales</v>
      </c>
    </row>
    <row r="2551" spans="1:25" x14ac:dyDescent="0.25">
      <c r="A2551" s="16">
        <v>87002</v>
      </c>
      <c r="B2551" s="16" t="s">
        <v>76</v>
      </c>
      <c r="C2551" s="16" t="str">
        <f t="shared" si="353"/>
        <v>2018</v>
      </c>
      <c r="D2551" s="16" t="str">
        <f t="shared" si="354"/>
        <v>040000</v>
      </c>
      <c r="E2551" s="16" t="str">
        <f>VLOOKUP(D2551:D5707,'[10]Catalogos CRI'!$A$10:$B$19,2,FALSE)</f>
        <v>DERECHOS</v>
      </c>
      <c r="F2551" s="16" t="str">
        <f t="shared" si="355"/>
        <v>043000</v>
      </c>
      <c r="G2551" s="16" t="str">
        <f>VLOOKUP(F2551:F5707,'[10]Catalogos CRI'!$A$24:$B$65,2,FALSE)</f>
        <v>DERECHOS POR PRESTACIÓN DE SERVICIOS</v>
      </c>
      <c r="H2551" s="16" t="str">
        <f t="shared" si="356"/>
        <v>043400</v>
      </c>
      <c r="I2551" s="16" t="str">
        <f>VLOOKUP(H2551:H5707,'[10]Catalogos CRI'!$A$70:$B$148,2,FALSE)</f>
        <v>Servicios de catastro</v>
      </c>
      <c r="J2551" s="16" t="str">
        <f t="shared" si="357"/>
        <v>043405</v>
      </c>
      <c r="K2551" s="16" t="str">
        <f>VLOOKUP(J2551:J5707,'[10]Catalogos CRI'!$A$153:$B$335,2,FALSE)</f>
        <v>Dictámenes catastrales</v>
      </c>
      <c r="L2551" s="16" t="str">
        <f t="shared" si="358"/>
        <v>400</v>
      </c>
      <c r="M2551" s="16" t="str">
        <f>VLOOKUP(L2551:L5707,[11]FF!$A$10:$B$16,2,FALSE)</f>
        <v>Ingresos Propios</v>
      </c>
      <c r="N2551" s="16" t="str">
        <f t="shared" si="359"/>
        <v>401</v>
      </c>
      <c r="O2551" s="16" t="str">
        <f>VLOOKUP(N2551:N5707,[11]FF!$A$22:$B$93,2,FALSE)</f>
        <v>Ingresos Propios</v>
      </c>
      <c r="P2551" s="16">
        <v>880422</v>
      </c>
      <c r="Q2551" s="16">
        <v>7</v>
      </c>
      <c r="R2551" s="17">
        <v>24618</v>
      </c>
      <c r="S2551" s="17">
        <v>0</v>
      </c>
      <c r="T2551" s="17">
        <f t="shared" si="351"/>
        <v>24618</v>
      </c>
      <c r="U2551" s="17">
        <v>0</v>
      </c>
      <c r="V2551" s="17">
        <v>71561</v>
      </c>
      <c r="W2551" s="17">
        <f t="shared" si="352"/>
        <v>-46943</v>
      </c>
      <c r="X2551" t="str">
        <f>VLOOKUP(J2551,'[12]Conver ASEJ VS Clave Nueva'!$A$4:$C$193,3,FALSE)</f>
        <v>4.3.14.5</v>
      </c>
      <c r="Y2551" t="str">
        <f>VLOOKUP(K2551,'[13]Conver ASEJ VS Clave Nueva'!$B$4:$D$193,3,FALSE)</f>
        <v>Dictámenes catastrales</v>
      </c>
    </row>
    <row r="2552" spans="1:25" x14ac:dyDescent="0.25">
      <c r="A2552" s="16">
        <v>87002</v>
      </c>
      <c r="B2552" s="16" t="s">
        <v>76</v>
      </c>
      <c r="C2552" s="16" t="str">
        <f t="shared" si="353"/>
        <v>2018</v>
      </c>
      <c r="D2552" s="16" t="str">
        <f t="shared" si="354"/>
        <v>040000</v>
      </c>
      <c r="E2552" s="16" t="str">
        <f>VLOOKUP(D2552:D5708,'[10]Catalogos CRI'!$A$10:$B$19,2,FALSE)</f>
        <v>DERECHOS</v>
      </c>
      <c r="F2552" s="16" t="str">
        <f t="shared" si="355"/>
        <v>043000</v>
      </c>
      <c r="G2552" s="16" t="str">
        <f>VLOOKUP(F2552:F5708,'[10]Catalogos CRI'!$A$24:$B$65,2,FALSE)</f>
        <v>DERECHOS POR PRESTACIÓN DE SERVICIOS</v>
      </c>
      <c r="H2552" s="16" t="str">
        <f t="shared" si="356"/>
        <v>043400</v>
      </c>
      <c r="I2552" s="16" t="str">
        <f>VLOOKUP(H2552:H5708,'[10]Catalogos CRI'!$A$70:$B$148,2,FALSE)</f>
        <v>Servicios de catastro</v>
      </c>
      <c r="J2552" s="16" t="str">
        <f t="shared" si="357"/>
        <v>043405</v>
      </c>
      <c r="K2552" s="16" t="str">
        <f>VLOOKUP(J2552:J5708,'[10]Catalogos CRI'!$A$153:$B$335,2,FALSE)</f>
        <v>Dictámenes catastrales</v>
      </c>
      <c r="L2552" s="16" t="str">
        <f t="shared" si="358"/>
        <v>400</v>
      </c>
      <c r="M2552" s="16" t="str">
        <f>VLOOKUP(L2552:L5708,[11]FF!$A$10:$B$16,2,FALSE)</f>
        <v>Ingresos Propios</v>
      </c>
      <c r="N2552" s="16" t="str">
        <f t="shared" si="359"/>
        <v>401</v>
      </c>
      <c r="O2552" s="16" t="str">
        <f>VLOOKUP(N2552:N5708,[11]FF!$A$22:$B$93,2,FALSE)</f>
        <v>Ingresos Propios</v>
      </c>
      <c r="P2552" s="16">
        <v>880423</v>
      </c>
      <c r="Q2552" s="16">
        <v>8</v>
      </c>
      <c r="R2552" s="17">
        <v>24618</v>
      </c>
      <c r="S2552" s="17">
        <v>0</v>
      </c>
      <c r="T2552" s="17">
        <f t="shared" si="351"/>
        <v>24618</v>
      </c>
      <c r="U2552" s="17">
        <v>0</v>
      </c>
      <c r="V2552" s="17">
        <v>19285.72</v>
      </c>
      <c r="W2552" s="17">
        <f t="shared" si="352"/>
        <v>5332.2799999999988</v>
      </c>
      <c r="X2552" t="str">
        <f>VLOOKUP(J2552,'[12]Conver ASEJ VS Clave Nueva'!$A$4:$C$193,3,FALSE)</f>
        <v>4.3.14.5</v>
      </c>
      <c r="Y2552" t="str">
        <f>VLOOKUP(K2552,'[13]Conver ASEJ VS Clave Nueva'!$B$4:$D$193,3,FALSE)</f>
        <v>Dictámenes catastrales</v>
      </c>
    </row>
    <row r="2553" spans="1:25" x14ac:dyDescent="0.25">
      <c r="A2553" s="16">
        <v>87002</v>
      </c>
      <c r="B2553" s="16" t="s">
        <v>76</v>
      </c>
      <c r="C2553" s="16" t="str">
        <f t="shared" si="353"/>
        <v>2018</v>
      </c>
      <c r="D2553" s="16" t="str">
        <f t="shared" si="354"/>
        <v>040000</v>
      </c>
      <c r="E2553" s="16" t="str">
        <f>VLOOKUP(D2553:D5709,'[10]Catalogos CRI'!$A$10:$B$19,2,FALSE)</f>
        <v>DERECHOS</v>
      </c>
      <c r="F2553" s="16" t="str">
        <f t="shared" si="355"/>
        <v>043000</v>
      </c>
      <c r="G2553" s="16" t="str">
        <f>VLOOKUP(F2553:F5709,'[10]Catalogos CRI'!$A$24:$B$65,2,FALSE)</f>
        <v>DERECHOS POR PRESTACIÓN DE SERVICIOS</v>
      </c>
      <c r="H2553" s="16" t="str">
        <f t="shared" si="356"/>
        <v>043400</v>
      </c>
      <c r="I2553" s="16" t="str">
        <f>VLOOKUP(H2553:H5709,'[10]Catalogos CRI'!$A$70:$B$148,2,FALSE)</f>
        <v>Servicios de catastro</v>
      </c>
      <c r="J2553" s="16" t="str">
        <f t="shared" si="357"/>
        <v>043405</v>
      </c>
      <c r="K2553" s="16" t="str">
        <f>VLOOKUP(J2553:J5709,'[10]Catalogos CRI'!$A$153:$B$335,2,FALSE)</f>
        <v>Dictámenes catastrales</v>
      </c>
      <c r="L2553" s="16" t="str">
        <f t="shared" si="358"/>
        <v>400</v>
      </c>
      <c r="M2553" s="16" t="str">
        <f>VLOOKUP(L2553:L5709,[11]FF!$A$10:$B$16,2,FALSE)</f>
        <v>Ingresos Propios</v>
      </c>
      <c r="N2553" s="16" t="str">
        <f t="shared" si="359"/>
        <v>401</v>
      </c>
      <c r="O2553" s="16" t="str">
        <f>VLOOKUP(N2553:N5709,[11]FF!$A$22:$B$93,2,FALSE)</f>
        <v>Ingresos Propios</v>
      </c>
      <c r="P2553" s="16">
        <v>880424</v>
      </c>
      <c r="Q2553" s="16">
        <v>9</v>
      </c>
      <c r="R2553" s="17">
        <v>24618</v>
      </c>
      <c r="S2553" s="17">
        <v>0</v>
      </c>
      <c r="T2553" s="17">
        <f t="shared" si="351"/>
        <v>24618</v>
      </c>
      <c r="U2553" s="17">
        <v>0</v>
      </c>
      <c r="V2553" s="17">
        <v>63908</v>
      </c>
      <c r="W2553" s="17">
        <f t="shared" si="352"/>
        <v>-39290</v>
      </c>
      <c r="X2553" t="str">
        <f>VLOOKUP(J2553,'[12]Conver ASEJ VS Clave Nueva'!$A$4:$C$193,3,FALSE)</f>
        <v>4.3.14.5</v>
      </c>
      <c r="Y2553" t="str">
        <f>VLOOKUP(K2553,'[13]Conver ASEJ VS Clave Nueva'!$B$4:$D$193,3,FALSE)</f>
        <v>Dictámenes catastrales</v>
      </c>
    </row>
    <row r="2554" spans="1:25" x14ac:dyDescent="0.25">
      <c r="A2554" s="16">
        <v>87002</v>
      </c>
      <c r="B2554" s="16" t="s">
        <v>76</v>
      </c>
      <c r="C2554" s="16" t="str">
        <f t="shared" si="353"/>
        <v>2018</v>
      </c>
      <c r="D2554" s="16" t="str">
        <f t="shared" si="354"/>
        <v>040000</v>
      </c>
      <c r="E2554" s="16" t="str">
        <f>VLOOKUP(D2554:D5710,'[10]Catalogos CRI'!$A$10:$B$19,2,FALSE)</f>
        <v>DERECHOS</v>
      </c>
      <c r="F2554" s="16" t="str">
        <f t="shared" si="355"/>
        <v>043000</v>
      </c>
      <c r="G2554" s="16" t="str">
        <f>VLOOKUP(F2554:F5710,'[10]Catalogos CRI'!$A$24:$B$65,2,FALSE)</f>
        <v>DERECHOS POR PRESTACIÓN DE SERVICIOS</v>
      </c>
      <c r="H2554" s="16" t="str">
        <f t="shared" si="356"/>
        <v>043400</v>
      </c>
      <c r="I2554" s="16" t="str">
        <f>VLOOKUP(H2554:H5710,'[10]Catalogos CRI'!$A$70:$B$148,2,FALSE)</f>
        <v>Servicios de catastro</v>
      </c>
      <c r="J2554" s="16" t="str">
        <f t="shared" si="357"/>
        <v>043405</v>
      </c>
      <c r="K2554" s="16" t="str">
        <f>VLOOKUP(J2554:J5710,'[10]Catalogos CRI'!$A$153:$B$335,2,FALSE)</f>
        <v>Dictámenes catastrales</v>
      </c>
      <c r="L2554" s="16" t="str">
        <f t="shared" si="358"/>
        <v>400</v>
      </c>
      <c r="M2554" s="16" t="str">
        <f>VLOOKUP(L2554:L5710,[11]FF!$A$10:$B$16,2,FALSE)</f>
        <v>Ingresos Propios</v>
      </c>
      <c r="N2554" s="16" t="str">
        <f t="shared" si="359"/>
        <v>401</v>
      </c>
      <c r="O2554" s="16" t="str">
        <f>VLOOKUP(N2554:N5710,[11]FF!$A$22:$B$93,2,FALSE)</f>
        <v>Ingresos Propios</v>
      </c>
      <c r="P2554" s="16">
        <v>880425</v>
      </c>
      <c r="Q2554" s="16">
        <v>10</v>
      </c>
      <c r="R2554" s="17">
        <v>24618</v>
      </c>
      <c r="S2554" s="17">
        <v>0</v>
      </c>
      <c r="T2554" s="17">
        <f t="shared" si="351"/>
        <v>24618</v>
      </c>
      <c r="U2554" s="17">
        <v>0</v>
      </c>
      <c r="V2554" s="17">
        <v>29445</v>
      </c>
      <c r="W2554" s="17">
        <f t="shared" si="352"/>
        <v>-4827</v>
      </c>
      <c r="X2554" t="str">
        <f>VLOOKUP(J2554,'[12]Conver ASEJ VS Clave Nueva'!$A$4:$C$193,3,FALSE)</f>
        <v>4.3.14.5</v>
      </c>
      <c r="Y2554" t="str">
        <f>VLOOKUP(K2554,'[13]Conver ASEJ VS Clave Nueva'!$B$4:$D$193,3,FALSE)</f>
        <v>Dictámenes catastrales</v>
      </c>
    </row>
    <row r="2555" spans="1:25" x14ac:dyDescent="0.25">
      <c r="A2555" s="16">
        <v>87002</v>
      </c>
      <c r="B2555" s="16" t="s">
        <v>76</v>
      </c>
      <c r="C2555" s="16" t="str">
        <f t="shared" si="353"/>
        <v>2018</v>
      </c>
      <c r="D2555" s="16" t="str">
        <f t="shared" si="354"/>
        <v>040000</v>
      </c>
      <c r="E2555" s="16" t="str">
        <f>VLOOKUP(D2555:D5711,'[10]Catalogos CRI'!$A$10:$B$19,2,FALSE)</f>
        <v>DERECHOS</v>
      </c>
      <c r="F2555" s="16" t="str">
        <f t="shared" si="355"/>
        <v>043000</v>
      </c>
      <c r="G2555" s="16" t="str">
        <f>VLOOKUP(F2555:F5711,'[10]Catalogos CRI'!$A$24:$B$65,2,FALSE)</f>
        <v>DERECHOS POR PRESTACIÓN DE SERVICIOS</v>
      </c>
      <c r="H2555" s="16" t="str">
        <f t="shared" si="356"/>
        <v>043400</v>
      </c>
      <c r="I2555" s="16" t="str">
        <f>VLOOKUP(H2555:H5711,'[10]Catalogos CRI'!$A$70:$B$148,2,FALSE)</f>
        <v>Servicios de catastro</v>
      </c>
      <c r="J2555" s="16" t="str">
        <f t="shared" si="357"/>
        <v>043405</v>
      </c>
      <c r="K2555" s="16" t="str">
        <f>VLOOKUP(J2555:J5711,'[10]Catalogos CRI'!$A$153:$B$335,2,FALSE)</f>
        <v>Dictámenes catastrales</v>
      </c>
      <c r="L2555" s="16" t="str">
        <f t="shared" si="358"/>
        <v>400</v>
      </c>
      <c r="M2555" s="16" t="str">
        <f>VLOOKUP(L2555:L5711,[11]FF!$A$10:$B$16,2,FALSE)</f>
        <v>Ingresos Propios</v>
      </c>
      <c r="N2555" s="16" t="str">
        <f t="shared" si="359"/>
        <v>401</v>
      </c>
      <c r="O2555" s="16" t="str">
        <f>VLOOKUP(N2555:N5711,[11]FF!$A$22:$B$93,2,FALSE)</f>
        <v>Ingresos Propios</v>
      </c>
      <c r="P2555" s="16">
        <v>880426</v>
      </c>
      <c r="Q2555" s="16">
        <v>11</v>
      </c>
      <c r="R2555" s="17">
        <v>24618</v>
      </c>
      <c r="S2555" s="17">
        <v>0</v>
      </c>
      <c r="T2555" s="17">
        <f t="shared" si="351"/>
        <v>24618</v>
      </c>
      <c r="U2555" s="17">
        <v>0</v>
      </c>
      <c r="V2555" s="17">
        <v>27824</v>
      </c>
      <c r="W2555" s="17">
        <f t="shared" si="352"/>
        <v>-3206</v>
      </c>
      <c r="X2555" t="str">
        <f>VLOOKUP(J2555,'[12]Conver ASEJ VS Clave Nueva'!$A$4:$C$193,3,FALSE)</f>
        <v>4.3.14.5</v>
      </c>
      <c r="Y2555" t="str">
        <f>VLOOKUP(K2555,'[13]Conver ASEJ VS Clave Nueva'!$B$4:$D$193,3,FALSE)</f>
        <v>Dictámenes catastrales</v>
      </c>
    </row>
    <row r="2556" spans="1:25" x14ac:dyDescent="0.25">
      <c r="A2556" s="16">
        <v>87002</v>
      </c>
      <c r="B2556" s="16" t="s">
        <v>76</v>
      </c>
      <c r="C2556" s="16" t="str">
        <f t="shared" si="353"/>
        <v>2018</v>
      </c>
      <c r="D2556" s="16" t="str">
        <f t="shared" si="354"/>
        <v>040000</v>
      </c>
      <c r="E2556" s="16" t="str">
        <f>VLOOKUP(D2556:D5712,'[10]Catalogos CRI'!$A$10:$B$19,2,FALSE)</f>
        <v>DERECHOS</v>
      </c>
      <c r="F2556" s="16" t="str">
        <f t="shared" si="355"/>
        <v>043000</v>
      </c>
      <c r="G2556" s="16" t="str">
        <f>VLOOKUP(F2556:F5712,'[10]Catalogos CRI'!$A$24:$B$65,2,FALSE)</f>
        <v>DERECHOS POR PRESTACIÓN DE SERVICIOS</v>
      </c>
      <c r="H2556" s="16" t="str">
        <f t="shared" si="356"/>
        <v>043400</v>
      </c>
      <c r="I2556" s="16" t="str">
        <f>VLOOKUP(H2556:H5712,'[10]Catalogos CRI'!$A$70:$B$148,2,FALSE)</f>
        <v>Servicios de catastro</v>
      </c>
      <c r="J2556" s="16" t="str">
        <f t="shared" si="357"/>
        <v>043405</v>
      </c>
      <c r="K2556" s="16" t="str">
        <f>VLOOKUP(J2556:J5712,'[10]Catalogos CRI'!$A$153:$B$335,2,FALSE)</f>
        <v>Dictámenes catastrales</v>
      </c>
      <c r="L2556" s="16" t="str">
        <f t="shared" si="358"/>
        <v>400</v>
      </c>
      <c r="M2556" s="16" t="str">
        <f>VLOOKUP(L2556:L5712,[11]FF!$A$10:$B$16,2,FALSE)</f>
        <v>Ingresos Propios</v>
      </c>
      <c r="N2556" s="16" t="str">
        <f t="shared" si="359"/>
        <v>401</v>
      </c>
      <c r="O2556" s="16" t="str">
        <f>VLOOKUP(N2556:N5712,[11]FF!$A$22:$B$93,2,FALSE)</f>
        <v>Ingresos Propios</v>
      </c>
      <c r="P2556" s="16">
        <v>880427</v>
      </c>
      <c r="Q2556" s="16">
        <v>12</v>
      </c>
      <c r="R2556" s="17">
        <v>24618</v>
      </c>
      <c r="S2556" s="17">
        <v>0</v>
      </c>
      <c r="T2556" s="17">
        <f t="shared" si="351"/>
        <v>24618</v>
      </c>
      <c r="U2556" s="17">
        <v>0</v>
      </c>
      <c r="V2556" s="17">
        <v>3062</v>
      </c>
      <c r="W2556" s="17">
        <f t="shared" si="352"/>
        <v>21556</v>
      </c>
      <c r="X2556" t="str">
        <f>VLOOKUP(J2556,'[12]Conver ASEJ VS Clave Nueva'!$A$4:$C$193,3,FALSE)</f>
        <v>4.3.14.5</v>
      </c>
      <c r="Y2556" t="str">
        <f>VLOOKUP(K2556,'[13]Conver ASEJ VS Clave Nueva'!$B$4:$D$193,3,FALSE)</f>
        <v>Dictámenes catastrales</v>
      </c>
    </row>
    <row r="2557" spans="1:25" x14ac:dyDescent="0.25">
      <c r="A2557" s="16">
        <v>87003</v>
      </c>
      <c r="B2557" s="16" t="s">
        <v>77</v>
      </c>
      <c r="C2557" s="16" t="str">
        <f t="shared" si="353"/>
        <v>2018</v>
      </c>
      <c r="D2557" s="16" t="str">
        <f t="shared" si="354"/>
        <v>040000</v>
      </c>
      <c r="E2557" s="16" t="str">
        <f>VLOOKUP(D2557:D5713,'[10]Catalogos CRI'!$A$10:$B$19,2,FALSE)</f>
        <v>DERECHOS</v>
      </c>
      <c r="F2557" s="16" t="str">
        <f t="shared" si="355"/>
        <v>043000</v>
      </c>
      <c r="G2557" s="16" t="str">
        <f>VLOOKUP(F2557:F5713,'[10]Catalogos CRI'!$A$24:$B$65,2,FALSE)</f>
        <v>DERECHOS POR PRESTACIÓN DE SERVICIOS</v>
      </c>
      <c r="H2557" s="16" t="str">
        <f t="shared" si="356"/>
        <v>043400</v>
      </c>
      <c r="I2557" s="16" t="str">
        <f>VLOOKUP(H2557:H5713,'[10]Catalogos CRI'!$A$70:$B$148,2,FALSE)</f>
        <v>Servicios de catastro</v>
      </c>
      <c r="J2557" s="16" t="str">
        <f t="shared" si="357"/>
        <v>043406</v>
      </c>
      <c r="K2557" s="16" t="str">
        <f>VLOOKUP(J2557:J5713,'[10]Catalogos CRI'!$A$153:$B$335,2,FALSE)</f>
        <v>Revisión y autorización de avalúos</v>
      </c>
      <c r="L2557" s="16" t="str">
        <f t="shared" si="358"/>
        <v>400</v>
      </c>
      <c r="M2557" s="16" t="str">
        <f>VLOOKUP(L2557:L5713,[11]FF!$A$10:$B$16,2,FALSE)</f>
        <v>Ingresos Propios</v>
      </c>
      <c r="N2557" s="16" t="str">
        <f t="shared" si="359"/>
        <v>401</v>
      </c>
      <c r="O2557" s="16" t="str">
        <f>VLOOKUP(N2557:N5713,[11]FF!$A$22:$B$93,2,FALSE)</f>
        <v>Ingresos Propios</v>
      </c>
      <c r="P2557" s="16">
        <v>880428</v>
      </c>
      <c r="Q2557" s="16">
        <v>1</v>
      </c>
      <c r="R2557" s="17">
        <v>146827.35</v>
      </c>
      <c r="S2557" s="17">
        <v>0</v>
      </c>
      <c r="T2557" s="17">
        <f t="shared" si="351"/>
        <v>146827.35</v>
      </c>
      <c r="U2557" s="17">
        <v>0</v>
      </c>
      <c r="V2557" s="17">
        <v>0</v>
      </c>
      <c r="W2557" s="17">
        <f t="shared" si="352"/>
        <v>146827.35</v>
      </c>
      <c r="X2557" t="str">
        <f>VLOOKUP(J2557,'[12]Conver ASEJ VS Clave Nueva'!$A$4:$C$193,3,FALSE)</f>
        <v>4.3.14.6</v>
      </c>
      <c r="Y2557" t="str">
        <f>VLOOKUP(K2557,'[13]Conver ASEJ VS Clave Nueva'!$B$4:$D$193,3,FALSE)</f>
        <v>Revisión y autorización de avalúos</v>
      </c>
    </row>
    <row r="2558" spans="1:25" x14ac:dyDescent="0.25">
      <c r="A2558" s="16">
        <v>87003</v>
      </c>
      <c r="B2558" s="16" t="s">
        <v>77</v>
      </c>
      <c r="C2558" s="16" t="str">
        <f t="shared" si="353"/>
        <v>2018</v>
      </c>
      <c r="D2558" s="16" t="str">
        <f t="shared" si="354"/>
        <v>040000</v>
      </c>
      <c r="E2558" s="16" t="str">
        <f>VLOOKUP(D2558:D5714,'[10]Catalogos CRI'!$A$10:$B$19,2,FALSE)</f>
        <v>DERECHOS</v>
      </c>
      <c r="F2558" s="16" t="str">
        <f t="shared" si="355"/>
        <v>043000</v>
      </c>
      <c r="G2558" s="16" t="str">
        <f>VLOOKUP(F2558:F5714,'[10]Catalogos CRI'!$A$24:$B$65,2,FALSE)</f>
        <v>DERECHOS POR PRESTACIÓN DE SERVICIOS</v>
      </c>
      <c r="H2558" s="16" t="str">
        <f t="shared" si="356"/>
        <v>043400</v>
      </c>
      <c r="I2558" s="16" t="str">
        <f>VLOOKUP(H2558:H5714,'[10]Catalogos CRI'!$A$70:$B$148,2,FALSE)</f>
        <v>Servicios de catastro</v>
      </c>
      <c r="J2558" s="16" t="str">
        <f t="shared" si="357"/>
        <v>043406</v>
      </c>
      <c r="K2558" s="16" t="str">
        <f>VLOOKUP(J2558:J5714,'[10]Catalogos CRI'!$A$153:$B$335,2,FALSE)</f>
        <v>Revisión y autorización de avalúos</v>
      </c>
      <c r="L2558" s="16" t="str">
        <f t="shared" si="358"/>
        <v>400</v>
      </c>
      <c r="M2558" s="16" t="str">
        <f>VLOOKUP(L2558:L5714,[11]FF!$A$10:$B$16,2,FALSE)</f>
        <v>Ingresos Propios</v>
      </c>
      <c r="N2558" s="16" t="str">
        <f t="shared" si="359"/>
        <v>401</v>
      </c>
      <c r="O2558" s="16" t="str">
        <f>VLOOKUP(N2558:N5714,[11]FF!$A$22:$B$93,2,FALSE)</f>
        <v>Ingresos Propios</v>
      </c>
      <c r="P2558" s="16">
        <v>880429</v>
      </c>
      <c r="Q2558" s="16">
        <v>2</v>
      </c>
      <c r="R2558" s="17">
        <v>146824</v>
      </c>
      <c r="S2558" s="17">
        <v>0</v>
      </c>
      <c r="T2558" s="17">
        <f t="shared" si="351"/>
        <v>146824</v>
      </c>
      <c r="U2558" s="17">
        <v>0</v>
      </c>
      <c r="V2558" s="17">
        <v>10615</v>
      </c>
      <c r="W2558" s="17">
        <f t="shared" si="352"/>
        <v>136209</v>
      </c>
      <c r="X2558" t="str">
        <f>VLOOKUP(J2558,'[12]Conver ASEJ VS Clave Nueva'!$A$4:$C$193,3,FALSE)</f>
        <v>4.3.14.6</v>
      </c>
      <c r="Y2558" t="str">
        <f>VLOOKUP(K2558,'[13]Conver ASEJ VS Clave Nueva'!$B$4:$D$193,3,FALSE)</f>
        <v>Revisión y autorización de avalúos</v>
      </c>
    </row>
    <row r="2559" spans="1:25" x14ac:dyDescent="0.25">
      <c r="A2559" s="16">
        <v>87003</v>
      </c>
      <c r="B2559" s="16" t="s">
        <v>77</v>
      </c>
      <c r="C2559" s="16" t="str">
        <f t="shared" si="353"/>
        <v>2018</v>
      </c>
      <c r="D2559" s="16" t="str">
        <f t="shared" si="354"/>
        <v>040000</v>
      </c>
      <c r="E2559" s="16" t="str">
        <f>VLOOKUP(D2559:D5715,'[10]Catalogos CRI'!$A$10:$B$19,2,FALSE)</f>
        <v>DERECHOS</v>
      </c>
      <c r="F2559" s="16" t="str">
        <f t="shared" si="355"/>
        <v>043000</v>
      </c>
      <c r="G2559" s="16" t="str">
        <f>VLOOKUP(F2559:F5715,'[10]Catalogos CRI'!$A$24:$B$65,2,FALSE)</f>
        <v>DERECHOS POR PRESTACIÓN DE SERVICIOS</v>
      </c>
      <c r="H2559" s="16" t="str">
        <f t="shared" si="356"/>
        <v>043400</v>
      </c>
      <c r="I2559" s="16" t="str">
        <f>VLOOKUP(H2559:H5715,'[10]Catalogos CRI'!$A$70:$B$148,2,FALSE)</f>
        <v>Servicios de catastro</v>
      </c>
      <c r="J2559" s="16" t="str">
        <f t="shared" si="357"/>
        <v>043406</v>
      </c>
      <c r="K2559" s="16" t="str">
        <f>VLOOKUP(J2559:J5715,'[10]Catalogos CRI'!$A$153:$B$335,2,FALSE)</f>
        <v>Revisión y autorización de avalúos</v>
      </c>
      <c r="L2559" s="16" t="str">
        <f t="shared" si="358"/>
        <v>400</v>
      </c>
      <c r="M2559" s="16" t="str">
        <f>VLOOKUP(L2559:L5715,[11]FF!$A$10:$B$16,2,FALSE)</f>
        <v>Ingresos Propios</v>
      </c>
      <c r="N2559" s="16" t="str">
        <f t="shared" si="359"/>
        <v>401</v>
      </c>
      <c r="O2559" s="16" t="str">
        <f>VLOOKUP(N2559:N5715,[11]FF!$A$22:$B$93,2,FALSE)</f>
        <v>Ingresos Propios</v>
      </c>
      <c r="P2559" s="16">
        <v>880430</v>
      </c>
      <c r="Q2559" s="16">
        <v>3</v>
      </c>
      <c r="R2559" s="17">
        <v>146824</v>
      </c>
      <c r="S2559" s="17">
        <v>0</v>
      </c>
      <c r="T2559" s="17">
        <f t="shared" si="351"/>
        <v>146824</v>
      </c>
      <c r="U2559" s="17">
        <v>0</v>
      </c>
      <c r="V2559" s="17">
        <v>0</v>
      </c>
      <c r="W2559" s="17">
        <f t="shared" si="352"/>
        <v>146824</v>
      </c>
      <c r="X2559" t="str">
        <f>VLOOKUP(J2559,'[12]Conver ASEJ VS Clave Nueva'!$A$4:$C$193,3,FALSE)</f>
        <v>4.3.14.6</v>
      </c>
      <c r="Y2559" t="str">
        <f>VLOOKUP(K2559,'[13]Conver ASEJ VS Clave Nueva'!$B$4:$D$193,3,FALSE)</f>
        <v>Revisión y autorización de avalúos</v>
      </c>
    </row>
    <row r="2560" spans="1:25" x14ac:dyDescent="0.25">
      <c r="A2560" s="16">
        <v>87003</v>
      </c>
      <c r="B2560" s="16" t="s">
        <v>77</v>
      </c>
      <c r="C2560" s="16" t="str">
        <f t="shared" si="353"/>
        <v>2018</v>
      </c>
      <c r="D2560" s="16" t="str">
        <f t="shared" si="354"/>
        <v>040000</v>
      </c>
      <c r="E2560" s="16" t="str">
        <f>VLOOKUP(D2560:D5716,'[10]Catalogos CRI'!$A$10:$B$19,2,FALSE)</f>
        <v>DERECHOS</v>
      </c>
      <c r="F2560" s="16" t="str">
        <f t="shared" si="355"/>
        <v>043000</v>
      </c>
      <c r="G2560" s="16" t="str">
        <f>VLOOKUP(F2560:F5716,'[10]Catalogos CRI'!$A$24:$B$65,2,FALSE)</f>
        <v>DERECHOS POR PRESTACIÓN DE SERVICIOS</v>
      </c>
      <c r="H2560" s="16" t="str">
        <f t="shared" si="356"/>
        <v>043400</v>
      </c>
      <c r="I2560" s="16" t="str">
        <f>VLOOKUP(H2560:H5716,'[10]Catalogos CRI'!$A$70:$B$148,2,FALSE)</f>
        <v>Servicios de catastro</v>
      </c>
      <c r="J2560" s="16" t="str">
        <f t="shared" si="357"/>
        <v>043406</v>
      </c>
      <c r="K2560" s="16" t="str">
        <f>VLOOKUP(J2560:J5716,'[10]Catalogos CRI'!$A$153:$B$335,2,FALSE)</f>
        <v>Revisión y autorización de avalúos</v>
      </c>
      <c r="L2560" s="16" t="str">
        <f t="shared" si="358"/>
        <v>400</v>
      </c>
      <c r="M2560" s="16" t="str">
        <f>VLOOKUP(L2560:L5716,[11]FF!$A$10:$B$16,2,FALSE)</f>
        <v>Ingresos Propios</v>
      </c>
      <c r="N2560" s="16" t="str">
        <f t="shared" si="359"/>
        <v>401</v>
      </c>
      <c r="O2560" s="16" t="str">
        <f>VLOOKUP(N2560:N5716,[11]FF!$A$22:$B$93,2,FALSE)</f>
        <v>Ingresos Propios</v>
      </c>
      <c r="P2560" s="16">
        <v>880431</v>
      </c>
      <c r="Q2560" s="16">
        <v>4</v>
      </c>
      <c r="R2560" s="17">
        <v>146824</v>
      </c>
      <c r="S2560" s="17">
        <v>0</v>
      </c>
      <c r="T2560" s="17">
        <f t="shared" si="351"/>
        <v>146824</v>
      </c>
      <c r="U2560" s="17">
        <v>0</v>
      </c>
      <c r="V2560" s="17">
        <v>127679</v>
      </c>
      <c r="W2560" s="17">
        <f t="shared" si="352"/>
        <v>19145</v>
      </c>
      <c r="X2560" t="str">
        <f>VLOOKUP(J2560,'[12]Conver ASEJ VS Clave Nueva'!$A$4:$C$193,3,FALSE)</f>
        <v>4.3.14.6</v>
      </c>
      <c r="Y2560" t="str">
        <f>VLOOKUP(K2560,'[13]Conver ASEJ VS Clave Nueva'!$B$4:$D$193,3,FALSE)</f>
        <v>Revisión y autorización de avalúos</v>
      </c>
    </row>
    <row r="2561" spans="1:25" x14ac:dyDescent="0.25">
      <c r="A2561" s="16">
        <v>87003</v>
      </c>
      <c r="B2561" s="16" t="s">
        <v>77</v>
      </c>
      <c r="C2561" s="16" t="str">
        <f t="shared" si="353"/>
        <v>2018</v>
      </c>
      <c r="D2561" s="16" t="str">
        <f t="shared" si="354"/>
        <v>040000</v>
      </c>
      <c r="E2561" s="16" t="str">
        <f>VLOOKUP(D2561:D5717,'[10]Catalogos CRI'!$A$10:$B$19,2,FALSE)</f>
        <v>DERECHOS</v>
      </c>
      <c r="F2561" s="16" t="str">
        <f t="shared" si="355"/>
        <v>043000</v>
      </c>
      <c r="G2561" s="16" t="str">
        <f>VLOOKUP(F2561:F5717,'[10]Catalogos CRI'!$A$24:$B$65,2,FALSE)</f>
        <v>DERECHOS POR PRESTACIÓN DE SERVICIOS</v>
      </c>
      <c r="H2561" s="16" t="str">
        <f t="shared" si="356"/>
        <v>043400</v>
      </c>
      <c r="I2561" s="16" t="str">
        <f>VLOOKUP(H2561:H5717,'[10]Catalogos CRI'!$A$70:$B$148,2,FALSE)</f>
        <v>Servicios de catastro</v>
      </c>
      <c r="J2561" s="16" t="str">
        <f t="shared" si="357"/>
        <v>043406</v>
      </c>
      <c r="K2561" s="16" t="str">
        <f>VLOOKUP(J2561:J5717,'[10]Catalogos CRI'!$A$153:$B$335,2,FALSE)</f>
        <v>Revisión y autorización de avalúos</v>
      </c>
      <c r="L2561" s="16" t="str">
        <f t="shared" si="358"/>
        <v>400</v>
      </c>
      <c r="M2561" s="16" t="str">
        <f>VLOOKUP(L2561:L5717,[11]FF!$A$10:$B$16,2,FALSE)</f>
        <v>Ingresos Propios</v>
      </c>
      <c r="N2561" s="16" t="str">
        <f t="shared" si="359"/>
        <v>401</v>
      </c>
      <c r="O2561" s="16" t="str">
        <f>VLOOKUP(N2561:N5717,[11]FF!$A$22:$B$93,2,FALSE)</f>
        <v>Ingresos Propios</v>
      </c>
      <c r="P2561" s="16">
        <v>880433</v>
      </c>
      <c r="Q2561" s="16">
        <v>6</v>
      </c>
      <c r="R2561" s="17">
        <v>146824</v>
      </c>
      <c r="S2561" s="17">
        <v>0</v>
      </c>
      <c r="T2561" s="17">
        <f t="shared" si="351"/>
        <v>146824</v>
      </c>
      <c r="U2561" s="17">
        <v>0</v>
      </c>
      <c r="V2561" s="17">
        <v>238421</v>
      </c>
      <c r="W2561" s="17">
        <f t="shared" si="352"/>
        <v>-91597</v>
      </c>
      <c r="X2561" t="str">
        <f>VLOOKUP(J2561,'[12]Conver ASEJ VS Clave Nueva'!$A$4:$C$193,3,FALSE)</f>
        <v>4.3.14.6</v>
      </c>
      <c r="Y2561" t="str">
        <f>VLOOKUP(K2561,'[13]Conver ASEJ VS Clave Nueva'!$B$4:$D$193,3,FALSE)</f>
        <v>Revisión y autorización de avalúos</v>
      </c>
    </row>
    <row r="2562" spans="1:25" x14ac:dyDescent="0.25">
      <c r="A2562" s="16">
        <v>87003</v>
      </c>
      <c r="B2562" s="16" t="s">
        <v>77</v>
      </c>
      <c r="C2562" s="16" t="str">
        <f t="shared" si="353"/>
        <v>2018</v>
      </c>
      <c r="D2562" s="16" t="str">
        <f t="shared" si="354"/>
        <v>040000</v>
      </c>
      <c r="E2562" s="16" t="str">
        <f>VLOOKUP(D2562:D5718,'[10]Catalogos CRI'!$A$10:$B$19,2,FALSE)</f>
        <v>DERECHOS</v>
      </c>
      <c r="F2562" s="16" t="str">
        <f t="shared" si="355"/>
        <v>043000</v>
      </c>
      <c r="G2562" s="16" t="str">
        <f>VLOOKUP(F2562:F5718,'[10]Catalogos CRI'!$A$24:$B$65,2,FALSE)</f>
        <v>DERECHOS POR PRESTACIÓN DE SERVICIOS</v>
      </c>
      <c r="H2562" s="16" t="str">
        <f t="shared" si="356"/>
        <v>043400</v>
      </c>
      <c r="I2562" s="16" t="str">
        <f>VLOOKUP(H2562:H5718,'[10]Catalogos CRI'!$A$70:$B$148,2,FALSE)</f>
        <v>Servicios de catastro</v>
      </c>
      <c r="J2562" s="16" t="str">
        <f t="shared" si="357"/>
        <v>043406</v>
      </c>
      <c r="K2562" s="16" t="str">
        <f>VLOOKUP(J2562:J5718,'[10]Catalogos CRI'!$A$153:$B$335,2,FALSE)</f>
        <v>Revisión y autorización de avalúos</v>
      </c>
      <c r="L2562" s="16" t="str">
        <f t="shared" si="358"/>
        <v>400</v>
      </c>
      <c r="M2562" s="16" t="str">
        <f>VLOOKUP(L2562:L5718,[11]FF!$A$10:$B$16,2,FALSE)</f>
        <v>Ingresos Propios</v>
      </c>
      <c r="N2562" s="16" t="str">
        <f t="shared" si="359"/>
        <v>401</v>
      </c>
      <c r="O2562" s="16" t="str">
        <f>VLOOKUP(N2562:N5718,[11]FF!$A$22:$B$93,2,FALSE)</f>
        <v>Ingresos Propios</v>
      </c>
      <c r="P2562" s="16">
        <v>880434</v>
      </c>
      <c r="Q2562" s="16">
        <v>7</v>
      </c>
      <c r="R2562" s="17">
        <v>146824</v>
      </c>
      <c r="S2562" s="17">
        <v>0</v>
      </c>
      <c r="T2562" s="17">
        <f t="shared" si="351"/>
        <v>146824</v>
      </c>
      <c r="U2562" s="17">
        <v>0</v>
      </c>
      <c r="V2562" s="17">
        <v>206146</v>
      </c>
      <c r="W2562" s="17">
        <f t="shared" si="352"/>
        <v>-59322</v>
      </c>
      <c r="X2562" t="str">
        <f>VLOOKUP(J2562,'[12]Conver ASEJ VS Clave Nueva'!$A$4:$C$193,3,FALSE)</f>
        <v>4.3.14.6</v>
      </c>
      <c r="Y2562" t="str">
        <f>VLOOKUP(K2562,'[13]Conver ASEJ VS Clave Nueva'!$B$4:$D$193,3,FALSE)</f>
        <v>Revisión y autorización de avalúos</v>
      </c>
    </row>
    <row r="2563" spans="1:25" x14ac:dyDescent="0.25">
      <c r="A2563" s="16">
        <v>87003</v>
      </c>
      <c r="B2563" s="16" t="s">
        <v>77</v>
      </c>
      <c r="C2563" s="16" t="str">
        <f t="shared" si="353"/>
        <v>2018</v>
      </c>
      <c r="D2563" s="16" t="str">
        <f t="shared" si="354"/>
        <v>040000</v>
      </c>
      <c r="E2563" s="16" t="str">
        <f>VLOOKUP(D2563:D5719,'[10]Catalogos CRI'!$A$10:$B$19,2,FALSE)</f>
        <v>DERECHOS</v>
      </c>
      <c r="F2563" s="16" t="str">
        <f t="shared" si="355"/>
        <v>043000</v>
      </c>
      <c r="G2563" s="16" t="str">
        <f>VLOOKUP(F2563:F5719,'[10]Catalogos CRI'!$A$24:$B$65,2,FALSE)</f>
        <v>DERECHOS POR PRESTACIÓN DE SERVICIOS</v>
      </c>
      <c r="H2563" s="16" t="str">
        <f t="shared" si="356"/>
        <v>043400</v>
      </c>
      <c r="I2563" s="16" t="str">
        <f>VLOOKUP(H2563:H5719,'[10]Catalogos CRI'!$A$70:$B$148,2,FALSE)</f>
        <v>Servicios de catastro</v>
      </c>
      <c r="J2563" s="16" t="str">
        <f t="shared" si="357"/>
        <v>043406</v>
      </c>
      <c r="K2563" s="16" t="str">
        <f>VLOOKUP(J2563:J5719,'[10]Catalogos CRI'!$A$153:$B$335,2,FALSE)</f>
        <v>Revisión y autorización de avalúos</v>
      </c>
      <c r="L2563" s="16" t="str">
        <f t="shared" si="358"/>
        <v>400</v>
      </c>
      <c r="M2563" s="16" t="str">
        <f>VLOOKUP(L2563:L5719,[11]FF!$A$10:$B$16,2,FALSE)</f>
        <v>Ingresos Propios</v>
      </c>
      <c r="N2563" s="16" t="str">
        <f t="shared" si="359"/>
        <v>401</v>
      </c>
      <c r="O2563" s="16" t="str">
        <f>VLOOKUP(N2563:N5719,[11]FF!$A$22:$B$93,2,FALSE)</f>
        <v>Ingresos Propios</v>
      </c>
      <c r="P2563" s="16">
        <v>880435</v>
      </c>
      <c r="Q2563" s="16">
        <v>8</v>
      </c>
      <c r="R2563" s="17">
        <v>146824</v>
      </c>
      <c r="S2563" s="17">
        <v>0</v>
      </c>
      <c r="T2563" s="17">
        <f t="shared" si="351"/>
        <v>146824</v>
      </c>
      <c r="U2563" s="17">
        <v>0</v>
      </c>
      <c r="V2563" s="17">
        <v>248564</v>
      </c>
      <c r="W2563" s="17">
        <f t="shared" si="352"/>
        <v>-101740</v>
      </c>
      <c r="X2563" t="str">
        <f>VLOOKUP(J2563,'[12]Conver ASEJ VS Clave Nueva'!$A$4:$C$193,3,FALSE)</f>
        <v>4.3.14.6</v>
      </c>
      <c r="Y2563" t="str">
        <f>VLOOKUP(K2563,'[13]Conver ASEJ VS Clave Nueva'!$B$4:$D$193,3,FALSE)</f>
        <v>Revisión y autorización de avalúos</v>
      </c>
    </row>
    <row r="2564" spans="1:25" x14ac:dyDescent="0.25">
      <c r="A2564" s="16">
        <v>87003</v>
      </c>
      <c r="B2564" s="16" t="s">
        <v>77</v>
      </c>
      <c r="C2564" s="16" t="str">
        <f t="shared" si="353"/>
        <v>2018</v>
      </c>
      <c r="D2564" s="16" t="str">
        <f t="shared" si="354"/>
        <v>040000</v>
      </c>
      <c r="E2564" s="16" t="str">
        <f>VLOOKUP(D2564:D5720,'[10]Catalogos CRI'!$A$10:$B$19,2,FALSE)</f>
        <v>DERECHOS</v>
      </c>
      <c r="F2564" s="16" t="str">
        <f t="shared" si="355"/>
        <v>043000</v>
      </c>
      <c r="G2564" s="16" t="str">
        <f>VLOOKUP(F2564:F5720,'[10]Catalogos CRI'!$A$24:$B$65,2,FALSE)</f>
        <v>DERECHOS POR PRESTACIÓN DE SERVICIOS</v>
      </c>
      <c r="H2564" s="16" t="str">
        <f t="shared" si="356"/>
        <v>043400</v>
      </c>
      <c r="I2564" s="16" t="str">
        <f>VLOOKUP(H2564:H5720,'[10]Catalogos CRI'!$A$70:$B$148,2,FALSE)</f>
        <v>Servicios de catastro</v>
      </c>
      <c r="J2564" s="16" t="str">
        <f t="shared" si="357"/>
        <v>043406</v>
      </c>
      <c r="K2564" s="16" t="str">
        <f>VLOOKUP(J2564:J5720,'[10]Catalogos CRI'!$A$153:$B$335,2,FALSE)</f>
        <v>Revisión y autorización de avalúos</v>
      </c>
      <c r="L2564" s="16" t="str">
        <f t="shared" si="358"/>
        <v>400</v>
      </c>
      <c r="M2564" s="16" t="str">
        <f>VLOOKUP(L2564:L5720,[11]FF!$A$10:$B$16,2,FALSE)</f>
        <v>Ingresos Propios</v>
      </c>
      <c r="N2564" s="16" t="str">
        <f t="shared" si="359"/>
        <v>401</v>
      </c>
      <c r="O2564" s="16" t="str">
        <f>VLOOKUP(N2564:N5720,[11]FF!$A$22:$B$93,2,FALSE)</f>
        <v>Ingresos Propios</v>
      </c>
      <c r="P2564" s="16">
        <v>880436</v>
      </c>
      <c r="Q2564" s="16">
        <v>9</v>
      </c>
      <c r="R2564" s="17">
        <v>146824</v>
      </c>
      <c r="S2564" s="17">
        <v>0</v>
      </c>
      <c r="T2564" s="17">
        <f t="shared" si="351"/>
        <v>146824</v>
      </c>
      <c r="U2564" s="17">
        <v>0</v>
      </c>
      <c r="V2564" s="17">
        <v>171490</v>
      </c>
      <c r="W2564" s="17">
        <f t="shared" si="352"/>
        <v>-24666</v>
      </c>
      <c r="X2564" t="str">
        <f>VLOOKUP(J2564,'[12]Conver ASEJ VS Clave Nueva'!$A$4:$C$193,3,FALSE)</f>
        <v>4.3.14.6</v>
      </c>
      <c r="Y2564" t="str">
        <f>VLOOKUP(K2564,'[13]Conver ASEJ VS Clave Nueva'!$B$4:$D$193,3,FALSE)</f>
        <v>Revisión y autorización de avalúos</v>
      </c>
    </row>
    <row r="2565" spans="1:25" x14ac:dyDescent="0.25">
      <c r="A2565" s="16">
        <v>87003</v>
      </c>
      <c r="B2565" s="16" t="s">
        <v>77</v>
      </c>
      <c r="C2565" s="16" t="str">
        <f t="shared" si="353"/>
        <v>2018</v>
      </c>
      <c r="D2565" s="16" t="str">
        <f t="shared" si="354"/>
        <v>040000</v>
      </c>
      <c r="E2565" s="16" t="str">
        <f>VLOOKUP(D2565:D5721,'[10]Catalogos CRI'!$A$10:$B$19,2,FALSE)</f>
        <v>DERECHOS</v>
      </c>
      <c r="F2565" s="16" t="str">
        <f t="shared" si="355"/>
        <v>043000</v>
      </c>
      <c r="G2565" s="16" t="str">
        <f>VLOOKUP(F2565:F5721,'[10]Catalogos CRI'!$A$24:$B$65,2,FALSE)</f>
        <v>DERECHOS POR PRESTACIÓN DE SERVICIOS</v>
      </c>
      <c r="H2565" s="16" t="str">
        <f t="shared" si="356"/>
        <v>043400</v>
      </c>
      <c r="I2565" s="16" t="str">
        <f>VLOOKUP(H2565:H5721,'[10]Catalogos CRI'!$A$70:$B$148,2,FALSE)</f>
        <v>Servicios de catastro</v>
      </c>
      <c r="J2565" s="16" t="str">
        <f t="shared" si="357"/>
        <v>043406</v>
      </c>
      <c r="K2565" s="16" t="str">
        <f>VLOOKUP(J2565:J5721,'[10]Catalogos CRI'!$A$153:$B$335,2,FALSE)</f>
        <v>Revisión y autorización de avalúos</v>
      </c>
      <c r="L2565" s="16" t="str">
        <f t="shared" si="358"/>
        <v>400</v>
      </c>
      <c r="M2565" s="16" t="str">
        <f>VLOOKUP(L2565:L5721,[11]FF!$A$10:$B$16,2,FALSE)</f>
        <v>Ingresos Propios</v>
      </c>
      <c r="N2565" s="16" t="str">
        <f t="shared" si="359"/>
        <v>401</v>
      </c>
      <c r="O2565" s="16" t="str">
        <f>VLOOKUP(N2565:N5721,[11]FF!$A$22:$B$93,2,FALSE)</f>
        <v>Ingresos Propios</v>
      </c>
      <c r="P2565" s="16">
        <v>880437</v>
      </c>
      <c r="Q2565" s="16">
        <v>10</v>
      </c>
      <c r="R2565" s="17">
        <v>146824</v>
      </c>
      <c r="S2565" s="17">
        <v>0</v>
      </c>
      <c r="T2565" s="17">
        <f t="shared" si="351"/>
        <v>146824</v>
      </c>
      <c r="U2565" s="17">
        <v>0</v>
      </c>
      <c r="V2565" s="17">
        <v>213062</v>
      </c>
      <c r="W2565" s="17">
        <f t="shared" si="352"/>
        <v>-66238</v>
      </c>
      <c r="X2565" t="str">
        <f>VLOOKUP(J2565,'[12]Conver ASEJ VS Clave Nueva'!$A$4:$C$193,3,FALSE)</f>
        <v>4.3.14.6</v>
      </c>
      <c r="Y2565" t="str">
        <f>VLOOKUP(K2565,'[13]Conver ASEJ VS Clave Nueva'!$B$4:$D$193,3,FALSE)</f>
        <v>Revisión y autorización de avalúos</v>
      </c>
    </row>
    <row r="2566" spans="1:25" x14ac:dyDescent="0.25">
      <c r="A2566" s="16">
        <v>87003</v>
      </c>
      <c r="B2566" s="16" t="s">
        <v>77</v>
      </c>
      <c r="C2566" s="16" t="str">
        <f t="shared" si="353"/>
        <v>2018</v>
      </c>
      <c r="D2566" s="16" t="str">
        <f t="shared" si="354"/>
        <v>040000</v>
      </c>
      <c r="E2566" s="16" t="str">
        <f>VLOOKUP(D2566:D5722,'[10]Catalogos CRI'!$A$10:$B$19,2,FALSE)</f>
        <v>DERECHOS</v>
      </c>
      <c r="F2566" s="16" t="str">
        <f t="shared" si="355"/>
        <v>043000</v>
      </c>
      <c r="G2566" s="16" t="str">
        <f>VLOOKUP(F2566:F5722,'[10]Catalogos CRI'!$A$24:$B$65,2,FALSE)</f>
        <v>DERECHOS POR PRESTACIÓN DE SERVICIOS</v>
      </c>
      <c r="H2566" s="16" t="str">
        <f t="shared" si="356"/>
        <v>043400</v>
      </c>
      <c r="I2566" s="16" t="str">
        <f>VLOOKUP(H2566:H5722,'[10]Catalogos CRI'!$A$70:$B$148,2,FALSE)</f>
        <v>Servicios de catastro</v>
      </c>
      <c r="J2566" s="16" t="str">
        <f t="shared" si="357"/>
        <v>043406</v>
      </c>
      <c r="K2566" s="16" t="str">
        <f>VLOOKUP(J2566:J5722,'[10]Catalogos CRI'!$A$153:$B$335,2,FALSE)</f>
        <v>Revisión y autorización de avalúos</v>
      </c>
      <c r="L2566" s="16" t="str">
        <f t="shared" si="358"/>
        <v>400</v>
      </c>
      <c r="M2566" s="16" t="str">
        <f>VLOOKUP(L2566:L5722,[11]FF!$A$10:$B$16,2,FALSE)</f>
        <v>Ingresos Propios</v>
      </c>
      <c r="N2566" s="16" t="str">
        <f t="shared" si="359"/>
        <v>401</v>
      </c>
      <c r="O2566" s="16" t="str">
        <f>VLOOKUP(N2566:N5722,[11]FF!$A$22:$B$93,2,FALSE)</f>
        <v>Ingresos Propios</v>
      </c>
      <c r="P2566" s="16">
        <v>880438</v>
      </c>
      <c r="Q2566" s="16">
        <v>11</v>
      </c>
      <c r="R2566" s="17">
        <v>146824</v>
      </c>
      <c r="S2566" s="17">
        <v>0</v>
      </c>
      <c r="T2566" s="17">
        <f t="shared" si="351"/>
        <v>146824</v>
      </c>
      <c r="U2566" s="17">
        <v>0</v>
      </c>
      <c r="V2566" s="17">
        <v>245470</v>
      </c>
      <c r="W2566" s="17">
        <f t="shared" si="352"/>
        <v>-98646</v>
      </c>
      <c r="X2566" t="str">
        <f>VLOOKUP(J2566,'[12]Conver ASEJ VS Clave Nueva'!$A$4:$C$193,3,FALSE)</f>
        <v>4.3.14.6</v>
      </c>
      <c r="Y2566" t="str">
        <f>VLOOKUP(K2566,'[13]Conver ASEJ VS Clave Nueva'!$B$4:$D$193,3,FALSE)</f>
        <v>Revisión y autorización de avalúos</v>
      </c>
    </row>
    <row r="2567" spans="1:25" x14ac:dyDescent="0.25">
      <c r="A2567" s="16">
        <v>87003</v>
      </c>
      <c r="B2567" s="16" t="s">
        <v>77</v>
      </c>
      <c r="C2567" s="16" t="str">
        <f t="shared" si="353"/>
        <v>2018</v>
      </c>
      <c r="D2567" s="16" t="str">
        <f t="shared" si="354"/>
        <v>040000</v>
      </c>
      <c r="E2567" s="16" t="str">
        <f>VLOOKUP(D2567:D5723,'[10]Catalogos CRI'!$A$10:$B$19,2,FALSE)</f>
        <v>DERECHOS</v>
      </c>
      <c r="F2567" s="16" t="str">
        <f t="shared" si="355"/>
        <v>043000</v>
      </c>
      <c r="G2567" s="16" t="str">
        <f>VLOOKUP(F2567:F5723,'[10]Catalogos CRI'!$A$24:$B$65,2,FALSE)</f>
        <v>DERECHOS POR PRESTACIÓN DE SERVICIOS</v>
      </c>
      <c r="H2567" s="16" t="str">
        <f t="shared" si="356"/>
        <v>043400</v>
      </c>
      <c r="I2567" s="16" t="str">
        <f>VLOOKUP(H2567:H5723,'[10]Catalogos CRI'!$A$70:$B$148,2,FALSE)</f>
        <v>Servicios de catastro</v>
      </c>
      <c r="J2567" s="16" t="str">
        <f t="shared" si="357"/>
        <v>043406</v>
      </c>
      <c r="K2567" s="16" t="str">
        <f>VLOOKUP(J2567:J5723,'[10]Catalogos CRI'!$A$153:$B$335,2,FALSE)</f>
        <v>Revisión y autorización de avalúos</v>
      </c>
      <c r="L2567" s="16" t="str">
        <f t="shared" si="358"/>
        <v>400</v>
      </c>
      <c r="M2567" s="16" t="str">
        <f>VLOOKUP(L2567:L5723,[11]FF!$A$10:$B$16,2,FALSE)</f>
        <v>Ingresos Propios</v>
      </c>
      <c r="N2567" s="16" t="str">
        <f t="shared" si="359"/>
        <v>401</v>
      </c>
      <c r="O2567" s="16" t="str">
        <f>VLOOKUP(N2567:N5723,[11]FF!$A$22:$B$93,2,FALSE)</f>
        <v>Ingresos Propios</v>
      </c>
      <c r="P2567" s="16">
        <v>880439</v>
      </c>
      <c r="Q2567" s="16">
        <v>12</v>
      </c>
      <c r="R2567" s="17">
        <v>146824</v>
      </c>
      <c r="S2567" s="17">
        <v>0</v>
      </c>
      <c r="T2567" s="17">
        <f t="shared" si="351"/>
        <v>146824</v>
      </c>
      <c r="U2567" s="17">
        <v>0</v>
      </c>
      <c r="V2567" s="17">
        <v>164784</v>
      </c>
      <c r="W2567" s="17">
        <f t="shared" si="352"/>
        <v>-17960</v>
      </c>
      <c r="X2567" t="str">
        <f>VLOOKUP(J2567,'[12]Conver ASEJ VS Clave Nueva'!$A$4:$C$193,3,FALSE)</f>
        <v>4.3.14.6</v>
      </c>
      <c r="Y2567" t="str">
        <f>VLOOKUP(K2567,'[13]Conver ASEJ VS Clave Nueva'!$B$4:$D$193,3,FALSE)</f>
        <v>Revisión y autorización de avalúos</v>
      </c>
    </row>
    <row r="2568" spans="1:25" x14ac:dyDescent="0.25">
      <c r="A2568" s="16">
        <v>87004</v>
      </c>
      <c r="B2568" s="16" t="s">
        <v>73</v>
      </c>
      <c r="C2568" s="16" t="str">
        <f t="shared" si="353"/>
        <v>2018</v>
      </c>
      <c r="D2568" s="16" t="str">
        <f t="shared" si="354"/>
        <v>040000</v>
      </c>
      <c r="E2568" s="16" t="str">
        <f>VLOOKUP(D2568:D5724,'[10]Catalogos CRI'!$A$10:$B$19,2,FALSE)</f>
        <v>DERECHOS</v>
      </c>
      <c r="F2568" s="16" t="str">
        <f t="shared" si="355"/>
        <v>044000</v>
      </c>
      <c r="G2568" s="16" t="str">
        <f>VLOOKUP(F2568:F5724,'[10]Catalogos CRI'!$A$24:$B$65,2,FALSE)</f>
        <v>OTROS DERECHOS</v>
      </c>
      <c r="H2568" s="16" t="str">
        <f t="shared" si="356"/>
        <v>044010</v>
      </c>
      <c r="I2568" s="16" t="str">
        <f>VLOOKUP(H2568:H5724,'[10]Catalogos CRI'!$A$70:$B$148,2,FALSE)</f>
        <v>Derechos no especificados</v>
      </c>
      <c r="J2568" s="16" t="str">
        <f t="shared" si="357"/>
        <v>044011</v>
      </c>
      <c r="K2568" s="16" t="str">
        <f>VLOOKUP(J2568:J5724,'[10]Catalogos CRI'!$A$153:$B$335,2,FALSE)</f>
        <v>Servicios prestados en horas hábiles</v>
      </c>
      <c r="L2568" s="16" t="str">
        <f t="shared" si="358"/>
        <v>400</v>
      </c>
      <c r="M2568" s="16" t="str">
        <f>VLOOKUP(L2568:L5724,[11]FF!$A$10:$B$16,2,FALSE)</f>
        <v>Ingresos Propios</v>
      </c>
      <c r="N2568" s="16" t="str">
        <f t="shared" si="359"/>
        <v>401</v>
      </c>
      <c r="O2568" s="16" t="str">
        <f>VLOOKUP(N2568:N5724,[11]FF!$A$22:$B$93,2,FALSE)</f>
        <v>Ingresos Propios</v>
      </c>
      <c r="P2568" s="16">
        <v>880440</v>
      </c>
      <c r="Q2568" s="16">
        <v>1</v>
      </c>
      <c r="R2568" s="17">
        <v>46958.48</v>
      </c>
      <c r="S2568" s="17">
        <v>0</v>
      </c>
      <c r="T2568" s="17">
        <f t="shared" si="351"/>
        <v>46958.48</v>
      </c>
      <c r="U2568" s="17">
        <v>0</v>
      </c>
      <c r="V2568" s="17">
        <v>0</v>
      </c>
      <c r="W2568" s="17">
        <f t="shared" si="352"/>
        <v>46958.48</v>
      </c>
      <c r="X2568" t="str">
        <f>VLOOKUP(J2568,'[12]Conver ASEJ VS Clave Nueva'!$A$4:$C$193,3,FALSE)</f>
        <v>4.4.1.1</v>
      </c>
      <c r="Y2568" t="str">
        <f>VLOOKUP(K2568,'[13]Conver ASEJ VS Clave Nueva'!$B$4:$D$193,3,FALSE)</f>
        <v>Servicios prestados en horas hábiles</v>
      </c>
    </row>
    <row r="2569" spans="1:25" x14ac:dyDescent="0.25">
      <c r="A2569" s="16">
        <v>87004</v>
      </c>
      <c r="B2569" s="16" t="s">
        <v>73</v>
      </c>
      <c r="C2569" s="16" t="str">
        <f t="shared" si="353"/>
        <v>2018</v>
      </c>
      <c r="D2569" s="16" t="str">
        <f t="shared" si="354"/>
        <v>040000</v>
      </c>
      <c r="E2569" s="16" t="str">
        <f>VLOOKUP(D2569:D5725,'[10]Catalogos CRI'!$A$10:$B$19,2,FALSE)</f>
        <v>DERECHOS</v>
      </c>
      <c r="F2569" s="16" t="str">
        <f t="shared" si="355"/>
        <v>044000</v>
      </c>
      <c r="G2569" s="16" t="str">
        <f>VLOOKUP(F2569:F5725,'[10]Catalogos CRI'!$A$24:$B$65,2,FALSE)</f>
        <v>OTROS DERECHOS</v>
      </c>
      <c r="H2569" s="16" t="str">
        <f t="shared" si="356"/>
        <v>044010</v>
      </c>
      <c r="I2569" s="16" t="str">
        <f>VLOOKUP(H2569:H5725,'[10]Catalogos CRI'!$A$70:$B$148,2,FALSE)</f>
        <v>Derechos no especificados</v>
      </c>
      <c r="J2569" s="16" t="str">
        <f t="shared" si="357"/>
        <v>044011</v>
      </c>
      <c r="K2569" s="16" t="str">
        <f>VLOOKUP(J2569:J5725,'[10]Catalogos CRI'!$A$153:$B$335,2,FALSE)</f>
        <v>Servicios prestados en horas hábiles</v>
      </c>
      <c r="L2569" s="16" t="str">
        <f t="shared" si="358"/>
        <v>400</v>
      </c>
      <c r="M2569" s="16" t="str">
        <f>VLOOKUP(L2569:L5725,[11]FF!$A$10:$B$16,2,FALSE)</f>
        <v>Ingresos Propios</v>
      </c>
      <c r="N2569" s="16" t="str">
        <f t="shared" si="359"/>
        <v>401</v>
      </c>
      <c r="O2569" s="16" t="str">
        <f>VLOOKUP(N2569:N5725,[11]FF!$A$22:$B$93,2,FALSE)</f>
        <v>Ingresos Propios</v>
      </c>
      <c r="P2569" s="16">
        <v>880441</v>
      </c>
      <c r="Q2569" s="16">
        <v>2</v>
      </c>
      <c r="R2569" s="17">
        <v>46964</v>
      </c>
      <c r="S2569" s="17">
        <v>0</v>
      </c>
      <c r="T2569" s="17">
        <f t="shared" ref="T2569:T2632" si="360">R2569+S2569</f>
        <v>46964</v>
      </c>
      <c r="U2569" s="17">
        <v>0</v>
      </c>
      <c r="V2569" s="17">
        <v>0</v>
      </c>
      <c r="W2569" s="17">
        <f t="shared" ref="W2569:W2632" si="361">T2569-V2569</f>
        <v>46964</v>
      </c>
      <c r="X2569" t="str">
        <f>VLOOKUP(J2569,'[12]Conver ASEJ VS Clave Nueva'!$A$4:$C$193,3,FALSE)</f>
        <v>4.4.1.1</v>
      </c>
      <c r="Y2569" t="str">
        <f>VLOOKUP(K2569,'[13]Conver ASEJ VS Clave Nueva'!$B$4:$D$193,3,FALSE)</f>
        <v>Servicios prestados en horas hábiles</v>
      </c>
    </row>
    <row r="2570" spans="1:25" x14ac:dyDescent="0.25">
      <c r="A2570" s="16">
        <v>87004</v>
      </c>
      <c r="B2570" s="16" t="s">
        <v>73</v>
      </c>
      <c r="C2570" s="16" t="str">
        <f t="shared" ref="C2570:C2633" si="362">MID(B2570,1,4)</f>
        <v>2018</v>
      </c>
      <c r="D2570" s="16" t="str">
        <f t="shared" ref="D2570:D2633" si="363">MID(B2570,6,6)</f>
        <v>040000</v>
      </c>
      <c r="E2570" s="16" t="str">
        <f>VLOOKUP(D2570:D5726,'[10]Catalogos CRI'!$A$10:$B$19,2,FALSE)</f>
        <v>DERECHOS</v>
      </c>
      <c r="F2570" s="16" t="str">
        <f t="shared" ref="F2570:F2633" si="364">MID(B2570,13,6)</f>
        <v>044000</v>
      </c>
      <c r="G2570" s="16" t="str">
        <f>VLOOKUP(F2570:F5726,'[10]Catalogos CRI'!$A$24:$B$65,2,FALSE)</f>
        <v>OTROS DERECHOS</v>
      </c>
      <c r="H2570" s="16" t="str">
        <f t="shared" ref="H2570:H2633" si="365">MID(B2570,20,6)</f>
        <v>044010</v>
      </c>
      <c r="I2570" s="16" t="str">
        <f>VLOOKUP(H2570:H5726,'[10]Catalogos CRI'!$A$70:$B$148,2,FALSE)</f>
        <v>Derechos no especificados</v>
      </c>
      <c r="J2570" s="16" t="str">
        <f t="shared" ref="J2570:J2633" si="366">MID(B2570,27,6)</f>
        <v>044011</v>
      </c>
      <c r="K2570" s="16" t="str">
        <f>VLOOKUP(J2570:J5726,'[10]Catalogos CRI'!$A$153:$B$335,2,FALSE)</f>
        <v>Servicios prestados en horas hábiles</v>
      </c>
      <c r="L2570" s="16" t="str">
        <f t="shared" ref="L2570:L2633" si="367">MID(B2570,34,3)</f>
        <v>400</v>
      </c>
      <c r="M2570" s="16" t="str">
        <f>VLOOKUP(L2570:L5726,[11]FF!$A$10:$B$16,2,FALSE)</f>
        <v>Ingresos Propios</v>
      </c>
      <c r="N2570" s="16" t="str">
        <f t="shared" ref="N2570:N2633" si="368">MID(B2570,38,3)</f>
        <v>401</v>
      </c>
      <c r="O2570" s="16" t="str">
        <f>VLOOKUP(N2570:N5726,[11]FF!$A$22:$B$93,2,FALSE)</f>
        <v>Ingresos Propios</v>
      </c>
      <c r="P2570" s="16">
        <v>880442</v>
      </c>
      <c r="Q2570" s="16">
        <v>3</v>
      </c>
      <c r="R2570" s="17">
        <v>46964</v>
      </c>
      <c r="S2570" s="17">
        <v>0</v>
      </c>
      <c r="T2570" s="17">
        <f t="shared" si="360"/>
        <v>46964</v>
      </c>
      <c r="U2570" s="17">
        <v>0</v>
      </c>
      <c r="V2570" s="17">
        <v>0</v>
      </c>
      <c r="W2570" s="17">
        <f t="shared" si="361"/>
        <v>46964</v>
      </c>
      <c r="X2570" t="str">
        <f>VLOOKUP(J2570,'[12]Conver ASEJ VS Clave Nueva'!$A$4:$C$193,3,FALSE)</f>
        <v>4.4.1.1</v>
      </c>
      <c r="Y2570" t="str">
        <f>VLOOKUP(K2570,'[13]Conver ASEJ VS Clave Nueva'!$B$4:$D$193,3,FALSE)</f>
        <v>Servicios prestados en horas hábiles</v>
      </c>
    </row>
    <row r="2571" spans="1:25" x14ac:dyDescent="0.25">
      <c r="A2571" s="16">
        <v>87004</v>
      </c>
      <c r="B2571" s="16" t="s">
        <v>73</v>
      </c>
      <c r="C2571" s="16" t="str">
        <f t="shared" si="362"/>
        <v>2018</v>
      </c>
      <c r="D2571" s="16" t="str">
        <f t="shared" si="363"/>
        <v>040000</v>
      </c>
      <c r="E2571" s="16" t="str">
        <f>VLOOKUP(D2571:D5727,'[10]Catalogos CRI'!$A$10:$B$19,2,FALSE)</f>
        <v>DERECHOS</v>
      </c>
      <c r="F2571" s="16" t="str">
        <f t="shared" si="364"/>
        <v>044000</v>
      </c>
      <c r="G2571" s="16" t="str">
        <f>VLOOKUP(F2571:F5727,'[10]Catalogos CRI'!$A$24:$B$65,2,FALSE)</f>
        <v>OTROS DERECHOS</v>
      </c>
      <c r="H2571" s="16" t="str">
        <f t="shared" si="365"/>
        <v>044010</v>
      </c>
      <c r="I2571" s="16" t="str">
        <f>VLOOKUP(H2571:H5727,'[10]Catalogos CRI'!$A$70:$B$148,2,FALSE)</f>
        <v>Derechos no especificados</v>
      </c>
      <c r="J2571" s="16" t="str">
        <f t="shared" si="366"/>
        <v>044011</v>
      </c>
      <c r="K2571" s="16" t="str">
        <f>VLOOKUP(J2571:J5727,'[10]Catalogos CRI'!$A$153:$B$335,2,FALSE)</f>
        <v>Servicios prestados en horas hábiles</v>
      </c>
      <c r="L2571" s="16" t="str">
        <f t="shared" si="367"/>
        <v>400</v>
      </c>
      <c r="M2571" s="16" t="str">
        <f>VLOOKUP(L2571:L5727,[11]FF!$A$10:$B$16,2,FALSE)</f>
        <v>Ingresos Propios</v>
      </c>
      <c r="N2571" s="16" t="str">
        <f t="shared" si="368"/>
        <v>401</v>
      </c>
      <c r="O2571" s="16" t="str">
        <f>VLOOKUP(N2571:N5727,[11]FF!$A$22:$B$93,2,FALSE)</f>
        <v>Ingresos Propios</v>
      </c>
      <c r="P2571" s="16">
        <v>880443</v>
      </c>
      <c r="Q2571" s="16">
        <v>4</v>
      </c>
      <c r="R2571" s="17">
        <v>46964</v>
      </c>
      <c r="S2571" s="17">
        <v>0</v>
      </c>
      <c r="T2571" s="17">
        <f t="shared" si="360"/>
        <v>46964</v>
      </c>
      <c r="U2571" s="17">
        <v>0</v>
      </c>
      <c r="V2571" s="17">
        <v>0</v>
      </c>
      <c r="W2571" s="17">
        <f t="shared" si="361"/>
        <v>46964</v>
      </c>
      <c r="X2571" t="str">
        <f>VLOOKUP(J2571,'[12]Conver ASEJ VS Clave Nueva'!$A$4:$C$193,3,FALSE)</f>
        <v>4.4.1.1</v>
      </c>
      <c r="Y2571" t="str">
        <f>VLOOKUP(K2571,'[13]Conver ASEJ VS Clave Nueva'!$B$4:$D$193,3,FALSE)</f>
        <v>Servicios prestados en horas hábiles</v>
      </c>
    </row>
    <row r="2572" spans="1:25" x14ac:dyDescent="0.25">
      <c r="A2572" s="16">
        <v>87004</v>
      </c>
      <c r="B2572" s="16" t="s">
        <v>73</v>
      </c>
      <c r="C2572" s="16" t="str">
        <f t="shared" si="362"/>
        <v>2018</v>
      </c>
      <c r="D2572" s="16" t="str">
        <f t="shared" si="363"/>
        <v>040000</v>
      </c>
      <c r="E2572" s="16" t="str">
        <f>VLOOKUP(D2572:D5728,'[10]Catalogos CRI'!$A$10:$B$19,2,FALSE)</f>
        <v>DERECHOS</v>
      </c>
      <c r="F2572" s="16" t="str">
        <f t="shared" si="364"/>
        <v>044000</v>
      </c>
      <c r="G2572" s="16" t="str">
        <f>VLOOKUP(F2572:F5728,'[10]Catalogos CRI'!$A$24:$B$65,2,FALSE)</f>
        <v>OTROS DERECHOS</v>
      </c>
      <c r="H2572" s="16" t="str">
        <f t="shared" si="365"/>
        <v>044010</v>
      </c>
      <c r="I2572" s="16" t="str">
        <f>VLOOKUP(H2572:H5728,'[10]Catalogos CRI'!$A$70:$B$148,2,FALSE)</f>
        <v>Derechos no especificados</v>
      </c>
      <c r="J2572" s="16" t="str">
        <f t="shared" si="366"/>
        <v>044011</v>
      </c>
      <c r="K2572" s="16" t="str">
        <f>VLOOKUP(J2572:J5728,'[10]Catalogos CRI'!$A$153:$B$335,2,FALSE)</f>
        <v>Servicios prestados en horas hábiles</v>
      </c>
      <c r="L2572" s="16" t="str">
        <f t="shared" si="367"/>
        <v>400</v>
      </c>
      <c r="M2572" s="16" t="str">
        <f>VLOOKUP(L2572:L5728,[11]FF!$A$10:$B$16,2,FALSE)</f>
        <v>Ingresos Propios</v>
      </c>
      <c r="N2572" s="16" t="str">
        <f t="shared" si="368"/>
        <v>401</v>
      </c>
      <c r="O2572" s="16" t="str">
        <f>VLOOKUP(N2572:N5728,[11]FF!$A$22:$B$93,2,FALSE)</f>
        <v>Ingresos Propios</v>
      </c>
      <c r="P2572" s="16">
        <v>880445</v>
      </c>
      <c r="Q2572" s="16">
        <v>6</v>
      </c>
      <c r="R2572" s="17">
        <v>46964</v>
      </c>
      <c r="S2572" s="17">
        <v>0</v>
      </c>
      <c r="T2572" s="17">
        <f t="shared" si="360"/>
        <v>46964</v>
      </c>
      <c r="U2572" s="17">
        <v>0</v>
      </c>
      <c r="V2572" s="17">
        <v>0</v>
      </c>
      <c r="W2572" s="17">
        <f t="shared" si="361"/>
        <v>46964</v>
      </c>
      <c r="X2572" t="str">
        <f>VLOOKUP(J2572,'[12]Conver ASEJ VS Clave Nueva'!$A$4:$C$193,3,FALSE)</f>
        <v>4.4.1.1</v>
      </c>
      <c r="Y2572" t="str">
        <f>VLOOKUP(K2572,'[13]Conver ASEJ VS Clave Nueva'!$B$4:$D$193,3,FALSE)</f>
        <v>Servicios prestados en horas hábiles</v>
      </c>
    </row>
    <row r="2573" spans="1:25" x14ac:dyDescent="0.25">
      <c r="A2573" s="16">
        <v>87004</v>
      </c>
      <c r="B2573" s="16" t="s">
        <v>73</v>
      </c>
      <c r="C2573" s="16" t="str">
        <f t="shared" si="362"/>
        <v>2018</v>
      </c>
      <c r="D2573" s="16" t="str">
        <f t="shared" si="363"/>
        <v>040000</v>
      </c>
      <c r="E2573" s="16" t="str">
        <f>VLOOKUP(D2573:D5729,'[10]Catalogos CRI'!$A$10:$B$19,2,FALSE)</f>
        <v>DERECHOS</v>
      </c>
      <c r="F2573" s="16" t="str">
        <f t="shared" si="364"/>
        <v>044000</v>
      </c>
      <c r="G2573" s="16" t="str">
        <f>VLOOKUP(F2573:F5729,'[10]Catalogos CRI'!$A$24:$B$65,2,FALSE)</f>
        <v>OTROS DERECHOS</v>
      </c>
      <c r="H2573" s="16" t="str">
        <f t="shared" si="365"/>
        <v>044010</v>
      </c>
      <c r="I2573" s="16" t="str">
        <f>VLOOKUP(H2573:H5729,'[10]Catalogos CRI'!$A$70:$B$148,2,FALSE)</f>
        <v>Derechos no especificados</v>
      </c>
      <c r="J2573" s="16" t="str">
        <f t="shared" si="366"/>
        <v>044011</v>
      </c>
      <c r="K2573" s="16" t="str">
        <f>VLOOKUP(J2573:J5729,'[10]Catalogos CRI'!$A$153:$B$335,2,FALSE)</f>
        <v>Servicios prestados en horas hábiles</v>
      </c>
      <c r="L2573" s="16" t="str">
        <f t="shared" si="367"/>
        <v>400</v>
      </c>
      <c r="M2573" s="16" t="str">
        <f>VLOOKUP(L2573:L5729,[11]FF!$A$10:$B$16,2,FALSE)</f>
        <v>Ingresos Propios</v>
      </c>
      <c r="N2573" s="16" t="str">
        <f t="shared" si="368"/>
        <v>401</v>
      </c>
      <c r="O2573" s="16" t="str">
        <f>VLOOKUP(N2573:N5729,[11]FF!$A$22:$B$93,2,FALSE)</f>
        <v>Ingresos Propios</v>
      </c>
      <c r="P2573" s="16">
        <v>880446</v>
      </c>
      <c r="Q2573" s="16">
        <v>7</v>
      </c>
      <c r="R2573" s="17">
        <v>46964</v>
      </c>
      <c r="S2573" s="17">
        <v>0</v>
      </c>
      <c r="T2573" s="17">
        <f t="shared" si="360"/>
        <v>46964</v>
      </c>
      <c r="U2573" s="17">
        <v>0</v>
      </c>
      <c r="V2573" s="17">
        <v>0</v>
      </c>
      <c r="W2573" s="17">
        <f t="shared" si="361"/>
        <v>46964</v>
      </c>
      <c r="X2573" t="str">
        <f>VLOOKUP(J2573,'[12]Conver ASEJ VS Clave Nueva'!$A$4:$C$193,3,FALSE)</f>
        <v>4.4.1.1</v>
      </c>
      <c r="Y2573" t="str">
        <f>VLOOKUP(K2573,'[13]Conver ASEJ VS Clave Nueva'!$B$4:$D$193,3,FALSE)</f>
        <v>Servicios prestados en horas hábiles</v>
      </c>
    </row>
    <row r="2574" spans="1:25" x14ac:dyDescent="0.25">
      <c r="A2574" s="16">
        <v>87004</v>
      </c>
      <c r="B2574" s="16" t="s">
        <v>73</v>
      </c>
      <c r="C2574" s="16" t="str">
        <f t="shared" si="362"/>
        <v>2018</v>
      </c>
      <c r="D2574" s="16" t="str">
        <f t="shared" si="363"/>
        <v>040000</v>
      </c>
      <c r="E2574" s="16" t="str">
        <f>VLOOKUP(D2574:D5730,'[10]Catalogos CRI'!$A$10:$B$19,2,FALSE)</f>
        <v>DERECHOS</v>
      </c>
      <c r="F2574" s="16" t="str">
        <f t="shared" si="364"/>
        <v>044000</v>
      </c>
      <c r="G2574" s="16" t="str">
        <f>VLOOKUP(F2574:F5730,'[10]Catalogos CRI'!$A$24:$B$65,2,FALSE)</f>
        <v>OTROS DERECHOS</v>
      </c>
      <c r="H2574" s="16" t="str">
        <f t="shared" si="365"/>
        <v>044010</v>
      </c>
      <c r="I2574" s="16" t="str">
        <f>VLOOKUP(H2574:H5730,'[10]Catalogos CRI'!$A$70:$B$148,2,FALSE)</f>
        <v>Derechos no especificados</v>
      </c>
      <c r="J2574" s="16" t="str">
        <f t="shared" si="366"/>
        <v>044011</v>
      </c>
      <c r="K2574" s="16" t="str">
        <f>VLOOKUP(J2574:J5730,'[10]Catalogos CRI'!$A$153:$B$335,2,FALSE)</f>
        <v>Servicios prestados en horas hábiles</v>
      </c>
      <c r="L2574" s="16" t="str">
        <f t="shared" si="367"/>
        <v>400</v>
      </c>
      <c r="M2574" s="16" t="str">
        <f>VLOOKUP(L2574:L5730,[11]FF!$A$10:$B$16,2,FALSE)</f>
        <v>Ingresos Propios</v>
      </c>
      <c r="N2574" s="16" t="str">
        <f t="shared" si="368"/>
        <v>401</v>
      </c>
      <c r="O2574" s="16" t="str">
        <f>VLOOKUP(N2574:N5730,[11]FF!$A$22:$B$93,2,FALSE)</f>
        <v>Ingresos Propios</v>
      </c>
      <c r="P2574" s="16">
        <v>880447</v>
      </c>
      <c r="Q2574" s="16">
        <v>8</v>
      </c>
      <c r="R2574" s="17">
        <v>46964</v>
      </c>
      <c r="S2574" s="17">
        <v>0</v>
      </c>
      <c r="T2574" s="17">
        <f t="shared" si="360"/>
        <v>46964</v>
      </c>
      <c r="U2574" s="17">
        <v>0</v>
      </c>
      <c r="V2574" s="17">
        <v>0</v>
      </c>
      <c r="W2574" s="17">
        <f t="shared" si="361"/>
        <v>46964</v>
      </c>
      <c r="X2574" t="str">
        <f>VLOOKUP(J2574,'[12]Conver ASEJ VS Clave Nueva'!$A$4:$C$193,3,FALSE)</f>
        <v>4.4.1.1</v>
      </c>
      <c r="Y2574" t="str">
        <f>VLOOKUP(K2574,'[13]Conver ASEJ VS Clave Nueva'!$B$4:$D$193,3,FALSE)</f>
        <v>Servicios prestados en horas hábiles</v>
      </c>
    </row>
    <row r="2575" spans="1:25" x14ac:dyDescent="0.25">
      <c r="A2575" s="16">
        <v>87004</v>
      </c>
      <c r="B2575" s="16" t="s">
        <v>73</v>
      </c>
      <c r="C2575" s="16" t="str">
        <f t="shared" si="362"/>
        <v>2018</v>
      </c>
      <c r="D2575" s="16" t="str">
        <f t="shared" si="363"/>
        <v>040000</v>
      </c>
      <c r="E2575" s="16" t="str">
        <f>VLOOKUP(D2575:D5731,'[10]Catalogos CRI'!$A$10:$B$19,2,FALSE)</f>
        <v>DERECHOS</v>
      </c>
      <c r="F2575" s="16" t="str">
        <f t="shared" si="364"/>
        <v>044000</v>
      </c>
      <c r="G2575" s="16" t="str">
        <f>VLOOKUP(F2575:F5731,'[10]Catalogos CRI'!$A$24:$B$65,2,FALSE)</f>
        <v>OTROS DERECHOS</v>
      </c>
      <c r="H2575" s="16" t="str">
        <f t="shared" si="365"/>
        <v>044010</v>
      </c>
      <c r="I2575" s="16" t="str">
        <f>VLOOKUP(H2575:H5731,'[10]Catalogos CRI'!$A$70:$B$148,2,FALSE)</f>
        <v>Derechos no especificados</v>
      </c>
      <c r="J2575" s="16" t="str">
        <f t="shared" si="366"/>
        <v>044011</v>
      </c>
      <c r="K2575" s="16" t="str">
        <f>VLOOKUP(J2575:J5731,'[10]Catalogos CRI'!$A$153:$B$335,2,FALSE)</f>
        <v>Servicios prestados en horas hábiles</v>
      </c>
      <c r="L2575" s="16" t="str">
        <f t="shared" si="367"/>
        <v>400</v>
      </c>
      <c r="M2575" s="16" t="str">
        <f>VLOOKUP(L2575:L5731,[11]FF!$A$10:$B$16,2,FALSE)</f>
        <v>Ingresos Propios</v>
      </c>
      <c r="N2575" s="16" t="str">
        <f t="shared" si="368"/>
        <v>401</v>
      </c>
      <c r="O2575" s="16" t="str">
        <f>VLOOKUP(N2575:N5731,[11]FF!$A$22:$B$93,2,FALSE)</f>
        <v>Ingresos Propios</v>
      </c>
      <c r="P2575" s="16">
        <v>880448</v>
      </c>
      <c r="Q2575" s="16">
        <v>9</v>
      </c>
      <c r="R2575" s="17">
        <v>46964</v>
      </c>
      <c r="S2575" s="17">
        <v>0</v>
      </c>
      <c r="T2575" s="17">
        <f t="shared" si="360"/>
        <v>46964</v>
      </c>
      <c r="U2575" s="17">
        <v>0</v>
      </c>
      <c r="V2575" s="17">
        <v>0</v>
      </c>
      <c r="W2575" s="17">
        <f t="shared" si="361"/>
        <v>46964</v>
      </c>
      <c r="X2575" t="str">
        <f>VLOOKUP(J2575,'[12]Conver ASEJ VS Clave Nueva'!$A$4:$C$193,3,FALSE)</f>
        <v>4.4.1.1</v>
      </c>
      <c r="Y2575" t="str">
        <f>VLOOKUP(K2575,'[13]Conver ASEJ VS Clave Nueva'!$B$4:$D$193,3,FALSE)</f>
        <v>Servicios prestados en horas hábiles</v>
      </c>
    </row>
    <row r="2576" spans="1:25" x14ac:dyDescent="0.25">
      <c r="A2576" s="16">
        <v>87004</v>
      </c>
      <c r="B2576" s="16" t="s">
        <v>73</v>
      </c>
      <c r="C2576" s="16" t="str">
        <f t="shared" si="362"/>
        <v>2018</v>
      </c>
      <c r="D2576" s="16" t="str">
        <f t="shared" si="363"/>
        <v>040000</v>
      </c>
      <c r="E2576" s="16" t="str">
        <f>VLOOKUP(D2576:D5732,'[10]Catalogos CRI'!$A$10:$B$19,2,FALSE)</f>
        <v>DERECHOS</v>
      </c>
      <c r="F2576" s="16" t="str">
        <f t="shared" si="364"/>
        <v>044000</v>
      </c>
      <c r="G2576" s="16" t="str">
        <f>VLOOKUP(F2576:F5732,'[10]Catalogos CRI'!$A$24:$B$65,2,FALSE)</f>
        <v>OTROS DERECHOS</v>
      </c>
      <c r="H2576" s="16" t="str">
        <f t="shared" si="365"/>
        <v>044010</v>
      </c>
      <c r="I2576" s="16" t="str">
        <f>VLOOKUP(H2576:H5732,'[10]Catalogos CRI'!$A$70:$B$148,2,FALSE)</f>
        <v>Derechos no especificados</v>
      </c>
      <c r="J2576" s="16" t="str">
        <f t="shared" si="366"/>
        <v>044011</v>
      </c>
      <c r="K2576" s="16" t="str">
        <f>VLOOKUP(J2576:J5732,'[10]Catalogos CRI'!$A$153:$B$335,2,FALSE)</f>
        <v>Servicios prestados en horas hábiles</v>
      </c>
      <c r="L2576" s="16" t="str">
        <f t="shared" si="367"/>
        <v>400</v>
      </c>
      <c r="M2576" s="16" t="str">
        <f>VLOOKUP(L2576:L5732,[11]FF!$A$10:$B$16,2,FALSE)</f>
        <v>Ingresos Propios</v>
      </c>
      <c r="N2576" s="16" t="str">
        <f t="shared" si="368"/>
        <v>401</v>
      </c>
      <c r="O2576" s="16" t="str">
        <f>VLOOKUP(N2576:N5732,[11]FF!$A$22:$B$93,2,FALSE)</f>
        <v>Ingresos Propios</v>
      </c>
      <c r="P2576" s="16">
        <v>880449</v>
      </c>
      <c r="Q2576" s="16">
        <v>10</v>
      </c>
      <c r="R2576" s="17">
        <v>46964</v>
      </c>
      <c r="S2576" s="17">
        <v>0</v>
      </c>
      <c r="T2576" s="17">
        <f t="shared" si="360"/>
        <v>46964</v>
      </c>
      <c r="U2576" s="17">
        <v>0</v>
      </c>
      <c r="V2576" s="17">
        <v>0</v>
      </c>
      <c r="W2576" s="17">
        <f t="shared" si="361"/>
        <v>46964</v>
      </c>
      <c r="X2576" t="str">
        <f>VLOOKUP(J2576,'[12]Conver ASEJ VS Clave Nueva'!$A$4:$C$193,3,FALSE)</f>
        <v>4.4.1.1</v>
      </c>
      <c r="Y2576" t="str">
        <f>VLOOKUP(K2576,'[13]Conver ASEJ VS Clave Nueva'!$B$4:$D$193,3,FALSE)</f>
        <v>Servicios prestados en horas hábiles</v>
      </c>
    </row>
    <row r="2577" spans="1:25" x14ac:dyDescent="0.25">
      <c r="A2577" s="16">
        <v>87004</v>
      </c>
      <c r="B2577" s="16" t="s">
        <v>73</v>
      </c>
      <c r="C2577" s="16" t="str">
        <f t="shared" si="362"/>
        <v>2018</v>
      </c>
      <c r="D2577" s="16" t="str">
        <f t="shared" si="363"/>
        <v>040000</v>
      </c>
      <c r="E2577" s="16" t="str">
        <f>VLOOKUP(D2577:D5733,'[10]Catalogos CRI'!$A$10:$B$19,2,FALSE)</f>
        <v>DERECHOS</v>
      </c>
      <c r="F2577" s="16" t="str">
        <f t="shared" si="364"/>
        <v>044000</v>
      </c>
      <c r="G2577" s="16" t="str">
        <f>VLOOKUP(F2577:F5733,'[10]Catalogos CRI'!$A$24:$B$65,2,FALSE)</f>
        <v>OTROS DERECHOS</v>
      </c>
      <c r="H2577" s="16" t="str">
        <f t="shared" si="365"/>
        <v>044010</v>
      </c>
      <c r="I2577" s="16" t="str">
        <f>VLOOKUP(H2577:H5733,'[10]Catalogos CRI'!$A$70:$B$148,2,FALSE)</f>
        <v>Derechos no especificados</v>
      </c>
      <c r="J2577" s="16" t="str">
        <f t="shared" si="366"/>
        <v>044011</v>
      </c>
      <c r="K2577" s="16" t="str">
        <f>VLOOKUP(J2577:J5733,'[10]Catalogos CRI'!$A$153:$B$335,2,FALSE)</f>
        <v>Servicios prestados en horas hábiles</v>
      </c>
      <c r="L2577" s="16" t="str">
        <f t="shared" si="367"/>
        <v>400</v>
      </c>
      <c r="M2577" s="16" t="str">
        <f>VLOOKUP(L2577:L5733,[11]FF!$A$10:$B$16,2,FALSE)</f>
        <v>Ingresos Propios</v>
      </c>
      <c r="N2577" s="16" t="str">
        <f t="shared" si="368"/>
        <v>401</v>
      </c>
      <c r="O2577" s="16" t="str">
        <f>VLOOKUP(N2577:N5733,[11]FF!$A$22:$B$93,2,FALSE)</f>
        <v>Ingresos Propios</v>
      </c>
      <c r="P2577" s="16">
        <v>880450</v>
      </c>
      <c r="Q2577" s="16">
        <v>11</v>
      </c>
      <c r="R2577" s="17">
        <v>46964</v>
      </c>
      <c r="S2577" s="17">
        <v>0</v>
      </c>
      <c r="T2577" s="17">
        <f t="shared" si="360"/>
        <v>46964</v>
      </c>
      <c r="U2577" s="17">
        <v>0</v>
      </c>
      <c r="V2577" s="17">
        <v>0</v>
      </c>
      <c r="W2577" s="17">
        <f t="shared" si="361"/>
        <v>46964</v>
      </c>
      <c r="X2577" t="str">
        <f>VLOOKUP(J2577,'[12]Conver ASEJ VS Clave Nueva'!$A$4:$C$193,3,FALSE)</f>
        <v>4.4.1.1</v>
      </c>
      <c r="Y2577" t="str">
        <f>VLOOKUP(K2577,'[13]Conver ASEJ VS Clave Nueva'!$B$4:$D$193,3,FALSE)</f>
        <v>Servicios prestados en horas hábiles</v>
      </c>
    </row>
    <row r="2578" spans="1:25" x14ac:dyDescent="0.25">
      <c r="A2578" s="16">
        <v>87004</v>
      </c>
      <c r="B2578" s="16" t="s">
        <v>73</v>
      </c>
      <c r="C2578" s="16" t="str">
        <f t="shared" si="362"/>
        <v>2018</v>
      </c>
      <c r="D2578" s="16" t="str">
        <f t="shared" si="363"/>
        <v>040000</v>
      </c>
      <c r="E2578" s="16" t="str">
        <f>VLOOKUP(D2578:D5734,'[10]Catalogos CRI'!$A$10:$B$19,2,FALSE)</f>
        <v>DERECHOS</v>
      </c>
      <c r="F2578" s="16" t="str">
        <f t="shared" si="364"/>
        <v>044000</v>
      </c>
      <c r="G2578" s="16" t="str">
        <f>VLOOKUP(F2578:F5734,'[10]Catalogos CRI'!$A$24:$B$65,2,FALSE)</f>
        <v>OTROS DERECHOS</v>
      </c>
      <c r="H2578" s="16" t="str">
        <f t="shared" si="365"/>
        <v>044010</v>
      </c>
      <c r="I2578" s="16" t="str">
        <f>VLOOKUP(H2578:H5734,'[10]Catalogos CRI'!$A$70:$B$148,2,FALSE)</f>
        <v>Derechos no especificados</v>
      </c>
      <c r="J2578" s="16" t="str">
        <f t="shared" si="366"/>
        <v>044011</v>
      </c>
      <c r="K2578" s="16" t="str">
        <f>VLOOKUP(J2578:J5734,'[10]Catalogos CRI'!$A$153:$B$335,2,FALSE)</f>
        <v>Servicios prestados en horas hábiles</v>
      </c>
      <c r="L2578" s="16" t="str">
        <f t="shared" si="367"/>
        <v>400</v>
      </c>
      <c r="M2578" s="16" t="str">
        <f>VLOOKUP(L2578:L5734,[11]FF!$A$10:$B$16,2,FALSE)</f>
        <v>Ingresos Propios</v>
      </c>
      <c r="N2578" s="16" t="str">
        <f t="shared" si="368"/>
        <v>401</v>
      </c>
      <c r="O2578" s="16" t="str">
        <f>VLOOKUP(N2578:N5734,[11]FF!$A$22:$B$93,2,FALSE)</f>
        <v>Ingresos Propios</v>
      </c>
      <c r="P2578" s="16">
        <v>880451</v>
      </c>
      <c r="Q2578" s="16">
        <v>12</v>
      </c>
      <c r="R2578" s="17">
        <v>46964</v>
      </c>
      <c r="S2578" s="17">
        <v>0</v>
      </c>
      <c r="T2578" s="17">
        <f t="shared" si="360"/>
        <v>46964</v>
      </c>
      <c r="U2578" s="17">
        <v>0</v>
      </c>
      <c r="V2578" s="17">
        <v>0</v>
      </c>
      <c r="W2578" s="17">
        <f t="shared" si="361"/>
        <v>46964</v>
      </c>
      <c r="X2578" t="str">
        <f>VLOOKUP(J2578,'[12]Conver ASEJ VS Clave Nueva'!$A$4:$C$193,3,FALSE)</f>
        <v>4.4.1.1</v>
      </c>
      <c r="Y2578" t="str">
        <f>VLOOKUP(K2578,'[13]Conver ASEJ VS Clave Nueva'!$B$4:$D$193,3,FALSE)</f>
        <v>Servicios prestados en horas hábiles</v>
      </c>
    </row>
    <row r="2579" spans="1:25" x14ac:dyDescent="0.25">
      <c r="A2579" s="16">
        <v>87005</v>
      </c>
      <c r="B2579" s="16" t="s">
        <v>63</v>
      </c>
      <c r="C2579" s="16" t="str">
        <f t="shared" si="362"/>
        <v>2018</v>
      </c>
      <c r="D2579" s="16" t="str">
        <f t="shared" si="363"/>
        <v>040000</v>
      </c>
      <c r="E2579" s="16" t="str">
        <f>VLOOKUP(D2579:D5735,'[10]Catalogos CRI'!$A$10:$B$19,2,FALSE)</f>
        <v>DERECHOS</v>
      </c>
      <c r="F2579" s="16" t="str">
        <f t="shared" si="364"/>
        <v>044000</v>
      </c>
      <c r="G2579" s="16" t="str">
        <f>VLOOKUP(F2579:F5735,'[10]Catalogos CRI'!$A$24:$B$65,2,FALSE)</f>
        <v>OTROS DERECHOS</v>
      </c>
      <c r="H2579" s="16" t="str">
        <f t="shared" si="365"/>
        <v>044010</v>
      </c>
      <c r="I2579" s="16" t="str">
        <f>VLOOKUP(H2579:H5735,'[10]Catalogos CRI'!$A$70:$B$148,2,FALSE)</f>
        <v>Derechos no especificados</v>
      </c>
      <c r="J2579" s="16" t="str">
        <f t="shared" si="366"/>
        <v>044014</v>
      </c>
      <c r="K2579" s="16" t="str">
        <f>VLOOKUP(J2579:J5735,'[10]Catalogos CRI'!$A$153:$B$335,2,FALSE)</f>
        <v>Servicios médicos</v>
      </c>
      <c r="L2579" s="16" t="str">
        <f t="shared" si="367"/>
        <v>400</v>
      </c>
      <c r="M2579" s="16" t="str">
        <f>VLOOKUP(L2579:L5735,[11]FF!$A$10:$B$16,2,FALSE)</f>
        <v>Ingresos Propios</v>
      </c>
      <c r="N2579" s="16" t="str">
        <f t="shared" si="368"/>
        <v>401</v>
      </c>
      <c r="O2579" s="16" t="str">
        <f>VLOOKUP(N2579:N5735,[11]FF!$A$22:$B$93,2,FALSE)</f>
        <v>Ingresos Propios</v>
      </c>
      <c r="P2579" s="16">
        <v>880452</v>
      </c>
      <c r="Q2579" s="16">
        <v>1</v>
      </c>
      <c r="R2579" s="17">
        <v>300045.44</v>
      </c>
      <c r="S2579" s="17">
        <v>0</v>
      </c>
      <c r="T2579" s="17">
        <f t="shared" si="360"/>
        <v>300045.44</v>
      </c>
      <c r="U2579" s="17">
        <v>0</v>
      </c>
      <c r="V2579" s="17">
        <v>0</v>
      </c>
      <c r="W2579" s="17">
        <f t="shared" si="361"/>
        <v>300045.44</v>
      </c>
      <c r="X2579" t="str">
        <f>VLOOKUP(J2579,'[12]Conver ASEJ VS Clave Nueva'!$A$4:$C$193,3,FALSE)</f>
        <v>4.4.1.4</v>
      </c>
      <c r="Y2579" t="str">
        <f>VLOOKUP(K2579,'[13]Conver ASEJ VS Clave Nueva'!$B$4:$D$193,3,FALSE)</f>
        <v>Servicios médicos</v>
      </c>
    </row>
    <row r="2580" spans="1:25" x14ac:dyDescent="0.25">
      <c r="A2580" s="16">
        <v>87005</v>
      </c>
      <c r="B2580" s="16" t="s">
        <v>63</v>
      </c>
      <c r="C2580" s="16" t="str">
        <f t="shared" si="362"/>
        <v>2018</v>
      </c>
      <c r="D2580" s="16" t="str">
        <f t="shared" si="363"/>
        <v>040000</v>
      </c>
      <c r="E2580" s="16" t="str">
        <f>VLOOKUP(D2580:D5736,'[10]Catalogos CRI'!$A$10:$B$19,2,FALSE)</f>
        <v>DERECHOS</v>
      </c>
      <c r="F2580" s="16" t="str">
        <f t="shared" si="364"/>
        <v>044000</v>
      </c>
      <c r="G2580" s="16" t="str">
        <f>VLOOKUP(F2580:F5736,'[10]Catalogos CRI'!$A$24:$B$65,2,FALSE)</f>
        <v>OTROS DERECHOS</v>
      </c>
      <c r="H2580" s="16" t="str">
        <f t="shared" si="365"/>
        <v>044010</v>
      </c>
      <c r="I2580" s="16" t="str">
        <f>VLOOKUP(H2580:H5736,'[10]Catalogos CRI'!$A$70:$B$148,2,FALSE)</f>
        <v>Derechos no especificados</v>
      </c>
      <c r="J2580" s="16" t="str">
        <f t="shared" si="366"/>
        <v>044014</v>
      </c>
      <c r="K2580" s="16" t="str">
        <f>VLOOKUP(J2580:J5736,'[10]Catalogos CRI'!$A$153:$B$335,2,FALSE)</f>
        <v>Servicios médicos</v>
      </c>
      <c r="L2580" s="16" t="str">
        <f t="shared" si="367"/>
        <v>400</v>
      </c>
      <c r="M2580" s="16" t="str">
        <f>VLOOKUP(L2580:L5736,[11]FF!$A$10:$B$16,2,FALSE)</f>
        <v>Ingresos Propios</v>
      </c>
      <c r="N2580" s="16" t="str">
        <f t="shared" si="368"/>
        <v>401</v>
      </c>
      <c r="O2580" s="16" t="str">
        <f>VLOOKUP(N2580:N5736,[11]FF!$A$22:$B$93,2,FALSE)</f>
        <v>Ingresos Propios</v>
      </c>
      <c r="P2580" s="16">
        <v>880453</v>
      </c>
      <c r="Q2580" s="16">
        <v>2</v>
      </c>
      <c r="R2580" s="17">
        <v>300042</v>
      </c>
      <c r="S2580" s="17">
        <v>0</v>
      </c>
      <c r="T2580" s="17">
        <f t="shared" si="360"/>
        <v>300042</v>
      </c>
      <c r="U2580" s="17">
        <v>0</v>
      </c>
      <c r="V2580" s="17">
        <v>18995</v>
      </c>
      <c r="W2580" s="17">
        <f t="shared" si="361"/>
        <v>281047</v>
      </c>
      <c r="X2580" t="str">
        <f>VLOOKUP(J2580,'[12]Conver ASEJ VS Clave Nueva'!$A$4:$C$193,3,FALSE)</f>
        <v>4.4.1.4</v>
      </c>
      <c r="Y2580" t="str">
        <f>VLOOKUP(K2580,'[13]Conver ASEJ VS Clave Nueva'!$B$4:$D$193,3,FALSE)</f>
        <v>Servicios médicos</v>
      </c>
    </row>
    <row r="2581" spans="1:25" x14ac:dyDescent="0.25">
      <c r="A2581" s="16">
        <v>87005</v>
      </c>
      <c r="B2581" s="16" t="s">
        <v>63</v>
      </c>
      <c r="C2581" s="16" t="str">
        <f t="shared" si="362"/>
        <v>2018</v>
      </c>
      <c r="D2581" s="16" t="str">
        <f t="shared" si="363"/>
        <v>040000</v>
      </c>
      <c r="E2581" s="16" t="str">
        <f>VLOOKUP(D2581:D5737,'[10]Catalogos CRI'!$A$10:$B$19,2,FALSE)</f>
        <v>DERECHOS</v>
      </c>
      <c r="F2581" s="16" t="str">
        <f t="shared" si="364"/>
        <v>044000</v>
      </c>
      <c r="G2581" s="16" t="str">
        <f>VLOOKUP(F2581:F5737,'[10]Catalogos CRI'!$A$24:$B$65,2,FALSE)</f>
        <v>OTROS DERECHOS</v>
      </c>
      <c r="H2581" s="16" t="str">
        <f t="shared" si="365"/>
        <v>044010</v>
      </c>
      <c r="I2581" s="16" t="str">
        <f>VLOOKUP(H2581:H5737,'[10]Catalogos CRI'!$A$70:$B$148,2,FALSE)</f>
        <v>Derechos no especificados</v>
      </c>
      <c r="J2581" s="16" t="str">
        <f t="shared" si="366"/>
        <v>044014</v>
      </c>
      <c r="K2581" s="16" t="str">
        <f>VLOOKUP(J2581:J5737,'[10]Catalogos CRI'!$A$153:$B$335,2,FALSE)</f>
        <v>Servicios médicos</v>
      </c>
      <c r="L2581" s="16" t="str">
        <f t="shared" si="367"/>
        <v>400</v>
      </c>
      <c r="M2581" s="16" t="str">
        <f>VLOOKUP(L2581:L5737,[11]FF!$A$10:$B$16,2,FALSE)</f>
        <v>Ingresos Propios</v>
      </c>
      <c r="N2581" s="16" t="str">
        <f t="shared" si="368"/>
        <v>401</v>
      </c>
      <c r="O2581" s="16" t="str">
        <f>VLOOKUP(N2581:N5737,[11]FF!$A$22:$B$93,2,FALSE)</f>
        <v>Ingresos Propios</v>
      </c>
      <c r="P2581" s="16">
        <v>880454</v>
      </c>
      <c r="Q2581" s="16">
        <v>3</v>
      </c>
      <c r="R2581" s="17">
        <v>300042</v>
      </c>
      <c r="S2581" s="17">
        <v>0</v>
      </c>
      <c r="T2581" s="17">
        <f t="shared" si="360"/>
        <v>300042</v>
      </c>
      <c r="U2581" s="17">
        <v>0</v>
      </c>
      <c r="V2581" s="17">
        <v>20435.5</v>
      </c>
      <c r="W2581" s="17">
        <f t="shared" si="361"/>
        <v>279606.5</v>
      </c>
      <c r="X2581" t="str">
        <f>VLOOKUP(J2581,'[12]Conver ASEJ VS Clave Nueva'!$A$4:$C$193,3,FALSE)</f>
        <v>4.4.1.4</v>
      </c>
      <c r="Y2581" t="str">
        <f>VLOOKUP(K2581,'[13]Conver ASEJ VS Clave Nueva'!$B$4:$D$193,3,FALSE)</f>
        <v>Servicios médicos</v>
      </c>
    </row>
    <row r="2582" spans="1:25" x14ac:dyDescent="0.25">
      <c r="A2582" s="16">
        <v>87005</v>
      </c>
      <c r="B2582" s="16" t="s">
        <v>63</v>
      </c>
      <c r="C2582" s="16" t="str">
        <f t="shared" si="362"/>
        <v>2018</v>
      </c>
      <c r="D2582" s="16" t="str">
        <f t="shared" si="363"/>
        <v>040000</v>
      </c>
      <c r="E2582" s="16" t="str">
        <f>VLOOKUP(D2582:D5738,'[10]Catalogos CRI'!$A$10:$B$19,2,FALSE)</f>
        <v>DERECHOS</v>
      </c>
      <c r="F2582" s="16" t="str">
        <f t="shared" si="364"/>
        <v>044000</v>
      </c>
      <c r="G2582" s="16" t="str">
        <f>VLOOKUP(F2582:F5738,'[10]Catalogos CRI'!$A$24:$B$65,2,FALSE)</f>
        <v>OTROS DERECHOS</v>
      </c>
      <c r="H2582" s="16" t="str">
        <f t="shared" si="365"/>
        <v>044010</v>
      </c>
      <c r="I2582" s="16" t="str">
        <f>VLOOKUP(H2582:H5738,'[10]Catalogos CRI'!$A$70:$B$148,2,FALSE)</f>
        <v>Derechos no especificados</v>
      </c>
      <c r="J2582" s="16" t="str">
        <f t="shared" si="366"/>
        <v>044014</v>
      </c>
      <c r="K2582" s="16" t="str">
        <f>VLOOKUP(J2582:J5738,'[10]Catalogos CRI'!$A$153:$B$335,2,FALSE)</f>
        <v>Servicios médicos</v>
      </c>
      <c r="L2582" s="16" t="str">
        <f t="shared" si="367"/>
        <v>400</v>
      </c>
      <c r="M2582" s="16" t="str">
        <f>VLOOKUP(L2582:L5738,[11]FF!$A$10:$B$16,2,FALSE)</f>
        <v>Ingresos Propios</v>
      </c>
      <c r="N2582" s="16" t="str">
        <f t="shared" si="368"/>
        <v>401</v>
      </c>
      <c r="O2582" s="16" t="str">
        <f>VLOOKUP(N2582:N5738,[11]FF!$A$22:$B$93,2,FALSE)</f>
        <v>Ingresos Propios</v>
      </c>
      <c r="P2582" s="16">
        <v>880455</v>
      </c>
      <c r="Q2582" s="16">
        <v>4</v>
      </c>
      <c r="R2582" s="17">
        <v>300042</v>
      </c>
      <c r="S2582" s="17">
        <v>0</v>
      </c>
      <c r="T2582" s="17">
        <f t="shared" si="360"/>
        <v>300042</v>
      </c>
      <c r="U2582" s="17">
        <v>0</v>
      </c>
      <c r="V2582" s="17">
        <v>427752.5</v>
      </c>
      <c r="W2582" s="17">
        <f t="shared" si="361"/>
        <v>-127710.5</v>
      </c>
      <c r="X2582" t="str">
        <f>VLOOKUP(J2582,'[12]Conver ASEJ VS Clave Nueva'!$A$4:$C$193,3,FALSE)</f>
        <v>4.4.1.4</v>
      </c>
      <c r="Y2582" t="str">
        <f>VLOOKUP(K2582,'[13]Conver ASEJ VS Clave Nueva'!$B$4:$D$193,3,FALSE)</f>
        <v>Servicios médicos</v>
      </c>
    </row>
    <row r="2583" spans="1:25" x14ac:dyDescent="0.25">
      <c r="A2583" s="16">
        <v>87005</v>
      </c>
      <c r="B2583" s="16" t="s">
        <v>63</v>
      </c>
      <c r="C2583" s="16" t="str">
        <f t="shared" si="362"/>
        <v>2018</v>
      </c>
      <c r="D2583" s="16" t="str">
        <f t="shared" si="363"/>
        <v>040000</v>
      </c>
      <c r="E2583" s="16" t="str">
        <f>VLOOKUP(D2583:D5739,'[10]Catalogos CRI'!$A$10:$B$19,2,FALSE)</f>
        <v>DERECHOS</v>
      </c>
      <c r="F2583" s="16" t="str">
        <f t="shared" si="364"/>
        <v>044000</v>
      </c>
      <c r="G2583" s="16" t="str">
        <f>VLOOKUP(F2583:F5739,'[10]Catalogos CRI'!$A$24:$B$65,2,FALSE)</f>
        <v>OTROS DERECHOS</v>
      </c>
      <c r="H2583" s="16" t="str">
        <f t="shared" si="365"/>
        <v>044010</v>
      </c>
      <c r="I2583" s="16" t="str">
        <f>VLOOKUP(H2583:H5739,'[10]Catalogos CRI'!$A$70:$B$148,2,FALSE)</f>
        <v>Derechos no especificados</v>
      </c>
      <c r="J2583" s="16" t="str">
        <f t="shared" si="366"/>
        <v>044014</v>
      </c>
      <c r="K2583" s="16" t="str">
        <f>VLOOKUP(J2583:J5739,'[10]Catalogos CRI'!$A$153:$B$335,2,FALSE)</f>
        <v>Servicios médicos</v>
      </c>
      <c r="L2583" s="16" t="str">
        <f t="shared" si="367"/>
        <v>400</v>
      </c>
      <c r="M2583" s="16" t="str">
        <f>VLOOKUP(L2583:L5739,[11]FF!$A$10:$B$16,2,FALSE)</f>
        <v>Ingresos Propios</v>
      </c>
      <c r="N2583" s="16" t="str">
        <f t="shared" si="368"/>
        <v>401</v>
      </c>
      <c r="O2583" s="16" t="str">
        <f>VLOOKUP(N2583:N5739,[11]FF!$A$22:$B$93,2,FALSE)</f>
        <v>Ingresos Propios</v>
      </c>
      <c r="P2583" s="16">
        <v>880457</v>
      </c>
      <c r="Q2583" s="16">
        <v>6</v>
      </c>
      <c r="R2583" s="17">
        <v>300042</v>
      </c>
      <c r="S2583" s="17">
        <v>0</v>
      </c>
      <c r="T2583" s="17">
        <f t="shared" si="360"/>
        <v>300042</v>
      </c>
      <c r="U2583" s="17">
        <v>0</v>
      </c>
      <c r="V2583" s="17">
        <v>747355.5</v>
      </c>
      <c r="W2583" s="17">
        <f t="shared" si="361"/>
        <v>-447313.5</v>
      </c>
      <c r="X2583" t="str">
        <f>VLOOKUP(J2583,'[12]Conver ASEJ VS Clave Nueva'!$A$4:$C$193,3,FALSE)</f>
        <v>4.4.1.4</v>
      </c>
      <c r="Y2583" t="str">
        <f>VLOOKUP(K2583,'[13]Conver ASEJ VS Clave Nueva'!$B$4:$D$193,3,FALSE)</f>
        <v>Servicios médicos</v>
      </c>
    </row>
    <row r="2584" spans="1:25" x14ac:dyDescent="0.25">
      <c r="A2584" s="16">
        <v>87005</v>
      </c>
      <c r="B2584" s="16" t="s">
        <v>63</v>
      </c>
      <c r="C2584" s="16" t="str">
        <f t="shared" si="362"/>
        <v>2018</v>
      </c>
      <c r="D2584" s="16" t="str">
        <f t="shared" si="363"/>
        <v>040000</v>
      </c>
      <c r="E2584" s="16" t="str">
        <f>VLOOKUP(D2584:D5740,'[10]Catalogos CRI'!$A$10:$B$19,2,FALSE)</f>
        <v>DERECHOS</v>
      </c>
      <c r="F2584" s="16" t="str">
        <f t="shared" si="364"/>
        <v>044000</v>
      </c>
      <c r="G2584" s="16" t="str">
        <f>VLOOKUP(F2584:F5740,'[10]Catalogos CRI'!$A$24:$B$65,2,FALSE)</f>
        <v>OTROS DERECHOS</v>
      </c>
      <c r="H2584" s="16" t="str">
        <f t="shared" si="365"/>
        <v>044010</v>
      </c>
      <c r="I2584" s="16" t="str">
        <f>VLOOKUP(H2584:H5740,'[10]Catalogos CRI'!$A$70:$B$148,2,FALSE)</f>
        <v>Derechos no especificados</v>
      </c>
      <c r="J2584" s="16" t="str">
        <f t="shared" si="366"/>
        <v>044014</v>
      </c>
      <c r="K2584" s="16" t="str">
        <f>VLOOKUP(J2584:J5740,'[10]Catalogos CRI'!$A$153:$B$335,2,FALSE)</f>
        <v>Servicios médicos</v>
      </c>
      <c r="L2584" s="16" t="str">
        <f t="shared" si="367"/>
        <v>400</v>
      </c>
      <c r="M2584" s="16" t="str">
        <f>VLOOKUP(L2584:L5740,[11]FF!$A$10:$B$16,2,FALSE)</f>
        <v>Ingresos Propios</v>
      </c>
      <c r="N2584" s="16" t="str">
        <f t="shared" si="368"/>
        <v>401</v>
      </c>
      <c r="O2584" s="16" t="str">
        <f>VLOOKUP(N2584:N5740,[11]FF!$A$22:$B$93,2,FALSE)</f>
        <v>Ingresos Propios</v>
      </c>
      <c r="P2584" s="16">
        <v>880458</v>
      </c>
      <c r="Q2584" s="16">
        <v>7</v>
      </c>
      <c r="R2584" s="17">
        <v>300042</v>
      </c>
      <c r="S2584" s="17">
        <v>0</v>
      </c>
      <c r="T2584" s="17">
        <f t="shared" si="360"/>
        <v>300042</v>
      </c>
      <c r="U2584" s="17">
        <v>0</v>
      </c>
      <c r="V2584" s="17">
        <v>741504.5</v>
      </c>
      <c r="W2584" s="17">
        <f t="shared" si="361"/>
        <v>-441462.5</v>
      </c>
      <c r="X2584" t="str">
        <f>VLOOKUP(J2584,'[12]Conver ASEJ VS Clave Nueva'!$A$4:$C$193,3,FALSE)</f>
        <v>4.4.1.4</v>
      </c>
      <c r="Y2584" t="str">
        <f>VLOOKUP(K2584,'[13]Conver ASEJ VS Clave Nueva'!$B$4:$D$193,3,FALSE)</f>
        <v>Servicios médicos</v>
      </c>
    </row>
    <row r="2585" spans="1:25" x14ac:dyDescent="0.25">
      <c r="A2585" s="16">
        <v>87005</v>
      </c>
      <c r="B2585" s="16" t="s">
        <v>63</v>
      </c>
      <c r="C2585" s="16" t="str">
        <f t="shared" si="362"/>
        <v>2018</v>
      </c>
      <c r="D2585" s="16" t="str">
        <f t="shared" si="363"/>
        <v>040000</v>
      </c>
      <c r="E2585" s="16" t="str">
        <f>VLOOKUP(D2585:D5741,'[10]Catalogos CRI'!$A$10:$B$19,2,FALSE)</f>
        <v>DERECHOS</v>
      </c>
      <c r="F2585" s="16" t="str">
        <f t="shared" si="364"/>
        <v>044000</v>
      </c>
      <c r="G2585" s="16" t="str">
        <f>VLOOKUP(F2585:F5741,'[10]Catalogos CRI'!$A$24:$B$65,2,FALSE)</f>
        <v>OTROS DERECHOS</v>
      </c>
      <c r="H2585" s="16" t="str">
        <f t="shared" si="365"/>
        <v>044010</v>
      </c>
      <c r="I2585" s="16" t="str">
        <f>VLOOKUP(H2585:H5741,'[10]Catalogos CRI'!$A$70:$B$148,2,FALSE)</f>
        <v>Derechos no especificados</v>
      </c>
      <c r="J2585" s="16" t="str">
        <f t="shared" si="366"/>
        <v>044014</v>
      </c>
      <c r="K2585" s="16" t="str">
        <f>VLOOKUP(J2585:J5741,'[10]Catalogos CRI'!$A$153:$B$335,2,FALSE)</f>
        <v>Servicios médicos</v>
      </c>
      <c r="L2585" s="16" t="str">
        <f t="shared" si="367"/>
        <v>400</v>
      </c>
      <c r="M2585" s="16" t="str">
        <f>VLOOKUP(L2585:L5741,[11]FF!$A$10:$B$16,2,FALSE)</f>
        <v>Ingresos Propios</v>
      </c>
      <c r="N2585" s="16" t="str">
        <f t="shared" si="368"/>
        <v>401</v>
      </c>
      <c r="O2585" s="16" t="str">
        <f>VLOOKUP(N2585:N5741,[11]FF!$A$22:$B$93,2,FALSE)</f>
        <v>Ingresos Propios</v>
      </c>
      <c r="P2585" s="16">
        <v>880459</v>
      </c>
      <c r="Q2585" s="16">
        <v>8</v>
      </c>
      <c r="R2585" s="17">
        <v>300042</v>
      </c>
      <c r="S2585" s="17">
        <v>0</v>
      </c>
      <c r="T2585" s="17">
        <f t="shared" si="360"/>
        <v>300042</v>
      </c>
      <c r="U2585" s="17">
        <v>0</v>
      </c>
      <c r="V2585" s="17">
        <v>825439</v>
      </c>
      <c r="W2585" s="17">
        <f t="shared" si="361"/>
        <v>-525397</v>
      </c>
      <c r="X2585" t="str">
        <f>VLOOKUP(J2585,'[12]Conver ASEJ VS Clave Nueva'!$A$4:$C$193,3,FALSE)</f>
        <v>4.4.1.4</v>
      </c>
      <c r="Y2585" t="str">
        <f>VLOOKUP(K2585,'[13]Conver ASEJ VS Clave Nueva'!$B$4:$D$193,3,FALSE)</f>
        <v>Servicios médicos</v>
      </c>
    </row>
    <row r="2586" spans="1:25" x14ac:dyDescent="0.25">
      <c r="A2586" s="16">
        <v>87005</v>
      </c>
      <c r="B2586" s="16" t="s">
        <v>63</v>
      </c>
      <c r="C2586" s="16" t="str">
        <f t="shared" si="362"/>
        <v>2018</v>
      </c>
      <c r="D2586" s="16" t="str">
        <f t="shared" si="363"/>
        <v>040000</v>
      </c>
      <c r="E2586" s="16" t="str">
        <f>VLOOKUP(D2586:D5742,'[10]Catalogos CRI'!$A$10:$B$19,2,FALSE)</f>
        <v>DERECHOS</v>
      </c>
      <c r="F2586" s="16" t="str">
        <f t="shared" si="364"/>
        <v>044000</v>
      </c>
      <c r="G2586" s="16" t="str">
        <f>VLOOKUP(F2586:F5742,'[10]Catalogos CRI'!$A$24:$B$65,2,FALSE)</f>
        <v>OTROS DERECHOS</v>
      </c>
      <c r="H2586" s="16" t="str">
        <f t="shared" si="365"/>
        <v>044010</v>
      </c>
      <c r="I2586" s="16" t="str">
        <f>VLOOKUP(H2586:H5742,'[10]Catalogos CRI'!$A$70:$B$148,2,FALSE)</f>
        <v>Derechos no especificados</v>
      </c>
      <c r="J2586" s="16" t="str">
        <f t="shared" si="366"/>
        <v>044014</v>
      </c>
      <c r="K2586" s="16" t="str">
        <f>VLOOKUP(J2586:J5742,'[10]Catalogos CRI'!$A$153:$B$335,2,FALSE)</f>
        <v>Servicios médicos</v>
      </c>
      <c r="L2586" s="16" t="str">
        <f t="shared" si="367"/>
        <v>400</v>
      </c>
      <c r="M2586" s="16" t="str">
        <f>VLOOKUP(L2586:L5742,[11]FF!$A$10:$B$16,2,FALSE)</f>
        <v>Ingresos Propios</v>
      </c>
      <c r="N2586" s="16" t="str">
        <f t="shared" si="368"/>
        <v>401</v>
      </c>
      <c r="O2586" s="16" t="str">
        <f>VLOOKUP(N2586:N5742,[11]FF!$A$22:$B$93,2,FALSE)</f>
        <v>Ingresos Propios</v>
      </c>
      <c r="P2586" s="16">
        <v>880460</v>
      </c>
      <c r="Q2586" s="16">
        <v>9</v>
      </c>
      <c r="R2586" s="17">
        <v>300042</v>
      </c>
      <c r="S2586" s="17">
        <v>0</v>
      </c>
      <c r="T2586" s="17">
        <f t="shared" si="360"/>
        <v>300042</v>
      </c>
      <c r="U2586" s="17">
        <v>0</v>
      </c>
      <c r="V2586" s="17">
        <v>715677</v>
      </c>
      <c r="W2586" s="17">
        <f t="shared" si="361"/>
        <v>-415635</v>
      </c>
      <c r="X2586" t="str">
        <f>VLOOKUP(J2586,'[12]Conver ASEJ VS Clave Nueva'!$A$4:$C$193,3,FALSE)</f>
        <v>4.4.1.4</v>
      </c>
      <c r="Y2586" t="str">
        <f>VLOOKUP(K2586,'[13]Conver ASEJ VS Clave Nueva'!$B$4:$D$193,3,FALSE)</f>
        <v>Servicios médicos</v>
      </c>
    </row>
    <row r="2587" spans="1:25" x14ac:dyDescent="0.25">
      <c r="A2587" s="16">
        <v>87005</v>
      </c>
      <c r="B2587" s="16" t="s">
        <v>63</v>
      </c>
      <c r="C2587" s="16" t="str">
        <f t="shared" si="362"/>
        <v>2018</v>
      </c>
      <c r="D2587" s="16" t="str">
        <f t="shared" si="363"/>
        <v>040000</v>
      </c>
      <c r="E2587" s="16" t="str">
        <f>VLOOKUP(D2587:D5743,'[10]Catalogos CRI'!$A$10:$B$19,2,FALSE)</f>
        <v>DERECHOS</v>
      </c>
      <c r="F2587" s="16" t="str">
        <f t="shared" si="364"/>
        <v>044000</v>
      </c>
      <c r="G2587" s="16" t="str">
        <f>VLOOKUP(F2587:F5743,'[10]Catalogos CRI'!$A$24:$B$65,2,FALSE)</f>
        <v>OTROS DERECHOS</v>
      </c>
      <c r="H2587" s="16" t="str">
        <f t="shared" si="365"/>
        <v>044010</v>
      </c>
      <c r="I2587" s="16" t="str">
        <f>VLOOKUP(H2587:H5743,'[10]Catalogos CRI'!$A$70:$B$148,2,FALSE)</f>
        <v>Derechos no especificados</v>
      </c>
      <c r="J2587" s="16" t="str">
        <f t="shared" si="366"/>
        <v>044014</v>
      </c>
      <c r="K2587" s="16" t="str">
        <f>VLOOKUP(J2587:J5743,'[10]Catalogos CRI'!$A$153:$B$335,2,FALSE)</f>
        <v>Servicios médicos</v>
      </c>
      <c r="L2587" s="16" t="str">
        <f t="shared" si="367"/>
        <v>400</v>
      </c>
      <c r="M2587" s="16" t="str">
        <f>VLOOKUP(L2587:L5743,[11]FF!$A$10:$B$16,2,FALSE)</f>
        <v>Ingresos Propios</v>
      </c>
      <c r="N2587" s="16" t="str">
        <f t="shared" si="368"/>
        <v>401</v>
      </c>
      <c r="O2587" s="16" t="str">
        <f>VLOOKUP(N2587:N5743,[11]FF!$A$22:$B$93,2,FALSE)</f>
        <v>Ingresos Propios</v>
      </c>
      <c r="P2587" s="16">
        <v>880461</v>
      </c>
      <c r="Q2587" s="16">
        <v>10</v>
      </c>
      <c r="R2587" s="17">
        <v>300042</v>
      </c>
      <c r="S2587" s="17">
        <v>0</v>
      </c>
      <c r="T2587" s="17">
        <f t="shared" si="360"/>
        <v>300042</v>
      </c>
      <c r="U2587" s="17">
        <v>0</v>
      </c>
      <c r="V2587" s="17">
        <v>965727.5</v>
      </c>
      <c r="W2587" s="17">
        <f t="shared" si="361"/>
        <v>-665685.5</v>
      </c>
      <c r="X2587" t="str">
        <f>VLOOKUP(J2587,'[12]Conver ASEJ VS Clave Nueva'!$A$4:$C$193,3,FALSE)</f>
        <v>4.4.1.4</v>
      </c>
      <c r="Y2587" t="str">
        <f>VLOOKUP(K2587,'[13]Conver ASEJ VS Clave Nueva'!$B$4:$D$193,3,FALSE)</f>
        <v>Servicios médicos</v>
      </c>
    </row>
    <row r="2588" spans="1:25" x14ac:dyDescent="0.25">
      <c r="A2588" s="16">
        <v>87005</v>
      </c>
      <c r="B2588" s="16" t="s">
        <v>63</v>
      </c>
      <c r="C2588" s="16" t="str">
        <f t="shared" si="362"/>
        <v>2018</v>
      </c>
      <c r="D2588" s="16" t="str">
        <f t="shared" si="363"/>
        <v>040000</v>
      </c>
      <c r="E2588" s="16" t="str">
        <f>VLOOKUP(D2588:D5744,'[10]Catalogos CRI'!$A$10:$B$19,2,FALSE)</f>
        <v>DERECHOS</v>
      </c>
      <c r="F2588" s="16" t="str">
        <f t="shared" si="364"/>
        <v>044000</v>
      </c>
      <c r="G2588" s="16" t="str">
        <f>VLOOKUP(F2588:F5744,'[10]Catalogos CRI'!$A$24:$B$65,2,FALSE)</f>
        <v>OTROS DERECHOS</v>
      </c>
      <c r="H2588" s="16" t="str">
        <f t="shared" si="365"/>
        <v>044010</v>
      </c>
      <c r="I2588" s="16" t="str">
        <f>VLOOKUP(H2588:H5744,'[10]Catalogos CRI'!$A$70:$B$148,2,FALSE)</f>
        <v>Derechos no especificados</v>
      </c>
      <c r="J2588" s="16" t="str">
        <f t="shared" si="366"/>
        <v>044014</v>
      </c>
      <c r="K2588" s="16" t="str">
        <f>VLOOKUP(J2588:J5744,'[10]Catalogos CRI'!$A$153:$B$335,2,FALSE)</f>
        <v>Servicios médicos</v>
      </c>
      <c r="L2588" s="16" t="str">
        <f t="shared" si="367"/>
        <v>400</v>
      </c>
      <c r="M2588" s="16" t="str">
        <f>VLOOKUP(L2588:L5744,[11]FF!$A$10:$B$16,2,FALSE)</f>
        <v>Ingresos Propios</v>
      </c>
      <c r="N2588" s="16" t="str">
        <f t="shared" si="368"/>
        <v>401</v>
      </c>
      <c r="O2588" s="16" t="str">
        <f>VLOOKUP(N2588:N5744,[11]FF!$A$22:$B$93,2,FALSE)</f>
        <v>Ingresos Propios</v>
      </c>
      <c r="P2588" s="16">
        <v>880462</v>
      </c>
      <c r="Q2588" s="16">
        <v>11</v>
      </c>
      <c r="R2588" s="17">
        <v>300042</v>
      </c>
      <c r="S2588" s="17">
        <v>0</v>
      </c>
      <c r="T2588" s="17">
        <f t="shared" si="360"/>
        <v>300042</v>
      </c>
      <c r="U2588" s="17">
        <v>0</v>
      </c>
      <c r="V2588" s="17">
        <v>654964.5</v>
      </c>
      <c r="W2588" s="17">
        <f t="shared" si="361"/>
        <v>-354922.5</v>
      </c>
      <c r="X2588" t="str">
        <f>VLOOKUP(J2588,'[12]Conver ASEJ VS Clave Nueva'!$A$4:$C$193,3,FALSE)</f>
        <v>4.4.1.4</v>
      </c>
      <c r="Y2588" t="str">
        <f>VLOOKUP(K2588,'[13]Conver ASEJ VS Clave Nueva'!$B$4:$D$193,3,FALSE)</f>
        <v>Servicios médicos</v>
      </c>
    </row>
    <row r="2589" spans="1:25" x14ac:dyDescent="0.25">
      <c r="A2589" s="16">
        <v>87005</v>
      </c>
      <c r="B2589" s="16" t="s">
        <v>63</v>
      </c>
      <c r="C2589" s="16" t="str">
        <f t="shared" si="362"/>
        <v>2018</v>
      </c>
      <c r="D2589" s="16" t="str">
        <f t="shared" si="363"/>
        <v>040000</v>
      </c>
      <c r="E2589" s="16" t="str">
        <f>VLOOKUP(D2589:D5745,'[10]Catalogos CRI'!$A$10:$B$19,2,FALSE)</f>
        <v>DERECHOS</v>
      </c>
      <c r="F2589" s="16" t="str">
        <f t="shared" si="364"/>
        <v>044000</v>
      </c>
      <c r="G2589" s="16" t="str">
        <f>VLOOKUP(F2589:F5745,'[10]Catalogos CRI'!$A$24:$B$65,2,FALSE)</f>
        <v>OTROS DERECHOS</v>
      </c>
      <c r="H2589" s="16" t="str">
        <f t="shared" si="365"/>
        <v>044010</v>
      </c>
      <c r="I2589" s="16" t="str">
        <f>VLOOKUP(H2589:H5745,'[10]Catalogos CRI'!$A$70:$B$148,2,FALSE)</f>
        <v>Derechos no especificados</v>
      </c>
      <c r="J2589" s="16" t="str">
        <f t="shared" si="366"/>
        <v>044014</v>
      </c>
      <c r="K2589" s="16" t="str">
        <f>VLOOKUP(J2589:J5745,'[10]Catalogos CRI'!$A$153:$B$335,2,FALSE)</f>
        <v>Servicios médicos</v>
      </c>
      <c r="L2589" s="16" t="str">
        <f t="shared" si="367"/>
        <v>400</v>
      </c>
      <c r="M2589" s="16" t="str">
        <f>VLOOKUP(L2589:L5745,[11]FF!$A$10:$B$16,2,FALSE)</f>
        <v>Ingresos Propios</v>
      </c>
      <c r="N2589" s="16" t="str">
        <f t="shared" si="368"/>
        <v>401</v>
      </c>
      <c r="O2589" s="16" t="str">
        <f>VLOOKUP(N2589:N5745,[11]FF!$A$22:$B$93,2,FALSE)</f>
        <v>Ingresos Propios</v>
      </c>
      <c r="P2589" s="16">
        <v>880463</v>
      </c>
      <c r="Q2589" s="16">
        <v>12</v>
      </c>
      <c r="R2589" s="17">
        <v>300042</v>
      </c>
      <c r="S2589" s="17">
        <v>0</v>
      </c>
      <c r="T2589" s="17">
        <f t="shared" si="360"/>
        <v>300042</v>
      </c>
      <c r="U2589" s="17">
        <v>0</v>
      </c>
      <c r="V2589" s="17">
        <v>645435</v>
      </c>
      <c r="W2589" s="17">
        <f t="shared" si="361"/>
        <v>-345393</v>
      </c>
      <c r="X2589" t="str">
        <f>VLOOKUP(J2589,'[12]Conver ASEJ VS Clave Nueva'!$A$4:$C$193,3,FALSE)</f>
        <v>4.4.1.4</v>
      </c>
      <c r="Y2589" t="str">
        <f>VLOOKUP(K2589,'[13]Conver ASEJ VS Clave Nueva'!$B$4:$D$193,3,FALSE)</f>
        <v>Servicios médicos</v>
      </c>
    </row>
    <row r="2590" spans="1:25" x14ac:dyDescent="0.25">
      <c r="A2590" s="16">
        <v>87006</v>
      </c>
      <c r="B2590" s="16" t="s">
        <v>64</v>
      </c>
      <c r="C2590" s="16" t="str">
        <f t="shared" si="362"/>
        <v>2018</v>
      </c>
      <c r="D2590" s="16" t="str">
        <f t="shared" si="363"/>
        <v>040000</v>
      </c>
      <c r="E2590" s="16" t="str">
        <f>VLOOKUP(D2590:D5746,'[10]Catalogos CRI'!$A$10:$B$19,2,FALSE)</f>
        <v>DERECHOS</v>
      </c>
      <c r="F2590" s="16" t="str">
        <f t="shared" si="364"/>
        <v>044000</v>
      </c>
      <c r="G2590" s="16" t="str">
        <f>VLOOKUP(F2590:F5746,'[10]Catalogos CRI'!$A$24:$B$65,2,FALSE)</f>
        <v>OTROS DERECHOS</v>
      </c>
      <c r="H2590" s="16" t="str">
        <f t="shared" si="365"/>
        <v>044010</v>
      </c>
      <c r="I2590" s="16" t="str">
        <f>VLOOKUP(H2590:H5746,'[10]Catalogos CRI'!$A$70:$B$148,2,FALSE)</f>
        <v>Derechos no especificados</v>
      </c>
      <c r="J2590" s="16" t="str">
        <f t="shared" si="366"/>
        <v>044015</v>
      </c>
      <c r="K2590" s="16" t="str">
        <f>VLOOKUP(J2590:J5746,'[10]Catalogos CRI'!$A$153:$B$335,2,FALSE)</f>
        <v>Otros servicios no especificados</v>
      </c>
      <c r="L2590" s="16" t="str">
        <f t="shared" si="367"/>
        <v>400</v>
      </c>
      <c r="M2590" s="16" t="str">
        <f>VLOOKUP(L2590:L5746,[11]FF!$A$10:$B$16,2,FALSE)</f>
        <v>Ingresos Propios</v>
      </c>
      <c r="N2590" s="16" t="str">
        <f t="shared" si="368"/>
        <v>401</v>
      </c>
      <c r="O2590" s="16" t="str">
        <f>VLOOKUP(N2590:N5746,[11]FF!$A$22:$B$93,2,FALSE)</f>
        <v>Ingresos Propios</v>
      </c>
      <c r="P2590" s="16">
        <v>880464</v>
      </c>
      <c r="Q2590" s="16">
        <v>1</v>
      </c>
      <c r="R2590" s="17">
        <v>356211.51</v>
      </c>
      <c r="S2590" s="17">
        <v>0</v>
      </c>
      <c r="T2590" s="17">
        <f t="shared" si="360"/>
        <v>356211.51</v>
      </c>
      <c r="U2590" s="17">
        <v>0</v>
      </c>
      <c r="V2590" s="17">
        <v>0</v>
      </c>
      <c r="W2590" s="17">
        <f t="shared" si="361"/>
        <v>356211.51</v>
      </c>
      <c r="X2590" t="str">
        <f>VLOOKUP(J2590,'[12]Conver ASEJ VS Clave Nueva'!$A$4:$C$193,3,FALSE)</f>
        <v>4.4.1.9</v>
      </c>
      <c r="Y2590" t="str">
        <f>VLOOKUP(K2590,'[13]Conver ASEJ VS Clave Nueva'!$B$4:$D$193,3,FALSE)</f>
        <v>Otros servicios no especificados</v>
      </c>
    </row>
    <row r="2591" spans="1:25" x14ac:dyDescent="0.25">
      <c r="A2591" s="16">
        <v>87006</v>
      </c>
      <c r="B2591" s="16" t="s">
        <v>64</v>
      </c>
      <c r="C2591" s="16" t="str">
        <f t="shared" si="362"/>
        <v>2018</v>
      </c>
      <c r="D2591" s="16" t="str">
        <f t="shared" si="363"/>
        <v>040000</v>
      </c>
      <c r="E2591" s="16" t="str">
        <f>VLOOKUP(D2591:D5747,'[10]Catalogos CRI'!$A$10:$B$19,2,FALSE)</f>
        <v>DERECHOS</v>
      </c>
      <c r="F2591" s="16" t="str">
        <f t="shared" si="364"/>
        <v>044000</v>
      </c>
      <c r="G2591" s="16" t="str">
        <f>VLOOKUP(F2591:F5747,'[10]Catalogos CRI'!$A$24:$B$65,2,FALSE)</f>
        <v>OTROS DERECHOS</v>
      </c>
      <c r="H2591" s="16" t="str">
        <f t="shared" si="365"/>
        <v>044010</v>
      </c>
      <c r="I2591" s="16" t="str">
        <f>VLOOKUP(H2591:H5747,'[10]Catalogos CRI'!$A$70:$B$148,2,FALSE)</f>
        <v>Derechos no especificados</v>
      </c>
      <c r="J2591" s="16" t="str">
        <f t="shared" si="366"/>
        <v>044015</v>
      </c>
      <c r="K2591" s="16" t="str">
        <f>VLOOKUP(J2591:J5747,'[10]Catalogos CRI'!$A$153:$B$335,2,FALSE)</f>
        <v>Otros servicios no especificados</v>
      </c>
      <c r="L2591" s="16" t="str">
        <f t="shared" si="367"/>
        <v>400</v>
      </c>
      <c r="M2591" s="16" t="str">
        <f>VLOOKUP(L2591:L5747,[11]FF!$A$10:$B$16,2,FALSE)</f>
        <v>Ingresos Propios</v>
      </c>
      <c r="N2591" s="16" t="str">
        <f t="shared" si="368"/>
        <v>401</v>
      </c>
      <c r="O2591" s="16" t="str">
        <f>VLOOKUP(N2591:N5747,[11]FF!$A$22:$B$93,2,FALSE)</f>
        <v>Ingresos Propios</v>
      </c>
      <c r="P2591" s="16">
        <v>880465</v>
      </c>
      <c r="Q2591" s="16">
        <v>2</v>
      </c>
      <c r="R2591" s="17">
        <v>356214</v>
      </c>
      <c r="S2591" s="17">
        <v>0</v>
      </c>
      <c r="T2591" s="17">
        <f t="shared" si="360"/>
        <v>356214</v>
      </c>
      <c r="U2591" s="17">
        <v>0</v>
      </c>
      <c r="V2591" s="17">
        <v>0</v>
      </c>
      <c r="W2591" s="17">
        <f t="shared" si="361"/>
        <v>356214</v>
      </c>
      <c r="X2591" t="str">
        <f>VLOOKUP(J2591,'[12]Conver ASEJ VS Clave Nueva'!$A$4:$C$193,3,FALSE)</f>
        <v>4.4.1.9</v>
      </c>
      <c r="Y2591" t="str">
        <f>VLOOKUP(K2591,'[13]Conver ASEJ VS Clave Nueva'!$B$4:$D$193,3,FALSE)</f>
        <v>Otros servicios no especificados</v>
      </c>
    </row>
    <row r="2592" spans="1:25" x14ac:dyDescent="0.25">
      <c r="A2592" s="16">
        <v>87006</v>
      </c>
      <c r="B2592" s="16" t="s">
        <v>64</v>
      </c>
      <c r="C2592" s="16" t="str">
        <f t="shared" si="362"/>
        <v>2018</v>
      </c>
      <c r="D2592" s="16" t="str">
        <f t="shared" si="363"/>
        <v>040000</v>
      </c>
      <c r="E2592" s="16" t="str">
        <f>VLOOKUP(D2592:D5748,'[10]Catalogos CRI'!$A$10:$B$19,2,FALSE)</f>
        <v>DERECHOS</v>
      </c>
      <c r="F2592" s="16" t="str">
        <f t="shared" si="364"/>
        <v>044000</v>
      </c>
      <c r="G2592" s="16" t="str">
        <f>VLOOKUP(F2592:F5748,'[10]Catalogos CRI'!$A$24:$B$65,2,FALSE)</f>
        <v>OTROS DERECHOS</v>
      </c>
      <c r="H2592" s="16" t="str">
        <f t="shared" si="365"/>
        <v>044010</v>
      </c>
      <c r="I2592" s="16" t="str">
        <f>VLOOKUP(H2592:H5748,'[10]Catalogos CRI'!$A$70:$B$148,2,FALSE)</f>
        <v>Derechos no especificados</v>
      </c>
      <c r="J2592" s="16" t="str">
        <f t="shared" si="366"/>
        <v>044015</v>
      </c>
      <c r="K2592" s="16" t="str">
        <f>VLOOKUP(J2592:J5748,'[10]Catalogos CRI'!$A$153:$B$335,2,FALSE)</f>
        <v>Otros servicios no especificados</v>
      </c>
      <c r="L2592" s="16" t="str">
        <f t="shared" si="367"/>
        <v>400</v>
      </c>
      <c r="M2592" s="16" t="str">
        <f>VLOOKUP(L2592:L5748,[11]FF!$A$10:$B$16,2,FALSE)</f>
        <v>Ingresos Propios</v>
      </c>
      <c r="N2592" s="16" t="str">
        <f t="shared" si="368"/>
        <v>401</v>
      </c>
      <c r="O2592" s="16" t="str">
        <f>VLOOKUP(N2592:N5748,[11]FF!$A$22:$B$93,2,FALSE)</f>
        <v>Ingresos Propios</v>
      </c>
      <c r="P2592" s="16">
        <v>880466</v>
      </c>
      <c r="Q2592" s="16">
        <v>3</v>
      </c>
      <c r="R2592" s="17">
        <v>356214</v>
      </c>
      <c r="S2592" s="17">
        <v>0</v>
      </c>
      <c r="T2592" s="17">
        <f t="shared" si="360"/>
        <v>356214</v>
      </c>
      <c r="U2592" s="17">
        <v>0</v>
      </c>
      <c r="V2592" s="17">
        <v>0</v>
      </c>
      <c r="W2592" s="17">
        <f t="shared" si="361"/>
        <v>356214</v>
      </c>
      <c r="X2592" t="str">
        <f>VLOOKUP(J2592,'[12]Conver ASEJ VS Clave Nueva'!$A$4:$C$193,3,FALSE)</f>
        <v>4.4.1.9</v>
      </c>
      <c r="Y2592" t="str">
        <f>VLOOKUP(K2592,'[13]Conver ASEJ VS Clave Nueva'!$B$4:$D$193,3,FALSE)</f>
        <v>Otros servicios no especificados</v>
      </c>
    </row>
    <row r="2593" spans="1:25" x14ac:dyDescent="0.25">
      <c r="A2593" s="16">
        <v>87006</v>
      </c>
      <c r="B2593" s="16" t="s">
        <v>64</v>
      </c>
      <c r="C2593" s="16" t="str">
        <f t="shared" si="362"/>
        <v>2018</v>
      </c>
      <c r="D2593" s="16" t="str">
        <f t="shared" si="363"/>
        <v>040000</v>
      </c>
      <c r="E2593" s="16" t="str">
        <f>VLOOKUP(D2593:D5749,'[10]Catalogos CRI'!$A$10:$B$19,2,FALSE)</f>
        <v>DERECHOS</v>
      </c>
      <c r="F2593" s="16" t="str">
        <f t="shared" si="364"/>
        <v>044000</v>
      </c>
      <c r="G2593" s="16" t="str">
        <f>VLOOKUP(F2593:F5749,'[10]Catalogos CRI'!$A$24:$B$65,2,FALSE)</f>
        <v>OTROS DERECHOS</v>
      </c>
      <c r="H2593" s="16" t="str">
        <f t="shared" si="365"/>
        <v>044010</v>
      </c>
      <c r="I2593" s="16" t="str">
        <f>VLOOKUP(H2593:H5749,'[10]Catalogos CRI'!$A$70:$B$148,2,FALSE)</f>
        <v>Derechos no especificados</v>
      </c>
      <c r="J2593" s="16" t="str">
        <f t="shared" si="366"/>
        <v>044015</v>
      </c>
      <c r="K2593" s="16" t="str">
        <f>VLOOKUP(J2593:J5749,'[10]Catalogos CRI'!$A$153:$B$335,2,FALSE)</f>
        <v>Otros servicios no especificados</v>
      </c>
      <c r="L2593" s="16" t="str">
        <f t="shared" si="367"/>
        <v>400</v>
      </c>
      <c r="M2593" s="16" t="str">
        <f>VLOOKUP(L2593:L5749,[11]FF!$A$10:$B$16,2,FALSE)</f>
        <v>Ingresos Propios</v>
      </c>
      <c r="N2593" s="16" t="str">
        <f t="shared" si="368"/>
        <v>401</v>
      </c>
      <c r="O2593" s="16" t="str">
        <f>VLOOKUP(N2593:N5749,[11]FF!$A$22:$B$93,2,FALSE)</f>
        <v>Ingresos Propios</v>
      </c>
      <c r="P2593" s="16">
        <v>880467</v>
      </c>
      <c r="Q2593" s="16">
        <v>4</v>
      </c>
      <c r="R2593" s="17">
        <v>356214</v>
      </c>
      <c r="S2593" s="17">
        <v>0</v>
      </c>
      <c r="T2593" s="17">
        <f t="shared" si="360"/>
        <v>356214</v>
      </c>
      <c r="U2593" s="17">
        <v>0</v>
      </c>
      <c r="V2593" s="17">
        <v>0</v>
      </c>
      <c r="W2593" s="17">
        <f t="shared" si="361"/>
        <v>356214</v>
      </c>
      <c r="X2593" t="str">
        <f>VLOOKUP(J2593,'[12]Conver ASEJ VS Clave Nueva'!$A$4:$C$193,3,FALSE)</f>
        <v>4.4.1.9</v>
      </c>
      <c r="Y2593" t="str">
        <f>VLOOKUP(K2593,'[13]Conver ASEJ VS Clave Nueva'!$B$4:$D$193,3,FALSE)</f>
        <v>Otros servicios no especificados</v>
      </c>
    </row>
    <row r="2594" spans="1:25" x14ac:dyDescent="0.25">
      <c r="A2594" s="16">
        <v>87006</v>
      </c>
      <c r="B2594" s="16" t="s">
        <v>64</v>
      </c>
      <c r="C2594" s="16" t="str">
        <f t="shared" si="362"/>
        <v>2018</v>
      </c>
      <c r="D2594" s="16" t="str">
        <f t="shared" si="363"/>
        <v>040000</v>
      </c>
      <c r="E2594" s="16" t="str">
        <f>VLOOKUP(D2594:D5750,'[10]Catalogos CRI'!$A$10:$B$19,2,FALSE)</f>
        <v>DERECHOS</v>
      </c>
      <c r="F2594" s="16" t="str">
        <f t="shared" si="364"/>
        <v>044000</v>
      </c>
      <c r="G2594" s="16" t="str">
        <f>VLOOKUP(F2594:F5750,'[10]Catalogos CRI'!$A$24:$B$65,2,FALSE)</f>
        <v>OTROS DERECHOS</v>
      </c>
      <c r="H2594" s="16" t="str">
        <f t="shared" si="365"/>
        <v>044010</v>
      </c>
      <c r="I2594" s="16" t="str">
        <f>VLOOKUP(H2594:H5750,'[10]Catalogos CRI'!$A$70:$B$148,2,FALSE)</f>
        <v>Derechos no especificados</v>
      </c>
      <c r="J2594" s="16" t="str">
        <f t="shared" si="366"/>
        <v>044015</v>
      </c>
      <c r="K2594" s="16" t="str">
        <f>VLOOKUP(J2594:J5750,'[10]Catalogos CRI'!$A$153:$B$335,2,FALSE)</f>
        <v>Otros servicios no especificados</v>
      </c>
      <c r="L2594" s="16" t="str">
        <f t="shared" si="367"/>
        <v>400</v>
      </c>
      <c r="M2594" s="16" t="str">
        <f>VLOOKUP(L2594:L5750,[11]FF!$A$10:$B$16,2,FALSE)</f>
        <v>Ingresos Propios</v>
      </c>
      <c r="N2594" s="16" t="str">
        <f t="shared" si="368"/>
        <v>401</v>
      </c>
      <c r="O2594" s="16" t="str">
        <f>VLOOKUP(N2594:N5750,[11]FF!$A$22:$B$93,2,FALSE)</f>
        <v>Ingresos Propios</v>
      </c>
      <c r="P2594" s="16">
        <v>880469</v>
      </c>
      <c r="Q2594" s="16">
        <v>6</v>
      </c>
      <c r="R2594" s="17">
        <v>356214</v>
      </c>
      <c r="S2594" s="17">
        <v>0</v>
      </c>
      <c r="T2594" s="17">
        <f t="shared" si="360"/>
        <v>356214</v>
      </c>
      <c r="U2594" s="17">
        <v>0</v>
      </c>
      <c r="V2594" s="17">
        <v>0</v>
      </c>
      <c r="W2594" s="17">
        <f t="shared" si="361"/>
        <v>356214</v>
      </c>
      <c r="X2594" t="str">
        <f>VLOOKUP(J2594,'[12]Conver ASEJ VS Clave Nueva'!$A$4:$C$193,3,FALSE)</f>
        <v>4.4.1.9</v>
      </c>
      <c r="Y2594" t="str">
        <f>VLOOKUP(K2594,'[13]Conver ASEJ VS Clave Nueva'!$B$4:$D$193,3,FALSE)</f>
        <v>Otros servicios no especificados</v>
      </c>
    </row>
    <row r="2595" spans="1:25" x14ac:dyDescent="0.25">
      <c r="A2595" s="16">
        <v>87006</v>
      </c>
      <c r="B2595" s="16" t="s">
        <v>64</v>
      </c>
      <c r="C2595" s="16" t="str">
        <f t="shared" si="362"/>
        <v>2018</v>
      </c>
      <c r="D2595" s="16" t="str">
        <f t="shared" si="363"/>
        <v>040000</v>
      </c>
      <c r="E2595" s="16" t="str">
        <f>VLOOKUP(D2595:D5751,'[10]Catalogos CRI'!$A$10:$B$19,2,FALSE)</f>
        <v>DERECHOS</v>
      </c>
      <c r="F2595" s="16" t="str">
        <f t="shared" si="364"/>
        <v>044000</v>
      </c>
      <c r="G2595" s="16" t="str">
        <f>VLOOKUP(F2595:F5751,'[10]Catalogos CRI'!$A$24:$B$65,2,FALSE)</f>
        <v>OTROS DERECHOS</v>
      </c>
      <c r="H2595" s="16" t="str">
        <f t="shared" si="365"/>
        <v>044010</v>
      </c>
      <c r="I2595" s="16" t="str">
        <f>VLOOKUP(H2595:H5751,'[10]Catalogos CRI'!$A$70:$B$148,2,FALSE)</f>
        <v>Derechos no especificados</v>
      </c>
      <c r="J2595" s="16" t="str">
        <f t="shared" si="366"/>
        <v>044015</v>
      </c>
      <c r="K2595" s="16" t="str">
        <f>VLOOKUP(J2595:J5751,'[10]Catalogos CRI'!$A$153:$B$335,2,FALSE)</f>
        <v>Otros servicios no especificados</v>
      </c>
      <c r="L2595" s="16" t="str">
        <f t="shared" si="367"/>
        <v>400</v>
      </c>
      <c r="M2595" s="16" t="str">
        <f>VLOOKUP(L2595:L5751,[11]FF!$A$10:$B$16,2,FALSE)</f>
        <v>Ingresos Propios</v>
      </c>
      <c r="N2595" s="16" t="str">
        <f t="shared" si="368"/>
        <v>401</v>
      </c>
      <c r="O2595" s="16" t="str">
        <f>VLOOKUP(N2595:N5751,[11]FF!$A$22:$B$93,2,FALSE)</f>
        <v>Ingresos Propios</v>
      </c>
      <c r="P2595" s="16">
        <v>880470</v>
      </c>
      <c r="Q2595" s="16">
        <v>7</v>
      </c>
      <c r="R2595" s="17">
        <v>356214</v>
      </c>
      <c r="S2595" s="17">
        <v>0</v>
      </c>
      <c r="T2595" s="17">
        <f t="shared" si="360"/>
        <v>356214</v>
      </c>
      <c r="U2595" s="17">
        <v>0</v>
      </c>
      <c r="V2595" s="17">
        <v>0</v>
      </c>
      <c r="W2595" s="17">
        <f t="shared" si="361"/>
        <v>356214</v>
      </c>
      <c r="X2595" t="str">
        <f>VLOOKUP(J2595,'[12]Conver ASEJ VS Clave Nueva'!$A$4:$C$193,3,FALSE)</f>
        <v>4.4.1.9</v>
      </c>
      <c r="Y2595" t="str">
        <f>VLOOKUP(K2595,'[13]Conver ASEJ VS Clave Nueva'!$B$4:$D$193,3,FALSE)</f>
        <v>Otros servicios no especificados</v>
      </c>
    </row>
    <row r="2596" spans="1:25" x14ac:dyDescent="0.25">
      <c r="A2596" s="16">
        <v>87006</v>
      </c>
      <c r="B2596" s="16" t="s">
        <v>64</v>
      </c>
      <c r="C2596" s="16" t="str">
        <f t="shared" si="362"/>
        <v>2018</v>
      </c>
      <c r="D2596" s="16" t="str">
        <f t="shared" si="363"/>
        <v>040000</v>
      </c>
      <c r="E2596" s="16" t="str">
        <f>VLOOKUP(D2596:D5752,'[10]Catalogos CRI'!$A$10:$B$19,2,FALSE)</f>
        <v>DERECHOS</v>
      </c>
      <c r="F2596" s="16" t="str">
        <f t="shared" si="364"/>
        <v>044000</v>
      </c>
      <c r="G2596" s="16" t="str">
        <f>VLOOKUP(F2596:F5752,'[10]Catalogos CRI'!$A$24:$B$65,2,FALSE)</f>
        <v>OTROS DERECHOS</v>
      </c>
      <c r="H2596" s="16" t="str">
        <f t="shared" si="365"/>
        <v>044010</v>
      </c>
      <c r="I2596" s="16" t="str">
        <f>VLOOKUP(H2596:H5752,'[10]Catalogos CRI'!$A$70:$B$148,2,FALSE)</f>
        <v>Derechos no especificados</v>
      </c>
      <c r="J2596" s="16" t="str">
        <f t="shared" si="366"/>
        <v>044015</v>
      </c>
      <c r="K2596" s="16" t="str">
        <f>VLOOKUP(J2596:J5752,'[10]Catalogos CRI'!$A$153:$B$335,2,FALSE)</f>
        <v>Otros servicios no especificados</v>
      </c>
      <c r="L2596" s="16" t="str">
        <f t="shared" si="367"/>
        <v>400</v>
      </c>
      <c r="M2596" s="16" t="str">
        <f>VLOOKUP(L2596:L5752,[11]FF!$A$10:$B$16,2,FALSE)</f>
        <v>Ingresos Propios</v>
      </c>
      <c r="N2596" s="16" t="str">
        <f t="shared" si="368"/>
        <v>401</v>
      </c>
      <c r="O2596" s="16" t="str">
        <f>VLOOKUP(N2596:N5752,[11]FF!$A$22:$B$93,2,FALSE)</f>
        <v>Ingresos Propios</v>
      </c>
      <c r="P2596" s="16">
        <v>880471</v>
      </c>
      <c r="Q2596" s="16">
        <v>8</v>
      </c>
      <c r="R2596" s="17">
        <v>356214</v>
      </c>
      <c r="S2596" s="17">
        <v>0</v>
      </c>
      <c r="T2596" s="17">
        <f t="shared" si="360"/>
        <v>356214</v>
      </c>
      <c r="U2596" s="17">
        <v>0</v>
      </c>
      <c r="V2596" s="17">
        <v>0</v>
      </c>
      <c r="W2596" s="17">
        <f t="shared" si="361"/>
        <v>356214</v>
      </c>
      <c r="X2596" t="str">
        <f>VLOOKUP(J2596,'[12]Conver ASEJ VS Clave Nueva'!$A$4:$C$193,3,FALSE)</f>
        <v>4.4.1.9</v>
      </c>
      <c r="Y2596" t="str">
        <f>VLOOKUP(K2596,'[13]Conver ASEJ VS Clave Nueva'!$B$4:$D$193,3,FALSE)</f>
        <v>Otros servicios no especificados</v>
      </c>
    </row>
    <row r="2597" spans="1:25" x14ac:dyDescent="0.25">
      <c r="A2597" s="16">
        <v>87006</v>
      </c>
      <c r="B2597" s="16" t="s">
        <v>64</v>
      </c>
      <c r="C2597" s="16" t="str">
        <f t="shared" si="362"/>
        <v>2018</v>
      </c>
      <c r="D2597" s="16" t="str">
        <f t="shared" si="363"/>
        <v>040000</v>
      </c>
      <c r="E2597" s="16" t="str">
        <f>VLOOKUP(D2597:D5753,'[10]Catalogos CRI'!$A$10:$B$19,2,FALSE)</f>
        <v>DERECHOS</v>
      </c>
      <c r="F2597" s="16" t="str">
        <f t="shared" si="364"/>
        <v>044000</v>
      </c>
      <c r="G2597" s="16" t="str">
        <f>VLOOKUP(F2597:F5753,'[10]Catalogos CRI'!$A$24:$B$65,2,FALSE)</f>
        <v>OTROS DERECHOS</v>
      </c>
      <c r="H2597" s="16" t="str">
        <f t="shared" si="365"/>
        <v>044010</v>
      </c>
      <c r="I2597" s="16" t="str">
        <f>VLOOKUP(H2597:H5753,'[10]Catalogos CRI'!$A$70:$B$148,2,FALSE)</f>
        <v>Derechos no especificados</v>
      </c>
      <c r="J2597" s="16" t="str">
        <f t="shared" si="366"/>
        <v>044015</v>
      </c>
      <c r="K2597" s="16" t="str">
        <f>VLOOKUP(J2597:J5753,'[10]Catalogos CRI'!$A$153:$B$335,2,FALSE)</f>
        <v>Otros servicios no especificados</v>
      </c>
      <c r="L2597" s="16" t="str">
        <f t="shared" si="367"/>
        <v>400</v>
      </c>
      <c r="M2597" s="16" t="str">
        <f>VLOOKUP(L2597:L5753,[11]FF!$A$10:$B$16,2,FALSE)</f>
        <v>Ingresos Propios</v>
      </c>
      <c r="N2597" s="16" t="str">
        <f t="shared" si="368"/>
        <v>401</v>
      </c>
      <c r="O2597" s="16" t="str">
        <f>VLOOKUP(N2597:N5753,[11]FF!$A$22:$B$93,2,FALSE)</f>
        <v>Ingresos Propios</v>
      </c>
      <c r="P2597" s="16">
        <v>880472</v>
      </c>
      <c r="Q2597" s="16">
        <v>9</v>
      </c>
      <c r="R2597" s="17">
        <v>356214</v>
      </c>
      <c r="S2597" s="17">
        <v>0</v>
      </c>
      <c r="T2597" s="17">
        <f t="shared" si="360"/>
        <v>356214</v>
      </c>
      <c r="U2597" s="17">
        <v>0</v>
      </c>
      <c r="V2597" s="17">
        <v>0</v>
      </c>
      <c r="W2597" s="17">
        <f t="shared" si="361"/>
        <v>356214</v>
      </c>
      <c r="X2597" t="str">
        <f>VLOOKUP(J2597,'[12]Conver ASEJ VS Clave Nueva'!$A$4:$C$193,3,FALSE)</f>
        <v>4.4.1.9</v>
      </c>
      <c r="Y2597" t="str">
        <f>VLOOKUP(K2597,'[13]Conver ASEJ VS Clave Nueva'!$B$4:$D$193,3,FALSE)</f>
        <v>Otros servicios no especificados</v>
      </c>
    </row>
    <row r="2598" spans="1:25" x14ac:dyDescent="0.25">
      <c r="A2598" s="16">
        <v>87006</v>
      </c>
      <c r="B2598" s="16" t="s">
        <v>64</v>
      </c>
      <c r="C2598" s="16" t="str">
        <f t="shared" si="362"/>
        <v>2018</v>
      </c>
      <c r="D2598" s="16" t="str">
        <f t="shared" si="363"/>
        <v>040000</v>
      </c>
      <c r="E2598" s="16" t="str">
        <f>VLOOKUP(D2598:D5754,'[10]Catalogos CRI'!$A$10:$B$19,2,FALSE)</f>
        <v>DERECHOS</v>
      </c>
      <c r="F2598" s="16" t="str">
        <f t="shared" si="364"/>
        <v>044000</v>
      </c>
      <c r="G2598" s="16" t="str">
        <f>VLOOKUP(F2598:F5754,'[10]Catalogos CRI'!$A$24:$B$65,2,FALSE)</f>
        <v>OTROS DERECHOS</v>
      </c>
      <c r="H2598" s="16" t="str">
        <f t="shared" si="365"/>
        <v>044010</v>
      </c>
      <c r="I2598" s="16" t="str">
        <f>VLOOKUP(H2598:H5754,'[10]Catalogos CRI'!$A$70:$B$148,2,FALSE)</f>
        <v>Derechos no especificados</v>
      </c>
      <c r="J2598" s="16" t="str">
        <f t="shared" si="366"/>
        <v>044015</v>
      </c>
      <c r="K2598" s="16" t="str">
        <f>VLOOKUP(J2598:J5754,'[10]Catalogos CRI'!$A$153:$B$335,2,FALSE)</f>
        <v>Otros servicios no especificados</v>
      </c>
      <c r="L2598" s="16" t="str">
        <f t="shared" si="367"/>
        <v>400</v>
      </c>
      <c r="M2598" s="16" t="str">
        <f>VLOOKUP(L2598:L5754,[11]FF!$A$10:$B$16,2,FALSE)</f>
        <v>Ingresos Propios</v>
      </c>
      <c r="N2598" s="16" t="str">
        <f t="shared" si="368"/>
        <v>401</v>
      </c>
      <c r="O2598" s="16" t="str">
        <f>VLOOKUP(N2598:N5754,[11]FF!$A$22:$B$93,2,FALSE)</f>
        <v>Ingresos Propios</v>
      </c>
      <c r="P2598" s="16">
        <v>880473</v>
      </c>
      <c r="Q2598" s="16">
        <v>10</v>
      </c>
      <c r="R2598" s="17">
        <v>356214</v>
      </c>
      <c r="S2598" s="17">
        <v>0</v>
      </c>
      <c r="T2598" s="17">
        <f t="shared" si="360"/>
        <v>356214</v>
      </c>
      <c r="U2598" s="17">
        <v>0</v>
      </c>
      <c r="V2598" s="17">
        <v>0</v>
      </c>
      <c r="W2598" s="17">
        <f t="shared" si="361"/>
        <v>356214</v>
      </c>
      <c r="X2598" t="str">
        <f>VLOOKUP(J2598,'[12]Conver ASEJ VS Clave Nueva'!$A$4:$C$193,3,FALSE)</f>
        <v>4.4.1.9</v>
      </c>
      <c r="Y2598" t="str">
        <f>VLOOKUP(K2598,'[13]Conver ASEJ VS Clave Nueva'!$B$4:$D$193,3,FALSE)</f>
        <v>Otros servicios no especificados</v>
      </c>
    </row>
    <row r="2599" spans="1:25" x14ac:dyDescent="0.25">
      <c r="A2599" s="16">
        <v>87006</v>
      </c>
      <c r="B2599" s="16" t="s">
        <v>64</v>
      </c>
      <c r="C2599" s="16" t="str">
        <f t="shared" si="362"/>
        <v>2018</v>
      </c>
      <c r="D2599" s="16" t="str">
        <f t="shared" si="363"/>
        <v>040000</v>
      </c>
      <c r="E2599" s="16" t="str">
        <f>VLOOKUP(D2599:D5755,'[10]Catalogos CRI'!$A$10:$B$19,2,FALSE)</f>
        <v>DERECHOS</v>
      </c>
      <c r="F2599" s="16" t="str">
        <f t="shared" si="364"/>
        <v>044000</v>
      </c>
      <c r="G2599" s="16" t="str">
        <f>VLOOKUP(F2599:F5755,'[10]Catalogos CRI'!$A$24:$B$65,2,FALSE)</f>
        <v>OTROS DERECHOS</v>
      </c>
      <c r="H2599" s="16" t="str">
        <f t="shared" si="365"/>
        <v>044010</v>
      </c>
      <c r="I2599" s="16" t="str">
        <f>VLOOKUP(H2599:H5755,'[10]Catalogos CRI'!$A$70:$B$148,2,FALSE)</f>
        <v>Derechos no especificados</v>
      </c>
      <c r="J2599" s="16" t="str">
        <f t="shared" si="366"/>
        <v>044015</v>
      </c>
      <c r="K2599" s="16" t="str">
        <f>VLOOKUP(J2599:J5755,'[10]Catalogos CRI'!$A$153:$B$335,2,FALSE)</f>
        <v>Otros servicios no especificados</v>
      </c>
      <c r="L2599" s="16" t="str">
        <f t="shared" si="367"/>
        <v>400</v>
      </c>
      <c r="M2599" s="16" t="str">
        <f>VLOOKUP(L2599:L5755,[11]FF!$A$10:$B$16,2,FALSE)</f>
        <v>Ingresos Propios</v>
      </c>
      <c r="N2599" s="16" t="str">
        <f t="shared" si="368"/>
        <v>401</v>
      </c>
      <c r="O2599" s="16" t="str">
        <f>VLOOKUP(N2599:N5755,[11]FF!$A$22:$B$93,2,FALSE)</f>
        <v>Ingresos Propios</v>
      </c>
      <c r="P2599" s="16">
        <v>880474</v>
      </c>
      <c r="Q2599" s="16">
        <v>11</v>
      </c>
      <c r="R2599" s="17">
        <v>356214</v>
      </c>
      <c r="S2599" s="17">
        <v>0</v>
      </c>
      <c r="T2599" s="17">
        <f t="shared" si="360"/>
        <v>356214</v>
      </c>
      <c r="U2599" s="17">
        <v>0</v>
      </c>
      <c r="V2599" s="17">
        <v>0</v>
      </c>
      <c r="W2599" s="17">
        <f t="shared" si="361"/>
        <v>356214</v>
      </c>
      <c r="X2599" t="str">
        <f>VLOOKUP(J2599,'[12]Conver ASEJ VS Clave Nueva'!$A$4:$C$193,3,FALSE)</f>
        <v>4.4.1.9</v>
      </c>
      <c r="Y2599" t="str">
        <f>VLOOKUP(K2599,'[13]Conver ASEJ VS Clave Nueva'!$B$4:$D$193,3,FALSE)</f>
        <v>Otros servicios no especificados</v>
      </c>
    </row>
    <row r="2600" spans="1:25" x14ac:dyDescent="0.25">
      <c r="A2600" s="16">
        <v>87006</v>
      </c>
      <c r="B2600" s="16" t="s">
        <v>64</v>
      </c>
      <c r="C2600" s="16" t="str">
        <f t="shared" si="362"/>
        <v>2018</v>
      </c>
      <c r="D2600" s="16" t="str">
        <f t="shared" si="363"/>
        <v>040000</v>
      </c>
      <c r="E2600" s="16" t="str">
        <f>VLOOKUP(D2600:D5756,'[10]Catalogos CRI'!$A$10:$B$19,2,FALSE)</f>
        <v>DERECHOS</v>
      </c>
      <c r="F2600" s="16" t="str">
        <f t="shared" si="364"/>
        <v>044000</v>
      </c>
      <c r="G2600" s="16" t="str">
        <f>VLOOKUP(F2600:F5756,'[10]Catalogos CRI'!$A$24:$B$65,2,FALSE)</f>
        <v>OTROS DERECHOS</v>
      </c>
      <c r="H2600" s="16" t="str">
        <f t="shared" si="365"/>
        <v>044010</v>
      </c>
      <c r="I2600" s="16" t="str">
        <f>VLOOKUP(H2600:H5756,'[10]Catalogos CRI'!$A$70:$B$148,2,FALSE)</f>
        <v>Derechos no especificados</v>
      </c>
      <c r="J2600" s="16" t="str">
        <f t="shared" si="366"/>
        <v>044015</v>
      </c>
      <c r="K2600" s="16" t="str">
        <f>VLOOKUP(J2600:J5756,'[10]Catalogos CRI'!$A$153:$B$335,2,FALSE)</f>
        <v>Otros servicios no especificados</v>
      </c>
      <c r="L2600" s="16" t="str">
        <f t="shared" si="367"/>
        <v>400</v>
      </c>
      <c r="M2600" s="16" t="str">
        <f>VLOOKUP(L2600:L5756,[11]FF!$A$10:$B$16,2,FALSE)</f>
        <v>Ingresos Propios</v>
      </c>
      <c r="N2600" s="16" t="str">
        <f t="shared" si="368"/>
        <v>401</v>
      </c>
      <c r="O2600" s="16" t="str">
        <f>VLOOKUP(N2600:N5756,[11]FF!$A$22:$B$93,2,FALSE)</f>
        <v>Ingresos Propios</v>
      </c>
      <c r="P2600" s="16">
        <v>880475</v>
      </c>
      <c r="Q2600" s="16">
        <v>12</v>
      </c>
      <c r="R2600" s="17">
        <v>356214</v>
      </c>
      <c r="S2600" s="17">
        <v>0</v>
      </c>
      <c r="T2600" s="17">
        <f t="shared" si="360"/>
        <v>356214</v>
      </c>
      <c r="U2600" s="17">
        <v>0</v>
      </c>
      <c r="V2600" s="17">
        <v>0</v>
      </c>
      <c r="W2600" s="17">
        <f t="shared" si="361"/>
        <v>356214</v>
      </c>
      <c r="X2600" t="str">
        <f>VLOOKUP(J2600,'[12]Conver ASEJ VS Clave Nueva'!$A$4:$C$193,3,FALSE)</f>
        <v>4.4.1.9</v>
      </c>
      <c r="Y2600" t="str">
        <f>VLOOKUP(K2600,'[13]Conver ASEJ VS Clave Nueva'!$B$4:$D$193,3,FALSE)</f>
        <v>Otros servicios no especificados</v>
      </c>
    </row>
    <row r="2601" spans="1:25" x14ac:dyDescent="0.25">
      <c r="A2601" s="16">
        <v>87007</v>
      </c>
      <c r="B2601" s="16" t="s">
        <v>60</v>
      </c>
      <c r="C2601" s="16" t="str">
        <f t="shared" si="362"/>
        <v>2018</v>
      </c>
      <c r="D2601" s="16" t="str">
        <f t="shared" si="363"/>
        <v>040000</v>
      </c>
      <c r="E2601" s="16" t="str">
        <f>VLOOKUP(D2601:D5757,'[10]Catalogos CRI'!$A$10:$B$19,2,FALSE)</f>
        <v>DERECHOS</v>
      </c>
      <c r="F2601" s="16" t="str">
        <f t="shared" si="364"/>
        <v>045000</v>
      </c>
      <c r="G2601" s="16" t="str">
        <f>VLOOKUP(F2601:F5757,'[10]Catalogos CRI'!$A$24:$B$65,2,FALSE)</f>
        <v>ACCESORIOS DE LOS DERECHOS</v>
      </c>
      <c r="H2601" s="16" t="str">
        <f t="shared" si="365"/>
        <v>045010</v>
      </c>
      <c r="I2601" s="16" t="str">
        <f>VLOOKUP(H2601:H5757,'[10]Catalogos CRI'!$A$70:$B$148,2,FALSE)</f>
        <v>ACCESORIOS DE LOS DERECHOS</v>
      </c>
      <c r="J2601" s="16" t="str">
        <f t="shared" si="366"/>
        <v>045011</v>
      </c>
      <c r="K2601" s="16" t="str">
        <f>VLOOKUP(J2601:J5757,'[10]Catalogos CRI'!$A$153:$B$335,2,FALSE)</f>
        <v>Falta de pago</v>
      </c>
      <c r="L2601" s="16" t="str">
        <f t="shared" si="367"/>
        <v>400</v>
      </c>
      <c r="M2601" s="16" t="str">
        <f>VLOOKUP(L2601:L5757,[11]FF!$A$10:$B$16,2,FALSE)</f>
        <v>Ingresos Propios</v>
      </c>
      <c r="N2601" s="16" t="str">
        <f t="shared" si="368"/>
        <v>401</v>
      </c>
      <c r="O2601" s="16" t="str">
        <f>VLOOKUP(N2601:N5757,[11]FF!$A$22:$B$93,2,FALSE)</f>
        <v>Ingresos Propios</v>
      </c>
      <c r="P2601" s="16">
        <v>880476</v>
      </c>
      <c r="Q2601" s="16">
        <v>1</v>
      </c>
      <c r="R2601" s="17">
        <v>235462.56</v>
      </c>
      <c r="S2601" s="17">
        <v>0</v>
      </c>
      <c r="T2601" s="17">
        <f t="shared" si="360"/>
        <v>235462.56</v>
      </c>
      <c r="U2601" s="17">
        <v>0</v>
      </c>
      <c r="V2601" s="17">
        <v>0</v>
      </c>
      <c r="W2601" s="17">
        <f t="shared" si="361"/>
        <v>235462.56</v>
      </c>
      <c r="X2601" t="str">
        <f>VLOOKUP(J2601,'[12]Conver ASEJ VS Clave Nueva'!$A$4:$C$193,3,FALSE)</f>
        <v>4.5.1.1</v>
      </c>
      <c r="Y2601" t="str">
        <f>VLOOKUP(K2601,'[13]Conver ASEJ VS Clave Nueva'!$B$4:$D$193,3,FALSE)</f>
        <v>Falta de pago</v>
      </c>
    </row>
    <row r="2602" spans="1:25" x14ac:dyDescent="0.25">
      <c r="A2602" s="16">
        <v>87007</v>
      </c>
      <c r="B2602" s="16" t="s">
        <v>60</v>
      </c>
      <c r="C2602" s="16" t="str">
        <f t="shared" si="362"/>
        <v>2018</v>
      </c>
      <c r="D2602" s="16" t="str">
        <f t="shared" si="363"/>
        <v>040000</v>
      </c>
      <c r="E2602" s="16" t="str">
        <f>VLOOKUP(D2602:D5758,'[10]Catalogos CRI'!$A$10:$B$19,2,FALSE)</f>
        <v>DERECHOS</v>
      </c>
      <c r="F2602" s="16" t="str">
        <f t="shared" si="364"/>
        <v>045000</v>
      </c>
      <c r="G2602" s="16" t="str">
        <f>VLOOKUP(F2602:F5758,'[10]Catalogos CRI'!$A$24:$B$65,2,FALSE)</f>
        <v>ACCESORIOS DE LOS DERECHOS</v>
      </c>
      <c r="H2602" s="16" t="str">
        <f t="shared" si="365"/>
        <v>045010</v>
      </c>
      <c r="I2602" s="16" t="str">
        <f>VLOOKUP(H2602:H5758,'[10]Catalogos CRI'!$A$70:$B$148,2,FALSE)</f>
        <v>ACCESORIOS DE LOS DERECHOS</v>
      </c>
      <c r="J2602" s="16" t="str">
        <f t="shared" si="366"/>
        <v>045011</v>
      </c>
      <c r="K2602" s="16" t="str">
        <f>VLOOKUP(J2602:J5758,'[10]Catalogos CRI'!$A$153:$B$335,2,FALSE)</f>
        <v>Falta de pago</v>
      </c>
      <c r="L2602" s="16" t="str">
        <f t="shared" si="367"/>
        <v>400</v>
      </c>
      <c r="M2602" s="16" t="str">
        <f>VLOOKUP(L2602:L5758,[11]FF!$A$10:$B$16,2,FALSE)</f>
        <v>Ingresos Propios</v>
      </c>
      <c r="N2602" s="16" t="str">
        <f t="shared" si="368"/>
        <v>401</v>
      </c>
      <c r="O2602" s="16" t="str">
        <f>VLOOKUP(N2602:N5758,[11]FF!$A$22:$B$93,2,FALSE)</f>
        <v>Ingresos Propios</v>
      </c>
      <c r="P2602" s="16">
        <v>880477</v>
      </c>
      <c r="Q2602" s="16">
        <v>2</v>
      </c>
      <c r="R2602" s="17">
        <v>235461</v>
      </c>
      <c r="S2602" s="17">
        <v>0</v>
      </c>
      <c r="T2602" s="17">
        <f t="shared" si="360"/>
        <v>235461</v>
      </c>
      <c r="U2602" s="17">
        <v>0</v>
      </c>
      <c r="V2602" s="17">
        <v>57784.9</v>
      </c>
      <c r="W2602" s="17">
        <f t="shared" si="361"/>
        <v>177676.1</v>
      </c>
      <c r="X2602" t="str">
        <f>VLOOKUP(J2602,'[12]Conver ASEJ VS Clave Nueva'!$A$4:$C$193,3,FALSE)</f>
        <v>4.5.1.1</v>
      </c>
      <c r="Y2602" t="str">
        <f>VLOOKUP(K2602,'[13]Conver ASEJ VS Clave Nueva'!$B$4:$D$193,3,FALSE)</f>
        <v>Falta de pago</v>
      </c>
    </row>
    <row r="2603" spans="1:25" x14ac:dyDescent="0.25">
      <c r="A2603" s="16">
        <v>87007</v>
      </c>
      <c r="B2603" s="16" t="s">
        <v>60</v>
      </c>
      <c r="C2603" s="16" t="str">
        <f t="shared" si="362"/>
        <v>2018</v>
      </c>
      <c r="D2603" s="16" t="str">
        <f t="shared" si="363"/>
        <v>040000</v>
      </c>
      <c r="E2603" s="16" t="str">
        <f>VLOOKUP(D2603:D5759,'[10]Catalogos CRI'!$A$10:$B$19,2,FALSE)</f>
        <v>DERECHOS</v>
      </c>
      <c r="F2603" s="16" t="str">
        <f t="shared" si="364"/>
        <v>045000</v>
      </c>
      <c r="G2603" s="16" t="str">
        <f>VLOOKUP(F2603:F5759,'[10]Catalogos CRI'!$A$24:$B$65,2,FALSE)</f>
        <v>ACCESORIOS DE LOS DERECHOS</v>
      </c>
      <c r="H2603" s="16" t="str">
        <f t="shared" si="365"/>
        <v>045010</v>
      </c>
      <c r="I2603" s="16" t="str">
        <f>VLOOKUP(H2603:H5759,'[10]Catalogos CRI'!$A$70:$B$148,2,FALSE)</f>
        <v>ACCESORIOS DE LOS DERECHOS</v>
      </c>
      <c r="J2603" s="16" t="str">
        <f t="shared" si="366"/>
        <v>045011</v>
      </c>
      <c r="K2603" s="16" t="str">
        <f>VLOOKUP(J2603:J5759,'[10]Catalogos CRI'!$A$153:$B$335,2,FALSE)</f>
        <v>Falta de pago</v>
      </c>
      <c r="L2603" s="16" t="str">
        <f t="shared" si="367"/>
        <v>400</v>
      </c>
      <c r="M2603" s="16" t="str">
        <f>VLOOKUP(L2603:L5759,[11]FF!$A$10:$B$16,2,FALSE)</f>
        <v>Ingresos Propios</v>
      </c>
      <c r="N2603" s="16" t="str">
        <f t="shared" si="368"/>
        <v>401</v>
      </c>
      <c r="O2603" s="16" t="str">
        <f>VLOOKUP(N2603:N5759,[11]FF!$A$22:$B$93,2,FALSE)</f>
        <v>Ingresos Propios</v>
      </c>
      <c r="P2603" s="16">
        <v>880478</v>
      </c>
      <c r="Q2603" s="16">
        <v>3</v>
      </c>
      <c r="R2603" s="17">
        <v>235461</v>
      </c>
      <c r="S2603" s="17">
        <v>0</v>
      </c>
      <c r="T2603" s="17">
        <f t="shared" si="360"/>
        <v>235461</v>
      </c>
      <c r="U2603" s="17">
        <v>0</v>
      </c>
      <c r="V2603" s="17">
        <v>6192.95</v>
      </c>
      <c r="W2603" s="17">
        <f t="shared" si="361"/>
        <v>229268.05</v>
      </c>
      <c r="X2603" t="str">
        <f>VLOOKUP(J2603,'[12]Conver ASEJ VS Clave Nueva'!$A$4:$C$193,3,FALSE)</f>
        <v>4.5.1.1</v>
      </c>
      <c r="Y2603" t="str">
        <f>VLOOKUP(K2603,'[13]Conver ASEJ VS Clave Nueva'!$B$4:$D$193,3,FALSE)</f>
        <v>Falta de pago</v>
      </c>
    </row>
    <row r="2604" spans="1:25" x14ac:dyDescent="0.25">
      <c r="A2604" s="16">
        <v>87007</v>
      </c>
      <c r="B2604" s="16" t="s">
        <v>60</v>
      </c>
      <c r="C2604" s="16" t="str">
        <f t="shared" si="362"/>
        <v>2018</v>
      </c>
      <c r="D2604" s="16" t="str">
        <f t="shared" si="363"/>
        <v>040000</v>
      </c>
      <c r="E2604" s="16" t="str">
        <f>VLOOKUP(D2604:D5760,'[10]Catalogos CRI'!$A$10:$B$19,2,FALSE)</f>
        <v>DERECHOS</v>
      </c>
      <c r="F2604" s="16" t="str">
        <f t="shared" si="364"/>
        <v>045000</v>
      </c>
      <c r="G2604" s="16" t="str">
        <f>VLOOKUP(F2604:F5760,'[10]Catalogos CRI'!$A$24:$B$65,2,FALSE)</f>
        <v>ACCESORIOS DE LOS DERECHOS</v>
      </c>
      <c r="H2604" s="16" t="str">
        <f t="shared" si="365"/>
        <v>045010</v>
      </c>
      <c r="I2604" s="16" t="str">
        <f>VLOOKUP(H2604:H5760,'[10]Catalogos CRI'!$A$70:$B$148,2,FALSE)</f>
        <v>ACCESORIOS DE LOS DERECHOS</v>
      </c>
      <c r="J2604" s="16" t="str">
        <f t="shared" si="366"/>
        <v>045011</v>
      </c>
      <c r="K2604" s="16" t="str">
        <f>VLOOKUP(J2604:J5760,'[10]Catalogos CRI'!$A$153:$B$335,2,FALSE)</f>
        <v>Falta de pago</v>
      </c>
      <c r="L2604" s="16" t="str">
        <f t="shared" si="367"/>
        <v>400</v>
      </c>
      <c r="M2604" s="16" t="str">
        <f>VLOOKUP(L2604:L5760,[11]FF!$A$10:$B$16,2,FALSE)</f>
        <v>Ingresos Propios</v>
      </c>
      <c r="N2604" s="16" t="str">
        <f t="shared" si="368"/>
        <v>401</v>
      </c>
      <c r="O2604" s="16" t="str">
        <f>VLOOKUP(N2604:N5760,[11]FF!$A$22:$B$93,2,FALSE)</f>
        <v>Ingresos Propios</v>
      </c>
      <c r="P2604" s="16">
        <v>880479</v>
      </c>
      <c r="Q2604" s="16">
        <v>4</v>
      </c>
      <c r="R2604" s="17">
        <v>235461</v>
      </c>
      <c r="S2604" s="17">
        <v>0</v>
      </c>
      <c r="T2604" s="17">
        <f t="shared" si="360"/>
        <v>235461</v>
      </c>
      <c r="U2604" s="17">
        <v>0</v>
      </c>
      <c r="V2604" s="17">
        <v>140426.71</v>
      </c>
      <c r="W2604" s="17">
        <f t="shared" si="361"/>
        <v>95034.290000000008</v>
      </c>
      <c r="X2604" t="str">
        <f>VLOOKUP(J2604,'[12]Conver ASEJ VS Clave Nueva'!$A$4:$C$193,3,FALSE)</f>
        <v>4.5.1.1</v>
      </c>
      <c r="Y2604" t="str">
        <f>VLOOKUP(K2604,'[13]Conver ASEJ VS Clave Nueva'!$B$4:$D$193,3,FALSE)</f>
        <v>Falta de pago</v>
      </c>
    </row>
    <row r="2605" spans="1:25" x14ac:dyDescent="0.25">
      <c r="A2605" s="16">
        <v>87007</v>
      </c>
      <c r="B2605" s="16" t="s">
        <v>60</v>
      </c>
      <c r="C2605" s="16" t="str">
        <f t="shared" si="362"/>
        <v>2018</v>
      </c>
      <c r="D2605" s="16" t="str">
        <f t="shared" si="363"/>
        <v>040000</v>
      </c>
      <c r="E2605" s="16" t="str">
        <f>VLOOKUP(D2605:D5761,'[10]Catalogos CRI'!$A$10:$B$19,2,FALSE)</f>
        <v>DERECHOS</v>
      </c>
      <c r="F2605" s="16" t="str">
        <f t="shared" si="364"/>
        <v>045000</v>
      </c>
      <c r="G2605" s="16" t="str">
        <f>VLOOKUP(F2605:F5761,'[10]Catalogos CRI'!$A$24:$B$65,2,FALSE)</f>
        <v>ACCESORIOS DE LOS DERECHOS</v>
      </c>
      <c r="H2605" s="16" t="str">
        <f t="shared" si="365"/>
        <v>045010</v>
      </c>
      <c r="I2605" s="16" t="str">
        <f>VLOOKUP(H2605:H5761,'[10]Catalogos CRI'!$A$70:$B$148,2,FALSE)</f>
        <v>ACCESORIOS DE LOS DERECHOS</v>
      </c>
      <c r="J2605" s="16" t="str">
        <f t="shared" si="366"/>
        <v>045011</v>
      </c>
      <c r="K2605" s="16" t="str">
        <f>VLOOKUP(J2605:J5761,'[10]Catalogos CRI'!$A$153:$B$335,2,FALSE)</f>
        <v>Falta de pago</v>
      </c>
      <c r="L2605" s="16" t="str">
        <f t="shared" si="367"/>
        <v>400</v>
      </c>
      <c r="M2605" s="16" t="str">
        <f>VLOOKUP(L2605:L5761,[11]FF!$A$10:$B$16,2,FALSE)</f>
        <v>Ingresos Propios</v>
      </c>
      <c r="N2605" s="16" t="str">
        <f t="shared" si="368"/>
        <v>401</v>
      </c>
      <c r="O2605" s="16" t="str">
        <f>VLOOKUP(N2605:N5761,[11]FF!$A$22:$B$93,2,FALSE)</f>
        <v>Ingresos Propios</v>
      </c>
      <c r="P2605" s="16">
        <v>880481</v>
      </c>
      <c r="Q2605" s="16">
        <v>6</v>
      </c>
      <c r="R2605" s="17">
        <v>235461</v>
      </c>
      <c r="S2605" s="17">
        <v>0</v>
      </c>
      <c r="T2605" s="17">
        <f t="shared" si="360"/>
        <v>235461</v>
      </c>
      <c r="U2605" s="17">
        <v>0</v>
      </c>
      <c r="V2605" s="17">
        <v>152903.04999999999</v>
      </c>
      <c r="W2605" s="17">
        <f t="shared" si="361"/>
        <v>82557.950000000012</v>
      </c>
      <c r="X2605" t="str">
        <f>VLOOKUP(J2605,'[12]Conver ASEJ VS Clave Nueva'!$A$4:$C$193,3,FALSE)</f>
        <v>4.5.1.1</v>
      </c>
      <c r="Y2605" t="str">
        <f>VLOOKUP(K2605,'[13]Conver ASEJ VS Clave Nueva'!$B$4:$D$193,3,FALSE)</f>
        <v>Falta de pago</v>
      </c>
    </row>
    <row r="2606" spans="1:25" x14ac:dyDescent="0.25">
      <c r="A2606" s="16">
        <v>87007</v>
      </c>
      <c r="B2606" s="16" t="s">
        <v>60</v>
      </c>
      <c r="C2606" s="16" t="str">
        <f t="shared" si="362"/>
        <v>2018</v>
      </c>
      <c r="D2606" s="16" t="str">
        <f t="shared" si="363"/>
        <v>040000</v>
      </c>
      <c r="E2606" s="16" t="str">
        <f>VLOOKUP(D2606:D5762,'[10]Catalogos CRI'!$A$10:$B$19,2,FALSE)</f>
        <v>DERECHOS</v>
      </c>
      <c r="F2606" s="16" t="str">
        <f t="shared" si="364"/>
        <v>045000</v>
      </c>
      <c r="G2606" s="16" t="str">
        <f>VLOOKUP(F2606:F5762,'[10]Catalogos CRI'!$A$24:$B$65,2,FALSE)</f>
        <v>ACCESORIOS DE LOS DERECHOS</v>
      </c>
      <c r="H2606" s="16" t="str">
        <f t="shared" si="365"/>
        <v>045010</v>
      </c>
      <c r="I2606" s="16" t="str">
        <f>VLOOKUP(H2606:H5762,'[10]Catalogos CRI'!$A$70:$B$148,2,FALSE)</f>
        <v>ACCESORIOS DE LOS DERECHOS</v>
      </c>
      <c r="J2606" s="16" t="str">
        <f t="shared" si="366"/>
        <v>045011</v>
      </c>
      <c r="K2606" s="16" t="str">
        <f>VLOOKUP(J2606:J5762,'[10]Catalogos CRI'!$A$153:$B$335,2,FALSE)</f>
        <v>Falta de pago</v>
      </c>
      <c r="L2606" s="16" t="str">
        <f t="shared" si="367"/>
        <v>400</v>
      </c>
      <c r="M2606" s="16" t="str">
        <f>VLOOKUP(L2606:L5762,[11]FF!$A$10:$B$16,2,FALSE)</f>
        <v>Ingresos Propios</v>
      </c>
      <c r="N2606" s="16" t="str">
        <f t="shared" si="368"/>
        <v>401</v>
      </c>
      <c r="O2606" s="16" t="str">
        <f>VLOOKUP(N2606:N5762,[11]FF!$A$22:$B$93,2,FALSE)</f>
        <v>Ingresos Propios</v>
      </c>
      <c r="P2606" s="16">
        <v>880482</v>
      </c>
      <c r="Q2606" s="16">
        <v>7</v>
      </c>
      <c r="R2606" s="17">
        <v>235461</v>
      </c>
      <c r="S2606" s="17">
        <v>0</v>
      </c>
      <c r="T2606" s="17">
        <f t="shared" si="360"/>
        <v>235461</v>
      </c>
      <c r="U2606" s="17">
        <v>0</v>
      </c>
      <c r="V2606" s="17">
        <v>184946.37</v>
      </c>
      <c r="W2606" s="17">
        <f t="shared" si="361"/>
        <v>50514.630000000005</v>
      </c>
      <c r="X2606" t="str">
        <f>VLOOKUP(J2606,'[12]Conver ASEJ VS Clave Nueva'!$A$4:$C$193,3,FALSE)</f>
        <v>4.5.1.1</v>
      </c>
      <c r="Y2606" t="str">
        <f>VLOOKUP(K2606,'[13]Conver ASEJ VS Clave Nueva'!$B$4:$D$193,3,FALSE)</f>
        <v>Falta de pago</v>
      </c>
    </row>
    <row r="2607" spans="1:25" x14ac:dyDescent="0.25">
      <c r="A2607" s="16">
        <v>87007</v>
      </c>
      <c r="B2607" s="16" t="s">
        <v>60</v>
      </c>
      <c r="C2607" s="16" t="str">
        <f t="shared" si="362"/>
        <v>2018</v>
      </c>
      <c r="D2607" s="16" t="str">
        <f t="shared" si="363"/>
        <v>040000</v>
      </c>
      <c r="E2607" s="16" t="str">
        <f>VLOOKUP(D2607:D5763,'[10]Catalogos CRI'!$A$10:$B$19,2,FALSE)</f>
        <v>DERECHOS</v>
      </c>
      <c r="F2607" s="16" t="str">
        <f t="shared" si="364"/>
        <v>045000</v>
      </c>
      <c r="G2607" s="16" t="str">
        <f>VLOOKUP(F2607:F5763,'[10]Catalogos CRI'!$A$24:$B$65,2,FALSE)</f>
        <v>ACCESORIOS DE LOS DERECHOS</v>
      </c>
      <c r="H2607" s="16" t="str">
        <f t="shared" si="365"/>
        <v>045010</v>
      </c>
      <c r="I2607" s="16" t="str">
        <f>VLOOKUP(H2607:H5763,'[10]Catalogos CRI'!$A$70:$B$148,2,FALSE)</f>
        <v>ACCESORIOS DE LOS DERECHOS</v>
      </c>
      <c r="J2607" s="16" t="str">
        <f t="shared" si="366"/>
        <v>045011</v>
      </c>
      <c r="K2607" s="16" t="str">
        <f>VLOOKUP(J2607:J5763,'[10]Catalogos CRI'!$A$153:$B$335,2,FALSE)</f>
        <v>Falta de pago</v>
      </c>
      <c r="L2607" s="16" t="str">
        <f t="shared" si="367"/>
        <v>400</v>
      </c>
      <c r="M2607" s="16" t="str">
        <f>VLOOKUP(L2607:L5763,[11]FF!$A$10:$B$16,2,FALSE)</f>
        <v>Ingresos Propios</v>
      </c>
      <c r="N2607" s="16" t="str">
        <f t="shared" si="368"/>
        <v>401</v>
      </c>
      <c r="O2607" s="16" t="str">
        <f>VLOOKUP(N2607:N5763,[11]FF!$A$22:$B$93,2,FALSE)</f>
        <v>Ingresos Propios</v>
      </c>
      <c r="P2607" s="16">
        <v>880483</v>
      </c>
      <c r="Q2607" s="16">
        <v>8</v>
      </c>
      <c r="R2607" s="17">
        <v>235461</v>
      </c>
      <c r="S2607" s="17">
        <v>0</v>
      </c>
      <c r="T2607" s="17">
        <f t="shared" si="360"/>
        <v>235461</v>
      </c>
      <c r="U2607" s="17">
        <v>0</v>
      </c>
      <c r="V2607" s="17">
        <v>200863.91</v>
      </c>
      <c r="W2607" s="17">
        <f t="shared" si="361"/>
        <v>34597.089999999997</v>
      </c>
      <c r="X2607" t="str">
        <f>VLOOKUP(J2607,'[12]Conver ASEJ VS Clave Nueva'!$A$4:$C$193,3,FALSE)</f>
        <v>4.5.1.1</v>
      </c>
      <c r="Y2607" t="str">
        <f>VLOOKUP(K2607,'[13]Conver ASEJ VS Clave Nueva'!$B$4:$D$193,3,FALSE)</f>
        <v>Falta de pago</v>
      </c>
    </row>
    <row r="2608" spans="1:25" x14ac:dyDescent="0.25">
      <c r="A2608" s="16">
        <v>87007</v>
      </c>
      <c r="B2608" s="16" t="s">
        <v>60</v>
      </c>
      <c r="C2608" s="16" t="str">
        <f t="shared" si="362"/>
        <v>2018</v>
      </c>
      <c r="D2608" s="16" t="str">
        <f t="shared" si="363"/>
        <v>040000</v>
      </c>
      <c r="E2608" s="16" t="str">
        <f>VLOOKUP(D2608:D5764,'[10]Catalogos CRI'!$A$10:$B$19,2,FALSE)</f>
        <v>DERECHOS</v>
      </c>
      <c r="F2608" s="16" t="str">
        <f t="shared" si="364"/>
        <v>045000</v>
      </c>
      <c r="G2608" s="16" t="str">
        <f>VLOOKUP(F2608:F5764,'[10]Catalogos CRI'!$A$24:$B$65,2,FALSE)</f>
        <v>ACCESORIOS DE LOS DERECHOS</v>
      </c>
      <c r="H2608" s="16" t="str">
        <f t="shared" si="365"/>
        <v>045010</v>
      </c>
      <c r="I2608" s="16" t="str">
        <f>VLOOKUP(H2608:H5764,'[10]Catalogos CRI'!$A$70:$B$148,2,FALSE)</f>
        <v>ACCESORIOS DE LOS DERECHOS</v>
      </c>
      <c r="J2608" s="16" t="str">
        <f t="shared" si="366"/>
        <v>045011</v>
      </c>
      <c r="K2608" s="16" t="str">
        <f>VLOOKUP(J2608:J5764,'[10]Catalogos CRI'!$A$153:$B$335,2,FALSE)</f>
        <v>Falta de pago</v>
      </c>
      <c r="L2608" s="16" t="str">
        <f t="shared" si="367"/>
        <v>400</v>
      </c>
      <c r="M2608" s="16" t="str">
        <f>VLOOKUP(L2608:L5764,[11]FF!$A$10:$B$16,2,FALSE)</f>
        <v>Ingresos Propios</v>
      </c>
      <c r="N2608" s="16" t="str">
        <f t="shared" si="368"/>
        <v>401</v>
      </c>
      <c r="O2608" s="16" t="str">
        <f>VLOOKUP(N2608:N5764,[11]FF!$A$22:$B$93,2,FALSE)</f>
        <v>Ingresos Propios</v>
      </c>
      <c r="P2608" s="16">
        <v>880484</v>
      </c>
      <c r="Q2608" s="16">
        <v>9</v>
      </c>
      <c r="R2608" s="17">
        <v>235461</v>
      </c>
      <c r="S2608" s="17">
        <v>0</v>
      </c>
      <c r="T2608" s="17">
        <f t="shared" si="360"/>
        <v>235461</v>
      </c>
      <c r="U2608" s="17">
        <v>0</v>
      </c>
      <c r="V2608" s="17">
        <v>289641.09999999998</v>
      </c>
      <c r="W2608" s="17">
        <f t="shared" si="361"/>
        <v>-54180.099999999977</v>
      </c>
      <c r="X2608" t="str">
        <f>VLOOKUP(J2608,'[12]Conver ASEJ VS Clave Nueva'!$A$4:$C$193,3,FALSE)</f>
        <v>4.5.1.1</v>
      </c>
      <c r="Y2608" t="str">
        <f>VLOOKUP(K2608,'[13]Conver ASEJ VS Clave Nueva'!$B$4:$D$193,3,FALSE)</f>
        <v>Falta de pago</v>
      </c>
    </row>
    <row r="2609" spans="1:25" x14ac:dyDescent="0.25">
      <c r="A2609" s="16">
        <v>87007</v>
      </c>
      <c r="B2609" s="16" t="s">
        <v>60</v>
      </c>
      <c r="C2609" s="16" t="str">
        <f t="shared" si="362"/>
        <v>2018</v>
      </c>
      <c r="D2609" s="16" t="str">
        <f t="shared" si="363"/>
        <v>040000</v>
      </c>
      <c r="E2609" s="16" t="str">
        <f>VLOOKUP(D2609:D5765,'[10]Catalogos CRI'!$A$10:$B$19,2,FALSE)</f>
        <v>DERECHOS</v>
      </c>
      <c r="F2609" s="16" t="str">
        <f t="shared" si="364"/>
        <v>045000</v>
      </c>
      <c r="G2609" s="16" t="str">
        <f>VLOOKUP(F2609:F5765,'[10]Catalogos CRI'!$A$24:$B$65,2,FALSE)</f>
        <v>ACCESORIOS DE LOS DERECHOS</v>
      </c>
      <c r="H2609" s="16" t="str">
        <f t="shared" si="365"/>
        <v>045010</v>
      </c>
      <c r="I2609" s="16" t="str">
        <f>VLOOKUP(H2609:H5765,'[10]Catalogos CRI'!$A$70:$B$148,2,FALSE)</f>
        <v>ACCESORIOS DE LOS DERECHOS</v>
      </c>
      <c r="J2609" s="16" t="str">
        <f t="shared" si="366"/>
        <v>045011</v>
      </c>
      <c r="K2609" s="16" t="str">
        <f>VLOOKUP(J2609:J5765,'[10]Catalogos CRI'!$A$153:$B$335,2,FALSE)</f>
        <v>Falta de pago</v>
      </c>
      <c r="L2609" s="16" t="str">
        <f t="shared" si="367"/>
        <v>400</v>
      </c>
      <c r="M2609" s="16" t="str">
        <f>VLOOKUP(L2609:L5765,[11]FF!$A$10:$B$16,2,FALSE)</f>
        <v>Ingresos Propios</v>
      </c>
      <c r="N2609" s="16" t="str">
        <f t="shared" si="368"/>
        <v>401</v>
      </c>
      <c r="O2609" s="16" t="str">
        <f>VLOOKUP(N2609:N5765,[11]FF!$A$22:$B$93,2,FALSE)</f>
        <v>Ingresos Propios</v>
      </c>
      <c r="P2609" s="16">
        <v>880485</v>
      </c>
      <c r="Q2609" s="16">
        <v>10</v>
      </c>
      <c r="R2609" s="17">
        <v>235461</v>
      </c>
      <c r="S2609" s="17">
        <v>0</v>
      </c>
      <c r="T2609" s="17">
        <f t="shared" si="360"/>
        <v>235461</v>
      </c>
      <c r="U2609" s="17">
        <v>0</v>
      </c>
      <c r="V2609" s="17">
        <v>230191.84</v>
      </c>
      <c r="W2609" s="17">
        <f t="shared" si="361"/>
        <v>5269.1600000000035</v>
      </c>
      <c r="X2609" t="str">
        <f>VLOOKUP(J2609,'[12]Conver ASEJ VS Clave Nueva'!$A$4:$C$193,3,FALSE)</f>
        <v>4.5.1.1</v>
      </c>
      <c r="Y2609" t="str">
        <f>VLOOKUP(K2609,'[13]Conver ASEJ VS Clave Nueva'!$B$4:$D$193,3,FALSE)</f>
        <v>Falta de pago</v>
      </c>
    </row>
    <row r="2610" spans="1:25" x14ac:dyDescent="0.25">
      <c r="A2610" s="16">
        <v>87007</v>
      </c>
      <c r="B2610" s="16" t="s">
        <v>60</v>
      </c>
      <c r="C2610" s="16" t="str">
        <f t="shared" si="362"/>
        <v>2018</v>
      </c>
      <c r="D2610" s="16" t="str">
        <f t="shared" si="363"/>
        <v>040000</v>
      </c>
      <c r="E2610" s="16" t="str">
        <f>VLOOKUP(D2610:D5766,'[10]Catalogos CRI'!$A$10:$B$19,2,FALSE)</f>
        <v>DERECHOS</v>
      </c>
      <c r="F2610" s="16" t="str">
        <f t="shared" si="364"/>
        <v>045000</v>
      </c>
      <c r="G2610" s="16" t="str">
        <f>VLOOKUP(F2610:F5766,'[10]Catalogos CRI'!$A$24:$B$65,2,FALSE)</f>
        <v>ACCESORIOS DE LOS DERECHOS</v>
      </c>
      <c r="H2610" s="16" t="str">
        <f t="shared" si="365"/>
        <v>045010</v>
      </c>
      <c r="I2610" s="16" t="str">
        <f>VLOOKUP(H2610:H5766,'[10]Catalogos CRI'!$A$70:$B$148,2,FALSE)</f>
        <v>ACCESORIOS DE LOS DERECHOS</v>
      </c>
      <c r="J2610" s="16" t="str">
        <f t="shared" si="366"/>
        <v>045011</v>
      </c>
      <c r="K2610" s="16" t="str">
        <f>VLOOKUP(J2610:J5766,'[10]Catalogos CRI'!$A$153:$B$335,2,FALSE)</f>
        <v>Falta de pago</v>
      </c>
      <c r="L2610" s="16" t="str">
        <f t="shared" si="367"/>
        <v>400</v>
      </c>
      <c r="M2610" s="16" t="str">
        <f>VLOOKUP(L2610:L5766,[11]FF!$A$10:$B$16,2,FALSE)</f>
        <v>Ingresos Propios</v>
      </c>
      <c r="N2610" s="16" t="str">
        <f t="shared" si="368"/>
        <v>401</v>
      </c>
      <c r="O2610" s="16" t="str">
        <f>VLOOKUP(N2610:N5766,[11]FF!$A$22:$B$93,2,FALSE)</f>
        <v>Ingresos Propios</v>
      </c>
      <c r="P2610" s="16">
        <v>880486</v>
      </c>
      <c r="Q2610" s="16">
        <v>11</v>
      </c>
      <c r="R2610" s="17">
        <v>235461</v>
      </c>
      <c r="S2610" s="17">
        <v>0</v>
      </c>
      <c r="T2610" s="17">
        <f t="shared" si="360"/>
        <v>235461</v>
      </c>
      <c r="U2610" s="17">
        <v>0</v>
      </c>
      <c r="V2610" s="17">
        <v>183753.17</v>
      </c>
      <c r="W2610" s="17">
        <f t="shared" si="361"/>
        <v>51707.829999999987</v>
      </c>
      <c r="X2610" t="str">
        <f>VLOOKUP(J2610,'[12]Conver ASEJ VS Clave Nueva'!$A$4:$C$193,3,FALSE)</f>
        <v>4.5.1.1</v>
      </c>
      <c r="Y2610" t="str">
        <f>VLOOKUP(K2610,'[13]Conver ASEJ VS Clave Nueva'!$B$4:$D$193,3,FALSE)</f>
        <v>Falta de pago</v>
      </c>
    </row>
    <row r="2611" spans="1:25" x14ac:dyDescent="0.25">
      <c r="A2611" s="16">
        <v>87007</v>
      </c>
      <c r="B2611" s="16" t="s">
        <v>60</v>
      </c>
      <c r="C2611" s="16" t="str">
        <f t="shared" si="362"/>
        <v>2018</v>
      </c>
      <c r="D2611" s="16" t="str">
        <f t="shared" si="363"/>
        <v>040000</v>
      </c>
      <c r="E2611" s="16" t="str">
        <f>VLOOKUP(D2611:D5767,'[10]Catalogos CRI'!$A$10:$B$19,2,FALSE)</f>
        <v>DERECHOS</v>
      </c>
      <c r="F2611" s="16" t="str">
        <f t="shared" si="364"/>
        <v>045000</v>
      </c>
      <c r="G2611" s="16" t="str">
        <f>VLOOKUP(F2611:F5767,'[10]Catalogos CRI'!$A$24:$B$65,2,FALSE)</f>
        <v>ACCESORIOS DE LOS DERECHOS</v>
      </c>
      <c r="H2611" s="16" t="str">
        <f t="shared" si="365"/>
        <v>045010</v>
      </c>
      <c r="I2611" s="16" t="str">
        <f>VLOOKUP(H2611:H5767,'[10]Catalogos CRI'!$A$70:$B$148,2,FALSE)</f>
        <v>ACCESORIOS DE LOS DERECHOS</v>
      </c>
      <c r="J2611" s="16" t="str">
        <f t="shared" si="366"/>
        <v>045011</v>
      </c>
      <c r="K2611" s="16" t="str">
        <f>VLOOKUP(J2611:J5767,'[10]Catalogos CRI'!$A$153:$B$335,2,FALSE)</f>
        <v>Falta de pago</v>
      </c>
      <c r="L2611" s="16" t="str">
        <f t="shared" si="367"/>
        <v>400</v>
      </c>
      <c r="M2611" s="16" t="str">
        <f>VLOOKUP(L2611:L5767,[11]FF!$A$10:$B$16,2,FALSE)</f>
        <v>Ingresos Propios</v>
      </c>
      <c r="N2611" s="16" t="str">
        <f t="shared" si="368"/>
        <v>401</v>
      </c>
      <c r="O2611" s="16" t="str">
        <f>VLOOKUP(N2611:N5767,[11]FF!$A$22:$B$93,2,FALSE)</f>
        <v>Ingresos Propios</v>
      </c>
      <c r="P2611" s="16">
        <v>880487</v>
      </c>
      <c r="Q2611" s="16">
        <v>12</v>
      </c>
      <c r="R2611" s="17">
        <v>235461</v>
      </c>
      <c r="S2611" s="17">
        <v>0</v>
      </c>
      <c r="T2611" s="17">
        <f t="shared" si="360"/>
        <v>235461</v>
      </c>
      <c r="U2611" s="17">
        <v>0</v>
      </c>
      <c r="V2611" s="17">
        <v>212151.07</v>
      </c>
      <c r="W2611" s="17">
        <f t="shared" si="361"/>
        <v>23309.929999999993</v>
      </c>
      <c r="X2611" t="str">
        <f>VLOOKUP(J2611,'[12]Conver ASEJ VS Clave Nueva'!$A$4:$C$193,3,FALSE)</f>
        <v>4.5.1.1</v>
      </c>
      <c r="Y2611" t="str">
        <f>VLOOKUP(K2611,'[13]Conver ASEJ VS Clave Nueva'!$B$4:$D$193,3,FALSE)</f>
        <v>Falta de pago</v>
      </c>
    </row>
    <row r="2612" spans="1:25" x14ac:dyDescent="0.25">
      <c r="A2612" s="16">
        <v>87008</v>
      </c>
      <c r="B2612" s="16" t="s">
        <v>61</v>
      </c>
      <c r="C2612" s="16" t="str">
        <f t="shared" si="362"/>
        <v>2018</v>
      </c>
      <c r="D2612" s="16" t="str">
        <f t="shared" si="363"/>
        <v>040000</v>
      </c>
      <c r="E2612" s="16" t="str">
        <f>VLOOKUP(D2612:D5768,'[10]Catalogos CRI'!$A$10:$B$19,2,FALSE)</f>
        <v>DERECHOS</v>
      </c>
      <c r="F2612" s="16" t="str">
        <f t="shared" si="364"/>
        <v>045000</v>
      </c>
      <c r="G2612" s="16" t="str">
        <f>VLOOKUP(F2612:F5768,'[10]Catalogos CRI'!$A$24:$B$65,2,FALSE)</f>
        <v>ACCESORIOS DE LOS DERECHOS</v>
      </c>
      <c r="H2612" s="16" t="str">
        <f t="shared" si="365"/>
        <v>045020</v>
      </c>
      <c r="I2612" s="16" t="str">
        <f>VLOOKUP(H2612:H5768,'[10]Catalogos CRI'!$A$70:$B$148,2,FALSE)</f>
        <v>Multas</v>
      </c>
      <c r="J2612" s="16" t="str">
        <f t="shared" si="366"/>
        <v>045021</v>
      </c>
      <c r="K2612" s="16" t="str">
        <f>VLOOKUP(J2612:J5768,'[10]Catalogos CRI'!$A$153:$B$335,2,FALSE)</f>
        <v>Infracciones</v>
      </c>
      <c r="L2612" s="16" t="str">
        <f t="shared" si="367"/>
        <v>400</v>
      </c>
      <c r="M2612" s="16" t="str">
        <f>VLOOKUP(L2612:L5768,[11]FF!$A$10:$B$16,2,FALSE)</f>
        <v>Ingresos Propios</v>
      </c>
      <c r="N2612" s="16" t="str">
        <f t="shared" si="368"/>
        <v>401</v>
      </c>
      <c r="O2612" s="16" t="str">
        <f>VLOOKUP(N2612:N5768,[11]FF!$A$22:$B$93,2,FALSE)</f>
        <v>Ingresos Propios</v>
      </c>
      <c r="P2612" s="16">
        <v>880488</v>
      </c>
      <c r="Q2612" s="16">
        <v>1</v>
      </c>
      <c r="R2612" s="17">
        <v>172411.13</v>
      </c>
      <c r="S2612" s="17">
        <v>0</v>
      </c>
      <c r="T2612" s="17">
        <f t="shared" si="360"/>
        <v>172411.13</v>
      </c>
      <c r="U2612" s="17">
        <v>0</v>
      </c>
      <c r="V2612" s="17">
        <v>0</v>
      </c>
      <c r="W2612" s="17">
        <f t="shared" si="361"/>
        <v>172411.13</v>
      </c>
      <c r="X2612" t="str">
        <f>VLOOKUP(J2612,'[12]Conver ASEJ VS Clave Nueva'!$A$4:$C$193,3,FALSE)</f>
        <v>4.5.2.1</v>
      </c>
      <c r="Y2612" t="str">
        <f>VLOOKUP(K2612,'[13]Conver ASEJ VS Clave Nueva'!$B$4:$D$193,3,FALSE)</f>
        <v>Infracciones</v>
      </c>
    </row>
    <row r="2613" spans="1:25" x14ac:dyDescent="0.25">
      <c r="A2613" s="16">
        <v>87008</v>
      </c>
      <c r="B2613" s="16" t="s">
        <v>61</v>
      </c>
      <c r="C2613" s="16" t="str">
        <f t="shared" si="362"/>
        <v>2018</v>
      </c>
      <c r="D2613" s="16" t="str">
        <f t="shared" si="363"/>
        <v>040000</v>
      </c>
      <c r="E2613" s="16" t="str">
        <f>VLOOKUP(D2613:D5769,'[10]Catalogos CRI'!$A$10:$B$19,2,FALSE)</f>
        <v>DERECHOS</v>
      </c>
      <c r="F2613" s="16" t="str">
        <f t="shared" si="364"/>
        <v>045000</v>
      </c>
      <c r="G2613" s="16" t="str">
        <f>VLOOKUP(F2613:F5769,'[10]Catalogos CRI'!$A$24:$B$65,2,FALSE)</f>
        <v>ACCESORIOS DE LOS DERECHOS</v>
      </c>
      <c r="H2613" s="16" t="str">
        <f t="shared" si="365"/>
        <v>045020</v>
      </c>
      <c r="I2613" s="16" t="str">
        <f>VLOOKUP(H2613:H5769,'[10]Catalogos CRI'!$A$70:$B$148,2,FALSE)</f>
        <v>Multas</v>
      </c>
      <c r="J2613" s="16" t="str">
        <f t="shared" si="366"/>
        <v>045021</v>
      </c>
      <c r="K2613" s="16" t="str">
        <f>VLOOKUP(J2613:J5769,'[10]Catalogos CRI'!$A$153:$B$335,2,FALSE)</f>
        <v>Infracciones</v>
      </c>
      <c r="L2613" s="16" t="str">
        <f t="shared" si="367"/>
        <v>400</v>
      </c>
      <c r="M2613" s="16" t="str">
        <f>VLOOKUP(L2613:L5769,[11]FF!$A$10:$B$16,2,FALSE)</f>
        <v>Ingresos Propios</v>
      </c>
      <c r="N2613" s="16" t="str">
        <f t="shared" si="368"/>
        <v>401</v>
      </c>
      <c r="O2613" s="16" t="str">
        <f>VLOOKUP(N2613:N5769,[11]FF!$A$22:$B$93,2,FALSE)</f>
        <v>Ingresos Propios</v>
      </c>
      <c r="P2613" s="16">
        <v>880489</v>
      </c>
      <c r="Q2613" s="16">
        <v>2</v>
      </c>
      <c r="R2613" s="17">
        <v>172414</v>
      </c>
      <c r="S2613" s="17">
        <v>0</v>
      </c>
      <c r="T2613" s="17">
        <f t="shared" si="360"/>
        <v>172414</v>
      </c>
      <c r="U2613" s="17">
        <v>0</v>
      </c>
      <c r="V2613" s="17">
        <v>0</v>
      </c>
      <c r="W2613" s="17">
        <f t="shared" si="361"/>
        <v>172414</v>
      </c>
      <c r="X2613" t="str">
        <f>VLOOKUP(J2613,'[12]Conver ASEJ VS Clave Nueva'!$A$4:$C$193,3,FALSE)</f>
        <v>4.5.2.1</v>
      </c>
      <c r="Y2613" t="str">
        <f>VLOOKUP(K2613,'[13]Conver ASEJ VS Clave Nueva'!$B$4:$D$193,3,FALSE)</f>
        <v>Infracciones</v>
      </c>
    </row>
    <row r="2614" spans="1:25" x14ac:dyDescent="0.25">
      <c r="A2614" s="16">
        <v>87008</v>
      </c>
      <c r="B2614" s="16" t="s">
        <v>61</v>
      </c>
      <c r="C2614" s="16" t="str">
        <f t="shared" si="362"/>
        <v>2018</v>
      </c>
      <c r="D2614" s="16" t="str">
        <f t="shared" si="363"/>
        <v>040000</v>
      </c>
      <c r="E2614" s="16" t="str">
        <f>VLOOKUP(D2614:D5770,'[10]Catalogos CRI'!$A$10:$B$19,2,FALSE)</f>
        <v>DERECHOS</v>
      </c>
      <c r="F2614" s="16" t="str">
        <f t="shared" si="364"/>
        <v>045000</v>
      </c>
      <c r="G2614" s="16" t="str">
        <f>VLOOKUP(F2614:F5770,'[10]Catalogos CRI'!$A$24:$B$65,2,FALSE)</f>
        <v>ACCESORIOS DE LOS DERECHOS</v>
      </c>
      <c r="H2614" s="16" t="str">
        <f t="shared" si="365"/>
        <v>045020</v>
      </c>
      <c r="I2614" s="16" t="str">
        <f>VLOOKUP(H2614:H5770,'[10]Catalogos CRI'!$A$70:$B$148,2,FALSE)</f>
        <v>Multas</v>
      </c>
      <c r="J2614" s="16" t="str">
        <f t="shared" si="366"/>
        <v>045021</v>
      </c>
      <c r="K2614" s="16" t="str">
        <f>VLOOKUP(J2614:J5770,'[10]Catalogos CRI'!$A$153:$B$335,2,FALSE)</f>
        <v>Infracciones</v>
      </c>
      <c r="L2614" s="16" t="str">
        <f t="shared" si="367"/>
        <v>400</v>
      </c>
      <c r="M2614" s="16" t="str">
        <f>VLOOKUP(L2614:L5770,[11]FF!$A$10:$B$16,2,FALSE)</f>
        <v>Ingresos Propios</v>
      </c>
      <c r="N2614" s="16" t="str">
        <f t="shared" si="368"/>
        <v>401</v>
      </c>
      <c r="O2614" s="16" t="str">
        <f>VLOOKUP(N2614:N5770,[11]FF!$A$22:$B$93,2,FALSE)</f>
        <v>Ingresos Propios</v>
      </c>
      <c r="P2614" s="16">
        <v>880490</v>
      </c>
      <c r="Q2614" s="16">
        <v>3</v>
      </c>
      <c r="R2614" s="17">
        <v>172414</v>
      </c>
      <c r="S2614" s="17">
        <v>0</v>
      </c>
      <c r="T2614" s="17">
        <f t="shared" si="360"/>
        <v>172414</v>
      </c>
      <c r="U2614" s="17">
        <v>0</v>
      </c>
      <c r="V2614" s="17">
        <v>0</v>
      </c>
      <c r="W2614" s="17">
        <f t="shared" si="361"/>
        <v>172414</v>
      </c>
      <c r="X2614" t="str">
        <f>VLOOKUP(J2614,'[12]Conver ASEJ VS Clave Nueva'!$A$4:$C$193,3,FALSE)</f>
        <v>4.5.2.1</v>
      </c>
      <c r="Y2614" t="str">
        <f>VLOOKUP(K2614,'[13]Conver ASEJ VS Clave Nueva'!$B$4:$D$193,3,FALSE)</f>
        <v>Infracciones</v>
      </c>
    </row>
    <row r="2615" spans="1:25" x14ac:dyDescent="0.25">
      <c r="A2615" s="16">
        <v>87008</v>
      </c>
      <c r="B2615" s="16" t="s">
        <v>61</v>
      </c>
      <c r="C2615" s="16" t="str">
        <f t="shared" si="362"/>
        <v>2018</v>
      </c>
      <c r="D2615" s="16" t="str">
        <f t="shared" si="363"/>
        <v>040000</v>
      </c>
      <c r="E2615" s="16" t="str">
        <f>VLOOKUP(D2615:D5771,'[10]Catalogos CRI'!$A$10:$B$19,2,FALSE)</f>
        <v>DERECHOS</v>
      </c>
      <c r="F2615" s="16" t="str">
        <f t="shared" si="364"/>
        <v>045000</v>
      </c>
      <c r="G2615" s="16" t="str">
        <f>VLOOKUP(F2615:F5771,'[10]Catalogos CRI'!$A$24:$B$65,2,FALSE)</f>
        <v>ACCESORIOS DE LOS DERECHOS</v>
      </c>
      <c r="H2615" s="16" t="str">
        <f t="shared" si="365"/>
        <v>045020</v>
      </c>
      <c r="I2615" s="16" t="str">
        <f>VLOOKUP(H2615:H5771,'[10]Catalogos CRI'!$A$70:$B$148,2,FALSE)</f>
        <v>Multas</v>
      </c>
      <c r="J2615" s="16" t="str">
        <f t="shared" si="366"/>
        <v>045021</v>
      </c>
      <c r="K2615" s="16" t="str">
        <f>VLOOKUP(J2615:J5771,'[10]Catalogos CRI'!$A$153:$B$335,2,FALSE)</f>
        <v>Infracciones</v>
      </c>
      <c r="L2615" s="16" t="str">
        <f t="shared" si="367"/>
        <v>400</v>
      </c>
      <c r="M2615" s="16" t="str">
        <f>VLOOKUP(L2615:L5771,[11]FF!$A$10:$B$16,2,FALSE)</f>
        <v>Ingresos Propios</v>
      </c>
      <c r="N2615" s="16" t="str">
        <f t="shared" si="368"/>
        <v>401</v>
      </c>
      <c r="O2615" s="16" t="str">
        <f>VLOOKUP(N2615:N5771,[11]FF!$A$22:$B$93,2,FALSE)</f>
        <v>Ingresos Propios</v>
      </c>
      <c r="P2615" s="16">
        <v>880491</v>
      </c>
      <c r="Q2615" s="16">
        <v>4</v>
      </c>
      <c r="R2615" s="17">
        <v>172414</v>
      </c>
      <c r="S2615" s="17">
        <v>0</v>
      </c>
      <c r="T2615" s="17">
        <f t="shared" si="360"/>
        <v>172414</v>
      </c>
      <c r="U2615" s="17">
        <v>0</v>
      </c>
      <c r="V2615" s="17">
        <v>0</v>
      </c>
      <c r="W2615" s="17">
        <f t="shared" si="361"/>
        <v>172414</v>
      </c>
      <c r="X2615" t="str">
        <f>VLOOKUP(J2615,'[12]Conver ASEJ VS Clave Nueva'!$A$4:$C$193,3,FALSE)</f>
        <v>4.5.2.1</v>
      </c>
      <c r="Y2615" t="str">
        <f>VLOOKUP(K2615,'[13]Conver ASEJ VS Clave Nueva'!$B$4:$D$193,3,FALSE)</f>
        <v>Infracciones</v>
      </c>
    </row>
    <row r="2616" spans="1:25" x14ac:dyDescent="0.25">
      <c r="A2616" s="16">
        <v>87008</v>
      </c>
      <c r="B2616" s="16" t="s">
        <v>61</v>
      </c>
      <c r="C2616" s="16" t="str">
        <f t="shared" si="362"/>
        <v>2018</v>
      </c>
      <c r="D2616" s="16" t="str">
        <f t="shared" si="363"/>
        <v>040000</v>
      </c>
      <c r="E2616" s="16" t="str">
        <f>VLOOKUP(D2616:D5772,'[10]Catalogos CRI'!$A$10:$B$19,2,FALSE)</f>
        <v>DERECHOS</v>
      </c>
      <c r="F2616" s="16" t="str">
        <f t="shared" si="364"/>
        <v>045000</v>
      </c>
      <c r="G2616" s="16" t="str">
        <f>VLOOKUP(F2616:F5772,'[10]Catalogos CRI'!$A$24:$B$65,2,FALSE)</f>
        <v>ACCESORIOS DE LOS DERECHOS</v>
      </c>
      <c r="H2616" s="16" t="str">
        <f t="shared" si="365"/>
        <v>045020</v>
      </c>
      <c r="I2616" s="16" t="str">
        <f>VLOOKUP(H2616:H5772,'[10]Catalogos CRI'!$A$70:$B$148,2,FALSE)</f>
        <v>Multas</v>
      </c>
      <c r="J2616" s="16" t="str">
        <f t="shared" si="366"/>
        <v>045021</v>
      </c>
      <c r="K2616" s="16" t="str">
        <f>VLOOKUP(J2616:J5772,'[10]Catalogos CRI'!$A$153:$B$335,2,FALSE)</f>
        <v>Infracciones</v>
      </c>
      <c r="L2616" s="16" t="str">
        <f t="shared" si="367"/>
        <v>400</v>
      </c>
      <c r="M2616" s="16" t="str">
        <f>VLOOKUP(L2616:L5772,[11]FF!$A$10:$B$16,2,FALSE)</f>
        <v>Ingresos Propios</v>
      </c>
      <c r="N2616" s="16" t="str">
        <f t="shared" si="368"/>
        <v>401</v>
      </c>
      <c r="O2616" s="16" t="str">
        <f>VLOOKUP(N2616:N5772,[11]FF!$A$22:$B$93,2,FALSE)</f>
        <v>Ingresos Propios</v>
      </c>
      <c r="P2616" s="16">
        <v>880493</v>
      </c>
      <c r="Q2616" s="16">
        <v>6</v>
      </c>
      <c r="R2616" s="17">
        <v>172414</v>
      </c>
      <c r="S2616" s="17">
        <v>0</v>
      </c>
      <c r="T2616" s="17">
        <f t="shared" si="360"/>
        <v>172414</v>
      </c>
      <c r="U2616" s="17">
        <v>0</v>
      </c>
      <c r="V2616" s="17">
        <v>0</v>
      </c>
      <c r="W2616" s="17">
        <f t="shared" si="361"/>
        <v>172414</v>
      </c>
      <c r="X2616" t="str">
        <f>VLOOKUP(J2616,'[12]Conver ASEJ VS Clave Nueva'!$A$4:$C$193,3,FALSE)</f>
        <v>4.5.2.1</v>
      </c>
      <c r="Y2616" t="str">
        <f>VLOOKUP(K2616,'[13]Conver ASEJ VS Clave Nueva'!$B$4:$D$193,3,FALSE)</f>
        <v>Infracciones</v>
      </c>
    </row>
    <row r="2617" spans="1:25" x14ac:dyDescent="0.25">
      <c r="A2617" s="16">
        <v>87008</v>
      </c>
      <c r="B2617" s="16" t="s">
        <v>61</v>
      </c>
      <c r="C2617" s="16" t="str">
        <f t="shared" si="362"/>
        <v>2018</v>
      </c>
      <c r="D2617" s="16" t="str">
        <f t="shared" si="363"/>
        <v>040000</v>
      </c>
      <c r="E2617" s="16" t="str">
        <f>VLOOKUP(D2617:D5773,'[10]Catalogos CRI'!$A$10:$B$19,2,FALSE)</f>
        <v>DERECHOS</v>
      </c>
      <c r="F2617" s="16" t="str">
        <f t="shared" si="364"/>
        <v>045000</v>
      </c>
      <c r="G2617" s="16" t="str">
        <f>VLOOKUP(F2617:F5773,'[10]Catalogos CRI'!$A$24:$B$65,2,FALSE)</f>
        <v>ACCESORIOS DE LOS DERECHOS</v>
      </c>
      <c r="H2617" s="16" t="str">
        <f t="shared" si="365"/>
        <v>045020</v>
      </c>
      <c r="I2617" s="16" t="str">
        <f>VLOOKUP(H2617:H5773,'[10]Catalogos CRI'!$A$70:$B$148,2,FALSE)</f>
        <v>Multas</v>
      </c>
      <c r="J2617" s="16" t="str">
        <f t="shared" si="366"/>
        <v>045021</v>
      </c>
      <c r="K2617" s="16" t="str">
        <f>VLOOKUP(J2617:J5773,'[10]Catalogos CRI'!$A$153:$B$335,2,FALSE)</f>
        <v>Infracciones</v>
      </c>
      <c r="L2617" s="16" t="str">
        <f t="shared" si="367"/>
        <v>400</v>
      </c>
      <c r="M2617" s="16" t="str">
        <f>VLOOKUP(L2617:L5773,[11]FF!$A$10:$B$16,2,FALSE)</f>
        <v>Ingresos Propios</v>
      </c>
      <c r="N2617" s="16" t="str">
        <f t="shared" si="368"/>
        <v>401</v>
      </c>
      <c r="O2617" s="16" t="str">
        <f>VLOOKUP(N2617:N5773,[11]FF!$A$22:$B$93,2,FALSE)</f>
        <v>Ingresos Propios</v>
      </c>
      <c r="P2617" s="16">
        <v>880494</v>
      </c>
      <c r="Q2617" s="16">
        <v>7</v>
      </c>
      <c r="R2617" s="17">
        <v>172414</v>
      </c>
      <c r="S2617" s="17">
        <v>0</v>
      </c>
      <c r="T2617" s="17">
        <f t="shared" si="360"/>
        <v>172414</v>
      </c>
      <c r="U2617" s="17">
        <v>0</v>
      </c>
      <c r="V2617" s="17">
        <v>0</v>
      </c>
      <c r="W2617" s="17">
        <f t="shared" si="361"/>
        <v>172414</v>
      </c>
      <c r="X2617" t="str">
        <f>VLOOKUP(J2617,'[12]Conver ASEJ VS Clave Nueva'!$A$4:$C$193,3,FALSE)</f>
        <v>4.5.2.1</v>
      </c>
      <c r="Y2617" t="str">
        <f>VLOOKUP(K2617,'[13]Conver ASEJ VS Clave Nueva'!$B$4:$D$193,3,FALSE)</f>
        <v>Infracciones</v>
      </c>
    </row>
    <row r="2618" spans="1:25" x14ac:dyDescent="0.25">
      <c r="A2618" s="16">
        <v>87008</v>
      </c>
      <c r="B2618" s="16" t="s">
        <v>61</v>
      </c>
      <c r="C2618" s="16" t="str">
        <f t="shared" si="362"/>
        <v>2018</v>
      </c>
      <c r="D2618" s="16" t="str">
        <f t="shared" si="363"/>
        <v>040000</v>
      </c>
      <c r="E2618" s="16" t="str">
        <f>VLOOKUP(D2618:D5774,'[10]Catalogos CRI'!$A$10:$B$19,2,FALSE)</f>
        <v>DERECHOS</v>
      </c>
      <c r="F2618" s="16" t="str">
        <f t="shared" si="364"/>
        <v>045000</v>
      </c>
      <c r="G2618" s="16" t="str">
        <f>VLOOKUP(F2618:F5774,'[10]Catalogos CRI'!$A$24:$B$65,2,FALSE)</f>
        <v>ACCESORIOS DE LOS DERECHOS</v>
      </c>
      <c r="H2618" s="16" t="str">
        <f t="shared" si="365"/>
        <v>045020</v>
      </c>
      <c r="I2618" s="16" t="str">
        <f>VLOOKUP(H2618:H5774,'[10]Catalogos CRI'!$A$70:$B$148,2,FALSE)</f>
        <v>Multas</v>
      </c>
      <c r="J2618" s="16" t="str">
        <f t="shared" si="366"/>
        <v>045021</v>
      </c>
      <c r="K2618" s="16" t="str">
        <f>VLOOKUP(J2618:J5774,'[10]Catalogos CRI'!$A$153:$B$335,2,FALSE)</f>
        <v>Infracciones</v>
      </c>
      <c r="L2618" s="16" t="str">
        <f t="shared" si="367"/>
        <v>400</v>
      </c>
      <c r="M2618" s="16" t="str">
        <f>VLOOKUP(L2618:L5774,[11]FF!$A$10:$B$16,2,FALSE)</f>
        <v>Ingresos Propios</v>
      </c>
      <c r="N2618" s="16" t="str">
        <f t="shared" si="368"/>
        <v>401</v>
      </c>
      <c r="O2618" s="16" t="str">
        <f>VLOOKUP(N2618:N5774,[11]FF!$A$22:$B$93,2,FALSE)</f>
        <v>Ingresos Propios</v>
      </c>
      <c r="P2618" s="16">
        <v>880495</v>
      </c>
      <c r="Q2618" s="16">
        <v>8</v>
      </c>
      <c r="R2618" s="17">
        <v>172414</v>
      </c>
      <c r="S2618" s="17">
        <v>0</v>
      </c>
      <c r="T2618" s="17">
        <f t="shared" si="360"/>
        <v>172414</v>
      </c>
      <c r="U2618" s="17">
        <v>0</v>
      </c>
      <c r="V2618" s="17">
        <v>0</v>
      </c>
      <c r="W2618" s="17">
        <f t="shared" si="361"/>
        <v>172414</v>
      </c>
      <c r="X2618" t="str">
        <f>VLOOKUP(J2618,'[12]Conver ASEJ VS Clave Nueva'!$A$4:$C$193,3,FALSE)</f>
        <v>4.5.2.1</v>
      </c>
      <c r="Y2618" t="str">
        <f>VLOOKUP(K2618,'[13]Conver ASEJ VS Clave Nueva'!$B$4:$D$193,3,FALSE)</f>
        <v>Infracciones</v>
      </c>
    </row>
    <row r="2619" spans="1:25" x14ac:dyDescent="0.25">
      <c r="A2619" s="16">
        <v>87008</v>
      </c>
      <c r="B2619" s="16" t="s">
        <v>61</v>
      </c>
      <c r="C2619" s="16" t="str">
        <f t="shared" si="362"/>
        <v>2018</v>
      </c>
      <c r="D2619" s="16" t="str">
        <f t="shared" si="363"/>
        <v>040000</v>
      </c>
      <c r="E2619" s="16" t="str">
        <f>VLOOKUP(D2619:D5775,'[10]Catalogos CRI'!$A$10:$B$19,2,FALSE)</f>
        <v>DERECHOS</v>
      </c>
      <c r="F2619" s="16" t="str">
        <f t="shared" si="364"/>
        <v>045000</v>
      </c>
      <c r="G2619" s="16" t="str">
        <f>VLOOKUP(F2619:F5775,'[10]Catalogos CRI'!$A$24:$B$65,2,FALSE)</f>
        <v>ACCESORIOS DE LOS DERECHOS</v>
      </c>
      <c r="H2619" s="16" t="str">
        <f t="shared" si="365"/>
        <v>045020</v>
      </c>
      <c r="I2619" s="16" t="str">
        <f>VLOOKUP(H2619:H5775,'[10]Catalogos CRI'!$A$70:$B$148,2,FALSE)</f>
        <v>Multas</v>
      </c>
      <c r="J2619" s="16" t="str">
        <f t="shared" si="366"/>
        <v>045021</v>
      </c>
      <c r="K2619" s="16" t="str">
        <f>VLOOKUP(J2619:J5775,'[10]Catalogos CRI'!$A$153:$B$335,2,FALSE)</f>
        <v>Infracciones</v>
      </c>
      <c r="L2619" s="16" t="str">
        <f t="shared" si="367"/>
        <v>400</v>
      </c>
      <c r="M2619" s="16" t="str">
        <f>VLOOKUP(L2619:L5775,[11]FF!$A$10:$B$16,2,FALSE)</f>
        <v>Ingresos Propios</v>
      </c>
      <c r="N2619" s="16" t="str">
        <f t="shared" si="368"/>
        <v>401</v>
      </c>
      <c r="O2619" s="16" t="str">
        <f>VLOOKUP(N2619:N5775,[11]FF!$A$22:$B$93,2,FALSE)</f>
        <v>Ingresos Propios</v>
      </c>
      <c r="P2619" s="16">
        <v>880496</v>
      </c>
      <c r="Q2619" s="16">
        <v>9</v>
      </c>
      <c r="R2619" s="17">
        <v>172414</v>
      </c>
      <c r="S2619" s="17">
        <v>0</v>
      </c>
      <c r="T2619" s="17">
        <f t="shared" si="360"/>
        <v>172414</v>
      </c>
      <c r="U2619" s="17">
        <v>0</v>
      </c>
      <c r="V2619" s="17">
        <v>0</v>
      </c>
      <c r="W2619" s="17">
        <f t="shared" si="361"/>
        <v>172414</v>
      </c>
      <c r="X2619" t="str">
        <f>VLOOKUP(J2619,'[12]Conver ASEJ VS Clave Nueva'!$A$4:$C$193,3,FALSE)</f>
        <v>4.5.2.1</v>
      </c>
      <c r="Y2619" t="str">
        <f>VLOOKUP(K2619,'[13]Conver ASEJ VS Clave Nueva'!$B$4:$D$193,3,FALSE)</f>
        <v>Infracciones</v>
      </c>
    </row>
    <row r="2620" spans="1:25" x14ac:dyDescent="0.25">
      <c r="A2620" s="16">
        <v>87008</v>
      </c>
      <c r="B2620" s="16" t="s">
        <v>61</v>
      </c>
      <c r="C2620" s="16" t="str">
        <f t="shared" si="362"/>
        <v>2018</v>
      </c>
      <c r="D2620" s="16" t="str">
        <f t="shared" si="363"/>
        <v>040000</v>
      </c>
      <c r="E2620" s="16" t="str">
        <f>VLOOKUP(D2620:D5776,'[10]Catalogos CRI'!$A$10:$B$19,2,FALSE)</f>
        <v>DERECHOS</v>
      </c>
      <c r="F2620" s="16" t="str">
        <f t="shared" si="364"/>
        <v>045000</v>
      </c>
      <c r="G2620" s="16" t="str">
        <f>VLOOKUP(F2620:F5776,'[10]Catalogos CRI'!$A$24:$B$65,2,FALSE)</f>
        <v>ACCESORIOS DE LOS DERECHOS</v>
      </c>
      <c r="H2620" s="16" t="str">
        <f t="shared" si="365"/>
        <v>045020</v>
      </c>
      <c r="I2620" s="16" t="str">
        <f>VLOOKUP(H2620:H5776,'[10]Catalogos CRI'!$A$70:$B$148,2,FALSE)</f>
        <v>Multas</v>
      </c>
      <c r="J2620" s="16" t="str">
        <f t="shared" si="366"/>
        <v>045021</v>
      </c>
      <c r="K2620" s="16" t="str">
        <f>VLOOKUP(J2620:J5776,'[10]Catalogos CRI'!$A$153:$B$335,2,FALSE)</f>
        <v>Infracciones</v>
      </c>
      <c r="L2620" s="16" t="str">
        <f t="shared" si="367"/>
        <v>400</v>
      </c>
      <c r="M2620" s="16" t="str">
        <f>VLOOKUP(L2620:L5776,[11]FF!$A$10:$B$16,2,FALSE)</f>
        <v>Ingresos Propios</v>
      </c>
      <c r="N2620" s="16" t="str">
        <f t="shared" si="368"/>
        <v>401</v>
      </c>
      <c r="O2620" s="16" t="str">
        <f>VLOOKUP(N2620:N5776,[11]FF!$A$22:$B$93,2,FALSE)</f>
        <v>Ingresos Propios</v>
      </c>
      <c r="P2620" s="16">
        <v>880497</v>
      </c>
      <c r="Q2620" s="16">
        <v>10</v>
      </c>
      <c r="R2620" s="17">
        <v>172414</v>
      </c>
      <c r="S2620" s="17">
        <v>0</v>
      </c>
      <c r="T2620" s="17">
        <f t="shared" si="360"/>
        <v>172414</v>
      </c>
      <c r="U2620" s="17">
        <v>0</v>
      </c>
      <c r="V2620" s="17">
        <v>0</v>
      </c>
      <c r="W2620" s="17">
        <f t="shared" si="361"/>
        <v>172414</v>
      </c>
      <c r="X2620" t="str">
        <f>VLOOKUP(J2620,'[12]Conver ASEJ VS Clave Nueva'!$A$4:$C$193,3,FALSE)</f>
        <v>4.5.2.1</v>
      </c>
      <c r="Y2620" t="str">
        <f>VLOOKUP(K2620,'[13]Conver ASEJ VS Clave Nueva'!$B$4:$D$193,3,FALSE)</f>
        <v>Infracciones</v>
      </c>
    </row>
    <row r="2621" spans="1:25" x14ac:dyDescent="0.25">
      <c r="A2621" s="16">
        <v>87008</v>
      </c>
      <c r="B2621" s="16" t="s">
        <v>61</v>
      </c>
      <c r="C2621" s="16" t="str">
        <f t="shared" si="362"/>
        <v>2018</v>
      </c>
      <c r="D2621" s="16" t="str">
        <f t="shared" si="363"/>
        <v>040000</v>
      </c>
      <c r="E2621" s="16" t="str">
        <f>VLOOKUP(D2621:D5777,'[10]Catalogos CRI'!$A$10:$B$19,2,FALSE)</f>
        <v>DERECHOS</v>
      </c>
      <c r="F2621" s="16" t="str">
        <f t="shared" si="364"/>
        <v>045000</v>
      </c>
      <c r="G2621" s="16" t="str">
        <f>VLOOKUP(F2621:F5777,'[10]Catalogos CRI'!$A$24:$B$65,2,FALSE)</f>
        <v>ACCESORIOS DE LOS DERECHOS</v>
      </c>
      <c r="H2621" s="16" t="str">
        <f t="shared" si="365"/>
        <v>045020</v>
      </c>
      <c r="I2621" s="16" t="str">
        <f>VLOOKUP(H2621:H5777,'[10]Catalogos CRI'!$A$70:$B$148,2,FALSE)</f>
        <v>Multas</v>
      </c>
      <c r="J2621" s="16" t="str">
        <f t="shared" si="366"/>
        <v>045021</v>
      </c>
      <c r="K2621" s="16" t="str">
        <f>VLOOKUP(J2621:J5777,'[10]Catalogos CRI'!$A$153:$B$335,2,FALSE)</f>
        <v>Infracciones</v>
      </c>
      <c r="L2621" s="16" t="str">
        <f t="shared" si="367"/>
        <v>400</v>
      </c>
      <c r="M2621" s="16" t="str">
        <f>VLOOKUP(L2621:L5777,[11]FF!$A$10:$B$16,2,FALSE)</f>
        <v>Ingresos Propios</v>
      </c>
      <c r="N2621" s="16" t="str">
        <f t="shared" si="368"/>
        <v>401</v>
      </c>
      <c r="O2621" s="16" t="str">
        <f>VLOOKUP(N2621:N5777,[11]FF!$A$22:$B$93,2,FALSE)</f>
        <v>Ingresos Propios</v>
      </c>
      <c r="P2621" s="16">
        <v>880498</v>
      </c>
      <c r="Q2621" s="16">
        <v>11</v>
      </c>
      <c r="R2621" s="17">
        <v>172414</v>
      </c>
      <c r="S2621" s="17">
        <v>0</v>
      </c>
      <c r="T2621" s="17">
        <f t="shared" si="360"/>
        <v>172414</v>
      </c>
      <c r="U2621" s="17">
        <v>0</v>
      </c>
      <c r="V2621" s="17">
        <v>0</v>
      </c>
      <c r="W2621" s="17">
        <f t="shared" si="361"/>
        <v>172414</v>
      </c>
      <c r="X2621" t="str">
        <f>VLOOKUP(J2621,'[12]Conver ASEJ VS Clave Nueva'!$A$4:$C$193,3,FALSE)</f>
        <v>4.5.2.1</v>
      </c>
      <c r="Y2621" t="str">
        <f>VLOOKUP(K2621,'[13]Conver ASEJ VS Clave Nueva'!$B$4:$D$193,3,FALSE)</f>
        <v>Infracciones</v>
      </c>
    </row>
    <row r="2622" spans="1:25" x14ac:dyDescent="0.25">
      <c r="A2622" s="16">
        <v>87008</v>
      </c>
      <c r="B2622" s="16" t="s">
        <v>61</v>
      </c>
      <c r="C2622" s="16" t="str">
        <f t="shared" si="362"/>
        <v>2018</v>
      </c>
      <c r="D2622" s="16" t="str">
        <f t="shared" si="363"/>
        <v>040000</v>
      </c>
      <c r="E2622" s="16" t="str">
        <f>VLOOKUP(D2622:D5778,'[10]Catalogos CRI'!$A$10:$B$19,2,FALSE)</f>
        <v>DERECHOS</v>
      </c>
      <c r="F2622" s="16" t="str">
        <f t="shared" si="364"/>
        <v>045000</v>
      </c>
      <c r="G2622" s="16" t="str">
        <f>VLOOKUP(F2622:F5778,'[10]Catalogos CRI'!$A$24:$B$65,2,FALSE)</f>
        <v>ACCESORIOS DE LOS DERECHOS</v>
      </c>
      <c r="H2622" s="16" t="str">
        <f t="shared" si="365"/>
        <v>045020</v>
      </c>
      <c r="I2622" s="16" t="str">
        <f>VLOOKUP(H2622:H5778,'[10]Catalogos CRI'!$A$70:$B$148,2,FALSE)</f>
        <v>Multas</v>
      </c>
      <c r="J2622" s="16" t="str">
        <f t="shared" si="366"/>
        <v>045021</v>
      </c>
      <c r="K2622" s="16" t="str">
        <f>VLOOKUP(J2622:J5778,'[10]Catalogos CRI'!$A$153:$B$335,2,FALSE)</f>
        <v>Infracciones</v>
      </c>
      <c r="L2622" s="16" t="str">
        <f t="shared" si="367"/>
        <v>400</v>
      </c>
      <c r="M2622" s="16" t="str">
        <f>VLOOKUP(L2622:L5778,[11]FF!$A$10:$B$16,2,FALSE)</f>
        <v>Ingresos Propios</v>
      </c>
      <c r="N2622" s="16" t="str">
        <f t="shared" si="368"/>
        <v>401</v>
      </c>
      <c r="O2622" s="16" t="str">
        <f>VLOOKUP(N2622:N5778,[11]FF!$A$22:$B$93,2,FALSE)</f>
        <v>Ingresos Propios</v>
      </c>
      <c r="P2622" s="16">
        <v>880499</v>
      </c>
      <c r="Q2622" s="16">
        <v>12</v>
      </c>
      <c r="R2622" s="17">
        <v>172414</v>
      </c>
      <c r="S2622" s="17">
        <v>0</v>
      </c>
      <c r="T2622" s="17">
        <f t="shared" si="360"/>
        <v>172414</v>
      </c>
      <c r="U2622" s="17">
        <v>0</v>
      </c>
      <c r="V2622" s="17">
        <v>0</v>
      </c>
      <c r="W2622" s="17">
        <f t="shared" si="361"/>
        <v>172414</v>
      </c>
      <c r="X2622" t="str">
        <f>VLOOKUP(J2622,'[12]Conver ASEJ VS Clave Nueva'!$A$4:$C$193,3,FALSE)</f>
        <v>4.5.2.1</v>
      </c>
      <c r="Y2622" t="str">
        <f>VLOOKUP(K2622,'[13]Conver ASEJ VS Clave Nueva'!$B$4:$D$193,3,FALSE)</f>
        <v>Infracciones</v>
      </c>
    </row>
    <row r="2623" spans="1:25" x14ac:dyDescent="0.25">
      <c r="A2623" s="16">
        <v>87009</v>
      </c>
      <c r="B2623" s="16" t="s">
        <v>62</v>
      </c>
      <c r="C2623" s="16" t="str">
        <f t="shared" si="362"/>
        <v>2018</v>
      </c>
      <c r="D2623" s="16" t="str">
        <f t="shared" si="363"/>
        <v>040000</v>
      </c>
      <c r="E2623" s="16" t="str">
        <f>VLOOKUP(D2623:D5779,'[10]Catalogos CRI'!$A$10:$B$19,2,FALSE)</f>
        <v>DERECHOS</v>
      </c>
      <c r="F2623" s="16" t="str">
        <f t="shared" si="364"/>
        <v>045000</v>
      </c>
      <c r="G2623" s="16" t="str">
        <f>VLOOKUP(F2623:F5779,'[10]Catalogos CRI'!$A$24:$B$65,2,FALSE)</f>
        <v>ACCESORIOS DE LOS DERECHOS</v>
      </c>
      <c r="H2623" s="16" t="str">
        <f t="shared" si="365"/>
        <v>045040</v>
      </c>
      <c r="I2623" s="16" t="str">
        <f>VLOOKUP(H2623:H5779,'[10]Catalogos CRI'!$A$70:$B$148,2,FALSE)</f>
        <v>Gastos de ejecución y de embargo</v>
      </c>
      <c r="J2623" s="16" t="str">
        <f t="shared" si="366"/>
        <v>045041</v>
      </c>
      <c r="K2623" s="16" t="str">
        <f>VLOOKUP(J2623:J5779,'[10]Catalogos CRI'!$A$153:$B$335,2,FALSE)</f>
        <v>Gastos de notificación</v>
      </c>
      <c r="L2623" s="16" t="str">
        <f t="shared" si="367"/>
        <v>400</v>
      </c>
      <c r="M2623" s="16" t="str">
        <f>VLOOKUP(L2623:L5779,[11]FF!$A$10:$B$16,2,FALSE)</f>
        <v>Ingresos Propios</v>
      </c>
      <c r="N2623" s="16" t="str">
        <f t="shared" si="368"/>
        <v>401</v>
      </c>
      <c r="O2623" s="16" t="str">
        <f>VLOOKUP(N2623:N5779,[11]FF!$A$22:$B$93,2,FALSE)</f>
        <v>Ingresos Propios</v>
      </c>
      <c r="P2623" s="16">
        <v>880500</v>
      </c>
      <c r="Q2623" s="16">
        <v>1</v>
      </c>
      <c r="R2623" s="17">
        <v>66723.350000000006</v>
      </c>
      <c r="S2623" s="17">
        <v>0</v>
      </c>
      <c r="T2623" s="17">
        <f t="shared" si="360"/>
        <v>66723.350000000006</v>
      </c>
      <c r="U2623" s="17">
        <v>0</v>
      </c>
      <c r="V2623" s="17">
        <v>0</v>
      </c>
      <c r="W2623" s="17">
        <f t="shared" si="361"/>
        <v>66723.350000000006</v>
      </c>
      <c r="X2623" t="str">
        <f>VLOOKUP(J2623,'[12]Conver ASEJ VS Clave Nueva'!$A$4:$C$193,3,FALSE)</f>
        <v>4.5.4.1</v>
      </c>
      <c r="Y2623" t="str">
        <f>VLOOKUP(K2623,'[13]Conver ASEJ VS Clave Nueva'!$B$4:$D$193,3,FALSE)</f>
        <v>Gastos de notificación</v>
      </c>
    </row>
    <row r="2624" spans="1:25" x14ac:dyDescent="0.25">
      <c r="A2624" s="16">
        <v>87009</v>
      </c>
      <c r="B2624" s="16" t="s">
        <v>62</v>
      </c>
      <c r="C2624" s="16" t="str">
        <f t="shared" si="362"/>
        <v>2018</v>
      </c>
      <c r="D2624" s="16" t="str">
        <f t="shared" si="363"/>
        <v>040000</v>
      </c>
      <c r="E2624" s="16" t="str">
        <f>VLOOKUP(D2624:D5780,'[10]Catalogos CRI'!$A$10:$B$19,2,FALSE)</f>
        <v>DERECHOS</v>
      </c>
      <c r="F2624" s="16" t="str">
        <f t="shared" si="364"/>
        <v>045000</v>
      </c>
      <c r="G2624" s="16" t="str">
        <f>VLOOKUP(F2624:F5780,'[10]Catalogos CRI'!$A$24:$B$65,2,FALSE)</f>
        <v>ACCESORIOS DE LOS DERECHOS</v>
      </c>
      <c r="H2624" s="16" t="str">
        <f t="shared" si="365"/>
        <v>045040</v>
      </c>
      <c r="I2624" s="16" t="str">
        <f>VLOOKUP(H2624:H5780,'[10]Catalogos CRI'!$A$70:$B$148,2,FALSE)</f>
        <v>Gastos de ejecución y de embargo</v>
      </c>
      <c r="J2624" s="16" t="str">
        <f t="shared" si="366"/>
        <v>045041</v>
      </c>
      <c r="K2624" s="16" t="str">
        <f>VLOOKUP(J2624:J5780,'[10]Catalogos CRI'!$A$153:$B$335,2,FALSE)</f>
        <v>Gastos de notificación</v>
      </c>
      <c r="L2624" s="16" t="str">
        <f t="shared" si="367"/>
        <v>400</v>
      </c>
      <c r="M2624" s="16" t="str">
        <f>VLOOKUP(L2624:L5780,[11]FF!$A$10:$B$16,2,FALSE)</f>
        <v>Ingresos Propios</v>
      </c>
      <c r="N2624" s="16" t="str">
        <f t="shared" si="368"/>
        <v>401</v>
      </c>
      <c r="O2624" s="16" t="str">
        <f>VLOOKUP(N2624:N5780,[11]FF!$A$22:$B$93,2,FALSE)</f>
        <v>Ingresos Propios</v>
      </c>
      <c r="P2624" s="16">
        <v>880501</v>
      </c>
      <c r="Q2624" s="16">
        <v>2</v>
      </c>
      <c r="R2624" s="17">
        <v>66723</v>
      </c>
      <c r="S2624" s="17">
        <v>0</v>
      </c>
      <c r="T2624" s="17">
        <f t="shared" si="360"/>
        <v>66723</v>
      </c>
      <c r="U2624" s="17">
        <v>0</v>
      </c>
      <c r="V2624" s="17">
        <v>11829</v>
      </c>
      <c r="W2624" s="17">
        <f t="shared" si="361"/>
        <v>54894</v>
      </c>
      <c r="X2624" t="str">
        <f>VLOOKUP(J2624,'[12]Conver ASEJ VS Clave Nueva'!$A$4:$C$193,3,FALSE)</f>
        <v>4.5.4.1</v>
      </c>
      <c r="Y2624" t="str">
        <f>VLOOKUP(K2624,'[13]Conver ASEJ VS Clave Nueva'!$B$4:$D$193,3,FALSE)</f>
        <v>Gastos de notificación</v>
      </c>
    </row>
    <row r="2625" spans="1:25" x14ac:dyDescent="0.25">
      <c r="A2625" s="16">
        <v>87009</v>
      </c>
      <c r="B2625" s="16" t="s">
        <v>62</v>
      </c>
      <c r="C2625" s="16" t="str">
        <f t="shared" si="362"/>
        <v>2018</v>
      </c>
      <c r="D2625" s="16" t="str">
        <f t="shared" si="363"/>
        <v>040000</v>
      </c>
      <c r="E2625" s="16" t="str">
        <f>VLOOKUP(D2625:D5781,'[10]Catalogos CRI'!$A$10:$B$19,2,FALSE)</f>
        <v>DERECHOS</v>
      </c>
      <c r="F2625" s="16" t="str">
        <f t="shared" si="364"/>
        <v>045000</v>
      </c>
      <c r="G2625" s="16" t="str">
        <f>VLOOKUP(F2625:F5781,'[10]Catalogos CRI'!$A$24:$B$65,2,FALSE)</f>
        <v>ACCESORIOS DE LOS DERECHOS</v>
      </c>
      <c r="H2625" s="16" t="str">
        <f t="shared" si="365"/>
        <v>045040</v>
      </c>
      <c r="I2625" s="16" t="str">
        <f>VLOOKUP(H2625:H5781,'[10]Catalogos CRI'!$A$70:$B$148,2,FALSE)</f>
        <v>Gastos de ejecución y de embargo</v>
      </c>
      <c r="J2625" s="16" t="str">
        <f t="shared" si="366"/>
        <v>045041</v>
      </c>
      <c r="K2625" s="16" t="str">
        <f>VLOOKUP(J2625:J5781,'[10]Catalogos CRI'!$A$153:$B$335,2,FALSE)</f>
        <v>Gastos de notificación</v>
      </c>
      <c r="L2625" s="16" t="str">
        <f t="shared" si="367"/>
        <v>400</v>
      </c>
      <c r="M2625" s="16" t="str">
        <f>VLOOKUP(L2625:L5781,[11]FF!$A$10:$B$16,2,FALSE)</f>
        <v>Ingresos Propios</v>
      </c>
      <c r="N2625" s="16" t="str">
        <f t="shared" si="368"/>
        <v>401</v>
      </c>
      <c r="O2625" s="16" t="str">
        <f>VLOOKUP(N2625:N5781,[11]FF!$A$22:$B$93,2,FALSE)</f>
        <v>Ingresos Propios</v>
      </c>
      <c r="P2625" s="16">
        <v>880502</v>
      </c>
      <c r="Q2625" s="16">
        <v>3</v>
      </c>
      <c r="R2625" s="17">
        <v>66723</v>
      </c>
      <c r="S2625" s="17">
        <v>0</v>
      </c>
      <c r="T2625" s="17">
        <f t="shared" si="360"/>
        <v>66723</v>
      </c>
      <c r="U2625" s="17">
        <v>0</v>
      </c>
      <c r="V2625" s="17">
        <v>946</v>
      </c>
      <c r="W2625" s="17">
        <f t="shared" si="361"/>
        <v>65777</v>
      </c>
      <c r="X2625" t="str">
        <f>VLOOKUP(J2625,'[12]Conver ASEJ VS Clave Nueva'!$A$4:$C$193,3,FALSE)</f>
        <v>4.5.4.1</v>
      </c>
      <c r="Y2625" t="str">
        <f>VLOOKUP(K2625,'[13]Conver ASEJ VS Clave Nueva'!$B$4:$D$193,3,FALSE)</f>
        <v>Gastos de notificación</v>
      </c>
    </row>
    <row r="2626" spans="1:25" x14ac:dyDescent="0.25">
      <c r="A2626" s="16">
        <v>87009</v>
      </c>
      <c r="B2626" s="16" t="s">
        <v>62</v>
      </c>
      <c r="C2626" s="16" t="str">
        <f t="shared" si="362"/>
        <v>2018</v>
      </c>
      <c r="D2626" s="16" t="str">
        <f t="shared" si="363"/>
        <v>040000</v>
      </c>
      <c r="E2626" s="16" t="str">
        <f>VLOOKUP(D2626:D5782,'[10]Catalogos CRI'!$A$10:$B$19,2,FALSE)</f>
        <v>DERECHOS</v>
      </c>
      <c r="F2626" s="16" t="str">
        <f t="shared" si="364"/>
        <v>045000</v>
      </c>
      <c r="G2626" s="16" t="str">
        <f>VLOOKUP(F2626:F5782,'[10]Catalogos CRI'!$A$24:$B$65,2,FALSE)</f>
        <v>ACCESORIOS DE LOS DERECHOS</v>
      </c>
      <c r="H2626" s="16" t="str">
        <f t="shared" si="365"/>
        <v>045040</v>
      </c>
      <c r="I2626" s="16" t="str">
        <f>VLOOKUP(H2626:H5782,'[10]Catalogos CRI'!$A$70:$B$148,2,FALSE)</f>
        <v>Gastos de ejecución y de embargo</v>
      </c>
      <c r="J2626" s="16" t="str">
        <f t="shared" si="366"/>
        <v>045041</v>
      </c>
      <c r="K2626" s="16" t="str">
        <f>VLOOKUP(J2626:J5782,'[10]Catalogos CRI'!$A$153:$B$335,2,FALSE)</f>
        <v>Gastos de notificación</v>
      </c>
      <c r="L2626" s="16" t="str">
        <f t="shared" si="367"/>
        <v>400</v>
      </c>
      <c r="M2626" s="16" t="str">
        <f>VLOOKUP(L2626:L5782,[11]FF!$A$10:$B$16,2,FALSE)</f>
        <v>Ingresos Propios</v>
      </c>
      <c r="N2626" s="16" t="str">
        <f t="shared" si="368"/>
        <v>401</v>
      </c>
      <c r="O2626" s="16" t="str">
        <f>VLOOKUP(N2626:N5782,[11]FF!$A$22:$B$93,2,FALSE)</f>
        <v>Ingresos Propios</v>
      </c>
      <c r="P2626" s="16">
        <v>880503</v>
      </c>
      <c r="Q2626" s="16">
        <v>4</v>
      </c>
      <c r="R2626" s="17">
        <v>66723</v>
      </c>
      <c r="S2626" s="17">
        <v>0</v>
      </c>
      <c r="T2626" s="17">
        <f t="shared" si="360"/>
        <v>66723</v>
      </c>
      <c r="U2626" s="17">
        <v>0</v>
      </c>
      <c r="V2626" s="17">
        <v>13708</v>
      </c>
      <c r="W2626" s="17">
        <f t="shared" si="361"/>
        <v>53015</v>
      </c>
      <c r="X2626" t="str">
        <f>VLOOKUP(J2626,'[12]Conver ASEJ VS Clave Nueva'!$A$4:$C$193,3,FALSE)</f>
        <v>4.5.4.1</v>
      </c>
      <c r="Y2626" t="str">
        <f>VLOOKUP(K2626,'[13]Conver ASEJ VS Clave Nueva'!$B$4:$D$193,3,FALSE)</f>
        <v>Gastos de notificación</v>
      </c>
    </row>
    <row r="2627" spans="1:25" x14ac:dyDescent="0.25">
      <c r="A2627" s="16">
        <v>87009</v>
      </c>
      <c r="B2627" s="16" t="s">
        <v>62</v>
      </c>
      <c r="C2627" s="16" t="str">
        <f t="shared" si="362"/>
        <v>2018</v>
      </c>
      <c r="D2627" s="16" t="str">
        <f t="shared" si="363"/>
        <v>040000</v>
      </c>
      <c r="E2627" s="16" t="str">
        <f>VLOOKUP(D2627:D5783,'[10]Catalogos CRI'!$A$10:$B$19,2,FALSE)</f>
        <v>DERECHOS</v>
      </c>
      <c r="F2627" s="16" t="str">
        <f t="shared" si="364"/>
        <v>045000</v>
      </c>
      <c r="G2627" s="16" t="str">
        <f>VLOOKUP(F2627:F5783,'[10]Catalogos CRI'!$A$24:$B$65,2,FALSE)</f>
        <v>ACCESORIOS DE LOS DERECHOS</v>
      </c>
      <c r="H2627" s="16" t="str">
        <f t="shared" si="365"/>
        <v>045040</v>
      </c>
      <c r="I2627" s="16" t="str">
        <f>VLOOKUP(H2627:H5783,'[10]Catalogos CRI'!$A$70:$B$148,2,FALSE)</f>
        <v>Gastos de ejecución y de embargo</v>
      </c>
      <c r="J2627" s="16" t="str">
        <f t="shared" si="366"/>
        <v>045041</v>
      </c>
      <c r="K2627" s="16" t="str">
        <f>VLOOKUP(J2627:J5783,'[10]Catalogos CRI'!$A$153:$B$335,2,FALSE)</f>
        <v>Gastos de notificación</v>
      </c>
      <c r="L2627" s="16" t="str">
        <f t="shared" si="367"/>
        <v>400</v>
      </c>
      <c r="M2627" s="16" t="str">
        <f>VLOOKUP(L2627:L5783,[11]FF!$A$10:$B$16,2,FALSE)</f>
        <v>Ingresos Propios</v>
      </c>
      <c r="N2627" s="16" t="str">
        <f t="shared" si="368"/>
        <v>401</v>
      </c>
      <c r="O2627" s="16" t="str">
        <f>VLOOKUP(N2627:N5783,[11]FF!$A$22:$B$93,2,FALSE)</f>
        <v>Ingresos Propios</v>
      </c>
      <c r="P2627" s="16">
        <v>880505</v>
      </c>
      <c r="Q2627" s="16">
        <v>6</v>
      </c>
      <c r="R2627" s="17">
        <v>66723</v>
      </c>
      <c r="S2627" s="17">
        <v>0</v>
      </c>
      <c r="T2627" s="17">
        <f t="shared" si="360"/>
        <v>66723</v>
      </c>
      <c r="U2627" s="17">
        <v>0</v>
      </c>
      <c r="V2627" s="17">
        <v>14579</v>
      </c>
      <c r="W2627" s="17">
        <f t="shared" si="361"/>
        <v>52144</v>
      </c>
      <c r="X2627" t="str">
        <f>VLOOKUP(J2627,'[12]Conver ASEJ VS Clave Nueva'!$A$4:$C$193,3,FALSE)</f>
        <v>4.5.4.1</v>
      </c>
      <c r="Y2627" t="str">
        <f>VLOOKUP(K2627,'[13]Conver ASEJ VS Clave Nueva'!$B$4:$D$193,3,FALSE)</f>
        <v>Gastos de notificación</v>
      </c>
    </row>
    <row r="2628" spans="1:25" x14ac:dyDescent="0.25">
      <c r="A2628" s="16">
        <v>87009</v>
      </c>
      <c r="B2628" s="16" t="s">
        <v>62</v>
      </c>
      <c r="C2628" s="16" t="str">
        <f t="shared" si="362"/>
        <v>2018</v>
      </c>
      <c r="D2628" s="16" t="str">
        <f t="shared" si="363"/>
        <v>040000</v>
      </c>
      <c r="E2628" s="16" t="str">
        <f>VLOOKUP(D2628:D5784,'[10]Catalogos CRI'!$A$10:$B$19,2,FALSE)</f>
        <v>DERECHOS</v>
      </c>
      <c r="F2628" s="16" t="str">
        <f t="shared" si="364"/>
        <v>045000</v>
      </c>
      <c r="G2628" s="16" t="str">
        <f>VLOOKUP(F2628:F5784,'[10]Catalogos CRI'!$A$24:$B$65,2,FALSE)</f>
        <v>ACCESORIOS DE LOS DERECHOS</v>
      </c>
      <c r="H2628" s="16" t="str">
        <f t="shared" si="365"/>
        <v>045040</v>
      </c>
      <c r="I2628" s="16" t="str">
        <f>VLOOKUP(H2628:H5784,'[10]Catalogos CRI'!$A$70:$B$148,2,FALSE)</f>
        <v>Gastos de ejecución y de embargo</v>
      </c>
      <c r="J2628" s="16" t="str">
        <f t="shared" si="366"/>
        <v>045041</v>
      </c>
      <c r="K2628" s="16" t="str">
        <f>VLOOKUP(J2628:J5784,'[10]Catalogos CRI'!$A$153:$B$335,2,FALSE)</f>
        <v>Gastos de notificación</v>
      </c>
      <c r="L2628" s="16" t="str">
        <f t="shared" si="367"/>
        <v>400</v>
      </c>
      <c r="M2628" s="16" t="str">
        <f>VLOOKUP(L2628:L5784,[11]FF!$A$10:$B$16,2,FALSE)</f>
        <v>Ingresos Propios</v>
      </c>
      <c r="N2628" s="16" t="str">
        <f t="shared" si="368"/>
        <v>401</v>
      </c>
      <c r="O2628" s="16" t="str">
        <f>VLOOKUP(N2628:N5784,[11]FF!$A$22:$B$93,2,FALSE)</f>
        <v>Ingresos Propios</v>
      </c>
      <c r="P2628" s="16">
        <v>880506</v>
      </c>
      <c r="Q2628" s="16">
        <v>7</v>
      </c>
      <c r="R2628" s="17">
        <v>66723</v>
      </c>
      <c r="S2628" s="17">
        <v>0</v>
      </c>
      <c r="T2628" s="17">
        <f t="shared" si="360"/>
        <v>66723</v>
      </c>
      <c r="U2628" s="17">
        <v>0</v>
      </c>
      <c r="V2628" s="17">
        <v>12973</v>
      </c>
      <c r="W2628" s="17">
        <f t="shared" si="361"/>
        <v>53750</v>
      </c>
      <c r="X2628" t="str">
        <f>VLOOKUP(J2628,'[12]Conver ASEJ VS Clave Nueva'!$A$4:$C$193,3,FALSE)</f>
        <v>4.5.4.1</v>
      </c>
      <c r="Y2628" t="str">
        <f>VLOOKUP(K2628,'[13]Conver ASEJ VS Clave Nueva'!$B$4:$D$193,3,FALSE)</f>
        <v>Gastos de notificación</v>
      </c>
    </row>
    <row r="2629" spans="1:25" x14ac:dyDescent="0.25">
      <c r="A2629" s="16">
        <v>87009</v>
      </c>
      <c r="B2629" s="16" t="s">
        <v>62</v>
      </c>
      <c r="C2629" s="16" t="str">
        <f t="shared" si="362"/>
        <v>2018</v>
      </c>
      <c r="D2629" s="16" t="str">
        <f t="shared" si="363"/>
        <v>040000</v>
      </c>
      <c r="E2629" s="16" t="str">
        <f>VLOOKUP(D2629:D5785,'[10]Catalogos CRI'!$A$10:$B$19,2,FALSE)</f>
        <v>DERECHOS</v>
      </c>
      <c r="F2629" s="16" t="str">
        <f t="shared" si="364"/>
        <v>045000</v>
      </c>
      <c r="G2629" s="16" t="str">
        <f>VLOOKUP(F2629:F5785,'[10]Catalogos CRI'!$A$24:$B$65,2,FALSE)</f>
        <v>ACCESORIOS DE LOS DERECHOS</v>
      </c>
      <c r="H2629" s="16" t="str">
        <f t="shared" si="365"/>
        <v>045040</v>
      </c>
      <c r="I2629" s="16" t="str">
        <f>VLOOKUP(H2629:H5785,'[10]Catalogos CRI'!$A$70:$B$148,2,FALSE)</f>
        <v>Gastos de ejecución y de embargo</v>
      </c>
      <c r="J2629" s="16" t="str">
        <f t="shared" si="366"/>
        <v>045041</v>
      </c>
      <c r="K2629" s="16" t="str">
        <f>VLOOKUP(J2629:J5785,'[10]Catalogos CRI'!$A$153:$B$335,2,FALSE)</f>
        <v>Gastos de notificación</v>
      </c>
      <c r="L2629" s="16" t="str">
        <f t="shared" si="367"/>
        <v>400</v>
      </c>
      <c r="M2629" s="16" t="str">
        <f>VLOOKUP(L2629:L5785,[11]FF!$A$10:$B$16,2,FALSE)</f>
        <v>Ingresos Propios</v>
      </c>
      <c r="N2629" s="16" t="str">
        <f t="shared" si="368"/>
        <v>401</v>
      </c>
      <c r="O2629" s="16" t="str">
        <f>VLOOKUP(N2629:N5785,[11]FF!$A$22:$B$93,2,FALSE)</f>
        <v>Ingresos Propios</v>
      </c>
      <c r="P2629" s="16">
        <v>880507</v>
      </c>
      <c r="Q2629" s="16">
        <v>8</v>
      </c>
      <c r="R2629" s="17">
        <v>66723</v>
      </c>
      <c r="S2629" s="17">
        <v>0</v>
      </c>
      <c r="T2629" s="17">
        <f t="shared" si="360"/>
        <v>66723</v>
      </c>
      <c r="U2629" s="17">
        <v>0</v>
      </c>
      <c r="V2629" s="17">
        <v>166947.32</v>
      </c>
      <c r="W2629" s="17">
        <f t="shared" si="361"/>
        <v>-100224.32000000001</v>
      </c>
      <c r="X2629" t="str">
        <f>VLOOKUP(J2629,'[12]Conver ASEJ VS Clave Nueva'!$A$4:$C$193,3,FALSE)</f>
        <v>4.5.4.1</v>
      </c>
      <c r="Y2629" t="str">
        <f>VLOOKUP(K2629,'[13]Conver ASEJ VS Clave Nueva'!$B$4:$D$193,3,FALSE)</f>
        <v>Gastos de notificación</v>
      </c>
    </row>
    <row r="2630" spans="1:25" x14ac:dyDescent="0.25">
      <c r="A2630" s="16">
        <v>87009</v>
      </c>
      <c r="B2630" s="16" t="s">
        <v>62</v>
      </c>
      <c r="C2630" s="16" t="str">
        <f t="shared" si="362"/>
        <v>2018</v>
      </c>
      <c r="D2630" s="16" t="str">
        <f t="shared" si="363"/>
        <v>040000</v>
      </c>
      <c r="E2630" s="16" t="str">
        <f>VLOOKUP(D2630:D5786,'[10]Catalogos CRI'!$A$10:$B$19,2,FALSE)</f>
        <v>DERECHOS</v>
      </c>
      <c r="F2630" s="16" t="str">
        <f t="shared" si="364"/>
        <v>045000</v>
      </c>
      <c r="G2630" s="16" t="str">
        <f>VLOOKUP(F2630:F5786,'[10]Catalogos CRI'!$A$24:$B$65,2,FALSE)</f>
        <v>ACCESORIOS DE LOS DERECHOS</v>
      </c>
      <c r="H2630" s="16" t="str">
        <f t="shared" si="365"/>
        <v>045040</v>
      </c>
      <c r="I2630" s="16" t="str">
        <f>VLOOKUP(H2630:H5786,'[10]Catalogos CRI'!$A$70:$B$148,2,FALSE)</f>
        <v>Gastos de ejecución y de embargo</v>
      </c>
      <c r="J2630" s="16" t="str">
        <f t="shared" si="366"/>
        <v>045041</v>
      </c>
      <c r="K2630" s="16" t="str">
        <f>VLOOKUP(J2630:J5786,'[10]Catalogos CRI'!$A$153:$B$335,2,FALSE)</f>
        <v>Gastos de notificación</v>
      </c>
      <c r="L2630" s="16" t="str">
        <f t="shared" si="367"/>
        <v>400</v>
      </c>
      <c r="M2630" s="16" t="str">
        <f>VLOOKUP(L2630:L5786,[11]FF!$A$10:$B$16,2,FALSE)</f>
        <v>Ingresos Propios</v>
      </c>
      <c r="N2630" s="16" t="str">
        <f t="shared" si="368"/>
        <v>401</v>
      </c>
      <c r="O2630" s="16" t="str">
        <f>VLOOKUP(N2630:N5786,[11]FF!$A$22:$B$93,2,FALSE)</f>
        <v>Ingresos Propios</v>
      </c>
      <c r="P2630" s="16">
        <v>880508</v>
      </c>
      <c r="Q2630" s="16">
        <v>9</v>
      </c>
      <c r="R2630" s="17">
        <v>66723</v>
      </c>
      <c r="S2630" s="17">
        <v>0</v>
      </c>
      <c r="T2630" s="17">
        <f t="shared" si="360"/>
        <v>66723</v>
      </c>
      <c r="U2630" s="17">
        <v>0</v>
      </c>
      <c r="V2630" s="17">
        <v>152123.54</v>
      </c>
      <c r="W2630" s="17">
        <f t="shared" si="361"/>
        <v>-85400.540000000008</v>
      </c>
      <c r="X2630" t="str">
        <f>VLOOKUP(J2630,'[12]Conver ASEJ VS Clave Nueva'!$A$4:$C$193,3,FALSE)</f>
        <v>4.5.4.1</v>
      </c>
      <c r="Y2630" t="str">
        <f>VLOOKUP(K2630,'[13]Conver ASEJ VS Clave Nueva'!$B$4:$D$193,3,FALSE)</f>
        <v>Gastos de notificación</v>
      </c>
    </row>
    <row r="2631" spans="1:25" x14ac:dyDescent="0.25">
      <c r="A2631" s="16">
        <v>87009</v>
      </c>
      <c r="B2631" s="16" t="s">
        <v>62</v>
      </c>
      <c r="C2631" s="16" t="str">
        <f t="shared" si="362"/>
        <v>2018</v>
      </c>
      <c r="D2631" s="16" t="str">
        <f t="shared" si="363"/>
        <v>040000</v>
      </c>
      <c r="E2631" s="16" t="str">
        <f>VLOOKUP(D2631:D5787,'[10]Catalogos CRI'!$A$10:$B$19,2,FALSE)</f>
        <v>DERECHOS</v>
      </c>
      <c r="F2631" s="16" t="str">
        <f t="shared" si="364"/>
        <v>045000</v>
      </c>
      <c r="G2631" s="16" t="str">
        <f>VLOOKUP(F2631:F5787,'[10]Catalogos CRI'!$A$24:$B$65,2,FALSE)</f>
        <v>ACCESORIOS DE LOS DERECHOS</v>
      </c>
      <c r="H2631" s="16" t="str">
        <f t="shared" si="365"/>
        <v>045040</v>
      </c>
      <c r="I2631" s="16" t="str">
        <f>VLOOKUP(H2631:H5787,'[10]Catalogos CRI'!$A$70:$B$148,2,FALSE)</f>
        <v>Gastos de ejecución y de embargo</v>
      </c>
      <c r="J2631" s="16" t="str">
        <f t="shared" si="366"/>
        <v>045041</v>
      </c>
      <c r="K2631" s="16" t="str">
        <f>VLOOKUP(J2631:J5787,'[10]Catalogos CRI'!$A$153:$B$335,2,FALSE)</f>
        <v>Gastos de notificación</v>
      </c>
      <c r="L2631" s="16" t="str">
        <f t="shared" si="367"/>
        <v>400</v>
      </c>
      <c r="M2631" s="16" t="str">
        <f>VLOOKUP(L2631:L5787,[11]FF!$A$10:$B$16,2,FALSE)</f>
        <v>Ingresos Propios</v>
      </c>
      <c r="N2631" s="16" t="str">
        <f t="shared" si="368"/>
        <v>401</v>
      </c>
      <c r="O2631" s="16" t="str">
        <f>VLOOKUP(N2631:N5787,[11]FF!$A$22:$B$93,2,FALSE)</f>
        <v>Ingresos Propios</v>
      </c>
      <c r="P2631" s="16">
        <v>880509</v>
      </c>
      <c r="Q2631" s="16">
        <v>10</v>
      </c>
      <c r="R2631" s="17">
        <v>66723</v>
      </c>
      <c r="S2631" s="17">
        <v>0</v>
      </c>
      <c r="T2631" s="17">
        <f t="shared" si="360"/>
        <v>66723</v>
      </c>
      <c r="U2631" s="17">
        <v>0</v>
      </c>
      <c r="V2631" s="17">
        <v>92353.8</v>
      </c>
      <c r="W2631" s="17">
        <f t="shared" si="361"/>
        <v>-25630.800000000003</v>
      </c>
      <c r="X2631" t="str">
        <f>VLOOKUP(J2631,'[12]Conver ASEJ VS Clave Nueva'!$A$4:$C$193,3,FALSE)</f>
        <v>4.5.4.1</v>
      </c>
      <c r="Y2631" t="str">
        <f>VLOOKUP(K2631,'[13]Conver ASEJ VS Clave Nueva'!$B$4:$D$193,3,FALSE)</f>
        <v>Gastos de notificación</v>
      </c>
    </row>
    <row r="2632" spans="1:25" x14ac:dyDescent="0.25">
      <c r="A2632" s="16">
        <v>87009</v>
      </c>
      <c r="B2632" s="16" t="s">
        <v>62</v>
      </c>
      <c r="C2632" s="16" t="str">
        <f t="shared" si="362"/>
        <v>2018</v>
      </c>
      <c r="D2632" s="16" t="str">
        <f t="shared" si="363"/>
        <v>040000</v>
      </c>
      <c r="E2632" s="16" t="str">
        <f>VLOOKUP(D2632:D5788,'[10]Catalogos CRI'!$A$10:$B$19,2,FALSE)</f>
        <v>DERECHOS</v>
      </c>
      <c r="F2632" s="16" t="str">
        <f t="shared" si="364"/>
        <v>045000</v>
      </c>
      <c r="G2632" s="16" t="str">
        <f>VLOOKUP(F2632:F5788,'[10]Catalogos CRI'!$A$24:$B$65,2,FALSE)</f>
        <v>ACCESORIOS DE LOS DERECHOS</v>
      </c>
      <c r="H2632" s="16" t="str">
        <f t="shared" si="365"/>
        <v>045040</v>
      </c>
      <c r="I2632" s="16" t="str">
        <f>VLOOKUP(H2632:H5788,'[10]Catalogos CRI'!$A$70:$B$148,2,FALSE)</f>
        <v>Gastos de ejecución y de embargo</v>
      </c>
      <c r="J2632" s="16" t="str">
        <f t="shared" si="366"/>
        <v>045041</v>
      </c>
      <c r="K2632" s="16" t="str">
        <f>VLOOKUP(J2632:J5788,'[10]Catalogos CRI'!$A$153:$B$335,2,FALSE)</f>
        <v>Gastos de notificación</v>
      </c>
      <c r="L2632" s="16" t="str">
        <f t="shared" si="367"/>
        <v>400</v>
      </c>
      <c r="M2632" s="16" t="str">
        <f>VLOOKUP(L2632:L5788,[11]FF!$A$10:$B$16,2,FALSE)</f>
        <v>Ingresos Propios</v>
      </c>
      <c r="N2632" s="16" t="str">
        <f t="shared" si="368"/>
        <v>401</v>
      </c>
      <c r="O2632" s="16" t="str">
        <f>VLOOKUP(N2632:N5788,[11]FF!$A$22:$B$93,2,FALSE)</f>
        <v>Ingresos Propios</v>
      </c>
      <c r="P2632" s="16">
        <v>880510</v>
      </c>
      <c r="Q2632" s="16">
        <v>11</v>
      </c>
      <c r="R2632" s="17">
        <v>66723</v>
      </c>
      <c r="S2632" s="17">
        <v>0</v>
      </c>
      <c r="T2632" s="17">
        <f t="shared" si="360"/>
        <v>66723</v>
      </c>
      <c r="U2632" s="17">
        <v>0</v>
      </c>
      <c r="V2632" s="17">
        <v>26284.400000000001</v>
      </c>
      <c r="W2632" s="17">
        <f t="shared" si="361"/>
        <v>40438.6</v>
      </c>
      <c r="X2632" t="str">
        <f>VLOOKUP(J2632,'[12]Conver ASEJ VS Clave Nueva'!$A$4:$C$193,3,FALSE)</f>
        <v>4.5.4.1</v>
      </c>
      <c r="Y2632" t="str">
        <f>VLOOKUP(K2632,'[13]Conver ASEJ VS Clave Nueva'!$B$4:$D$193,3,FALSE)</f>
        <v>Gastos de notificación</v>
      </c>
    </row>
    <row r="2633" spans="1:25" x14ac:dyDescent="0.25">
      <c r="A2633" s="16">
        <v>87009</v>
      </c>
      <c r="B2633" s="16" t="s">
        <v>62</v>
      </c>
      <c r="C2633" s="16" t="str">
        <f t="shared" si="362"/>
        <v>2018</v>
      </c>
      <c r="D2633" s="16" t="str">
        <f t="shared" si="363"/>
        <v>040000</v>
      </c>
      <c r="E2633" s="16" t="str">
        <f>VLOOKUP(D2633:D5789,'[10]Catalogos CRI'!$A$10:$B$19,2,FALSE)</f>
        <v>DERECHOS</v>
      </c>
      <c r="F2633" s="16" t="str">
        <f t="shared" si="364"/>
        <v>045000</v>
      </c>
      <c r="G2633" s="16" t="str">
        <f>VLOOKUP(F2633:F5789,'[10]Catalogos CRI'!$A$24:$B$65,2,FALSE)</f>
        <v>ACCESORIOS DE LOS DERECHOS</v>
      </c>
      <c r="H2633" s="16" t="str">
        <f t="shared" si="365"/>
        <v>045040</v>
      </c>
      <c r="I2633" s="16" t="str">
        <f>VLOOKUP(H2633:H5789,'[10]Catalogos CRI'!$A$70:$B$148,2,FALSE)</f>
        <v>Gastos de ejecución y de embargo</v>
      </c>
      <c r="J2633" s="16" t="str">
        <f t="shared" si="366"/>
        <v>045041</v>
      </c>
      <c r="K2633" s="16" t="str">
        <f>VLOOKUP(J2633:J5789,'[10]Catalogos CRI'!$A$153:$B$335,2,FALSE)</f>
        <v>Gastos de notificación</v>
      </c>
      <c r="L2633" s="16" t="str">
        <f t="shared" si="367"/>
        <v>400</v>
      </c>
      <c r="M2633" s="16" t="str">
        <f>VLOOKUP(L2633:L5789,[11]FF!$A$10:$B$16,2,FALSE)</f>
        <v>Ingresos Propios</v>
      </c>
      <c r="N2633" s="16" t="str">
        <f t="shared" si="368"/>
        <v>401</v>
      </c>
      <c r="O2633" s="16" t="str">
        <f>VLOOKUP(N2633:N5789,[11]FF!$A$22:$B$93,2,FALSE)</f>
        <v>Ingresos Propios</v>
      </c>
      <c r="P2633" s="16">
        <v>880511</v>
      </c>
      <c r="Q2633" s="16">
        <v>12</v>
      </c>
      <c r="R2633" s="17">
        <v>66723</v>
      </c>
      <c r="S2633" s="17">
        <v>0</v>
      </c>
      <c r="T2633" s="17">
        <f t="shared" ref="T2633:T2696" si="369">R2633+S2633</f>
        <v>66723</v>
      </c>
      <c r="U2633" s="17">
        <v>0</v>
      </c>
      <c r="V2633" s="17">
        <v>29158</v>
      </c>
      <c r="W2633" s="17">
        <f t="shared" ref="W2633:W2696" si="370">T2633-V2633</f>
        <v>37565</v>
      </c>
      <c r="X2633" t="str">
        <f>VLOOKUP(J2633,'[12]Conver ASEJ VS Clave Nueva'!$A$4:$C$193,3,FALSE)</f>
        <v>4.5.4.1</v>
      </c>
      <c r="Y2633" t="str">
        <f>VLOOKUP(K2633,'[13]Conver ASEJ VS Clave Nueva'!$B$4:$D$193,3,FALSE)</f>
        <v>Gastos de notificación</v>
      </c>
    </row>
    <row r="2634" spans="1:25" x14ac:dyDescent="0.25">
      <c r="A2634" s="16">
        <v>87010</v>
      </c>
      <c r="B2634" s="16" t="s">
        <v>65</v>
      </c>
      <c r="C2634" s="16" t="str">
        <f t="shared" ref="C2634:C2697" si="371">MID(B2634,1,4)</f>
        <v>2018</v>
      </c>
      <c r="D2634" s="16" t="str">
        <f t="shared" ref="D2634:D2697" si="372">MID(B2634,6,6)</f>
        <v>050000</v>
      </c>
      <c r="E2634" s="16" t="str">
        <f>VLOOKUP(D2634:D5790,'[10]Catalogos CRI'!$A$10:$B$19,2,FALSE)</f>
        <v>PRODUCTOS</v>
      </c>
      <c r="F2634" s="16" t="str">
        <f t="shared" ref="F2634:F2697" si="373">MID(B2634,13,6)</f>
        <v>051000</v>
      </c>
      <c r="G2634" s="16" t="str">
        <f>VLOOKUP(F2634:F5790,'[10]Catalogos CRI'!$A$24:$B$65,2,FALSE)</f>
        <v>PRODUCTOS DE TIPO CORRIENTE</v>
      </c>
      <c r="H2634" s="16" t="str">
        <f t="shared" ref="H2634:H2697" si="374">MID(B2634,20,6)</f>
        <v>051030</v>
      </c>
      <c r="I2634" s="16" t="str">
        <f>VLOOKUP(H2634:H5790,'[10]Catalogos CRI'!$A$70:$B$148,2,FALSE)</f>
        <v>Productos diversos</v>
      </c>
      <c r="J2634" s="16" t="str">
        <f t="shared" ref="J2634:J2697" si="375">MID(B2634,27,6)</f>
        <v>051031</v>
      </c>
      <c r="K2634" s="16" t="str">
        <f>VLOOKUP(J2634:J5790,'[10]Catalogos CRI'!$A$153:$B$335,2,FALSE)</f>
        <v>Formas y ediciones impresas</v>
      </c>
      <c r="L2634" s="16" t="str">
        <f t="shared" ref="L2634:L2697" si="376">MID(B2634,34,3)</f>
        <v>400</v>
      </c>
      <c r="M2634" s="16" t="str">
        <f>VLOOKUP(L2634:L5790,[11]FF!$A$10:$B$16,2,FALSE)</f>
        <v>Ingresos Propios</v>
      </c>
      <c r="N2634" s="16" t="str">
        <f t="shared" ref="N2634:N2697" si="377">MID(B2634,38,3)</f>
        <v>401</v>
      </c>
      <c r="O2634" s="16" t="str">
        <f>VLOOKUP(N2634:N5790,[11]FF!$A$22:$B$93,2,FALSE)</f>
        <v>Ingresos Propios</v>
      </c>
      <c r="P2634" s="16">
        <v>880512</v>
      </c>
      <c r="Q2634" s="16">
        <v>1</v>
      </c>
      <c r="R2634" s="17">
        <v>726018.46</v>
      </c>
      <c r="S2634" s="17">
        <v>0</v>
      </c>
      <c r="T2634" s="17">
        <f t="shared" si="369"/>
        <v>726018.46</v>
      </c>
      <c r="U2634" s="17">
        <v>0</v>
      </c>
      <c r="V2634" s="17">
        <v>0</v>
      </c>
      <c r="W2634" s="17">
        <f t="shared" si="370"/>
        <v>726018.46</v>
      </c>
      <c r="X2634" t="str">
        <f>VLOOKUP(J2634,'[12]Conver ASEJ VS Clave Nueva'!$A$4:$C$193,3,FALSE)</f>
        <v>5.1.9.1</v>
      </c>
      <c r="Y2634" t="str">
        <f>VLOOKUP(K2634,'[13]Conver ASEJ VS Clave Nueva'!$B$4:$D$193,3,FALSE)</f>
        <v>Formas y ediciones impresas</v>
      </c>
    </row>
    <row r="2635" spans="1:25" x14ac:dyDescent="0.25">
      <c r="A2635" s="16">
        <v>87010</v>
      </c>
      <c r="B2635" s="16" t="s">
        <v>65</v>
      </c>
      <c r="C2635" s="16" t="str">
        <f t="shared" si="371"/>
        <v>2018</v>
      </c>
      <c r="D2635" s="16" t="str">
        <f t="shared" si="372"/>
        <v>050000</v>
      </c>
      <c r="E2635" s="16" t="str">
        <f>VLOOKUP(D2635:D5791,'[10]Catalogos CRI'!$A$10:$B$19,2,FALSE)</f>
        <v>PRODUCTOS</v>
      </c>
      <c r="F2635" s="16" t="str">
        <f t="shared" si="373"/>
        <v>051000</v>
      </c>
      <c r="G2635" s="16" t="str">
        <f>VLOOKUP(F2635:F5791,'[10]Catalogos CRI'!$A$24:$B$65,2,FALSE)</f>
        <v>PRODUCTOS DE TIPO CORRIENTE</v>
      </c>
      <c r="H2635" s="16" t="str">
        <f t="shared" si="374"/>
        <v>051030</v>
      </c>
      <c r="I2635" s="16" t="str">
        <f>VLOOKUP(H2635:H5791,'[10]Catalogos CRI'!$A$70:$B$148,2,FALSE)</f>
        <v>Productos diversos</v>
      </c>
      <c r="J2635" s="16" t="str">
        <f t="shared" si="375"/>
        <v>051031</v>
      </c>
      <c r="K2635" s="16" t="str">
        <f>VLOOKUP(J2635:J5791,'[10]Catalogos CRI'!$A$153:$B$335,2,FALSE)</f>
        <v>Formas y ediciones impresas</v>
      </c>
      <c r="L2635" s="16" t="str">
        <f t="shared" si="376"/>
        <v>400</v>
      </c>
      <c r="M2635" s="16" t="str">
        <f>VLOOKUP(L2635:L5791,[11]FF!$A$10:$B$16,2,FALSE)</f>
        <v>Ingresos Propios</v>
      </c>
      <c r="N2635" s="16" t="str">
        <f t="shared" si="377"/>
        <v>401</v>
      </c>
      <c r="O2635" s="16" t="str">
        <f>VLOOKUP(N2635:N5791,[11]FF!$A$22:$B$93,2,FALSE)</f>
        <v>Ingresos Propios</v>
      </c>
      <c r="P2635" s="16">
        <v>880513</v>
      </c>
      <c r="Q2635" s="16">
        <v>2</v>
      </c>
      <c r="R2635" s="17">
        <v>726018</v>
      </c>
      <c r="S2635" s="17">
        <v>0</v>
      </c>
      <c r="T2635" s="17">
        <f t="shared" si="369"/>
        <v>726018</v>
      </c>
      <c r="U2635" s="17">
        <v>0</v>
      </c>
      <c r="V2635" s="17">
        <v>151974</v>
      </c>
      <c r="W2635" s="17">
        <f t="shared" si="370"/>
        <v>574044</v>
      </c>
      <c r="X2635" t="str">
        <f>VLOOKUP(J2635,'[12]Conver ASEJ VS Clave Nueva'!$A$4:$C$193,3,FALSE)</f>
        <v>5.1.9.1</v>
      </c>
      <c r="Y2635" t="str">
        <f>VLOOKUP(K2635,'[13]Conver ASEJ VS Clave Nueva'!$B$4:$D$193,3,FALSE)</f>
        <v>Formas y ediciones impresas</v>
      </c>
    </row>
    <row r="2636" spans="1:25" x14ac:dyDescent="0.25">
      <c r="A2636" s="16">
        <v>87010</v>
      </c>
      <c r="B2636" s="16" t="s">
        <v>65</v>
      </c>
      <c r="C2636" s="16" t="str">
        <f t="shared" si="371"/>
        <v>2018</v>
      </c>
      <c r="D2636" s="16" t="str">
        <f t="shared" si="372"/>
        <v>050000</v>
      </c>
      <c r="E2636" s="16" t="str">
        <f>VLOOKUP(D2636:D5792,'[10]Catalogos CRI'!$A$10:$B$19,2,FALSE)</f>
        <v>PRODUCTOS</v>
      </c>
      <c r="F2636" s="16" t="str">
        <f t="shared" si="373"/>
        <v>051000</v>
      </c>
      <c r="G2636" s="16" t="str">
        <f>VLOOKUP(F2636:F5792,'[10]Catalogos CRI'!$A$24:$B$65,2,FALSE)</f>
        <v>PRODUCTOS DE TIPO CORRIENTE</v>
      </c>
      <c r="H2636" s="16" t="str">
        <f t="shared" si="374"/>
        <v>051030</v>
      </c>
      <c r="I2636" s="16" t="str">
        <f>VLOOKUP(H2636:H5792,'[10]Catalogos CRI'!$A$70:$B$148,2,FALSE)</f>
        <v>Productos diversos</v>
      </c>
      <c r="J2636" s="16" t="str">
        <f t="shared" si="375"/>
        <v>051031</v>
      </c>
      <c r="K2636" s="16" t="str">
        <f>VLOOKUP(J2636:J5792,'[10]Catalogos CRI'!$A$153:$B$335,2,FALSE)</f>
        <v>Formas y ediciones impresas</v>
      </c>
      <c r="L2636" s="16" t="str">
        <f t="shared" si="376"/>
        <v>400</v>
      </c>
      <c r="M2636" s="16" t="str">
        <f>VLOOKUP(L2636:L5792,[11]FF!$A$10:$B$16,2,FALSE)</f>
        <v>Ingresos Propios</v>
      </c>
      <c r="N2636" s="16" t="str">
        <f t="shared" si="377"/>
        <v>401</v>
      </c>
      <c r="O2636" s="16" t="str">
        <f>VLOOKUP(N2636:N5792,[11]FF!$A$22:$B$93,2,FALSE)</f>
        <v>Ingresos Propios</v>
      </c>
      <c r="P2636" s="16">
        <v>880514</v>
      </c>
      <c r="Q2636" s="16">
        <v>3</v>
      </c>
      <c r="R2636" s="17">
        <v>726018</v>
      </c>
      <c r="S2636" s="17">
        <v>0</v>
      </c>
      <c r="T2636" s="17">
        <f t="shared" si="369"/>
        <v>726018</v>
      </c>
      <c r="U2636" s="17">
        <v>0</v>
      </c>
      <c r="V2636" s="17">
        <v>46978.5</v>
      </c>
      <c r="W2636" s="17">
        <f t="shared" si="370"/>
        <v>679039.5</v>
      </c>
      <c r="X2636" t="str">
        <f>VLOOKUP(J2636,'[12]Conver ASEJ VS Clave Nueva'!$A$4:$C$193,3,FALSE)</f>
        <v>5.1.9.1</v>
      </c>
      <c r="Y2636" t="str">
        <f>VLOOKUP(K2636,'[13]Conver ASEJ VS Clave Nueva'!$B$4:$D$193,3,FALSE)</f>
        <v>Formas y ediciones impresas</v>
      </c>
    </row>
    <row r="2637" spans="1:25" x14ac:dyDescent="0.25">
      <c r="A2637" s="16">
        <v>87010</v>
      </c>
      <c r="B2637" s="16" t="s">
        <v>65</v>
      </c>
      <c r="C2637" s="16" t="str">
        <f t="shared" si="371"/>
        <v>2018</v>
      </c>
      <c r="D2637" s="16" t="str">
        <f t="shared" si="372"/>
        <v>050000</v>
      </c>
      <c r="E2637" s="16" t="str">
        <f>VLOOKUP(D2637:D5793,'[10]Catalogos CRI'!$A$10:$B$19,2,FALSE)</f>
        <v>PRODUCTOS</v>
      </c>
      <c r="F2637" s="16" t="str">
        <f t="shared" si="373"/>
        <v>051000</v>
      </c>
      <c r="G2637" s="16" t="str">
        <f>VLOOKUP(F2637:F5793,'[10]Catalogos CRI'!$A$24:$B$65,2,FALSE)</f>
        <v>PRODUCTOS DE TIPO CORRIENTE</v>
      </c>
      <c r="H2637" s="16" t="str">
        <f t="shared" si="374"/>
        <v>051030</v>
      </c>
      <c r="I2637" s="16" t="str">
        <f>VLOOKUP(H2637:H5793,'[10]Catalogos CRI'!$A$70:$B$148,2,FALSE)</f>
        <v>Productos diversos</v>
      </c>
      <c r="J2637" s="16" t="str">
        <f t="shared" si="375"/>
        <v>051031</v>
      </c>
      <c r="K2637" s="16" t="str">
        <f>VLOOKUP(J2637:J5793,'[10]Catalogos CRI'!$A$153:$B$335,2,FALSE)</f>
        <v>Formas y ediciones impresas</v>
      </c>
      <c r="L2637" s="16" t="str">
        <f t="shared" si="376"/>
        <v>400</v>
      </c>
      <c r="M2637" s="16" t="str">
        <f>VLOOKUP(L2637:L5793,[11]FF!$A$10:$B$16,2,FALSE)</f>
        <v>Ingresos Propios</v>
      </c>
      <c r="N2637" s="16" t="str">
        <f t="shared" si="377"/>
        <v>401</v>
      </c>
      <c r="O2637" s="16" t="str">
        <f>VLOOKUP(N2637:N5793,[11]FF!$A$22:$B$93,2,FALSE)</f>
        <v>Ingresos Propios</v>
      </c>
      <c r="P2637" s="16">
        <v>880515</v>
      </c>
      <c r="Q2637" s="16">
        <v>4</v>
      </c>
      <c r="R2637" s="17">
        <v>726018</v>
      </c>
      <c r="S2637" s="17">
        <v>0</v>
      </c>
      <c r="T2637" s="17">
        <f t="shared" si="369"/>
        <v>726018</v>
      </c>
      <c r="U2637" s="17">
        <v>0</v>
      </c>
      <c r="V2637" s="17">
        <v>472424.27</v>
      </c>
      <c r="W2637" s="17">
        <f t="shared" si="370"/>
        <v>253593.72999999998</v>
      </c>
      <c r="X2637" t="str">
        <f>VLOOKUP(J2637,'[12]Conver ASEJ VS Clave Nueva'!$A$4:$C$193,3,FALSE)</f>
        <v>5.1.9.1</v>
      </c>
      <c r="Y2637" t="str">
        <f>VLOOKUP(K2637,'[13]Conver ASEJ VS Clave Nueva'!$B$4:$D$193,3,FALSE)</f>
        <v>Formas y ediciones impresas</v>
      </c>
    </row>
    <row r="2638" spans="1:25" x14ac:dyDescent="0.25">
      <c r="A2638" s="16">
        <v>87010</v>
      </c>
      <c r="B2638" s="16" t="s">
        <v>65</v>
      </c>
      <c r="C2638" s="16" t="str">
        <f t="shared" si="371"/>
        <v>2018</v>
      </c>
      <c r="D2638" s="16" t="str">
        <f t="shared" si="372"/>
        <v>050000</v>
      </c>
      <c r="E2638" s="16" t="str">
        <f>VLOOKUP(D2638:D5794,'[10]Catalogos CRI'!$A$10:$B$19,2,FALSE)</f>
        <v>PRODUCTOS</v>
      </c>
      <c r="F2638" s="16" t="str">
        <f t="shared" si="373"/>
        <v>051000</v>
      </c>
      <c r="G2638" s="16" t="str">
        <f>VLOOKUP(F2638:F5794,'[10]Catalogos CRI'!$A$24:$B$65,2,FALSE)</f>
        <v>PRODUCTOS DE TIPO CORRIENTE</v>
      </c>
      <c r="H2638" s="16" t="str">
        <f t="shared" si="374"/>
        <v>051030</v>
      </c>
      <c r="I2638" s="16" t="str">
        <f>VLOOKUP(H2638:H5794,'[10]Catalogos CRI'!$A$70:$B$148,2,FALSE)</f>
        <v>Productos diversos</v>
      </c>
      <c r="J2638" s="16" t="str">
        <f t="shared" si="375"/>
        <v>051031</v>
      </c>
      <c r="K2638" s="16" t="str">
        <f>VLOOKUP(J2638:J5794,'[10]Catalogos CRI'!$A$153:$B$335,2,FALSE)</f>
        <v>Formas y ediciones impresas</v>
      </c>
      <c r="L2638" s="16" t="str">
        <f t="shared" si="376"/>
        <v>400</v>
      </c>
      <c r="M2638" s="16" t="str">
        <f>VLOOKUP(L2638:L5794,[11]FF!$A$10:$B$16,2,FALSE)</f>
        <v>Ingresos Propios</v>
      </c>
      <c r="N2638" s="16" t="str">
        <f t="shared" si="377"/>
        <v>401</v>
      </c>
      <c r="O2638" s="16" t="str">
        <f>VLOOKUP(N2638:N5794,[11]FF!$A$22:$B$93,2,FALSE)</f>
        <v>Ingresos Propios</v>
      </c>
      <c r="P2638" s="16">
        <v>880517</v>
      </c>
      <c r="Q2638" s="16">
        <v>6</v>
      </c>
      <c r="R2638" s="17">
        <v>726018</v>
      </c>
      <c r="S2638" s="17">
        <v>0</v>
      </c>
      <c r="T2638" s="17">
        <f t="shared" si="369"/>
        <v>726018</v>
      </c>
      <c r="U2638" s="17">
        <v>0</v>
      </c>
      <c r="V2638" s="17">
        <v>575837.76</v>
      </c>
      <c r="W2638" s="17">
        <f t="shared" si="370"/>
        <v>150180.24</v>
      </c>
      <c r="X2638" t="str">
        <f>VLOOKUP(J2638,'[12]Conver ASEJ VS Clave Nueva'!$A$4:$C$193,3,FALSE)</f>
        <v>5.1.9.1</v>
      </c>
      <c r="Y2638" t="str">
        <f>VLOOKUP(K2638,'[13]Conver ASEJ VS Clave Nueva'!$B$4:$D$193,3,FALSE)</f>
        <v>Formas y ediciones impresas</v>
      </c>
    </row>
    <row r="2639" spans="1:25" x14ac:dyDescent="0.25">
      <c r="A2639" s="16">
        <v>87010</v>
      </c>
      <c r="B2639" s="16" t="s">
        <v>65</v>
      </c>
      <c r="C2639" s="16" t="str">
        <f t="shared" si="371"/>
        <v>2018</v>
      </c>
      <c r="D2639" s="16" t="str">
        <f t="shared" si="372"/>
        <v>050000</v>
      </c>
      <c r="E2639" s="16" t="str">
        <f>VLOOKUP(D2639:D5795,'[10]Catalogos CRI'!$A$10:$B$19,2,FALSE)</f>
        <v>PRODUCTOS</v>
      </c>
      <c r="F2639" s="16" t="str">
        <f t="shared" si="373"/>
        <v>051000</v>
      </c>
      <c r="G2639" s="16" t="str">
        <f>VLOOKUP(F2639:F5795,'[10]Catalogos CRI'!$A$24:$B$65,2,FALSE)</f>
        <v>PRODUCTOS DE TIPO CORRIENTE</v>
      </c>
      <c r="H2639" s="16" t="str">
        <f t="shared" si="374"/>
        <v>051030</v>
      </c>
      <c r="I2639" s="16" t="str">
        <f>VLOOKUP(H2639:H5795,'[10]Catalogos CRI'!$A$70:$B$148,2,FALSE)</f>
        <v>Productos diversos</v>
      </c>
      <c r="J2639" s="16" t="str">
        <f t="shared" si="375"/>
        <v>051031</v>
      </c>
      <c r="K2639" s="16" t="str">
        <f>VLOOKUP(J2639:J5795,'[10]Catalogos CRI'!$A$153:$B$335,2,FALSE)</f>
        <v>Formas y ediciones impresas</v>
      </c>
      <c r="L2639" s="16" t="str">
        <f t="shared" si="376"/>
        <v>400</v>
      </c>
      <c r="M2639" s="16" t="str">
        <f>VLOOKUP(L2639:L5795,[11]FF!$A$10:$B$16,2,FALSE)</f>
        <v>Ingresos Propios</v>
      </c>
      <c r="N2639" s="16" t="str">
        <f t="shared" si="377"/>
        <v>401</v>
      </c>
      <c r="O2639" s="16" t="str">
        <f>VLOOKUP(N2639:N5795,[11]FF!$A$22:$B$93,2,FALSE)</f>
        <v>Ingresos Propios</v>
      </c>
      <c r="P2639" s="16">
        <v>880518</v>
      </c>
      <c r="Q2639" s="16">
        <v>7</v>
      </c>
      <c r="R2639" s="17">
        <v>726018</v>
      </c>
      <c r="S2639" s="17">
        <v>0</v>
      </c>
      <c r="T2639" s="17">
        <f t="shared" si="369"/>
        <v>726018</v>
      </c>
      <c r="U2639" s="17">
        <v>0</v>
      </c>
      <c r="V2639" s="17">
        <v>568659.42000000004</v>
      </c>
      <c r="W2639" s="17">
        <f t="shared" si="370"/>
        <v>157358.57999999996</v>
      </c>
      <c r="X2639" t="str">
        <f>VLOOKUP(J2639,'[12]Conver ASEJ VS Clave Nueva'!$A$4:$C$193,3,FALSE)</f>
        <v>5.1.9.1</v>
      </c>
      <c r="Y2639" t="str">
        <f>VLOOKUP(K2639,'[13]Conver ASEJ VS Clave Nueva'!$B$4:$D$193,3,FALSE)</f>
        <v>Formas y ediciones impresas</v>
      </c>
    </row>
    <row r="2640" spans="1:25" x14ac:dyDescent="0.25">
      <c r="A2640" s="16">
        <v>87010</v>
      </c>
      <c r="B2640" s="16" t="s">
        <v>65</v>
      </c>
      <c r="C2640" s="16" t="str">
        <f t="shared" si="371"/>
        <v>2018</v>
      </c>
      <c r="D2640" s="16" t="str">
        <f t="shared" si="372"/>
        <v>050000</v>
      </c>
      <c r="E2640" s="16" t="str">
        <f>VLOOKUP(D2640:D5796,'[10]Catalogos CRI'!$A$10:$B$19,2,FALSE)</f>
        <v>PRODUCTOS</v>
      </c>
      <c r="F2640" s="16" t="str">
        <f t="shared" si="373"/>
        <v>051000</v>
      </c>
      <c r="G2640" s="16" t="str">
        <f>VLOOKUP(F2640:F5796,'[10]Catalogos CRI'!$A$24:$B$65,2,FALSE)</f>
        <v>PRODUCTOS DE TIPO CORRIENTE</v>
      </c>
      <c r="H2640" s="16" t="str">
        <f t="shared" si="374"/>
        <v>051030</v>
      </c>
      <c r="I2640" s="16" t="str">
        <f>VLOOKUP(H2640:H5796,'[10]Catalogos CRI'!$A$70:$B$148,2,FALSE)</f>
        <v>Productos diversos</v>
      </c>
      <c r="J2640" s="16" t="str">
        <f t="shared" si="375"/>
        <v>051031</v>
      </c>
      <c r="K2640" s="16" t="str">
        <f>VLOOKUP(J2640:J5796,'[10]Catalogos CRI'!$A$153:$B$335,2,FALSE)</f>
        <v>Formas y ediciones impresas</v>
      </c>
      <c r="L2640" s="16" t="str">
        <f t="shared" si="376"/>
        <v>400</v>
      </c>
      <c r="M2640" s="16" t="str">
        <f>VLOOKUP(L2640:L5796,[11]FF!$A$10:$B$16,2,FALSE)</f>
        <v>Ingresos Propios</v>
      </c>
      <c r="N2640" s="16" t="str">
        <f t="shared" si="377"/>
        <v>401</v>
      </c>
      <c r="O2640" s="16" t="str">
        <f>VLOOKUP(N2640:N5796,[11]FF!$A$22:$B$93,2,FALSE)</f>
        <v>Ingresos Propios</v>
      </c>
      <c r="P2640" s="16">
        <v>880519</v>
      </c>
      <c r="Q2640" s="16">
        <v>8</v>
      </c>
      <c r="R2640" s="17">
        <v>726018</v>
      </c>
      <c r="S2640" s="17">
        <v>0</v>
      </c>
      <c r="T2640" s="17">
        <f t="shared" si="369"/>
        <v>726018</v>
      </c>
      <c r="U2640" s="17">
        <v>0</v>
      </c>
      <c r="V2640" s="17">
        <v>965494.84</v>
      </c>
      <c r="W2640" s="17">
        <f t="shared" si="370"/>
        <v>-239476.83999999997</v>
      </c>
      <c r="X2640" t="str">
        <f>VLOOKUP(J2640,'[12]Conver ASEJ VS Clave Nueva'!$A$4:$C$193,3,FALSE)</f>
        <v>5.1.9.1</v>
      </c>
      <c r="Y2640" t="str">
        <f>VLOOKUP(K2640,'[13]Conver ASEJ VS Clave Nueva'!$B$4:$D$193,3,FALSE)</f>
        <v>Formas y ediciones impresas</v>
      </c>
    </row>
    <row r="2641" spans="1:25" x14ac:dyDescent="0.25">
      <c r="A2641" s="16">
        <v>87010</v>
      </c>
      <c r="B2641" s="16" t="s">
        <v>65</v>
      </c>
      <c r="C2641" s="16" t="str">
        <f t="shared" si="371"/>
        <v>2018</v>
      </c>
      <c r="D2641" s="16" t="str">
        <f t="shared" si="372"/>
        <v>050000</v>
      </c>
      <c r="E2641" s="16" t="str">
        <f>VLOOKUP(D2641:D5797,'[10]Catalogos CRI'!$A$10:$B$19,2,FALSE)</f>
        <v>PRODUCTOS</v>
      </c>
      <c r="F2641" s="16" t="str">
        <f t="shared" si="373"/>
        <v>051000</v>
      </c>
      <c r="G2641" s="16" t="str">
        <f>VLOOKUP(F2641:F5797,'[10]Catalogos CRI'!$A$24:$B$65,2,FALSE)</f>
        <v>PRODUCTOS DE TIPO CORRIENTE</v>
      </c>
      <c r="H2641" s="16" t="str">
        <f t="shared" si="374"/>
        <v>051030</v>
      </c>
      <c r="I2641" s="16" t="str">
        <f>VLOOKUP(H2641:H5797,'[10]Catalogos CRI'!$A$70:$B$148,2,FALSE)</f>
        <v>Productos diversos</v>
      </c>
      <c r="J2641" s="16" t="str">
        <f t="shared" si="375"/>
        <v>051031</v>
      </c>
      <c r="K2641" s="16" t="str">
        <f>VLOOKUP(J2641:J5797,'[10]Catalogos CRI'!$A$153:$B$335,2,FALSE)</f>
        <v>Formas y ediciones impresas</v>
      </c>
      <c r="L2641" s="16" t="str">
        <f t="shared" si="376"/>
        <v>400</v>
      </c>
      <c r="M2641" s="16" t="str">
        <f>VLOOKUP(L2641:L5797,[11]FF!$A$10:$B$16,2,FALSE)</f>
        <v>Ingresos Propios</v>
      </c>
      <c r="N2641" s="16" t="str">
        <f t="shared" si="377"/>
        <v>401</v>
      </c>
      <c r="O2641" s="16" t="str">
        <f>VLOOKUP(N2641:N5797,[11]FF!$A$22:$B$93,2,FALSE)</f>
        <v>Ingresos Propios</v>
      </c>
      <c r="P2641" s="16">
        <v>880520</v>
      </c>
      <c r="Q2641" s="16">
        <v>9</v>
      </c>
      <c r="R2641" s="17">
        <v>726018</v>
      </c>
      <c r="S2641" s="17">
        <v>0</v>
      </c>
      <c r="T2641" s="17">
        <f t="shared" si="369"/>
        <v>726018</v>
      </c>
      <c r="U2641" s="17">
        <v>0</v>
      </c>
      <c r="V2641" s="17">
        <v>514653.7</v>
      </c>
      <c r="W2641" s="17">
        <f t="shared" si="370"/>
        <v>211364.3</v>
      </c>
      <c r="X2641" t="str">
        <f>VLOOKUP(J2641,'[12]Conver ASEJ VS Clave Nueva'!$A$4:$C$193,3,FALSE)</f>
        <v>5.1.9.1</v>
      </c>
      <c r="Y2641" t="str">
        <f>VLOOKUP(K2641,'[13]Conver ASEJ VS Clave Nueva'!$B$4:$D$193,3,FALSE)</f>
        <v>Formas y ediciones impresas</v>
      </c>
    </row>
    <row r="2642" spans="1:25" x14ac:dyDescent="0.25">
      <c r="A2642" s="16">
        <v>87010</v>
      </c>
      <c r="B2642" s="16" t="s">
        <v>65</v>
      </c>
      <c r="C2642" s="16" t="str">
        <f t="shared" si="371"/>
        <v>2018</v>
      </c>
      <c r="D2642" s="16" t="str">
        <f t="shared" si="372"/>
        <v>050000</v>
      </c>
      <c r="E2642" s="16" t="str">
        <f>VLOOKUP(D2642:D5798,'[10]Catalogos CRI'!$A$10:$B$19,2,FALSE)</f>
        <v>PRODUCTOS</v>
      </c>
      <c r="F2642" s="16" t="str">
        <f t="shared" si="373"/>
        <v>051000</v>
      </c>
      <c r="G2642" s="16" t="str">
        <f>VLOOKUP(F2642:F5798,'[10]Catalogos CRI'!$A$24:$B$65,2,FALSE)</f>
        <v>PRODUCTOS DE TIPO CORRIENTE</v>
      </c>
      <c r="H2642" s="16" t="str">
        <f t="shared" si="374"/>
        <v>051030</v>
      </c>
      <c r="I2642" s="16" t="str">
        <f>VLOOKUP(H2642:H5798,'[10]Catalogos CRI'!$A$70:$B$148,2,FALSE)</f>
        <v>Productos diversos</v>
      </c>
      <c r="J2642" s="16" t="str">
        <f t="shared" si="375"/>
        <v>051031</v>
      </c>
      <c r="K2642" s="16" t="str">
        <f>VLOOKUP(J2642:J5798,'[10]Catalogos CRI'!$A$153:$B$335,2,FALSE)</f>
        <v>Formas y ediciones impresas</v>
      </c>
      <c r="L2642" s="16" t="str">
        <f t="shared" si="376"/>
        <v>400</v>
      </c>
      <c r="M2642" s="16" t="str">
        <f>VLOOKUP(L2642:L5798,[11]FF!$A$10:$B$16,2,FALSE)</f>
        <v>Ingresos Propios</v>
      </c>
      <c r="N2642" s="16" t="str">
        <f t="shared" si="377"/>
        <v>401</v>
      </c>
      <c r="O2642" s="16" t="str">
        <f>VLOOKUP(N2642:N5798,[11]FF!$A$22:$B$93,2,FALSE)</f>
        <v>Ingresos Propios</v>
      </c>
      <c r="P2642" s="16">
        <v>880521</v>
      </c>
      <c r="Q2642" s="16">
        <v>10</v>
      </c>
      <c r="R2642" s="17">
        <v>726018</v>
      </c>
      <c r="S2642" s="17">
        <v>0</v>
      </c>
      <c r="T2642" s="17">
        <f t="shared" si="369"/>
        <v>726018</v>
      </c>
      <c r="U2642" s="17">
        <v>0</v>
      </c>
      <c r="V2642" s="17">
        <v>523844.24</v>
      </c>
      <c r="W2642" s="17">
        <f t="shared" si="370"/>
        <v>202173.76</v>
      </c>
      <c r="X2642" t="str">
        <f>VLOOKUP(J2642,'[12]Conver ASEJ VS Clave Nueva'!$A$4:$C$193,3,FALSE)</f>
        <v>5.1.9.1</v>
      </c>
      <c r="Y2642" t="str">
        <f>VLOOKUP(K2642,'[13]Conver ASEJ VS Clave Nueva'!$B$4:$D$193,3,FALSE)</f>
        <v>Formas y ediciones impresas</v>
      </c>
    </row>
    <row r="2643" spans="1:25" x14ac:dyDescent="0.25">
      <c r="A2643" s="16">
        <v>87010</v>
      </c>
      <c r="B2643" s="16" t="s">
        <v>65</v>
      </c>
      <c r="C2643" s="16" t="str">
        <f t="shared" si="371"/>
        <v>2018</v>
      </c>
      <c r="D2643" s="16" t="str">
        <f t="shared" si="372"/>
        <v>050000</v>
      </c>
      <c r="E2643" s="16" t="str">
        <f>VLOOKUP(D2643:D5799,'[10]Catalogos CRI'!$A$10:$B$19,2,FALSE)</f>
        <v>PRODUCTOS</v>
      </c>
      <c r="F2643" s="16" t="str">
        <f t="shared" si="373"/>
        <v>051000</v>
      </c>
      <c r="G2643" s="16" t="str">
        <f>VLOOKUP(F2643:F5799,'[10]Catalogos CRI'!$A$24:$B$65,2,FALSE)</f>
        <v>PRODUCTOS DE TIPO CORRIENTE</v>
      </c>
      <c r="H2643" s="16" t="str">
        <f t="shared" si="374"/>
        <v>051030</v>
      </c>
      <c r="I2643" s="16" t="str">
        <f>VLOOKUP(H2643:H5799,'[10]Catalogos CRI'!$A$70:$B$148,2,FALSE)</f>
        <v>Productos diversos</v>
      </c>
      <c r="J2643" s="16" t="str">
        <f t="shared" si="375"/>
        <v>051031</v>
      </c>
      <c r="K2643" s="16" t="str">
        <f>VLOOKUP(J2643:J5799,'[10]Catalogos CRI'!$A$153:$B$335,2,FALSE)</f>
        <v>Formas y ediciones impresas</v>
      </c>
      <c r="L2643" s="16" t="str">
        <f t="shared" si="376"/>
        <v>400</v>
      </c>
      <c r="M2643" s="16" t="str">
        <f>VLOOKUP(L2643:L5799,[11]FF!$A$10:$B$16,2,FALSE)</f>
        <v>Ingresos Propios</v>
      </c>
      <c r="N2643" s="16" t="str">
        <f t="shared" si="377"/>
        <v>401</v>
      </c>
      <c r="O2643" s="16" t="str">
        <f>VLOOKUP(N2643:N5799,[11]FF!$A$22:$B$93,2,FALSE)</f>
        <v>Ingresos Propios</v>
      </c>
      <c r="P2643" s="16">
        <v>880522</v>
      </c>
      <c r="Q2643" s="16">
        <v>11</v>
      </c>
      <c r="R2643" s="17">
        <v>726018</v>
      </c>
      <c r="S2643" s="17">
        <v>0</v>
      </c>
      <c r="T2643" s="17">
        <f t="shared" si="369"/>
        <v>726018</v>
      </c>
      <c r="U2643" s="17">
        <v>0</v>
      </c>
      <c r="V2643" s="17">
        <v>446355.96</v>
      </c>
      <c r="W2643" s="17">
        <f t="shared" si="370"/>
        <v>279662.03999999998</v>
      </c>
      <c r="X2643" t="str">
        <f>VLOOKUP(J2643,'[12]Conver ASEJ VS Clave Nueva'!$A$4:$C$193,3,FALSE)</f>
        <v>5.1.9.1</v>
      </c>
      <c r="Y2643" t="str">
        <f>VLOOKUP(K2643,'[13]Conver ASEJ VS Clave Nueva'!$B$4:$D$193,3,FALSE)</f>
        <v>Formas y ediciones impresas</v>
      </c>
    </row>
    <row r="2644" spans="1:25" x14ac:dyDescent="0.25">
      <c r="A2644" s="16">
        <v>87010</v>
      </c>
      <c r="B2644" s="16" t="s">
        <v>65</v>
      </c>
      <c r="C2644" s="16" t="str">
        <f t="shared" si="371"/>
        <v>2018</v>
      </c>
      <c r="D2644" s="16" t="str">
        <f t="shared" si="372"/>
        <v>050000</v>
      </c>
      <c r="E2644" s="16" t="str">
        <f>VLOOKUP(D2644:D5800,'[10]Catalogos CRI'!$A$10:$B$19,2,FALSE)</f>
        <v>PRODUCTOS</v>
      </c>
      <c r="F2644" s="16" t="str">
        <f t="shared" si="373"/>
        <v>051000</v>
      </c>
      <c r="G2644" s="16" t="str">
        <f>VLOOKUP(F2644:F5800,'[10]Catalogos CRI'!$A$24:$B$65,2,FALSE)</f>
        <v>PRODUCTOS DE TIPO CORRIENTE</v>
      </c>
      <c r="H2644" s="16" t="str">
        <f t="shared" si="374"/>
        <v>051030</v>
      </c>
      <c r="I2644" s="16" t="str">
        <f>VLOOKUP(H2644:H5800,'[10]Catalogos CRI'!$A$70:$B$148,2,FALSE)</f>
        <v>Productos diversos</v>
      </c>
      <c r="J2644" s="16" t="str">
        <f t="shared" si="375"/>
        <v>051031</v>
      </c>
      <c r="K2644" s="16" t="str">
        <f>VLOOKUP(J2644:J5800,'[10]Catalogos CRI'!$A$153:$B$335,2,FALSE)</f>
        <v>Formas y ediciones impresas</v>
      </c>
      <c r="L2644" s="16" t="str">
        <f t="shared" si="376"/>
        <v>400</v>
      </c>
      <c r="M2644" s="16" t="str">
        <f>VLOOKUP(L2644:L5800,[11]FF!$A$10:$B$16,2,FALSE)</f>
        <v>Ingresos Propios</v>
      </c>
      <c r="N2644" s="16" t="str">
        <f t="shared" si="377"/>
        <v>401</v>
      </c>
      <c r="O2644" s="16" t="str">
        <f>VLOOKUP(N2644:N5800,[11]FF!$A$22:$B$93,2,FALSE)</f>
        <v>Ingresos Propios</v>
      </c>
      <c r="P2644" s="16">
        <v>880523</v>
      </c>
      <c r="Q2644" s="16">
        <v>12</v>
      </c>
      <c r="R2644" s="17">
        <v>726018</v>
      </c>
      <c r="S2644" s="17">
        <v>0</v>
      </c>
      <c r="T2644" s="17">
        <f t="shared" si="369"/>
        <v>726018</v>
      </c>
      <c r="U2644" s="17">
        <v>0</v>
      </c>
      <c r="V2644" s="17">
        <v>347987.45</v>
      </c>
      <c r="W2644" s="17">
        <f t="shared" si="370"/>
        <v>378030.55</v>
      </c>
      <c r="X2644" t="str">
        <f>VLOOKUP(J2644,'[12]Conver ASEJ VS Clave Nueva'!$A$4:$C$193,3,FALSE)</f>
        <v>5.1.9.1</v>
      </c>
      <c r="Y2644" t="str">
        <f>VLOOKUP(K2644,'[13]Conver ASEJ VS Clave Nueva'!$B$4:$D$193,3,FALSE)</f>
        <v>Formas y ediciones impresas</v>
      </c>
    </row>
    <row r="2645" spans="1:25" x14ac:dyDescent="0.25">
      <c r="A2645" s="16">
        <v>87011</v>
      </c>
      <c r="B2645" s="16" t="s">
        <v>146</v>
      </c>
      <c r="C2645" s="16" t="str">
        <f t="shared" si="371"/>
        <v>2018</v>
      </c>
      <c r="D2645" s="16" t="str">
        <f t="shared" si="372"/>
        <v>050000</v>
      </c>
      <c r="E2645" s="16" t="str">
        <f>VLOOKUP(D2645:D5801,'[10]Catalogos CRI'!$A$10:$B$19,2,FALSE)</f>
        <v>PRODUCTOS</v>
      </c>
      <c r="F2645" s="16" t="str">
        <f t="shared" si="373"/>
        <v>051000</v>
      </c>
      <c r="G2645" s="16" t="str">
        <f>VLOOKUP(F2645:F5801,'[10]Catalogos CRI'!$A$24:$B$65,2,FALSE)</f>
        <v>PRODUCTOS DE TIPO CORRIENTE</v>
      </c>
      <c r="H2645" s="16" t="str">
        <f t="shared" si="374"/>
        <v>051030</v>
      </c>
      <c r="I2645" s="16" t="str">
        <f>VLOOKUP(H2645:H5801,'[10]Catalogos CRI'!$A$70:$B$148,2,FALSE)</f>
        <v>Productos diversos</v>
      </c>
      <c r="J2645" s="16" t="str">
        <f t="shared" si="375"/>
        <v>051037</v>
      </c>
      <c r="K2645" s="16" t="str">
        <f>VLOOKUP(J2645:J5801,'[10]Catalogos CRI'!$A$153:$B$335,2,FALSE)</f>
        <v>Venta de productos procedentes de viveros y jardines</v>
      </c>
      <c r="L2645" s="16" t="str">
        <f t="shared" si="376"/>
        <v>400</v>
      </c>
      <c r="M2645" s="16" t="str">
        <f>VLOOKUP(L2645:L5801,[11]FF!$A$10:$B$16,2,FALSE)</f>
        <v>Ingresos Propios</v>
      </c>
      <c r="N2645" s="16" t="str">
        <f t="shared" si="377"/>
        <v>401</v>
      </c>
      <c r="O2645" s="16" t="str">
        <f>VLOOKUP(N2645:N5801,[11]FF!$A$22:$B$93,2,FALSE)</f>
        <v>Ingresos Propios</v>
      </c>
      <c r="P2645" s="16">
        <v>880524</v>
      </c>
      <c r="Q2645" s="16">
        <v>1</v>
      </c>
      <c r="R2645" s="17">
        <v>38814.47</v>
      </c>
      <c r="S2645" s="17">
        <v>0</v>
      </c>
      <c r="T2645" s="17">
        <f t="shared" si="369"/>
        <v>38814.47</v>
      </c>
      <c r="U2645" s="17">
        <v>0</v>
      </c>
      <c r="V2645" s="17">
        <v>0</v>
      </c>
      <c r="W2645" s="17">
        <f t="shared" si="370"/>
        <v>38814.47</v>
      </c>
      <c r="X2645" t="str">
        <f>VLOOKUP(J2645,'[12]Conver ASEJ VS Clave Nueva'!$A$4:$C$193,3,FALSE)</f>
        <v>5.1.9.7</v>
      </c>
      <c r="Y2645" t="str">
        <f>VLOOKUP(K2645,'[13]Conver ASEJ VS Clave Nueva'!$B$4:$D$193,3,FALSE)</f>
        <v>Venta de productos procedentes de viveros y jardines</v>
      </c>
    </row>
    <row r="2646" spans="1:25" x14ac:dyDescent="0.25">
      <c r="A2646" s="16">
        <v>87011</v>
      </c>
      <c r="B2646" s="16" t="s">
        <v>146</v>
      </c>
      <c r="C2646" s="16" t="str">
        <f t="shared" si="371"/>
        <v>2018</v>
      </c>
      <c r="D2646" s="16" t="str">
        <f t="shared" si="372"/>
        <v>050000</v>
      </c>
      <c r="E2646" s="16" t="str">
        <f>VLOOKUP(D2646:D5802,'[10]Catalogos CRI'!$A$10:$B$19,2,FALSE)</f>
        <v>PRODUCTOS</v>
      </c>
      <c r="F2646" s="16" t="str">
        <f t="shared" si="373"/>
        <v>051000</v>
      </c>
      <c r="G2646" s="16" t="str">
        <f>VLOOKUP(F2646:F5802,'[10]Catalogos CRI'!$A$24:$B$65,2,FALSE)</f>
        <v>PRODUCTOS DE TIPO CORRIENTE</v>
      </c>
      <c r="H2646" s="16" t="str">
        <f t="shared" si="374"/>
        <v>051030</v>
      </c>
      <c r="I2646" s="16" t="str">
        <f>VLOOKUP(H2646:H5802,'[10]Catalogos CRI'!$A$70:$B$148,2,FALSE)</f>
        <v>Productos diversos</v>
      </c>
      <c r="J2646" s="16" t="str">
        <f t="shared" si="375"/>
        <v>051037</v>
      </c>
      <c r="K2646" s="16" t="str">
        <f>VLOOKUP(J2646:J5802,'[10]Catalogos CRI'!$A$153:$B$335,2,FALSE)</f>
        <v>Venta de productos procedentes de viveros y jardines</v>
      </c>
      <c r="L2646" s="16" t="str">
        <f t="shared" si="376"/>
        <v>400</v>
      </c>
      <c r="M2646" s="16" t="str">
        <f>VLOOKUP(L2646:L5802,[11]FF!$A$10:$B$16,2,FALSE)</f>
        <v>Ingresos Propios</v>
      </c>
      <c r="N2646" s="16" t="str">
        <f t="shared" si="377"/>
        <v>401</v>
      </c>
      <c r="O2646" s="16" t="str">
        <f>VLOOKUP(N2646:N5802,[11]FF!$A$22:$B$93,2,FALSE)</f>
        <v>Ingresos Propios</v>
      </c>
      <c r="P2646" s="16">
        <v>880525</v>
      </c>
      <c r="Q2646" s="16">
        <v>2</v>
      </c>
      <c r="R2646" s="17">
        <v>38820</v>
      </c>
      <c r="S2646" s="17">
        <v>0</v>
      </c>
      <c r="T2646" s="17">
        <f t="shared" si="369"/>
        <v>38820</v>
      </c>
      <c r="U2646" s="17">
        <v>0</v>
      </c>
      <c r="V2646" s="17">
        <v>0</v>
      </c>
      <c r="W2646" s="17">
        <f t="shared" si="370"/>
        <v>38820</v>
      </c>
      <c r="X2646" t="str">
        <f>VLOOKUP(J2646,'[12]Conver ASEJ VS Clave Nueva'!$A$4:$C$193,3,FALSE)</f>
        <v>5.1.9.7</v>
      </c>
      <c r="Y2646" t="str">
        <f>VLOOKUP(K2646,'[13]Conver ASEJ VS Clave Nueva'!$B$4:$D$193,3,FALSE)</f>
        <v>Venta de productos procedentes de viveros y jardines</v>
      </c>
    </row>
    <row r="2647" spans="1:25" x14ac:dyDescent="0.25">
      <c r="A2647" s="16">
        <v>87011</v>
      </c>
      <c r="B2647" s="16" t="s">
        <v>146</v>
      </c>
      <c r="C2647" s="16" t="str">
        <f t="shared" si="371"/>
        <v>2018</v>
      </c>
      <c r="D2647" s="16" t="str">
        <f t="shared" si="372"/>
        <v>050000</v>
      </c>
      <c r="E2647" s="16" t="str">
        <f>VLOOKUP(D2647:D5803,'[10]Catalogos CRI'!$A$10:$B$19,2,FALSE)</f>
        <v>PRODUCTOS</v>
      </c>
      <c r="F2647" s="16" t="str">
        <f t="shared" si="373"/>
        <v>051000</v>
      </c>
      <c r="G2647" s="16" t="str">
        <f>VLOOKUP(F2647:F5803,'[10]Catalogos CRI'!$A$24:$B$65,2,FALSE)</f>
        <v>PRODUCTOS DE TIPO CORRIENTE</v>
      </c>
      <c r="H2647" s="16" t="str">
        <f t="shared" si="374"/>
        <v>051030</v>
      </c>
      <c r="I2647" s="16" t="str">
        <f>VLOOKUP(H2647:H5803,'[10]Catalogos CRI'!$A$70:$B$148,2,FALSE)</f>
        <v>Productos diversos</v>
      </c>
      <c r="J2647" s="16" t="str">
        <f t="shared" si="375"/>
        <v>051037</v>
      </c>
      <c r="K2647" s="16" t="str">
        <f>VLOOKUP(J2647:J5803,'[10]Catalogos CRI'!$A$153:$B$335,2,FALSE)</f>
        <v>Venta de productos procedentes de viveros y jardines</v>
      </c>
      <c r="L2647" s="16" t="str">
        <f t="shared" si="376"/>
        <v>400</v>
      </c>
      <c r="M2647" s="16" t="str">
        <f>VLOOKUP(L2647:L5803,[11]FF!$A$10:$B$16,2,FALSE)</f>
        <v>Ingresos Propios</v>
      </c>
      <c r="N2647" s="16" t="str">
        <f t="shared" si="377"/>
        <v>401</v>
      </c>
      <c r="O2647" s="16" t="str">
        <f>VLOOKUP(N2647:N5803,[11]FF!$A$22:$B$93,2,FALSE)</f>
        <v>Ingresos Propios</v>
      </c>
      <c r="P2647" s="16">
        <v>880526</v>
      </c>
      <c r="Q2647" s="16">
        <v>3</v>
      </c>
      <c r="R2647" s="17">
        <v>38820</v>
      </c>
      <c r="S2647" s="17">
        <v>0</v>
      </c>
      <c r="T2647" s="17">
        <f t="shared" si="369"/>
        <v>38820</v>
      </c>
      <c r="U2647" s="17">
        <v>0</v>
      </c>
      <c r="V2647" s="17">
        <v>0</v>
      </c>
      <c r="W2647" s="17">
        <f t="shared" si="370"/>
        <v>38820</v>
      </c>
      <c r="X2647" t="str">
        <f>VLOOKUP(J2647,'[12]Conver ASEJ VS Clave Nueva'!$A$4:$C$193,3,FALSE)</f>
        <v>5.1.9.7</v>
      </c>
      <c r="Y2647" t="str">
        <f>VLOOKUP(K2647,'[13]Conver ASEJ VS Clave Nueva'!$B$4:$D$193,3,FALSE)</f>
        <v>Venta de productos procedentes de viveros y jardines</v>
      </c>
    </row>
    <row r="2648" spans="1:25" x14ac:dyDescent="0.25">
      <c r="A2648" s="16">
        <v>87011</v>
      </c>
      <c r="B2648" s="16" t="s">
        <v>146</v>
      </c>
      <c r="C2648" s="16" t="str">
        <f t="shared" si="371"/>
        <v>2018</v>
      </c>
      <c r="D2648" s="16" t="str">
        <f t="shared" si="372"/>
        <v>050000</v>
      </c>
      <c r="E2648" s="16" t="str">
        <f>VLOOKUP(D2648:D5804,'[10]Catalogos CRI'!$A$10:$B$19,2,FALSE)</f>
        <v>PRODUCTOS</v>
      </c>
      <c r="F2648" s="16" t="str">
        <f t="shared" si="373"/>
        <v>051000</v>
      </c>
      <c r="G2648" s="16" t="str">
        <f>VLOOKUP(F2648:F5804,'[10]Catalogos CRI'!$A$24:$B$65,2,FALSE)</f>
        <v>PRODUCTOS DE TIPO CORRIENTE</v>
      </c>
      <c r="H2648" s="16" t="str">
        <f t="shared" si="374"/>
        <v>051030</v>
      </c>
      <c r="I2648" s="16" t="str">
        <f>VLOOKUP(H2648:H5804,'[10]Catalogos CRI'!$A$70:$B$148,2,FALSE)</f>
        <v>Productos diversos</v>
      </c>
      <c r="J2648" s="16" t="str">
        <f t="shared" si="375"/>
        <v>051037</v>
      </c>
      <c r="K2648" s="16" t="str">
        <f>VLOOKUP(J2648:J5804,'[10]Catalogos CRI'!$A$153:$B$335,2,FALSE)</f>
        <v>Venta de productos procedentes de viveros y jardines</v>
      </c>
      <c r="L2648" s="16" t="str">
        <f t="shared" si="376"/>
        <v>400</v>
      </c>
      <c r="M2648" s="16" t="str">
        <f>VLOOKUP(L2648:L5804,[11]FF!$A$10:$B$16,2,FALSE)</f>
        <v>Ingresos Propios</v>
      </c>
      <c r="N2648" s="16" t="str">
        <f t="shared" si="377"/>
        <v>401</v>
      </c>
      <c r="O2648" s="16" t="str">
        <f>VLOOKUP(N2648:N5804,[11]FF!$A$22:$B$93,2,FALSE)</f>
        <v>Ingresos Propios</v>
      </c>
      <c r="P2648" s="16">
        <v>880527</v>
      </c>
      <c r="Q2648" s="16">
        <v>4</v>
      </c>
      <c r="R2648" s="17">
        <v>38820</v>
      </c>
      <c r="S2648" s="17">
        <v>0</v>
      </c>
      <c r="T2648" s="17">
        <f t="shared" si="369"/>
        <v>38820</v>
      </c>
      <c r="U2648" s="17">
        <v>0</v>
      </c>
      <c r="V2648" s="17">
        <v>0</v>
      </c>
      <c r="W2648" s="17">
        <f t="shared" si="370"/>
        <v>38820</v>
      </c>
      <c r="X2648" t="str">
        <f>VLOOKUP(J2648,'[12]Conver ASEJ VS Clave Nueva'!$A$4:$C$193,3,FALSE)</f>
        <v>5.1.9.7</v>
      </c>
      <c r="Y2648" t="str">
        <f>VLOOKUP(K2648,'[13]Conver ASEJ VS Clave Nueva'!$B$4:$D$193,3,FALSE)</f>
        <v>Venta de productos procedentes de viveros y jardines</v>
      </c>
    </row>
    <row r="2649" spans="1:25" x14ac:dyDescent="0.25">
      <c r="A2649" s="16">
        <v>87011</v>
      </c>
      <c r="B2649" s="16" t="s">
        <v>146</v>
      </c>
      <c r="C2649" s="16" t="str">
        <f t="shared" si="371"/>
        <v>2018</v>
      </c>
      <c r="D2649" s="16" t="str">
        <f t="shared" si="372"/>
        <v>050000</v>
      </c>
      <c r="E2649" s="16" t="str">
        <f>VLOOKUP(D2649:D5805,'[10]Catalogos CRI'!$A$10:$B$19,2,FALSE)</f>
        <v>PRODUCTOS</v>
      </c>
      <c r="F2649" s="16" t="str">
        <f t="shared" si="373"/>
        <v>051000</v>
      </c>
      <c r="G2649" s="16" t="str">
        <f>VLOOKUP(F2649:F5805,'[10]Catalogos CRI'!$A$24:$B$65,2,FALSE)</f>
        <v>PRODUCTOS DE TIPO CORRIENTE</v>
      </c>
      <c r="H2649" s="16" t="str">
        <f t="shared" si="374"/>
        <v>051030</v>
      </c>
      <c r="I2649" s="16" t="str">
        <f>VLOOKUP(H2649:H5805,'[10]Catalogos CRI'!$A$70:$B$148,2,FALSE)</f>
        <v>Productos diversos</v>
      </c>
      <c r="J2649" s="16" t="str">
        <f t="shared" si="375"/>
        <v>051037</v>
      </c>
      <c r="K2649" s="16" t="str">
        <f>VLOOKUP(J2649:J5805,'[10]Catalogos CRI'!$A$153:$B$335,2,FALSE)</f>
        <v>Venta de productos procedentes de viveros y jardines</v>
      </c>
      <c r="L2649" s="16" t="str">
        <f t="shared" si="376"/>
        <v>400</v>
      </c>
      <c r="M2649" s="16" t="str">
        <f>VLOOKUP(L2649:L5805,[11]FF!$A$10:$B$16,2,FALSE)</f>
        <v>Ingresos Propios</v>
      </c>
      <c r="N2649" s="16" t="str">
        <f t="shared" si="377"/>
        <v>401</v>
      </c>
      <c r="O2649" s="16" t="str">
        <f>VLOOKUP(N2649:N5805,[11]FF!$A$22:$B$93,2,FALSE)</f>
        <v>Ingresos Propios</v>
      </c>
      <c r="P2649" s="16">
        <v>880529</v>
      </c>
      <c r="Q2649" s="16">
        <v>6</v>
      </c>
      <c r="R2649" s="17">
        <v>38820</v>
      </c>
      <c r="S2649" s="17">
        <v>0</v>
      </c>
      <c r="T2649" s="17">
        <f t="shared" si="369"/>
        <v>38820</v>
      </c>
      <c r="U2649" s="17">
        <v>0</v>
      </c>
      <c r="V2649" s="17">
        <v>0</v>
      </c>
      <c r="W2649" s="17">
        <f t="shared" si="370"/>
        <v>38820</v>
      </c>
      <c r="X2649" t="str">
        <f>VLOOKUP(J2649,'[12]Conver ASEJ VS Clave Nueva'!$A$4:$C$193,3,FALSE)</f>
        <v>5.1.9.7</v>
      </c>
      <c r="Y2649" t="str">
        <f>VLOOKUP(K2649,'[13]Conver ASEJ VS Clave Nueva'!$B$4:$D$193,3,FALSE)</f>
        <v>Venta de productos procedentes de viveros y jardines</v>
      </c>
    </row>
    <row r="2650" spans="1:25" x14ac:dyDescent="0.25">
      <c r="A2650" s="16">
        <v>87011</v>
      </c>
      <c r="B2650" s="16" t="s">
        <v>146</v>
      </c>
      <c r="C2650" s="16" t="str">
        <f t="shared" si="371"/>
        <v>2018</v>
      </c>
      <c r="D2650" s="16" t="str">
        <f t="shared" si="372"/>
        <v>050000</v>
      </c>
      <c r="E2650" s="16" t="str">
        <f>VLOOKUP(D2650:D5806,'[10]Catalogos CRI'!$A$10:$B$19,2,FALSE)</f>
        <v>PRODUCTOS</v>
      </c>
      <c r="F2650" s="16" t="str">
        <f t="shared" si="373"/>
        <v>051000</v>
      </c>
      <c r="G2650" s="16" t="str">
        <f>VLOOKUP(F2650:F5806,'[10]Catalogos CRI'!$A$24:$B$65,2,FALSE)</f>
        <v>PRODUCTOS DE TIPO CORRIENTE</v>
      </c>
      <c r="H2650" s="16" t="str">
        <f t="shared" si="374"/>
        <v>051030</v>
      </c>
      <c r="I2650" s="16" t="str">
        <f>VLOOKUP(H2650:H5806,'[10]Catalogos CRI'!$A$70:$B$148,2,FALSE)</f>
        <v>Productos diversos</v>
      </c>
      <c r="J2650" s="16" t="str">
        <f t="shared" si="375"/>
        <v>051037</v>
      </c>
      <c r="K2650" s="16" t="str">
        <f>VLOOKUP(J2650:J5806,'[10]Catalogos CRI'!$A$153:$B$335,2,FALSE)</f>
        <v>Venta de productos procedentes de viveros y jardines</v>
      </c>
      <c r="L2650" s="16" t="str">
        <f t="shared" si="376"/>
        <v>400</v>
      </c>
      <c r="M2650" s="16" t="str">
        <f>VLOOKUP(L2650:L5806,[11]FF!$A$10:$B$16,2,FALSE)</f>
        <v>Ingresos Propios</v>
      </c>
      <c r="N2650" s="16" t="str">
        <f t="shared" si="377"/>
        <v>401</v>
      </c>
      <c r="O2650" s="16" t="str">
        <f>VLOOKUP(N2650:N5806,[11]FF!$A$22:$B$93,2,FALSE)</f>
        <v>Ingresos Propios</v>
      </c>
      <c r="P2650" s="16">
        <v>880530</v>
      </c>
      <c r="Q2650" s="16">
        <v>7</v>
      </c>
      <c r="R2650" s="17">
        <v>38820</v>
      </c>
      <c r="S2650" s="17">
        <v>0</v>
      </c>
      <c r="T2650" s="17">
        <f t="shared" si="369"/>
        <v>38820</v>
      </c>
      <c r="U2650" s="17">
        <v>0</v>
      </c>
      <c r="V2650" s="17">
        <v>0</v>
      </c>
      <c r="W2650" s="17">
        <f t="shared" si="370"/>
        <v>38820</v>
      </c>
      <c r="X2650" t="str">
        <f>VLOOKUP(J2650,'[12]Conver ASEJ VS Clave Nueva'!$A$4:$C$193,3,FALSE)</f>
        <v>5.1.9.7</v>
      </c>
      <c r="Y2650" t="str">
        <f>VLOOKUP(K2650,'[13]Conver ASEJ VS Clave Nueva'!$B$4:$D$193,3,FALSE)</f>
        <v>Venta de productos procedentes de viveros y jardines</v>
      </c>
    </row>
    <row r="2651" spans="1:25" x14ac:dyDescent="0.25">
      <c r="A2651" s="16">
        <v>87011</v>
      </c>
      <c r="B2651" s="16" t="s">
        <v>146</v>
      </c>
      <c r="C2651" s="16" t="str">
        <f t="shared" si="371"/>
        <v>2018</v>
      </c>
      <c r="D2651" s="16" t="str">
        <f t="shared" si="372"/>
        <v>050000</v>
      </c>
      <c r="E2651" s="16" t="str">
        <f>VLOOKUP(D2651:D5807,'[10]Catalogos CRI'!$A$10:$B$19,2,FALSE)</f>
        <v>PRODUCTOS</v>
      </c>
      <c r="F2651" s="16" t="str">
        <f t="shared" si="373"/>
        <v>051000</v>
      </c>
      <c r="G2651" s="16" t="str">
        <f>VLOOKUP(F2651:F5807,'[10]Catalogos CRI'!$A$24:$B$65,2,FALSE)</f>
        <v>PRODUCTOS DE TIPO CORRIENTE</v>
      </c>
      <c r="H2651" s="16" t="str">
        <f t="shared" si="374"/>
        <v>051030</v>
      </c>
      <c r="I2651" s="16" t="str">
        <f>VLOOKUP(H2651:H5807,'[10]Catalogos CRI'!$A$70:$B$148,2,FALSE)</f>
        <v>Productos diversos</v>
      </c>
      <c r="J2651" s="16" t="str">
        <f t="shared" si="375"/>
        <v>051037</v>
      </c>
      <c r="K2651" s="16" t="str">
        <f>VLOOKUP(J2651:J5807,'[10]Catalogos CRI'!$A$153:$B$335,2,FALSE)</f>
        <v>Venta de productos procedentes de viveros y jardines</v>
      </c>
      <c r="L2651" s="16" t="str">
        <f t="shared" si="376"/>
        <v>400</v>
      </c>
      <c r="M2651" s="16" t="str">
        <f>VLOOKUP(L2651:L5807,[11]FF!$A$10:$B$16,2,FALSE)</f>
        <v>Ingresos Propios</v>
      </c>
      <c r="N2651" s="16" t="str">
        <f t="shared" si="377"/>
        <v>401</v>
      </c>
      <c r="O2651" s="16" t="str">
        <f>VLOOKUP(N2651:N5807,[11]FF!$A$22:$B$93,2,FALSE)</f>
        <v>Ingresos Propios</v>
      </c>
      <c r="P2651" s="16">
        <v>880531</v>
      </c>
      <c r="Q2651" s="16">
        <v>8</v>
      </c>
      <c r="R2651" s="17">
        <v>38820</v>
      </c>
      <c r="S2651" s="17">
        <v>0</v>
      </c>
      <c r="T2651" s="17">
        <f t="shared" si="369"/>
        <v>38820</v>
      </c>
      <c r="U2651" s="17">
        <v>0</v>
      </c>
      <c r="V2651" s="17">
        <v>0</v>
      </c>
      <c r="W2651" s="17">
        <f t="shared" si="370"/>
        <v>38820</v>
      </c>
      <c r="X2651" t="str">
        <f>VLOOKUP(J2651,'[12]Conver ASEJ VS Clave Nueva'!$A$4:$C$193,3,FALSE)</f>
        <v>5.1.9.7</v>
      </c>
      <c r="Y2651" t="str">
        <f>VLOOKUP(K2651,'[13]Conver ASEJ VS Clave Nueva'!$B$4:$D$193,3,FALSE)</f>
        <v>Venta de productos procedentes de viveros y jardines</v>
      </c>
    </row>
    <row r="2652" spans="1:25" x14ac:dyDescent="0.25">
      <c r="A2652" s="16">
        <v>87011</v>
      </c>
      <c r="B2652" s="16" t="s">
        <v>146</v>
      </c>
      <c r="C2652" s="16" t="str">
        <f t="shared" si="371"/>
        <v>2018</v>
      </c>
      <c r="D2652" s="16" t="str">
        <f t="shared" si="372"/>
        <v>050000</v>
      </c>
      <c r="E2652" s="16" t="str">
        <f>VLOOKUP(D2652:D5808,'[10]Catalogos CRI'!$A$10:$B$19,2,FALSE)</f>
        <v>PRODUCTOS</v>
      </c>
      <c r="F2652" s="16" t="str">
        <f t="shared" si="373"/>
        <v>051000</v>
      </c>
      <c r="G2652" s="16" t="str">
        <f>VLOOKUP(F2652:F5808,'[10]Catalogos CRI'!$A$24:$B$65,2,FALSE)</f>
        <v>PRODUCTOS DE TIPO CORRIENTE</v>
      </c>
      <c r="H2652" s="16" t="str">
        <f t="shared" si="374"/>
        <v>051030</v>
      </c>
      <c r="I2652" s="16" t="str">
        <f>VLOOKUP(H2652:H5808,'[10]Catalogos CRI'!$A$70:$B$148,2,FALSE)</f>
        <v>Productos diversos</v>
      </c>
      <c r="J2652" s="16" t="str">
        <f t="shared" si="375"/>
        <v>051037</v>
      </c>
      <c r="K2652" s="16" t="str">
        <f>VLOOKUP(J2652:J5808,'[10]Catalogos CRI'!$A$153:$B$335,2,FALSE)</f>
        <v>Venta de productos procedentes de viveros y jardines</v>
      </c>
      <c r="L2652" s="16" t="str">
        <f t="shared" si="376"/>
        <v>400</v>
      </c>
      <c r="M2652" s="16" t="str">
        <f>VLOOKUP(L2652:L5808,[11]FF!$A$10:$B$16,2,FALSE)</f>
        <v>Ingresos Propios</v>
      </c>
      <c r="N2652" s="16" t="str">
        <f t="shared" si="377"/>
        <v>401</v>
      </c>
      <c r="O2652" s="16" t="str">
        <f>VLOOKUP(N2652:N5808,[11]FF!$A$22:$B$93,2,FALSE)</f>
        <v>Ingresos Propios</v>
      </c>
      <c r="P2652" s="16">
        <v>880532</v>
      </c>
      <c r="Q2652" s="16">
        <v>9</v>
      </c>
      <c r="R2652" s="17">
        <v>38820</v>
      </c>
      <c r="S2652" s="17">
        <v>0</v>
      </c>
      <c r="T2652" s="17">
        <f t="shared" si="369"/>
        <v>38820</v>
      </c>
      <c r="U2652" s="17">
        <v>0</v>
      </c>
      <c r="V2652" s="17">
        <v>0</v>
      </c>
      <c r="W2652" s="17">
        <f t="shared" si="370"/>
        <v>38820</v>
      </c>
      <c r="X2652" t="str">
        <f>VLOOKUP(J2652,'[12]Conver ASEJ VS Clave Nueva'!$A$4:$C$193,3,FALSE)</f>
        <v>5.1.9.7</v>
      </c>
      <c r="Y2652" t="str">
        <f>VLOOKUP(K2652,'[13]Conver ASEJ VS Clave Nueva'!$B$4:$D$193,3,FALSE)</f>
        <v>Venta de productos procedentes de viveros y jardines</v>
      </c>
    </row>
    <row r="2653" spans="1:25" x14ac:dyDescent="0.25">
      <c r="A2653" s="16">
        <v>87011</v>
      </c>
      <c r="B2653" s="16" t="s">
        <v>146</v>
      </c>
      <c r="C2653" s="16" t="str">
        <f t="shared" si="371"/>
        <v>2018</v>
      </c>
      <c r="D2653" s="16" t="str">
        <f t="shared" si="372"/>
        <v>050000</v>
      </c>
      <c r="E2653" s="16" t="str">
        <f>VLOOKUP(D2653:D5809,'[10]Catalogos CRI'!$A$10:$B$19,2,FALSE)</f>
        <v>PRODUCTOS</v>
      </c>
      <c r="F2653" s="16" t="str">
        <f t="shared" si="373"/>
        <v>051000</v>
      </c>
      <c r="G2653" s="16" t="str">
        <f>VLOOKUP(F2653:F5809,'[10]Catalogos CRI'!$A$24:$B$65,2,FALSE)</f>
        <v>PRODUCTOS DE TIPO CORRIENTE</v>
      </c>
      <c r="H2653" s="16" t="str">
        <f t="shared" si="374"/>
        <v>051030</v>
      </c>
      <c r="I2653" s="16" t="str">
        <f>VLOOKUP(H2653:H5809,'[10]Catalogos CRI'!$A$70:$B$148,2,FALSE)</f>
        <v>Productos diversos</v>
      </c>
      <c r="J2653" s="16" t="str">
        <f t="shared" si="375"/>
        <v>051037</v>
      </c>
      <c r="K2653" s="16" t="str">
        <f>VLOOKUP(J2653:J5809,'[10]Catalogos CRI'!$A$153:$B$335,2,FALSE)</f>
        <v>Venta de productos procedentes de viveros y jardines</v>
      </c>
      <c r="L2653" s="16" t="str">
        <f t="shared" si="376"/>
        <v>400</v>
      </c>
      <c r="M2653" s="16" t="str">
        <f>VLOOKUP(L2653:L5809,[11]FF!$A$10:$B$16,2,FALSE)</f>
        <v>Ingresos Propios</v>
      </c>
      <c r="N2653" s="16" t="str">
        <f t="shared" si="377"/>
        <v>401</v>
      </c>
      <c r="O2653" s="16" t="str">
        <f>VLOOKUP(N2653:N5809,[11]FF!$A$22:$B$93,2,FALSE)</f>
        <v>Ingresos Propios</v>
      </c>
      <c r="P2653" s="16">
        <v>880533</v>
      </c>
      <c r="Q2653" s="16">
        <v>10</v>
      </c>
      <c r="R2653" s="17">
        <v>38820</v>
      </c>
      <c r="S2653" s="17">
        <v>0</v>
      </c>
      <c r="T2653" s="17">
        <f t="shared" si="369"/>
        <v>38820</v>
      </c>
      <c r="U2653" s="17">
        <v>0</v>
      </c>
      <c r="V2653" s="17">
        <v>0</v>
      </c>
      <c r="W2653" s="17">
        <f t="shared" si="370"/>
        <v>38820</v>
      </c>
      <c r="X2653" t="str">
        <f>VLOOKUP(J2653,'[12]Conver ASEJ VS Clave Nueva'!$A$4:$C$193,3,FALSE)</f>
        <v>5.1.9.7</v>
      </c>
      <c r="Y2653" t="str">
        <f>VLOOKUP(K2653,'[13]Conver ASEJ VS Clave Nueva'!$B$4:$D$193,3,FALSE)</f>
        <v>Venta de productos procedentes de viveros y jardines</v>
      </c>
    </row>
    <row r="2654" spans="1:25" x14ac:dyDescent="0.25">
      <c r="A2654" s="16">
        <v>87011</v>
      </c>
      <c r="B2654" s="16" t="s">
        <v>146</v>
      </c>
      <c r="C2654" s="16" t="str">
        <f t="shared" si="371"/>
        <v>2018</v>
      </c>
      <c r="D2654" s="16" t="str">
        <f t="shared" si="372"/>
        <v>050000</v>
      </c>
      <c r="E2654" s="16" t="str">
        <f>VLOOKUP(D2654:D5810,'[10]Catalogos CRI'!$A$10:$B$19,2,FALSE)</f>
        <v>PRODUCTOS</v>
      </c>
      <c r="F2654" s="16" t="str">
        <f t="shared" si="373"/>
        <v>051000</v>
      </c>
      <c r="G2654" s="16" t="str">
        <f>VLOOKUP(F2654:F5810,'[10]Catalogos CRI'!$A$24:$B$65,2,FALSE)</f>
        <v>PRODUCTOS DE TIPO CORRIENTE</v>
      </c>
      <c r="H2654" s="16" t="str">
        <f t="shared" si="374"/>
        <v>051030</v>
      </c>
      <c r="I2654" s="16" t="str">
        <f>VLOOKUP(H2654:H5810,'[10]Catalogos CRI'!$A$70:$B$148,2,FALSE)</f>
        <v>Productos diversos</v>
      </c>
      <c r="J2654" s="16" t="str">
        <f t="shared" si="375"/>
        <v>051037</v>
      </c>
      <c r="K2654" s="16" t="str">
        <f>VLOOKUP(J2654:J5810,'[10]Catalogos CRI'!$A$153:$B$335,2,FALSE)</f>
        <v>Venta de productos procedentes de viveros y jardines</v>
      </c>
      <c r="L2654" s="16" t="str">
        <f t="shared" si="376"/>
        <v>400</v>
      </c>
      <c r="M2654" s="16" t="str">
        <f>VLOOKUP(L2654:L5810,[11]FF!$A$10:$B$16,2,FALSE)</f>
        <v>Ingresos Propios</v>
      </c>
      <c r="N2654" s="16" t="str">
        <f t="shared" si="377"/>
        <v>401</v>
      </c>
      <c r="O2654" s="16" t="str">
        <f>VLOOKUP(N2654:N5810,[11]FF!$A$22:$B$93,2,FALSE)</f>
        <v>Ingresos Propios</v>
      </c>
      <c r="P2654" s="16">
        <v>880534</v>
      </c>
      <c r="Q2654" s="16">
        <v>11</v>
      </c>
      <c r="R2654" s="17">
        <v>38820</v>
      </c>
      <c r="S2654" s="17">
        <v>0</v>
      </c>
      <c r="T2654" s="17">
        <f t="shared" si="369"/>
        <v>38820</v>
      </c>
      <c r="U2654" s="17">
        <v>0</v>
      </c>
      <c r="V2654" s="17">
        <v>0</v>
      </c>
      <c r="W2654" s="17">
        <f t="shared" si="370"/>
        <v>38820</v>
      </c>
      <c r="X2654" t="str">
        <f>VLOOKUP(J2654,'[12]Conver ASEJ VS Clave Nueva'!$A$4:$C$193,3,FALSE)</f>
        <v>5.1.9.7</v>
      </c>
      <c r="Y2654" t="str">
        <f>VLOOKUP(K2654,'[13]Conver ASEJ VS Clave Nueva'!$B$4:$D$193,3,FALSE)</f>
        <v>Venta de productos procedentes de viveros y jardines</v>
      </c>
    </row>
    <row r="2655" spans="1:25" x14ac:dyDescent="0.25">
      <c r="A2655" s="16">
        <v>87011</v>
      </c>
      <c r="B2655" s="16" t="s">
        <v>146</v>
      </c>
      <c r="C2655" s="16" t="str">
        <f t="shared" si="371"/>
        <v>2018</v>
      </c>
      <c r="D2655" s="16" t="str">
        <f t="shared" si="372"/>
        <v>050000</v>
      </c>
      <c r="E2655" s="16" t="str">
        <f>VLOOKUP(D2655:D5811,'[10]Catalogos CRI'!$A$10:$B$19,2,FALSE)</f>
        <v>PRODUCTOS</v>
      </c>
      <c r="F2655" s="16" t="str">
        <f t="shared" si="373"/>
        <v>051000</v>
      </c>
      <c r="G2655" s="16" t="str">
        <f>VLOOKUP(F2655:F5811,'[10]Catalogos CRI'!$A$24:$B$65,2,FALSE)</f>
        <v>PRODUCTOS DE TIPO CORRIENTE</v>
      </c>
      <c r="H2655" s="16" t="str">
        <f t="shared" si="374"/>
        <v>051030</v>
      </c>
      <c r="I2655" s="16" t="str">
        <f>VLOOKUP(H2655:H5811,'[10]Catalogos CRI'!$A$70:$B$148,2,FALSE)</f>
        <v>Productos diversos</v>
      </c>
      <c r="J2655" s="16" t="str">
        <f t="shared" si="375"/>
        <v>051037</v>
      </c>
      <c r="K2655" s="16" t="str">
        <f>VLOOKUP(J2655:J5811,'[10]Catalogos CRI'!$A$153:$B$335,2,FALSE)</f>
        <v>Venta de productos procedentes de viveros y jardines</v>
      </c>
      <c r="L2655" s="16" t="str">
        <f t="shared" si="376"/>
        <v>400</v>
      </c>
      <c r="M2655" s="16" t="str">
        <f>VLOOKUP(L2655:L5811,[11]FF!$A$10:$B$16,2,FALSE)</f>
        <v>Ingresos Propios</v>
      </c>
      <c r="N2655" s="16" t="str">
        <f t="shared" si="377"/>
        <v>401</v>
      </c>
      <c r="O2655" s="16" t="str">
        <f>VLOOKUP(N2655:N5811,[11]FF!$A$22:$B$93,2,FALSE)</f>
        <v>Ingresos Propios</v>
      </c>
      <c r="P2655" s="16">
        <v>880535</v>
      </c>
      <c r="Q2655" s="16">
        <v>12</v>
      </c>
      <c r="R2655" s="17">
        <v>38820</v>
      </c>
      <c r="S2655" s="17">
        <v>0</v>
      </c>
      <c r="T2655" s="17">
        <f t="shared" si="369"/>
        <v>38820</v>
      </c>
      <c r="U2655" s="17">
        <v>0</v>
      </c>
      <c r="V2655" s="17">
        <v>0</v>
      </c>
      <c r="W2655" s="17">
        <f t="shared" si="370"/>
        <v>38820</v>
      </c>
      <c r="X2655" t="str">
        <f>VLOOKUP(J2655,'[12]Conver ASEJ VS Clave Nueva'!$A$4:$C$193,3,FALSE)</f>
        <v>5.1.9.7</v>
      </c>
      <c r="Y2655" t="str">
        <f>VLOOKUP(K2655,'[13]Conver ASEJ VS Clave Nueva'!$B$4:$D$193,3,FALSE)</f>
        <v>Venta de productos procedentes de viveros y jardines</v>
      </c>
    </row>
    <row r="2656" spans="1:25" x14ac:dyDescent="0.25">
      <c r="A2656" s="16">
        <v>87012</v>
      </c>
      <c r="B2656" s="16" t="s">
        <v>93</v>
      </c>
      <c r="C2656" s="16" t="str">
        <f t="shared" si="371"/>
        <v>2018</v>
      </c>
      <c r="D2656" s="16" t="str">
        <f t="shared" si="372"/>
        <v>050000</v>
      </c>
      <c r="E2656" s="16" t="str">
        <f>VLOOKUP(D2656:D5812,'[10]Catalogos CRI'!$A$10:$B$19,2,FALSE)</f>
        <v>PRODUCTOS</v>
      </c>
      <c r="F2656" s="16" t="str">
        <f t="shared" si="373"/>
        <v>051000</v>
      </c>
      <c r="G2656" s="16" t="str">
        <f>VLOOKUP(F2656:F5812,'[10]Catalogos CRI'!$A$24:$B$65,2,FALSE)</f>
        <v>PRODUCTOS DE TIPO CORRIENTE</v>
      </c>
      <c r="H2656" s="16" t="str">
        <f t="shared" si="374"/>
        <v>051030</v>
      </c>
      <c r="I2656" s="16" t="str">
        <f>VLOOKUP(H2656:H5812,'[10]Catalogos CRI'!$A$70:$B$148,2,FALSE)</f>
        <v>Productos diversos</v>
      </c>
      <c r="J2656" s="16" t="str">
        <f t="shared" si="375"/>
        <v>051039</v>
      </c>
      <c r="K2656" s="16" t="str">
        <f>VLOOKUP(J2656:J5812,'[10]Catalogos CRI'!$A$153:$B$335,2,FALSE)</f>
        <v>Otros productos no especificados</v>
      </c>
      <c r="L2656" s="16" t="str">
        <f t="shared" si="376"/>
        <v>400</v>
      </c>
      <c r="M2656" s="16" t="str">
        <f>VLOOKUP(L2656:L5812,[11]FF!$A$10:$B$16,2,FALSE)</f>
        <v>Ingresos Propios</v>
      </c>
      <c r="N2656" s="16" t="str">
        <f t="shared" si="377"/>
        <v>401</v>
      </c>
      <c r="O2656" s="16" t="str">
        <f>VLOOKUP(N2656:N5812,[11]FF!$A$22:$B$93,2,FALSE)</f>
        <v>Ingresos Propios</v>
      </c>
      <c r="P2656" s="16">
        <v>880536</v>
      </c>
      <c r="Q2656" s="16">
        <v>1</v>
      </c>
      <c r="R2656" s="17">
        <v>7010.18</v>
      </c>
      <c r="S2656" s="17">
        <v>0</v>
      </c>
      <c r="T2656" s="17">
        <f t="shared" si="369"/>
        <v>7010.18</v>
      </c>
      <c r="U2656" s="17">
        <v>0</v>
      </c>
      <c r="V2656" s="17">
        <v>0</v>
      </c>
      <c r="W2656" s="17">
        <f t="shared" si="370"/>
        <v>7010.18</v>
      </c>
      <c r="X2656" t="str">
        <f>VLOOKUP(J2656,'[12]Conver ASEJ VS Clave Nueva'!$A$4:$C$193,3,FALSE)</f>
        <v>5.1.9.9</v>
      </c>
      <c r="Y2656" t="str">
        <f>VLOOKUP(K2656,'[13]Conver ASEJ VS Clave Nueva'!$B$4:$D$193,3,FALSE)</f>
        <v>Otros productos no especificados</v>
      </c>
    </row>
    <row r="2657" spans="1:25" x14ac:dyDescent="0.25">
      <c r="A2657" s="16">
        <v>87012</v>
      </c>
      <c r="B2657" s="16" t="s">
        <v>93</v>
      </c>
      <c r="C2657" s="16" t="str">
        <f t="shared" si="371"/>
        <v>2018</v>
      </c>
      <c r="D2657" s="16" t="str">
        <f t="shared" si="372"/>
        <v>050000</v>
      </c>
      <c r="E2657" s="16" t="str">
        <f>VLOOKUP(D2657:D5813,'[10]Catalogos CRI'!$A$10:$B$19,2,FALSE)</f>
        <v>PRODUCTOS</v>
      </c>
      <c r="F2657" s="16" t="str">
        <f t="shared" si="373"/>
        <v>051000</v>
      </c>
      <c r="G2657" s="16" t="str">
        <f>VLOOKUP(F2657:F5813,'[10]Catalogos CRI'!$A$24:$B$65,2,FALSE)</f>
        <v>PRODUCTOS DE TIPO CORRIENTE</v>
      </c>
      <c r="H2657" s="16" t="str">
        <f t="shared" si="374"/>
        <v>051030</v>
      </c>
      <c r="I2657" s="16" t="str">
        <f>VLOOKUP(H2657:H5813,'[10]Catalogos CRI'!$A$70:$B$148,2,FALSE)</f>
        <v>Productos diversos</v>
      </c>
      <c r="J2657" s="16" t="str">
        <f t="shared" si="375"/>
        <v>051039</v>
      </c>
      <c r="K2657" s="16" t="str">
        <f>VLOOKUP(J2657:J5813,'[10]Catalogos CRI'!$A$153:$B$335,2,FALSE)</f>
        <v>Otros productos no especificados</v>
      </c>
      <c r="L2657" s="16" t="str">
        <f t="shared" si="376"/>
        <v>400</v>
      </c>
      <c r="M2657" s="16" t="str">
        <f>VLOOKUP(L2657:L5813,[11]FF!$A$10:$B$16,2,FALSE)</f>
        <v>Ingresos Propios</v>
      </c>
      <c r="N2657" s="16" t="str">
        <f t="shared" si="377"/>
        <v>401</v>
      </c>
      <c r="O2657" s="16" t="str">
        <f>VLOOKUP(N2657:N5813,[11]FF!$A$22:$B$93,2,FALSE)</f>
        <v>Ingresos Propios</v>
      </c>
      <c r="P2657" s="16">
        <v>880537</v>
      </c>
      <c r="Q2657" s="16">
        <v>2</v>
      </c>
      <c r="R2657" s="17">
        <v>7005</v>
      </c>
      <c r="S2657" s="17">
        <v>0</v>
      </c>
      <c r="T2657" s="17">
        <f t="shared" si="369"/>
        <v>7005</v>
      </c>
      <c r="U2657" s="17">
        <v>0</v>
      </c>
      <c r="V2657" s="17">
        <v>0</v>
      </c>
      <c r="W2657" s="17">
        <f t="shared" si="370"/>
        <v>7005</v>
      </c>
      <c r="X2657" t="str">
        <f>VLOOKUP(J2657,'[12]Conver ASEJ VS Clave Nueva'!$A$4:$C$193,3,FALSE)</f>
        <v>5.1.9.9</v>
      </c>
      <c r="Y2657" t="str">
        <f>VLOOKUP(K2657,'[13]Conver ASEJ VS Clave Nueva'!$B$4:$D$193,3,FALSE)</f>
        <v>Otros productos no especificados</v>
      </c>
    </row>
    <row r="2658" spans="1:25" x14ac:dyDescent="0.25">
      <c r="A2658" s="16">
        <v>87012</v>
      </c>
      <c r="B2658" s="16" t="s">
        <v>93</v>
      </c>
      <c r="C2658" s="16" t="str">
        <f t="shared" si="371"/>
        <v>2018</v>
      </c>
      <c r="D2658" s="16" t="str">
        <f t="shared" si="372"/>
        <v>050000</v>
      </c>
      <c r="E2658" s="16" t="str">
        <f>VLOOKUP(D2658:D5814,'[10]Catalogos CRI'!$A$10:$B$19,2,FALSE)</f>
        <v>PRODUCTOS</v>
      </c>
      <c r="F2658" s="16" t="str">
        <f t="shared" si="373"/>
        <v>051000</v>
      </c>
      <c r="G2658" s="16" t="str">
        <f>VLOOKUP(F2658:F5814,'[10]Catalogos CRI'!$A$24:$B$65,2,FALSE)</f>
        <v>PRODUCTOS DE TIPO CORRIENTE</v>
      </c>
      <c r="H2658" s="16" t="str">
        <f t="shared" si="374"/>
        <v>051030</v>
      </c>
      <c r="I2658" s="16" t="str">
        <f>VLOOKUP(H2658:H5814,'[10]Catalogos CRI'!$A$70:$B$148,2,FALSE)</f>
        <v>Productos diversos</v>
      </c>
      <c r="J2658" s="16" t="str">
        <f t="shared" si="375"/>
        <v>051039</v>
      </c>
      <c r="K2658" s="16" t="str">
        <f>VLOOKUP(J2658:J5814,'[10]Catalogos CRI'!$A$153:$B$335,2,FALSE)</f>
        <v>Otros productos no especificados</v>
      </c>
      <c r="L2658" s="16" t="str">
        <f t="shared" si="376"/>
        <v>400</v>
      </c>
      <c r="M2658" s="16" t="str">
        <f>VLOOKUP(L2658:L5814,[11]FF!$A$10:$B$16,2,FALSE)</f>
        <v>Ingresos Propios</v>
      </c>
      <c r="N2658" s="16" t="str">
        <f t="shared" si="377"/>
        <v>401</v>
      </c>
      <c r="O2658" s="16" t="str">
        <f>VLOOKUP(N2658:N5814,[11]FF!$A$22:$B$93,2,FALSE)</f>
        <v>Ingresos Propios</v>
      </c>
      <c r="P2658" s="16">
        <v>880538</v>
      </c>
      <c r="Q2658" s="16">
        <v>3</v>
      </c>
      <c r="R2658" s="17">
        <v>7005</v>
      </c>
      <c r="S2658" s="17">
        <v>0</v>
      </c>
      <c r="T2658" s="17">
        <f t="shared" si="369"/>
        <v>7005</v>
      </c>
      <c r="U2658" s="17">
        <v>0</v>
      </c>
      <c r="V2658" s="17">
        <v>0</v>
      </c>
      <c r="W2658" s="17">
        <f t="shared" si="370"/>
        <v>7005</v>
      </c>
      <c r="X2658" t="str">
        <f>VLOOKUP(J2658,'[12]Conver ASEJ VS Clave Nueva'!$A$4:$C$193,3,FALSE)</f>
        <v>5.1.9.9</v>
      </c>
      <c r="Y2658" t="str">
        <f>VLOOKUP(K2658,'[13]Conver ASEJ VS Clave Nueva'!$B$4:$D$193,3,FALSE)</f>
        <v>Otros productos no especificados</v>
      </c>
    </row>
    <row r="2659" spans="1:25" x14ac:dyDescent="0.25">
      <c r="A2659" s="16">
        <v>87012</v>
      </c>
      <c r="B2659" s="16" t="s">
        <v>93</v>
      </c>
      <c r="C2659" s="16" t="str">
        <f t="shared" si="371"/>
        <v>2018</v>
      </c>
      <c r="D2659" s="16" t="str">
        <f t="shared" si="372"/>
        <v>050000</v>
      </c>
      <c r="E2659" s="16" t="str">
        <f>VLOOKUP(D2659:D5815,'[10]Catalogos CRI'!$A$10:$B$19,2,FALSE)</f>
        <v>PRODUCTOS</v>
      </c>
      <c r="F2659" s="16" t="str">
        <f t="shared" si="373"/>
        <v>051000</v>
      </c>
      <c r="G2659" s="16" t="str">
        <f>VLOOKUP(F2659:F5815,'[10]Catalogos CRI'!$A$24:$B$65,2,FALSE)</f>
        <v>PRODUCTOS DE TIPO CORRIENTE</v>
      </c>
      <c r="H2659" s="16" t="str">
        <f t="shared" si="374"/>
        <v>051030</v>
      </c>
      <c r="I2659" s="16" t="str">
        <f>VLOOKUP(H2659:H5815,'[10]Catalogos CRI'!$A$70:$B$148,2,FALSE)</f>
        <v>Productos diversos</v>
      </c>
      <c r="J2659" s="16" t="str">
        <f t="shared" si="375"/>
        <v>051039</v>
      </c>
      <c r="K2659" s="16" t="str">
        <f>VLOOKUP(J2659:J5815,'[10]Catalogos CRI'!$A$153:$B$335,2,FALSE)</f>
        <v>Otros productos no especificados</v>
      </c>
      <c r="L2659" s="16" t="str">
        <f t="shared" si="376"/>
        <v>400</v>
      </c>
      <c r="M2659" s="16" t="str">
        <f>VLOOKUP(L2659:L5815,[11]FF!$A$10:$B$16,2,FALSE)</f>
        <v>Ingresos Propios</v>
      </c>
      <c r="N2659" s="16" t="str">
        <f t="shared" si="377"/>
        <v>401</v>
      </c>
      <c r="O2659" s="16" t="str">
        <f>VLOOKUP(N2659:N5815,[11]FF!$A$22:$B$93,2,FALSE)</f>
        <v>Ingresos Propios</v>
      </c>
      <c r="P2659" s="16">
        <v>880539</v>
      </c>
      <c r="Q2659" s="16">
        <v>4</v>
      </c>
      <c r="R2659" s="17">
        <v>7005</v>
      </c>
      <c r="S2659" s="17">
        <v>0</v>
      </c>
      <c r="T2659" s="17">
        <f t="shared" si="369"/>
        <v>7005</v>
      </c>
      <c r="U2659" s="17">
        <v>0</v>
      </c>
      <c r="V2659" s="17">
        <v>758</v>
      </c>
      <c r="W2659" s="17">
        <f t="shared" si="370"/>
        <v>6247</v>
      </c>
      <c r="X2659" t="str">
        <f>VLOOKUP(J2659,'[12]Conver ASEJ VS Clave Nueva'!$A$4:$C$193,3,FALSE)</f>
        <v>5.1.9.9</v>
      </c>
      <c r="Y2659" t="str">
        <f>VLOOKUP(K2659,'[13]Conver ASEJ VS Clave Nueva'!$B$4:$D$193,3,FALSE)</f>
        <v>Otros productos no especificados</v>
      </c>
    </row>
    <row r="2660" spans="1:25" x14ac:dyDescent="0.25">
      <c r="A2660" s="16">
        <v>87012</v>
      </c>
      <c r="B2660" s="16" t="s">
        <v>93</v>
      </c>
      <c r="C2660" s="16" t="str">
        <f t="shared" si="371"/>
        <v>2018</v>
      </c>
      <c r="D2660" s="16" t="str">
        <f t="shared" si="372"/>
        <v>050000</v>
      </c>
      <c r="E2660" s="16" t="str">
        <f>VLOOKUP(D2660:D5816,'[10]Catalogos CRI'!$A$10:$B$19,2,FALSE)</f>
        <v>PRODUCTOS</v>
      </c>
      <c r="F2660" s="16" t="str">
        <f t="shared" si="373"/>
        <v>051000</v>
      </c>
      <c r="G2660" s="16" t="str">
        <f>VLOOKUP(F2660:F5816,'[10]Catalogos CRI'!$A$24:$B$65,2,FALSE)</f>
        <v>PRODUCTOS DE TIPO CORRIENTE</v>
      </c>
      <c r="H2660" s="16" t="str">
        <f t="shared" si="374"/>
        <v>051030</v>
      </c>
      <c r="I2660" s="16" t="str">
        <f>VLOOKUP(H2660:H5816,'[10]Catalogos CRI'!$A$70:$B$148,2,FALSE)</f>
        <v>Productos diversos</v>
      </c>
      <c r="J2660" s="16" t="str">
        <f t="shared" si="375"/>
        <v>051039</v>
      </c>
      <c r="K2660" s="16" t="str">
        <f>VLOOKUP(J2660:J5816,'[10]Catalogos CRI'!$A$153:$B$335,2,FALSE)</f>
        <v>Otros productos no especificados</v>
      </c>
      <c r="L2660" s="16" t="str">
        <f t="shared" si="376"/>
        <v>400</v>
      </c>
      <c r="M2660" s="16" t="str">
        <f>VLOOKUP(L2660:L5816,[11]FF!$A$10:$B$16,2,FALSE)</f>
        <v>Ingresos Propios</v>
      </c>
      <c r="N2660" s="16" t="str">
        <f t="shared" si="377"/>
        <v>401</v>
      </c>
      <c r="O2660" s="16" t="str">
        <f>VLOOKUP(N2660:N5816,[11]FF!$A$22:$B$93,2,FALSE)</f>
        <v>Ingresos Propios</v>
      </c>
      <c r="P2660" s="16">
        <v>880541</v>
      </c>
      <c r="Q2660" s="16">
        <v>6</v>
      </c>
      <c r="R2660" s="17">
        <v>7005</v>
      </c>
      <c r="S2660" s="17">
        <v>0</v>
      </c>
      <c r="T2660" s="17">
        <f t="shared" si="369"/>
        <v>7005</v>
      </c>
      <c r="U2660" s="17">
        <v>0</v>
      </c>
      <c r="V2660" s="17">
        <v>3146.72</v>
      </c>
      <c r="W2660" s="17">
        <f t="shared" si="370"/>
        <v>3858.28</v>
      </c>
      <c r="X2660" t="str">
        <f>VLOOKUP(J2660,'[12]Conver ASEJ VS Clave Nueva'!$A$4:$C$193,3,FALSE)</f>
        <v>5.1.9.9</v>
      </c>
      <c r="Y2660" t="str">
        <f>VLOOKUP(K2660,'[13]Conver ASEJ VS Clave Nueva'!$B$4:$D$193,3,FALSE)</f>
        <v>Otros productos no especificados</v>
      </c>
    </row>
    <row r="2661" spans="1:25" x14ac:dyDescent="0.25">
      <c r="A2661" s="16">
        <v>87012</v>
      </c>
      <c r="B2661" s="16" t="s">
        <v>93</v>
      </c>
      <c r="C2661" s="16" t="str">
        <f t="shared" si="371"/>
        <v>2018</v>
      </c>
      <c r="D2661" s="16" t="str">
        <f t="shared" si="372"/>
        <v>050000</v>
      </c>
      <c r="E2661" s="16" t="str">
        <f>VLOOKUP(D2661:D5817,'[10]Catalogos CRI'!$A$10:$B$19,2,FALSE)</f>
        <v>PRODUCTOS</v>
      </c>
      <c r="F2661" s="16" t="str">
        <f t="shared" si="373"/>
        <v>051000</v>
      </c>
      <c r="G2661" s="16" t="str">
        <f>VLOOKUP(F2661:F5817,'[10]Catalogos CRI'!$A$24:$B$65,2,FALSE)</f>
        <v>PRODUCTOS DE TIPO CORRIENTE</v>
      </c>
      <c r="H2661" s="16" t="str">
        <f t="shared" si="374"/>
        <v>051030</v>
      </c>
      <c r="I2661" s="16" t="str">
        <f>VLOOKUP(H2661:H5817,'[10]Catalogos CRI'!$A$70:$B$148,2,FALSE)</f>
        <v>Productos diversos</v>
      </c>
      <c r="J2661" s="16" t="str">
        <f t="shared" si="375"/>
        <v>051039</v>
      </c>
      <c r="K2661" s="16" t="str">
        <f>VLOOKUP(J2661:J5817,'[10]Catalogos CRI'!$A$153:$B$335,2,FALSE)</f>
        <v>Otros productos no especificados</v>
      </c>
      <c r="L2661" s="16" t="str">
        <f t="shared" si="376"/>
        <v>400</v>
      </c>
      <c r="M2661" s="16" t="str">
        <f>VLOOKUP(L2661:L5817,[11]FF!$A$10:$B$16,2,FALSE)</f>
        <v>Ingresos Propios</v>
      </c>
      <c r="N2661" s="16" t="str">
        <f t="shared" si="377"/>
        <v>401</v>
      </c>
      <c r="O2661" s="16" t="str">
        <f>VLOOKUP(N2661:N5817,[11]FF!$A$22:$B$93,2,FALSE)</f>
        <v>Ingresos Propios</v>
      </c>
      <c r="P2661" s="16">
        <v>880542</v>
      </c>
      <c r="Q2661" s="16">
        <v>7</v>
      </c>
      <c r="R2661" s="17">
        <v>7005</v>
      </c>
      <c r="S2661" s="17">
        <v>0</v>
      </c>
      <c r="T2661" s="17">
        <f t="shared" si="369"/>
        <v>7005</v>
      </c>
      <c r="U2661" s="17">
        <v>0</v>
      </c>
      <c r="V2661" s="17">
        <v>39880.550000000003</v>
      </c>
      <c r="W2661" s="17">
        <f t="shared" si="370"/>
        <v>-32875.550000000003</v>
      </c>
      <c r="X2661" t="str">
        <f>VLOOKUP(J2661,'[12]Conver ASEJ VS Clave Nueva'!$A$4:$C$193,3,FALSE)</f>
        <v>5.1.9.9</v>
      </c>
      <c r="Y2661" t="str">
        <f>VLOOKUP(K2661,'[13]Conver ASEJ VS Clave Nueva'!$B$4:$D$193,3,FALSE)</f>
        <v>Otros productos no especificados</v>
      </c>
    </row>
    <row r="2662" spans="1:25" x14ac:dyDescent="0.25">
      <c r="A2662" s="16">
        <v>87012</v>
      </c>
      <c r="B2662" s="16" t="s">
        <v>93</v>
      </c>
      <c r="C2662" s="16" t="str">
        <f t="shared" si="371"/>
        <v>2018</v>
      </c>
      <c r="D2662" s="16" t="str">
        <f t="shared" si="372"/>
        <v>050000</v>
      </c>
      <c r="E2662" s="16" t="str">
        <f>VLOOKUP(D2662:D5818,'[10]Catalogos CRI'!$A$10:$B$19,2,FALSE)</f>
        <v>PRODUCTOS</v>
      </c>
      <c r="F2662" s="16" t="str">
        <f t="shared" si="373"/>
        <v>051000</v>
      </c>
      <c r="G2662" s="16" t="str">
        <f>VLOOKUP(F2662:F5818,'[10]Catalogos CRI'!$A$24:$B$65,2,FALSE)</f>
        <v>PRODUCTOS DE TIPO CORRIENTE</v>
      </c>
      <c r="H2662" s="16" t="str">
        <f t="shared" si="374"/>
        <v>051030</v>
      </c>
      <c r="I2662" s="16" t="str">
        <f>VLOOKUP(H2662:H5818,'[10]Catalogos CRI'!$A$70:$B$148,2,FALSE)</f>
        <v>Productos diversos</v>
      </c>
      <c r="J2662" s="16" t="str">
        <f t="shared" si="375"/>
        <v>051039</v>
      </c>
      <c r="K2662" s="16" t="str">
        <f>VLOOKUP(J2662:J5818,'[10]Catalogos CRI'!$A$153:$B$335,2,FALSE)</f>
        <v>Otros productos no especificados</v>
      </c>
      <c r="L2662" s="16" t="str">
        <f t="shared" si="376"/>
        <v>400</v>
      </c>
      <c r="M2662" s="16" t="str">
        <f>VLOOKUP(L2662:L5818,[11]FF!$A$10:$B$16,2,FALSE)</f>
        <v>Ingresos Propios</v>
      </c>
      <c r="N2662" s="16" t="str">
        <f t="shared" si="377"/>
        <v>401</v>
      </c>
      <c r="O2662" s="16" t="str">
        <f>VLOOKUP(N2662:N5818,[11]FF!$A$22:$B$93,2,FALSE)</f>
        <v>Ingresos Propios</v>
      </c>
      <c r="P2662" s="16">
        <v>880543</v>
      </c>
      <c r="Q2662" s="16">
        <v>8</v>
      </c>
      <c r="R2662" s="17">
        <v>7005</v>
      </c>
      <c r="S2662" s="17">
        <v>0</v>
      </c>
      <c r="T2662" s="17">
        <f t="shared" si="369"/>
        <v>7005</v>
      </c>
      <c r="U2662" s="17">
        <v>0</v>
      </c>
      <c r="V2662" s="17">
        <v>1600</v>
      </c>
      <c r="W2662" s="17">
        <f t="shared" si="370"/>
        <v>5405</v>
      </c>
      <c r="X2662" t="str">
        <f>VLOOKUP(J2662,'[12]Conver ASEJ VS Clave Nueva'!$A$4:$C$193,3,FALSE)</f>
        <v>5.1.9.9</v>
      </c>
      <c r="Y2662" t="str">
        <f>VLOOKUP(K2662,'[13]Conver ASEJ VS Clave Nueva'!$B$4:$D$193,3,FALSE)</f>
        <v>Otros productos no especificados</v>
      </c>
    </row>
    <row r="2663" spans="1:25" x14ac:dyDescent="0.25">
      <c r="A2663" s="16">
        <v>87012</v>
      </c>
      <c r="B2663" s="16" t="s">
        <v>93</v>
      </c>
      <c r="C2663" s="16" t="str">
        <f t="shared" si="371"/>
        <v>2018</v>
      </c>
      <c r="D2663" s="16" t="str">
        <f t="shared" si="372"/>
        <v>050000</v>
      </c>
      <c r="E2663" s="16" t="str">
        <f>VLOOKUP(D2663:D5819,'[10]Catalogos CRI'!$A$10:$B$19,2,FALSE)</f>
        <v>PRODUCTOS</v>
      </c>
      <c r="F2663" s="16" t="str">
        <f t="shared" si="373"/>
        <v>051000</v>
      </c>
      <c r="G2663" s="16" t="str">
        <f>VLOOKUP(F2663:F5819,'[10]Catalogos CRI'!$A$24:$B$65,2,FALSE)</f>
        <v>PRODUCTOS DE TIPO CORRIENTE</v>
      </c>
      <c r="H2663" s="16" t="str">
        <f t="shared" si="374"/>
        <v>051030</v>
      </c>
      <c r="I2663" s="16" t="str">
        <f>VLOOKUP(H2663:H5819,'[10]Catalogos CRI'!$A$70:$B$148,2,FALSE)</f>
        <v>Productos diversos</v>
      </c>
      <c r="J2663" s="16" t="str">
        <f t="shared" si="375"/>
        <v>051039</v>
      </c>
      <c r="K2663" s="16" t="str">
        <f>VLOOKUP(J2663:J5819,'[10]Catalogos CRI'!$A$153:$B$335,2,FALSE)</f>
        <v>Otros productos no especificados</v>
      </c>
      <c r="L2663" s="16" t="str">
        <f t="shared" si="376"/>
        <v>400</v>
      </c>
      <c r="M2663" s="16" t="str">
        <f>VLOOKUP(L2663:L5819,[11]FF!$A$10:$B$16,2,FALSE)</f>
        <v>Ingresos Propios</v>
      </c>
      <c r="N2663" s="16" t="str">
        <f t="shared" si="377"/>
        <v>401</v>
      </c>
      <c r="O2663" s="16" t="str">
        <f>VLOOKUP(N2663:N5819,[11]FF!$A$22:$B$93,2,FALSE)</f>
        <v>Ingresos Propios</v>
      </c>
      <c r="P2663" s="16">
        <v>880544</v>
      </c>
      <c r="Q2663" s="16">
        <v>9</v>
      </c>
      <c r="R2663" s="17">
        <v>7005</v>
      </c>
      <c r="S2663" s="17">
        <v>0</v>
      </c>
      <c r="T2663" s="17">
        <f t="shared" si="369"/>
        <v>7005</v>
      </c>
      <c r="U2663" s="17">
        <v>0</v>
      </c>
      <c r="V2663" s="17">
        <v>53.43</v>
      </c>
      <c r="W2663" s="17">
        <f t="shared" si="370"/>
        <v>6951.57</v>
      </c>
      <c r="X2663" t="str">
        <f>VLOOKUP(J2663,'[12]Conver ASEJ VS Clave Nueva'!$A$4:$C$193,3,FALSE)</f>
        <v>5.1.9.9</v>
      </c>
      <c r="Y2663" t="str">
        <f>VLOOKUP(K2663,'[13]Conver ASEJ VS Clave Nueva'!$B$4:$D$193,3,FALSE)</f>
        <v>Otros productos no especificados</v>
      </c>
    </row>
    <row r="2664" spans="1:25" x14ac:dyDescent="0.25">
      <c r="A2664" s="16">
        <v>87012</v>
      </c>
      <c r="B2664" s="16" t="s">
        <v>93</v>
      </c>
      <c r="C2664" s="16" t="str">
        <f t="shared" si="371"/>
        <v>2018</v>
      </c>
      <c r="D2664" s="16" t="str">
        <f t="shared" si="372"/>
        <v>050000</v>
      </c>
      <c r="E2664" s="16" t="str">
        <f>VLOOKUP(D2664:D5820,'[10]Catalogos CRI'!$A$10:$B$19,2,FALSE)</f>
        <v>PRODUCTOS</v>
      </c>
      <c r="F2664" s="16" t="str">
        <f t="shared" si="373"/>
        <v>051000</v>
      </c>
      <c r="G2664" s="16" t="str">
        <f>VLOOKUP(F2664:F5820,'[10]Catalogos CRI'!$A$24:$B$65,2,FALSE)</f>
        <v>PRODUCTOS DE TIPO CORRIENTE</v>
      </c>
      <c r="H2664" s="16" t="str">
        <f t="shared" si="374"/>
        <v>051030</v>
      </c>
      <c r="I2664" s="16" t="str">
        <f>VLOOKUP(H2664:H5820,'[10]Catalogos CRI'!$A$70:$B$148,2,FALSE)</f>
        <v>Productos diversos</v>
      </c>
      <c r="J2664" s="16" t="str">
        <f t="shared" si="375"/>
        <v>051039</v>
      </c>
      <c r="K2664" s="16" t="str">
        <f>VLOOKUP(J2664:J5820,'[10]Catalogos CRI'!$A$153:$B$335,2,FALSE)</f>
        <v>Otros productos no especificados</v>
      </c>
      <c r="L2664" s="16" t="str">
        <f t="shared" si="376"/>
        <v>400</v>
      </c>
      <c r="M2664" s="16" t="str">
        <f>VLOOKUP(L2664:L5820,[11]FF!$A$10:$B$16,2,FALSE)</f>
        <v>Ingresos Propios</v>
      </c>
      <c r="N2664" s="16" t="str">
        <f t="shared" si="377"/>
        <v>401</v>
      </c>
      <c r="O2664" s="16" t="str">
        <f>VLOOKUP(N2664:N5820,[11]FF!$A$22:$B$93,2,FALSE)</f>
        <v>Ingresos Propios</v>
      </c>
      <c r="P2664" s="16">
        <v>880545</v>
      </c>
      <c r="Q2664" s="16">
        <v>10</v>
      </c>
      <c r="R2664" s="17">
        <v>7005</v>
      </c>
      <c r="S2664" s="17">
        <v>0</v>
      </c>
      <c r="T2664" s="17">
        <f t="shared" si="369"/>
        <v>7005</v>
      </c>
      <c r="U2664" s="17">
        <v>0</v>
      </c>
      <c r="V2664" s="17">
        <v>220</v>
      </c>
      <c r="W2664" s="17">
        <f t="shared" si="370"/>
        <v>6785</v>
      </c>
      <c r="X2664" t="str">
        <f>VLOOKUP(J2664,'[12]Conver ASEJ VS Clave Nueva'!$A$4:$C$193,3,FALSE)</f>
        <v>5.1.9.9</v>
      </c>
      <c r="Y2664" t="str">
        <f>VLOOKUP(K2664,'[13]Conver ASEJ VS Clave Nueva'!$B$4:$D$193,3,FALSE)</f>
        <v>Otros productos no especificados</v>
      </c>
    </row>
    <row r="2665" spans="1:25" x14ac:dyDescent="0.25">
      <c r="A2665" s="16">
        <v>87012</v>
      </c>
      <c r="B2665" s="16" t="s">
        <v>93</v>
      </c>
      <c r="C2665" s="16" t="str">
        <f t="shared" si="371"/>
        <v>2018</v>
      </c>
      <c r="D2665" s="16" t="str">
        <f t="shared" si="372"/>
        <v>050000</v>
      </c>
      <c r="E2665" s="16" t="str">
        <f>VLOOKUP(D2665:D5821,'[10]Catalogos CRI'!$A$10:$B$19,2,FALSE)</f>
        <v>PRODUCTOS</v>
      </c>
      <c r="F2665" s="16" t="str">
        <f t="shared" si="373"/>
        <v>051000</v>
      </c>
      <c r="G2665" s="16" t="str">
        <f>VLOOKUP(F2665:F5821,'[10]Catalogos CRI'!$A$24:$B$65,2,FALSE)</f>
        <v>PRODUCTOS DE TIPO CORRIENTE</v>
      </c>
      <c r="H2665" s="16" t="str">
        <f t="shared" si="374"/>
        <v>051030</v>
      </c>
      <c r="I2665" s="16" t="str">
        <f>VLOOKUP(H2665:H5821,'[10]Catalogos CRI'!$A$70:$B$148,2,FALSE)</f>
        <v>Productos diversos</v>
      </c>
      <c r="J2665" s="16" t="str">
        <f t="shared" si="375"/>
        <v>051039</v>
      </c>
      <c r="K2665" s="16" t="str">
        <f>VLOOKUP(J2665:J5821,'[10]Catalogos CRI'!$A$153:$B$335,2,FALSE)</f>
        <v>Otros productos no especificados</v>
      </c>
      <c r="L2665" s="16" t="str">
        <f t="shared" si="376"/>
        <v>400</v>
      </c>
      <c r="M2665" s="16" t="str">
        <f>VLOOKUP(L2665:L5821,[11]FF!$A$10:$B$16,2,FALSE)</f>
        <v>Ingresos Propios</v>
      </c>
      <c r="N2665" s="16" t="str">
        <f t="shared" si="377"/>
        <v>401</v>
      </c>
      <c r="O2665" s="16" t="str">
        <f>VLOOKUP(N2665:N5821,[11]FF!$A$22:$B$93,2,FALSE)</f>
        <v>Ingresos Propios</v>
      </c>
      <c r="P2665" s="16">
        <v>880546</v>
      </c>
      <c r="Q2665" s="16">
        <v>11</v>
      </c>
      <c r="R2665" s="17">
        <v>7005</v>
      </c>
      <c r="S2665" s="17">
        <v>0</v>
      </c>
      <c r="T2665" s="17">
        <f t="shared" si="369"/>
        <v>7005</v>
      </c>
      <c r="U2665" s="17">
        <v>0</v>
      </c>
      <c r="V2665" s="17">
        <v>1273</v>
      </c>
      <c r="W2665" s="17">
        <f t="shared" si="370"/>
        <v>5732</v>
      </c>
      <c r="X2665" t="str">
        <f>VLOOKUP(J2665,'[12]Conver ASEJ VS Clave Nueva'!$A$4:$C$193,3,FALSE)</f>
        <v>5.1.9.9</v>
      </c>
      <c r="Y2665" t="str">
        <f>VLOOKUP(K2665,'[13]Conver ASEJ VS Clave Nueva'!$B$4:$D$193,3,FALSE)</f>
        <v>Otros productos no especificados</v>
      </c>
    </row>
    <row r="2666" spans="1:25" x14ac:dyDescent="0.25">
      <c r="A2666" s="16">
        <v>87012</v>
      </c>
      <c r="B2666" s="16" t="s">
        <v>93</v>
      </c>
      <c r="C2666" s="16" t="str">
        <f t="shared" si="371"/>
        <v>2018</v>
      </c>
      <c r="D2666" s="16" t="str">
        <f t="shared" si="372"/>
        <v>050000</v>
      </c>
      <c r="E2666" s="16" t="str">
        <f>VLOOKUP(D2666:D5822,'[10]Catalogos CRI'!$A$10:$B$19,2,FALSE)</f>
        <v>PRODUCTOS</v>
      </c>
      <c r="F2666" s="16" t="str">
        <f t="shared" si="373"/>
        <v>051000</v>
      </c>
      <c r="G2666" s="16" t="str">
        <f>VLOOKUP(F2666:F5822,'[10]Catalogos CRI'!$A$24:$B$65,2,FALSE)</f>
        <v>PRODUCTOS DE TIPO CORRIENTE</v>
      </c>
      <c r="H2666" s="16" t="str">
        <f t="shared" si="374"/>
        <v>051030</v>
      </c>
      <c r="I2666" s="16" t="str">
        <f>VLOOKUP(H2666:H5822,'[10]Catalogos CRI'!$A$70:$B$148,2,FALSE)</f>
        <v>Productos diversos</v>
      </c>
      <c r="J2666" s="16" t="str">
        <f t="shared" si="375"/>
        <v>051039</v>
      </c>
      <c r="K2666" s="16" t="str">
        <f>VLOOKUP(J2666:J5822,'[10]Catalogos CRI'!$A$153:$B$335,2,FALSE)</f>
        <v>Otros productos no especificados</v>
      </c>
      <c r="L2666" s="16" t="str">
        <f t="shared" si="376"/>
        <v>400</v>
      </c>
      <c r="M2666" s="16" t="str">
        <f>VLOOKUP(L2666:L5822,[11]FF!$A$10:$B$16,2,FALSE)</f>
        <v>Ingresos Propios</v>
      </c>
      <c r="N2666" s="16" t="str">
        <f t="shared" si="377"/>
        <v>401</v>
      </c>
      <c r="O2666" s="16" t="str">
        <f>VLOOKUP(N2666:N5822,[11]FF!$A$22:$B$93,2,FALSE)</f>
        <v>Ingresos Propios</v>
      </c>
      <c r="P2666" s="16">
        <v>880547</v>
      </c>
      <c r="Q2666" s="16">
        <v>12</v>
      </c>
      <c r="R2666" s="17">
        <v>7005</v>
      </c>
      <c r="S2666" s="17">
        <v>0</v>
      </c>
      <c r="T2666" s="17">
        <f t="shared" si="369"/>
        <v>7005</v>
      </c>
      <c r="U2666" s="17">
        <v>0</v>
      </c>
      <c r="V2666" s="17">
        <v>17.05</v>
      </c>
      <c r="W2666" s="17">
        <f t="shared" si="370"/>
        <v>6987.95</v>
      </c>
      <c r="X2666" t="str">
        <f>VLOOKUP(J2666,'[12]Conver ASEJ VS Clave Nueva'!$A$4:$C$193,3,FALSE)</f>
        <v>5.1.9.9</v>
      </c>
      <c r="Y2666" t="str">
        <f>VLOOKUP(K2666,'[13]Conver ASEJ VS Clave Nueva'!$B$4:$D$193,3,FALSE)</f>
        <v>Otros productos no especificados</v>
      </c>
    </row>
    <row r="2667" spans="1:25" x14ac:dyDescent="0.25">
      <c r="A2667" s="16">
        <v>87013</v>
      </c>
      <c r="B2667" s="16" t="s">
        <v>74</v>
      </c>
      <c r="C2667" s="16" t="str">
        <f t="shared" si="371"/>
        <v>2018</v>
      </c>
      <c r="D2667" s="16" t="str">
        <f t="shared" si="372"/>
        <v>050000</v>
      </c>
      <c r="E2667" s="16" t="str">
        <f>VLOOKUP(D2667:D5823,'[10]Catalogos CRI'!$A$10:$B$19,2,FALSE)</f>
        <v>PRODUCTOS</v>
      </c>
      <c r="F2667" s="16" t="str">
        <f t="shared" si="373"/>
        <v>052000</v>
      </c>
      <c r="G2667" s="16" t="str">
        <f>VLOOKUP(F2667:F5823,'[10]Catalogos CRI'!$A$24:$B$65,2,FALSE)</f>
        <v>PRODUCTOS DE CAPITAL</v>
      </c>
      <c r="H2667" s="16" t="str">
        <f t="shared" si="374"/>
        <v>052010</v>
      </c>
      <c r="I2667" s="16" t="str">
        <f>VLOOKUP(H2667:H5823,'[10]Catalogos CRI'!$A$70:$B$148,2,FALSE)</f>
        <v>Productos de capital</v>
      </c>
      <c r="J2667" s="16" t="str">
        <f t="shared" si="375"/>
        <v>052011</v>
      </c>
      <c r="K2667" s="16" t="str">
        <f>VLOOKUP(J2667:J5823,'[10]Catalogos CRI'!$A$153:$B$335,2,FALSE)</f>
        <v>Otros no especificados</v>
      </c>
      <c r="L2667" s="16" t="str">
        <f t="shared" si="376"/>
        <v>400</v>
      </c>
      <c r="M2667" s="16" t="str">
        <f>VLOOKUP(L2667:L5823,[11]FF!$A$10:$B$16,2,FALSE)</f>
        <v>Ingresos Propios</v>
      </c>
      <c r="N2667" s="16" t="str">
        <f t="shared" si="377"/>
        <v>401</v>
      </c>
      <c r="O2667" s="16" t="str">
        <f>VLOOKUP(N2667:N5823,[11]FF!$A$22:$B$93,2,FALSE)</f>
        <v>Ingresos Propios</v>
      </c>
      <c r="P2667" s="16">
        <v>880548</v>
      </c>
      <c r="Q2667" s="16">
        <v>1</v>
      </c>
      <c r="R2667" s="17">
        <v>21987.25</v>
      </c>
      <c r="S2667" s="17">
        <v>0</v>
      </c>
      <c r="T2667" s="17">
        <f t="shared" si="369"/>
        <v>21987.25</v>
      </c>
      <c r="U2667" s="17">
        <v>0</v>
      </c>
      <c r="V2667" s="17">
        <v>0</v>
      </c>
      <c r="W2667" s="17">
        <f t="shared" si="370"/>
        <v>21987.25</v>
      </c>
      <c r="X2667" t="str">
        <f>VLOOKUP(J2667,'[12]Conver ASEJ VS Clave Nueva'!$A$4:$C$193,3,FALSE)</f>
        <v>5.2.1.1</v>
      </c>
      <c r="Y2667" t="str">
        <f>VLOOKUP(K2667,'[13]Conver ASEJ VS Clave Nueva'!$B$4:$D$193,3,FALSE)</f>
        <v>Otros no especificados</v>
      </c>
    </row>
    <row r="2668" spans="1:25" x14ac:dyDescent="0.25">
      <c r="A2668" s="16">
        <v>87013</v>
      </c>
      <c r="B2668" s="16" t="s">
        <v>74</v>
      </c>
      <c r="C2668" s="16" t="str">
        <f t="shared" si="371"/>
        <v>2018</v>
      </c>
      <c r="D2668" s="16" t="str">
        <f t="shared" si="372"/>
        <v>050000</v>
      </c>
      <c r="E2668" s="16" t="str">
        <f>VLOOKUP(D2668:D5824,'[10]Catalogos CRI'!$A$10:$B$19,2,FALSE)</f>
        <v>PRODUCTOS</v>
      </c>
      <c r="F2668" s="16" t="str">
        <f t="shared" si="373"/>
        <v>052000</v>
      </c>
      <c r="G2668" s="16" t="str">
        <f>VLOOKUP(F2668:F5824,'[10]Catalogos CRI'!$A$24:$B$65,2,FALSE)</f>
        <v>PRODUCTOS DE CAPITAL</v>
      </c>
      <c r="H2668" s="16" t="str">
        <f t="shared" si="374"/>
        <v>052010</v>
      </c>
      <c r="I2668" s="16" t="str">
        <f>VLOOKUP(H2668:H5824,'[10]Catalogos CRI'!$A$70:$B$148,2,FALSE)</f>
        <v>Productos de capital</v>
      </c>
      <c r="J2668" s="16" t="str">
        <f t="shared" si="375"/>
        <v>052011</v>
      </c>
      <c r="K2668" s="16" t="str">
        <f>VLOOKUP(J2668:J5824,'[10]Catalogos CRI'!$A$153:$B$335,2,FALSE)</f>
        <v>Otros no especificados</v>
      </c>
      <c r="L2668" s="16" t="str">
        <f t="shared" si="376"/>
        <v>400</v>
      </c>
      <c r="M2668" s="16" t="str">
        <f>VLOOKUP(L2668:L5824,[11]FF!$A$10:$B$16,2,FALSE)</f>
        <v>Ingresos Propios</v>
      </c>
      <c r="N2668" s="16" t="str">
        <f t="shared" si="377"/>
        <v>401</v>
      </c>
      <c r="O2668" s="16" t="str">
        <f>VLOOKUP(N2668:N5824,[11]FF!$A$22:$B$93,2,FALSE)</f>
        <v>Ingresos Propios</v>
      </c>
      <c r="P2668" s="16">
        <v>880549</v>
      </c>
      <c r="Q2668" s="16">
        <v>2</v>
      </c>
      <c r="R2668" s="17">
        <v>21986</v>
      </c>
      <c r="S2668" s="17">
        <v>0</v>
      </c>
      <c r="T2668" s="17">
        <f t="shared" si="369"/>
        <v>21986</v>
      </c>
      <c r="U2668" s="17">
        <v>0</v>
      </c>
      <c r="V2668" s="17">
        <v>0</v>
      </c>
      <c r="W2668" s="17">
        <f t="shared" si="370"/>
        <v>21986</v>
      </c>
      <c r="X2668" t="str">
        <f>VLOOKUP(J2668,'[12]Conver ASEJ VS Clave Nueva'!$A$4:$C$193,3,FALSE)</f>
        <v>5.2.1.1</v>
      </c>
      <c r="Y2668" t="str">
        <f>VLOOKUP(K2668,'[13]Conver ASEJ VS Clave Nueva'!$B$4:$D$193,3,FALSE)</f>
        <v>Otros no especificados</v>
      </c>
    </row>
    <row r="2669" spans="1:25" x14ac:dyDescent="0.25">
      <c r="A2669" s="16">
        <v>87013</v>
      </c>
      <c r="B2669" s="16" t="s">
        <v>74</v>
      </c>
      <c r="C2669" s="16" t="str">
        <f t="shared" si="371"/>
        <v>2018</v>
      </c>
      <c r="D2669" s="16" t="str">
        <f t="shared" si="372"/>
        <v>050000</v>
      </c>
      <c r="E2669" s="16" t="str">
        <f>VLOOKUP(D2669:D5825,'[10]Catalogos CRI'!$A$10:$B$19,2,FALSE)</f>
        <v>PRODUCTOS</v>
      </c>
      <c r="F2669" s="16" t="str">
        <f t="shared" si="373"/>
        <v>052000</v>
      </c>
      <c r="G2669" s="16" t="str">
        <f>VLOOKUP(F2669:F5825,'[10]Catalogos CRI'!$A$24:$B$65,2,FALSE)</f>
        <v>PRODUCTOS DE CAPITAL</v>
      </c>
      <c r="H2669" s="16" t="str">
        <f t="shared" si="374"/>
        <v>052010</v>
      </c>
      <c r="I2669" s="16" t="str">
        <f>VLOOKUP(H2669:H5825,'[10]Catalogos CRI'!$A$70:$B$148,2,FALSE)</f>
        <v>Productos de capital</v>
      </c>
      <c r="J2669" s="16" t="str">
        <f t="shared" si="375"/>
        <v>052011</v>
      </c>
      <c r="K2669" s="16" t="str">
        <f>VLOOKUP(J2669:J5825,'[10]Catalogos CRI'!$A$153:$B$335,2,FALSE)</f>
        <v>Otros no especificados</v>
      </c>
      <c r="L2669" s="16" t="str">
        <f t="shared" si="376"/>
        <v>400</v>
      </c>
      <c r="M2669" s="16" t="str">
        <f>VLOOKUP(L2669:L5825,[11]FF!$A$10:$B$16,2,FALSE)</f>
        <v>Ingresos Propios</v>
      </c>
      <c r="N2669" s="16" t="str">
        <f t="shared" si="377"/>
        <v>401</v>
      </c>
      <c r="O2669" s="16" t="str">
        <f>VLOOKUP(N2669:N5825,[11]FF!$A$22:$B$93,2,FALSE)</f>
        <v>Ingresos Propios</v>
      </c>
      <c r="P2669" s="16">
        <v>880550</v>
      </c>
      <c r="Q2669" s="16">
        <v>3</v>
      </c>
      <c r="R2669" s="17">
        <v>21986</v>
      </c>
      <c r="S2669" s="17">
        <v>0</v>
      </c>
      <c r="T2669" s="17">
        <f t="shared" si="369"/>
        <v>21986</v>
      </c>
      <c r="U2669" s="17">
        <v>0</v>
      </c>
      <c r="V2669" s="17">
        <v>0</v>
      </c>
      <c r="W2669" s="17">
        <f t="shared" si="370"/>
        <v>21986</v>
      </c>
      <c r="X2669" t="str">
        <f>VLOOKUP(J2669,'[12]Conver ASEJ VS Clave Nueva'!$A$4:$C$193,3,FALSE)</f>
        <v>5.2.1.1</v>
      </c>
      <c r="Y2669" t="str">
        <f>VLOOKUP(K2669,'[13]Conver ASEJ VS Clave Nueva'!$B$4:$D$193,3,FALSE)</f>
        <v>Otros no especificados</v>
      </c>
    </row>
    <row r="2670" spans="1:25" x14ac:dyDescent="0.25">
      <c r="A2670" s="16">
        <v>87013</v>
      </c>
      <c r="B2670" s="16" t="s">
        <v>74</v>
      </c>
      <c r="C2670" s="16" t="str">
        <f t="shared" si="371"/>
        <v>2018</v>
      </c>
      <c r="D2670" s="16" t="str">
        <f t="shared" si="372"/>
        <v>050000</v>
      </c>
      <c r="E2670" s="16" t="str">
        <f>VLOOKUP(D2670:D5826,'[10]Catalogos CRI'!$A$10:$B$19,2,FALSE)</f>
        <v>PRODUCTOS</v>
      </c>
      <c r="F2670" s="16" t="str">
        <f t="shared" si="373"/>
        <v>052000</v>
      </c>
      <c r="G2670" s="16" t="str">
        <f>VLOOKUP(F2670:F5826,'[10]Catalogos CRI'!$A$24:$B$65,2,FALSE)</f>
        <v>PRODUCTOS DE CAPITAL</v>
      </c>
      <c r="H2670" s="16" t="str">
        <f t="shared" si="374"/>
        <v>052010</v>
      </c>
      <c r="I2670" s="16" t="str">
        <f>VLOOKUP(H2670:H5826,'[10]Catalogos CRI'!$A$70:$B$148,2,FALSE)</f>
        <v>Productos de capital</v>
      </c>
      <c r="J2670" s="16" t="str">
        <f t="shared" si="375"/>
        <v>052011</v>
      </c>
      <c r="K2670" s="16" t="str">
        <f>VLOOKUP(J2670:J5826,'[10]Catalogos CRI'!$A$153:$B$335,2,FALSE)</f>
        <v>Otros no especificados</v>
      </c>
      <c r="L2670" s="16" t="str">
        <f t="shared" si="376"/>
        <v>400</v>
      </c>
      <c r="M2670" s="16" t="str">
        <f>VLOOKUP(L2670:L5826,[11]FF!$A$10:$B$16,2,FALSE)</f>
        <v>Ingresos Propios</v>
      </c>
      <c r="N2670" s="16" t="str">
        <f t="shared" si="377"/>
        <v>401</v>
      </c>
      <c r="O2670" s="16" t="str">
        <f>VLOOKUP(N2670:N5826,[11]FF!$A$22:$B$93,2,FALSE)</f>
        <v>Ingresos Propios</v>
      </c>
      <c r="P2670" s="16">
        <v>880551</v>
      </c>
      <c r="Q2670" s="16">
        <v>4</v>
      </c>
      <c r="R2670" s="17">
        <v>21986</v>
      </c>
      <c r="S2670" s="17">
        <v>0</v>
      </c>
      <c r="T2670" s="17">
        <f t="shared" si="369"/>
        <v>21986</v>
      </c>
      <c r="U2670" s="17">
        <v>0</v>
      </c>
      <c r="V2670" s="17">
        <v>0</v>
      </c>
      <c r="W2670" s="17">
        <f t="shared" si="370"/>
        <v>21986</v>
      </c>
      <c r="X2670" t="str">
        <f>VLOOKUP(J2670,'[12]Conver ASEJ VS Clave Nueva'!$A$4:$C$193,3,FALSE)</f>
        <v>5.2.1.1</v>
      </c>
      <c r="Y2670" t="str">
        <f>VLOOKUP(K2670,'[13]Conver ASEJ VS Clave Nueva'!$B$4:$D$193,3,FALSE)</f>
        <v>Otros no especificados</v>
      </c>
    </row>
    <row r="2671" spans="1:25" x14ac:dyDescent="0.25">
      <c r="A2671" s="16">
        <v>87013</v>
      </c>
      <c r="B2671" s="16" t="s">
        <v>74</v>
      </c>
      <c r="C2671" s="16" t="str">
        <f t="shared" si="371"/>
        <v>2018</v>
      </c>
      <c r="D2671" s="16" t="str">
        <f t="shared" si="372"/>
        <v>050000</v>
      </c>
      <c r="E2671" s="16" t="str">
        <f>VLOOKUP(D2671:D5827,'[10]Catalogos CRI'!$A$10:$B$19,2,FALSE)</f>
        <v>PRODUCTOS</v>
      </c>
      <c r="F2671" s="16" t="str">
        <f t="shared" si="373"/>
        <v>052000</v>
      </c>
      <c r="G2671" s="16" t="str">
        <f>VLOOKUP(F2671:F5827,'[10]Catalogos CRI'!$A$24:$B$65,2,FALSE)</f>
        <v>PRODUCTOS DE CAPITAL</v>
      </c>
      <c r="H2671" s="16" t="str">
        <f t="shared" si="374"/>
        <v>052010</v>
      </c>
      <c r="I2671" s="16" t="str">
        <f>VLOOKUP(H2671:H5827,'[10]Catalogos CRI'!$A$70:$B$148,2,FALSE)</f>
        <v>Productos de capital</v>
      </c>
      <c r="J2671" s="16" t="str">
        <f t="shared" si="375"/>
        <v>052011</v>
      </c>
      <c r="K2671" s="16" t="str">
        <f>VLOOKUP(J2671:J5827,'[10]Catalogos CRI'!$A$153:$B$335,2,FALSE)</f>
        <v>Otros no especificados</v>
      </c>
      <c r="L2671" s="16" t="str">
        <f t="shared" si="376"/>
        <v>400</v>
      </c>
      <c r="M2671" s="16" t="str">
        <f>VLOOKUP(L2671:L5827,[11]FF!$A$10:$B$16,2,FALSE)</f>
        <v>Ingresos Propios</v>
      </c>
      <c r="N2671" s="16" t="str">
        <f t="shared" si="377"/>
        <v>401</v>
      </c>
      <c r="O2671" s="16" t="str">
        <f>VLOOKUP(N2671:N5827,[11]FF!$A$22:$B$93,2,FALSE)</f>
        <v>Ingresos Propios</v>
      </c>
      <c r="P2671" s="16">
        <v>880553</v>
      </c>
      <c r="Q2671" s="16">
        <v>6</v>
      </c>
      <c r="R2671" s="17">
        <v>21986</v>
      </c>
      <c r="S2671" s="17">
        <v>0</v>
      </c>
      <c r="T2671" s="17">
        <f t="shared" si="369"/>
        <v>21986</v>
      </c>
      <c r="U2671" s="17">
        <v>0</v>
      </c>
      <c r="V2671" s="17">
        <v>0</v>
      </c>
      <c r="W2671" s="17">
        <f t="shared" si="370"/>
        <v>21986</v>
      </c>
      <c r="X2671" t="str">
        <f>VLOOKUP(J2671,'[12]Conver ASEJ VS Clave Nueva'!$A$4:$C$193,3,FALSE)</f>
        <v>5.2.1.1</v>
      </c>
      <c r="Y2671" t="str">
        <f>VLOOKUP(K2671,'[13]Conver ASEJ VS Clave Nueva'!$B$4:$D$193,3,FALSE)</f>
        <v>Otros no especificados</v>
      </c>
    </row>
    <row r="2672" spans="1:25" x14ac:dyDescent="0.25">
      <c r="A2672" s="16">
        <v>87013</v>
      </c>
      <c r="B2672" s="16" t="s">
        <v>74</v>
      </c>
      <c r="C2672" s="16" t="str">
        <f t="shared" si="371"/>
        <v>2018</v>
      </c>
      <c r="D2672" s="16" t="str">
        <f t="shared" si="372"/>
        <v>050000</v>
      </c>
      <c r="E2672" s="16" t="str">
        <f>VLOOKUP(D2672:D5828,'[10]Catalogos CRI'!$A$10:$B$19,2,FALSE)</f>
        <v>PRODUCTOS</v>
      </c>
      <c r="F2672" s="16" t="str">
        <f t="shared" si="373"/>
        <v>052000</v>
      </c>
      <c r="G2672" s="16" t="str">
        <f>VLOOKUP(F2672:F5828,'[10]Catalogos CRI'!$A$24:$B$65,2,FALSE)</f>
        <v>PRODUCTOS DE CAPITAL</v>
      </c>
      <c r="H2672" s="16" t="str">
        <f t="shared" si="374"/>
        <v>052010</v>
      </c>
      <c r="I2672" s="16" t="str">
        <f>VLOOKUP(H2672:H5828,'[10]Catalogos CRI'!$A$70:$B$148,2,FALSE)</f>
        <v>Productos de capital</v>
      </c>
      <c r="J2672" s="16" t="str">
        <f t="shared" si="375"/>
        <v>052011</v>
      </c>
      <c r="K2672" s="16" t="str">
        <f>VLOOKUP(J2672:J5828,'[10]Catalogos CRI'!$A$153:$B$335,2,FALSE)</f>
        <v>Otros no especificados</v>
      </c>
      <c r="L2672" s="16" t="str">
        <f t="shared" si="376"/>
        <v>400</v>
      </c>
      <c r="M2672" s="16" t="str">
        <f>VLOOKUP(L2672:L5828,[11]FF!$A$10:$B$16,2,FALSE)</f>
        <v>Ingresos Propios</v>
      </c>
      <c r="N2672" s="16" t="str">
        <f t="shared" si="377"/>
        <v>401</v>
      </c>
      <c r="O2672" s="16" t="str">
        <f>VLOOKUP(N2672:N5828,[11]FF!$A$22:$B$93,2,FALSE)</f>
        <v>Ingresos Propios</v>
      </c>
      <c r="P2672" s="16">
        <v>880554</v>
      </c>
      <c r="Q2672" s="16">
        <v>7</v>
      </c>
      <c r="R2672" s="17">
        <v>21986</v>
      </c>
      <c r="S2672" s="17">
        <v>0</v>
      </c>
      <c r="T2672" s="17">
        <f t="shared" si="369"/>
        <v>21986</v>
      </c>
      <c r="U2672" s="17">
        <v>0</v>
      </c>
      <c r="V2672" s="17">
        <v>0</v>
      </c>
      <c r="W2672" s="17">
        <f t="shared" si="370"/>
        <v>21986</v>
      </c>
      <c r="X2672" t="str">
        <f>VLOOKUP(J2672,'[12]Conver ASEJ VS Clave Nueva'!$A$4:$C$193,3,FALSE)</f>
        <v>5.2.1.1</v>
      </c>
      <c r="Y2672" t="str">
        <f>VLOOKUP(K2672,'[13]Conver ASEJ VS Clave Nueva'!$B$4:$D$193,3,FALSE)</f>
        <v>Otros no especificados</v>
      </c>
    </row>
    <row r="2673" spans="1:25" x14ac:dyDescent="0.25">
      <c r="A2673" s="16">
        <v>87013</v>
      </c>
      <c r="B2673" s="16" t="s">
        <v>74</v>
      </c>
      <c r="C2673" s="16" t="str">
        <f t="shared" si="371"/>
        <v>2018</v>
      </c>
      <c r="D2673" s="16" t="str">
        <f t="shared" si="372"/>
        <v>050000</v>
      </c>
      <c r="E2673" s="16" t="str">
        <f>VLOOKUP(D2673:D5829,'[10]Catalogos CRI'!$A$10:$B$19,2,FALSE)</f>
        <v>PRODUCTOS</v>
      </c>
      <c r="F2673" s="16" t="str">
        <f t="shared" si="373"/>
        <v>052000</v>
      </c>
      <c r="G2673" s="16" t="str">
        <f>VLOOKUP(F2673:F5829,'[10]Catalogos CRI'!$A$24:$B$65,2,FALSE)</f>
        <v>PRODUCTOS DE CAPITAL</v>
      </c>
      <c r="H2673" s="16" t="str">
        <f t="shared" si="374"/>
        <v>052010</v>
      </c>
      <c r="I2673" s="16" t="str">
        <f>VLOOKUP(H2673:H5829,'[10]Catalogos CRI'!$A$70:$B$148,2,FALSE)</f>
        <v>Productos de capital</v>
      </c>
      <c r="J2673" s="16" t="str">
        <f t="shared" si="375"/>
        <v>052011</v>
      </c>
      <c r="K2673" s="16" t="str">
        <f>VLOOKUP(J2673:J5829,'[10]Catalogos CRI'!$A$153:$B$335,2,FALSE)</f>
        <v>Otros no especificados</v>
      </c>
      <c r="L2673" s="16" t="str">
        <f t="shared" si="376"/>
        <v>400</v>
      </c>
      <c r="M2673" s="16" t="str">
        <f>VLOOKUP(L2673:L5829,[11]FF!$A$10:$B$16,2,FALSE)</f>
        <v>Ingresos Propios</v>
      </c>
      <c r="N2673" s="16" t="str">
        <f t="shared" si="377"/>
        <v>401</v>
      </c>
      <c r="O2673" s="16" t="str">
        <f>VLOOKUP(N2673:N5829,[11]FF!$A$22:$B$93,2,FALSE)</f>
        <v>Ingresos Propios</v>
      </c>
      <c r="P2673" s="16">
        <v>880555</v>
      </c>
      <c r="Q2673" s="16">
        <v>8</v>
      </c>
      <c r="R2673" s="17">
        <v>21986</v>
      </c>
      <c r="S2673" s="17">
        <v>0</v>
      </c>
      <c r="T2673" s="17">
        <f t="shared" si="369"/>
        <v>21986</v>
      </c>
      <c r="U2673" s="17">
        <v>0</v>
      </c>
      <c r="V2673" s="17">
        <v>0</v>
      </c>
      <c r="W2673" s="17">
        <f t="shared" si="370"/>
        <v>21986</v>
      </c>
      <c r="X2673" t="str">
        <f>VLOOKUP(J2673,'[12]Conver ASEJ VS Clave Nueva'!$A$4:$C$193,3,FALSE)</f>
        <v>5.2.1.1</v>
      </c>
      <c r="Y2673" t="str">
        <f>VLOOKUP(K2673,'[13]Conver ASEJ VS Clave Nueva'!$B$4:$D$193,3,FALSE)</f>
        <v>Otros no especificados</v>
      </c>
    </row>
    <row r="2674" spans="1:25" x14ac:dyDescent="0.25">
      <c r="A2674" s="16">
        <v>87013</v>
      </c>
      <c r="B2674" s="16" t="s">
        <v>74</v>
      </c>
      <c r="C2674" s="16" t="str">
        <f t="shared" si="371"/>
        <v>2018</v>
      </c>
      <c r="D2674" s="16" t="str">
        <f t="shared" si="372"/>
        <v>050000</v>
      </c>
      <c r="E2674" s="16" t="str">
        <f>VLOOKUP(D2674:D5830,'[10]Catalogos CRI'!$A$10:$B$19,2,FALSE)</f>
        <v>PRODUCTOS</v>
      </c>
      <c r="F2674" s="16" t="str">
        <f t="shared" si="373"/>
        <v>052000</v>
      </c>
      <c r="G2674" s="16" t="str">
        <f>VLOOKUP(F2674:F5830,'[10]Catalogos CRI'!$A$24:$B$65,2,FALSE)</f>
        <v>PRODUCTOS DE CAPITAL</v>
      </c>
      <c r="H2674" s="16" t="str">
        <f t="shared" si="374"/>
        <v>052010</v>
      </c>
      <c r="I2674" s="16" t="str">
        <f>VLOOKUP(H2674:H5830,'[10]Catalogos CRI'!$A$70:$B$148,2,FALSE)</f>
        <v>Productos de capital</v>
      </c>
      <c r="J2674" s="16" t="str">
        <f t="shared" si="375"/>
        <v>052011</v>
      </c>
      <c r="K2674" s="16" t="str">
        <f>VLOOKUP(J2674:J5830,'[10]Catalogos CRI'!$A$153:$B$335,2,FALSE)</f>
        <v>Otros no especificados</v>
      </c>
      <c r="L2674" s="16" t="str">
        <f t="shared" si="376"/>
        <v>400</v>
      </c>
      <c r="M2674" s="16" t="str">
        <f>VLOOKUP(L2674:L5830,[11]FF!$A$10:$B$16,2,FALSE)</f>
        <v>Ingresos Propios</v>
      </c>
      <c r="N2674" s="16" t="str">
        <f t="shared" si="377"/>
        <v>401</v>
      </c>
      <c r="O2674" s="16" t="str">
        <f>VLOOKUP(N2674:N5830,[11]FF!$A$22:$B$93,2,FALSE)</f>
        <v>Ingresos Propios</v>
      </c>
      <c r="P2674" s="16">
        <v>880556</v>
      </c>
      <c r="Q2674" s="16">
        <v>9</v>
      </c>
      <c r="R2674" s="17">
        <v>21986</v>
      </c>
      <c r="S2674" s="17">
        <v>0</v>
      </c>
      <c r="T2674" s="17">
        <f t="shared" si="369"/>
        <v>21986</v>
      </c>
      <c r="U2674" s="17">
        <v>0</v>
      </c>
      <c r="V2674" s="17">
        <v>0</v>
      </c>
      <c r="W2674" s="17">
        <f t="shared" si="370"/>
        <v>21986</v>
      </c>
      <c r="X2674" t="str">
        <f>VLOOKUP(J2674,'[12]Conver ASEJ VS Clave Nueva'!$A$4:$C$193,3,FALSE)</f>
        <v>5.2.1.1</v>
      </c>
      <c r="Y2674" t="str">
        <f>VLOOKUP(K2674,'[13]Conver ASEJ VS Clave Nueva'!$B$4:$D$193,3,FALSE)</f>
        <v>Otros no especificados</v>
      </c>
    </row>
    <row r="2675" spans="1:25" x14ac:dyDescent="0.25">
      <c r="A2675" s="16">
        <v>87013</v>
      </c>
      <c r="B2675" s="16" t="s">
        <v>74</v>
      </c>
      <c r="C2675" s="16" t="str">
        <f t="shared" si="371"/>
        <v>2018</v>
      </c>
      <c r="D2675" s="16" t="str">
        <f t="shared" si="372"/>
        <v>050000</v>
      </c>
      <c r="E2675" s="16" t="str">
        <f>VLOOKUP(D2675:D5831,'[10]Catalogos CRI'!$A$10:$B$19,2,FALSE)</f>
        <v>PRODUCTOS</v>
      </c>
      <c r="F2675" s="16" t="str">
        <f t="shared" si="373"/>
        <v>052000</v>
      </c>
      <c r="G2675" s="16" t="str">
        <f>VLOOKUP(F2675:F5831,'[10]Catalogos CRI'!$A$24:$B$65,2,FALSE)</f>
        <v>PRODUCTOS DE CAPITAL</v>
      </c>
      <c r="H2675" s="16" t="str">
        <f t="shared" si="374"/>
        <v>052010</v>
      </c>
      <c r="I2675" s="16" t="str">
        <f>VLOOKUP(H2675:H5831,'[10]Catalogos CRI'!$A$70:$B$148,2,FALSE)</f>
        <v>Productos de capital</v>
      </c>
      <c r="J2675" s="16" t="str">
        <f t="shared" si="375"/>
        <v>052011</v>
      </c>
      <c r="K2675" s="16" t="str">
        <f>VLOOKUP(J2675:J5831,'[10]Catalogos CRI'!$A$153:$B$335,2,FALSE)</f>
        <v>Otros no especificados</v>
      </c>
      <c r="L2675" s="16" t="str">
        <f t="shared" si="376"/>
        <v>400</v>
      </c>
      <c r="M2675" s="16" t="str">
        <f>VLOOKUP(L2675:L5831,[11]FF!$A$10:$B$16,2,FALSE)</f>
        <v>Ingresos Propios</v>
      </c>
      <c r="N2675" s="16" t="str">
        <f t="shared" si="377"/>
        <v>401</v>
      </c>
      <c r="O2675" s="16" t="str">
        <f>VLOOKUP(N2675:N5831,[11]FF!$A$22:$B$93,2,FALSE)</f>
        <v>Ingresos Propios</v>
      </c>
      <c r="P2675" s="16">
        <v>880557</v>
      </c>
      <c r="Q2675" s="16">
        <v>10</v>
      </c>
      <c r="R2675" s="17">
        <v>21986</v>
      </c>
      <c r="S2675" s="17">
        <v>0</v>
      </c>
      <c r="T2675" s="17">
        <f t="shared" si="369"/>
        <v>21986</v>
      </c>
      <c r="U2675" s="17">
        <v>0</v>
      </c>
      <c r="V2675" s="17">
        <v>0</v>
      </c>
      <c r="W2675" s="17">
        <f t="shared" si="370"/>
        <v>21986</v>
      </c>
      <c r="X2675" t="str">
        <f>VLOOKUP(J2675,'[12]Conver ASEJ VS Clave Nueva'!$A$4:$C$193,3,FALSE)</f>
        <v>5.2.1.1</v>
      </c>
      <c r="Y2675" t="str">
        <f>VLOOKUP(K2675,'[13]Conver ASEJ VS Clave Nueva'!$B$4:$D$193,3,FALSE)</f>
        <v>Otros no especificados</v>
      </c>
    </row>
    <row r="2676" spans="1:25" x14ac:dyDescent="0.25">
      <c r="A2676" s="16">
        <v>87013</v>
      </c>
      <c r="B2676" s="16" t="s">
        <v>74</v>
      </c>
      <c r="C2676" s="16" t="str">
        <f t="shared" si="371"/>
        <v>2018</v>
      </c>
      <c r="D2676" s="16" t="str">
        <f t="shared" si="372"/>
        <v>050000</v>
      </c>
      <c r="E2676" s="16" t="str">
        <f>VLOOKUP(D2676:D5832,'[10]Catalogos CRI'!$A$10:$B$19,2,FALSE)</f>
        <v>PRODUCTOS</v>
      </c>
      <c r="F2676" s="16" t="str">
        <f t="shared" si="373"/>
        <v>052000</v>
      </c>
      <c r="G2676" s="16" t="str">
        <f>VLOOKUP(F2676:F5832,'[10]Catalogos CRI'!$A$24:$B$65,2,FALSE)</f>
        <v>PRODUCTOS DE CAPITAL</v>
      </c>
      <c r="H2676" s="16" t="str">
        <f t="shared" si="374"/>
        <v>052010</v>
      </c>
      <c r="I2676" s="16" t="str">
        <f>VLOOKUP(H2676:H5832,'[10]Catalogos CRI'!$A$70:$B$148,2,FALSE)</f>
        <v>Productos de capital</v>
      </c>
      <c r="J2676" s="16" t="str">
        <f t="shared" si="375"/>
        <v>052011</v>
      </c>
      <c r="K2676" s="16" t="str">
        <f>VLOOKUP(J2676:J5832,'[10]Catalogos CRI'!$A$153:$B$335,2,FALSE)</f>
        <v>Otros no especificados</v>
      </c>
      <c r="L2676" s="16" t="str">
        <f t="shared" si="376"/>
        <v>400</v>
      </c>
      <c r="M2676" s="16" t="str">
        <f>VLOOKUP(L2676:L5832,[11]FF!$A$10:$B$16,2,FALSE)</f>
        <v>Ingresos Propios</v>
      </c>
      <c r="N2676" s="16" t="str">
        <f t="shared" si="377"/>
        <v>401</v>
      </c>
      <c r="O2676" s="16" t="str">
        <f>VLOOKUP(N2676:N5832,[11]FF!$A$22:$B$93,2,FALSE)</f>
        <v>Ingresos Propios</v>
      </c>
      <c r="P2676" s="16">
        <v>880558</v>
      </c>
      <c r="Q2676" s="16">
        <v>11</v>
      </c>
      <c r="R2676" s="17">
        <v>21986</v>
      </c>
      <c r="S2676" s="17">
        <v>0</v>
      </c>
      <c r="T2676" s="17">
        <f t="shared" si="369"/>
        <v>21986</v>
      </c>
      <c r="U2676" s="17">
        <v>0</v>
      </c>
      <c r="V2676" s="17">
        <v>0</v>
      </c>
      <c r="W2676" s="17">
        <f t="shared" si="370"/>
        <v>21986</v>
      </c>
      <c r="X2676" t="str">
        <f>VLOOKUP(J2676,'[12]Conver ASEJ VS Clave Nueva'!$A$4:$C$193,3,FALSE)</f>
        <v>5.2.1.1</v>
      </c>
      <c r="Y2676" t="str">
        <f>VLOOKUP(K2676,'[13]Conver ASEJ VS Clave Nueva'!$B$4:$D$193,3,FALSE)</f>
        <v>Otros no especificados</v>
      </c>
    </row>
    <row r="2677" spans="1:25" x14ac:dyDescent="0.25">
      <c r="A2677" s="16">
        <v>87013</v>
      </c>
      <c r="B2677" s="16" t="s">
        <v>74</v>
      </c>
      <c r="C2677" s="16" t="str">
        <f t="shared" si="371"/>
        <v>2018</v>
      </c>
      <c r="D2677" s="16" t="str">
        <f t="shared" si="372"/>
        <v>050000</v>
      </c>
      <c r="E2677" s="16" t="str">
        <f>VLOOKUP(D2677:D5833,'[10]Catalogos CRI'!$A$10:$B$19,2,FALSE)</f>
        <v>PRODUCTOS</v>
      </c>
      <c r="F2677" s="16" t="str">
        <f t="shared" si="373"/>
        <v>052000</v>
      </c>
      <c r="G2677" s="16" t="str">
        <f>VLOOKUP(F2677:F5833,'[10]Catalogos CRI'!$A$24:$B$65,2,FALSE)</f>
        <v>PRODUCTOS DE CAPITAL</v>
      </c>
      <c r="H2677" s="16" t="str">
        <f t="shared" si="374"/>
        <v>052010</v>
      </c>
      <c r="I2677" s="16" t="str">
        <f>VLOOKUP(H2677:H5833,'[10]Catalogos CRI'!$A$70:$B$148,2,FALSE)</f>
        <v>Productos de capital</v>
      </c>
      <c r="J2677" s="16" t="str">
        <f t="shared" si="375"/>
        <v>052011</v>
      </c>
      <c r="K2677" s="16" t="str">
        <f>VLOOKUP(J2677:J5833,'[10]Catalogos CRI'!$A$153:$B$335,2,FALSE)</f>
        <v>Otros no especificados</v>
      </c>
      <c r="L2677" s="16" t="str">
        <f t="shared" si="376"/>
        <v>400</v>
      </c>
      <c r="M2677" s="16" t="str">
        <f>VLOOKUP(L2677:L5833,[11]FF!$A$10:$B$16,2,FALSE)</f>
        <v>Ingresos Propios</v>
      </c>
      <c r="N2677" s="16" t="str">
        <f t="shared" si="377"/>
        <v>401</v>
      </c>
      <c r="O2677" s="16" t="str">
        <f>VLOOKUP(N2677:N5833,[11]FF!$A$22:$B$93,2,FALSE)</f>
        <v>Ingresos Propios</v>
      </c>
      <c r="P2677" s="16">
        <v>880559</v>
      </c>
      <c r="Q2677" s="16">
        <v>12</v>
      </c>
      <c r="R2677" s="17">
        <v>21986</v>
      </c>
      <c r="S2677" s="17">
        <v>0</v>
      </c>
      <c r="T2677" s="17">
        <f t="shared" si="369"/>
        <v>21986</v>
      </c>
      <c r="U2677" s="17">
        <v>0</v>
      </c>
      <c r="V2677" s="17">
        <v>0</v>
      </c>
      <c r="W2677" s="17">
        <f t="shared" si="370"/>
        <v>21986</v>
      </c>
      <c r="X2677" t="str">
        <f>VLOOKUP(J2677,'[12]Conver ASEJ VS Clave Nueva'!$A$4:$C$193,3,FALSE)</f>
        <v>5.2.1.1</v>
      </c>
      <c r="Y2677" t="str">
        <f>VLOOKUP(K2677,'[13]Conver ASEJ VS Clave Nueva'!$B$4:$D$193,3,FALSE)</f>
        <v>Otros no especificados</v>
      </c>
    </row>
    <row r="2678" spans="1:25" x14ac:dyDescent="0.25">
      <c r="A2678" s="16">
        <v>87014</v>
      </c>
      <c r="B2678" s="16" t="s">
        <v>66</v>
      </c>
      <c r="C2678" s="16" t="str">
        <f t="shared" si="371"/>
        <v>2018</v>
      </c>
      <c r="D2678" s="16" t="str">
        <f t="shared" si="372"/>
        <v>060000</v>
      </c>
      <c r="E2678" s="16" t="str">
        <f>VLOOKUP(D2678:D5834,'[10]Catalogos CRI'!$A$10:$B$19,2,FALSE)</f>
        <v>APROVECHAMIENTOS</v>
      </c>
      <c r="F2678" s="16" t="str">
        <f t="shared" si="373"/>
        <v>061000</v>
      </c>
      <c r="G2678" s="16" t="str">
        <f>VLOOKUP(F2678:F5834,'[10]Catalogos CRI'!$A$24:$B$65,2,FALSE)</f>
        <v>APROVECHAMIENTOS DE TIPO CORRIENTE</v>
      </c>
      <c r="H2678" s="16" t="str">
        <f t="shared" si="374"/>
        <v>061020</v>
      </c>
      <c r="I2678" s="16" t="str">
        <f>VLOOKUP(H2678:H5834,'[10]Catalogos CRI'!$A$70:$B$148,2,FALSE)</f>
        <v>Multas</v>
      </c>
      <c r="J2678" s="16" t="str">
        <f t="shared" si="375"/>
        <v>061021</v>
      </c>
      <c r="K2678" s="16" t="str">
        <f>VLOOKUP(J2678:J5834,'[10]Catalogos CRI'!$A$153:$B$335,2,FALSE)</f>
        <v>Infracciones</v>
      </c>
      <c r="L2678" s="16" t="str">
        <f t="shared" si="376"/>
        <v>400</v>
      </c>
      <c r="M2678" s="16" t="str">
        <f>VLOOKUP(L2678:L5834,[11]FF!$A$10:$B$16,2,FALSE)</f>
        <v>Ingresos Propios</v>
      </c>
      <c r="N2678" s="16" t="str">
        <f t="shared" si="377"/>
        <v>401</v>
      </c>
      <c r="O2678" s="16" t="str">
        <f>VLOOKUP(N2678:N5834,[11]FF!$A$22:$B$93,2,FALSE)</f>
        <v>Ingresos Propios</v>
      </c>
      <c r="P2678" s="16">
        <v>880560</v>
      </c>
      <c r="Q2678" s="16">
        <v>1</v>
      </c>
      <c r="R2678" s="17">
        <v>409146.01</v>
      </c>
      <c r="S2678" s="17">
        <v>0</v>
      </c>
      <c r="T2678" s="17">
        <f t="shared" si="369"/>
        <v>409146.01</v>
      </c>
      <c r="U2678" s="17">
        <v>0</v>
      </c>
      <c r="V2678" s="17">
        <v>0</v>
      </c>
      <c r="W2678" s="17">
        <f t="shared" si="370"/>
        <v>409146.01</v>
      </c>
      <c r="X2678" t="str">
        <f>VLOOKUP(J2678,'[12]Conver ASEJ VS Clave Nueva'!$A$4:$C$193,3,FALSE)</f>
        <v>6.1.2.1</v>
      </c>
      <c r="Y2678" t="str">
        <f>VLOOKUP(K2678,'[13]Conver ASEJ VS Clave Nueva'!$B$4:$D$193,3,FALSE)</f>
        <v>Infracciones</v>
      </c>
    </row>
    <row r="2679" spans="1:25" x14ac:dyDescent="0.25">
      <c r="A2679" s="16">
        <v>87014</v>
      </c>
      <c r="B2679" s="16" t="s">
        <v>66</v>
      </c>
      <c r="C2679" s="16" t="str">
        <f t="shared" si="371"/>
        <v>2018</v>
      </c>
      <c r="D2679" s="16" t="str">
        <f t="shared" si="372"/>
        <v>060000</v>
      </c>
      <c r="E2679" s="16" t="str">
        <f>VLOOKUP(D2679:D5835,'[10]Catalogos CRI'!$A$10:$B$19,2,FALSE)</f>
        <v>APROVECHAMIENTOS</v>
      </c>
      <c r="F2679" s="16" t="str">
        <f t="shared" si="373"/>
        <v>061000</v>
      </c>
      <c r="G2679" s="16" t="str">
        <f>VLOOKUP(F2679:F5835,'[10]Catalogos CRI'!$A$24:$B$65,2,FALSE)</f>
        <v>APROVECHAMIENTOS DE TIPO CORRIENTE</v>
      </c>
      <c r="H2679" s="16" t="str">
        <f t="shared" si="374"/>
        <v>061020</v>
      </c>
      <c r="I2679" s="16" t="str">
        <f>VLOOKUP(H2679:H5835,'[10]Catalogos CRI'!$A$70:$B$148,2,FALSE)</f>
        <v>Multas</v>
      </c>
      <c r="J2679" s="16" t="str">
        <f t="shared" si="375"/>
        <v>061021</v>
      </c>
      <c r="K2679" s="16" t="str">
        <f>VLOOKUP(J2679:J5835,'[10]Catalogos CRI'!$A$153:$B$335,2,FALSE)</f>
        <v>Infracciones</v>
      </c>
      <c r="L2679" s="16" t="str">
        <f t="shared" si="376"/>
        <v>400</v>
      </c>
      <c r="M2679" s="16" t="str">
        <f>VLOOKUP(L2679:L5835,[11]FF!$A$10:$B$16,2,FALSE)</f>
        <v>Ingresos Propios</v>
      </c>
      <c r="N2679" s="16" t="str">
        <f t="shared" si="377"/>
        <v>401</v>
      </c>
      <c r="O2679" s="16" t="str">
        <f>VLOOKUP(N2679:N5835,[11]FF!$A$22:$B$93,2,FALSE)</f>
        <v>Ingresos Propios</v>
      </c>
      <c r="P2679" s="16">
        <v>880561</v>
      </c>
      <c r="Q2679" s="16">
        <v>2</v>
      </c>
      <c r="R2679" s="17">
        <v>409148</v>
      </c>
      <c r="S2679" s="17">
        <v>0</v>
      </c>
      <c r="T2679" s="17">
        <f t="shared" si="369"/>
        <v>409148</v>
      </c>
      <c r="U2679" s="17">
        <v>0</v>
      </c>
      <c r="V2679" s="17">
        <v>0</v>
      </c>
      <c r="W2679" s="17">
        <f t="shared" si="370"/>
        <v>409148</v>
      </c>
      <c r="X2679" t="str">
        <f>VLOOKUP(J2679,'[12]Conver ASEJ VS Clave Nueva'!$A$4:$C$193,3,FALSE)</f>
        <v>6.1.2.1</v>
      </c>
      <c r="Y2679" t="str">
        <f>VLOOKUP(K2679,'[13]Conver ASEJ VS Clave Nueva'!$B$4:$D$193,3,FALSE)</f>
        <v>Infracciones</v>
      </c>
    </row>
    <row r="2680" spans="1:25" x14ac:dyDescent="0.25">
      <c r="A2680" s="16">
        <v>87014</v>
      </c>
      <c r="B2680" s="16" t="s">
        <v>66</v>
      </c>
      <c r="C2680" s="16" t="str">
        <f t="shared" si="371"/>
        <v>2018</v>
      </c>
      <c r="D2680" s="16" t="str">
        <f t="shared" si="372"/>
        <v>060000</v>
      </c>
      <c r="E2680" s="16" t="str">
        <f>VLOOKUP(D2680:D5836,'[10]Catalogos CRI'!$A$10:$B$19,2,FALSE)</f>
        <v>APROVECHAMIENTOS</v>
      </c>
      <c r="F2680" s="16" t="str">
        <f t="shared" si="373"/>
        <v>061000</v>
      </c>
      <c r="G2680" s="16" t="str">
        <f>VLOOKUP(F2680:F5836,'[10]Catalogos CRI'!$A$24:$B$65,2,FALSE)</f>
        <v>APROVECHAMIENTOS DE TIPO CORRIENTE</v>
      </c>
      <c r="H2680" s="16" t="str">
        <f t="shared" si="374"/>
        <v>061020</v>
      </c>
      <c r="I2680" s="16" t="str">
        <f>VLOOKUP(H2680:H5836,'[10]Catalogos CRI'!$A$70:$B$148,2,FALSE)</f>
        <v>Multas</v>
      </c>
      <c r="J2680" s="16" t="str">
        <f t="shared" si="375"/>
        <v>061021</v>
      </c>
      <c r="K2680" s="16" t="str">
        <f>VLOOKUP(J2680:J5836,'[10]Catalogos CRI'!$A$153:$B$335,2,FALSE)</f>
        <v>Infracciones</v>
      </c>
      <c r="L2680" s="16" t="str">
        <f t="shared" si="376"/>
        <v>400</v>
      </c>
      <c r="M2680" s="16" t="str">
        <f>VLOOKUP(L2680:L5836,[11]FF!$A$10:$B$16,2,FALSE)</f>
        <v>Ingresos Propios</v>
      </c>
      <c r="N2680" s="16" t="str">
        <f t="shared" si="377"/>
        <v>401</v>
      </c>
      <c r="O2680" s="16" t="str">
        <f>VLOOKUP(N2680:N5836,[11]FF!$A$22:$B$93,2,FALSE)</f>
        <v>Ingresos Propios</v>
      </c>
      <c r="P2680" s="16">
        <v>880562</v>
      </c>
      <c r="Q2680" s="16">
        <v>3</v>
      </c>
      <c r="R2680" s="17">
        <v>409148</v>
      </c>
      <c r="S2680" s="17">
        <v>0</v>
      </c>
      <c r="T2680" s="17">
        <f t="shared" si="369"/>
        <v>409148</v>
      </c>
      <c r="U2680" s="17">
        <v>0</v>
      </c>
      <c r="V2680" s="17">
        <v>0</v>
      </c>
      <c r="W2680" s="17">
        <f t="shared" si="370"/>
        <v>409148</v>
      </c>
      <c r="X2680" t="str">
        <f>VLOOKUP(J2680,'[12]Conver ASEJ VS Clave Nueva'!$A$4:$C$193,3,FALSE)</f>
        <v>6.1.2.1</v>
      </c>
      <c r="Y2680" t="str">
        <f>VLOOKUP(K2680,'[13]Conver ASEJ VS Clave Nueva'!$B$4:$D$193,3,FALSE)</f>
        <v>Infracciones</v>
      </c>
    </row>
    <row r="2681" spans="1:25" x14ac:dyDescent="0.25">
      <c r="A2681" s="16">
        <v>87014</v>
      </c>
      <c r="B2681" s="16" t="s">
        <v>66</v>
      </c>
      <c r="C2681" s="16" t="str">
        <f t="shared" si="371"/>
        <v>2018</v>
      </c>
      <c r="D2681" s="16" t="str">
        <f t="shared" si="372"/>
        <v>060000</v>
      </c>
      <c r="E2681" s="16" t="str">
        <f>VLOOKUP(D2681:D5837,'[10]Catalogos CRI'!$A$10:$B$19,2,FALSE)</f>
        <v>APROVECHAMIENTOS</v>
      </c>
      <c r="F2681" s="16" t="str">
        <f t="shared" si="373"/>
        <v>061000</v>
      </c>
      <c r="G2681" s="16" t="str">
        <f>VLOOKUP(F2681:F5837,'[10]Catalogos CRI'!$A$24:$B$65,2,FALSE)</f>
        <v>APROVECHAMIENTOS DE TIPO CORRIENTE</v>
      </c>
      <c r="H2681" s="16" t="str">
        <f t="shared" si="374"/>
        <v>061020</v>
      </c>
      <c r="I2681" s="16" t="str">
        <f>VLOOKUP(H2681:H5837,'[10]Catalogos CRI'!$A$70:$B$148,2,FALSE)</f>
        <v>Multas</v>
      </c>
      <c r="J2681" s="16" t="str">
        <f t="shared" si="375"/>
        <v>061021</v>
      </c>
      <c r="K2681" s="16" t="str">
        <f>VLOOKUP(J2681:J5837,'[10]Catalogos CRI'!$A$153:$B$335,2,FALSE)</f>
        <v>Infracciones</v>
      </c>
      <c r="L2681" s="16" t="str">
        <f t="shared" si="376"/>
        <v>400</v>
      </c>
      <c r="M2681" s="16" t="str">
        <f>VLOOKUP(L2681:L5837,[11]FF!$A$10:$B$16,2,FALSE)</f>
        <v>Ingresos Propios</v>
      </c>
      <c r="N2681" s="16" t="str">
        <f t="shared" si="377"/>
        <v>401</v>
      </c>
      <c r="O2681" s="16" t="str">
        <f>VLOOKUP(N2681:N5837,[11]FF!$A$22:$B$93,2,FALSE)</f>
        <v>Ingresos Propios</v>
      </c>
      <c r="P2681" s="16">
        <v>880563</v>
      </c>
      <c r="Q2681" s="16">
        <v>4</v>
      </c>
      <c r="R2681" s="17">
        <v>409148</v>
      </c>
      <c r="S2681" s="17">
        <v>0</v>
      </c>
      <c r="T2681" s="17">
        <f t="shared" si="369"/>
        <v>409148</v>
      </c>
      <c r="U2681" s="17">
        <v>0</v>
      </c>
      <c r="V2681" s="17">
        <v>0</v>
      </c>
      <c r="W2681" s="17">
        <f t="shared" si="370"/>
        <v>409148</v>
      </c>
      <c r="X2681" t="str">
        <f>VLOOKUP(J2681,'[12]Conver ASEJ VS Clave Nueva'!$A$4:$C$193,3,FALSE)</f>
        <v>6.1.2.1</v>
      </c>
      <c r="Y2681" t="str">
        <f>VLOOKUP(K2681,'[13]Conver ASEJ VS Clave Nueva'!$B$4:$D$193,3,FALSE)</f>
        <v>Infracciones</v>
      </c>
    </row>
    <row r="2682" spans="1:25" x14ac:dyDescent="0.25">
      <c r="A2682" s="16">
        <v>87014</v>
      </c>
      <c r="B2682" s="16" t="s">
        <v>66</v>
      </c>
      <c r="C2682" s="16" t="str">
        <f t="shared" si="371"/>
        <v>2018</v>
      </c>
      <c r="D2682" s="16" t="str">
        <f t="shared" si="372"/>
        <v>060000</v>
      </c>
      <c r="E2682" s="16" t="str">
        <f>VLOOKUP(D2682:D5838,'[10]Catalogos CRI'!$A$10:$B$19,2,FALSE)</f>
        <v>APROVECHAMIENTOS</v>
      </c>
      <c r="F2682" s="16" t="str">
        <f t="shared" si="373"/>
        <v>061000</v>
      </c>
      <c r="G2682" s="16" t="str">
        <f>VLOOKUP(F2682:F5838,'[10]Catalogos CRI'!$A$24:$B$65,2,FALSE)</f>
        <v>APROVECHAMIENTOS DE TIPO CORRIENTE</v>
      </c>
      <c r="H2682" s="16" t="str">
        <f t="shared" si="374"/>
        <v>061020</v>
      </c>
      <c r="I2682" s="16" t="str">
        <f>VLOOKUP(H2682:H5838,'[10]Catalogos CRI'!$A$70:$B$148,2,FALSE)</f>
        <v>Multas</v>
      </c>
      <c r="J2682" s="16" t="str">
        <f t="shared" si="375"/>
        <v>061021</v>
      </c>
      <c r="K2682" s="16" t="str">
        <f>VLOOKUP(J2682:J5838,'[10]Catalogos CRI'!$A$153:$B$335,2,FALSE)</f>
        <v>Infracciones</v>
      </c>
      <c r="L2682" s="16" t="str">
        <f t="shared" si="376"/>
        <v>400</v>
      </c>
      <c r="M2682" s="16" t="str">
        <f>VLOOKUP(L2682:L5838,[11]FF!$A$10:$B$16,2,FALSE)</f>
        <v>Ingresos Propios</v>
      </c>
      <c r="N2682" s="16" t="str">
        <f t="shared" si="377"/>
        <v>401</v>
      </c>
      <c r="O2682" s="16" t="str">
        <f>VLOOKUP(N2682:N5838,[11]FF!$A$22:$B$93,2,FALSE)</f>
        <v>Ingresos Propios</v>
      </c>
      <c r="P2682" s="16">
        <v>880565</v>
      </c>
      <c r="Q2682" s="16">
        <v>6</v>
      </c>
      <c r="R2682" s="17">
        <v>409148</v>
      </c>
      <c r="S2682" s="17">
        <v>0</v>
      </c>
      <c r="T2682" s="17">
        <f t="shared" si="369"/>
        <v>409148</v>
      </c>
      <c r="U2682" s="17">
        <v>0</v>
      </c>
      <c r="V2682" s="17">
        <v>0</v>
      </c>
      <c r="W2682" s="17">
        <f t="shared" si="370"/>
        <v>409148</v>
      </c>
      <c r="X2682" t="str">
        <f>VLOOKUP(J2682,'[12]Conver ASEJ VS Clave Nueva'!$A$4:$C$193,3,FALSE)</f>
        <v>6.1.2.1</v>
      </c>
      <c r="Y2682" t="str">
        <f>VLOOKUP(K2682,'[13]Conver ASEJ VS Clave Nueva'!$B$4:$D$193,3,FALSE)</f>
        <v>Infracciones</v>
      </c>
    </row>
    <row r="2683" spans="1:25" x14ac:dyDescent="0.25">
      <c r="A2683" s="16">
        <v>87014</v>
      </c>
      <c r="B2683" s="16" t="s">
        <v>66</v>
      </c>
      <c r="C2683" s="16" t="str">
        <f t="shared" si="371"/>
        <v>2018</v>
      </c>
      <c r="D2683" s="16" t="str">
        <f t="shared" si="372"/>
        <v>060000</v>
      </c>
      <c r="E2683" s="16" t="str">
        <f>VLOOKUP(D2683:D5839,'[10]Catalogos CRI'!$A$10:$B$19,2,FALSE)</f>
        <v>APROVECHAMIENTOS</v>
      </c>
      <c r="F2683" s="16" t="str">
        <f t="shared" si="373"/>
        <v>061000</v>
      </c>
      <c r="G2683" s="16" t="str">
        <f>VLOOKUP(F2683:F5839,'[10]Catalogos CRI'!$A$24:$B$65,2,FALSE)</f>
        <v>APROVECHAMIENTOS DE TIPO CORRIENTE</v>
      </c>
      <c r="H2683" s="16" t="str">
        <f t="shared" si="374"/>
        <v>061020</v>
      </c>
      <c r="I2683" s="16" t="str">
        <f>VLOOKUP(H2683:H5839,'[10]Catalogos CRI'!$A$70:$B$148,2,FALSE)</f>
        <v>Multas</v>
      </c>
      <c r="J2683" s="16" t="str">
        <f t="shared" si="375"/>
        <v>061021</v>
      </c>
      <c r="K2683" s="16" t="str">
        <f>VLOOKUP(J2683:J5839,'[10]Catalogos CRI'!$A$153:$B$335,2,FALSE)</f>
        <v>Infracciones</v>
      </c>
      <c r="L2683" s="16" t="str">
        <f t="shared" si="376"/>
        <v>400</v>
      </c>
      <c r="M2683" s="16" t="str">
        <f>VLOOKUP(L2683:L5839,[11]FF!$A$10:$B$16,2,FALSE)</f>
        <v>Ingresos Propios</v>
      </c>
      <c r="N2683" s="16" t="str">
        <f t="shared" si="377"/>
        <v>401</v>
      </c>
      <c r="O2683" s="16" t="str">
        <f>VLOOKUP(N2683:N5839,[11]FF!$A$22:$B$93,2,FALSE)</f>
        <v>Ingresos Propios</v>
      </c>
      <c r="P2683" s="16">
        <v>880566</v>
      </c>
      <c r="Q2683" s="16">
        <v>7</v>
      </c>
      <c r="R2683" s="17">
        <v>409148</v>
      </c>
      <c r="S2683" s="17">
        <v>0</v>
      </c>
      <c r="T2683" s="17">
        <f t="shared" si="369"/>
        <v>409148</v>
      </c>
      <c r="U2683" s="17">
        <v>0</v>
      </c>
      <c r="V2683" s="17">
        <v>0</v>
      </c>
      <c r="W2683" s="17">
        <f t="shared" si="370"/>
        <v>409148</v>
      </c>
      <c r="X2683" t="str">
        <f>VLOOKUP(J2683,'[12]Conver ASEJ VS Clave Nueva'!$A$4:$C$193,3,FALSE)</f>
        <v>6.1.2.1</v>
      </c>
      <c r="Y2683" t="str">
        <f>VLOOKUP(K2683,'[13]Conver ASEJ VS Clave Nueva'!$B$4:$D$193,3,FALSE)</f>
        <v>Infracciones</v>
      </c>
    </row>
    <row r="2684" spans="1:25" x14ac:dyDescent="0.25">
      <c r="A2684" s="16">
        <v>87014</v>
      </c>
      <c r="B2684" s="16" t="s">
        <v>66</v>
      </c>
      <c r="C2684" s="16" t="str">
        <f t="shared" si="371"/>
        <v>2018</v>
      </c>
      <c r="D2684" s="16" t="str">
        <f t="shared" si="372"/>
        <v>060000</v>
      </c>
      <c r="E2684" s="16" t="str">
        <f>VLOOKUP(D2684:D5840,'[10]Catalogos CRI'!$A$10:$B$19,2,FALSE)</f>
        <v>APROVECHAMIENTOS</v>
      </c>
      <c r="F2684" s="16" t="str">
        <f t="shared" si="373"/>
        <v>061000</v>
      </c>
      <c r="G2684" s="16" t="str">
        <f>VLOOKUP(F2684:F5840,'[10]Catalogos CRI'!$A$24:$B$65,2,FALSE)</f>
        <v>APROVECHAMIENTOS DE TIPO CORRIENTE</v>
      </c>
      <c r="H2684" s="16" t="str">
        <f t="shared" si="374"/>
        <v>061020</v>
      </c>
      <c r="I2684" s="16" t="str">
        <f>VLOOKUP(H2684:H5840,'[10]Catalogos CRI'!$A$70:$B$148,2,FALSE)</f>
        <v>Multas</v>
      </c>
      <c r="J2684" s="16" t="str">
        <f t="shared" si="375"/>
        <v>061021</v>
      </c>
      <c r="K2684" s="16" t="str">
        <f>VLOOKUP(J2684:J5840,'[10]Catalogos CRI'!$A$153:$B$335,2,FALSE)</f>
        <v>Infracciones</v>
      </c>
      <c r="L2684" s="16" t="str">
        <f t="shared" si="376"/>
        <v>400</v>
      </c>
      <c r="M2684" s="16" t="str">
        <f>VLOOKUP(L2684:L5840,[11]FF!$A$10:$B$16,2,FALSE)</f>
        <v>Ingresos Propios</v>
      </c>
      <c r="N2684" s="16" t="str">
        <f t="shared" si="377"/>
        <v>401</v>
      </c>
      <c r="O2684" s="16" t="str">
        <f>VLOOKUP(N2684:N5840,[11]FF!$A$22:$B$93,2,FALSE)</f>
        <v>Ingresos Propios</v>
      </c>
      <c r="P2684" s="16">
        <v>880567</v>
      </c>
      <c r="Q2684" s="16">
        <v>8</v>
      </c>
      <c r="R2684" s="17">
        <v>409148</v>
      </c>
      <c r="S2684" s="17">
        <v>0</v>
      </c>
      <c r="T2684" s="17">
        <f t="shared" si="369"/>
        <v>409148</v>
      </c>
      <c r="U2684" s="17">
        <v>0</v>
      </c>
      <c r="V2684" s="17">
        <v>0</v>
      </c>
      <c r="W2684" s="17">
        <f t="shared" si="370"/>
        <v>409148</v>
      </c>
      <c r="X2684" t="str">
        <f>VLOOKUP(J2684,'[12]Conver ASEJ VS Clave Nueva'!$A$4:$C$193,3,FALSE)</f>
        <v>6.1.2.1</v>
      </c>
      <c r="Y2684" t="str">
        <f>VLOOKUP(K2684,'[13]Conver ASEJ VS Clave Nueva'!$B$4:$D$193,3,FALSE)</f>
        <v>Infracciones</v>
      </c>
    </row>
    <row r="2685" spans="1:25" x14ac:dyDescent="0.25">
      <c r="A2685" s="16">
        <v>87014</v>
      </c>
      <c r="B2685" s="16" t="s">
        <v>66</v>
      </c>
      <c r="C2685" s="16" t="str">
        <f t="shared" si="371"/>
        <v>2018</v>
      </c>
      <c r="D2685" s="16" t="str">
        <f t="shared" si="372"/>
        <v>060000</v>
      </c>
      <c r="E2685" s="16" t="str">
        <f>VLOOKUP(D2685:D5841,'[10]Catalogos CRI'!$A$10:$B$19,2,FALSE)</f>
        <v>APROVECHAMIENTOS</v>
      </c>
      <c r="F2685" s="16" t="str">
        <f t="shared" si="373"/>
        <v>061000</v>
      </c>
      <c r="G2685" s="16" t="str">
        <f>VLOOKUP(F2685:F5841,'[10]Catalogos CRI'!$A$24:$B$65,2,FALSE)</f>
        <v>APROVECHAMIENTOS DE TIPO CORRIENTE</v>
      </c>
      <c r="H2685" s="16" t="str">
        <f t="shared" si="374"/>
        <v>061020</v>
      </c>
      <c r="I2685" s="16" t="str">
        <f>VLOOKUP(H2685:H5841,'[10]Catalogos CRI'!$A$70:$B$148,2,FALSE)</f>
        <v>Multas</v>
      </c>
      <c r="J2685" s="16" t="str">
        <f t="shared" si="375"/>
        <v>061021</v>
      </c>
      <c r="K2685" s="16" t="str">
        <f>VLOOKUP(J2685:J5841,'[10]Catalogos CRI'!$A$153:$B$335,2,FALSE)</f>
        <v>Infracciones</v>
      </c>
      <c r="L2685" s="16" t="str">
        <f t="shared" si="376"/>
        <v>400</v>
      </c>
      <c r="M2685" s="16" t="str">
        <f>VLOOKUP(L2685:L5841,[11]FF!$A$10:$B$16,2,FALSE)</f>
        <v>Ingresos Propios</v>
      </c>
      <c r="N2685" s="16" t="str">
        <f t="shared" si="377"/>
        <v>401</v>
      </c>
      <c r="O2685" s="16" t="str">
        <f>VLOOKUP(N2685:N5841,[11]FF!$A$22:$B$93,2,FALSE)</f>
        <v>Ingresos Propios</v>
      </c>
      <c r="P2685" s="16">
        <v>880568</v>
      </c>
      <c r="Q2685" s="16">
        <v>9</v>
      </c>
      <c r="R2685" s="17">
        <v>409148</v>
      </c>
      <c r="S2685" s="17">
        <v>0</v>
      </c>
      <c r="T2685" s="17">
        <f t="shared" si="369"/>
        <v>409148</v>
      </c>
      <c r="U2685" s="17">
        <v>0</v>
      </c>
      <c r="V2685" s="17">
        <v>0</v>
      </c>
      <c r="W2685" s="17">
        <f t="shared" si="370"/>
        <v>409148</v>
      </c>
      <c r="X2685" t="str">
        <f>VLOOKUP(J2685,'[12]Conver ASEJ VS Clave Nueva'!$A$4:$C$193,3,FALSE)</f>
        <v>6.1.2.1</v>
      </c>
      <c r="Y2685" t="str">
        <f>VLOOKUP(K2685,'[13]Conver ASEJ VS Clave Nueva'!$B$4:$D$193,3,FALSE)</f>
        <v>Infracciones</v>
      </c>
    </row>
    <row r="2686" spans="1:25" x14ac:dyDescent="0.25">
      <c r="A2686" s="16">
        <v>87014</v>
      </c>
      <c r="B2686" s="16" t="s">
        <v>66</v>
      </c>
      <c r="C2686" s="16" t="str">
        <f t="shared" si="371"/>
        <v>2018</v>
      </c>
      <c r="D2686" s="16" t="str">
        <f t="shared" si="372"/>
        <v>060000</v>
      </c>
      <c r="E2686" s="16" t="str">
        <f>VLOOKUP(D2686:D5842,'[10]Catalogos CRI'!$A$10:$B$19,2,FALSE)</f>
        <v>APROVECHAMIENTOS</v>
      </c>
      <c r="F2686" s="16" t="str">
        <f t="shared" si="373"/>
        <v>061000</v>
      </c>
      <c r="G2686" s="16" t="str">
        <f>VLOOKUP(F2686:F5842,'[10]Catalogos CRI'!$A$24:$B$65,2,FALSE)</f>
        <v>APROVECHAMIENTOS DE TIPO CORRIENTE</v>
      </c>
      <c r="H2686" s="16" t="str">
        <f t="shared" si="374"/>
        <v>061020</v>
      </c>
      <c r="I2686" s="16" t="str">
        <f>VLOOKUP(H2686:H5842,'[10]Catalogos CRI'!$A$70:$B$148,2,FALSE)</f>
        <v>Multas</v>
      </c>
      <c r="J2686" s="16" t="str">
        <f t="shared" si="375"/>
        <v>061021</v>
      </c>
      <c r="K2686" s="16" t="str">
        <f>VLOOKUP(J2686:J5842,'[10]Catalogos CRI'!$A$153:$B$335,2,FALSE)</f>
        <v>Infracciones</v>
      </c>
      <c r="L2686" s="16" t="str">
        <f t="shared" si="376"/>
        <v>400</v>
      </c>
      <c r="M2686" s="16" t="str">
        <f>VLOOKUP(L2686:L5842,[11]FF!$A$10:$B$16,2,FALSE)</f>
        <v>Ingresos Propios</v>
      </c>
      <c r="N2686" s="16" t="str">
        <f t="shared" si="377"/>
        <v>401</v>
      </c>
      <c r="O2686" s="16" t="str">
        <f>VLOOKUP(N2686:N5842,[11]FF!$A$22:$B$93,2,FALSE)</f>
        <v>Ingresos Propios</v>
      </c>
      <c r="P2686" s="16">
        <v>880569</v>
      </c>
      <c r="Q2686" s="16">
        <v>10</v>
      </c>
      <c r="R2686" s="17">
        <v>409148</v>
      </c>
      <c r="S2686" s="17">
        <v>0</v>
      </c>
      <c r="T2686" s="17">
        <f t="shared" si="369"/>
        <v>409148</v>
      </c>
      <c r="U2686" s="17">
        <v>0</v>
      </c>
      <c r="V2686" s="17">
        <v>0</v>
      </c>
      <c r="W2686" s="17">
        <f t="shared" si="370"/>
        <v>409148</v>
      </c>
      <c r="X2686" t="str">
        <f>VLOOKUP(J2686,'[12]Conver ASEJ VS Clave Nueva'!$A$4:$C$193,3,FALSE)</f>
        <v>6.1.2.1</v>
      </c>
      <c r="Y2686" t="str">
        <f>VLOOKUP(K2686,'[13]Conver ASEJ VS Clave Nueva'!$B$4:$D$193,3,FALSE)</f>
        <v>Infracciones</v>
      </c>
    </row>
    <row r="2687" spans="1:25" x14ac:dyDescent="0.25">
      <c r="A2687" s="16">
        <v>87014</v>
      </c>
      <c r="B2687" s="16" t="s">
        <v>66</v>
      </c>
      <c r="C2687" s="16" t="str">
        <f t="shared" si="371"/>
        <v>2018</v>
      </c>
      <c r="D2687" s="16" t="str">
        <f t="shared" si="372"/>
        <v>060000</v>
      </c>
      <c r="E2687" s="16" t="str">
        <f>VLOOKUP(D2687:D5843,'[10]Catalogos CRI'!$A$10:$B$19,2,FALSE)</f>
        <v>APROVECHAMIENTOS</v>
      </c>
      <c r="F2687" s="16" t="str">
        <f t="shared" si="373"/>
        <v>061000</v>
      </c>
      <c r="G2687" s="16" t="str">
        <f>VLOOKUP(F2687:F5843,'[10]Catalogos CRI'!$A$24:$B$65,2,FALSE)</f>
        <v>APROVECHAMIENTOS DE TIPO CORRIENTE</v>
      </c>
      <c r="H2687" s="16" t="str">
        <f t="shared" si="374"/>
        <v>061020</v>
      </c>
      <c r="I2687" s="16" t="str">
        <f>VLOOKUP(H2687:H5843,'[10]Catalogos CRI'!$A$70:$B$148,2,FALSE)</f>
        <v>Multas</v>
      </c>
      <c r="J2687" s="16" t="str">
        <f t="shared" si="375"/>
        <v>061021</v>
      </c>
      <c r="K2687" s="16" t="str">
        <f>VLOOKUP(J2687:J5843,'[10]Catalogos CRI'!$A$153:$B$335,2,FALSE)</f>
        <v>Infracciones</v>
      </c>
      <c r="L2687" s="16" t="str">
        <f t="shared" si="376"/>
        <v>400</v>
      </c>
      <c r="M2687" s="16" t="str">
        <f>VLOOKUP(L2687:L5843,[11]FF!$A$10:$B$16,2,FALSE)</f>
        <v>Ingresos Propios</v>
      </c>
      <c r="N2687" s="16" t="str">
        <f t="shared" si="377"/>
        <v>401</v>
      </c>
      <c r="O2687" s="16" t="str">
        <f>VLOOKUP(N2687:N5843,[11]FF!$A$22:$B$93,2,FALSE)</f>
        <v>Ingresos Propios</v>
      </c>
      <c r="P2687" s="16">
        <v>880570</v>
      </c>
      <c r="Q2687" s="16">
        <v>11</v>
      </c>
      <c r="R2687" s="17">
        <v>409148</v>
      </c>
      <c r="S2687" s="17">
        <v>0</v>
      </c>
      <c r="T2687" s="17">
        <f t="shared" si="369"/>
        <v>409148</v>
      </c>
      <c r="U2687" s="17">
        <v>0</v>
      </c>
      <c r="V2687" s="17">
        <v>0</v>
      </c>
      <c r="W2687" s="17">
        <f t="shared" si="370"/>
        <v>409148</v>
      </c>
      <c r="X2687" t="str">
        <f>VLOOKUP(J2687,'[12]Conver ASEJ VS Clave Nueva'!$A$4:$C$193,3,FALSE)</f>
        <v>6.1.2.1</v>
      </c>
      <c r="Y2687" t="str">
        <f>VLOOKUP(K2687,'[13]Conver ASEJ VS Clave Nueva'!$B$4:$D$193,3,FALSE)</f>
        <v>Infracciones</v>
      </c>
    </row>
    <row r="2688" spans="1:25" x14ac:dyDescent="0.25">
      <c r="A2688" s="16">
        <v>87014</v>
      </c>
      <c r="B2688" s="16" t="s">
        <v>66</v>
      </c>
      <c r="C2688" s="16" t="str">
        <f t="shared" si="371"/>
        <v>2018</v>
      </c>
      <c r="D2688" s="16" t="str">
        <f t="shared" si="372"/>
        <v>060000</v>
      </c>
      <c r="E2688" s="16" t="str">
        <f>VLOOKUP(D2688:D5844,'[10]Catalogos CRI'!$A$10:$B$19,2,FALSE)</f>
        <v>APROVECHAMIENTOS</v>
      </c>
      <c r="F2688" s="16" t="str">
        <f t="shared" si="373"/>
        <v>061000</v>
      </c>
      <c r="G2688" s="16" t="str">
        <f>VLOOKUP(F2688:F5844,'[10]Catalogos CRI'!$A$24:$B$65,2,FALSE)</f>
        <v>APROVECHAMIENTOS DE TIPO CORRIENTE</v>
      </c>
      <c r="H2688" s="16" t="str">
        <f t="shared" si="374"/>
        <v>061020</v>
      </c>
      <c r="I2688" s="16" t="str">
        <f>VLOOKUP(H2688:H5844,'[10]Catalogos CRI'!$A$70:$B$148,2,FALSE)</f>
        <v>Multas</v>
      </c>
      <c r="J2688" s="16" t="str">
        <f t="shared" si="375"/>
        <v>061021</v>
      </c>
      <c r="K2688" s="16" t="str">
        <f>VLOOKUP(J2688:J5844,'[10]Catalogos CRI'!$A$153:$B$335,2,FALSE)</f>
        <v>Infracciones</v>
      </c>
      <c r="L2688" s="16" t="str">
        <f t="shared" si="376"/>
        <v>400</v>
      </c>
      <c r="M2688" s="16" t="str">
        <f>VLOOKUP(L2688:L5844,[11]FF!$A$10:$B$16,2,FALSE)</f>
        <v>Ingresos Propios</v>
      </c>
      <c r="N2688" s="16" t="str">
        <f t="shared" si="377"/>
        <v>401</v>
      </c>
      <c r="O2688" s="16" t="str">
        <f>VLOOKUP(N2688:N5844,[11]FF!$A$22:$B$93,2,FALSE)</f>
        <v>Ingresos Propios</v>
      </c>
      <c r="P2688" s="16">
        <v>880571</v>
      </c>
      <c r="Q2688" s="16">
        <v>12</v>
      </c>
      <c r="R2688" s="17">
        <v>409148</v>
      </c>
      <c r="S2688" s="17">
        <v>0</v>
      </c>
      <c r="T2688" s="17">
        <f t="shared" si="369"/>
        <v>409148</v>
      </c>
      <c r="U2688" s="17">
        <v>0</v>
      </c>
      <c r="V2688" s="17">
        <v>0</v>
      </c>
      <c r="W2688" s="17">
        <f t="shared" si="370"/>
        <v>409148</v>
      </c>
      <c r="X2688" t="str">
        <f>VLOOKUP(J2688,'[12]Conver ASEJ VS Clave Nueva'!$A$4:$C$193,3,FALSE)</f>
        <v>6.1.2.1</v>
      </c>
      <c r="Y2688" t="str">
        <f>VLOOKUP(K2688,'[13]Conver ASEJ VS Clave Nueva'!$B$4:$D$193,3,FALSE)</f>
        <v>Infracciones</v>
      </c>
    </row>
    <row r="2689" spans="1:25" x14ac:dyDescent="0.25">
      <c r="A2689" s="16">
        <v>87015</v>
      </c>
      <c r="B2689" s="16" t="s">
        <v>88</v>
      </c>
      <c r="C2689" s="16" t="str">
        <f t="shared" si="371"/>
        <v>2018</v>
      </c>
      <c r="D2689" s="16" t="str">
        <f t="shared" si="372"/>
        <v>060000</v>
      </c>
      <c r="E2689" s="16" t="str">
        <f>VLOOKUP(D2689:D5845,'[10]Catalogos CRI'!$A$10:$B$19,2,FALSE)</f>
        <v>APROVECHAMIENTOS</v>
      </c>
      <c r="F2689" s="16" t="str">
        <f t="shared" si="373"/>
        <v>061000</v>
      </c>
      <c r="G2689" s="16" t="str">
        <f>VLOOKUP(F2689:F5845,'[10]Catalogos CRI'!$A$24:$B$65,2,FALSE)</f>
        <v>APROVECHAMIENTOS DE TIPO CORRIENTE</v>
      </c>
      <c r="H2689" s="16" t="str">
        <f t="shared" si="374"/>
        <v>061030</v>
      </c>
      <c r="I2689" s="16" t="str">
        <f>VLOOKUP(H2689:H5845,'[10]Catalogos CRI'!$A$70:$B$148,2,FALSE)</f>
        <v>Indemnizaciones</v>
      </c>
      <c r="J2689" s="16" t="str">
        <f t="shared" si="375"/>
        <v>061031</v>
      </c>
      <c r="K2689" s="16" t="str">
        <f>VLOOKUP(J2689:J5845,'[10]Catalogos CRI'!$A$153:$B$335,2,FALSE)</f>
        <v>Indemnizaciones</v>
      </c>
      <c r="L2689" s="16" t="str">
        <f t="shared" si="376"/>
        <v>400</v>
      </c>
      <c r="M2689" s="16" t="str">
        <f>VLOOKUP(L2689:L5845,[11]FF!$A$10:$B$16,2,FALSE)</f>
        <v>Ingresos Propios</v>
      </c>
      <c r="N2689" s="16" t="str">
        <f t="shared" si="377"/>
        <v>401</v>
      </c>
      <c r="O2689" s="16" t="str">
        <f>VLOOKUP(N2689:N5845,[11]FF!$A$22:$B$93,2,FALSE)</f>
        <v>Ingresos Propios</v>
      </c>
      <c r="P2689" s="16">
        <v>880572</v>
      </c>
      <c r="Q2689" s="16">
        <v>1</v>
      </c>
      <c r="R2689" s="17">
        <v>73449.320000000007</v>
      </c>
      <c r="S2689" s="17">
        <v>0</v>
      </c>
      <c r="T2689" s="17">
        <f t="shared" si="369"/>
        <v>73449.320000000007</v>
      </c>
      <c r="U2689" s="17">
        <v>0</v>
      </c>
      <c r="V2689" s="17">
        <v>0</v>
      </c>
      <c r="W2689" s="17">
        <f t="shared" si="370"/>
        <v>73449.320000000007</v>
      </c>
      <c r="X2689" t="str">
        <f>VLOOKUP(J2689,'[12]Conver ASEJ VS Clave Nueva'!$A$4:$C$193,3,FALSE)</f>
        <v>6.1.3.1</v>
      </c>
      <c r="Y2689" t="str">
        <f>VLOOKUP(K2689,'[13]Conver ASEJ VS Clave Nueva'!$B$4:$D$193,3,FALSE)</f>
        <v>Indemnizaciones</v>
      </c>
    </row>
    <row r="2690" spans="1:25" x14ac:dyDescent="0.25">
      <c r="A2690" s="16">
        <v>87015</v>
      </c>
      <c r="B2690" s="16" t="s">
        <v>88</v>
      </c>
      <c r="C2690" s="16" t="str">
        <f t="shared" si="371"/>
        <v>2018</v>
      </c>
      <c r="D2690" s="16" t="str">
        <f t="shared" si="372"/>
        <v>060000</v>
      </c>
      <c r="E2690" s="16" t="str">
        <f>VLOOKUP(D2690:D5846,'[10]Catalogos CRI'!$A$10:$B$19,2,FALSE)</f>
        <v>APROVECHAMIENTOS</v>
      </c>
      <c r="F2690" s="16" t="str">
        <f t="shared" si="373"/>
        <v>061000</v>
      </c>
      <c r="G2690" s="16" t="str">
        <f>VLOOKUP(F2690:F5846,'[10]Catalogos CRI'!$A$24:$B$65,2,FALSE)</f>
        <v>APROVECHAMIENTOS DE TIPO CORRIENTE</v>
      </c>
      <c r="H2690" s="16" t="str">
        <f t="shared" si="374"/>
        <v>061030</v>
      </c>
      <c r="I2690" s="16" t="str">
        <f>VLOOKUP(H2690:H5846,'[10]Catalogos CRI'!$A$70:$B$148,2,FALSE)</f>
        <v>Indemnizaciones</v>
      </c>
      <c r="J2690" s="16" t="str">
        <f t="shared" si="375"/>
        <v>061031</v>
      </c>
      <c r="K2690" s="16" t="str">
        <f>VLOOKUP(J2690:J5846,'[10]Catalogos CRI'!$A$153:$B$335,2,FALSE)</f>
        <v>Indemnizaciones</v>
      </c>
      <c r="L2690" s="16" t="str">
        <f t="shared" si="376"/>
        <v>400</v>
      </c>
      <c r="M2690" s="16" t="str">
        <f>VLOOKUP(L2690:L5846,[11]FF!$A$10:$B$16,2,FALSE)</f>
        <v>Ingresos Propios</v>
      </c>
      <c r="N2690" s="16" t="str">
        <f t="shared" si="377"/>
        <v>401</v>
      </c>
      <c r="O2690" s="16" t="str">
        <f>VLOOKUP(N2690:N5846,[11]FF!$A$22:$B$93,2,FALSE)</f>
        <v>Ingresos Propios</v>
      </c>
      <c r="P2690" s="16">
        <v>880573</v>
      </c>
      <c r="Q2690" s="16">
        <v>2</v>
      </c>
      <c r="R2690" s="17">
        <v>73452</v>
      </c>
      <c r="S2690" s="17">
        <v>0</v>
      </c>
      <c r="T2690" s="17">
        <f t="shared" si="369"/>
        <v>73452</v>
      </c>
      <c r="U2690" s="17">
        <v>0</v>
      </c>
      <c r="V2690" s="17">
        <v>0</v>
      </c>
      <c r="W2690" s="17">
        <f t="shared" si="370"/>
        <v>73452</v>
      </c>
      <c r="X2690" t="str">
        <f>VLOOKUP(J2690,'[12]Conver ASEJ VS Clave Nueva'!$A$4:$C$193,3,FALSE)</f>
        <v>6.1.3.1</v>
      </c>
      <c r="Y2690" t="str">
        <f>VLOOKUP(K2690,'[13]Conver ASEJ VS Clave Nueva'!$B$4:$D$193,3,FALSE)</f>
        <v>Indemnizaciones</v>
      </c>
    </row>
    <row r="2691" spans="1:25" x14ac:dyDescent="0.25">
      <c r="A2691" s="16">
        <v>87015</v>
      </c>
      <c r="B2691" s="16" t="s">
        <v>88</v>
      </c>
      <c r="C2691" s="16" t="str">
        <f t="shared" si="371"/>
        <v>2018</v>
      </c>
      <c r="D2691" s="16" t="str">
        <f t="shared" si="372"/>
        <v>060000</v>
      </c>
      <c r="E2691" s="16" t="str">
        <f>VLOOKUP(D2691:D5847,'[10]Catalogos CRI'!$A$10:$B$19,2,FALSE)</f>
        <v>APROVECHAMIENTOS</v>
      </c>
      <c r="F2691" s="16" t="str">
        <f t="shared" si="373"/>
        <v>061000</v>
      </c>
      <c r="G2691" s="16" t="str">
        <f>VLOOKUP(F2691:F5847,'[10]Catalogos CRI'!$A$24:$B$65,2,FALSE)</f>
        <v>APROVECHAMIENTOS DE TIPO CORRIENTE</v>
      </c>
      <c r="H2691" s="16" t="str">
        <f t="shared" si="374"/>
        <v>061030</v>
      </c>
      <c r="I2691" s="16" t="str">
        <f>VLOOKUP(H2691:H5847,'[10]Catalogos CRI'!$A$70:$B$148,2,FALSE)</f>
        <v>Indemnizaciones</v>
      </c>
      <c r="J2691" s="16" t="str">
        <f t="shared" si="375"/>
        <v>061031</v>
      </c>
      <c r="K2691" s="16" t="str">
        <f>VLOOKUP(J2691:J5847,'[10]Catalogos CRI'!$A$153:$B$335,2,FALSE)</f>
        <v>Indemnizaciones</v>
      </c>
      <c r="L2691" s="16" t="str">
        <f t="shared" si="376"/>
        <v>400</v>
      </c>
      <c r="M2691" s="16" t="str">
        <f>VLOOKUP(L2691:L5847,[11]FF!$A$10:$B$16,2,FALSE)</f>
        <v>Ingresos Propios</v>
      </c>
      <c r="N2691" s="16" t="str">
        <f t="shared" si="377"/>
        <v>401</v>
      </c>
      <c r="O2691" s="16" t="str">
        <f>VLOOKUP(N2691:N5847,[11]FF!$A$22:$B$93,2,FALSE)</f>
        <v>Ingresos Propios</v>
      </c>
      <c r="P2691" s="16">
        <v>880574</v>
      </c>
      <c r="Q2691" s="16">
        <v>3</v>
      </c>
      <c r="R2691" s="17">
        <v>73452</v>
      </c>
      <c r="S2691" s="17">
        <v>0</v>
      </c>
      <c r="T2691" s="17">
        <f t="shared" si="369"/>
        <v>73452</v>
      </c>
      <c r="U2691" s="17">
        <v>0</v>
      </c>
      <c r="V2691" s="17">
        <v>0</v>
      </c>
      <c r="W2691" s="17">
        <f t="shared" si="370"/>
        <v>73452</v>
      </c>
      <c r="X2691" t="str">
        <f>VLOOKUP(J2691,'[12]Conver ASEJ VS Clave Nueva'!$A$4:$C$193,3,FALSE)</f>
        <v>6.1.3.1</v>
      </c>
      <c r="Y2691" t="str">
        <f>VLOOKUP(K2691,'[13]Conver ASEJ VS Clave Nueva'!$B$4:$D$193,3,FALSE)</f>
        <v>Indemnizaciones</v>
      </c>
    </row>
    <row r="2692" spans="1:25" x14ac:dyDescent="0.25">
      <c r="A2692" s="16">
        <v>87015</v>
      </c>
      <c r="B2692" s="16" t="s">
        <v>88</v>
      </c>
      <c r="C2692" s="16" t="str">
        <f t="shared" si="371"/>
        <v>2018</v>
      </c>
      <c r="D2692" s="16" t="str">
        <f t="shared" si="372"/>
        <v>060000</v>
      </c>
      <c r="E2692" s="16" t="str">
        <f>VLOOKUP(D2692:D5848,'[10]Catalogos CRI'!$A$10:$B$19,2,FALSE)</f>
        <v>APROVECHAMIENTOS</v>
      </c>
      <c r="F2692" s="16" t="str">
        <f t="shared" si="373"/>
        <v>061000</v>
      </c>
      <c r="G2692" s="16" t="str">
        <f>VLOOKUP(F2692:F5848,'[10]Catalogos CRI'!$A$24:$B$65,2,FALSE)</f>
        <v>APROVECHAMIENTOS DE TIPO CORRIENTE</v>
      </c>
      <c r="H2692" s="16" t="str">
        <f t="shared" si="374"/>
        <v>061030</v>
      </c>
      <c r="I2692" s="16" t="str">
        <f>VLOOKUP(H2692:H5848,'[10]Catalogos CRI'!$A$70:$B$148,2,FALSE)</f>
        <v>Indemnizaciones</v>
      </c>
      <c r="J2692" s="16" t="str">
        <f t="shared" si="375"/>
        <v>061031</v>
      </c>
      <c r="K2692" s="16" t="str">
        <f>VLOOKUP(J2692:J5848,'[10]Catalogos CRI'!$A$153:$B$335,2,FALSE)</f>
        <v>Indemnizaciones</v>
      </c>
      <c r="L2692" s="16" t="str">
        <f t="shared" si="376"/>
        <v>400</v>
      </c>
      <c r="M2692" s="16" t="str">
        <f>VLOOKUP(L2692:L5848,[11]FF!$A$10:$B$16,2,FALSE)</f>
        <v>Ingresos Propios</v>
      </c>
      <c r="N2692" s="16" t="str">
        <f t="shared" si="377"/>
        <v>401</v>
      </c>
      <c r="O2692" s="16" t="str">
        <f>VLOOKUP(N2692:N5848,[11]FF!$A$22:$B$93,2,FALSE)</f>
        <v>Ingresos Propios</v>
      </c>
      <c r="P2692" s="16">
        <v>880575</v>
      </c>
      <c r="Q2692" s="16">
        <v>4</v>
      </c>
      <c r="R2692" s="17">
        <v>73452</v>
      </c>
      <c r="S2692" s="17">
        <v>0</v>
      </c>
      <c r="T2692" s="17">
        <f t="shared" si="369"/>
        <v>73452</v>
      </c>
      <c r="U2692" s="17">
        <v>0</v>
      </c>
      <c r="V2692" s="17">
        <v>0</v>
      </c>
      <c r="W2692" s="17">
        <f t="shared" si="370"/>
        <v>73452</v>
      </c>
      <c r="X2692" t="str">
        <f>VLOOKUP(J2692,'[12]Conver ASEJ VS Clave Nueva'!$A$4:$C$193,3,FALSE)</f>
        <v>6.1.3.1</v>
      </c>
      <c r="Y2692" t="str">
        <f>VLOOKUP(K2692,'[13]Conver ASEJ VS Clave Nueva'!$B$4:$D$193,3,FALSE)</f>
        <v>Indemnizaciones</v>
      </c>
    </row>
    <row r="2693" spans="1:25" x14ac:dyDescent="0.25">
      <c r="A2693" s="16">
        <v>87015</v>
      </c>
      <c r="B2693" s="16" t="s">
        <v>88</v>
      </c>
      <c r="C2693" s="16" t="str">
        <f t="shared" si="371"/>
        <v>2018</v>
      </c>
      <c r="D2693" s="16" t="str">
        <f t="shared" si="372"/>
        <v>060000</v>
      </c>
      <c r="E2693" s="16" t="str">
        <f>VLOOKUP(D2693:D5849,'[10]Catalogos CRI'!$A$10:$B$19,2,FALSE)</f>
        <v>APROVECHAMIENTOS</v>
      </c>
      <c r="F2693" s="16" t="str">
        <f t="shared" si="373"/>
        <v>061000</v>
      </c>
      <c r="G2693" s="16" t="str">
        <f>VLOOKUP(F2693:F5849,'[10]Catalogos CRI'!$A$24:$B$65,2,FALSE)</f>
        <v>APROVECHAMIENTOS DE TIPO CORRIENTE</v>
      </c>
      <c r="H2693" s="16" t="str">
        <f t="shared" si="374"/>
        <v>061030</v>
      </c>
      <c r="I2693" s="16" t="str">
        <f>VLOOKUP(H2693:H5849,'[10]Catalogos CRI'!$A$70:$B$148,2,FALSE)</f>
        <v>Indemnizaciones</v>
      </c>
      <c r="J2693" s="16" t="str">
        <f t="shared" si="375"/>
        <v>061031</v>
      </c>
      <c r="K2693" s="16" t="str">
        <f>VLOOKUP(J2693:J5849,'[10]Catalogos CRI'!$A$153:$B$335,2,FALSE)</f>
        <v>Indemnizaciones</v>
      </c>
      <c r="L2693" s="16" t="str">
        <f t="shared" si="376"/>
        <v>400</v>
      </c>
      <c r="M2693" s="16" t="str">
        <f>VLOOKUP(L2693:L5849,[11]FF!$A$10:$B$16,2,FALSE)</f>
        <v>Ingresos Propios</v>
      </c>
      <c r="N2693" s="16" t="str">
        <f t="shared" si="377"/>
        <v>401</v>
      </c>
      <c r="O2693" s="16" t="str">
        <f>VLOOKUP(N2693:N5849,[11]FF!$A$22:$B$93,2,FALSE)</f>
        <v>Ingresos Propios</v>
      </c>
      <c r="P2693" s="16">
        <v>880577</v>
      </c>
      <c r="Q2693" s="16">
        <v>6</v>
      </c>
      <c r="R2693" s="17">
        <v>73452</v>
      </c>
      <c r="S2693" s="17">
        <v>0</v>
      </c>
      <c r="T2693" s="17">
        <f t="shared" si="369"/>
        <v>73452</v>
      </c>
      <c r="U2693" s="17">
        <v>0</v>
      </c>
      <c r="V2693" s="17">
        <v>0</v>
      </c>
      <c r="W2693" s="17">
        <f t="shared" si="370"/>
        <v>73452</v>
      </c>
      <c r="X2693" t="str">
        <f>VLOOKUP(J2693,'[12]Conver ASEJ VS Clave Nueva'!$A$4:$C$193,3,FALSE)</f>
        <v>6.1.3.1</v>
      </c>
      <c r="Y2693" t="str">
        <f>VLOOKUP(K2693,'[13]Conver ASEJ VS Clave Nueva'!$B$4:$D$193,3,FALSE)</f>
        <v>Indemnizaciones</v>
      </c>
    </row>
    <row r="2694" spans="1:25" x14ac:dyDescent="0.25">
      <c r="A2694" s="16">
        <v>87015</v>
      </c>
      <c r="B2694" s="16" t="s">
        <v>88</v>
      </c>
      <c r="C2694" s="16" t="str">
        <f t="shared" si="371"/>
        <v>2018</v>
      </c>
      <c r="D2694" s="16" t="str">
        <f t="shared" si="372"/>
        <v>060000</v>
      </c>
      <c r="E2694" s="16" t="str">
        <f>VLOOKUP(D2694:D5850,'[10]Catalogos CRI'!$A$10:$B$19,2,FALSE)</f>
        <v>APROVECHAMIENTOS</v>
      </c>
      <c r="F2694" s="16" t="str">
        <f t="shared" si="373"/>
        <v>061000</v>
      </c>
      <c r="G2694" s="16" t="str">
        <f>VLOOKUP(F2694:F5850,'[10]Catalogos CRI'!$A$24:$B$65,2,FALSE)</f>
        <v>APROVECHAMIENTOS DE TIPO CORRIENTE</v>
      </c>
      <c r="H2694" s="16" t="str">
        <f t="shared" si="374"/>
        <v>061030</v>
      </c>
      <c r="I2694" s="16" t="str">
        <f>VLOOKUP(H2694:H5850,'[10]Catalogos CRI'!$A$70:$B$148,2,FALSE)</f>
        <v>Indemnizaciones</v>
      </c>
      <c r="J2694" s="16" t="str">
        <f t="shared" si="375"/>
        <v>061031</v>
      </c>
      <c r="K2694" s="16" t="str">
        <f>VLOOKUP(J2694:J5850,'[10]Catalogos CRI'!$A$153:$B$335,2,FALSE)</f>
        <v>Indemnizaciones</v>
      </c>
      <c r="L2694" s="16" t="str">
        <f t="shared" si="376"/>
        <v>400</v>
      </c>
      <c r="M2694" s="16" t="str">
        <f>VLOOKUP(L2694:L5850,[11]FF!$A$10:$B$16,2,FALSE)</f>
        <v>Ingresos Propios</v>
      </c>
      <c r="N2694" s="16" t="str">
        <f t="shared" si="377"/>
        <v>401</v>
      </c>
      <c r="O2694" s="16" t="str">
        <f>VLOOKUP(N2694:N5850,[11]FF!$A$22:$B$93,2,FALSE)</f>
        <v>Ingresos Propios</v>
      </c>
      <c r="P2694" s="16">
        <v>880578</v>
      </c>
      <c r="Q2694" s="16">
        <v>7</v>
      </c>
      <c r="R2694" s="17">
        <v>73452</v>
      </c>
      <c r="S2694" s="17">
        <v>0</v>
      </c>
      <c r="T2694" s="17">
        <f t="shared" si="369"/>
        <v>73452</v>
      </c>
      <c r="U2694" s="17">
        <v>0</v>
      </c>
      <c r="V2694" s="17">
        <v>0</v>
      </c>
      <c r="W2694" s="17">
        <f t="shared" si="370"/>
        <v>73452</v>
      </c>
      <c r="X2694" t="str">
        <f>VLOOKUP(J2694,'[12]Conver ASEJ VS Clave Nueva'!$A$4:$C$193,3,FALSE)</f>
        <v>6.1.3.1</v>
      </c>
      <c r="Y2694" t="str">
        <f>VLOOKUP(K2694,'[13]Conver ASEJ VS Clave Nueva'!$B$4:$D$193,3,FALSE)</f>
        <v>Indemnizaciones</v>
      </c>
    </row>
    <row r="2695" spans="1:25" x14ac:dyDescent="0.25">
      <c r="A2695" s="16">
        <v>87015</v>
      </c>
      <c r="B2695" s="16" t="s">
        <v>88</v>
      </c>
      <c r="C2695" s="16" t="str">
        <f t="shared" si="371"/>
        <v>2018</v>
      </c>
      <c r="D2695" s="16" t="str">
        <f t="shared" si="372"/>
        <v>060000</v>
      </c>
      <c r="E2695" s="16" t="str">
        <f>VLOOKUP(D2695:D5851,'[10]Catalogos CRI'!$A$10:$B$19,2,FALSE)</f>
        <v>APROVECHAMIENTOS</v>
      </c>
      <c r="F2695" s="16" t="str">
        <f t="shared" si="373"/>
        <v>061000</v>
      </c>
      <c r="G2695" s="16" t="str">
        <f>VLOOKUP(F2695:F5851,'[10]Catalogos CRI'!$A$24:$B$65,2,FALSE)</f>
        <v>APROVECHAMIENTOS DE TIPO CORRIENTE</v>
      </c>
      <c r="H2695" s="16" t="str">
        <f t="shared" si="374"/>
        <v>061030</v>
      </c>
      <c r="I2695" s="16" t="str">
        <f>VLOOKUP(H2695:H5851,'[10]Catalogos CRI'!$A$70:$B$148,2,FALSE)</f>
        <v>Indemnizaciones</v>
      </c>
      <c r="J2695" s="16" t="str">
        <f t="shared" si="375"/>
        <v>061031</v>
      </c>
      <c r="K2695" s="16" t="str">
        <f>VLOOKUP(J2695:J5851,'[10]Catalogos CRI'!$A$153:$B$335,2,FALSE)</f>
        <v>Indemnizaciones</v>
      </c>
      <c r="L2695" s="16" t="str">
        <f t="shared" si="376"/>
        <v>400</v>
      </c>
      <c r="M2695" s="16" t="str">
        <f>VLOOKUP(L2695:L5851,[11]FF!$A$10:$B$16,2,FALSE)</f>
        <v>Ingresos Propios</v>
      </c>
      <c r="N2695" s="16" t="str">
        <f t="shared" si="377"/>
        <v>401</v>
      </c>
      <c r="O2695" s="16" t="str">
        <f>VLOOKUP(N2695:N5851,[11]FF!$A$22:$B$93,2,FALSE)</f>
        <v>Ingresos Propios</v>
      </c>
      <c r="P2695" s="16">
        <v>880579</v>
      </c>
      <c r="Q2695" s="16">
        <v>8</v>
      </c>
      <c r="R2695" s="17">
        <v>73452</v>
      </c>
      <c r="S2695" s="17">
        <v>0</v>
      </c>
      <c r="T2695" s="17">
        <f t="shared" si="369"/>
        <v>73452</v>
      </c>
      <c r="U2695" s="17">
        <v>0</v>
      </c>
      <c r="V2695" s="17">
        <v>0</v>
      </c>
      <c r="W2695" s="17">
        <f t="shared" si="370"/>
        <v>73452</v>
      </c>
      <c r="X2695" t="str">
        <f>VLOOKUP(J2695,'[12]Conver ASEJ VS Clave Nueva'!$A$4:$C$193,3,FALSE)</f>
        <v>6.1.3.1</v>
      </c>
      <c r="Y2695" t="str">
        <f>VLOOKUP(K2695,'[13]Conver ASEJ VS Clave Nueva'!$B$4:$D$193,3,FALSE)</f>
        <v>Indemnizaciones</v>
      </c>
    </row>
    <row r="2696" spans="1:25" x14ac:dyDescent="0.25">
      <c r="A2696" s="16">
        <v>87015</v>
      </c>
      <c r="B2696" s="16" t="s">
        <v>88</v>
      </c>
      <c r="C2696" s="16" t="str">
        <f t="shared" si="371"/>
        <v>2018</v>
      </c>
      <c r="D2696" s="16" t="str">
        <f t="shared" si="372"/>
        <v>060000</v>
      </c>
      <c r="E2696" s="16" t="str">
        <f>VLOOKUP(D2696:D5852,'[10]Catalogos CRI'!$A$10:$B$19,2,FALSE)</f>
        <v>APROVECHAMIENTOS</v>
      </c>
      <c r="F2696" s="16" t="str">
        <f t="shared" si="373"/>
        <v>061000</v>
      </c>
      <c r="G2696" s="16" t="str">
        <f>VLOOKUP(F2696:F5852,'[10]Catalogos CRI'!$A$24:$B$65,2,FALSE)</f>
        <v>APROVECHAMIENTOS DE TIPO CORRIENTE</v>
      </c>
      <c r="H2696" s="16" t="str">
        <f t="shared" si="374"/>
        <v>061030</v>
      </c>
      <c r="I2696" s="16" t="str">
        <f>VLOOKUP(H2696:H5852,'[10]Catalogos CRI'!$A$70:$B$148,2,FALSE)</f>
        <v>Indemnizaciones</v>
      </c>
      <c r="J2696" s="16" t="str">
        <f t="shared" si="375"/>
        <v>061031</v>
      </c>
      <c r="K2696" s="16" t="str">
        <f>VLOOKUP(J2696:J5852,'[10]Catalogos CRI'!$A$153:$B$335,2,FALSE)</f>
        <v>Indemnizaciones</v>
      </c>
      <c r="L2696" s="16" t="str">
        <f t="shared" si="376"/>
        <v>400</v>
      </c>
      <c r="M2696" s="16" t="str">
        <f>VLOOKUP(L2696:L5852,[11]FF!$A$10:$B$16,2,FALSE)</f>
        <v>Ingresos Propios</v>
      </c>
      <c r="N2696" s="16" t="str">
        <f t="shared" si="377"/>
        <v>401</v>
      </c>
      <c r="O2696" s="16" t="str">
        <f>VLOOKUP(N2696:N5852,[11]FF!$A$22:$B$93,2,FALSE)</f>
        <v>Ingresos Propios</v>
      </c>
      <c r="P2696" s="16">
        <v>880580</v>
      </c>
      <c r="Q2696" s="16">
        <v>9</v>
      </c>
      <c r="R2696" s="17">
        <v>73452</v>
      </c>
      <c r="S2696" s="17">
        <v>0</v>
      </c>
      <c r="T2696" s="17">
        <f t="shared" si="369"/>
        <v>73452</v>
      </c>
      <c r="U2696" s="17">
        <v>0</v>
      </c>
      <c r="V2696" s="17">
        <v>0</v>
      </c>
      <c r="W2696" s="17">
        <f t="shared" si="370"/>
        <v>73452</v>
      </c>
      <c r="X2696" t="str">
        <f>VLOOKUP(J2696,'[12]Conver ASEJ VS Clave Nueva'!$A$4:$C$193,3,FALSE)</f>
        <v>6.1.3.1</v>
      </c>
      <c r="Y2696" t="str">
        <f>VLOOKUP(K2696,'[13]Conver ASEJ VS Clave Nueva'!$B$4:$D$193,3,FALSE)</f>
        <v>Indemnizaciones</v>
      </c>
    </row>
    <row r="2697" spans="1:25" x14ac:dyDescent="0.25">
      <c r="A2697" s="16">
        <v>87015</v>
      </c>
      <c r="B2697" s="16" t="s">
        <v>88</v>
      </c>
      <c r="C2697" s="16" t="str">
        <f t="shared" si="371"/>
        <v>2018</v>
      </c>
      <c r="D2697" s="16" t="str">
        <f t="shared" si="372"/>
        <v>060000</v>
      </c>
      <c r="E2697" s="16" t="str">
        <f>VLOOKUP(D2697:D5853,'[10]Catalogos CRI'!$A$10:$B$19,2,FALSE)</f>
        <v>APROVECHAMIENTOS</v>
      </c>
      <c r="F2697" s="16" t="str">
        <f t="shared" si="373"/>
        <v>061000</v>
      </c>
      <c r="G2697" s="16" t="str">
        <f>VLOOKUP(F2697:F5853,'[10]Catalogos CRI'!$A$24:$B$65,2,FALSE)</f>
        <v>APROVECHAMIENTOS DE TIPO CORRIENTE</v>
      </c>
      <c r="H2697" s="16" t="str">
        <f t="shared" si="374"/>
        <v>061030</v>
      </c>
      <c r="I2697" s="16" t="str">
        <f>VLOOKUP(H2697:H5853,'[10]Catalogos CRI'!$A$70:$B$148,2,FALSE)</f>
        <v>Indemnizaciones</v>
      </c>
      <c r="J2697" s="16" t="str">
        <f t="shared" si="375"/>
        <v>061031</v>
      </c>
      <c r="K2697" s="16" t="str">
        <f>VLOOKUP(J2697:J5853,'[10]Catalogos CRI'!$A$153:$B$335,2,FALSE)</f>
        <v>Indemnizaciones</v>
      </c>
      <c r="L2697" s="16" t="str">
        <f t="shared" si="376"/>
        <v>400</v>
      </c>
      <c r="M2697" s="16" t="str">
        <f>VLOOKUP(L2697:L5853,[11]FF!$A$10:$B$16,2,FALSE)</f>
        <v>Ingresos Propios</v>
      </c>
      <c r="N2697" s="16" t="str">
        <f t="shared" si="377"/>
        <v>401</v>
      </c>
      <c r="O2697" s="16" t="str">
        <f>VLOOKUP(N2697:N5853,[11]FF!$A$22:$B$93,2,FALSE)</f>
        <v>Ingresos Propios</v>
      </c>
      <c r="P2697" s="16">
        <v>880581</v>
      </c>
      <c r="Q2697" s="16">
        <v>10</v>
      </c>
      <c r="R2697" s="17">
        <v>73452</v>
      </c>
      <c r="S2697" s="17">
        <v>0</v>
      </c>
      <c r="T2697" s="17">
        <f t="shared" ref="T2697:T2760" si="378">R2697+S2697</f>
        <v>73452</v>
      </c>
      <c r="U2697" s="17">
        <v>0</v>
      </c>
      <c r="V2697" s="17">
        <v>0</v>
      </c>
      <c r="W2697" s="17">
        <f t="shared" ref="W2697:W2760" si="379">T2697-V2697</f>
        <v>73452</v>
      </c>
      <c r="X2697" t="str">
        <f>VLOOKUP(J2697,'[12]Conver ASEJ VS Clave Nueva'!$A$4:$C$193,3,FALSE)</f>
        <v>6.1.3.1</v>
      </c>
      <c r="Y2697" t="str">
        <f>VLOOKUP(K2697,'[13]Conver ASEJ VS Clave Nueva'!$B$4:$D$193,3,FALSE)</f>
        <v>Indemnizaciones</v>
      </c>
    </row>
    <row r="2698" spans="1:25" x14ac:dyDescent="0.25">
      <c r="A2698" s="16">
        <v>87015</v>
      </c>
      <c r="B2698" s="16" t="s">
        <v>88</v>
      </c>
      <c r="C2698" s="16" t="str">
        <f t="shared" ref="C2698:C2761" si="380">MID(B2698,1,4)</f>
        <v>2018</v>
      </c>
      <c r="D2698" s="16" t="str">
        <f t="shared" ref="D2698:D2761" si="381">MID(B2698,6,6)</f>
        <v>060000</v>
      </c>
      <c r="E2698" s="16" t="str">
        <f>VLOOKUP(D2698:D5854,'[10]Catalogos CRI'!$A$10:$B$19,2,FALSE)</f>
        <v>APROVECHAMIENTOS</v>
      </c>
      <c r="F2698" s="16" t="str">
        <f t="shared" ref="F2698:F2761" si="382">MID(B2698,13,6)</f>
        <v>061000</v>
      </c>
      <c r="G2698" s="16" t="str">
        <f>VLOOKUP(F2698:F5854,'[10]Catalogos CRI'!$A$24:$B$65,2,FALSE)</f>
        <v>APROVECHAMIENTOS DE TIPO CORRIENTE</v>
      </c>
      <c r="H2698" s="16" t="str">
        <f t="shared" ref="H2698:H2761" si="383">MID(B2698,20,6)</f>
        <v>061030</v>
      </c>
      <c r="I2698" s="16" t="str">
        <f>VLOOKUP(H2698:H5854,'[10]Catalogos CRI'!$A$70:$B$148,2,FALSE)</f>
        <v>Indemnizaciones</v>
      </c>
      <c r="J2698" s="16" t="str">
        <f t="shared" ref="J2698:J2761" si="384">MID(B2698,27,6)</f>
        <v>061031</v>
      </c>
      <c r="K2698" s="16" t="str">
        <f>VLOOKUP(J2698:J5854,'[10]Catalogos CRI'!$A$153:$B$335,2,FALSE)</f>
        <v>Indemnizaciones</v>
      </c>
      <c r="L2698" s="16" t="str">
        <f t="shared" ref="L2698:L2761" si="385">MID(B2698,34,3)</f>
        <v>400</v>
      </c>
      <c r="M2698" s="16" t="str">
        <f>VLOOKUP(L2698:L5854,[11]FF!$A$10:$B$16,2,FALSE)</f>
        <v>Ingresos Propios</v>
      </c>
      <c r="N2698" s="16" t="str">
        <f t="shared" ref="N2698:N2761" si="386">MID(B2698,38,3)</f>
        <v>401</v>
      </c>
      <c r="O2698" s="16" t="str">
        <f>VLOOKUP(N2698:N5854,[11]FF!$A$22:$B$93,2,FALSE)</f>
        <v>Ingresos Propios</v>
      </c>
      <c r="P2698" s="16">
        <v>880582</v>
      </c>
      <c r="Q2698" s="16">
        <v>11</v>
      </c>
      <c r="R2698" s="17">
        <v>73452</v>
      </c>
      <c r="S2698" s="17">
        <v>0</v>
      </c>
      <c r="T2698" s="17">
        <f t="shared" si="378"/>
        <v>73452</v>
      </c>
      <c r="U2698" s="17">
        <v>0</v>
      </c>
      <c r="V2698" s="17">
        <v>0</v>
      </c>
      <c r="W2698" s="17">
        <f t="shared" si="379"/>
        <v>73452</v>
      </c>
      <c r="X2698" t="str">
        <f>VLOOKUP(J2698,'[12]Conver ASEJ VS Clave Nueva'!$A$4:$C$193,3,FALSE)</f>
        <v>6.1.3.1</v>
      </c>
      <c r="Y2698" t="str">
        <f>VLOOKUP(K2698,'[13]Conver ASEJ VS Clave Nueva'!$B$4:$D$193,3,FALSE)</f>
        <v>Indemnizaciones</v>
      </c>
    </row>
    <row r="2699" spans="1:25" x14ac:dyDescent="0.25">
      <c r="A2699" s="16">
        <v>87015</v>
      </c>
      <c r="B2699" s="16" t="s">
        <v>88</v>
      </c>
      <c r="C2699" s="16" t="str">
        <f t="shared" si="380"/>
        <v>2018</v>
      </c>
      <c r="D2699" s="16" t="str">
        <f t="shared" si="381"/>
        <v>060000</v>
      </c>
      <c r="E2699" s="16" t="str">
        <f>VLOOKUP(D2699:D5855,'[10]Catalogos CRI'!$A$10:$B$19,2,FALSE)</f>
        <v>APROVECHAMIENTOS</v>
      </c>
      <c r="F2699" s="16" t="str">
        <f t="shared" si="382"/>
        <v>061000</v>
      </c>
      <c r="G2699" s="16" t="str">
        <f>VLOOKUP(F2699:F5855,'[10]Catalogos CRI'!$A$24:$B$65,2,FALSE)</f>
        <v>APROVECHAMIENTOS DE TIPO CORRIENTE</v>
      </c>
      <c r="H2699" s="16" t="str">
        <f t="shared" si="383"/>
        <v>061030</v>
      </c>
      <c r="I2699" s="16" t="str">
        <f>VLOOKUP(H2699:H5855,'[10]Catalogos CRI'!$A$70:$B$148,2,FALSE)</f>
        <v>Indemnizaciones</v>
      </c>
      <c r="J2699" s="16" t="str">
        <f t="shared" si="384"/>
        <v>061031</v>
      </c>
      <c r="K2699" s="16" t="str">
        <f>VLOOKUP(J2699:J5855,'[10]Catalogos CRI'!$A$153:$B$335,2,FALSE)</f>
        <v>Indemnizaciones</v>
      </c>
      <c r="L2699" s="16" t="str">
        <f t="shared" si="385"/>
        <v>400</v>
      </c>
      <c r="M2699" s="16" t="str">
        <f>VLOOKUP(L2699:L5855,[11]FF!$A$10:$B$16,2,FALSE)</f>
        <v>Ingresos Propios</v>
      </c>
      <c r="N2699" s="16" t="str">
        <f t="shared" si="386"/>
        <v>401</v>
      </c>
      <c r="O2699" s="16" t="str">
        <f>VLOOKUP(N2699:N5855,[11]FF!$A$22:$B$93,2,FALSE)</f>
        <v>Ingresos Propios</v>
      </c>
      <c r="P2699" s="16">
        <v>880583</v>
      </c>
      <c r="Q2699" s="16">
        <v>12</v>
      </c>
      <c r="R2699" s="17">
        <v>73452</v>
      </c>
      <c r="S2699" s="17">
        <v>0</v>
      </c>
      <c r="T2699" s="17">
        <f t="shared" si="378"/>
        <v>73452</v>
      </c>
      <c r="U2699" s="17">
        <v>0</v>
      </c>
      <c r="V2699" s="17">
        <v>0</v>
      </c>
      <c r="W2699" s="17">
        <f t="shared" si="379"/>
        <v>73452</v>
      </c>
      <c r="X2699" t="str">
        <f>VLOOKUP(J2699,'[12]Conver ASEJ VS Clave Nueva'!$A$4:$C$193,3,FALSE)</f>
        <v>6.1.3.1</v>
      </c>
      <c r="Y2699" t="str">
        <f>VLOOKUP(K2699,'[13]Conver ASEJ VS Clave Nueva'!$B$4:$D$193,3,FALSE)</f>
        <v>Indemnizaciones</v>
      </c>
    </row>
    <row r="2700" spans="1:25" x14ac:dyDescent="0.25">
      <c r="A2700" s="16">
        <v>87016</v>
      </c>
      <c r="B2700" s="16" t="s">
        <v>97</v>
      </c>
      <c r="C2700" s="16" t="str">
        <f t="shared" si="380"/>
        <v>2018</v>
      </c>
      <c r="D2700" s="16" t="str">
        <f t="shared" si="381"/>
        <v>060000</v>
      </c>
      <c r="E2700" s="16" t="str">
        <f>VLOOKUP(D2700:D5856,'[10]Catalogos CRI'!$A$10:$B$19,2,FALSE)</f>
        <v>APROVECHAMIENTOS</v>
      </c>
      <c r="F2700" s="16" t="str">
        <f t="shared" si="382"/>
        <v>061000</v>
      </c>
      <c r="G2700" s="16" t="str">
        <f>VLOOKUP(F2700:F5856,'[10]Catalogos CRI'!$A$24:$B$65,2,FALSE)</f>
        <v>APROVECHAMIENTOS DE TIPO CORRIENTE</v>
      </c>
      <c r="H2700" s="16" t="str">
        <f t="shared" si="383"/>
        <v>061040</v>
      </c>
      <c r="I2700" s="16" t="str">
        <f>VLOOKUP(H2700:H5856,'[10]Catalogos CRI'!$A$70:$B$148,2,FALSE)</f>
        <v>Reintegros</v>
      </c>
      <c r="J2700" s="16" t="str">
        <f t="shared" si="384"/>
        <v>061041</v>
      </c>
      <c r="K2700" s="16" t="str">
        <f>VLOOKUP(J2700:J5856,'[10]Catalogos CRI'!$A$153:$B$335,2,FALSE)</f>
        <v>Reintegros</v>
      </c>
      <c r="L2700" s="16" t="str">
        <f t="shared" si="385"/>
        <v>400</v>
      </c>
      <c r="M2700" s="16" t="str">
        <f>VLOOKUP(L2700:L5856,[11]FF!$A$10:$B$16,2,FALSE)</f>
        <v>Ingresos Propios</v>
      </c>
      <c r="N2700" s="16" t="str">
        <f t="shared" si="386"/>
        <v>401</v>
      </c>
      <c r="O2700" s="16" t="str">
        <f>VLOOKUP(N2700:N5856,[11]FF!$A$22:$B$93,2,FALSE)</f>
        <v>Ingresos Propios</v>
      </c>
      <c r="P2700" s="16">
        <v>880584</v>
      </c>
      <c r="Q2700" s="16">
        <v>1</v>
      </c>
      <c r="R2700" s="17">
        <v>138387.16</v>
      </c>
      <c r="S2700" s="17">
        <v>0</v>
      </c>
      <c r="T2700" s="17">
        <f t="shared" si="378"/>
        <v>138387.16</v>
      </c>
      <c r="U2700" s="17">
        <v>0</v>
      </c>
      <c r="V2700" s="17">
        <v>0</v>
      </c>
      <c r="W2700" s="17">
        <f t="shared" si="379"/>
        <v>138387.16</v>
      </c>
      <c r="X2700" t="str">
        <f>VLOOKUP(J2700,'[12]Conver ASEJ VS Clave Nueva'!$A$4:$C$193,3,FALSE)</f>
        <v>6.1.4.1</v>
      </c>
      <c r="Y2700" t="str">
        <f>VLOOKUP(K2700,'[13]Conver ASEJ VS Clave Nueva'!$B$4:$D$193,3,FALSE)</f>
        <v>Reintegros</v>
      </c>
    </row>
    <row r="2701" spans="1:25" x14ac:dyDescent="0.25">
      <c r="A2701" s="16">
        <v>87016</v>
      </c>
      <c r="B2701" s="16" t="s">
        <v>97</v>
      </c>
      <c r="C2701" s="16" t="str">
        <f t="shared" si="380"/>
        <v>2018</v>
      </c>
      <c r="D2701" s="16" t="str">
        <f t="shared" si="381"/>
        <v>060000</v>
      </c>
      <c r="E2701" s="16" t="str">
        <f>VLOOKUP(D2701:D5857,'[10]Catalogos CRI'!$A$10:$B$19,2,FALSE)</f>
        <v>APROVECHAMIENTOS</v>
      </c>
      <c r="F2701" s="16" t="str">
        <f t="shared" si="382"/>
        <v>061000</v>
      </c>
      <c r="G2701" s="16" t="str">
        <f>VLOOKUP(F2701:F5857,'[10]Catalogos CRI'!$A$24:$B$65,2,FALSE)</f>
        <v>APROVECHAMIENTOS DE TIPO CORRIENTE</v>
      </c>
      <c r="H2701" s="16" t="str">
        <f t="shared" si="383"/>
        <v>061040</v>
      </c>
      <c r="I2701" s="16" t="str">
        <f>VLOOKUP(H2701:H5857,'[10]Catalogos CRI'!$A$70:$B$148,2,FALSE)</f>
        <v>Reintegros</v>
      </c>
      <c r="J2701" s="16" t="str">
        <f t="shared" si="384"/>
        <v>061041</v>
      </c>
      <c r="K2701" s="16" t="str">
        <f>VLOOKUP(J2701:J5857,'[10]Catalogos CRI'!$A$153:$B$335,2,FALSE)</f>
        <v>Reintegros</v>
      </c>
      <c r="L2701" s="16" t="str">
        <f t="shared" si="385"/>
        <v>400</v>
      </c>
      <c r="M2701" s="16" t="str">
        <f>VLOOKUP(L2701:L5857,[11]FF!$A$10:$B$16,2,FALSE)</f>
        <v>Ingresos Propios</v>
      </c>
      <c r="N2701" s="16" t="str">
        <f t="shared" si="386"/>
        <v>401</v>
      </c>
      <c r="O2701" s="16" t="str">
        <f>VLOOKUP(N2701:N5857,[11]FF!$A$22:$B$93,2,FALSE)</f>
        <v>Ingresos Propios</v>
      </c>
      <c r="P2701" s="16">
        <v>880585</v>
      </c>
      <c r="Q2701" s="16">
        <v>2</v>
      </c>
      <c r="R2701" s="17">
        <v>138392</v>
      </c>
      <c r="S2701" s="17">
        <v>0</v>
      </c>
      <c r="T2701" s="17">
        <f t="shared" si="378"/>
        <v>138392</v>
      </c>
      <c r="U2701" s="17">
        <v>0</v>
      </c>
      <c r="V2701" s="17">
        <v>0</v>
      </c>
      <c r="W2701" s="17">
        <f t="shared" si="379"/>
        <v>138392</v>
      </c>
      <c r="X2701" t="str">
        <f>VLOOKUP(J2701,'[12]Conver ASEJ VS Clave Nueva'!$A$4:$C$193,3,FALSE)</f>
        <v>6.1.4.1</v>
      </c>
      <c r="Y2701" t="str">
        <f>VLOOKUP(K2701,'[13]Conver ASEJ VS Clave Nueva'!$B$4:$D$193,3,FALSE)</f>
        <v>Reintegros</v>
      </c>
    </row>
    <row r="2702" spans="1:25" x14ac:dyDescent="0.25">
      <c r="A2702" s="16">
        <v>87016</v>
      </c>
      <c r="B2702" s="16" t="s">
        <v>97</v>
      </c>
      <c r="C2702" s="16" t="str">
        <f t="shared" si="380"/>
        <v>2018</v>
      </c>
      <c r="D2702" s="16" t="str">
        <f t="shared" si="381"/>
        <v>060000</v>
      </c>
      <c r="E2702" s="16" t="str">
        <f>VLOOKUP(D2702:D5858,'[10]Catalogos CRI'!$A$10:$B$19,2,FALSE)</f>
        <v>APROVECHAMIENTOS</v>
      </c>
      <c r="F2702" s="16" t="str">
        <f t="shared" si="382"/>
        <v>061000</v>
      </c>
      <c r="G2702" s="16" t="str">
        <f>VLOOKUP(F2702:F5858,'[10]Catalogos CRI'!$A$24:$B$65,2,FALSE)</f>
        <v>APROVECHAMIENTOS DE TIPO CORRIENTE</v>
      </c>
      <c r="H2702" s="16" t="str">
        <f t="shared" si="383"/>
        <v>061040</v>
      </c>
      <c r="I2702" s="16" t="str">
        <f>VLOOKUP(H2702:H5858,'[10]Catalogos CRI'!$A$70:$B$148,2,FALSE)</f>
        <v>Reintegros</v>
      </c>
      <c r="J2702" s="16" t="str">
        <f t="shared" si="384"/>
        <v>061041</v>
      </c>
      <c r="K2702" s="16" t="str">
        <f>VLOOKUP(J2702:J5858,'[10]Catalogos CRI'!$A$153:$B$335,2,FALSE)</f>
        <v>Reintegros</v>
      </c>
      <c r="L2702" s="16" t="str">
        <f t="shared" si="385"/>
        <v>400</v>
      </c>
      <c r="M2702" s="16" t="str">
        <f>VLOOKUP(L2702:L5858,[11]FF!$A$10:$B$16,2,FALSE)</f>
        <v>Ingresos Propios</v>
      </c>
      <c r="N2702" s="16" t="str">
        <f t="shared" si="386"/>
        <v>401</v>
      </c>
      <c r="O2702" s="16" t="str">
        <f>VLOOKUP(N2702:N5858,[11]FF!$A$22:$B$93,2,FALSE)</f>
        <v>Ingresos Propios</v>
      </c>
      <c r="P2702" s="16">
        <v>880586</v>
      </c>
      <c r="Q2702" s="16">
        <v>3</v>
      </c>
      <c r="R2702" s="17">
        <v>138392</v>
      </c>
      <c r="S2702" s="17">
        <v>0</v>
      </c>
      <c r="T2702" s="17">
        <f t="shared" si="378"/>
        <v>138392</v>
      </c>
      <c r="U2702" s="17">
        <v>0</v>
      </c>
      <c r="V2702" s="17">
        <v>0</v>
      </c>
      <c r="W2702" s="17">
        <f t="shared" si="379"/>
        <v>138392</v>
      </c>
      <c r="X2702" t="str">
        <f>VLOOKUP(J2702,'[12]Conver ASEJ VS Clave Nueva'!$A$4:$C$193,3,FALSE)</f>
        <v>6.1.4.1</v>
      </c>
      <c r="Y2702" t="str">
        <f>VLOOKUP(K2702,'[13]Conver ASEJ VS Clave Nueva'!$B$4:$D$193,3,FALSE)</f>
        <v>Reintegros</v>
      </c>
    </row>
    <row r="2703" spans="1:25" x14ac:dyDescent="0.25">
      <c r="A2703" s="16">
        <v>87016</v>
      </c>
      <c r="B2703" s="16" t="s">
        <v>97</v>
      </c>
      <c r="C2703" s="16" t="str">
        <f t="shared" si="380"/>
        <v>2018</v>
      </c>
      <c r="D2703" s="16" t="str">
        <f t="shared" si="381"/>
        <v>060000</v>
      </c>
      <c r="E2703" s="16" t="str">
        <f>VLOOKUP(D2703:D5859,'[10]Catalogos CRI'!$A$10:$B$19,2,FALSE)</f>
        <v>APROVECHAMIENTOS</v>
      </c>
      <c r="F2703" s="16" t="str">
        <f t="shared" si="382"/>
        <v>061000</v>
      </c>
      <c r="G2703" s="16" t="str">
        <f>VLOOKUP(F2703:F5859,'[10]Catalogos CRI'!$A$24:$B$65,2,FALSE)</f>
        <v>APROVECHAMIENTOS DE TIPO CORRIENTE</v>
      </c>
      <c r="H2703" s="16" t="str">
        <f t="shared" si="383"/>
        <v>061040</v>
      </c>
      <c r="I2703" s="16" t="str">
        <f>VLOOKUP(H2703:H5859,'[10]Catalogos CRI'!$A$70:$B$148,2,FALSE)</f>
        <v>Reintegros</v>
      </c>
      <c r="J2703" s="16" t="str">
        <f t="shared" si="384"/>
        <v>061041</v>
      </c>
      <c r="K2703" s="16" t="str">
        <f>VLOOKUP(J2703:J5859,'[10]Catalogos CRI'!$A$153:$B$335,2,FALSE)</f>
        <v>Reintegros</v>
      </c>
      <c r="L2703" s="16" t="str">
        <f t="shared" si="385"/>
        <v>400</v>
      </c>
      <c r="M2703" s="16" t="str">
        <f>VLOOKUP(L2703:L5859,[11]FF!$A$10:$B$16,2,FALSE)</f>
        <v>Ingresos Propios</v>
      </c>
      <c r="N2703" s="16" t="str">
        <f t="shared" si="386"/>
        <v>401</v>
      </c>
      <c r="O2703" s="16" t="str">
        <f>VLOOKUP(N2703:N5859,[11]FF!$A$22:$B$93,2,FALSE)</f>
        <v>Ingresos Propios</v>
      </c>
      <c r="P2703" s="16">
        <v>880587</v>
      </c>
      <c r="Q2703" s="16">
        <v>4</v>
      </c>
      <c r="R2703" s="17">
        <v>138392</v>
      </c>
      <c r="S2703" s="17">
        <v>0</v>
      </c>
      <c r="T2703" s="17">
        <f t="shared" si="378"/>
        <v>138392</v>
      </c>
      <c r="U2703" s="17">
        <v>0</v>
      </c>
      <c r="V2703" s="17">
        <v>0</v>
      </c>
      <c r="W2703" s="17">
        <f t="shared" si="379"/>
        <v>138392</v>
      </c>
      <c r="X2703" t="str">
        <f>VLOOKUP(J2703,'[12]Conver ASEJ VS Clave Nueva'!$A$4:$C$193,3,FALSE)</f>
        <v>6.1.4.1</v>
      </c>
      <c r="Y2703" t="str">
        <f>VLOOKUP(K2703,'[13]Conver ASEJ VS Clave Nueva'!$B$4:$D$193,3,FALSE)</f>
        <v>Reintegros</v>
      </c>
    </row>
    <row r="2704" spans="1:25" x14ac:dyDescent="0.25">
      <c r="A2704" s="16">
        <v>87016</v>
      </c>
      <c r="B2704" s="16" t="s">
        <v>97</v>
      </c>
      <c r="C2704" s="16" t="str">
        <f t="shared" si="380"/>
        <v>2018</v>
      </c>
      <c r="D2704" s="16" t="str">
        <f t="shared" si="381"/>
        <v>060000</v>
      </c>
      <c r="E2704" s="16" t="str">
        <f>VLOOKUP(D2704:D5860,'[10]Catalogos CRI'!$A$10:$B$19,2,FALSE)</f>
        <v>APROVECHAMIENTOS</v>
      </c>
      <c r="F2704" s="16" t="str">
        <f t="shared" si="382"/>
        <v>061000</v>
      </c>
      <c r="G2704" s="16" t="str">
        <f>VLOOKUP(F2704:F5860,'[10]Catalogos CRI'!$A$24:$B$65,2,FALSE)</f>
        <v>APROVECHAMIENTOS DE TIPO CORRIENTE</v>
      </c>
      <c r="H2704" s="16" t="str">
        <f t="shared" si="383"/>
        <v>061040</v>
      </c>
      <c r="I2704" s="16" t="str">
        <f>VLOOKUP(H2704:H5860,'[10]Catalogos CRI'!$A$70:$B$148,2,FALSE)</f>
        <v>Reintegros</v>
      </c>
      <c r="J2704" s="16" t="str">
        <f t="shared" si="384"/>
        <v>061041</v>
      </c>
      <c r="K2704" s="16" t="str">
        <f>VLOOKUP(J2704:J5860,'[10]Catalogos CRI'!$A$153:$B$335,2,FALSE)</f>
        <v>Reintegros</v>
      </c>
      <c r="L2704" s="16" t="str">
        <f t="shared" si="385"/>
        <v>400</v>
      </c>
      <c r="M2704" s="16" t="str">
        <f>VLOOKUP(L2704:L5860,[11]FF!$A$10:$B$16,2,FALSE)</f>
        <v>Ingresos Propios</v>
      </c>
      <c r="N2704" s="16" t="str">
        <f t="shared" si="386"/>
        <v>401</v>
      </c>
      <c r="O2704" s="16" t="str">
        <f>VLOOKUP(N2704:N5860,[11]FF!$A$22:$B$93,2,FALSE)</f>
        <v>Ingresos Propios</v>
      </c>
      <c r="P2704" s="16">
        <v>880589</v>
      </c>
      <c r="Q2704" s="16">
        <v>6</v>
      </c>
      <c r="R2704" s="17">
        <v>138392</v>
      </c>
      <c r="S2704" s="17">
        <v>0</v>
      </c>
      <c r="T2704" s="17">
        <f t="shared" si="378"/>
        <v>138392</v>
      </c>
      <c r="U2704" s="17">
        <v>0</v>
      </c>
      <c r="V2704" s="17">
        <v>0</v>
      </c>
      <c r="W2704" s="17">
        <f t="shared" si="379"/>
        <v>138392</v>
      </c>
      <c r="X2704" t="str">
        <f>VLOOKUP(J2704,'[12]Conver ASEJ VS Clave Nueva'!$A$4:$C$193,3,FALSE)</f>
        <v>6.1.4.1</v>
      </c>
      <c r="Y2704" t="str">
        <f>VLOOKUP(K2704,'[13]Conver ASEJ VS Clave Nueva'!$B$4:$D$193,3,FALSE)</f>
        <v>Reintegros</v>
      </c>
    </row>
    <row r="2705" spans="1:25" x14ac:dyDescent="0.25">
      <c r="A2705" s="16">
        <v>87016</v>
      </c>
      <c r="B2705" s="16" t="s">
        <v>97</v>
      </c>
      <c r="C2705" s="16" t="str">
        <f t="shared" si="380"/>
        <v>2018</v>
      </c>
      <c r="D2705" s="16" t="str">
        <f t="shared" si="381"/>
        <v>060000</v>
      </c>
      <c r="E2705" s="16" t="str">
        <f>VLOOKUP(D2705:D5861,'[10]Catalogos CRI'!$A$10:$B$19,2,FALSE)</f>
        <v>APROVECHAMIENTOS</v>
      </c>
      <c r="F2705" s="16" t="str">
        <f t="shared" si="382"/>
        <v>061000</v>
      </c>
      <c r="G2705" s="16" t="str">
        <f>VLOOKUP(F2705:F5861,'[10]Catalogos CRI'!$A$24:$B$65,2,FALSE)</f>
        <v>APROVECHAMIENTOS DE TIPO CORRIENTE</v>
      </c>
      <c r="H2705" s="16" t="str">
        <f t="shared" si="383"/>
        <v>061040</v>
      </c>
      <c r="I2705" s="16" t="str">
        <f>VLOOKUP(H2705:H5861,'[10]Catalogos CRI'!$A$70:$B$148,2,FALSE)</f>
        <v>Reintegros</v>
      </c>
      <c r="J2705" s="16" t="str">
        <f t="shared" si="384"/>
        <v>061041</v>
      </c>
      <c r="K2705" s="16" t="str">
        <f>VLOOKUP(J2705:J5861,'[10]Catalogos CRI'!$A$153:$B$335,2,FALSE)</f>
        <v>Reintegros</v>
      </c>
      <c r="L2705" s="16" t="str">
        <f t="shared" si="385"/>
        <v>400</v>
      </c>
      <c r="M2705" s="16" t="str">
        <f>VLOOKUP(L2705:L5861,[11]FF!$A$10:$B$16,2,FALSE)</f>
        <v>Ingresos Propios</v>
      </c>
      <c r="N2705" s="16" t="str">
        <f t="shared" si="386"/>
        <v>401</v>
      </c>
      <c r="O2705" s="16" t="str">
        <f>VLOOKUP(N2705:N5861,[11]FF!$A$22:$B$93,2,FALSE)</f>
        <v>Ingresos Propios</v>
      </c>
      <c r="P2705" s="16">
        <v>880590</v>
      </c>
      <c r="Q2705" s="16">
        <v>7</v>
      </c>
      <c r="R2705" s="17">
        <v>138392</v>
      </c>
      <c r="S2705" s="17">
        <v>0</v>
      </c>
      <c r="T2705" s="17">
        <f t="shared" si="378"/>
        <v>138392</v>
      </c>
      <c r="U2705" s="17">
        <v>0</v>
      </c>
      <c r="V2705" s="17">
        <v>0</v>
      </c>
      <c r="W2705" s="17">
        <f t="shared" si="379"/>
        <v>138392</v>
      </c>
      <c r="X2705" t="str">
        <f>VLOOKUP(J2705,'[12]Conver ASEJ VS Clave Nueva'!$A$4:$C$193,3,FALSE)</f>
        <v>6.1.4.1</v>
      </c>
      <c r="Y2705" t="str">
        <f>VLOOKUP(K2705,'[13]Conver ASEJ VS Clave Nueva'!$B$4:$D$193,3,FALSE)</f>
        <v>Reintegros</v>
      </c>
    </row>
    <row r="2706" spans="1:25" x14ac:dyDescent="0.25">
      <c r="A2706" s="16">
        <v>87016</v>
      </c>
      <c r="B2706" s="16" t="s">
        <v>97</v>
      </c>
      <c r="C2706" s="16" t="str">
        <f t="shared" si="380"/>
        <v>2018</v>
      </c>
      <c r="D2706" s="16" t="str">
        <f t="shared" si="381"/>
        <v>060000</v>
      </c>
      <c r="E2706" s="16" t="str">
        <f>VLOOKUP(D2706:D5862,'[10]Catalogos CRI'!$A$10:$B$19,2,FALSE)</f>
        <v>APROVECHAMIENTOS</v>
      </c>
      <c r="F2706" s="16" t="str">
        <f t="shared" si="382"/>
        <v>061000</v>
      </c>
      <c r="G2706" s="16" t="str">
        <f>VLOOKUP(F2706:F5862,'[10]Catalogos CRI'!$A$24:$B$65,2,FALSE)</f>
        <v>APROVECHAMIENTOS DE TIPO CORRIENTE</v>
      </c>
      <c r="H2706" s="16" t="str">
        <f t="shared" si="383"/>
        <v>061040</v>
      </c>
      <c r="I2706" s="16" t="str">
        <f>VLOOKUP(H2706:H5862,'[10]Catalogos CRI'!$A$70:$B$148,2,FALSE)</f>
        <v>Reintegros</v>
      </c>
      <c r="J2706" s="16" t="str">
        <f t="shared" si="384"/>
        <v>061041</v>
      </c>
      <c r="K2706" s="16" t="str">
        <f>VLOOKUP(J2706:J5862,'[10]Catalogos CRI'!$A$153:$B$335,2,FALSE)</f>
        <v>Reintegros</v>
      </c>
      <c r="L2706" s="16" t="str">
        <f t="shared" si="385"/>
        <v>400</v>
      </c>
      <c r="M2706" s="16" t="str">
        <f>VLOOKUP(L2706:L5862,[11]FF!$A$10:$B$16,2,FALSE)</f>
        <v>Ingresos Propios</v>
      </c>
      <c r="N2706" s="16" t="str">
        <f t="shared" si="386"/>
        <v>401</v>
      </c>
      <c r="O2706" s="16" t="str">
        <f>VLOOKUP(N2706:N5862,[11]FF!$A$22:$B$93,2,FALSE)</f>
        <v>Ingresos Propios</v>
      </c>
      <c r="P2706" s="16">
        <v>880591</v>
      </c>
      <c r="Q2706" s="16">
        <v>8</v>
      </c>
      <c r="R2706" s="17">
        <v>138392</v>
      </c>
      <c r="S2706" s="17">
        <v>0</v>
      </c>
      <c r="T2706" s="17">
        <f t="shared" si="378"/>
        <v>138392</v>
      </c>
      <c r="U2706" s="17">
        <v>0</v>
      </c>
      <c r="V2706" s="17">
        <v>0</v>
      </c>
      <c r="W2706" s="17">
        <f t="shared" si="379"/>
        <v>138392</v>
      </c>
      <c r="X2706" t="str">
        <f>VLOOKUP(J2706,'[12]Conver ASEJ VS Clave Nueva'!$A$4:$C$193,3,FALSE)</f>
        <v>6.1.4.1</v>
      </c>
      <c r="Y2706" t="str">
        <f>VLOOKUP(K2706,'[13]Conver ASEJ VS Clave Nueva'!$B$4:$D$193,3,FALSE)</f>
        <v>Reintegros</v>
      </c>
    </row>
    <row r="2707" spans="1:25" x14ac:dyDescent="0.25">
      <c r="A2707" s="16">
        <v>87016</v>
      </c>
      <c r="B2707" s="16" t="s">
        <v>97</v>
      </c>
      <c r="C2707" s="16" t="str">
        <f t="shared" si="380"/>
        <v>2018</v>
      </c>
      <c r="D2707" s="16" t="str">
        <f t="shared" si="381"/>
        <v>060000</v>
      </c>
      <c r="E2707" s="16" t="str">
        <f>VLOOKUP(D2707:D5863,'[10]Catalogos CRI'!$A$10:$B$19,2,FALSE)</f>
        <v>APROVECHAMIENTOS</v>
      </c>
      <c r="F2707" s="16" t="str">
        <f t="shared" si="382"/>
        <v>061000</v>
      </c>
      <c r="G2707" s="16" t="str">
        <f>VLOOKUP(F2707:F5863,'[10]Catalogos CRI'!$A$24:$B$65,2,FALSE)</f>
        <v>APROVECHAMIENTOS DE TIPO CORRIENTE</v>
      </c>
      <c r="H2707" s="16" t="str">
        <f t="shared" si="383"/>
        <v>061040</v>
      </c>
      <c r="I2707" s="16" t="str">
        <f>VLOOKUP(H2707:H5863,'[10]Catalogos CRI'!$A$70:$B$148,2,FALSE)</f>
        <v>Reintegros</v>
      </c>
      <c r="J2707" s="16" t="str">
        <f t="shared" si="384"/>
        <v>061041</v>
      </c>
      <c r="K2707" s="16" t="str">
        <f>VLOOKUP(J2707:J5863,'[10]Catalogos CRI'!$A$153:$B$335,2,FALSE)</f>
        <v>Reintegros</v>
      </c>
      <c r="L2707" s="16" t="str">
        <f t="shared" si="385"/>
        <v>400</v>
      </c>
      <c r="M2707" s="16" t="str">
        <f>VLOOKUP(L2707:L5863,[11]FF!$A$10:$B$16,2,FALSE)</f>
        <v>Ingresos Propios</v>
      </c>
      <c r="N2707" s="16" t="str">
        <f t="shared" si="386"/>
        <v>401</v>
      </c>
      <c r="O2707" s="16" t="str">
        <f>VLOOKUP(N2707:N5863,[11]FF!$A$22:$B$93,2,FALSE)</f>
        <v>Ingresos Propios</v>
      </c>
      <c r="P2707" s="16">
        <v>880592</v>
      </c>
      <c r="Q2707" s="16">
        <v>9</v>
      </c>
      <c r="R2707" s="17">
        <v>138392</v>
      </c>
      <c r="S2707" s="17">
        <v>0</v>
      </c>
      <c r="T2707" s="17">
        <f t="shared" si="378"/>
        <v>138392</v>
      </c>
      <c r="U2707" s="17">
        <v>0</v>
      </c>
      <c r="V2707" s="17">
        <v>0</v>
      </c>
      <c r="W2707" s="17">
        <f t="shared" si="379"/>
        <v>138392</v>
      </c>
      <c r="X2707" t="str">
        <f>VLOOKUP(J2707,'[12]Conver ASEJ VS Clave Nueva'!$A$4:$C$193,3,FALSE)</f>
        <v>6.1.4.1</v>
      </c>
      <c r="Y2707" t="str">
        <f>VLOOKUP(K2707,'[13]Conver ASEJ VS Clave Nueva'!$B$4:$D$193,3,FALSE)</f>
        <v>Reintegros</v>
      </c>
    </row>
    <row r="2708" spans="1:25" x14ac:dyDescent="0.25">
      <c r="A2708" s="16">
        <v>87016</v>
      </c>
      <c r="B2708" s="16" t="s">
        <v>97</v>
      </c>
      <c r="C2708" s="16" t="str">
        <f t="shared" si="380"/>
        <v>2018</v>
      </c>
      <c r="D2708" s="16" t="str">
        <f t="shared" si="381"/>
        <v>060000</v>
      </c>
      <c r="E2708" s="16" t="str">
        <f>VLOOKUP(D2708:D5864,'[10]Catalogos CRI'!$A$10:$B$19,2,FALSE)</f>
        <v>APROVECHAMIENTOS</v>
      </c>
      <c r="F2708" s="16" t="str">
        <f t="shared" si="382"/>
        <v>061000</v>
      </c>
      <c r="G2708" s="16" t="str">
        <f>VLOOKUP(F2708:F5864,'[10]Catalogos CRI'!$A$24:$B$65,2,FALSE)</f>
        <v>APROVECHAMIENTOS DE TIPO CORRIENTE</v>
      </c>
      <c r="H2708" s="16" t="str">
        <f t="shared" si="383"/>
        <v>061040</v>
      </c>
      <c r="I2708" s="16" t="str">
        <f>VLOOKUP(H2708:H5864,'[10]Catalogos CRI'!$A$70:$B$148,2,FALSE)</f>
        <v>Reintegros</v>
      </c>
      <c r="J2708" s="16" t="str">
        <f t="shared" si="384"/>
        <v>061041</v>
      </c>
      <c r="K2708" s="16" t="str">
        <f>VLOOKUP(J2708:J5864,'[10]Catalogos CRI'!$A$153:$B$335,2,FALSE)</f>
        <v>Reintegros</v>
      </c>
      <c r="L2708" s="16" t="str">
        <f t="shared" si="385"/>
        <v>400</v>
      </c>
      <c r="M2708" s="16" t="str">
        <f>VLOOKUP(L2708:L5864,[11]FF!$A$10:$B$16,2,FALSE)</f>
        <v>Ingresos Propios</v>
      </c>
      <c r="N2708" s="16" t="str">
        <f t="shared" si="386"/>
        <v>401</v>
      </c>
      <c r="O2708" s="16" t="str">
        <f>VLOOKUP(N2708:N5864,[11]FF!$A$22:$B$93,2,FALSE)</f>
        <v>Ingresos Propios</v>
      </c>
      <c r="P2708" s="16">
        <v>880593</v>
      </c>
      <c r="Q2708" s="16">
        <v>10</v>
      </c>
      <c r="R2708" s="17">
        <v>138392</v>
      </c>
      <c r="S2708" s="17">
        <v>0</v>
      </c>
      <c r="T2708" s="17">
        <f t="shared" si="378"/>
        <v>138392</v>
      </c>
      <c r="U2708" s="17">
        <v>0</v>
      </c>
      <c r="V2708" s="17">
        <v>0</v>
      </c>
      <c r="W2708" s="17">
        <f t="shared" si="379"/>
        <v>138392</v>
      </c>
      <c r="X2708" t="str">
        <f>VLOOKUP(J2708,'[12]Conver ASEJ VS Clave Nueva'!$A$4:$C$193,3,FALSE)</f>
        <v>6.1.4.1</v>
      </c>
      <c r="Y2708" t="str">
        <f>VLOOKUP(K2708,'[13]Conver ASEJ VS Clave Nueva'!$B$4:$D$193,3,FALSE)</f>
        <v>Reintegros</v>
      </c>
    </row>
    <row r="2709" spans="1:25" x14ac:dyDescent="0.25">
      <c r="A2709" s="16">
        <v>87016</v>
      </c>
      <c r="B2709" s="16" t="s">
        <v>97</v>
      </c>
      <c r="C2709" s="16" t="str">
        <f t="shared" si="380"/>
        <v>2018</v>
      </c>
      <c r="D2709" s="16" t="str">
        <f t="shared" si="381"/>
        <v>060000</v>
      </c>
      <c r="E2709" s="16" t="str">
        <f>VLOOKUP(D2709:D5865,'[10]Catalogos CRI'!$A$10:$B$19,2,FALSE)</f>
        <v>APROVECHAMIENTOS</v>
      </c>
      <c r="F2709" s="16" t="str">
        <f t="shared" si="382"/>
        <v>061000</v>
      </c>
      <c r="G2709" s="16" t="str">
        <f>VLOOKUP(F2709:F5865,'[10]Catalogos CRI'!$A$24:$B$65,2,FALSE)</f>
        <v>APROVECHAMIENTOS DE TIPO CORRIENTE</v>
      </c>
      <c r="H2709" s="16" t="str">
        <f t="shared" si="383"/>
        <v>061040</v>
      </c>
      <c r="I2709" s="16" t="str">
        <f>VLOOKUP(H2709:H5865,'[10]Catalogos CRI'!$A$70:$B$148,2,FALSE)</f>
        <v>Reintegros</v>
      </c>
      <c r="J2709" s="16" t="str">
        <f t="shared" si="384"/>
        <v>061041</v>
      </c>
      <c r="K2709" s="16" t="str">
        <f>VLOOKUP(J2709:J5865,'[10]Catalogos CRI'!$A$153:$B$335,2,FALSE)</f>
        <v>Reintegros</v>
      </c>
      <c r="L2709" s="16" t="str">
        <f t="shared" si="385"/>
        <v>400</v>
      </c>
      <c r="M2709" s="16" t="str">
        <f>VLOOKUP(L2709:L5865,[11]FF!$A$10:$B$16,2,FALSE)</f>
        <v>Ingresos Propios</v>
      </c>
      <c r="N2709" s="16" t="str">
        <f t="shared" si="386"/>
        <v>401</v>
      </c>
      <c r="O2709" s="16" t="str">
        <f>VLOOKUP(N2709:N5865,[11]FF!$A$22:$B$93,2,FALSE)</f>
        <v>Ingresos Propios</v>
      </c>
      <c r="P2709" s="16">
        <v>880594</v>
      </c>
      <c r="Q2709" s="16">
        <v>11</v>
      </c>
      <c r="R2709" s="17">
        <v>138392</v>
      </c>
      <c r="S2709" s="17">
        <v>0</v>
      </c>
      <c r="T2709" s="17">
        <f t="shared" si="378"/>
        <v>138392</v>
      </c>
      <c r="U2709" s="17">
        <v>0</v>
      </c>
      <c r="V2709" s="17">
        <v>0</v>
      </c>
      <c r="W2709" s="17">
        <f t="shared" si="379"/>
        <v>138392</v>
      </c>
      <c r="X2709" t="str">
        <f>VLOOKUP(J2709,'[12]Conver ASEJ VS Clave Nueva'!$A$4:$C$193,3,FALSE)</f>
        <v>6.1.4.1</v>
      </c>
      <c r="Y2709" t="str">
        <f>VLOOKUP(K2709,'[13]Conver ASEJ VS Clave Nueva'!$B$4:$D$193,3,FALSE)</f>
        <v>Reintegros</v>
      </c>
    </row>
    <row r="2710" spans="1:25" x14ac:dyDescent="0.25">
      <c r="A2710" s="16">
        <v>87016</v>
      </c>
      <c r="B2710" s="16" t="s">
        <v>97</v>
      </c>
      <c r="C2710" s="16" t="str">
        <f t="shared" si="380"/>
        <v>2018</v>
      </c>
      <c r="D2710" s="16" t="str">
        <f t="shared" si="381"/>
        <v>060000</v>
      </c>
      <c r="E2710" s="16" t="str">
        <f>VLOOKUP(D2710:D5866,'[10]Catalogos CRI'!$A$10:$B$19,2,FALSE)</f>
        <v>APROVECHAMIENTOS</v>
      </c>
      <c r="F2710" s="16" t="str">
        <f t="shared" si="382"/>
        <v>061000</v>
      </c>
      <c r="G2710" s="16" t="str">
        <f>VLOOKUP(F2710:F5866,'[10]Catalogos CRI'!$A$24:$B$65,2,FALSE)</f>
        <v>APROVECHAMIENTOS DE TIPO CORRIENTE</v>
      </c>
      <c r="H2710" s="16" t="str">
        <f t="shared" si="383"/>
        <v>061040</v>
      </c>
      <c r="I2710" s="16" t="str">
        <f>VLOOKUP(H2710:H5866,'[10]Catalogos CRI'!$A$70:$B$148,2,FALSE)</f>
        <v>Reintegros</v>
      </c>
      <c r="J2710" s="16" t="str">
        <f t="shared" si="384"/>
        <v>061041</v>
      </c>
      <c r="K2710" s="16" t="str">
        <f>VLOOKUP(J2710:J5866,'[10]Catalogos CRI'!$A$153:$B$335,2,FALSE)</f>
        <v>Reintegros</v>
      </c>
      <c r="L2710" s="16" t="str">
        <f t="shared" si="385"/>
        <v>400</v>
      </c>
      <c r="M2710" s="16" t="str">
        <f>VLOOKUP(L2710:L5866,[11]FF!$A$10:$B$16,2,FALSE)</f>
        <v>Ingresos Propios</v>
      </c>
      <c r="N2710" s="16" t="str">
        <f t="shared" si="386"/>
        <v>401</v>
      </c>
      <c r="O2710" s="16" t="str">
        <f>VLOOKUP(N2710:N5866,[11]FF!$A$22:$B$93,2,FALSE)</f>
        <v>Ingresos Propios</v>
      </c>
      <c r="P2710" s="16">
        <v>880595</v>
      </c>
      <c r="Q2710" s="16">
        <v>12</v>
      </c>
      <c r="R2710" s="17">
        <v>138392</v>
      </c>
      <c r="S2710" s="17">
        <v>0</v>
      </c>
      <c r="T2710" s="17">
        <f t="shared" si="378"/>
        <v>138392</v>
      </c>
      <c r="U2710" s="17">
        <v>0</v>
      </c>
      <c r="V2710" s="17">
        <v>0</v>
      </c>
      <c r="W2710" s="17">
        <f t="shared" si="379"/>
        <v>138392</v>
      </c>
      <c r="X2710" t="str">
        <f>VLOOKUP(J2710,'[12]Conver ASEJ VS Clave Nueva'!$A$4:$C$193,3,FALSE)</f>
        <v>6.1.4.1</v>
      </c>
      <c r="Y2710" t="str">
        <f>VLOOKUP(K2710,'[13]Conver ASEJ VS Clave Nueva'!$B$4:$D$193,3,FALSE)</f>
        <v>Reintegros</v>
      </c>
    </row>
    <row r="2711" spans="1:25" x14ac:dyDescent="0.25">
      <c r="A2711" s="16">
        <v>87017</v>
      </c>
      <c r="B2711" s="16" t="s">
        <v>85</v>
      </c>
      <c r="C2711" s="16" t="str">
        <f t="shared" si="380"/>
        <v>2018</v>
      </c>
      <c r="D2711" s="16" t="str">
        <f t="shared" si="381"/>
        <v>060000</v>
      </c>
      <c r="E2711" s="16" t="str">
        <f>VLOOKUP(D2711:D5867,'[10]Catalogos CRI'!$A$10:$B$19,2,FALSE)</f>
        <v>APROVECHAMIENTOS</v>
      </c>
      <c r="F2711" s="16" t="str">
        <f t="shared" si="382"/>
        <v>061000</v>
      </c>
      <c r="G2711" s="16" t="str">
        <f>VLOOKUP(F2711:F5867,'[10]Catalogos CRI'!$A$24:$B$65,2,FALSE)</f>
        <v>APROVECHAMIENTOS DE TIPO CORRIENTE</v>
      </c>
      <c r="H2711" s="16" t="str">
        <f t="shared" si="383"/>
        <v>061070</v>
      </c>
      <c r="I2711" s="16" t="str">
        <f>VLOOKUP(H2711:H5867,'[10]Catalogos CRI'!$A$70:$B$148,2,FALSE)</f>
        <v>Aprovechamientos por aportaciones y cooperaciones</v>
      </c>
      <c r="J2711" s="16" t="str">
        <f t="shared" si="384"/>
        <v>061071</v>
      </c>
      <c r="K2711" s="16" t="str">
        <f>VLOOKUP(J2711:J5867,'[10]Catalogos CRI'!$A$153:$B$335,2,FALSE)</f>
        <v>Aprovechamientos por aportaciones y cooperaciones</v>
      </c>
      <c r="L2711" s="16" t="str">
        <f t="shared" si="385"/>
        <v>400</v>
      </c>
      <c r="M2711" s="16" t="str">
        <f>VLOOKUP(L2711:L5867,[11]FF!$A$10:$B$16,2,FALSE)</f>
        <v>Ingresos Propios</v>
      </c>
      <c r="N2711" s="16" t="str">
        <f t="shared" si="386"/>
        <v>401</v>
      </c>
      <c r="O2711" s="16" t="str">
        <f>VLOOKUP(N2711:N5867,[11]FF!$A$22:$B$93,2,FALSE)</f>
        <v>Ingresos Propios</v>
      </c>
      <c r="P2711" s="16">
        <v>880596</v>
      </c>
      <c r="Q2711" s="16">
        <v>1</v>
      </c>
      <c r="R2711" s="17">
        <v>21123.38</v>
      </c>
      <c r="S2711" s="17">
        <v>0</v>
      </c>
      <c r="T2711" s="17">
        <f t="shared" si="378"/>
        <v>21123.38</v>
      </c>
      <c r="U2711" s="17">
        <v>0</v>
      </c>
      <c r="V2711" s="17">
        <v>0</v>
      </c>
      <c r="W2711" s="17">
        <f t="shared" si="379"/>
        <v>21123.38</v>
      </c>
      <c r="X2711" t="str">
        <f>VLOOKUP(J2711,'[12]Conver ASEJ VS Clave Nueva'!$A$4:$C$193,3,FALSE)</f>
        <v>6.1.7.1</v>
      </c>
      <c r="Y2711" t="str">
        <f>VLOOKUP(K2711,'[13]Conver ASEJ VS Clave Nueva'!$B$4:$D$193,3,FALSE)</f>
        <v>Aprovechamientos por aportaciones y cooperaciones</v>
      </c>
    </row>
    <row r="2712" spans="1:25" x14ac:dyDescent="0.25">
      <c r="A2712" s="16">
        <v>87017</v>
      </c>
      <c r="B2712" s="16" t="s">
        <v>85</v>
      </c>
      <c r="C2712" s="16" t="str">
        <f t="shared" si="380"/>
        <v>2018</v>
      </c>
      <c r="D2712" s="16" t="str">
        <f t="shared" si="381"/>
        <v>060000</v>
      </c>
      <c r="E2712" s="16" t="str">
        <f>VLOOKUP(D2712:D5868,'[10]Catalogos CRI'!$A$10:$B$19,2,FALSE)</f>
        <v>APROVECHAMIENTOS</v>
      </c>
      <c r="F2712" s="16" t="str">
        <f t="shared" si="382"/>
        <v>061000</v>
      </c>
      <c r="G2712" s="16" t="str">
        <f>VLOOKUP(F2712:F5868,'[10]Catalogos CRI'!$A$24:$B$65,2,FALSE)</f>
        <v>APROVECHAMIENTOS DE TIPO CORRIENTE</v>
      </c>
      <c r="H2712" s="16" t="str">
        <f t="shared" si="383"/>
        <v>061070</v>
      </c>
      <c r="I2712" s="16" t="str">
        <f>VLOOKUP(H2712:H5868,'[10]Catalogos CRI'!$A$70:$B$148,2,FALSE)</f>
        <v>Aprovechamientos por aportaciones y cooperaciones</v>
      </c>
      <c r="J2712" s="16" t="str">
        <f t="shared" si="384"/>
        <v>061071</v>
      </c>
      <c r="K2712" s="16" t="str">
        <f>VLOOKUP(J2712:J5868,'[10]Catalogos CRI'!$A$153:$B$335,2,FALSE)</f>
        <v>Aprovechamientos por aportaciones y cooperaciones</v>
      </c>
      <c r="L2712" s="16" t="str">
        <f t="shared" si="385"/>
        <v>400</v>
      </c>
      <c r="M2712" s="16" t="str">
        <f>VLOOKUP(L2712:L5868,[11]FF!$A$10:$B$16,2,FALSE)</f>
        <v>Ingresos Propios</v>
      </c>
      <c r="N2712" s="16" t="str">
        <f t="shared" si="386"/>
        <v>401</v>
      </c>
      <c r="O2712" s="16" t="str">
        <f>VLOOKUP(N2712:N5868,[11]FF!$A$22:$B$93,2,FALSE)</f>
        <v>Ingresos Propios</v>
      </c>
      <c r="P2712" s="16">
        <v>880597</v>
      </c>
      <c r="Q2712" s="16">
        <v>2</v>
      </c>
      <c r="R2712" s="17">
        <v>21128</v>
      </c>
      <c r="S2712" s="17">
        <v>0</v>
      </c>
      <c r="T2712" s="17">
        <f t="shared" si="378"/>
        <v>21128</v>
      </c>
      <c r="U2712" s="17">
        <v>0</v>
      </c>
      <c r="V2712" s="17">
        <v>0</v>
      </c>
      <c r="W2712" s="17">
        <f t="shared" si="379"/>
        <v>21128</v>
      </c>
      <c r="X2712" t="str">
        <f>VLOOKUP(J2712,'[12]Conver ASEJ VS Clave Nueva'!$A$4:$C$193,3,FALSE)</f>
        <v>6.1.7.1</v>
      </c>
      <c r="Y2712" t="str">
        <f>VLOOKUP(K2712,'[13]Conver ASEJ VS Clave Nueva'!$B$4:$D$193,3,FALSE)</f>
        <v>Aprovechamientos por aportaciones y cooperaciones</v>
      </c>
    </row>
    <row r="2713" spans="1:25" x14ac:dyDescent="0.25">
      <c r="A2713" s="16">
        <v>87017</v>
      </c>
      <c r="B2713" s="16" t="s">
        <v>85</v>
      </c>
      <c r="C2713" s="16" t="str">
        <f t="shared" si="380"/>
        <v>2018</v>
      </c>
      <c r="D2713" s="16" t="str">
        <f t="shared" si="381"/>
        <v>060000</v>
      </c>
      <c r="E2713" s="16" t="str">
        <f>VLOOKUP(D2713:D5869,'[10]Catalogos CRI'!$A$10:$B$19,2,FALSE)</f>
        <v>APROVECHAMIENTOS</v>
      </c>
      <c r="F2713" s="16" t="str">
        <f t="shared" si="382"/>
        <v>061000</v>
      </c>
      <c r="G2713" s="16" t="str">
        <f>VLOOKUP(F2713:F5869,'[10]Catalogos CRI'!$A$24:$B$65,2,FALSE)</f>
        <v>APROVECHAMIENTOS DE TIPO CORRIENTE</v>
      </c>
      <c r="H2713" s="16" t="str">
        <f t="shared" si="383"/>
        <v>061070</v>
      </c>
      <c r="I2713" s="16" t="str">
        <f>VLOOKUP(H2713:H5869,'[10]Catalogos CRI'!$A$70:$B$148,2,FALSE)</f>
        <v>Aprovechamientos por aportaciones y cooperaciones</v>
      </c>
      <c r="J2713" s="16" t="str">
        <f t="shared" si="384"/>
        <v>061071</v>
      </c>
      <c r="K2713" s="16" t="str">
        <f>VLOOKUP(J2713:J5869,'[10]Catalogos CRI'!$A$153:$B$335,2,FALSE)</f>
        <v>Aprovechamientos por aportaciones y cooperaciones</v>
      </c>
      <c r="L2713" s="16" t="str">
        <f t="shared" si="385"/>
        <v>400</v>
      </c>
      <c r="M2713" s="16" t="str">
        <f>VLOOKUP(L2713:L5869,[11]FF!$A$10:$B$16,2,FALSE)</f>
        <v>Ingresos Propios</v>
      </c>
      <c r="N2713" s="16" t="str">
        <f t="shared" si="386"/>
        <v>401</v>
      </c>
      <c r="O2713" s="16" t="str">
        <f>VLOOKUP(N2713:N5869,[11]FF!$A$22:$B$93,2,FALSE)</f>
        <v>Ingresos Propios</v>
      </c>
      <c r="P2713" s="16">
        <v>880598</v>
      </c>
      <c r="Q2713" s="16">
        <v>3</v>
      </c>
      <c r="R2713" s="17">
        <v>21128</v>
      </c>
      <c r="S2713" s="17">
        <v>0</v>
      </c>
      <c r="T2713" s="17">
        <f t="shared" si="378"/>
        <v>21128</v>
      </c>
      <c r="U2713" s="17">
        <v>0</v>
      </c>
      <c r="V2713" s="17">
        <v>0</v>
      </c>
      <c r="W2713" s="17">
        <f t="shared" si="379"/>
        <v>21128</v>
      </c>
      <c r="X2713" t="str">
        <f>VLOOKUP(J2713,'[12]Conver ASEJ VS Clave Nueva'!$A$4:$C$193,3,FALSE)</f>
        <v>6.1.7.1</v>
      </c>
      <c r="Y2713" t="str">
        <f>VLOOKUP(K2713,'[13]Conver ASEJ VS Clave Nueva'!$B$4:$D$193,3,FALSE)</f>
        <v>Aprovechamientos por aportaciones y cooperaciones</v>
      </c>
    </row>
    <row r="2714" spans="1:25" x14ac:dyDescent="0.25">
      <c r="A2714" s="16">
        <v>87017</v>
      </c>
      <c r="B2714" s="16" t="s">
        <v>85</v>
      </c>
      <c r="C2714" s="16" t="str">
        <f t="shared" si="380"/>
        <v>2018</v>
      </c>
      <c r="D2714" s="16" t="str">
        <f t="shared" si="381"/>
        <v>060000</v>
      </c>
      <c r="E2714" s="16" t="str">
        <f>VLOOKUP(D2714:D5870,'[10]Catalogos CRI'!$A$10:$B$19,2,FALSE)</f>
        <v>APROVECHAMIENTOS</v>
      </c>
      <c r="F2714" s="16" t="str">
        <f t="shared" si="382"/>
        <v>061000</v>
      </c>
      <c r="G2714" s="16" t="str">
        <f>VLOOKUP(F2714:F5870,'[10]Catalogos CRI'!$A$24:$B$65,2,FALSE)</f>
        <v>APROVECHAMIENTOS DE TIPO CORRIENTE</v>
      </c>
      <c r="H2714" s="16" t="str">
        <f t="shared" si="383"/>
        <v>061070</v>
      </c>
      <c r="I2714" s="16" t="str">
        <f>VLOOKUP(H2714:H5870,'[10]Catalogos CRI'!$A$70:$B$148,2,FALSE)</f>
        <v>Aprovechamientos por aportaciones y cooperaciones</v>
      </c>
      <c r="J2714" s="16" t="str">
        <f t="shared" si="384"/>
        <v>061071</v>
      </c>
      <c r="K2714" s="16" t="str">
        <f>VLOOKUP(J2714:J5870,'[10]Catalogos CRI'!$A$153:$B$335,2,FALSE)</f>
        <v>Aprovechamientos por aportaciones y cooperaciones</v>
      </c>
      <c r="L2714" s="16" t="str">
        <f t="shared" si="385"/>
        <v>400</v>
      </c>
      <c r="M2714" s="16" t="str">
        <f>VLOOKUP(L2714:L5870,[11]FF!$A$10:$B$16,2,FALSE)</f>
        <v>Ingresos Propios</v>
      </c>
      <c r="N2714" s="16" t="str">
        <f t="shared" si="386"/>
        <v>401</v>
      </c>
      <c r="O2714" s="16" t="str">
        <f>VLOOKUP(N2714:N5870,[11]FF!$A$22:$B$93,2,FALSE)</f>
        <v>Ingresos Propios</v>
      </c>
      <c r="P2714" s="16">
        <v>880599</v>
      </c>
      <c r="Q2714" s="16">
        <v>4</v>
      </c>
      <c r="R2714" s="17">
        <v>21128</v>
      </c>
      <c r="S2714" s="17">
        <v>0</v>
      </c>
      <c r="T2714" s="17">
        <f t="shared" si="378"/>
        <v>21128</v>
      </c>
      <c r="U2714" s="17">
        <v>0</v>
      </c>
      <c r="V2714" s="17">
        <v>0</v>
      </c>
      <c r="W2714" s="17">
        <f t="shared" si="379"/>
        <v>21128</v>
      </c>
      <c r="X2714" t="str">
        <f>VLOOKUP(J2714,'[12]Conver ASEJ VS Clave Nueva'!$A$4:$C$193,3,FALSE)</f>
        <v>6.1.7.1</v>
      </c>
      <c r="Y2714" t="str">
        <f>VLOOKUP(K2714,'[13]Conver ASEJ VS Clave Nueva'!$B$4:$D$193,3,FALSE)</f>
        <v>Aprovechamientos por aportaciones y cooperaciones</v>
      </c>
    </row>
    <row r="2715" spans="1:25" x14ac:dyDescent="0.25">
      <c r="A2715" s="16">
        <v>87017</v>
      </c>
      <c r="B2715" s="16" t="s">
        <v>85</v>
      </c>
      <c r="C2715" s="16" t="str">
        <f t="shared" si="380"/>
        <v>2018</v>
      </c>
      <c r="D2715" s="16" t="str">
        <f t="shared" si="381"/>
        <v>060000</v>
      </c>
      <c r="E2715" s="16" t="str">
        <f>VLOOKUP(D2715:D5871,'[10]Catalogos CRI'!$A$10:$B$19,2,FALSE)</f>
        <v>APROVECHAMIENTOS</v>
      </c>
      <c r="F2715" s="16" t="str">
        <f t="shared" si="382"/>
        <v>061000</v>
      </c>
      <c r="G2715" s="16" t="str">
        <f>VLOOKUP(F2715:F5871,'[10]Catalogos CRI'!$A$24:$B$65,2,FALSE)</f>
        <v>APROVECHAMIENTOS DE TIPO CORRIENTE</v>
      </c>
      <c r="H2715" s="16" t="str">
        <f t="shared" si="383"/>
        <v>061070</v>
      </c>
      <c r="I2715" s="16" t="str">
        <f>VLOOKUP(H2715:H5871,'[10]Catalogos CRI'!$A$70:$B$148,2,FALSE)</f>
        <v>Aprovechamientos por aportaciones y cooperaciones</v>
      </c>
      <c r="J2715" s="16" t="str">
        <f t="shared" si="384"/>
        <v>061071</v>
      </c>
      <c r="K2715" s="16" t="str">
        <f>VLOOKUP(J2715:J5871,'[10]Catalogos CRI'!$A$153:$B$335,2,FALSE)</f>
        <v>Aprovechamientos por aportaciones y cooperaciones</v>
      </c>
      <c r="L2715" s="16" t="str">
        <f t="shared" si="385"/>
        <v>400</v>
      </c>
      <c r="M2715" s="16" t="str">
        <f>VLOOKUP(L2715:L5871,[11]FF!$A$10:$B$16,2,FALSE)</f>
        <v>Ingresos Propios</v>
      </c>
      <c r="N2715" s="16" t="str">
        <f t="shared" si="386"/>
        <v>401</v>
      </c>
      <c r="O2715" s="16" t="str">
        <f>VLOOKUP(N2715:N5871,[11]FF!$A$22:$B$93,2,FALSE)</f>
        <v>Ingresos Propios</v>
      </c>
      <c r="P2715" s="16">
        <v>880601</v>
      </c>
      <c r="Q2715" s="16">
        <v>6</v>
      </c>
      <c r="R2715" s="17">
        <v>21128</v>
      </c>
      <c r="S2715" s="17">
        <v>0</v>
      </c>
      <c r="T2715" s="17">
        <f t="shared" si="378"/>
        <v>21128</v>
      </c>
      <c r="U2715" s="17">
        <v>0</v>
      </c>
      <c r="V2715" s="17">
        <v>0</v>
      </c>
      <c r="W2715" s="17">
        <f t="shared" si="379"/>
        <v>21128</v>
      </c>
      <c r="X2715" t="str">
        <f>VLOOKUP(J2715,'[12]Conver ASEJ VS Clave Nueva'!$A$4:$C$193,3,FALSE)</f>
        <v>6.1.7.1</v>
      </c>
      <c r="Y2715" t="str">
        <f>VLOOKUP(K2715,'[13]Conver ASEJ VS Clave Nueva'!$B$4:$D$193,3,FALSE)</f>
        <v>Aprovechamientos por aportaciones y cooperaciones</v>
      </c>
    </row>
    <row r="2716" spans="1:25" x14ac:dyDescent="0.25">
      <c r="A2716" s="16">
        <v>87017</v>
      </c>
      <c r="B2716" s="16" t="s">
        <v>85</v>
      </c>
      <c r="C2716" s="16" t="str">
        <f t="shared" si="380"/>
        <v>2018</v>
      </c>
      <c r="D2716" s="16" t="str">
        <f t="shared" si="381"/>
        <v>060000</v>
      </c>
      <c r="E2716" s="16" t="str">
        <f>VLOOKUP(D2716:D5872,'[10]Catalogos CRI'!$A$10:$B$19,2,FALSE)</f>
        <v>APROVECHAMIENTOS</v>
      </c>
      <c r="F2716" s="16" t="str">
        <f t="shared" si="382"/>
        <v>061000</v>
      </c>
      <c r="G2716" s="16" t="str">
        <f>VLOOKUP(F2716:F5872,'[10]Catalogos CRI'!$A$24:$B$65,2,FALSE)</f>
        <v>APROVECHAMIENTOS DE TIPO CORRIENTE</v>
      </c>
      <c r="H2716" s="16" t="str">
        <f t="shared" si="383"/>
        <v>061070</v>
      </c>
      <c r="I2716" s="16" t="str">
        <f>VLOOKUP(H2716:H5872,'[10]Catalogos CRI'!$A$70:$B$148,2,FALSE)</f>
        <v>Aprovechamientos por aportaciones y cooperaciones</v>
      </c>
      <c r="J2716" s="16" t="str">
        <f t="shared" si="384"/>
        <v>061071</v>
      </c>
      <c r="K2716" s="16" t="str">
        <f>VLOOKUP(J2716:J5872,'[10]Catalogos CRI'!$A$153:$B$335,2,FALSE)</f>
        <v>Aprovechamientos por aportaciones y cooperaciones</v>
      </c>
      <c r="L2716" s="16" t="str">
        <f t="shared" si="385"/>
        <v>400</v>
      </c>
      <c r="M2716" s="16" t="str">
        <f>VLOOKUP(L2716:L5872,[11]FF!$A$10:$B$16,2,FALSE)</f>
        <v>Ingresos Propios</v>
      </c>
      <c r="N2716" s="16" t="str">
        <f t="shared" si="386"/>
        <v>401</v>
      </c>
      <c r="O2716" s="16" t="str">
        <f>VLOOKUP(N2716:N5872,[11]FF!$A$22:$B$93,2,FALSE)</f>
        <v>Ingresos Propios</v>
      </c>
      <c r="P2716" s="16">
        <v>880602</v>
      </c>
      <c r="Q2716" s="16">
        <v>7</v>
      </c>
      <c r="R2716" s="17">
        <v>21128</v>
      </c>
      <c r="S2716" s="17">
        <v>0</v>
      </c>
      <c r="T2716" s="17">
        <f t="shared" si="378"/>
        <v>21128</v>
      </c>
      <c r="U2716" s="17">
        <v>0</v>
      </c>
      <c r="V2716" s="17">
        <v>0</v>
      </c>
      <c r="W2716" s="17">
        <f t="shared" si="379"/>
        <v>21128</v>
      </c>
      <c r="X2716" t="str">
        <f>VLOOKUP(J2716,'[12]Conver ASEJ VS Clave Nueva'!$A$4:$C$193,3,FALSE)</f>
        <v>6.1.7.1</v>
      </c>
      <c r="Y2716" t="str">
        <f>VLOOKUP(K2716,'[13]Conver ASEJ VS Clave Nueva'!$B$4:$D$193,3,FALSE)</f>
        <v>Aprovechamientos por aportaciones y cooperaciones</v>
      </c>
    </row>
    <row r="2717" spans="1:25" x14ac:dyDescent="0.25">
      <c r="A2717" s="16">
        <v>87017</v>
      </c>
      <c r="B2717" s="16" t="s">
        <v>85</v>
      </c>
      <c r="C2717" s="16" t="str">
        <f t="shared" si="380"/>
        <v>2018</v>
      </c>
      <c r="D2717" s="16" t="str">
        <f t="shared" si="381"/>
        <v>060000</v>
      </c>
      <c r="E2717" s="16" t="str">
        <f>VLOOKUP(D2717:D5873,'[10]Catalogos CRI'!$A$10:$B$19,2,FALSE)</f>
        <v>APROVECHAMIENTOS</v>
      </c>
      <c r="F2717" s="16" t="str">
        <f t="shared" si="382"/>
        <v>061000</v>
      </c>
      <c r="G2717" s="16" t="str">
        <f>VLOOKUP(F2717:F5873,'[10]Catalogos CRI'!$A$24:$B$65,2,FALSE)</f>
        <v>APROVECHAMIENTOS DE TIPO CORRIENTE</v>
      </c>
      <c r="H2717" s="16" t="str">
        <f t="shared" si="383"/>
        <v>061070</v>
      </c>
      <c r="I2717" s="16" t="str">
        <f>VLOOKUP(H2717:H5873,'[10]Catalogos CRI'!$A$70:$B$148,2,FALSE)</f>
        <v>Aprovechamientos por aportaciones y cooperaciones</v>
      </c>
      <c r="J2717" s="16" t="str">
        <f t="shared" si="384"/>
        <v>061071</v>
      </c>
      <c r="K2717" s="16" t="str">
        <f>VLOOKUP(J2717:J5873,'[10]Catalogos CRI'!$A$153:$B$335,2,FALSE)</f>
        <v>Aprovechamientos por aportaciones y cooperaciones</v>
      </c>
      <c r="L2717" s="16" t="str">
        <f t="shared" si="385"/>
        <v>400</v>
      </c>
      <c r="M2717" s="16" t="str">
        <f>VLOOKUP(L2717:L5873,[11]FF!$A$10:$B$16,2,FALSE)</f>
        <v>Ingresos Propios</v>
      </c>
      <c r="N2717" s="16" t="str">
        <f t="shared" si="386"/>
        <v>401</v>
      </c>
      <c r="O2717" s="16" t="str">
        <f>VLOOKUP(N2717:N5873,[11]FF!$A$22:$B$93,2,FALSE)</f>
        <v>Ingresos Propios</v>
      </c>
      <c r="P2717" s="16">
        <v>880603</v>
      </c>
      <c r="Q2717" s="16">
        <v>8</v>
      </c>
      <c r="R2717" s="17">
        <v>21128</v>
      </c>
      <c r="S2717" s="17">
        <v>0</v>
      </c>
      <c r="T2717" s="17">
        <f t="shared" si="378"/>
        <v>21128</v>
      </c>
      <c r="U2717" s="17">
        <v>0</v>
      </c>
      <c r="V2717" s="17">
        <v>0</v>
      </c>
      <c r="W2717" s="17">
        <f t="shared" si="379"/>
        <v>21128</v>
      </c>
      <c r="X2717" t="str">
        <f>VLOOKUP(J2717,'[12]Conver ASEJ VS Clave Nueva'!$A$4:$C$193,3,FALSE)</f>
        <v>6.1.7.1</v>
      </c>
      <c r="Y2717" t="str">
        <f>VLOOKUP(K2717,'[13]Conver ASEJ VS Clave Nueva'!$B$4:$D$193,3,FALSE)</f>
        <v>Aprovechamientos por aportaciones y cooperaciones</v>
      </c>
    </row>
    <row r="2718" spans="1:25" x14ac:dyDescent="0.25">
      <c r="A2718" s="16">
        <v>87017</v>
      </c>
      <c r="B2718" s="16" t="s">
        <v>85</v>
      </c>
      <c r="C2718" s="16" t="str">
        <f t="shared" si="380"/>
        <v>2018</v>
      </c>
      <c r="D2718" s="16" t="str">
        <f t="shared" si="381"/>
        <v>060000</v>
      </c>
      <c r="E2718" s="16" t="str">
        <f>VLOOKUP(D2718:D5874,'[10]Catalogos CRI'!$A$10:$B$19,2,FALSE)</f>
        <v>APROVECHAMIENTOS</v>
      </c>
      <c r="F2718" s="16" t="str">
        <f t="shared" si="382"/>
        <v>061000</v>
      </c>
      <c r="G2718" s="16" t="str">
        <f>VLOOKUP(F2718:F5874,'[10]Catalogos CRI'!$A$24:$B$65,2,FALSE)</f>
        <v>APROVECHAMIENTOS DE TIPO CORRIENTE</v>
      </c>
      <c r="H2718" s="16" t="str">
        <f t="shared" si="383"/>
        <v>061070</v>
      </c>
      <c r="I2718" s="16" t="str">
        <f>VLOOKUP(H2718:H5874,'[10]Catalogos CRI'!$A$70:$B$148,2,FALSE)</f>
        <v>Aprovechamientos por aportaciones y cooperaciones</v>
      </c>
      <c r="J2718" s="16" t="str">
        <f t="shared" si="384"/>
        <v>061071</v>
      </c>
      <c r="K2718" s="16" t="str">
        <f>VLOOKUP(J2718:J5874,'[10]Catalogos CRI'!$A$153:$B$335,2,FALSE)</f>
        <v>Aprovechamientos por aportaciones y cooperaciones</v>
      </c>
      <c r="L2718" s="16" t="str">
        <f t="shared" si="385"/>
        <v>400</v>
      </c>
      <c r="M2718" s="16" t="str">
        <f>VLOOKUP(L2718:L5874,[11]FF!$A$10:$B$16,2,FALSE)</f>
        <v>Ingresos Propios</v>
      </c>
      <c r="N2718" s="16" t="str">
        <f t="shared" si="386"/>
        <v>401</v>
      </c>
      <c r="O2718" s="16" t="str">
        <f>VLOOKUP(N2718:N5874,[11]FF!$A$22:$B$93,2,FALSE)</f>
        <v>Ingresos Propios</v>
      </c>
      <c r="P2718" s="16">
        <v>880604</v>
      </c>
      <c r="Q2718" s="16">
        <v>9</v>
      </c>
      <c r="R2718" s="17">
        <v>21128</v>
      </c>
      <c r="S2718" s="17">
        <v>0</v>
      </c>
      <c r="T2718" s="17">
        <f t="shared" si="378"/>
        <v>21128</v>
      </c>
      <c r="U2718" s="17">
        <v>0</v>
      </c>
      <c r="V2718" s="17">
        <v>0</v>
      </c>
      <c r="W2718" s="17">
        <f t="shared" si="379"/>
        <v>21128</v>
      </c>
      <c r="X2718" t="str">
        <f>VLOOKUP(J2718,'[12]Conver ASEJ VS Clave Nueva'!$A$4:$C$193,3,FALSE)</f>
        <v>6.1.7.1</v>
      </c>
      <c r="Y2718" t="str">
        <f>VLOOKUP(K2718,'[13]Conver ASEJ VS Clave Nueva'!$B$4:$D$193,3,FALSE)</f>
        <v>Aprovechamientos por aportaciones y cooperaciones</v>
      </c>
    </row>
    <row r="2719" spans="1:25" x14ac:dyDescent="0.25">
      <c r="A2719" s="16">
        <v>87017</v>
      </c>
      <c r="B2719" s="16" t="s">
        <v>85</v>
      </c>
      <c r="C2719" s="16" t="str">
        <f t="shared" si="380"/>
        <v>2018</v>
      </c>
      <c r="D2719" s="16" t="str">
        <f t="shared" si="381"/>
        <v>060000</v>
      </c>
      <c r="E2719" s="16" t="str">
        <f>VLOOKUP(D2719:D5875,'[10]Catalogos CRI'!$A$10:$B$19,2,FALSE)</f>
        <v>APROVECHAMIENTOS</v>
      </c>
      <c r="F2719" s="16" t="str">
        <f t="shared" si="382"/>
        <v>061000</v>
      </c>
      <c r="G2719" s="16" t="str">
        <f>VLOOKUP(F2719:F5875,'[10]Catalogos CRI'!$A$24:$B$65,2,FALSE)</f>
        <v>APROVECHAMIENTOS DE TIPO CORRIENTE</v>
      </c>
      <c r="H2719" s="16" t="str">
        <f t="shared" si="383"/>
        <v>061070</v>
      </c>
      <c r="I2719" s="16" t="str">
        <f>VLOOKUP(H2719:H5875,'[10]Catalogos CRI'!$A$70:$B$148,2,FALSE)</f>
        <v>Aprovechamientos por aportaciones y cooperaciones</v>
      </c>
      <c r="J2719" s="16" t="str">
        <f t="shared" si="384"/>
        <v>061071</v>
      </c>
      <c r="K2719" s="16" t="str">
        <f>VLOOKUP(J2719:J5875,'[10]Catalogos CRI'!$A$153:$B$335,2,FALSE)</f>
        <v>Aprovechamientos por aportaciones y cooperaciones</v>
      </c>
      <c r="L2719" s="16" t="str">
        <f t="shared" si="385"/>
        <v>400</v>
      </c>
      <c r="M2719" s="16" t="str">
        <f>VLOOKUP(L2719:L5875,[11]FF!$A$10:$B$16,2,FALSE)</f>
        <v>Ingresos Propios</v>
      </c>
      <c r="N2719" s="16" t="str">
        <f t="shared" si="386"/>
        <v>401</v>
      </c>
      <c r="O2719" s="16" t="str">
        <f>VLOOKUP(N2719:N5875,[11]FF!$A$22:$B$93,2,FALSE)</f>
        <v>Ingresos Propios</v>
      </c>
      <c r="P2719" s="16">
        <v>880605</v>
      </c>
      <c r="Q2719" s="16">
        <v>10</v>
      </c>
      <c r="R2719" s="17">
        <v>21128</v>
      </c>
      <c r="S2719" s="17">
        <v>0</v>
      </c>
      <c r="T2719" s="17">
        <f t="shared" si="378"/>
        <v>21128</v>
      </c>
      <c r="U2719" s="17">
        <v>0</v>
      </c>
      <c r="V2719" s="17">
        <v>0</v>
      </c>
      <c r="W2719" s="17">
        <f t="shared" si="379"/>
        <v>21128</v>
      </c>
      <c r="X2719" t="str">
        <f>VLOOKUP(J2719,'[12]Conver ASEJ VS Clave Nueva'!$A$4:$C$193,3,FALSE)</f>
        <v>6.1.7.1</v>
      </c>
      <c r="Y2719" t="str">
        <f>VLOOKUP(K2719,'[13]Conver ASEJ VS Clave Nueva'!$B$4:$D$193,3,FALSE)</f>
        <v>Aprovechamientos por aportaciones y cooperaciones</v>
      </c>
    </row>
    <row r="2720" spans="1:25" x14ac:dyDescent="0.25">
      <c r="A2720" s="16">
        <v>87017</v>
      </c>
      <c r="B2720" s="16" t="s">
        <v>85</v>
      </c>
      <c r="C2720" s="16" t="str">
        <f t="shared" si="380"/>
        <v>2018</v>
      </c>
      <c r="D2720" s="16" t="str">
        <f t="shared" si="381"/>
        <v>060000</v>
      </c>
      <c r="E2720" s="16" t="str">
        <f>VLOOKUP(D2720:D5876,'[10]Catalogos CRI'!$A$10:$B$19,2,FALSE)</f>
        <v>APROVECHAMIENTOS</v>
      </c>
      <c r="F2720" s="16" t="str">
        <f t="shared" si="382"/>
        <v>061000</v>
      </c>
      <c r="G2720" s="16" t="str">
        <f>VLOOKUP(F2720:F5876,'[10]Catalogos CRI'!$A$24:$B$65,2,FALSE)</f>
        <v>APROVECHAMIENTOS DE TIPO CORRIENTE</v>
      </c>
      <c r="H2720" s="16" t="str">
        <f t="shared" si="383"/>
        <v>061070</v>
      </c>
      <c r="I2720" s="16" t="str">
        <f>VLOOKUP(H2720:H5876,'[10]Catalogos CRI'!$A$70:$B$148,2,FALSE)</f>
        <v>Aprovechamientos por aportaciones y cooperaciones</v>
      </c>
      <c r="J2720" s="16" t="str">
        <f t="shared" si="384"/>
        <v>061071</v>
      </c>
      <c r="K2720" s="16" t="str">
        <f>VLOOKUP(J2720:J5876,'[10]Catalogos CRI'!$A$153:$B$335,2,FALSE)</f>
        <v>Aprovechamientos por aportaciones y cooperaciones</v>
      </c>
      <c r="L2720" s="16" t="str">
        <f t="shared" si="385"/>
        <v>400</v>
      </c>
      <c r="M2720" s="16" t="str">
        <f>VLOOKUP(L2720:L5876,[11]FF!$A$10:$B$16,2,FALSE)</f>
        <v>Ingresos Propios</v>
      </c>
      <c r="N2720" s="16" t="str">
        <f t="shared" si="386"/>
        <v>401</v>
      </c>
      <c r="O2720" s="16" t="str">
        <f>VLOOKUP(N2720:N5876,[11]FF!$A$22:$B$93,2,FALSE)</f>
        <v>Ingresos Propios</v>
      </c>
      <c r="P2720" s="16">
        <v>880606</v>
      </c>
      <c r="Q2720" s="16">
        <v>11</v>
      </c>
      <c r="R2720" s="17">
        <v>21128</v>
      </c>
      <c r="S2720" s="17">
        <v>0</v>
      </c>
      <c r="T2720" s="17">
        <f t="shared" si="378"/>
        <v>21128</v>
      </c>
      <c r="U2720" s="17">
        <v>0</v>
      </c>
      <c r="V2720" s="17">
        <v>0</v>
      </c>
      <c r="W2720" s="17">
        <f t="shared" si="379"/>
        <v>21128</v>
      </c>
      <c r="X2720" t="str">
        <f>VLOOKUP(J2720,'[12]Conver ASEJ VS Clave Nueva'!$A$4:$C$193,3,FALSE)</f>
        <v>6.1.7.1</v>
      </c>
      <c r="Y2720" t="str">
        <f>VLOOKUP(K2720,'[13]Conver ASEJ VS Clave Nueva'!$B$4:$D$193,3,FALSE)</f>
        <v>Aprovechamientos por aportaciones y cooperaciones</v>
      </c>
    </row>
    <row r="2721" spans="1:25" x14ac:dyDescent="0.25">
      <c r="A2721" s="16">
        <v>87017</v>
      </c>
      <c r="B2721" s="16" t="s">
        <v>85</v>
      </c>
      <c r="C2721" s="16" t="str">
        <f t="shared" si="380"/>
        <v>2018</v>
      </c>
      <c r="D2721" s="16" t="str">
        <f t="shared" si="381"/>
        <v>060000</v>
      </c>
      <c r="E2721" s="16" t="str">
        <f>VLOOKUP(D2721:D5877,'[10]Catalogos CRI'!$A$10:$B$19,2,FALSE)</f>
        <v>APROVECHAMIENTOS</v>
      </c>
      <c r="F2721" s="16" t="str">
        <f t="shared" si="382"/>
        <v>061000</v>
      </c>
      <c r="G2721" s="16" t="str">
        <f>VLOOKUP(F2721:F5877,'[10]Catalogos CRI'!$A$24:$B$65,2,FALSE)</f>
        <v>APROVECHAMIENTOS DE TIPO CORRIENTE</v>
      </c>
      <c r="H2721" s="16" t="str">
        <f t="shared" si="383"/>
        <v>061070</v>
      </c>
      <c r="I2721" s="16" t="str">
        <f>VLOOKUP(H2721:H5877,'[10]Catalogos CRI'!$A$70:$B$148,2,FALSE)</f>
        <v>Aprovechamientos por aportaciones y cooperaciones</v>
      </c>
      <c r="J2721" s="16" t="str">
        <f t="shared" si="384"/>
        <v>061071</v>
      </c>
      <c r="K2721" s="16" t="str">
        <f>VLOOKUP(J2721:J5877,'[10]Catalogos CRI'!$A$153:$B$335,2,FALSE)</f>
        <v>Aprovechamientos por aportaciones y cooperaciones</v>
      </c>
      <c r="L2721" s="16" t="str">
        <f t="shared" si="385"/>
        <v>400</v>
      </c>
      <c r="M2721" s="16" t="str">
        <f>VLOOKUP(L2721:L5877,[11]FF!$A$10:$B$16,2,FALSE)</f>
        <v>Ingresos Propios</v>
      </c>
      <c r="N2721" s="16" t="str">
        <f t="shared" si="386"/>
        <v>401</v>
      </c>
      <c r="O2721" s="16" t="str">
        <f>VLOOKUP(N2721:N5877,[11]FF!$A$22:$B$93,2,FALSE)</f>
        <v>Ingresos Propios</v>
      </c>
      <c r="P2721" s="16">
        <v>880607</v>
      </c>
      <c r="Q2721" s="16">
        <v>12</v>
      </c>
      <c r="R2721" s="17">
        <v>21128</v>
      </c>
      <c r="S2721" s="17">
        <v>0</v>
      </c>
      <c r="T2721" s="17">
        <f t="shared" si="378"/>
        <v>21128</v>
      </c>
      <c r="U2721" s="17">
        <v>0</v>
      </c>
      <c r="V2721" s="17">
        <v>0</v>
      </c>
      <c r="W2721" s="17">
        <f t="shared" si="379"/>
        <v>21128</v>
      </c>
      <c r="X2721" t="str">
        <f>VLOOKUP(J2721,'[12]Conver ASEJ VS Clave Nueva'!$A$4:$C$193,3,FALSE)</f>
        <v>6.1.7.1</v>
      </c>
      <c r="Y2721" t="str">
        <f>VLOOKUP(K2721,'[13]Conver ASEJ VS Clave Nueva'!$B$4:$D$193,3,FALSE)</f>
        <v>Aprovechamientos por aportaciones y cooperaciones</v>
      </c>
    </row>
    <row r="2722" spans="1:25" x14ac:dyDescent="0.25">
      <c r="A2722" s="16">
        <v>87018</v>
      </c>
      <c r="B2722" s="16" t="s">
        <v>159</v>
      </c>
      <c r="C2722" s="16" t="str">
        <f t="shared" si="380"/>
        <v>2018</v>
      </c>
      <c r="D2722" s="16" t="str">
        <f t="shared" si="381"/>
        <v>060000</v>
      </c>
      <c r="E2722" s="16" t="str">
        <f>VLOOKUP(D2722:D5878,'[10]Catalogos CRI'!$A$10:$B$19,2,FALSE)</f>
        <v>APROVECHAMIENTOS</v>
      </c>
      <c r="F2722" s="16" t="str">
        <f t="shared" si="382"/>
        <v>063000</v>
      </c>
      <c r="G2722" s="16" t="str">
        <f>VLOOKUP(F2722:F5878,'[10]Catalogos CRI'!$A$24:$B$65,2,FALSE)</f>
        <v>OTROS APORVECHAMIENTOS</v>
      </c>
      <c r="H2722" s="16" t="str">
        <f t="shared" si="383"/>
        <v>063010</v>
      </c>
      <c r="I2722" s="16" t="str">
        <f>VLOOKUP(H2722:H5878,'[10]Catalogos CRI'!$A$70:$B$148,2,FALSE)</f>
        <v>Otros aprovechamientos</v>
      </c>
      <c r="J2722" s="16" t="str">
        <f t="shared" si="384"/>
        <v>063011</v>
      </c>
      <c r="K2722" s="16" t="str">
        <f>VLOOKUP(J2722:J5878,'[10]Catalogos CRI'!$A$153:$B$335,2,FALSE)</f>
        <v>Otros  aprovechamientos</v>
      </c>
      <c r="L2722" s="16" t="str">
        <f t="shared" si="385"/>
        <v>400</v>
      </c>
      <c r="M2722" s="16" t="str">
        <f>VLOOKUP(L2722:L5878,[11]FF!$A$10:$B$16,2,FALSE)</f>
        <v>Ingresos Propios</v>
      </c>
      <c r="N2722" s="16" t="str">
        <f t="shared" si="386"/>
        <v>401</v>
      </c>
      <c r="O2722" s="16" t="str">
        <f>VLOOKUP(N2722:N5878,[11]FF!$A$22:$B$93,2,FALSE)</f>
        <v>Ingresos Propios</v>
      </c>
      <c r="P2722" s="16">
        <v>880608</v>
      </c>
      <c r="Q2722" s="16">
        <v>1</v>
      </c>
      <c r="R2722" s="17">
        <v>2002827.64</v>
      </c>
      <c r="S2722" s="17">
        <v>0</v>
      </c>
      <c r="T2722" s="17">
        <f t="shared" si="378"/>
        <v>2002827.64</v>
      </c>
      <c r="U2722" s="17">
        <v>0</v>
      </c>
      <c r="V2722" s="17">
        <v>0</v>
      </c>
      <c r="W2722" s="17">
        <f t="shared" si="379"/>
        <v>2002827.64</v>
      </c>
      <c r="X2722" t="str">
        <f>VLOOKUP(J2722,'[12]Conver ASEJ VS Clave Nueva'!$A$4:$C$193,3,FALSE)</f>
        <v>6.3.9.9</v>
      </c>
      <c r="Y2722" t="str">
        <f>VLOOKUP(K2722,'[13]Conver ASEJ VS Clave Nueva'!$B$4:$D$193,3,FALSE)</f>
        <v>Otros  aprovechamientos</v>
      </c>
    </row>
    <row r="2723" spans="1:25" x14ac:dyDescent="0.25">
      <c r="A2723" s="16">
        <v>87018</v>
      </c>
      <c r="B2723" s="16" t="s">
        <v>159</v>
      </c>
      <c r="C2723" s="16" t="str">
        <f t="shared" si="380"/>
        <v>2018</v>
      </c>
      <c r="D2723" s="16" t="str">
        <f t="shared" si="381"/>
        <v>060000</v>
      </c>
      <c r="E2723" s="16" t="str">
        <f>VLOOKUP(D2723:D5879,'[10]Catalogos CRI'!$A$10:$B$19,2,FALSE)</f>
        <v>APROVECHAMIENTOS</v>
      </c>
      <c r="F2723" s="16" t="str">
        <f t="shared" si="382"/>
        <v>063000</v>
      </c>
      <c r="G2723" s="16" t="str">
        <f>VLOOKUP(F2723:F5879,'[10]Catalogos CRI'!$A$24:$B$65,2,FALSE)</f>
        <v>OTROS APORVECHAMIENTOS</v>
      </c>
      <c r="H2723" s="16" t="str">
        <f t="shared" si="383"/>
        <v>063010</v>
      </c>
      <c r="I2723" s="16" t="str">
        <f>VLOOKUP(H2723:H5879,'[10]Catalogos CRI'!$A$70:$B$148,2,FALSE)</f>
        <v>Otros aprovechamientos</v>
      </c>
      <c r="J2723" s="16" t="str">
        <f t="shared" si="384"/>
        <v>063011</v>
      </c>
      <c r="K2723" s="16" t="str">
        <f>VLOOKUP(J2723:J5879,'[10]Catalogos CRI'!$A$153:$B$335,2,FALSE)</f>
        <v>Otros  aprovechamientos</v>
      </c>
      <c r="L2723" s="16" t="str">
        <f t="shared" si="385"/>
        <v>400</v>
      </c>
      <c r="M2723" s="16" t="str">
        <f>VLOOKUP(L2723:L5879,[11]FF!$A$10:$B$16,2,FALSE)</f>
        <v>Ingresos Propios</v>
      </c>
      <c r="N2723" s="16" t="str">
        <f t="shared" si="386"/>
        <v>401</v>
      </c>
      <c r="O2723" s="16" t="str">
        <f>VLOOKUP(N2723:N5879,[11]FF!$A$22:$B$93,2,FALSE)</f>
        <v>Ingresos Propios</v>
      </c>
      <c r="P2723" s="16">
        <v>880609</v>
      </c>
      <c r="Q2723" s="16">
        <v>2</v>
      </c>
      <c r="R2723" s="17">
        <v>2002824</v>
      </c>
      <c r="S2723" s="17">
        <v>0</v>
      </c>
      <c r="T2723" s="17">
        <f t="shared" si="378"/>
        <v>2002824</v>
      </c>
      <c r="U2723" s="17">
        <v>0</v>
      </c>
      <c r="V2723" s="17">
        <v>0</v>
      </c>
      <c r="W2723" s="17">
        <f t="shared" si="379"/>
        <v>2002824</v>
      </c>
      <c r="X2723" t="str">
        <f>VLOOKUP(J2723,'[12]Conver ASEJ VS Clave Nueva'!$A$4:$C$193,3,FALSE)</f>
        <v>6.3.9.9</v>
      </c>
      <c r="Y2723" t="str">
        <f>VLOOKUP(K2723,'[13]Conver ASEJ VS Clave Nueva'!$B$4:$D$193,3,FALSE)</f>
        <v>Otros  aprovechamientos</v>
      </c>
    </row>
    <row r="2724" spans="1:25" x14ac:dyDescent="0.25">
      <c r="A2724" s="16">
        <v>87018</v>
      </c>
      <c r="B2724" s="16" t="s">
        <v>159</v>
      </c>
      <c r="C2724" s="16" t="str">
        <f t="shared" si="380"/>
        <v>2018</v>
      </c>
      <c r="D2724" s="16" t="str">
        <f t="shared" si="381"/>
        <v>060000</v>
      </c>
      <c r="E2724" s="16" t="str">
        <f>VLOOKUP(D2724:D5880,'[10]Catalogos CRI'!$A$10:$B$19,2,FALSE)</f>
        <v>APROVECHAMIENTOS</v>
      </c>
      <c r="F2724" s="16" t="str">
        <f t="shared" si="382"/>
        <v>063000</v>
      </c>
      <c r="G2724" s="16" t="str">
        <f>VLOOKUP(F2724:F5880,'[10]Catalogos CRI'!$A$24:$B$65,2,FALSE)</f>
        <v>OTROS APORVECHAMIENTOS</v>
      </c>
      <c r="H2724" s="16" t="str">
        <f t="shared" si="383"/>
        <v>063010</v>
      </c>
      <c r="I2724" s="16" t="str">
        <f>VLOOKUP(H2724:H5880,'[10]Catalogos CRI'!$A$70:$B$148,2,FALSE)</f>
        <v>Otros aprovechamientos</v>
      </c>
      <c r="J2724" s="16" t="str">
        <f t="shared" si="384"/>
        <v>063011</v>
      </c>
      <c r="K2724" s="16" t="str">
        <f>VLOOKUP(J2724:J5880,'[10]Catalogos CRI'!$A$153:$B$335,2,FALSE)</f>
        <v>Otros  aprovechamientos</v>
      </c>
      <c r="L2724" s="16" t="str">
        <f t="shared" si="385"/>
        <v>400</v>
      </c>
      <c r="M2724" s="16" t="str">
        <f>VLOOKUP(L2724:L5880,[11]FF!$A$10:$B$16,2,FALSE)</f>
        <v>Ingresos Propios</v>
      </c>
      <c r="N2724" s="16" t="str">
        <f t="shared" si="386"/>
        <v>401</v>
      </c>
      <c r="O2724" s="16" t="str">
        <f>VLOOKUP(N2724:N5880,[11]FF!$A$22:$B$93,2,FALSE)</f>
        <v>Ingresos Propios</v>
      </c>
      <c r="P2724" s="16">
        <v>880610</v>
      </c>
      <c r="Q2724" s="16">
        <v>3</v>
      </c>
      <c r="R2724" s="17">
        <v>2002824</v>
      </c>
      <c r="S2724" s="17">
        <v>0</v>
      </c>
      <c r="T2724" s="17">
        <f t="shared" si="378"/>
        <v>2002824</v>
      </c>
      <c r="U2724" s="17">
        <v>0</v>
      </c>
      <c r="V2724" s="17">
        <v>0</v>
      </c>
      <c r="W2724" s="17">
        <f t="shared" si="379"/>
        <v>2002824</v>
      </c>
      <c r="X2724" t="str">
        <f>VLOOKUP(J2724,'[12]Conver ASEJ VS Clave Nueva'!$A$4:$C$193,3,FALSE)</f>
        <v>6.3.9.9</v>
      </c>
      <c r="Y2724" t="str">
        <f>VLOOKUP(K2724,'[13]Conver ASEJ VS Clave Nueva'!$B$4:$D$193,3,FALSE)</f>
        <v>Otros  aprovechamientos</v>
      </c>
    </row>
    <row r="2725" spans="1:25" x14ac:dyDescent="0.25">
      <c r="A2725" s="16">
        <v>87018</v>
      </c>
      <c r="B2725" s="16" t="s">
        <v>159</v>
      </c>
      <c r="C2725" s="16" t="str">
        <f t="shared" si="380"/>
        <v>2018</v>
      </c>
      <c r="D2725" s="16" t="str">
        <f t="shared" si="381"/>
        <v>060000</v>
      </c>
      <c r="E2725" s="16" t="str">
        <f>VLOOKUP(D2725:D5881,'[10]Catalogos CRI'!$A$10:$B$19,2,FALSE)</f>
        <v>APROVECHAMIENTOS</v>
      </c>
      <c r="F2725" s="16" t="str">
        <f t="shared" si="382"/>
        <v>063000</v>
      </c>
      <c r="G2725" s="16" t="str">
        <f>VLOOKUP(F2725:F5881,'[10]Catalogos CRI'!$A$24:$B$65,2,FALSE)</f>
        <v>OTROS APORVECHAMIENTOS</v>
      </c>
      <c r="H2725" s="16" t="str">
        <f t="shared" si="383"/>
        <v>063010</v>
      </c>
      <c r="I2725" s="16" t="str">
        <f>VLOOKUP(H2725:H5881,'[10]Catalogos CRI'!$A$70:$B$148,2,FALSE)</f>
        <v>Otros aprovechamientos</v>
      </c>
      <c r="J2725" s="16" t="str">
        <f t="shared" si="384"/>
        <v>063011</v>
      </c>
      <c r="K2725" s="16" t="str">
        <f>VLOOKUP(J2725:J5881,'[10]Catalogos CRI'!$A$153:$B$335,2,FALSE)</f>
        <v>Otros  aprovechamientos</v>
      </c>
      <c r="L2725" s="16" t="str">
        <f t="shared" si="385"/>
        <v>400</v>
      </c>
      <c r="M2725" s="16" t="str">
        <f>VLOOKUP(L2725:L5881,[11]FF!$A$10:$B$16,2,FALSE)</f>
        <v>Ingresos Propios</v>
      </c>
      <c r="N2725" s="16" t="str">
        <f t="shared" si="386"/>
        <v>401</v>
      </c>
      <c r="O2725" s="16" t="str">
        <f>VLOOKUP(N2725:N5881,[11]FF!$A$22:$B$93,2,FALSE)</f>
        <v>Ingresos Propios</v>
      </c>
      <c r="P2725" s="16">
        <v>880611</v>
      </c>
      <c r="Q2725" s="16">
        <v>4</v>
      </c>
      <c r="R2725" s="17">
        <v>2002824</v>
      </c>
      <c r="S2725" s="17">
        <v>0</v>
      </c>
      <c r="T2725" s="17">
        <f t="shared" si="378"/>
        <v>2002824</v>
      </c>
      <c r="U2725" s="17">
        <v>0</v>
      </c>
      <c r="V2725" s="17">
        <v>0</v>
      </c>
      <c r="W2725" s="17">
        <f t="shared" si="379"/>
        <v>2002824</v>
      </c>
      <c r="X2725" t="str">
        <f>VLOOKUP(J2725,'[12]Conver ASEJ VS Clave Nueva'!$A$4:$C$193,3,FALSE)</f>
        <v>6.3.9.9</v>
      </c>
      <c r="Y2725" t="str">
        <f>VLOOKUP(K2725,'[13]Conver ASEJ VS Clave Nueva'!$B$4:$D$193,3,FALSE)</f>
        <v>Otros  aprovechamientos</v>
      </c>
    </row>
    <row r="2726" spans="1:25" x14ac:dyDescent="0.25">
      <c r="A2726" s="16">
        <v>87018</v>
      </c>
      <c r="B2726" s="16" t="s">
        <v>159</v>
      </c>
      <c r="C2726" s="16" t="str">
        <f t="shared" si="380"/>
        <v>2018</v>
      </c>
      <c r="D2726" s="16" t="str">
        <f t="shared" si="381"/>
        <v>060000</v>
      </c>
      <c r="E2726" s="16" t="str">
        <f>VLOOKUP(D2726:D5882,'[10]Catalogos CRI'!$A$10:$B$19,2,FALSE)</f>
        <v>APROVECHAMIENTOS</v>
      </c>
      <c r="F2726" s="16" t="str">
        <f t="shared" si="382"/>
        <v>063000</v>
      </c>
      <c r="G2726" s="16" t="str">
        <f>VLOOKUP(F2726:F5882,'[10]Catalogos CRI'!$A$24:$B$65,2,FALSE)</f>
        <v>OTROS APORVECHAMIENTOS</v>
      </c>
      <c r="H2726" s="16" t="str">
        <f t="shared" si="383"/>
        <v>063010</v>
      </c>
      <c r="I2726" s="16" t="str">
        <f>VLOOKUP(H2726:H5882,'[10]Catalogos CRI'!$A$70:$B$148,2,FALSE)</f>
        <v>Otros aprovechamientos</v>
      </c>
      <c r="J2726" s="16" t="str">
        <f t="shared" si="384"/>
        <v>063011</v>
      </c>
      <c r="K2726" s="16" t="str">
        <f>VLOOKUP(J2726:J5882,'[10]Catalogos CRI'!$A$153:$B$335,2,FALSE)</f>
        <v>Otros  aprovechamientos</v>
      </c>
      <c r="L2726" s="16" t="str">
        <f t="shared" si="385"/>
        <v>400</v>
      </c>
      <c r="M2726" s="16" t="str">
        <f>VLOOKUP(L2726:L5882,[11]FF!$A$10:$B$16,2,FALSE)</f>
        <v>Ingresos Propios</v>
      </c>
      <c r="N2726" s="16" t="str">
        <f t="shared" si="386"/>
        <v>401</v>
      </c>
      <c r="O2726" s="16" t="str">
        <f>VLOOKUP(N2726:N5882,[11]FF!$A$22:$B$93,2,FALSE)</f>
        <v>Ingresos Propios</v>
      </c>
      <c r="P2726" s="16">
        <v>880613</v>
      </c>
      <c r="Q2726" s="16">
        <v>6</v>
      </c>
      <c r="R2726" s="17">
        <v>2002824</v>
      </c>
      <c r="S2726" s="17">
        <v>0</v>
      </c>
      <c r="T2726" s="17">
        <f t="shared" si="378"/>
        <v>2002824</v>
      </c>
      <c r="U2726" s="17">
        <v>0</v>
      </c>
      <c r="V2726" s="17">
        <v>0</v>
      </c>
      <c r="W2726" s="17">
        <f t="shared" si="379"/>
        <v>2002824</v>
      </c>
      <c r="X2726" t="str">
        <f>VLOOKUP(J2726,'[12]Conver ASEJ VS Clave Nueva'!$A$4:$C$193,3,FALSE)</f>
        <v>6.3.9.9</v>
      </c>
      <c r="Y2726" t="str">
        <f>VLOOKUP(K2726,'[13]Conver ASEJ VS Clave Nueva'!$B$4:$D$193,3,FALSE)</f>
        <v>Otros  aprovechamientos</v>
      </c>
    </row>
    <row r="2727" spans="1:25" x14ac:dyDescent="0.25">
      <c r="A2727" s="16">
        <v>87018</v>
      </c>
      <c r="B2727" s="16" t="s">
        <v>159</v>
      </c>
      <c r="C2727" s="16" t="str">
        <f t="shared" si="380"/>
        <v>2018</v>
      </c>
      <c r="D2727" s="16" t="str">
        <f t="shared" si="381"/>
        <v>060000</v>
      </c>
      <c r="E2727" s="16" t="str">
        <f>VLOOKUP(D2727:D5883,'[10]Catalogos CRI'!$A$10:$B$19,2,FALSE)</f>
        <v>APROVECHAMIENTOS</v>
      </c>
      <c r="F2727" s="16" t="str">
        <f t="shared" si="382"/>
        <v>063000</v>
      </c>
      <c r="G2727" s="16" t="str">
        <f>VLOOKUP(F2727:F5883,'[10]Catalogos CRI'!$A$24:$B$65,2,FALSE)</f>
        <v>OTROS APORVECHAMIENTOS</v>
      </c>
      <c r="H2727" s="16" t="str">
        <f t="shared" si="383"/>
        <v>063010</v>
      </c>
      <c r="I2727" s="16" t="str">
        <f>VLOOKUP(H2727:H5883,'[10]Catalogos CRI'!$A$70:$B$148,2,FALSE)</f>
        <v>Otros aprovechamientos</v>
      </c>
      <c r="J2727" s="16" t="str">
        <f t="shared" si="384"/>
        <v>063011</v>
      </c>
      <c r="K2727" s="16" t="str">
        <f>VLOOKUP(J2727:J5883,'[10]Catalogos CRI'!$A$153:$B$335,2,FALSE)</f>
        <v>Otros  aprovechamientos</v>
      </c>
      <c r="L2727" s="16" t="str">
        <f t="shared" si="385"/>
        <v>400</v>
      </c>
      <c r="M2727" s="16" t="str">
        <f>VLOOKUP(L2727:L5883,[11]FF!$A$10:$B$16,2,FALSE)</f>
        <v>Ingresos Propios</v>
      </c>
      <c r="N2727" s="16" t="str">
        <f t="shared" si="386"/>
        <v>401</v>
      </c>
      <c r="O2727" s="16" t="str">
        <f>VLOOKUP(N2727:N5883,[11]FF!$A$22:$B$93,2,FALSE)</f>
        <v>Ingresos Propios</v>
      </c>
      <c r="P2727" s="16">
        <v>880614</v>
      </c>
      <c r="Q2727" s="16">
        <v>7</v>
      </c>
      <c r="R2727" s="17">
        <v>2002824</v>
      </c>
      <c r="S2727" s="17">
        <v>0</v>
      </c>
      <c r="T2727" s="17">
        <f t="shared" si="378"/>
        <v>2002824</v>
      </c>
      <c r="U2727" s="17">
        <v>0</v>
      </c>
      <c r="V2727" s="17">
        <v>0</v>
      </c>
      <c r="W2727" s="17">
        <f t="shared" si="379"/>
        <v>2002824</v>
      </c>
      <c r="X2727" t="str">
        <f>VLOOKUP(J2727,'[12]Conver ASEJ VS Clave Nueva'!$A$4:$C$193,3,FALSE)</f>
        <v>6.3.9.9</v>
      </c>
      <c r="Y2727" t="str">
        <f>VLOOKUP(K2727,'[13]Conver ASEJ VS Clave Nueva'!$B$4:$D$193,3,FALSE)</f>
        <v>Otros  aprovechamientos</v>
      </c>
    </row>
    <row r="2728" spans="1:25" x14ac:dyDescent="0.25">
      <c r="A2728" s="16">
        <v>87018</v>
      </c>
      <c r="B2728" s="16" t="s">
        <v>159</v>
      </c>
      <c r="C2728" s="16" t="str">
        <f t="shared" si="380"/>
        <v>2018</v>
      </c>
      <c r="D2728" s="16" t="str">
        <f t="shared" si="381"/>
        <v>060000</v>
      </c>
      <c r="E2728" s="16" t="str">
        <f>VLOOKUP(D2728:D5884,'[10]Catalogos CRI'!$A$10:$B$19,2,FALSE)</f>
        <v>APROVECHAMIENTOS</v>
      </c>
      <c r="F2728" s="16" t="str">
        <f t="shared" si="382"/>
        <v>063000</v>
      </c>
      <c r="G2728" s="16" t="str">
        <f>VLOOKUP(F2728:F5884,'[10]Catalogos CRI'!$A$24:$B$65,2,FALSE)</f>
        <v>OTROS APORVECHAMIENTOS</v>
      </c>
      <c r="H2728" s="16" t="str">
        <f t="shared" si="383"/>
        <v>063010</v>
      </c>
      <c r="I2728" s="16" t="str">
        <f>VLOOKUP(H2728:H5884,'[10]Catalogos CRI'!$A$70:$B$148,2,FALSE)</f>
        <v>Otros aprovechamientos</v>
      </c>
      <c r="J2728" s="16" t="str">
        <f t="shared" si="384"/>
        <v>063011</v>
      </c>
      <c r="K2728" s="16" t="str">
        <f>VLOOKUP(J2728:J5884,'[10]Catalogos CRI'!$A$153:$B$335,2,FALSE)</f>
        <v>Otros  aprovechamientos</v>
      </c>
      <c r="L2728" s="16" t="str">
        <f t="shared" si="385"/>
        <v>400</v>
      </c>
      <c r="M2728" s="16" t="str">
        <f>VLOOKUP(L2728:L5884,[11]FF!$A$10:$B$16,2,FALSE)</f>
        <v>Ingresos Propios</v>
      </c>
      <c r="N2728" s="16" t="str">
        <f t="shared" si="386"/>
        <v>401</v>
      </c>
      <c r="O2728" s="16" t="str">
        <f>VLOOKUP(N2728:N5884,[11]FF!$A$22:$B$93,2,FALSE)</f>
        <v>Ingresos Propios</v>
      </c>
      <c r="P2728" s="16">
        <v>880615</v>
      </c>
      <c r="Q2728" s="16">
        <v>8</v>
      </c>
      <c r="R2728" s="17">
        <v>2002824</v>
      </c>
      <c r="S2728" s="17">
        <v>0</v>
      </c>
      <c r="T2728" s="17">
        <f t="shared" si="378"/>
        <v>2002824</v>
      </c>
      <c r="U2728" s="17">
        <v>0</v>
      </c>
      <c r="V2728" s="17">
        <v>0</v>
      </c>
      <c r="W2728" s="17">
        <f t="shared" si="379"/>
        <v>2002824</v>
      </c>
      <c r="X2728" t="str">
        <f>VLOOKUP(J2728,'[12]Conver ASEJ VS Clave Nueva'!$A$4:$C$193,3,FALSE)</f>
        <v>6.3.9.9</v>
      </c>
      <c r="Y2728" t="str">
        <f>VLOOKUP(K2728,'[13]Conver ASEJ VS Clave Nueva'!$B$4:$D$193,3,FALSE)</f>
        <v>Otros  aprovechamientos</v>
      </c>
    </row>
    <row r="2729" spans="1:25" x14ac:dyDescent="0.25">
      <c r="A2729" s="16">
        <v>87018</v>
      </c>
      <c r="B2729" s="16" t="s">
        <v>159</v>
      </c>
      <c r="C2729" s="16" t="str">
        <f t="shared" si="380"/>
        <v>2018</v>
      </c>
      <c r="D2729" s="16" t="str">
        <f t="shared" si="381"/>
        <v>060000</v>
      </c>
      <c r="E2729" s="16" t="str">
        <f>VLOOKUP(D2729:D5885,'[10]Catalogos CRI'!$A$10:$B$19,2,FALSE)</f>
        <v>APROVECHAMIENTOS</v>
      </c>
      <c r="F2729" s="16" t="str">
        <f t="shared" si="382"/>
        <v>063000</v>
      </c>
      <c r="G2729" s="16" t="str">
        <f>VLOOKUP(F2729:F5885,'[10]Catalogos CRI'!$A$24:$B$65,2,FALSE)</f>
        <v>OTROS APORVECHAMIENTOS</v>
      </c>
      <c r="H2729" s="16" t="str">
        <f t="shared" si="383"/>
        <v>063010</v>
      </c>
      <c r="I2729" s="16" t="str">
        <f>VLOOKUP(H2729:H5885,'[10]Catalogos CRI'!$A$70:$B$148,2,FALSE)</f>
        <v>Otros aprovechamientos</v>
      </c>
      <c r="J2729" s="16" t="str">
        <f t="shared" si="384"/>
        <v>063011</v>
      </c>
      <c r="K2729" s="16" t="str">
        <f>VLOOKUP(J2729:J5885,'[10]Catalogos CRI'!$A$153:$B$335,2,FALSE)</f>
        <v>Otros  aprovechamientos</v>
      </c>
      <c r="L2729" s="16" t="str">
        <f t="shared" si="385"/>
        <v>400</v>
      </c>
      <c r="M2729" s="16" t="str">
        <f>VLOOKUP(L2729:L5885,[11]FF!$A$10:$B$16,2,FALSE)</f>
        <v>Ingresos Propios</v>
      </c>
      <c r="N2729" s="16" t="str">
        <f t="shared" si="386"/>
        <v>401</v>
      </c>
      <c r="O2729" s="16" t="str">
        <f>VLOOKUP(N2729:N5885,[11]FF!$A$22:$B$93,2,FALSE)</f>
        <v>Ingresos Propios</v>
      </c>
      <c r="P2729" s="16">
        <v>880616</v>
      </c>
      <c r="Q2729" s="16">
        <v>9</v>
      </c>
      <c r="R2729" s="17">
        <v>2002824</v>
      </c>
      <c r="S2729" s="17">
        <v>0</v>
      </c>
      <c r="T2729" s="17">
        <f t="shared" si="378"/>
        <v>2002824</v>
      </c>
      <c r="U2729" s="17">
        <v>0</v>
      </c>
      <c r="V2729" s="17">
        <v>0</v>
      </c>
      <c r="W2729" s="17">
        <f t="shared" si="379"/>
        <v>2002824</v>
      </c>
      <c r="X2729" t="str">
        <f>VLOOKUP(J2729,'[12]Conver ASEJ VS Clave Nueva'!$A$4:$C$193,3,FALSE)</f>
        <v>6.3.9.9</v>
      </c>
      <c r="Y2729" t="str">
        <f>VLOOKUP(K2729,'[13]Conver ASEJ VS Clave Nueva'!$B$4:$D$193,3,FALSE)</f>
        <v>Otros  aprovechamientos</v>
      </c>
    </row>
    <row r="2730" spans="1:25" x14ac:dyDescent="0.25">
      <c r="A2730" s="16">
        <v>87018</v>
      </c>
      <c r="B2730" s="16" t="s">
        <v>159</v>
      </c>
      <c r="C2730" s="16" t="str">
        <f t="shared" si="380"/>
        <v>2018</v>
      </c>
      <c r="D2730" s="16" t="str">
        <f t="shared" si="381"/>
        <v>060000</v>
      </c>
      <c r="E2730" s="16" t="str">
        <f>VLOOKUP(D2730:D5886,'[10]Catalogos CRI'!$A$10:$B$19,2,FALSE)</f>
        <v>APROVECHAMIENTOS</v>
      </c>
      <c r="F2730" s="16" t="str">
        <f t="shared" si="382"/>
        <v>063000</v>
      </c>
      <c r="G2730" s="16" t="str">
        <f>VLOOKUP(F2730:F5886,'[10]Catalogos CRI'!$A$24:$B$65,2,FALSE)</f>
        <v>OTROS APORVECHAMIENTOS</v>
      </c>
      <c r="H2730" s="16" t="str">
        <f t="shared" si="383"/>
        <v>063010</v>
      </c>
      <c r="I2730" s="16" t="str">
        <f>VLOOKUP(H2730:H5886,'[10]Catalogos CRI'!$A$70:$B$148,2,FALSE)</f>
        <v>Otros aprovechamientos</v>
      </c>
      <c r="J2730" s="16" t="str">
        <f t="shared" si="384"/>
        <v>063011</v>
      </c>
      <c r="K2730" s="16" t="str">
        <f>VLOOKUP(J2730:J5886,'[10]Catalogos CRI'!$A$153:$B$335,2,FALSE)</f>
        <v>Otros  aprovechamientos</v>
      </c>
      <c r="L2730" s="16" t="str">
        <f t="shared" si="385"/>
        <v>400</v>
      </c>
      <c r="M2730" s="16" t="str">
        <f>VLOOKUP(L2730:L5886,[11]FF!$A$10:$B$16,2,FALSE)</f>
        <v>Ingresos Propios</v>
      </c>
      <c r="N2730" s="16" t="str">
        <f t="shared" si="386"/>
        <v>401</v>
      </c>
      <c r="O2730" s="16" t="str">
        <f>VLOOKUP(N2730:N5886,[11]FF!$A$22:$B$93,2,FALSE)</f>
        <v>Ingresos Propios</v>
      </c>
      <c r="P2730" s="16">
        <v>880617</v>
      </c>
      <c r="Q2730" s="16">
        <v>10</v>
      </c>
      <c r="R2730" s="17">
        <v>2002824</v>
      </c>
      <c r="S2730" s="17">
        <v>0</v>
      </c>
      <c r="T2730" s="17">
        <f t="shared" si="378"/>
        <v>2002824</v>
      </c>
      <c r="U2730" s="17">
        <v>0</v>
      </c>
      <c r="V2730" s="17">
        <v>0</v>
      </c>
      <c r="W2730" s="17">
        <f t="shared" si="379"/>
        <v>2002824</v>
      </c>
      <c r="X2730" t="str">
        <f>VLOOKUP(J2730,'[12]Conver ASEJ VS Clave Nueva'!$A$4:$C$193,3,FALSE)</f>
        <v>6.3.9.9</v>
      </c>
      <c r="Y2730" t="str">
        <f>VLOOKUP(K2730,'[13]Conver ASEJ VS Clave Nueva'!$B$4:$D$193,3,FALSE)</f>
        <v>Otros  aprovechamientos</v>
      </c>
    </row>
    <row r="2731" spans="1:25" x14ac:dyDescent="0.25">
      <c r="A2731" s="16">
        <v>87018</v>
      </c>
      <c r="B2731" s="16" t="s">
        <v>159</v>
      </c>
      <c r="C2731" s="16" t="str">
        <f t="shared" si="380"/>
        <v>2018</v>
      </c>
      <c r="D2731" s="16" t="str">
        <f t="shared" si="381"/>
        <v>060000</v>
      </c>
      <c r="E2731" s="16" t="str">
        <f>VLOOKUP(D2731:D5887,'[10]Catalogos CRI'!$A$10:$B$19,2,FALSE)</f>
        <v>APROVECHAMIENTOS</v>
      </c>
      <c r="F2731" s="16" t="str">
        <f t="shared" si="382"/>
        <v>063000</v>
      </c>
      <c r="G2731" s="16" t="str">
        <f>VLOOKUP(F2731:F5887,'[10]Catalogos CRI'!$A$24:$B$65,2,FALSE)</f>
        <v>OTROS APORVECHAMIENTOS</v>
      </c>
      <c r="H2731" s="16" t="str">
        <f t="shared" si="383"/>
        <v>063010</v>
      </c>
      <c r="I2731" s="16" t="str">
        <f>VLOOKUP(H2731:H5887,'[10]Catalogos CRI'!$A$70:$B$148,2,FALSE)</f>
        <v>Otros aprovechamientos</v>
      </c>
      <c r="J2731" s="16" t="str">
        <f t="shared" si="384"/>
        <v>063011</v>
      </c>
      <c r="K2731" s="16" t="str">
        <f>VLOOKUP(J2731:J5887,'[10]Catalogos CRI'!$A$153:$B$335,2,FALSE)</f>
        <v>Otros  aprovechamientos</v>
      </c>
      <c r="L2731" s="16" t="str">
        <f t="shared" si="385"/>
        <v>400</v>
      </c>
      <c r="M2731" s="16" t="str">
        <f>VLOOKUP(L2731:L5887,[11]FF!$A$10:$B$16,2,FALSE)</f>
        <v>Ingresos Propios</v>
      </c>
      <c r="N2731" s="16" t="str">
        <f t="shared" si="386"/>
        <v>401</v>
      </c>
      <c r="O2731" s="16" t="str">
        <f>VLOOKUP(N2731:N5887,[11]FF!$A$22:$B$93,2,FALSE)</f>
        <v>Ingresos Propios</v>
      </c>
      <c r="P2731" s="16">
        <v>880618</v>
      </c>
      <c r="Q2731" s="16">
        <v>11</v>
      </c>
      <c r="R2731" s="17">
        <v>2002824</v>
      </c>
      <c r="S2731" s="17">
        <v>0</v>
      </c>
      <c r="T2731" s="17">
        <f t="shared" si="378"/>
        <v>2002824</v>
      </c>
      <c r="U2731" s="17">
        <v>0</v>
      </c>
      <c r="V2731" s="17">
        <v>0</v>
      </c>
      <c r="W2731" s="17">
        <f t="shared" si="379"/>
        <v>2002824</v>
      </c>
      <c r="X2731" t="str">
        <f>VLOOKUP(J2731,'[12]Conver ASEJ VS Clave Nueva'!$A$4:$C$193,3,FALSE)</f>
        <v>6.3.9.9</v>
      </c>
      <c r="Y2731" t="str">
        <f>VLOOKUP(K2731,'[13]Conver ASEJ VS Clave Nueva'!$B$4:$D$193,3,FALSE)</f>
        <v>Otros  aprovechamientos</v>
      </c>
    </row>
    <row r="2732" spans="1:25" x14ac:dyDescent="0.25">
      <c r="A2732" s="16">
        <v>87018</v>
      </c>
      <c r="B2732" s="16" t="s">
        <v>159</v>
      </c>
      <c r="C2732" s="16" t="str">
        <f t="shared" si="380"/>
        <v>2018</v>
      </c>
      <c r="D2732" s="16" t="str">
        <f t="shared" si="381"/>
        <v>060000</v>
      </c>
      <c r="E2732" s="16" t="str">
        <f>VLOOKUP(D2732:D5888,'[10]Catalogos CRI'!$A$10:$B$19,2,FALSE)</f>
        <v>APROVECHAMIENTOS</v>
      </c>
      <c r="F2732" s="16" t="str">
        <f t="shared" si="382"/>
        <v>063000</v>
      </c>
      <c r="G2732" s="16" t="str">
        <f>VLOOKUP(F2732:F5888,'[10]Catalogos CRI'!$A$24:$B$65,2,FALSE)</f>
        <v>OTROS APORVECHAMIENTOS</v>
      </c>
      <c r="H2732" s="16" t="str">
        <f t="shared" si="383"/>
        <v>063010</v>
      </c>
      <c r="I2732" s="16" t="str">
        <f>VLOOKUP(H2732:H5888,'[10]Catalogos CRI'!$A$70:$B$148,2,FALSE)</f>
        <v>Otros aprovechamientos</v>
      </c>
      <c r="J2732" s="16" t="str">
        <f t="shared" si="384"/>
        <v>063011</v>
      </c>
      <c r="K2732" s="16" t="str">
        <f>VLOOKUP(J2732:J5888,'[10]Catalogos CRI'!$A$153:$B$335,2,FALSE)</f>
        <v>Otros  aprovechamientos</v>
      </c>
      <c r="L2732" s="16" t="str">
        <f t="shared" si="385"/>
        <v>400</v>
      </c>
      <c r="M2732" s="16" t="str">
        <f>VLOOKUP(L2732:L5888,[11]FF!$A$10:$B$16,2,FALSE)</f>
        <v>Ingresos Propios</v>
      </c>
      <c r="N2732" s="16" t="str">
        <f t="shared" si="386"/>
        <v>401</v>
      </c>
      <c r="O2732" s="16" t="str">
        <f>VLOOKUP(N2732:N5888,[11]FF!$A$22:$B$93,2,FALSE)</f>
        <v>Ingresos Propios</v>
      </c>
      <c r="P2732" s="16">
        <v>880619</v>
      </c>
      <c r="Q2732" s="16">
        <v>12</v>
      </c>
      <c r="R2732" s="17">
        <v>2002824</v>
      </c>
      <c r="S2732" s="17">
        <v>0</v>
      </c>
      <c r="T2732" s="17">
        <f t="shared" si="378"/>
        <v>2002824</v>
      </c>
      <c r="U2732" s="17">
        <v>0</v>
      </c>
      <c r="V2732" s="17">
        <v>0</v>
      </c>
      <c r="W2732" s="17">
        <f t="shared" si="379"/>
        <v>2002824</v>
      </c>
      <c r="X2732" t="str">
        <f>VLOOKUP(J2732,'[12]Conver ASEJ VS Clave Nueva'!$A$4:$C$193,3,FALSE)</f>
        <v>6.3.9.9</v>
      </c>
      <c r="Y2732" t="str">
        <f>VLOOKUP(K2732,'[13]Conver ASEJ VS Clave Nueva'!$B$4:$D$193,3,FALSE)</f>
        <v>Otros  aprovechamientos</v>
      </c>
    </row>
    <row r="2733" spans="1:25" x14ac:dyDescent="0.25">
      <c r="A2733" s="16">
        <v>87019</v>
      </c>
      <c r="B2733" s="16" t="s">
        <v>67</v>
      </c>
      <c r="C2733" s="16" t="str">
        <f t="shared" si="380"/>
        <v>2018</v>
      </c>
      <c r="D2733" s="16" t="str">
        <f t="shared" si="381"/>
        <v>060000</v>
      </c>
      <c r="E2733" s="16" t="str">
        <f>VLOOKUP(D2733:D5889,'[10]Catalogos CRI'!$A$10:$B$19,2,FALSE)</f>
        <v>APROVECHAMIENTOS</v>
      </c>
      <c r="F2733" s="16" t="str">
        <f t="shared" si="382"/>
        <v>064000</v>
      </c>
      <c r="G2733" s="16" t="str">
        <f>VLOOKUP(F2733:F5889,'[10]Catalogos CRI'!$A$24:$B$65,2,FALSE)</f>
        <v>ACCESORIOS DE LOS APORVECHAMIENTOS</v>
      </c>
      <c r="H2733" s="16" t="str">
        <f t="shared" si="383"/>
        <v>064010</v>
      </c>
      <c r="I2733" s="16" t="str">
        <f>VLOOKUP(H2733:H5889,'[10]Catalogos CRI'!$A$70:$B$148,2,FALSE)</f>
        <v>Otros no especificados</v>
      </c>
      <c r="J2733" s="16" t="str">
        <f t="shared" si="384"/>
        <v>064011</v>
      </c>
      <c r="K2733" s="16" t="str">
        <f>VLOOKUP(J2733:J5889,'[10]Catalogos CRI'!$A$153:$B$335,2,FALSE)</f>
        <v>Otros  accesorios</v>
      </c>
      <c r="L2733" s="16" t="str">
        <f t="shared" si="385"/>
        <v>400</v>
      </c>
      <c r="M2733" s="16" t="str">
        <f>VLOOKUP(L2733:L5889,[11]FF!$A$10:$B$16,2,FALSE)</f>
        <v>Ingresos Propios</v>
      </c>
      <c r="N2733" s="16" t="str">
        <f t="shared" si="386"/>
        <v>401</v>
      </c>
      <c r="O2733" s="16" t="str">
        <f>VLOOKUP(N2733:N5889,[11]FF!$A$22:$B$93,2,FALSE)</f>
        <v>Ingresos Propios</v>
      </c>
      <c r="P2733" s="16">
        <v>880620</v>
      </c>
      <c r="Q2733" s="16">
        <v>1</v>
      </c>
      <c r="R2733" s="17">
        <v>202074.68</v>
      </c>
      <c r="S2733" s="17">
        <v>0</v>
      </c>
      <c r="T2733" s="17">
        <f t="shared" si="378"/>
        <v>202074.68</v>
      </c>
      <c r="U2733" s="17">
        <v>0</v>
      </c>
      <c r="V2733" s="17">
        <v>0</v>
      </c>
      <c r="W2733" s="17">
        <f t="shared" si="379"/>
        <v>202074.68</v>
      </c>
      <c r="X2733" t="str">
        <f>VLOOKUP(J2733,'[12]Conver ASEJ VS Clave Nueva'!$A$4:$C$193,3,FALSE)</f>
        <v>6.4.1.9</v>
      </c>
      <c r="Y2733" t="str">
        <f>VLOOKUP(K2733,'[13]Conver ASEJ VS Clave Nueva'!$B$4:$D$193,3,FALSE)</f>
        <v>Otros  accesorios</v>
      </c>
    </row>
    <row r="2734" spans="1:25" x14ac:dyDescent="0.25">
      <c r="A2734" s="16">
        <v>87019</v>
      </c>
      <c r="B2734" s="16" t="s">
        <v>67</v>
      </c>
      <c r="C2734" s="16" t="str">
        <f t="shared" si="380"/>
        <v>2018</v>
      </c>
      <c r="D2734" s="16" t="str">
        <f t="shared" si="381"/>
        <v>060000</v>
      </c>
      <c r="E2734" s="16" t="str">
        <f>VLOOKUP(D2734:D5890,'[10]Catalogos CRI'!$A$10:$B$19,2,FALSE)</f>
        <v>APROVECHAMIENTOS</v>
      </c>
      <c r="F2734" s="16" t="str">
        <f t="shared" si="382"/>
        <v>064000</v>
      </c>
      <c r="G2734" s="16" t="str">
        <f>VLOOKUP(F2734:F5890,'[10]Catalogos CRI'!$A$24:$B$65,2,FALSE)</f>
        <v>ACCESORIOS DE LOS APORVECHAMIENTOS</v>
      </c>
      <c r="H2734" s="16" t="str">
        <f t="shared" si="383"/>
        <v>064010</v>
      </c>
      <c r="I2734" s="16" t="str">
        <f>VLOOKUP(H2734:H5890,'[10]Catalogos CRI'!$A$70:$B$148,2,FALSE)</f>
        <v>Otros no especificados</v>
      </c>
      <c r="J2734" s="16" t="str">
        <f t="shared" si="384"/>
        <v>064011</v>
      </c>
      <c r="K2734" s="16" t="str">
        <f>VLOOKUP(J2734:J5890,'[10]Catalogos CRI'!$A$153:$B$335,2,FALSE)</f>
        <v>Otros  accesorios</v>
      </c>
      <c r="L2734" s="16" t="str">
        <f t="shared" si="385"/>
        <v>400</v>
      </c>
      <c r="M2734" s="16" t="str">
        <f>VLOOKUP(L2734:L5890,[11]FF!$A$10:$B$16,2,FALSE)</f>
        <v>Ingresos Propios</v>
      </c>
      <c r="N2734" s="16" t="str">
        <f t="shared" si="386"/>
        <v>401</v>
      </c>
      <c r="O2734" s="16" t="str">
        <f>VLOOKUP(N2734:N5890,[11]FF!$A$22:$B$93,2,FALSE)</f>
        <v>Ingresos Propios</v>
      </c>
      <c r="P2734" s="16">
        <v>880621</v>
      </c>
      <c r="Q2734" s="16">
        <v>2</v>
      </c>
      <c r="R2734" s="17">
        <v>202073</v>
      </c>
      <c r="S2734" s="17">
        <v>0</v>
      </c>
      <c r="T2734" s="17">
        <f t="shared" si="378"/>
        <v>202073</v>
      </c>
      <c r="U2734" s="17">
        <v>0</v>
      </c>
      <c r="V2734" s="17">
        <v>0</v>
      </c>
      <c r="W2734" s="17">
        <f t="shared" si="379"/>
        <v>202073</v>
      </c>
      <c r="X2734" t="str">
        <f>VLOOKUP(J2734,'[12]Conver ASEJ VS Clave Nueva'!$A$4:$C$193,3,FALSE)</f>
        <v>6.4.1.9</v>
      </c>
      <c r="Y2734" t="str">
        <f>VLOOKUP(K2734,'[13]Conver ASEJ VS Clave Nueva'!$B$4:$D$193,3,FALSE)</f>
        <v>Otros  accesorios</v>
      </c>
    </row>
    <row r="2735" spans="1:25" x14ac:dyDescent="0.25">
      <c r="A2735" s="16">
        <v>87019</v>
      </c>
      <c r="B2735" s="16" t="s">
        <v>67</v>
      </c>
      <c r="C2735" s="16" t="str">
        <f t="shared" si="380"/>
        <v>2018</v>
      </c>
      <c r="D2735" s="16" t="str">
        <f t="shared" si="381"/>
        <v>060000</v>
      </c>
      <c r="E2735" s="16" t="str">
        <f>VLOOKUP(D2735:D5891,'[10]Catalogos CRI'!$A$10:$B$19,2,FALSE)</f>
        <v>APROVECHAMIENTOS</v>
      </c>
      <c r="F2735" s="16" t="str">
        <f t="shared" si="382"/>
        <v>064000</v>
      </c>
      <c r="G2735" s="16" t="str">
        <f>VLOOKUP(F2735:F5891,'[10]Catalogos CRI'!$A$24:$B$65,2,FALSE)</f>
        <v>ACCESORIOS DE LOS APORVECHAMIENTOS</v>
      </c>
      <c r="H2735" s="16" t="str">
        <f t="shared" si="383"/>
        <v>064010</v>
      </c>
      <c r="I2735" s="16" t="str">
        <f>VLOOKUP(H2735:H5891,'[10]Catalogos CRI'!$A$70:$B$148,2,FALSE)</f>
        <v>Otros no especificados</v>
      </c>
      <c r="J2735" s="16" t="str">
        <f t="shared" si="384"/>
        <v>064011</v>
      </c>
      <c r="K2735" s="16" t="str">
        <f>VLOOKUP(J2735:J5891,'[10]Catalogos CRI'!$A$153:$B$335,2,FALSE)</f>
        <v>Otros  accesorios</v>
      </c>
      <c r="L2735" s="16" t="str">
        <f t="shared" si="385"/>
        <v>400</v>
      </c>
      <c r="M2735" s="16" t="str">
        <f>VLOOKUP(L2735:L5891,[11]FF!$A$10:$B$16,2,FALSE)</f>
        <v>Ingresos Propios</v>
      </c>
      <c r="N2735" s="16" t="str">
        <f t="shared" si="386"/>
        <v>401</v>
      </c>
      <c r="O2735" s="16" t="str">
        <f>VLOOKUP(N2735:N5891,[11]FF!$A$22:$B$93,2,FALSE)</f>
        <v>Ingresos Propios</v>
      </c>
      <c r="P2735" s="16">
        <v>880622</v>
      </c>
      <c r="Q2735" s="16">
        <v>3</v>
      </c>
      <c r="R2735" s="17">
        <v>202073</v>
      </c>
      <c r="S2735" s="17">
        <v>0</v>
      </c>
      <c r="T2735" s="17">
        <f t="shared" si="378"/>
        <v>202073</v>
      </c>
      <c r="U2735" s="17">
        <v>0</v>
      </c>
      <c r="V2735" s="17">
        <v>0</v>
      </c>
      <c r="W2735" s="17">
        <f t="shared" si="379"/>
        <v>202073</v>
      </c>
      <c r="X2735" t="str">
        <f>VLOOKUP(J2735,'[12]Conver ASEJ VS Clave Nueva'!$A$4:$C$193,3,FALSE)</f>
        <v>6.4.1.9</v>
      </c>
      <c r="Y2735" t="str">
        <f>VLOOKUP(K2735,'[13]Conver ASEJ VS Clave Nueva'!$B$4:$D$193,3,FALSE)</f>
        <v>Otros  accesorios</v>
      </c>
    </row>
    <row r="2736" spans="1:25" x14ac:dyDescent="0.25">
      <c r="A2736" s="16">
        <v>87019</v>
      </c>
      <c r="B2736" s="16" t="s">
        <v>67</v>
      </c>
      <c r="C2736" s="16" t="str">
        <f t="shared" si="380"/>
        <v>2018</v>
      </c>
      <c r="D2736" s="16" t="str">
        <f t="shared" si="381"/>
        <v>060000</v>
      </c>
      <c r="E2736" s="16" t="str">
        <f>VLOOKUP(D2736:D5892,'[10]Catalogos CRI'!$A$10:$B$19,2,FALSE)</f>
        <v>APROVECHAMIENTOS</v>
      </c>
      <c r="F2736" s="16" t="str">
        <f t="shared" si="382"/>
        <v>064000</v>
      </c>
      <c r="G2736" s="16" t="str">
        <f>VLOOKUP(F2736:F5892,'[10]Catalogos CRI'!$A$24:$B$65,2,FALSE)</f>
        <v>ACCESORIOS DE LOS APORVECHAMIENTOS</v>
      </c>
      <c r="H2736" s="16" t="str">
        <f t="shared" si="383"/>
        <v>064010</v>
      </c>
      <c r="I2736" s="16" t="str">
        <f>VLOOKUP(H2736:H5892,'[10]Catalogos CRI'!$A$70:$B$148,2,FALSE)</f>
        <v>Otros no especificados</v>
      </c>
      <c r="J2736" s="16" t="str">
        <f t="shared" si="384"/>
        <v>064011</v>
      </c>
      <c r="K2736" s="16" t="str">
        <f>VLOOKUP(J2736:J5892,'[10]Catalogos CRI'!$A$153:$B$335,2,FALSE)</f>
        <v>Otros  accesorios</v>
      </c>
      <c r="L2736" s="16" t="str">
        <f t="shared" si="385"/>
        <v>400</v>
      </c>
      <c r="M2736" s="16" t="str">
        <f>VLOOKUP(L2736:L5892,[11]FF!$A$10:$B$16,2,FALSE)</f>
        <v>Ingresos Propios</v>
      </c>
      <c r="N2736" s="16" t="str">
        <f t="shared" si="386"/>
        <v>401</v>
      </c>
      <c r="O2736" s="16" t="str">
        <f>VLOOKUP(N2736:N5892,[11]FF!$A$22:$B$93,2,FALSE)</f>
        <v>Ingresos Propios</v>
      </c>
      <c r="P2736" s="16">
        <v>880623</v>
      </c>
      <c r="Q2736" s="16">
        <v>4</v>
      </c>
      <c r="R2736" s="17">
        <v>202073</v>
      </c>
      <c r="S2736" s="17">
        <v>0</v>
      </c>
      <c r="T2736" s="17">
        <f t="shared" si="378"/>
        <v>202073</v>
      </c>
      <c r="U2736" s="17">
        <v>0</v>
      </c>
      <c r="V2736" s="17">
        <v>0</v>
      </c>
      <c r="W2736" s="17">
        <f t="shared" si="379"/>
        <v>202073</v>
      </c>
      <c r="X2736" t="str">
        <f>VLOOKUP(J2736,'[12]Conver ASEJ VS Clave Nueva'!$A$4:$C$193,3,FALSE)</f>
        <v>6.4.1.9</v>
      </c>
      <c r="Y2736" t="str">
        <f>VLOOKUP(K2736,'[13]Conver ASEJ VS Clave Nueva'!$B$4:$D$193,3,FALSE)</f>
        <v>Otros  accesorios</v>
      </c>
    </row>
    <row r="2737" spans="1:25" x14ac:dyDescent="0.25">
      <c r="A2737" s="16">
        <v>87019</v>
      </c>
      <c r="B2737" s="16" t="s">
        <v>67</v>
      </c>
      <c r="C2737" s="16" t="str">
        <f t="shared" si="380"/>
        <v>2018</v>
      </c>
      <c r="D2737" s="16" t="str">
        <f t="shared" si="381"/>
        <v>060000</v>
      </c>
      <c r="E2737" s="16" t="str">
        <f>VLOOKUP(D2737:D5893,'[10]Catalogos CRI'!$A$10:$B$19,2,FALSE)</f>
        <v>APROVECHAMIENTOS</v>
      </c>
      <c r="F2737" s="16" t="str">
        <f t="shared" si="382"/>
        <v>064000</v>
      </c>
      <c r="G2737" s="16" t="str">
        <f>VLOOKUP(F2737:F5893,'[10]Catalogos CRI'!$A$24:$B$65,2,FALSE)</f>
        <v>ACCESORIOS DE LOS APORVECHAMIENTOS</v>
      </c>
      <c r="H2737" s="16" t="str">
        <f t="shared" si="383"/>
        <v>064010</v>
      </c>
      <c r="I2737" s="16" t="str">
        <f>VLOOKUP(H2737:H5893,'[10]Catalogos CRI'!$A$70:$B$148,2,FALSE)</f>
        <v>Otros no especificados</v>
      </c>
      <c r="J2737" s="16" t="str">
        <f t="shared" si="384"/>
        <v>064011</v>
      </c>
      <c r="K2737" s="16" t="str">
        <f>VLOOKUP(J2737:J5893,'[10]Catalogos CRI'!$A$153:$B$335,2,FALSE)</f>
        <v>Otros  accesorios</v>
      </c>
      <c r="L2737" s="16" t="str">
        <f t="shared" si="385"/>
        <v>400</v>
      </c>
      <c r="M2737" s="16" t="str">
        <f>VLOOKUP(L2737:L5893,[11]FF!$A$10:$B$16,2,FALSE)</f>
        <v>Ingresos Propios</v>
      </c>
      <c r="N2737" s="16" t="str">
        <f t="shared" si="386"/>
        <v>401</v>
      </c>
      <c r="O2737" s="16" t="str">
        <f>VLOOKUP(N2737:N5893,[11]FF!$A$22:$B$93,2,FALSE)</f>
        <v>Ingresos Propios</v>
      </c>
      <c r="P2737" s="16">
        <v>880625</v>
      </c>
      <c r="Q2737" s="16">
        <v>6</v>
      </c>
      <c r="R2737" s="17">
        <v>202073</v>
      </c>
      <c r="S2737" s="17">
        <v>0</v>
      </c>
      <c r="T2737" s="17">
        <f t="shared" si="378"/>
        <v>202073</v>
      </c>
      <c r="U2737" s="17">
        <v>0</v>
      </c>
      <c r="V2737" s="17">
        <v>0</v>
      </c>
      <c r="W2737" s="17">
        <f t="shared" si="379"/>
        <v>202073</v>
      </c>
      <c r="X2737" t="str">
        <f>VLOOKUP(J2737,'[12]Conver ASEJ VS Clave Nueva'!$A$4:$C$193,3,FALSE)</f>
        <v>6.4.1.9</v>
      </c>
      <c r="Y2737" t="str">
        <f>VLOOKUP(K2737,'[13]Conver ASEJ VS Clave Nueva'!$B$4:$D$193,3,FALSE)</f>
        <v>Otros  accesorios</v>
      </c>
    </row>
    <row r="2738" spans="1:25" x14ac:dyDescent="0.25">
      <c r="A2738" s="16">
        <v>87019</v>
      </c>
      <c r="B2738" s="16" t="s">
        <v>67</v>
      </c>
      <c r="C2738" s="16" t="str">
        <f t="shared" si="380"/>
        <v>2018</v>
      </c>
      <c r="D2738" s="16" t="str">
        <f t="shared" si="381"/>
        <v>060000</v>
      </c>
      <c r="E2738" s="16" t="str">
        <f>VLOOKUP(D2738:D5894,'[10]Catalogos CRI'!$A$10:$B$19,2,FALSE)</f>
        <v>APROVECHAMIENTOS</v>
      </c>
      <c r="F2738" s="16" t="str">
        <f t="shared" si="382"/>
        <v>064000</v>
      </c>
      <c r="G2738" s="16" t="str">
        <f>VLOOKUP(F2738:F5894,'[10]Catalogos CRI'!$A$24:$B$65,2,FALSE)</f>
        <v>ACCESORIOS DE LOS APORVECHAMIENTOS</v>
      </c>
      <c r="H2738" s="16" t="str">
        <f t="shared" si="383"/>
        <v>064010</v>
      </c>
      <c r="I2738" s="16" t="str">
        <f>VLOOKUP(H2738:H5894,'[10]Catalogos CRI'!$A$70:$B$148,2,FALSE)</f>
        <v>Otros no especificados</v>
      </c>
      <c r="J2738" s="16" t="str">
        <f t="shared" si="384"/>
        <v>064011</v>
      </c>
      <c r="K2738" s="16" t="str">
        <f>VLOOKUP(J2738:J5894,'[10]Catalogos CRI'!$A$153:$B$335,2,FALSE)</f>
        <v>Otros  accesorios</v>
      </c>
      <c r="L2738" s="16" t="str">
        <f t="shared" si="385"/>
        <v>400</v>
      </c>
      <c r="M2738" s="16" t="str">
        <f>VLOOKUP(L2738:L5894,[11]FF!$A$10:$B$16,2,FALSE)</f>
        <v>Ingresos Propios</v>
      </c>
      <c r="N2738" s="16" t="str">
        <f t="shared" si="386"/>
        <v>401</v>
      </c>
      <c r="O2738" s="16" t="str">
        <f>VLOOKUP(N2738:N5894,[11]FF!$A$22:$B$93,2,FALSE)</f>
        <v>Ingresos Propios</v>
      </c>
      <c r="P2738" s="16">
        <v>880626</v>
      </c>
      <c r="Q2738" s="16">
        <v>7</v>
      </c>
      <c r="R2738" s="17">
        <v>202073</v>
      </c>
      <c r="S2738" s="17">
        <v>0</v>
      </c>
      <c r="T2738" s="17">
        <f t="shared" si="378"/>
        <v>202073</v>
      </c>
      <c r="U2738" s="17">
        <v>0</v>
      </c>
      <c r="V2738" s="17">
        <v>0</v>
      </c>
      <c r="W2738" s="17">
        <f t="shared" si="379"/>
        <v>202073</v>
      </c>
      <c r="X2738" t="str">
        <f>VLOOKUP(J2738,'[12]Conver ASEJ VS Clave Nueva'!$A$4:$C$193,3,FALSE)</f>
        <v>6.4.1.9</v>
      </c>
      <c r="Y2738" t="str">
        <f>VLOOKUP(K2738,'[13]Conver ASEJ VS Clave Nueva'!$B$4:$D$193,3,FALSE)</f>
        <v>Otros  accesorios</v>
      </c>
    </row>
    <row r="2739" spans="1:25" x14ac:dyDescent="0.25">
      <c r="A2739" s="16">
        <v>87019</v>
      </c>
      <c r="B2739" s="16" t="s">
        <v>67</v>
      </c>
      <c r="C2739" s="16" t="str">
        <f t="shared" si="380"/>
        <v>2018</v>
      </c>
      <c r="D2739" s="16" t="str">
        <f t="shared" si="381"/>
        <v>060000</v>
      </c>
      <c r="E2739" s="16" t="str">
        <f>VLOOKUP(D2739:D5895,'[10]Catalogos CRI'!$A$10:$B$19,2,FALSE)</f>
        <v>APROVECHAMIENTOS</v>
      </c>
      <c r="F2739" s="16" t="str">
        <f t="shared" si="382"/>
        <v>064000</v>
      </c>
      <c r="G2739" s="16" t="str">
        <f>VLOOKUP(F2739:F5895,'[10]Catalogos CRI'!$A$24:$B$65,2,FALSE)</f>
        <v>ACCESORIOS DE LOS APORVECHAMIENTOS</v>
      </c>
      <c r="H2739" s="16" t="str">
        <f t="shared" si="383"/>
        <v>064010</v>
      </c>
      <c r="I2739" s="16" t="str">
        <f>VLOOKUP(H2739:H5895,'[10]Catalogos CRI'!$A$70:$B$148,2,FALSE)</f>
        <v>Otros no especificados</v>
      </c>
      <c r="J2739" s="16" t="str">
        <f t="shared" si="384"/>
        <v>064011</v>
      </c>
      <c r="K2739" s="16" t="str">
        <f>VLOOKUP(J2739:J5895,'[10]Catalogos CRI'!$A$153:$B$335,2,FALSE)</f>
        <v>Otros  accesorios</v>
      </c>
      <c r="L2739" s="16" t="str">
        <f t="shared" si="385"/>
        <v>400</v>
      </c>
      <c r="M2739" s="16" t="str">
        <f>VLOOKUP(L2739:L5895,[11]FF!$A$10:$B$16,2,FALSE)</f>
        <v>Ingresos Propios</v>
      </c>
      <c r="N2739" s="16" t="str">
        <f t="shared" si="386"/>
        <v>401</v>
      </c>
      <c r="O2739" s="16" t="str">
        <f>VLOOKUP(N2739:N5895,[11]FF!$A$22:$B$93,2,FALSE)</f>
        <v>Ingresos Propios</v>
      </c>
      <c r="P2739" s="16">
        <v>880627</v>
      </c>
      <c r="Q2739" s="16">
        <v>8</v>
      </c>
      <c r="R2739" s="17">
        <v>202073</v>
      </c>
      <c r="S2739" s="17">
        <v>0</v>
      </c>
      <c r="T2739" s="17">
        <f t="shared" si="378"/>
        <v>202073</v>
      </c>
      <c r="U2739" s="17">
        <v>0</v>
      </c>
      <c r="V2739" s="17">
        <v>0</v>
      </c>
      <c r="W2739" s="17">
        <f t="shared" si="379"/>
        <v>202073</v>
      </c>
      <c r="X2739" t="str">
        <f>VLOOKUP(J2739,'[12]Conver ASEJ VS Clave Nueva'!$A$4:$C$193,3,FALSE)</f>
        <v>6.4.1.9</v>
      </c>
      <c r="Y2739" t="str">
        <f>VLOOKUP(K2739,'[13]Conver ASEJ VS Clave Nueva'!$B$4:$D$193,3,FALSE)</f>
        <v>Otros  accesorios</v>
      </c>
    </row>
    <row r="2740" spans="1:25" x14ac:dyDescent="0.25">
      <c r="A2740" s="16">
        <v>87019</v>
      </c>
      <c r="B2740" s="16" t="s">
        <v>67</v>
      </c>
      <c r="C2740" s="16" t="str">
        <f t="shared" si="380"/>
        <v>2018</v>
      </c>
      <c r="D2740" s="16" t="str">
        <f t="shared" si="381"/>
        <v>060000</v>
      </c>
      <c r="E2740" s="16" t="str">
        <f>VLOOKUP(D2740:D5896,'[10]Catalogos CRI'!$A$10:$B$19,2,FALSE)</f>
        <v>APROVECHAMIENTOS</v>
      </c>
      <c r="F2740" s="16" t="str">
        <f t="shared" si="382"/>
        <v>064000</v>
      </c>
      <c r="G2740" s="16" t="str">
        <f>VLOOKUP(F2740:F5896,'[10]Catalogos CRI'!$A$24:$B$65,2,FALSE)</f>
        <v>ACCESORIOS DE LOS APORVECHAMIENTOS</v>
      </c>
      <c r="H2740" s="16" t="str">
        <f t="shared" si="383"/>
        <v>064010</v>
      </c>
      <c r="I2740" s="16" t="str">
        <f>VLOOKUP(H2740:H5896,'[10]Catalogos CRI'!$A$70:$B$148,2,FALSE)</f>
        <v>Otros no especificados</v>
      </c>
      <c r="J2740" s="16" t="str">
        <f t="shared" si="384"/>
        <v>064011</v>
      </c>
      <c r="K2740" s="16" t="str">
        <f>VLOOKUP(J2740:J5896,'[10]Catalogos CRI'!$A$153:$B$335,2,FALSE)</f>
        <v>Otros  accesorios</v>
      </c>
      <c r="L2740" s="16" t="str">
        <f t="shared" si="385"/>
        <v>400</v>
      </c>
      <c r="M2740" s="16" t="str">
        <f>VLOOKUP(L2740:L5896,[11]FF!$A$10:$B$16,2,FALSE)</f>
        <v>Ingresos Propios</v>
      </c>
      <c r="N2740" s="16" t="str">
        <f t="shared" si="386"/>
        <v>401</v>
      </c>
      <c r="O2740" s="16" t="str">
        <f>VLOOKUP(N2740:N5896,[11]FF!$A$22:$B$93,2,FALSE)</f>
        <v>Ingresos Propios</v>
      </c>
      <c r="P2740" s="16">
        <v>880628</v>
      </c>
      <c r="Q2740" s="16">
        <v>9</v>
      </c>
      <c r="R2740" s="17">
        <v>202073</v>
      </c>
      <c r="S2740" s="17">
        <v>0</v>
      </c>
      <c r="T2740" s="17">
        <f t="shared" si="378"/>
        <v>202073</v>
      </c>
      <c r="U2740" s="17">
        <v>0</v>
      </c>
      <c r="V2740" s="17">
        <v>0</v>
      </c>
      <c r="W2740" s="17">
        <f t="shared" si="379"/>
        <v>202073</v>
      </c>
      <c r="X2740" t="str">
        <f>VLOOKUP(J2740,'[12]Conver ASEJ VS Clave Nueva'!$A$4:$C$193,3,FALSE)</f>
        <v>6.4.1.9</v>
      </c>
      <c r="Y2740" t="str">
        <f>VLOOKUP(K2740,'[13]Conver ASEJ VS Clave Nueva'!$B$4:$D$193,3,FALSE)</f>
        <v>Otros  accesorios</v>
      </c>
    </row>
    <row r="2741" spans="1:25" x14ac:dyDescent="0.25">
      <c r="A2741" s="16">
        <v>87019</v>
      </c>
      <c r="B2741" s="16" t="s">
        <v>67</v>
      </c>
      <c r="C2741" s="16" t="str">
        <f t="shared" si="380"/>
        <v>2018</v>
      </c>
      <c r="D2741" s="16" t="str">
        <f t="shared" si="381"/>
        <v>060000</v>
      </c>
      <c r="E2741" s="16" t="str">
        <f>VLOOKUP(D2741:D5897,'[10]Catalogos CRI'!$A$10:$B$19,2,FALSE)</f>
        <v>APROVECHAMIENTOS</v>
      </c>
      <c r="F2741" s="16" t="str">
        <f t="shared" si="382"/>
        <v>064000</v>
      </c>
      <c r="G2741" s="16" t="str">
        <f>VLOOKUP(F2741:F5897,'[10]Catalogos CRI'!$A$24:$B$65,2,FALSE)</f>
        <v>ACCESORIOS DE LOS APORVECHAMIENTOS</v>
      </c>
      <c r="H2741" s="16" t="str">
        <f t="shared" si="383"/>
        <v>064010</v>
      </c>
      <c r="I2741" s="16" t="str">
        <f>VLOOKUP(H2741:H5897,'[10]Catalogos CRI'!$A$70:$B$148,2,FALSE)</f>
        <v>Otros no especificados</v>
      </c>
      <c r="J2741" s="16" t="str">
        <f t="shared" si="384"/>
        <v>064011</v>
      </c>
      <c r="K2741" s="16" t="str">
        <f>VLOOKUP(J2741:J5897,'[10]Catalogos CRI'!$A$153:$B$335,2,FALSE)</f>
        <v>Otros  accesorios</v>
      </c>
      <c r="L2741" s="16" t="str">
        <f t="shared" si="385"/>
        <v>400</v>
      </c>
      <c r="M2741" s="16" t="str">
        <f>VLOOKUP(L2741:L5897,[11]FF!$A$10:$B$16,2,FALSE)</f>
        <v>Ingresos Propios</v>
      </c>
      <c r="N2741" s="16" t="str">
        <f t="shared" si="386"/>
        <v>401</v>
      </c>
      <c r="O2741" s="16" t="str">
        <f>VLOOKUP(N2741:N5897,[11]FF!$A$22:$B$93,2,FALSE)</f>
        <v>Ingresos Propios</v>
      </c>
      <c r="P2741" s="16">
        <v>880629</v>
      </c>
      <c r="Q2741" s="16">
        <v>10</v>
      </c>
      <c r="R2741" s="17">
        <v>202073</v>
      </c>
      <c r="S2741" s="17">
        <v>0</v>
      </c>
      <c r="T2741" s="17">
        <f t="shared" si="378"/>
        <v>202073</v>
      </c>
      <c r="U2741" s="17">
        <v>0</v>
      </c>
      <c r="V2741" s="17">
        <v>0</v>
      </c>
      <c r="W2741" s="17">
        <f t="shared" si="379"/>
        <v>202073</v>
      </c>
      <c r="X2741" t="str">
        <f>VLOOKUP(J2741,'[12]Conver ASEJ VS Clave Nueva'!$A$4:$C$193,3,FALSE)</f>
        <v>6.4.1.9</v>
      </c>
      <c r="Y2741" t="str">
        <f>VLOOKUP(K2741,'[13]Conver ASEJ VS Clave Nueva'!$B$4:$D$193,3,FALSE)</f>
        <v>Otros  accesorios</v>
      </c>
    </row>
    <row r="2742" spans="1:25" x14ac:dyDescent="0.25">
      <c r="A2742" s="16">
        <v>87019</v>
      </c>
      <c r="B2742" s="16" t="s">
        <v>67</v>
      </c>
      <c r="C2742" s="16" t="str">
        <f t="shared" si="380"/>
        <v>2018</v>
      </c>
      <c r="D2742" s="16" t="str">
        <f t="shared" si="381"/>
        <v>060000</v>
      </c>
      <c r="E2742" s="16" t="str">
        <f>VLOOKUP(D2742:D5898,'[10]Catalogos CRI'!$A$10:$B$19,2,FALSE)</f>
        <v>APROVECHAMIENTOS</v>
      </c>
      <c r="F2742" s="16" t="str">
        <f t="shared" si="382"/>
        <v>064000</v>
      </c>
      <c r="G2742" s="16" t="str">
        <f>VLOOKUP(F2742:F5898,'[10]Catalogos CRI'!$A$24:$B$65,2,FALSE)</f>
        <v>ACCESORIOS DE LOS APORVECHAMIENTOS</v>
      </c>
      <c r="H2742" s="16" t="str">
        <f t="shared" si="383"/>
        <v>064010</v>
      </c>
      <c r="I2742" s="16" t="str">
        <f>VLOOKUP(H2742:H5898,'[10]Catalogos CRI'!$A$70:$B$148,2,FALSE)</f>
        <v>Otros no especificados</v>
      </c>
      <c r="J2742" s="16" t="str">
        <f t="shared" si="384"/>
        <v>064011</v>
      </c>
      <c r="K2742" s="16" t="str">
        <f>VLOOKUP(J2742:J5898,'[10]Catalogos CRI'!$A$153:$B$335,2,FALSE)</f>
        <v>Otros  accesorios</v>
      </c>
      <c r="L2742" s="16" t="str">
        <f t="shared" si="385"/>
        <v>400</v>
      </c>
      <c r="M2742" s="16" t="str">
        <f>VLOOKUP(L2742:L5898,[11]FF!$A$10:$B$16,2,FALSE)</f>
        <v>Ingresos Propios</v>
      </c>
      <c r="N2742" s="16" t="str">
        <f t="shared" si="386"/>
        <v>401</v>
      </c>
      <c r="O2742" s="16" t="str">
        <f>VLOOKUP(N2742:N5898,[11]FF!$A$22:$B$93,2,FALSE)</f>
        <v>Ingresos Propios</v>
      </c>
      <c r="P2742" s="16">
        <v>880630</v>
      </c>
      <c r="Q2742" s="16">
        <v>11</v>
      </c>
      <c r="R2742" s="17">
        <v>202073</v>
      </c>
      <c r="S2742" s="17">
        <v>0</v>
      </c>
      <c r="T2742" s="17">
        <f t="shared" si="378"/>
        <v>202073</v>
      </c>
      <c r="U2742" s="17">
        <v>0</v>
      </c>
      <c r="V2742" s="17">
        <v>0</v>
      </c>
      <c r="W2742" s="17">
        <f t="shared" si="379"/>
        <v>202073</v>
      </c>
      <c r="X2742" t="str">
        <f>VLOOKUP(J2742,'[12]Conver ASEJ VS Clave Nueva'!$A$4:$C$193,3,FALSE)</f>
        <v>6.4.1.9</v>
      </c>
      <c r="Y2742" t="str">
        <f>VLOOKUP(K2742,'[13]Conver ASEJ VS Clave Nueva'!$B$4:$D$193,3,FALSE)</f>
        <v>Otros  accesorios</v>
      </c>
    </row>
    <row r="2743" spans="1:25" x14ac:dyDescent="0.25">
      <c r="A2743" s="16">
        <v>87019</v>
      </c>
      <c r="B2743" s="16" t="s">
        <v>67</v>
      </c>
      <c r="C2743" s="16" t="str">
        <f t="shared" si="380"/>
        <v>2018</v>
      </c>
      <c r="D2743" s="16" t="str">
        <f t="shared" si="381"/>
        <v>060000</v>
      </c>
      <c r="E2743" s="16" t="str">
        <f>VLOOKUP(D2743:D5899,'[10]Catalogos CRI'!$A$10:$B$19,2,FALSE)</f>
        <v>APROVECHAMIENTOS</v>
      </c>
      <c r="F2743" s="16" t="str">
        <f t="shared" si="382"/>
        <v>064000</v>
      </c>
      <c r="G2743" s="16" t="str">
        <f>VLOOKUP(F2743:F5899,'[10]Catalogos CRI'!$A$24:$B$65,2,FALSE)</f>
        <v>ACCESORIOS DE LOS APORVECHAMIENTOS</v>
      </c>
      <c r="H2743" s="16" t="str">
        <f t="shared" si="383"/>
        <v>064010</v>
      </c>
      <c r="I2743" s="16" t="str">
        <f>VLOOKUP(H2743:H5899,'[10]Catalogos CRI'!$A$70:$B$148,2,FALSE)</f>
        <v>Otros no especificados</v>
      </c>
      <c r="J2743" s="16" t="str">
        <f t="shared" si="384"/>
        <v>064011</v>
      </c>
      <c r="K2743" s="16" t="str">
        <f>VLOOKUP(J2743:J5899,'[10]Catalogos CRI'!$A$153:$B$335,2,FALSE)</f>
        <v>Otros  accesorios</v>
      </c>
      <c r="L2743" s="16" t="str">
        <f t="shared" si="385"/>
        <v>400</v>
      </c>
      <c r="M2743" s="16" t="str">
        <f>VLOOKUP(L2743:L5899,[11]FF!$A$10:$B$16,2,FALSE)</f>
        <v>Ingresos Propios</v>
      </c>
      <c r="N2743" s="16" t="str">
        <f t="shared" si="386"/>
        <v>401</v>
      </c>
      <c r="O2743" s="16" t="str">
        <f>VLOOKUP(N2743:N5899,[11]FF!$A$22:$B$93,2,FALSE)</f>
        <v>Ingresos Propios</v>
      </c>
      <c r="P2743" s="16">
        <v>880631</v>
      </c>
      <c r="Q2743" s="16">
        <v>12</v>
      </c>
      <c r="R2743" s="17">
        <v>202073</v>
      </c>
      <c r="S2743" s="17">
        <v>0</v>
      </c>
      <c r="T2743" s="17">
        <f t="shared" si="378"/>
        <v>202073</v>
      </c>
      <c r="U2743" s="17">
        <v>0</v>
      </c>
      <c r="V2743" s="17">
        <v>0</v>
      </c>
      <c r="W2743" s="17">
        <f t="shared" si="379"/>
        <v>202073</v>
      </c>
      <c r="X2743" t="str">
        <f>VLOOKUP(J2743,'[12]Conver ASEJ VS Clave Nueva'!$A$4:$C$193,3,FALSE)</f>
        <v>6.4.1.9</v>
      </c>
      <c r="Y2743" t="str">
        <f>VLOOKUP(K2743,'[13]Conver ASEJ VS Clave Nueva'!$B$4:$D$193,3,FALSE)</f>
        <v>Otros  accesorios</v>
      </c>
    </row>
    <row r="2744" spans="1:25" x14ac:dyDescent="0.25">
      <c r="A2744" s="16">
        <v>87020</v>
      </c>
      <c r="B2744" s="16" t="s">
        <v>160</v>
      </c>
      <c r="C2744" s="16" t="str">
        <f t="shared" si="380"/>
        <v>2018</v>
      </c>
      <c r="D2744" s="16" t="str">
        <f t="shared" si="381"/>
        <v>080000</v>
      </c>
      <c r="E2744" s="16" t="str">
        <f>VLOOKUP(D2744:D5900,'[10]Catalogos CRI'!$A$10:$B$19,2,FALSE)</f>
        <v>PARTICIPACIONES Y APORTACIONES</v>
      </c>
      <c r="F2744" s="16" t="str">
        <f t="shared" si="382"/>
        <v>082000</v>
      </c>
      <c r="G2744" s="16" t="str">
        <f>VLOOKUP(F2744:F5900,'[10]Catalogos CRI'!$A$24:$B$65,2,FALSE)</f>
        <v>APORTACIONES</v>
      </c>
      <c r="H2744" s="16" t="str">
        <f t="shared" si="383"/>
        <v>082010</v>
      </c>
      <c r="I2744" s="16" t="str">
        <f>VLOOKUP(H2744:H5900,'[10]Catalogos CRI'!$A$70:$B$148,2,FALSE)</f>
        <v>Aportaciones federales</v>
      </c>
      <c r="J2744" s="16" t="str">
        <f t="shared" si="384"/>
        <v>082011</v>
      </c>
      <c r="K2744" s="16" t="str">
        <f>VLOOKUP(J2744:J5900,'[10]Catalogos CRI'!$A$153:$B$335,2,FALSE)</f>
        <v>Del fondo de infraestructura social municipal</v>
      </c>
      <c r="L2744" s="16" t="str">
        <f t="shared" si="385"/>
        <v>500</v>
      </c>
      <c r="M2744" s="16" t="str">
        <f>VLOOKUP(L2744:L5900,[11]FF!$A$10:$B$16,2,FALSE)</f>
        <v>Recursos Federales</v>
      </c>
      <c r="N2744" s="16" t="str">
        <f t="shared" si="386"/>
        <v>506</v>
      </c>
      <c r="O2744" s="16" t="str">
        <f>VLOOKUP(N2744:N5900,[11]FF!$A$22:$B$93,2,FALSE)</f>
        <v>Fondo de Infraestructura Social Municipal 2018</v>
      </c>
      <c r="P2744" s="16">
        <v>880632</v>
      </c>
      <c r="Q2744" s="16">
        <v>1</v>
      </c>
      <c r="R2744" s="17">
        <v>5972500.9699999997</v>
      </c>
      <c r="S2744" s="17">
        <v>0</v>
      </c>
      <c r="T2744" s="17">
        <f t="shared" si="378"/>
        <v>5972500.9699999997</v>
      </c>
      <c r="U2744" s="17">
        <v>0</v>
      </c>
      <c r="V2744" s="17">
        <v>0</v>
      </c>
      <c r="W2744" s="17">
        <f t="shared" si="379"/>
        <v>5972500.9699999997</v>
      </c>
      <c r="X2744" t="str">
        <f>VLOOKUP(J2744,'[12]Conver ASEJ VS Clave Nueva'!$A$4:$C$193,3,FALSE)</f>
        <v>8.2.1.1</v>
      </c>
      <c r="Y2744" t="str">
        <f>VLOOKUP(K2744,'[13]Conver ASEJ VS Clave Nueva'!$B$4:$D$193,3,FALSE)</f>
        <v>Del fondo de infraestructura social municipal</v>
      </c>
    </row>
    <row r="2745" spans="1:25" x14ac:dyDescent="0.25">
      <c r="A2745" s="16">
        <v>87020</v>
      </c>
      <c r="B2745" s="16" t="s">
        <v>160</v>
      </c>
      <c r="C2745" s="16" t="str">
        <f t="shared" si="380"/>
        <v>2018</v>
      </c>
      <c r="D2745" s="16" t="str">
        <f t="shared" si="381"/>
        <v>080000</v>
      </c>
      <c r="E2745" s="16" t="str">
        <f>VLOOKUP(D2745:D5901,'[10]Catalogos CRI'!$A$10:$B$19,2,FALSE)</f>
        <v>PARTICIPACIONES Y APORTACIONES</v>
      </c>
      <c r="F2745" s="16" t="str">
        <f t="shared" si="382"/>
        <v>082000</v>
      </c>
      <c r="G2745" s="16" t="str">
        <f>VLOOKUP(F2745:F5901,'[10]Catalogos CRI'!$A$24:$B$65,2,FALSE)</f>
        <v>APORTACIONES</v>
      </c>
      <c r="H2745" s="16" t="str">
        <f t="shared" si="383"/>
        <v>082010</v>
      </c>
      <c r="I2745" s="16" t="str">
        <f>VLOOKUP(H2745:H5901,'[10]Catalogos CRI'!$A$70:$B$148,2,FALSE)</f>
        <v>Aportaciones federales</v>
      </c>
      <c r="J2745" s="16" t="str">
        <f t="shared" si="384"/>
        <v>082011</v>
      </c>
      <c r="K2745" s="16" t="str">
        <f>VLOOKUP(J2745:J5901,'[10]Catalogos CRI'!$A$153:$B$335,2,FALSE)</f>
        <v>Del fondo de infraestructura social municipal</v>
      </c>
      <c r="L2745" s="16" t="str">
        <f t="shared" si="385"/>
        <v>500</v>
      </c>
      <c r="M2745" s="16" t="str">
        <f>VLOOKUP(L2745:L5901,[11]FF!$A$10:$B$16,2,FALSE)</f>
        <v>Recursos Federales</v>
      </c>
      <c r="N2745" s="16" t="str">
        <f t="shared" si="386"/>
        <v>506</v>
      </c>
      <c r="O2745" s="16" t="str">
        <f>VLOOKUP(N2745:N5901,[11]FF!$A$22:$B$93,2,FALSE)</f>
        <v>Fondo de Infraestructura Social Municipal 2018</v>
      </c>
      <c r="P2745" s="16">
        <v>880633</v>
      </c>
      <c r="Q2745" s="16">
        <v>2</v>
      </c>
      <c r="R2745" s="17">
        <v>5972504</v>
      </c>
      <c r="S2745" s="17">
        <v>0</v>
      </c>
      <c r="T2745" s="17">
        <f t="shared" si="378"/>
        <v>5972504</v>
      </c>
      <c r="U2745" s="17">
        <v>0</v>
      </c>
      <c r="V2745" s="17">
        <v>0</v>
      </c>
      <c r="W2745" s="17">
        <f t="shared" si="379"/>
        <v>5972504</v>
      </c>
      <c r="X2745" t="str">
        <f>VLOOKUP(J2745,'[12]Conver ASEJ VS Clave Nueva'!$A$4:$C$193,3,FALSE)</f>
        <v>8.2.1.1</v>
      </c>
      <c r="Y2745" t="str">
        <f>VLOOKUP(K2745,'[13]Conver ASEJ VS Clave Nueva'!$B$4:$D$193,3,FALSE)</f>
        <v>Del fondo de infraestructura social municipal</v>
      </c>
    </row>
    <row r="2746" spans="1:25" x14ac:dyDescent="0.25">
      <c r="A2746" s="16">
        <v>87020</v>
      </c>
      <c r="B2746" s="16" t="s">
        <v>160</v>
      </c>
      <c r="C2746" s="16" t="str">
        <f t="shared" si="380"/>
        <v>2018</v>
      </c>
      <c r="D2746" s="16" t="str">
        <f t="shared" si="381"/>
        <v>080000</v>
      </c>
      <c r="E2746" s="16" t="str">
        <f>VLOOKUP(D2746:D5902,'[10]Catalogos CRI'!$A$10:$B$19,2,FALSE)</f>
        <v>PARTICIPACIONES Y APORTACIONES</v>
      </c>
      <c r="F2746" s="16" t="str">
        <f t="shared" si="382"/>
        <v>082000</v>
      </c>
      <c r="G2746" s="16" t="str">
        <f>VLOOKUP(F2746:F5902,'[10]Catalogos CRI'!$A$24:$B$65,2,FALSE)</f>
        <v>APORTACIONES</v>
      </c>
      <c r="H2746" s="16" t="str">
        <f t="shared" si="383"/>
        <v>082010</v>
      </c>
      <c r="I2746" s="16" t="str">
        <f>VLOOKUP(H2746:H5902,'[10]Catalogos CRI'!$A$70:$B$148,2,FALSE)</f>
        <v>Aportaciones federales</v>
      </c>
      <c r="J2746" s="16" t="str">
        <f t="shared" si="384"/>
        <v>082011</v>
      </c>
      <c r="K2746" s="16" t="str">
        <f>VLOOKUP(J2746:J5902,'[10]Catalogos CRI'!$A$153:$B$335,2,FALSE)</f>
        <v>Del fondo de infraestructura social municipal</v>
      </c>
      <c r="L2746" s="16" t="str">
        <f t="shared" si="385"/>
        <v>500</v>
      </c>
      <c r="M2746" s="16" t="str">
        <f>VLOOKUP(L2746:L5902,[11]FF!$A$10:$B$16,2,FALSE)</f>
        <v>Recursos Federales</v>
      </c>
      <c r="N2746" s="16" t="str">
        <f t="shared" si="386"/>
        <v>506</v>
      </c>
      <c r="O2746" s="16" t="str">
        <f>VLOOKUP(N2746:N5902,[11]FF!$A$22:$B$93,2,FALSE)</f>
        <v>Fondo de Infraestructura Social Municipal 2018</v>
      </c>
      <c r="P2746" s="16">
        <v>880634</v>
      </c>
      <c r="Q2746" s="16">
        <v>3</v>
      </c>
      <c r="R2746" s="17">
        <v>5972504</v>
      </c>
      <c r="S2746" s="17">
        <v>0</v>
      </c>
      <c r="T2746" s="17">
        <f t="shared" si="378"/>
        <v>5972504</v>
      </c>
      <c r="U2746" s="17">
        <v>0</v>
      </c>
      <c r="V2746" s="17">
        <v>0</v>
      </c>
      <c r="W2746" s="17">
        <f t="shared" si="379"/>
        <v>5972504</v>
      </c>
      <c r="X2746" t="str">
        <f>VLOOKUP(J2746,'[12]Conver ASEJ VS Clave Nueva'!$A$4:$C$193,3,FALSE)</f>
        <v>8.2.1.1</v>
      </c>
      <c r="Y2746" t="str">
        <f>VLOOKUP(K2746,'[13]Conver ASEJ VS Clave Nueva'!$B$4:$D$193,3,FALSE)</f>
        <v>Del fondo de infraestructura social municipal</v>
      </c>
    </row>
    <row r="2747" spans="1:25" x14ac:dyDescent="0.25">
      <c r="A2747" s="16">
        <v>87020</v>
      </c>
      <c r="B2747" s="16" t="s">
        <v>160</v>
      </c>
      <c r="C2747" s="16" t="str">
        <f t="shared" si="380"/>
        <v>2018</v>
      </c>
      <c r="D2747" s="16" t="str">
        <f t="shared" si="381"/>
        <v>080000</v>
      </c>
      <c r="E2747" s="16" t="str">
        <f>VLOOKUP(D2747:D5903,'[10]Catalogos CRI'!$A$10:$B$19,2,FALSE)</f>
        <v>PARTICIPACIONES Y APORTACIONES</v>
      </c>
      <c r="F2747" s="16" t="str">
        <f t="shared" si="382"/>
        <v>082000</v>
      </c>
      <c r="G2747" s="16" t="str">
        <f>VLOOKUP(F2747:F5903,'[10]Catalogos CRI'!$A$24:$B$65,2,FALSE)</f>
        <v>APORTACIONES</v>
      </c>
      <c r="H2747" s="16" t="str">
        <f t="shared" si="383"/>
        <v>082010</v>
      </c>
      <c r="I2747" s="16" t="str">
        <f>VLOOKUP(H2747:H5903,'[10]Catalogos CRI'!$A$70:$B$148,2,FALSE)</f>
        <v>Aportaciones federales</v>
      </c>
      <c r="J2747" s="16" t="str">
        <f t="shared" si="384"/>
        <v>082011</v>
      </c>
      <c r="K2747" s="16" t="str">
        <f>VLOOKUP(J2747:J5903,'[10]Catalogos CRI'!$A$153:$B$335,2,FALSE)</f>
        <v>Del fondo de infraestructura social municipal</v>
      </c>
      <c r="L2747" s="16" t="str">
        <f t="shared" si="385"/>
        <v>500</v>
      </c>
      <c r="M2747" s="16" t="str">
        <f>VLOOKUP(L2747:L5903,[11]FF!$A$10:$B$16,2,FALSE)</f>
        <v>Recursos Federales</v>
      </c>
      <c r="N2747" s="16" t="str">
        <f t="shared" si="386"/>
        <v>506</v>
      </c>
      <c r="O2747" s="16" t="str">
        <f>VLOOKUP(N2747:N5903,[11]FF!$A$22:$B$93,2,FALSE)</f>
        <v>Fondo de Infraestructura Social Municipal 2018</v>
      </c>
      <c r="P2747" s="16">
        <v>880635</v>
      </c>
      <c r="Q2747" s="16">
        <v>4</v>
      </c>
      <c r="R2747" s="17">
        <v>5972504</v>
      </c>
      <c r="S2747" s="17">
        <v>0</v>
      </c>
      <c r="T2747" s="17">
        <f t="shared" si="378"/>
        <v>5972504</v>
      </c>
      <c r="U2747" s="17">
        <v>0</v>
      </c>
      <c r="V2747" s="17">
        <v>0</v>
      </c>
      <c r="W2747" s="17">
        <f t="shared" si="379"/>
        <v>5972504</v>
      </c>
      <c r="X2747" t="str">
        <f>VLOOKUP(J2747,'[12]Conver ASEJ VS Clave Nueva'!$A$4:$C$193,3,FALSE)</f>
        <v>8.2.1.1</v>
      </c>
      <c r="Y2747" t="str">
        <f>VLOOKUP(K2747,'[13]Conver ASEJ VS Clave Nueva'!$B$4:$D$193,3,FALSE)</f>
        <v>Del fondo de infraestructura social municipal</v>
      </c>
    </row>
    <row r="2748" spans="1:25" x14ac:dyDescent="0.25">
      <c r="A2748" s="16">
        <v>87020</v>
      </c>
      <c r="B2748" s="16" t="s">
        <v>160</v>
      </c>
      <c r="C2748" s="16" t="str">
        <f t="shared" si="380"/>
        <v>2018</v>
      </c>
      <c r="D2748" s="16" t="str">
        <f t="shared" si="381"/>
        <v>080000</v>
      </c>
      <c r="E2748" s="16" t="str">
        <f>VLOOKUP(D2748:D5904,'[10]Catalogos CRI'!$A$10:$B$19,2,FALSE)</f>
        <v>PARTICIPACIONES Y APORTACIONES</v>
      </c>
      <c r="F2748" s="16" t="str">
        <f t="shared" si="382"/>
        <v>082000</v>
      </c>
      <c r="G2748" s="16" t="str">
        <f>VLOOKUP(F2748:F5904,'[10]Catalogos CRI'!$A$24:$B$65,2,FALSE)</f>
        <v>APORTACIONES</v>
      </c>
      <c r="H2748" s="16" t="str">
        <f t="shared" si="383"/>
        <v>082010</v>
      </c>
      <c r="I2748" s="16" t="str">
        <f>VLOOKUP(H2748:H5904,'[10]Catalogos CRI'!$A$70:$B$148,2,FALSE)</f>
        <v>Aportaciones federales</v>
      </c>
      <c r="J2748" s="16" t="str">
        <f t="shared" si="384"/>
        <v>082011</v>
      </c>
      <c r="K2748" s="16" t="str">
        <f>VLOOKUP(J2748:J5904,'[10]Catalogos CRI'!$A$153:$B$335,2,FALSE)</f>
        <v>Del fondo de infraestructura social municipal</v>
      </c>
      <c r="L2748" s="16" t="str">
        <f t="shared" si="385"/>
        <v>500</v>
      </c>
      <c r="M2748" s="16" t="str">
        <f>VLOOKUP(L2748:L5904,[11]FF!$A$10:$B$16,2,FALSE)</f>
        <v>Recursos Federales</v>
      </c>
      <c r="N2748" s="16" t="str">
        <f t="shared" si="386"/>
        <v>506</v>
      </c>
      <c r="O2748" s="16" t="str">
        <f>VLOOKUP(N2748:N5904,[11]FF!$A$22:$B$93,2,FALSE)</f>
        <v>Fondo de Infraestructura Social Municipal 2018</v>
      </c>
      <c r="P2748" s="16">
        <v>880637</v>
      </c>
      <c r="Q2748" s="16">
        <v>6</v>
      </c>
      <c r="R2748" s="17">
        <v>5972504</v>
      </c>
      <c r="S2748" s="17">
        <v>-1387904.9699999988</v>
      </c>
      <c r="T2748" s="17">
        <f t="shared" si="378"/>
        <v>4584599.0300000012</v>
      </c>
      <c r="U2748" s="17">
        <v>0</v>
      </c>
      <c r="V2748" s="17">
        <v>0</v>
      </c>
      <c r="W2748" s="17">
        <f t="shared" si="379"/>
        <v>4584599.0300000012</v>
      </c>
      <c r="X2748" t="str">
        <f>VLOOKUP(J2748,'[12]Conver ASEJ VS Clave Nueva'!$A$4:$C$193,3,FALSE)</f>
        <v>8.2.1.1</v>
      </c>
      <c r="Y2748" t="str">
        <f>VLOOKUP(K2748,'[13]Conver ASEJ VS Clave Nueva'!$B$4:$D$193,3,FALSE)</f>
        <v>Del fondo de infraestructura social municipal</v>
      </c>
    </row>
    <row r="2749" spans="1:25" x14ac:dyDescent="0.25">
      <c r="A2749" s="16">
        <v>87020</v>
      </c>
      <c r="B2749" s="16" t="s">
        <v>160</v>
      </c>
      <c r="C2749" s="16" t="str">
        <f t="shared" si="380"/>
        <v>2018</v>
      </c>
      <c r="D2749" s="16" t="str">
        <f t="shared" si="381"/>
        <v>080000</v>
      </c>
      <c r="E2749" s="16" t="str">
        <f>VLOOKUP(D2749:D5905,'[10]Catalogos CRI'!$A$10:$B$19,2,FALSE)</f>
        <v>PARTICIPACIONES Y APORTACIONES</v>
      </c>
      <c r="F2749" s="16" t="str">
        <f t="shared" si="382"/>
        <v>082000</v>
      </c>
      <c r="G2749" s="16" t="str">
        <f>VLOOKUP(F2749:F5905,'[10]Catalogos CRI'!$A$24:$B$65,2,FALSE)</f>
        <v>APORTACIONES</v>
      </c>
      <c r="H2749" s="16" t="str">
        <f t="shared" si="383"/>
        <v>082010</v>
      </c>
      <c r="I2749" s="16" t="str">
        <f>VLOOKUP(H2749:H5905,'[10]Catalogos CRI'!$A$70:$B$148,2,FALSE)</f>
        <v>Aportaciones federales</v>
      </c>
      <c r="J2749" s="16" t="str">
        <f t="shared" si="384"/>
        <v>082011</v>
      </c>
      <c r="K2749" s="16" t="str">
        <f>VLOOKUP(J2749:J5905,'[10]Catalogos CRI'!$A$153:$B$335,2,FALSE)</f>
        <v>Del fondo de infraestructura social municipal</v>
      </c>
      <c r="L2749" s="16" t="str">
        <f t="shared" si="385"/>
        <v>500</v>
      </c>
      <c r="M2749" s="16" t="str">
        <f>VLOOKUP(L2749:L5905,[11]FF!$A$10:$B$16,2,FALSE)</f>
        <v>Recursos Federales</v>
      </c>
      <c r="N2749" s="16" t="str">
        <f t="shared" si="386"/>
        <v>506</v>
      </c>
      <c r="O2749" s="16" t="str">
        <f>VLOOKUP(N2749:N5905,[11]FF!$A$22:$B$93,2,FALSE)</f>
        <v>Fondo de Infraestructura Social Municipal 2018</v>
      </c>
      <c r="P2749" s="16">
        <v>880638</v>
      </c>
      <c r="Q2749" s="16">
        <v>7</v>
      </c>
      <c r="R2749" s="17">
        <v>5972504</v>
      </c>
      <c r="S2749" s="17">
        <v>0</v>
      </c>
      <c r="T2749" s="17">
        <f t="shared" si="378"/>
        <v>5972504</v>
      </c>
      <c r="U2749" s="17">
        <v>0</v>
      </c>
      <c r="V2749" s="17">
        <v>0</v>
      </c>
      <c r="W2749" s="17">
        <f t="shared" si="379"/>
        <v>5972504</v>
      </c>
      <c r="X2749" t="str">
        <f>VLOOKUP(J2749,'[12]Conver ASEJ VS Clave Nueva'!$A$4:$C$193,3,FALSE)</f>
        <v>8.2.1.1</v>
      </c>
      <c r="Y2749" t="str">
        <f>VLOOKUP(K2749,'[13]Conver ASEJ VS Clave Nueva'!$B$4:$D$193,3,FALSE)</f>
        <v>Del fondo de infraestructura social municipal</v>
      </c>
    </row>
    <row r="2750" spans="1:25" x14ac:dyDescent="0.25">
      <c r="A2750" s="16">
        <v>87020</v>
      </c>
      <c r="B2750" s="16" t="s">
        <v>160</v>
      </c>
      <c r="C2750" s="16" t="str">
        <f t="shared" si="380"/>
        <v>2018</v>
      </c>
      <c r="D2750" s="16" t="str">
        <f t="shared" si="381"/>
        <v>080000</v>
      </c>
      <c r="E2750" s="16" t="str">
        <f>VLOOKUP(D2750:D5906,'[10]Catalogos CRI'!$A$10:$B$19,2,FALSE)</f>
        <v>PARTICIPACIONES Y APORTACIONES</v>
      </c>
      <c r="F2750" s="16" t="str">
        <f t="shared" si="382"/>
        <v>082000</v>
      </c>
      <c r="G2750" s="16" t="str">
        <f>VLOOKUP(F2750:F5906,'[10]Catalogos CRI'!$A$24:$B$65,2,FALSE)</f>
        <v>APORTACIONES</v>
      </c>
      <c r="H2750" s="16" t="str">
        <f t="shared" si="383"/>
        <v>082010</v>
      </c>
      <c r="I2750" s="16" t="str">
        <f>VLOOKUP(H2750:H5906,'[10]Catalogos CRI'!$A$70:$B$148,2,FALSE)</f>
        <v>Aportaciones federales</v>
      </c>
      <c r="J2750" s="16" t="str">
        <f t="shared" si="384"/>
        <v>082011</v>
      </c>
      <c r="K2750" s="16" t="str">
        <f>VLOOKUP(J2750:J5906,'[10]Catalogos CRI'!$A$153:$B$335,2,FALSE)</f>
        <v>Del fondo de infraestructura social municipal</v>
      </c>
      <c r="L2750" s="16" t="str">
        <f t="shared" si="385"/>
        <v>500</v>
      </c>
      <c r="M2750" s="16" t="str">
        <f>VLOOKUP(L2750:L5906,[11]FF!$A$10:$B$16,2,FALSE)</f>
        <v>Recursos Federales</v>
      </c>
      <c r="N2750" s="16" t="str">
        <f t="shared" si="386"/>
        <v>506</v>
      </c>
      <c r="O2750" s="16" t="str">
        <f>VLOOKUP(N2750:N5906,[11]FF!$A$22:$B$93,2,FALSE)</f>
        <v>Fondo de Infraestructura Social Municipal 2018</v>
      </c>
      <c r="P2750" s="16">
        <v>880639</v>
      </c>
      <c r="Q2750" s="16">
        <v>8</v>
      </c>
      <c r="R2750" s="17">
        <v>5972504</v>
      </c>
      <c r="S2750" s="17">
        <v>0</v>
      </c>
      <c r="T2750" s="17">
        <f t="shared" si="378"/>
        <v>5972504</v>
      </c>
      <c r="U2750" s="17">
        <v>0</v>
      </c>
      <c r="V2750" s="17">
        <v>0</v>
      </c>
      <c r="W2750" s="17">
        <f t="shared" si="379"/>
        <v>5972504</v>
      </c>
      <c r="X2750" t="str">
        <f>VLOOKUP(J2750,'[12]Conver ASEJ VS Clave Nueva'!$A$4:$C$193,3,FALSE)</f>
        <v>8.2.1.1</v>
      </c>
      <c r="Y2750" t="str">
        <f>VLOOKUP(K2750,'[13]Conver ASEJ VS Clave Nueva'!$B$4:$D$193,3,FALSE)</f>
        <v>Del fondo de infraestructura social municipal</v>
      </c>
    </row>
    <row r="2751" spans="1:25" x14ac:dyDescent="0.25">
      <c r="A2751" s="16">
        <v>87020</v>
      </c>
      <c r="B2751" s="16" t="s">
        <v>160</v>
      </c>
      <c r="C2751" s="16" t="str">
        <f t="shared" si="380"/>
        <v>2018</v>
      </c>
      <c r="D2751" s="16" t="str">
        <f t="shared" si="381"/>
        <v>080000</v>
      </c>
      <c r="E2751" s="16" t="str">
        <f>VLOOKUP(D2751:D5907,'[10]Catalogos CRI'!$A$10:$B$19,2,FALSE)</f>
        <v>PARTICIPACIONES Y APORTACIONES</v>
      </c>
      <c r="F2751" s="16" t="str">
        <f t="shared" si="382"/>
        <v>082000</v>
      </c>
      <c r="G2751" s="16" t="str">
        <f>VLOOKUP(F2751:F5907,'[10]Catalogos CRI'!$A$24:$B$65,2,FALSE)</f>
        <v>APORTACIONES</v>
      </c>
      <c r="H2751" s="16" t="str">
        <f t="shared" si="383"/>
        <v>082010</v>
      </c>
      <c r="I2751" s="16" t="str">
        <f>VLOOKUP(H2751:H5907,'[10]Catalogos CRI'!$A$70:$B$148,2,FALSE)</f>
        <v>Aportaciones federales</v>
      </c>
      <c r="J2751" s="16" t="str">
        <f t="shared" si="384"/>
        <v>082011</v>
      </c>
      <c r="K2751" s="16" t="str">
        <f>VLOOKUP(J2751:J5907,'[10]Catalogos CRI'!$A$153:$B$335,2,FALSE)</f>
        <v>Del fondo de infraestructura social municipal</v>
      </c>
      <c r="L2751" s="16" t="str">
        <f t="shared" si="385"/>
        <v>500</v>
      </c>
      <c r="M2751" s="16" t="str">
        <f>VLOOKUP(L2751:L5907,[11]FF!$A$10:$B$16,2,FALSE)</f>
        <v>Recursos Federales</v>
      </c>
      <c r="N2751" s="16" t="str">
        <f t="shared" si="386"/>
        <v>506</v>
      </c>
      <c r="O2751" s="16" t="str">
        <f>VLOOKUP(N2751:N5907,[11]FF!$A$22:$B$93,2,FALSE)</f>
        <v>Fondo de Infraestructura Social Municipal 2018</v>
      </c>
      <c r="P2751" s="16">
        <v>880640</v>
      </c>
      <c r="Q2751" s="16">
        <v>9</v>
      </c>
      <c r="R2751" s="17">
        <v>5972504</v>
      </c>
      <c r="S2751" s="17">
        <v>0</v>
      </c>
      <c r="T2751" s="17">
        <f t="shared" si="378"/>
        <v>5972504</v>
      </c>
      <c r="U2751" s="17">
        <v>0</v>
      </c>
      <c r="V2751" s="17">
        <v>0</v>
      </c>
      <c r="W2751" s="17">
        <f t="shared" si="379"/>
        <v>5972504</v>
      </c>
      <c r="X2751" t="str">
        <f>VLOOKUP(J2751,'[12]Conver ASEJ VS Clave Nueva'!$A$4:$C$193,3,FALSE)</f>
        <v>8.2.1.1</v>
      </c>
      <c r="Y2751" t="str">
        <f>VLOOKUP(K2751,'[13]Conver ASEJ VS Clave Nueva'!$B$4:$D$193,3,FALSE)</f>
        <v>Del fondo de infraestructura social municipal</v>
      </c>
    </row>
    <row r="2752" spans="1:25" x14ac:dyDescent="0.25">
      <c r="A2752" s="16">
        <v>87020</v>
      </c>
      <c r="B2752" s="16" t="s">
        <v>160</v>
      </c>
      <c r="C2752" s="16" t="str">
        <f t="shared" si="380"/>
        <v>2018</v>
      </c>
      <c r="D2752" s="16" t="str">
        <f t="shared" si="381"/>
        <v>080000</v>
      </c>
      <c r="E2752" s="16" t="str">
        <f>VLOOKUP(D2752:D5908,'[10]Catalogos CRI'!$A$10:$B$19,2,FALSE)</f>
        <v>PARTICIPACIONES Y APORTACIONES</v>
      </c>
      <c r="F2752" s="16" t="str">
        <f t="shared" si="382"/>
        <v>082000</v>
      </c>
      <c r="G2752" s="16" t="str">
        <f>VLOOKUP(F2752:F5908,'[10]Catalogos CRI'!$A$24:$B$65,2,FALSE)</f>
        <v>APORTACIONES</v>
      </c>
      <c r="H2752" s="16" t="str">
        <f t="shared" si="383"/>
        <v>082010</v>
      </c>
      <c r="I2752" s="16" t="str">
        <f>VLOOKUP(H2752:H5908,'[10]Catalogos CRI'!$A$70:$B$148,2,FALSE)</f>
        <v>Aportaciones federales</v>
      </c>
      <c r="J2752" s="16" t="str">
        <f t="shared" si="384"/>
        <v>082011</v>
      </c>
      <c r="K2752" s="16" t="str">
        <f>VLOOKUP(J2752:J5908,'[10]Catalogos CRI'!$A$153:$B$335,2,FALSE)</f>
        <v>Del fondo de infraestructura social municipal</v>
      </c>
      <c r="L2752" s="16" t="str">
        <f t="shared" si="385"/>
        <v>500</v>
      </c>
      <c r="M2752" s="16" t="str">
        <f>VLOOKUP(L2752:L5908,[11]FF!$A$10:$B$16,2,FALSE)</f>
        <v>Recursos Federales</v>
      </c>
      <c r="N2752" s="16" t="str">
        <f t="shared" si="386"/>
        <v>506</v>
      </c>
      <c r="O2752" s="16" t="str">
        <f>VLOOKUP(N2752:N5908,[11]FF!$A$22:$B$93,2,FALSE)</f>
        <v>Fondo de Infraestructura Social Municipal 2018</v>
      </c>
      <c r="P2752" s="16">
        <v>880641</v>
      </c>
      <c r="Q2752" s="16">
        <v>10</v>
      </c>
      <c r="R2752" s="17">
        <v>5972504</v>
      </c>
      <c r="S2752" s="17">
        <v>0</v>
      </c>
      <c r="T2752" s="17">
        <f t="shared" si="378"/>
        <v>5972504</v>
      </c>
      <c r="U2752" s="17">
        <v>0</v>
      </c>
      <c r="V2752" s="17">
        <v>0</v>
      </c>
      <c r="W2752" s="17">
        <f t="shared" si="379"/>
        <v>5972504</v>
      </c>
      <c r="X2752" t="str">
        <f>VLOOKUP(J2752,'[12]Conver ASEJ VS Clave Nueva'!$A$4:$C$193,3,FALSE)</f>
        <v>8.2.1.1</v>
      </c>
      <c r="Y2752" t="str">
        <f>VLOOKUP(K2752,'[13]Conver ASEJ VS Clave Nueva'!$B$4:$D$193,3,FALSE)</f>
        <v>Del fondo de infraestructura social municipal</v>
      </c>
    </row>
    <row r="2753" spans="1:25" x14ac:dyDescent="0.25">
      <c r="A2753" s="16">
        <v>87020</v>
      </c>
      <c r="B2753" s="16" t="s">
        <v>160</v>
      </c>
      <c r="C2753" s="16" t="str">
        <f t="shared" si="380"/>
        <v>2018</v>
      </c>
      <c r="D2753" s="16" t="str">
        <f t="shared" si="381"/>
        <v>080000</v>
      </c>
      <c r="E2753" s="16" t="str">
        <f>VLOOKUP(D2753:D5909,'[10]Catalogos CRI'!$A$10:$B$19,2,FALSE)</f>
        <v>PARTICIPACIONES Y APORTACIONES</v>
      </c>
      <c r="F2753" s="16" t="str">
        <f t="shared" si="382"/>
        <v>082000</v>
      </c>
      <c r="G2753" s="16" t="str">
        <f>VLOOKUP(F2753:F5909,'[10]Catalogos CRI'!$A$24:$B$65,2,FALSE)</f>
        <v>APORTACIONES</v>
      </c>
      <c r="H2753" s="16" t="str">
        <f t="shared" si="383"/>
        <v>082010</v>
      </c>
      <c r="I2753" s="16" t="str">
        <f>VLOOKUP(H2753:H5909,'[10]Catalogos CRI'!$A$70:$B$148,2,FALSE)</f>
        <v>Aportaciones federales</v>
      </c>
      <c r="J2753" s="16" t="str">
        <f t="shared" si="384"/>
        <v>082011</v>
      </c>
      <c r="K2753" s="16" t="str">
        <f>VLOOKUP(J2753:J5909,'[10]Catalogos CRI'!$A$153:$B$335,2,FALSE)</f>
        <v>Del fondo de infraestructura social municipal</v>
      </c>
      <c r="L2753" s="16" t="str">
        <f t="shared" si="385"/>
        <v>500</v>
      </c>
      <c r="M2753" s="16" t="str">
        <f>VLOOKUP(L2753:L5909,[11]FF!$A$10:$B$16,2,FALSE)</f>
        <v>Recursos Federales</v>
      </c>
      <c r="N2753" s="16" t="str">
        <f t="shared" si="386"/>
        <v>506</v>
      </c>
      <c r="O2753" s="16" t="str">
        <f>VLOOKUP(N2753:N5909,[11]FF!$A$22:$B$93,2,FALSE)</f>
        <v>Fondo de Infraestructura Social Municipal 2018</v>
      </c>
      <c r="P2753" s="16">
        <v>880642</v>
      </c>
      <c r="Q2753" s="16">
        <v>11</v>
      </c>
      <c r="R2753" s="17">
        <v>5972504</v>
      </c>
      <c r="S2753" s="17">
        <v>0</v>
      </c>
      <c r="T2753" s="17">
        <f t="shared" si="378"/>
        <v>5972504</v>
      </c>
      <c r="U2753" s="17">
        <v>0</v>
      </c>
      <c r="V2753" s="17">
        <v>0</v>
      </c>
      <c r="W2753" s="17">
        <f t="shared" si="379"/>
        <v>5972504</v>
      </c>
      <c r="X2753" t="str">
        <f>VLOOKUP(J2753,'[12]Conver ASEJ VS Clave Nueva'!$A$4:$C$193,3,FALSE)</f>
        <v>8.2.1.1</v>
      </c>
      <c r="Y2753" t="str">
        <f>VLOOKUP(K2753,'[13]Conver ASEJ VS Clave Nueva'!$B$4:$D$193,3,FALSE)</f>
        <v>Del fondo de infraestructura social municipal</v>
      </c>
    </row>
    <row r="2754" spans="1:25" x14ac:dyDescent="0.25">
      <c r="A2754" s="16">
        <v>87020</v>
      </c>
      <c r="B2754" s="16" t="s">
        <v>160</v>
      </c>
      <c r="C2754" s="16" t="str">
        <f t="shared" si="380"/>
        <v>2018</v>
      </c>
      <c r="D2754" s="16" t="str">
        <f t="shared" si="381"/>
        <v>080000</v>
      </c>
      <c r="E2754" s="16" t="str">
        <f>VLOOKUP(D2754:D5910,'[10]Catalogos CRI'!$A$10:$B$19,2,FALSE)</f>
        <v>PARTICIPACIONES Y APORTACIONES</v>
      </c>
      <c r="F2754" s="16" t="str">
        <f t="shared" si="382"/>
        <v>082000</v>
      </c>
      <c r="G2754" s="16" t="str">
        <f>VLOOKUP(F2754:F5910,'[10]Catalogos CRI'!$A$24:$B$65,2,FALSE)</f>
        <v>APORTACIONES</v>
      </c>
      <c r="H2754" s="16" t="str">
        <f t="shared" si="383"/>
        <v>082010</v>
      </c>
      <c r="I2754" s="16" t="str">
        <f>VLOOKUP(H2754:H5910,'[10]Catalogos CRI'!$A$70:$B$148,2,FALSE)</f>
        <v>Aportaciones federales</v>
      </c>
      <c r="J2754" s="16" t="str">
        <f t="shared" si="384"/>
        <v>082011</v>
      </c>
      <c r="K2754" s="16" t="str">
        <f>VLOOKUP(J2754:J5910,'[10]Catalogos CRI'!$A$153:$B$335,2,FALSE)</f>
        <v>Del fondo de infraestructura social municipal</v>
      </c>
      <c r="L2754" s="16" t="str">
        <f t="shared" si="385"/>
        <v>500</v>
      </c>
      <c r="M2754" s="16" t="str">
        <f>VLOOKUP(L2754:L5910,[11]FF!$A$10:$B$16,2,FALSE)</f>
        <v>Recursos Federales</v>
      </c>
      <c r="N2754" s="16" t="str">
        <f t="shared" si="386"/>
        <v>506</v>
      </c>
      <c r="O2754" s="16" t="str">
        <f>VLOOKUP(N2754:N5910,[11]FF!$A$22:$B$93,2,FALSE)</f>
        <v>Fondo de Infraestructura Social Municipal 2018</v>
      </c>
      <c r="P2754" s="16">
        <v>880643</v>
      </c>
      <c r="Q2754" s="16">
        <v>12</v>
      </c>
      <c r="R2754" s="17">
        <v>5972504</v>
      </c>
      <c r="S2754" s="17">
        <v>0</v>
      </c>
      <c r="T2754" s="17">
        <f t="shared" si="378"/>
        <v>5972504</v>
      </c>
      <c r="U2754" s="17">
        <v>0</v>
      </c>
      <c r="V2754" s="17">
        <v>0</v>
      </c>
      <c r="W2754" s="17">
        <f t="shared" si="379"/>
        <v>5972504</v>
      </c>
      <c r="X2754" t="str">
        <f>VLOOKUP(J2754,'[12]Conver ASEJ VS Clave Nueva'!$A$4:$C$193,3,FALSE)</f>
        <v>8.2.1.1</v>
      </c>
      <c r="Y2754" t="str">
        <f>VLOOKUP(K2754,'[13]Conver ASEJ VS Clave Nueva'!$B$4:$D$193,3,FALSE)</f>
        <v>Del fondo de infraestructura social municipal</v>
      </c>
    </row>
    <row r="2755" spans="1:25" x14ac:dyDescent="0.25">
      <c r="A2755" s="16">
        <v>87021</v>
      </c>
      <c r="B2755" s="16" t="s">
        <v>138</v>
      </c>
      <c r="C2755" s="16" t="str">
        <f t="shared" si="380"/>
        <v>2018</v>
      </c>
      <c r="D2755" s="16" t="str">
        <f t="shared" si="381"/>
        <v>080000</v>
      </c>
      <c r="E2755" s="16" t="str">
        <f>VLOOKUP(D2755:D5911,'[10]Catalogos CRI'!$A$10:$B$19,2,FALSE)</f>
        <v>PARTICIPACIONES Y APORTACIONES</v>
      </c>
      <c r="F2755" s="16" t="str">
        <f t="shared" si="382"/>
        <v>082000</v>
      </c>
      <c r="G2755" s="16" t="str">
        <f>VLOOKUP(F2755:F5911,'[10]Catalogos CRI'!$A$24:$B$65,2,FALSE)</f>
        <v>APORTACIONES</v>
      </c>
      <c r="H2755" s="16" t="str">
        <f t="shared" si="383"/>
        <v>082010</v>
      </c>
      <c r="I2755" s="16" t="str">
        <f>VLOOKUP(H2755:H5911,'[10]Catalogos CRI'!$A$70:$B$148,2,FALSE)</f>
        <v>Aportaciones federales</v>
      </c>
      <c r="J2755" s="16" t="str">
        <f t="shared" si="384"/>
        <v>082013</v>
      </c>
      <c r="K2755" s="16" t="str">
        <f>VLOOKUP(J2755:J5911,'[10]Catalogos CRI'!$A$153:$B$335,2,FALSE)</f>
        <v>Del fondo para el fortalecimiento municipal</v>
      </c>
      <c r="L2755" s="16" t="str">
        <f t="shared" si="385"/>
        <v>500</v>
      </c>
      <c r="M2755" s="16" t="str">
        <f>VLOOKUP(L2755:L5911,[11]FF!$A$10:$B$16,2,FALSE)</f>
        <v>Recursos Federales</v>
      </c>
      <c r="N2755" s="16" t="str">
        <f t="shared" si="386"/>
        <v>501</v>
      </c>
      <c r="O2755" s="16" t="str">
        <f>VLOOKUP(N2755:N5911,[11]FF!$A$22:$B$93,2,FALSE)</f>
        <v>Fondo de Fortalecimiento 2018</v>
      </c>
      <c r="P2755" s="16">
        <v>880644</v>
      </c>
      <c r="Q2755" s="16">
        <v>1</v>
      </c>
      <c r="R2755" s="17">
        <v>32454565.670000002</v>
      </c>
      <c r="S2755" s="17">
        <v>0</v>
      </c>
      <c r="T2755" s="17">
        <f t="shared" si="378"/>
        <v>32454565.670000002</v>
      </c>
      <c r="U2755" s="17">
        <v>0</v>
      </c>
      <c r="V2755" s="17">
        <v>0</v>
      </c>
      <c r="W2755" s="17">
        <f t="shared" si="379"/>
        <v>32454565.670000002</v>
      </c>
      <c r="X2755" t="str">
        <f>VLOOKUP(J2755,'[12]Conver ASEJ VS Clave Nueva'!$A$4:$C$193,3,FALSE)</f>
        <v>8.2.1.3</v>
      </c>
      <c r="Y2755" t="str">
        <f>VLOOKUP(K2755,'[13]Conver ASEJ VS Clave Nueva'!$B$4:$D$193,3,FALSE)</f>
        <v>Del fondo para el fortalecimiento municipal</v>
      </c>
    </row>
    <row r="2756" spans="1:25" x14ac:dyDescent="0.25">
      <c r="A2756" s="16">
        <v>87021</v>
      </c>
      <c r="B2756" s="16" t="s">
        <v>138</v>
      </c>
      <c r="C2756" s="16" t="str">
        <f t="shared" si="380"/>
        <v>2018</v>
      </c>
      <c r="D2756" s="16" t="str">
        <f t="shared" si="381"/>
        <v>080000</v>
      </c>
      <c r="E2756" s="16" t="str">
        <f>VLOOKUP(D2756:D5912,'[10]Catalogos CRI'!$A$10:$B$19,2,FALSE)</f>
        <v>PARTICIPACIONES Y APORTACIONES</v>
      </c>
      <c r="F2756" s="16" t="str">
        <f t="shared" si="382"/>
        <v>082000</v>
      </c>
      <c r="G2756" s="16" t="str">
        <f>VLOOKUP(F2756:F5912,'[10]Catalogos CRI'!$A$24:$B$65,2,FALSE)</f>
        <v>APORTACIONES</v>
      </c>
      <c r="H2756" s="16" t="str">
        <f t="shared" si="383"/>
        <v>082010</v>
      </c>
      <c r="I2756" s="16" t="str">
        <f>VLOOKUP(H2756:H5912,'[10]Catalogos CRI'!$A$70:$B$148,2,FALSE)</f>
        <v>Aportaciones federales</v>
      </c>
      <c r="J2756" s="16" t="str">
        <f t="shared" si="384"/>
        <v>082013</v>
      </c>
      <c r="K2756" s="16" t="str">
        <f>VLOOKUP(J2756:J5912,'[10]Catalogos CRI'!$A$153:$B$335,2,FALSE)</f>
        <v>Del fondo para el fortalecimiento municipal</v>
      </c>
      <c r="L2756" s="16" t="str">
        <f t="shared" si="385"/>
        <v>500</v>
      </c>
      <c r="M2756" s="16" t="str">
        <f>VLOOKUP(L2756:L5912,[11]FF!$A$10:$B$16,2,FALSE)</f>
        <v>Recursos Federales</v>
      </c>
      <c r="N2756" s="16" t="str">
        <f t="shared" si="386"/>
        <v>501</v>
      </c>
      <c r="O2756" s="16" t="str">
        <f>VLOOKUP(N2756:N5912,[11]FF!$A$22:$B$93,2,FALSE)</f>
        <v>Fondo de Fortalecimiento 2018</v>
      </c>
      <c r="P2756" s="16">
        <v>880645</v>
      </c>
      <c r="Q2756" s="16">
        <v>2</v>
      </c>
      <c r="R2756" s="17">
        <v>32454566</v>
      </c>
      <c r="S2756" s="17">
        <v>0</v>
      </c>
      <c r="T2756" s="17">
        <f t="shared" si="378"/>
        <v>32454566</v>
      </c>
      <c r="U2756" s="17">
        <v>0</v>
      </c>
      <c r="V2756" s="17">
        <v>0</v>
      </c>
      <c r="W2756" s="17">
        <f t="shared" si="379"/>
        <v>32454566</v>
      </c>
      <c r="X2756" t="str">
        <f>VLOOKUP(J2756,'[12]Conver ASEJ VS Clave Nueva'!$A$4:$C$193,3,FALSE)</f>
        <v>8.2.1.3</v>
      </c>
      <c r="Y2756" t="str">
        <f>VLOOKUP(K2756,'[13]Conver ASEJ VS Clave Nueva'!$B$4:$D$193,3,FALSE)</f>
        <v>Del fondo para el fortalecimiento municipal</v>
      </c>
    </row>
    <row r="2757" spans="1:25" x14ac:dyDescent="0.25">
      <c r="A2757" s="16">
        <v>87021</v>
      </c>
      <c r="B2757" s="16" t="s">
        <v>138</v>
      </c>
      <c r="C2757" s="16" t="str">
        <f t="shared" si="380"/>
        <v>2018</v>
      </c>
      <c r="D2757" s="16" t="str">
        <f t="shared" si="381"/>
        <v>080000</v>
      </c>
      <c r="E2757" s="16" t="str">
        <f>VLOOKUP(D2757:D5913,'[10]Catalogos CRI'!$A$10:$B$19,2,FALSE)</f>
        <v>PARTICIPACIONES Y APORTACIONES</v>
      </c>
      <c r="F2757" s="16" t="str">
        <f t="shared" si="382"/>
        <v>082000</v>
      </c>
      <c r="G2757" s="16" t="str">
        <f>VLOOKUP(F2757:F5913,'[10]Catalogos CRI'!$A$24:$B$65,2,FALSE)</f>
        <v>APORTACIONES</v>
      </c>
      <c r="H2757" s="16" t="str">
        <f t="shared" si="383"/>
        <v>082010</v>
      </c>
      <c r="I2757" s="16" t="str">
        <f>VLOOKUP(H2757:H5913,'[10]Catalogos CRI'!$A$70:$B$148,2,FALSE)</f>
        <v>Aportaciones federales</v>
      </c>
      <c r="J2757" s="16" t="str">
        <f t="shared" si="384"/>
        <v>082013</v>
      </c>
      <c r="K2757" s="16" t="str">
        <f>VLOOKUP(J2757:J5913,'[10]Catalogos CRI'!$A$153:$B$335,2,FALSE)</f>
        <v>Del fondo para el fortalecimiento municipal</v>
      </c>
      <c r="L2757" s="16" t="str">
        <f t="shared" si="385"/>
        <v>500</v>
      </c>
      <c r="M2757" s="16" t="str">
        <f>VLOOKUP(L2757:L5913,[11]FF!$A$10:$B$16,2,FALSE)</f>
        <v>Recursos Federales</v>
      </c>
      <c r="N2757" s="16" t="str">
        <f t="shared" si="386"/>
        <v>501</v>
      </c>
      <c r="O2757" s="16" t="str">
        <f>VLOOKUP(N2757:N5913,[11]FF!$A$22:$B$93,2,FALSE)</f>
        <v>Fondo de Fortalecimiento 2018</v>
      </c>
      <c r="P2757" s="16">
        <v>880646</v>
      </c>
      <c r="Q2757" s="16">
        <v>3</v>
      </c>
      <c r="R2757" s="17">
        <v>32454566</v>
      </c>
      <c r="S2757" s="17">
        <v>0</v>
      </c>
      <c r="T2757" s="17">
        <f t="shared" si="378"/>
        <v>32454566</v>
      </c>
      <c r="U2757" s="17">
        <v>0</v>
      </c>
      <c r="V2757" s="17">
        <v>0</v>
      </c>
      <c r="W2757" s="17">
        <f t="shared" si="379"/>
        <v>32454566</v>
      </c>
      <c r="X2757" t="str">
        <f>VLOOKUP(J2757,'[12]Conver ASEJ VS Clave Nueva'!$A$4:$C$193,3,FALSE)</f>
        <v>8.2.1.3</v>
      </c>
      <c r="Y2757" t="str">
        <f>VLOOKUP(K2757,'[13]Conver ASEJ VS Clave Nueva'!$B$4:$D$193,3,FALSE)</f>
        <v>Del fondo para el fortalecimiento municipal</v>
      </c>
    </row>
    <row r="2758" spans="1:25" x14ac:dyDescent="0.25">
      <c r="A2758" s="16">
        <v>87021</v>
      </c>
      <c r="B2758" s="16" t="s">
        <v>138</v>
      </c>
      <c r="C2758" s="16" t="str">
        <f t="shared" si="380"/>
        <v>2018</v>
      </c>
      <c r="D2758" s="16" t="str">
        <f t="shared" si="381"/>
        <v>080000</v>
      </c>
      <c r="E2758" s="16" t="str">
        <f>VLOOKUP(D2758:D5914,'[10]Catalogos CRI'!$A$10:$B$19,2,FALSE)</f>
        <v>PARTICIPACIONES Y APORTACIONES</v>
      </c>
      <c r="F2758" s="16" t="str">
        <f t="shared" si="382"/>
        <v>082000</v>
      </c>
      <c r="G2758" s="16" t="str">
        <f>VLOOKUP(F2758:F5914,'[10]Catalogos CRI'!$A$24:$B$65,2,FALSE)</f>
        <v>APORTACIONES</v>
      </c>
      <c r="H2758" s="16" t="str">
        <f t="shared" si="383"/>
        <v>082010</v>
      </c>
      <c r="I2758" s="16" t="str">
        <f>VLOOKUP(H2758:H5914,'[10]Catalogos CRI'!$A$70:$B$148,2,FALSE)</f>
        <v>Aportaciones federales</v>
      </c>
      <c r="J2758" s="16" t="str">
        <f t="shared" si="384"/>
        <v>082013</v>
      </c>
      <c r="K2758" s="16" t="str">
        <f>VLOOKUP(J2758:J5914,'[10]Catalogos CRI'!$A$153:$B$335,2,FALSE)</f>
        <v>Del fondo para el fortalecimiento municipal</v>
      </c>
      <c r="L2758" s="16" t="str">
        <f t="shared" si="385"/>
        <v>500</v>
      </c>
      <c r="M2758" s="16" t="str">
        <f>VLOOKUP(L2758:L5914,[11]FF!$A$10:$B$16,2,FALSE)</f>
        <v>Recursos Federales</v>
      </c>
      <c r="N2758" s="16" t="str">
        <f t="shared" si="386"/>
        <v>501</v>
      </c>
      <c r="O2758" s="16" t="str">
        <f>VLOOKUP(N2758:N5914,[11]FF!$A$22:$B$93,2,FALSE)</f>
        <v>Fondo de Fortalecimiento 2018</v>
      </c>
      <c r="P2758" s="16">
        <v>880647</v>
      </c>
      <c r="Q2758" s="16">
        <v>4</v>
      </c>
      <c r="R2758" s="17">
        <v>32454566</v>
      </c>
      <c r="S2758" s="17">
        <v>0</v>
      </c>
      <c r="T2758" s="17">
        <f t="shared" si="378"/>
        <v>32454566</v>
      </c>
      <c r="U2758" s="17">
        <v>0</v>
      </c>
      <c r="V2758" s="17">
        <v>0</v>
      </c>
      <c r="W2758" s="17">
        <f t="shared" si="379"/>
        <v>32454566</v>
      </c>
      <c r="X2758" t="str">
        <f>VLOOKUP(J2758,'[12]Conver ASEJ VS Clave Nueva'!$A$4:$C$193,3,FALSE)</f>
        <v>8.2.1.3</v>
      </c>
      <c r="Y2758" t="str">
        <f>VLOOKUP(K2758,'[13]Conver ASEJ VS Clave Nueva'!$B$4:$D$193,3,FALSE)</f>
        <v>Del fondo para el fortalecimiento municipal</v>
      </c>
    </row>
    <row r="2759" spans="1:25" x14ac:dyDescent="0.25">
      <c r="A2759" s="16">
        <v>87021</v>
      </c>
      <c r="B2759" s="16" t="s">
        <v>138</v>
      </c>
      <c r="C2759" s="16" t="str">
        <f t="shared" si="380"/>
        <v>2018</v>
      </c>
      <c r="D2759" s="16" t="str">
        <f t="shared" si="381"/>
        <v>080000</v>
      </c>
      <c r="E2759" s="16" t="str">
        <f>VLOOKUP(D2759:D5915,'[10]Catalogos CRI'!$A$10:$B$19,2,FALSE)</f>
        <v>PARTICIPACIONES Y APORTACIONES</v>
      </c>
      <c r="F2759" s="16" t="str">
        <f t="shared" si="382"/>
        <v>082000</v>
      </c>
      <c r="G2759" s="16" t="str">
        <f>VLOOKUP(F2759:F5915,'[10]Catalogos CRI'!$A$24:$B$65,2,FALSE)</f>
        <v>APORTACIONES</v>
      </c>
      <c r="H2759" s="16" t="str">
        <f t="shared" si="383"/>
        <v>082010</v>
      </c>
      <c r="I2759" s="16" t="str">
        <f>VLOOKUP(H2759:H5915,'[10]Catalogos CRI'!$A$70:$B$148,2,FALSE)</f>
        <v>Aportaciones federales</v>
      </c>
      <c r="J2759" s="16" t="str">
        <f t="shared" si="384"/>
        <v>082013</v>
      </c>
      <c r="K2759" s="16" t="str">
        <f>VLOOKUP(J2759:J5915,'[10]Catalogos CRI'!$A$153:$B$335,2,FALSE)</f>
        <v>Del fondo para el fortalecimiento municipal</v>
      </c>
      <c r="L2759" s="16" t="str">
        <f t="shared" si="385"/>
        <v>500</v>
      </c>
      <c r="M2759" s="16" t="str">
        <f>VLOOKUP(L2759:L5915,[11]FF!$A$10:$B$16,2,FALSE)</f>
        <v>Recursos Federales</v>
      </c>
      <c r="N2759" s="16" t="str">
        <f t="shared" si="386"/>
        <v>501</v>
      </c>
      <c r="O2759" s="16" t="str">
        <f>VLOOKUP(N2759:N5915,[11]FF!$A$22:$B$93,2,FALSE)</f>
        <v>Fondo de Fortalecimiento 2018</v>
      </c>
      <c r="P2759" s="16">
        <v>880649</v>
      </c>
      <c r="Q2759" s="16">
        <v>6</v>
      </c>
      <c r="R2759" s="17">
        <v>32454566</v>
      </c>
      <c r="S2759" s="17">
        <v>0</v>
      </c>
      <c r="T2759" s="17">
        <f t="shared" si="378"/>
        <v>32454566</v>
      </c>
      <c r="U2759" s="17">
        <v>0</v>
      </c>
      <c r="V2759" s="17">
        <v>0</v>
      </c>
      <c r="W2759" s="17">
        <f t="shared" si="379"/>
        <v>32454566</v>
      </c>
      <c r="X2759" t="str">
        <f>VLOOKUP(J2759,'[12]Conver ASEJ VS Clave Nueva'!$A$4:$C$193,3,FALSE)</f>
        <v>8.2.1.3</v>
      </c>
      <c r="Y2759" t="str">
        <f>VLOOKUP(K2759,'[13]Conver ASEJ VS Clave Nueva'!$B$4:$D$193,3,FALSE)</f>
        <v>Del fondo para el fortalecimiento municipal</v>
      </c>
    </row>
    <row r="2760" spans="1:25" x14ac:dyDescent="0.25">
      <c r="A2760" s="16">
        <v>87021</v>
      </c>
      <c r="B2760" s="16" t="s">
        <v>138</v>
      </c>
      <c r="C2760" s="16" t="str">
        <f t="shared" si="380"/>
        <v>2018</v>
      </c>
      <c r="D2760" s="16" t="str">
        <f t="shared" si="381"/>
        <v>080000</v>
      </c>
      <c r="E2760" s="16" t="str">
        <f>VLOOKUP(D2760:D5916,'[10]Catalogos CRI'!$A$10:$B$19,2,FALSE)</f>
        <v>PARTICIPACIONES Y APORTACIONES</v>
      </c>
      <c r="F2760" s="16" t="str">
        <f t="shared" si="382"/>
        <v>082000</v>
      </c>
      <c r="G2760" s="16" t="str">
        <f>VLOOKUP(F2760:F5916,'[10]Catalogos CRI'!$A$24:$B$65,2,FALSE)</f>
        <v>APORTACIONES</v>
      </c>
      <c r="H2760" s="16" t="str">
        <f t="shared" si="383"/>
        <v>082010</v>
      </c>
      <c r="I2760" s="16" t="str">
        <f>VLOOKUP(H2760:H5916,'[10]Catalogos CRI'!$A$70:$B$148,2,FALSE)</f>
        <v>Aportaciones federales</v>
      </c>
      <c r="J2760" s="16" t="str">
        <f t="shared" si="384"/>
        <v>082013</v>
      </c>
      <c r="K2760" s="16" t="str">
        <f>VLOOKUP(J2760:J5916,'[10]Catalogos CRI'!$A$153:$B$335,2,FALSE)</f>
        <v>Del fondo para el fortalecimiento municipal</v>
      </c>
      <c r="L2760" s="16" t="str">
        <f t="shared" si="385"/>
        <v>500</v>
      </c>
      <c r="M2760" s="16" t="str">
        <f>VLOOKUP(L2760:L5916,[11]FF!$A$10:$B$16,2,FALSE)</f>
        <v>Recursos Federales</v>
      </c>
      <c r="N2760" s="16" t="str">
        <f t="shared" si="386"/>
        <v>501</v>
      </c>
      <c r="O2760" s="16" t="str">
        <f>VLOOKUP(N2760:N5916,[11]FF!$A$22:$B$93,2,FALSE)</f>
        <v>Fondo de Fortalecimiento 2018</v>
      </c>
      <c r="P2760" s="16">
        <v>880650</v>
      </c>
      <c r="Q2760" s="16">
        <v>7</v>
      </c>
      <c r="R2760" s="17">
        <v>32454566</v>
      </c>
      <c r="S2760" s="17">
        <v>0</v>
      </c>
      <c r="T2760" s="17">
        <f t="shared" si="378"/>
        <v>32454566</v>
      </c>
      <c r="U2760" s="17">
        <v>0</v>
      </c>
      <c r="V2760" s="17">
        <v>0</v>
      </c>
      <c r="W2760" s="17">
        <f t="shared" si="379"/>
        <v>32454566</v>
      </c>
      <c r="X2760" t="str">
        <f>VLOOKUP(J2760,'[12]Conver ASEJ VS Clave Nueva'!$A$4:$C$193,3,FALSE)</f>
        <v>8.2.1.3</v>
      </c>
      <c r="Y2760" t="str">
        <f>VLOOKUP(K2760,'[13]Conver ASEJ VS Clave Nueva'!$B$4:$D$193,3,FALSE)</f>
        <v>Del fondo para el fortalecimiento municipal</v>
      </c>
    </row>
    <row r="2761" spans="1:25" x14ac:dyDescent="0.25">
      <c r="A2761" s="16">
        <v>87021</v>
      </c>
      <c r="B2761" s="16" t="s">
        <v>138</v>
      </c>
      <c r="C2761" s="16" t="str">
        <f t="shared" si="380"/>
        <v>2018</v>
      </c>
      <c r="D2761" s="16" t="str">
        <f t="shared" si="381"/>
        <v>080000</v>
      </c>
      <c r="E2761" s="16" t="str">
        <f>VLOOKUP(D2761:D5917,'[10]Catalogos CRI'!$A$10:$B$19,2,FALSE)</f>
        <v>PARTICIPACIONES Y APORTACIONES</v>
      </c>
      <c r="F2761" s="16" t="str">
        <f t="shared" si="382"/>
        <v>082000</v>
      </c>
      <c r="G2761" s="16" t="str">
        <f>VLOOKUP(F2761:F5917,'[10]Catalogos CRI'!$A$24:$B$65,2,FALSE)</f>
        <v>APORTACIONES</v>
      </c>
      <c r="H2761" s="16" t="str">
        <f t="shared" si="383"/>
        <v>082010</v>
      </c>
      <c r="I2761" s="16" t="str">
        <f>VLOOKUP(H2761:H5917,'[10]Catalogos CRI'!$A$70:$B$148,2,FALSE)</f>
        <v>Aportaciones federales</v>
      </c>
      <c r="J2761" s="16" t="str">
        <f t="shared" si="384"/>
        <v>082013</v>
      </c>
      <c r="K2761" s="16" t="str">
        <f>VLOOKUP(J2761:J5917,'[10]Catalogos CRI'!$A$153:$B$335,2,FALSE)</f>
        <v>Del fondo para el fortalecimiento municipal</v>
      </c>
      <c r="L2761" s="16" t="str">
        <f t="shared" si="385"/>
        <v>500</v>
      </c>
      <c r="M2761" s="16" t="str">
        <f>VLOOKUP(L2761:L5917,[11]FF!$A$10:$B$16,2,FALSE)</f>
        <v>Recursos Federales</v>
      </c>
      <c r="N2761" s="16" t="str">
        <f t="shared" si="386"/>
        <v>501</v>
      </c>
      <c r="O2761" s="16" t="str">
        <f>VLOOKUP(N2761:N5917,[11]FF!$A$22:$B$93,2,FALSE)</f>
        <v>Fondo de Fortalecimiento 2018</v>
      </c>
      <c r="P2761" s="16">
        <v>880651</v>
      </c>
      <c r="Q2761" s="16">
        <v>8</v>
      </c>
      <c r="R2761" s="17">
        <v>32454566</v>
      </c>
      <c r="S2761" s="17">
        <v>0</v>
      </c>
      <c r="T2761" s="17">
        <f t="shared" ref="T2761:T2824" si="387">R2761+S2761</f>
        <v>32454566</v>
      </c>
      <c r="U2761" s="17">
        <v>0</v>
      </c>
      <c r="V2761" s="17">
        <v>0</v>
      </c>
      <c r="W2761" s="17">
        <f t="shared" ref="W2761:W2824" si="388">T2761-V2761</f>
        <v>32454566</v>
      </c>
      <c r="X2761" t="str">
        <f>VLOOKUP(J2761,'[12]Conver ASEJ VS Clave Nueva'!$A$4:$C$193,3,FALSE)</f>
        <v>8.2.1.3</v>
      </c>
      <c r="Y2761" t="str">
        <f>VLOOKUP(K2761,'[13]Conver ASEJ VS Clave Nueva'!$B$4:$D$193,3,FALSE)</f>
        <v>Del fondo para el fortalecimiento municipal</v>
      </c>
    </row>
    <row r="2762" spans="1:25" x14ac:dyDescent="0.25">
      <c r="A2762" s="16">
        <v>87021</v>
      </c>
      <c r="B2762" s="16" t="s">
        <v>138</v>
      </c>
      <c r="C2762" s="16" t="str">
        <f t="shared" ref="C2762:C2825" si="389">MID(B2762,1,4)</f>
        <v>2018</v>
      </c>
      <c r="D2762" s="16" t="str">
        <f t="shared" ref="D2762:D2825" si="390">MID(B2762,6,6)</f>
        <v>080000</v>
      </c>
      <c r="E2762" s="16" t="str">
        <f>VLOOKUP(D2762:D5918,'[10]Catalogos CRI'!$A$10:$B$19,2,FALSE)</f>
        <v>PARTICIPACIONES Y APORTACIONES</v>
      </c>
      <c r="F2762" s="16" t="str">
        <f t="shared" ref="F2762:F2825" si="391">MID(B2762,13,6)</f>
        <v>082000</v>
      </c>
      <c r="G2762" s="16" t="str">
        <f>VLOOKUP(F2762:F5918,'[10]Catalogos CRI'!$A$24:$B$65,2,FALSE)</f>
        <v>APORTACIONES</v>
      </c>
      <c r="H2762" s="16" t="str">
        <f t="shared" ref="H2762:H2825" si="392">MID(B2762,20,6)</f>
        <v>082010</v>
      </c>
      <c r="I2762" s="16" t="str">
        <f>VLOOKUP(H2762:H5918,'[10]Catalogos CRI'!$A$70:$B$148,2,FALSE)</f>
        <v>Aportaciones federales</v>
      </c>
      <c r="J2762" s="16" t="str">
        <f t="shared" ref="J2762:J2825" si="393">MID(B2762,27,6)</f>
        <v>082013</v>
      </c>
      <c r="K2762" s="16" t="str">
        <f>VLOOKUP(J2762:J5918,'[10]Catalogos CRI'!$A$153:$B$335,2,FALSE)</f>
        <v>Del fondo para el fortalecimiento municipal</v>
      </c>
      <c r="L2762" s="16" t="str">
        <f t="shared" ref="L2762:L2825" si="394">MID(B2762,34,3)</f>
        <v>500</v>
      </c>
      <c r="M2762" s="16" t="str">
        <f>VLOOKUP(L2762:L5918,[11]FF!$A$10:$B$16,2,FALSE)</f>
        <v>Recursos Federales</v>
      </c>
      <c r="N2762" s="16" t="str">
        <f t="shared" ref="N2762:N2825" si="395">MID(B2762,38,3)</f>
        <v>501</v>
      </c>
      <c r="O2762" s="16" t="str">
        <f>VLOOKUP(N2762:N5918,[11]FF!$A$22:$B$93,2,FALSE)</f>
        <v>Fondo de Fortalecimiento 2018</v>
      </c>
      <c r="P2762" s="16">
        <v>880652</v>
      </c>
      <c r="Q2762" s="16">
        <v>9</v>
      </c>
      <c r="R2762" s="17">
        <v>32454566</v>
      </c>
      <c r="S2762" s="17">
        <v>0</v>
      </c>
      <c r="T2762" s="17">
        <f t="shared" si="387"/>
        <v>32454566</v>
      </c>
      <c r="U2762" s="17">
        <v>0</v>
      </c>
      <c r="V2762" s="17">
        <v>0</v>
      </c>
      <c r="W2762" s="17">
        <f t="shared" si="388"/>
        <v>32454566</v>
      </c>
      <c r="X2762" t="str">
        <f>VLOOKUP(J2762,'[12]Conver ASEJ VS Clave Nueva'!$A$4:$C$193,3,FALSE)</f>
        <v>8.2.1.3</v>
      </c>
      <c r="Y2762" t="str">
        <f>VLOOKUP(K2762,'[13]Conver ASEJ VS Clave Nueva'!$B$4:$D$193,3,FALSE)</f>
        <v>Del fondo para el fortalecimiento municipal</v>
      </c>
    </row>
    <row r="2763" spans="1:25" x14ac:dyDescent="0.25">
      <c r="A2763" s="16">
        <v>87021</v>
      </c>
      <c r="B2763" s="16" t="s">
        <v>138</v>
      </c>
      <c r="C2763" s="16" t="str">
        <f t="shared" si="389"/>
        <v>2018</v>
      </c>
      <c r="D2763" s="16" t="str">
        <f t="shared" si="390"/>
        <v>080000</v>
      </c>
      <c r="E2763" s="16" t="str">
        <f>VLOOKUP(D2763:D5919,'[10]Catalogos CRI'!$A$10:$B$19,2,FALSE)</f>
        <v>PARTICIPACIONES Y APORTACIONES</v>
      </c>
      <c r="F2763" s="16" t="str">
        <f t="shared" si="391"/>
        <v>082000</v>
      </c>
      <c r="G2763" s="16" t="str">
        <f>VLOOKUP(F2763:F5919,'[10]Catalogos CRI'!$A$24:$B$65,2,FALSE)</f>
        <v>APORTACIONES</v>
      </c>
      <c r="H2763" s="16" t="str">
        <f t="shared" si="392"/>
        <v>082010</v>
      </c>
      <c r="I2763" s="16" t="str">
        <f>VLOOKUP(H2763:H5919,'[10]Catalogos CRI'!$A$70:$B$148,2,FALSE)</f>
        <v>Aportaciones federales</v>
      </c>
      <c r="J2763" s="16" t="str">
        <f t="shared" si="393"/>
        <v>082013</v>
      </c>
      <c r="K2763" s="16" t="str">
        <f>VLOOKUP(J2763:J5919,'[10]Catalogos CRI'!$A$153:$B$335,2,FALSE)</f>
        <v>Del fondo para el fortalecimiento municipal</v>
      </c>
      <c r="L2763" s="16" t="str">
        <f t="shared" si="394"/>
        <v>500</v>
      </c>
      <c r="M2763" s="16" t="str">
        <f>VLOOKUP(L2763:L5919,[11]FF!$A$10:$B$16,2,FALSE)</f>
        <v>Recursos Federales</v>
      </c>
      <c r="N2763" s="16" t="str">
        <f t="shared" si="395"/>
        <v>501</v>
      </c>
      <c r="O2763" s="16" t="str">
        <f>VLOOKUP(N2763:N5919,[11]FF!$A$22:$B$93,2,FALSE)</f>
        <v>Fondo de Fortalecimiento 2018</v>
      </c>
      <c r="P2763" s="16">
        <v>880653</v>
      </c>
      <c r="Q2763" s="16">
        <v>10</v>
      </c>
      <c r="R2763" s="17">
        <v>32454566</v>
      </c>
      <c r="S2763" s="17">
        <v>0</v>
      </c>
      <c r="T2763" s="17">
        <f t="shared" si="387"/>
        <v>32454566</v>
      </c>
      <c r="U2763" s="17">
        <v>0</v>
      </c>
      <c r="V2763" s="17">
        <v>0</v>
      </c>
      <c r="W2763" s="17">
        <f t="shared" si="388"/>
        <v>32454566</v>
      </c>
      <c r="X2763" t="str">
        <f>VLOOKUP(J2763,'[12]Conver ASEJ VS Clave Nueva'!$A$4:$C$193,3,FALSE)</f>
        <v>8.2.1.3</v>
      </c>
      <c r="Y2763" t="str">
        <f>VLOOKUP(K2763,'[13]Conver ASEJ VS Clave Nueva'!$B$4:$D$193,3,FALSE)</f>
        <v>Del fondo para el fortalecimiento municipal</v>
      </c>
    </row>
    <row r="2764" spans="1:25" x14ac:dyDescent="0.25">
      <c r="A2764" s="16">
        <v>87021</v>
      </c>
      <c r="B2764" s="16" t="s">
        <v>138</v>
      </c>
      <c r="C2764" s="16" t="str">
        <f t="shared" si="389"/>
        <v>2018</v>
      </c>
      <c r="D2764" s="16" t="str">
        <f t="shared" si="390"/>
        <v>080000</v>
      </c>
      <c r="E2764" s="16" t="str">
        <f>VLOOKUP(D2764:D5920,'[10]Catalogos CRI'!$A$10:$B$19,2,FALSE)</f>
        <v>PARTICIPACIONES Y APORTACIONES</v>
      </c>
      <c r="F2764" s="16" t="str">
        <f t="shared" si="391"/>
        <v>082000</v>
      </c>
      <c r="G2764" s="16" t="str">
        <f>VLOOKUP(F2764:F5920,'[10]Catalogos CRI'!$A$24:$B$65,2,FALSE)</f>
        <v>APORTACIONES</v>
      </c>
      <c r="H2764" s="16" t="str">
        <f t="shared" si="392"/>
        <v>082010</v>
      </c>
      <c r="I2764" s="16" t="str">
        <f>VLOOKUP(H2764:H5920,'[10]Catalogos CRI'!$A$70:$B$148,2,FALSE)</f>
        <v>Aportaciones federales</v>
      </c>
      <c r="J2764" s="16" t="str">
        <f t="shared" si="393"/>
        <v>082013</v>
      </c>
      <c r="K2764" s="16" t="str">
        <f>VLOOKUP(J2764:J5920,'[10]Catalogos CRI'!$A$153:$B$335,2,FALSE)</f>
        <v>Del fondo para el fortalecimiento municipal</v>
      </c>
      <c r="L2764" s="16" t="str">
        <f t="shared" si="394"/>
        <v>500</v>
      </c>
      <c r="M2764" s="16" t="str">
        <f>VLOOKUP(L2764:L5920,[11]FF!$A$10:$B$16,2,FALSE)</f>
        <v>Recursos Federales</v>
      </c>
      <c r="N2764" s="16" t="str">
        <f t="shared" si="395"/>
        <v>501</v>
      </c>
      <c r="O2764" s="16" t="str">
        <f>VLOOKUP(N2764:N5920,[11]FF!$A$22:$B$93,2,FALSE)</f>
        <v>Fondo de Fortalecimiento 2018</v>
      </c>
      <c r="P2764" s="16">
        <v>880654</v>
      </c>
      <c r="Q2764" s="16">
        <v>11</v>
      </c>
      <c r="R2764" s="17">
        <v>32454566</v>
      </c>
      <c r="S2764" s="17">
        <v>0</v>
      </c>
      <c r="T2764" s="17">
        <f t="shared" si="387"/>
        <v>32454566</v>
      </c>
      <c r="U2764" s="17">
        <v>0</v>
      </c>
      <c r="V2764" s="17">
        <v>0</v>
      </c>
      <c r="W2764" s="17">
        <f t="shared" si="388"/>
        <v>32454566</v>
      </c>
      <c r="X2764" t="str">
        <f>VLOOKUP(J2764,'[12]Conver ASEJ VS Clave Nueva'!$A$4:$C$193,3,FALSE)</f>
        <v>8.2.1.3</v>
      </c>
      <c r="Y2764" t="str">
        <f>VLOOKUP(K2764,'[13]Conver ASEJ VS Clave Nueva'!$B$4:$D$193,3,FALSE)</f>
        <v>Del fondo para el fortalecimiento municipal</v>
      </c>
    </row>
    <row r="2765" spans="1:25" x14ac:dyDescent="0.25">
      <c r="A2765" s="16">
        <v>87021</v>
      </c>
      <c r="B2765" s="16" t="s">
        <v>138</v>
      </c>
      <c r="C2765" s="16" t="str">
        <f t="shared" si="389"/>
        <v>2018</v>
      </c>
      <c r="D2765" s="16" t="str">
        <f t="shared" si="390"/>
        <v>080000</v>
      </c>
      <c r="E2765" s="16" t="str">
        <f>VLOOKUP(D2765:D5921,'[10]Catalogos CRI'!$A$10:$B$19,2,FALSE)</f>
        <v>PARTICIPACIONES Y APORTACIONES</v>
      </c>
      <c r="F2765" s="16" t="str">
        <f t="shared" si="391"/>
        <v>082000</v>
      </c>
      <c r="G2765" s="16" t="str">
        <f>VLOOKUP(F2765:F5921,'[10]Catalogos CRI'!$A$24:$B$65,2,FALSE)</f>
        <v>APORTACIONES</v>
      </c>
      <c r="H2765" s="16" t="str">
        <f t="shared" si="392"/>
        <v>082010</v>
      </c>
      <c r="I2765" s="16" t="str">
        <f>VLOOKUP(H2765:H5921,'[10]Catalogos CRI'!$A$70:$B$148,2,FALSE)</f>
        <v>Aportaciones federales</v>
      </c>
      <c r="J2765" s="16" t="str">
        <f t="shared" si="393"/>
        <v>082013</v>
      </c>
      <c r="K2765" s="16" t="str">
        <f>VLOOKUP(J2765:J5921,'[10]Catalogos CRI'!$A$153:$B$335,2,FALSE)</f>
        <v>Del fondo para el fortalecimiento municipal</v>
      </c>
      <c r="L2765" s="16" t="str">
        <f t="shared" si="394"/>
        <v>500</v>
      </c>
      <c r="M2765" s="16" t="str">
        <f>VLOOKUP(L2765:L5921,[11]FF!$A$10:$B$16,2,FALSE)</f>
        <v>Recursos Federales</v>
      </c>
      <c r="N2765" s="16" t="str">
        <f t="shared" si="395"/>
        <v>501</v>
      </c>
      <c r="O2765" s="16" t="str">
        <f>VLOOKUP(N2765:N5921,[11]FF!$A$22:$B$93,2,FALSE)</f>
        <v>Fondo de Fortalecimiento 2018</v>
      </c>
      <c r="P2765" s="16">
        <v>880655</v>
      </c>
      <c r="Q2765" s="16">
        <v>12</v>
      </c>
      <c r="R2765" s="17">
        <v>32454566</v>
      </c>
      <c r="S2765" s="17">
        <v>0</v>
      </c>
      <c r="T2765" s="17">
        <f t="shared" si="387"/>
        <v>32454566</v>
      </c>
      <c r="U2765" s="17">
        <v>0</v>
      </c>
      <c r="V2765" s="17">
        <v>0</v>
      </c>
      <c r="W2765" s="17">
        <f t="shared" si="388"/>
        <v>32454566</v>
      </c>
      <c r="X2765" t="str">
        <f>VLOOKUP(J2765,'[12]Conver ASEJ VS Clave Nueva'!$A$4:$C$193,3,FALSE)</f>
        <v>8.2.1.3</v>
      </c>
      <c r="Y2765" t="str">
        <f>VLOOKUP(K2765,'[13]Conver ASEJ VS Clave Nueva'!$B$4:$D$193,3,FALSE)</f>
        <v>Del fondo para el fortalecimiento municipal</v>
      </c>
    </row>
    <row r="2766" spans="1:25" x14ac:dyDescent="0.25">
      <c r="A2766" s="16">
        <v>87022</v>
      </c>
      <c r="B2766" s="16" t="s">
        <v>132</v>
      </c>
      <c r="C2766" s="16" t="str">
        <f t="shared" si="389"/>
        <v>2018</v>
      </c>
      <c r="D2766" s="16" t="str">
        <f t="shared" si="390"/>
        <v>080000</v>
      </c>
      <c r="E2766" s="16" t="str">
        <f>VLOOKUP(D2766:D5922,'[10]Catalogos CRI'!$A$10:$B$19,2,FALSE)</f>
        <v>PARTICIPACIONES Y APORTACIONES</v>
      </c>
      <c r="F2766" s="16" t="str">
        <f t="shared" si="391"/>
        <v>081000</v>
      </c>
      <c r="G2766" s="16" t="str">
        <f>VLOOKUP(F2766:F5922,'[10]Catalogos CRI'!$A$24:$B$65,2,FALSE)</f>
        <v>PARTICIPACIONES</v>
      </c>
      <c r="H2766" s="16" t="str">
        <f t="shared" si="392"/>
        <v>081010</v>
      </c>
      <c r="I2766" s="16" t="str">
        <f>VLOOKUP(H2766:H5922,'[10]Catalogos CRI'!$A$70:$B$148,2,FALSE)</f>
        <v>Participaciones</v>
      </c>
      <c r="J2766" s="16" t="str">
        <f t="shared" si="393"/>
        <v>081011</v>
      </c>
      <c r="K2766" s="16" t="str">
        <f>VLOOKUP(J2766:J5922,'[10]Catalogos CRI'!$A$153:$B$335,2,FALSE)</f>
        <v>Federales</v>
      </c>
      <c r="L2766" s="16" t="str">
        <f t="shared" si="394"/>
        <v>500</v>
      </c>
      <c r="M2766" s="16" t="str">
        <f>VLOOKUP(L2766:L5922,[11]FF!$A$10:$B$16,2,FALSE)</f>
        <v>Recursos Federales</v>
      </c>
      <c r="N2766" s="16" t="str">
        <f t="shared" si="395"/>
        <v>508</v>
      </c>
      <c r="O2766" s="16" t="str">
        <f>VLOOKUP(N2766:N5922,[11]FF!$A$22:$B$93,2,FALSE)</f>
        <v>Participaciones Federales</v>
      </c>
      <c r="P2766" s="16">
        <v>880656</v>
      </c>
      <c r="Q2766" s="16">
        <v>1</v>
      </c>
      <c r="R2766" s="17">
        <v>57736368.350000001</v>
      </c>
      <c r="S2766" s="17">
        <v>0</v>
      </c>
      <c r="T2766" s="17">
        <f t="shared" si="387"/>
        <v>57736368.350000001</v>
      </c>
      <c r="U2766" s="17">
        <v>0</v>
      </c>
      <c r="V2766" s="17">
        <v>0</v>
      </c>
      <c r="W2766" s="17">
        <f t="shared" si="388"/>
        <v>57736368.350000001</v>
      </c>
      <c r="X2766" t="str">
        <f>VLOOKUP(J2766,'[12]Conver ASEJ VS Clave Nueva'!$A$4:$C$193,3,FALSE)</f>
        <v>8.1.1.1</v>
      </c>
      <c r="Y2766" t="str">
        <f>VLOOKUP(K2766,'[13]Conver ASEJ VS Clave Nueva'!$B$4:$D$193,3,FALSE)</f>
        <v>Federales</v>
      </c>
    </row>
    <row r="2767" spans="1:25" x14ac:dyDescent="0.25">
      <c r="A2767" s="16">
        <v>87022</v>
      </c>
      <c r="B2767" s="16" t="s">
        <v>132</v>
      </c>
      <c r="C2767" s="16" t="str">
        <f t="shared" si="389"/>
        <v>2018</v>
      </c>
      <c r="D2767" s="16" t="str">
        <f t="shared" si="390"/>
        <v>080000</v>
      </c>
      <c r="E2767" s="16" t="str">
        <f>VLOOKUP(D2767:D5923,'[10]Catalogos CRI'!$A$10:$B$19,2,FALSE)</f>
        <v>PARTICIPACIONES Y APORTACIONES</v>
      </c>
      <c r="F2767" s="16" t="str">
        <f t="shared" si="391"/>
        <v>081000</v>
      </c>
      <c r="G2767" s="16" t="str">
        <f>VLOOKUP(F2767:F5923,'[10]Catalogos CRI'!$A$24:$B$65,2,FALSE)</f>
        <v>PARTICIPACIONES</v>
      </c>
      <c r="H2767" s="16" t="str">
        <f t="shared" si="392"/>
        <v>081010</v>
      </c>
      <c r="I2767" s="16" t="str">
        <f>VLOOKUP(H2767:H5923,'[10]Catalogos CRI'!$A$70:$B$148,2,FALSE)</f>
        <v>Participaciones</v>
      </c>
      <c r="J2767" s="16" t="str">
        <f t="shared" si="393"/>
        <v>081011</v>
      </c>
      <c r="K2767" s="16" t="str">
        <f>VLOOKUP(J2767:J5923,'[10]Catalogos CRI'!$A$153:$B$335,2,FALSE)</f>
        <v>Federales</v>
      </c>
      <c r="L2767" s="16" t="str">
        <f t="shared" si="394"/>
        <v>500</v>
      </c>
      <c r="M2767" s="16" t="str">
        <f>VLOOKUP(L2767:L5923,[11]FF!$A$10:$B$16,2,FALSE)</f>
        <v>Recursos Federales</v>
      </c>
      <c r="N2767" s="16" t="str">
        <f t="shared" si="395"/>
        <v>508</v>
      </c>
      <c r="O2767" s="16" t="str">
        <f>VLOOKUP(N2767:N5923,[11]FF!$A$22:$B$93,2,FALSE)</f>
        <v>Participaciones Federales</v>
      </c>
      <c r="P2767" s="16">
        <v>880657</v>
      </c>
      <c r="Q2767" s="16">
        <v>2</v>
      </c>
      <c r="R2767" s="17">
        <v>57736365</v>
      </c>
      <c r="S2767" s="17">
        <v>0</v>
      </c>
      <c r="T2767" s="17">
        <f t="shared" si="387"/>
        <v>57736365</v>
      </c>
      <c r="U2767" s="17">
        <v>0</v>
      </c>
      <c r="V2767" s="17">
        <v>49324013.009999998</v>
      </c>
      <c r="W2767" s="17">
        <f t="shared" si="388"/>
        <v>8412351.9900000021</v>
      </c>
      <c r="X2767" t="str">
        <f>VLOOKUP(J2767,'[12]Conver ASEJ VS Clave Nueva'!$A$4:$C$193,3,FALSE)</f>
        <v>8.1.1.1</v>
      </c>
      <c r="Y2767" t="str">
        <f>VLOOKUP(K2767,'[13]Conver ASEJ VS Clave Nueva'!$B$4:$D$193,3,FALSE)</f>
        <v>Federales</v>
      </c>
    </row>
    <row r="2768" spans="1:25" x14ac:dyDescent="0.25">
      <c r="A2768" s="16">
        <v>87022</v>
      </c>
      <c r="B2768" s="16" t="s">
        <v>132</v>
      </c>
      <c r="C2768" s="16" t="str">
        <f t="shared" si="389"/>
        <v>2018</v>
      </c>
      <c r="D2768" s="16" t="str">
        <f t="shared" si="390"/>
        <v>080000</v>
      </c>
      <c r="E2768" s="16" t="str">
        <f>VLOOKUP(D2768:D5924,'[10]Catalogos CRI'!$A$10:$B$19,2,FALSE)</f>
        <v>PARTICIPACIONES Y APORTACIONES</v>
      </c>
      <c r="F2768" s="16" t="str">
        <f t="shared" si="391"/>
        <v>081000</v>
      </c>
      <c r="G2768" s="16" t="str">
        <f>VLOOKUP(F2768:F5924,'[10]Catalogos CRI'!$A$24:$B$65,2,FALSE)</f>
        <v>PARTICIPACIONES</v>
      </c>
      <c r="H2768" s="16" t="str">
        <f t="shared" si="392"/>
        <v>081010</v>
      </c>
      <c r="I2768" s="16" t="str">
        <f>VLOOKUP(H2768:H5924,'[10]Catalogos CRI'!$A$70:$B$148,2,FALSE)</f>
        <v>Participaciones</v>
      </c>
      <c r="J2768" s="16" t="str">
        <f t="shared" si="393"/>
        <v>081011</v>
      </c>
      <c r="K2768" s="16" t="str">
        <f>VLOOKUP(J2768:J5924,'[10]Catalogos CRI'!$A$153:$B$335,2,FALSE)</f>
        <v>Federales</v>
      </c>
      <c r="L2768" s="16" t="str">
        <f t="shared" si="394"/>
        <v>500</v>
      </c>
      <c r="M2768" s="16" t="str">
        <f>VLOOKUP(L2768:L5924,[11]FF!$A$10:$B$16,2,FALSE)</f>
        <v>Recursos Federales</v>
      </c>
      <c r="N2768" s="16" t="str">
        <f t="shared" si="395"/>
        <v>508</v>
      </c>
      <c r="O2768" s="16" t="str">
        <f>VLOOKUP(N2768:N5924,[11]FF!$A$22:$B$93,2,FALSE)</f>
        <v>Participaciones Federales</v>
      </c>
      <c r="P2768" s="16">
        <v>880658</v>
      </c>
      <c r="Q2768" s="16">
        <v>3</v>
      </c>
      <c r="R2768" s="17">
        <v>57736365</v>
      </c>
      <c r="S2768" s="17">
        <v>0</v>
      </c>
      <c r="T2768" s="17">
        <f t="shared" si="387"/>
        <v>57736365</v>
      </c>
      <c r="U2768" s="17">
        <v>0</v>
      </c>
      <c r="V2768" s="17">
        <v>0</v>
      </c>
      <c r="W2768" s="17">
        <f t="shared" si="388"/>
        <v>57736365</v>
      </c>
      <c r="X2768" t="str">
        <f>VLOOKUP(J2768,'[12]Conver ASEJ VS Clave Nueva'!$A$4:$C$193,3,FALSE)</f>
        <v>8.1.1.1</v>
      </c>
      <c r="Y2768" t="str">
        <f>VLOOKUP(K2768,'[13]Conver ASEJ VS Clave Nueva'!$B$4:$D$193,3,FALSE)</f>
        <v>Federales</v>
      </c>
    </row>
    <row r="2769" spans="1:25" x14ac:dyDescent="0.25">
      <c r="A2769" s="16">
        <v>87022</v>
      </c>
      <c r="B2769" s="16" t="s">
        <v>132</v>
      </c>
      <c r="C2769" s="16" t="str">
        <f t="shared" si="389"/>
        <v>2018</v>
      </c>
      <c r="D2769" s="16" t="str">
        <f t="shared" si="390"/>
        <v>080000</v>
      </c>
      <c r="E2769" s="16" t="str">
        <f>VLOOKUP(D2769:D5925,'[10]Catalogos CRI'!$A$10:$B$19,2,FALSE)</f>
        <v>PARTICIPACIONES Y APORTACIONES</v>
      </c>
      <c r="F2769" s="16" t="str">
        <f t="shared" si="391"/>
        <v>081000</v>
      </c>
      <c r="G2769" s="16" t="str">
        <f>VLOOKUP(F2769:F5925,'[10]Catalogos CRI'!$A$24:$B$65,2,FALSE)</f>
        <v>PARTICIPACIONES</v>
      </c>
      <c r="H2769" s="16" t="str">
        <f t="shared" si="392"/>
        <v>081010</v>
      </c>
      <c r="I2769" s="16" t="str">
        <f>VLOOKUP(H2769:H5925,'[10]Catalogos CRI'!$A$70:$B$148,2,FALSE)</f>
        <v>Participaciones</v>
      </c>
      <c r="J2769" s="16" t="str">
        <f t="shared" si="393"/>
        <v>081011</v>
      </c>
      <c r="K2769" s="16" t="str">
        <f>VLOOKUP(J2769:J5925,'[10]Catalogos CRI'!$A$153:$B$335,2,FALSE)</f>
        <v>Federales</v>
      </c>
      <c r="L2769" s="16" t="str">
        <f t="shared" si="394"/>
        <v>500</v>
      </c>
      <c r="M2769" s="16" t="str">
        <f>VLOOKUP(L2769:L5925,[11]FF!$A$10:$B$16,2,FALSE)</f>
        <v>Recursos Federales</v>
      </c>
      <c r="N2769" s="16" t="str">
        <f t="shared" si="395"/>
        <v>508</v>
      </c>
      <c r="O2769" s="16" t="str">
        <f>VLOOKUP(N2769:N5925,[11]FF!$A$22:$B$93,2,FALSE)</f>
        <v>Participaciones Federales</v>
      </c>
      <c r="P2769" s="16">
        <v>880659</v>
      </c>
      <c r="Q2769" s="16">
        <v>4</v>
      </c>
      <c r="R2769" s="17">
        <v>57736365</v>
      </c>
      <c r="S2769" s="17">
        <v>0</v>
      </c>
      <c r="T2769" s="17">
        <f t="shared" si="387"/>
        <v>57736365</v>
      </c>
      <c r="U2769" s="17">
        <v>0</v>
      </c>
      <c r="V2769" s="17">
        <v>61452433.07</v>
      </c>
      <c r="W2769" s="17">
        <f t="shared" si="388"/>
        <v>-3716068.0700000003</v>
      </c>
      <c r="X2769" t="str">
        <f>VLOOKUP(J2769,'[12]Conver ASEJ VS Clave Nueva'!$A$4:$C$193,3,FALSE)</f>
        <v>8.1.1.1</v>
      </c>
      <c r="Y2769" t="str">
        <f>VLOOKUP(K2769,'[13]Conver ASEJ VS Clave Nueva'!$B$4:$D$193,3,FALSE)</f>
        <v>Federales</v>
      </c>
    </row>
    <row r="2770" spans="1:25" x14ac:dyDescent="0.25">
      <c r="A2770" s="16">
        <v>87022</v>
      </c>
      <c r="B2770" s="16" t="s">
        <v>132</v>
      </c>
      <c r="C2770" s="16" t="str">
        <f t="shared" si="389"/>
        <v>2018</v>
      </c>
      <c r="D2770" s="16" t="str">
        <f t="shared" si="390"/>
        <v>080000</v>
      </c>
      <c r="E2770" s="16" t="str">
        <f>VLOOKUP(D2770:D5926,'[10]Catalogos CRI'!$A$10:$B$19,2,FALSE)</f>
        <v>PARTICIPACIONES Y APORTACIONES</v>
      </c>
      <c r="F2770" s="16" t="str">
        <f t="shared" si="391"/>
        <v>081000</v>
      </c>
      <c r="G2770" s="16" t="str">
        <f>VLOOKUP(F2770:F5926,'[10]Catalogos CRI'!$A$24:$B$65,2,FALSE)</f>
        <v>PARTICIPACIONES</v>
      </c>
      <c r="H2770" s="16" t="str">
        <f t="shared" si="392"/>
        <v>081010</v>
      </c>
      <c r="I2770" s="16" t="str">
        <f>VLOOKUP(H2770:H5926,'[10]Catalogos CRI'!$A$70:$B$148,2,FALSE)</f>
        <v>Participaciones</v>
      </c>
      <c r="J2770" s="16" t="str">
        <f t="shared" si="393"/>
        <v>081011</v>
      </c>
      <c r="K2770" s="16" t="str">
        <f>VLOOKUP(J2770:J5926,'[10]Catalogos CRI'!$A$153:$B$335,2,FALSE)</f>
        <v>Federales</v>
      </c>
      <c r="L2770" s="16" t="str">
        <f t="shared" si="394"/>
        <v>500</v>
      </c>
      <c r="M2770" s="16" t="str">
        <f>VLOOKUP(L2770:L5926,[11]FF!$A$10:$B$16,2,FALSE)</f>
        <v>Recursos Federales</v>
      </c>
      <c r="N2770" s="16" t="str">
        <f t="shared" si="395"/>
        <v>508</v>
      </c>
      <c r="O2770" s="16" t="str">
        <f>VLOOKUP(N2770:N5926,[11]FF!$A$22:$B$93,2,FALSE)</f>
        <v>Participaciones Federales</v>
      </c>
      <c r="P2770" s="16">
        <v>880661</v>
      </c>
      <c r="Q2770" s="16">
        <v>6</v>
      </c>
      <c r="R2770" s="17">
        <v>57736365</v>
      </c>
      <c r="S2770" s="17">
        <v>0</v>
      </c>
      <c r="T2770" s="17">
        <f t="shared" si="387"/>
        <v>57736365</v>
      </c>
      <c r="U2770" s="17">
        <v>0</v>
      </c>
      <c r="V2770" s="17">
        <v>83754129.680000007</v>
      </c>
      <c r="W2770" s="17">
        <f t="shared" si="388"/>
        <v>-26017764.680000007</v>
      </c>
      <c r="X2770" t="str">
        <f>VLOOKUP(J2770,'[12]Conver ASEJ VS Clave Nueva'!$A$4:$C$193,3,FALSE)</f>
        <v>8.1.1.1</v>
      </c>
      <c r="Y2770" t="str">
        <f>VLOOKUP(K2770,'[13]Conver ASEJ VS Clave Nueva'!$B$4:$D$193,3,FALSE)</f>
        <v>Federales</v>
      </c>
    </row>
    <row r="2771" spans="1:25" x14ac:dyDescent="0.25">
      <c r="A2771" s="16">
        <v>87022</v>
      </c>
      <c r="B2771" s="16" t="s">
        <v>132</v>
      </c>
      <c r="C2771" s="16" t="str">
        <f t="shared" si="389"/>
        <v>2018</v>
      </c>
      <c r="D2771" s="16" t="str">
        <f t="shared" si="390"/>
        <v>080000</v>
      </c>
      <c r="E2771" s="16" t="str">
        <f>VLOOKUP(D2771:D5927,'[10]Catalogos CRI'!$A$10:$B$19,2,FALSE)</f>
        <v>PARTICIPACIONES Y APORTACIONES</v>
      </c>
      <c r="F2771" s="16" t="str">
        <f t="shared" si="391"/>
        <v>081000</v>
      </c>
      <c r="G2771" s="16" t="str">
        <f>VLOOKUP(F2771:F5927,'[10]Catalogos CRI'!$A$24:$B$65,2,FALSE)</f>
        <v>PARTICIPACIONES</v>
      </c>
      <c r="H2771" s="16" t="str">
        <f t="shared" si="392"/>
        <v>081010</v>
      </c>
      <c r="I2771" s="16" t="str">
        <f>VLOOKUP(H2771:H5927,'[10]Catalogos CRI'!$A$70:$B$148,2,FALSE)</f>
        <v>Participaciones</v>
      </c>
      <c r="J2771" s="16" t="str">
        <f t="shared" si="393"/>
        <v>081011</v>
      </c>
      <c r="K2771" s="16" t="str">
        <f>VLOOKUP(J2771:J5927,'[10]Catalogos CRI'!$A$153:$B$335,2,FALSE)</f>
        <v>Federales</v>
      </c>
      <c r="L2771" s="16" t="str">
        <f t="shared" si="394"/>
        <v>500</v>
      </c>
      <c r="M2771" s="16" t="str">
        <f>VLOOKUP(L2771:L5927,[11]FF!$A$10:$B$16,2,FALSE)</f>
        <v>Recursos Federales</v>
      </c>
      <c r="N2771" s="16" t="str">
        <f t="shared" si="395"/>
        <v>508</v>
      </c>
      <c r="O2771" s="16" t="str">
        <f>VLOOKUP(N2771:N5927,[11]FF!$A$22:$B$93,2,FALSE)</f>
        <v>Participaciones Federales</v>
      </c>
      <c r="P2771" s="16">
        <v>880662</v>
      </c>
      <c r="Q2771" s="16">
        <v>7</v>
      </c>
      <c r="R2771" s="17">
        <v>57736365</v>
      </c>
      <c r="S2771" s="17">
        <v>0</v>
      </c>
      <c r="T2771" s="17">
        <f t="shared" si="387"/>
        <v>57736365</v>
      </c>
      <c r="U2771" s="17">
        <v>0</v>
      </c>
      <c r="V2771" s="17">
        <v>81765663.400000006</v>
      </c>
      <c r="W2771" s="17">
        <f t="shared" si="388"/>
        <v>-24029298.400000006</v>
      </c>
      <c r="X2771" t="str">
        <f>VLOOKUP(J2771,'[12]Conver ASEJ VS Clave Nueva'!$A$4:$C$193,3,FALSE)</f>
        <v>8.1.1.1</v>
      </c>
      <c r="Y2771" t="str">
        <f>VLOOKUP(K2771,'[13]Conver ASEJ VS Clave Nueva'!$B$4:$D$193,3,FALSE)</f>
        <v>Federales</v>
      </c>
    </row>
    <row r="2772" spans="1:25" x14ac:dyDescent="0.25">
      <c r="A2772" s="16">
        <v>87022</v>
      </c>
      <c r="B2772" s="16" t="s">
        <v>132</v>
      </c>
      <c r="C2772" s="16" t="str">
        <f t="shared" si="389"/>
        <v>2018</v>
      </c>
      <c r="D2772" s="16" t="str">
        <f t="shared" si="390"/>
        <v>080000</v>
      </c>
      <c r="E2772" s="16" t="str">
        <f>VLOOKUP(D2772:D5928,'[10]Catalogos CRI'!$A$10:$B$19,2,FALSE)</f>
        <v>PARTICIPACIONES Y APORTACIONES</v>
      </c>
      <c r="F2772" s="16" t="str">
        <f t="shared" si="391"/>
        <v>081000</v>
      </c>
      <c r="G2772" s="16" t="str">
        <f>VLOOKUP(F2772:F5928,'[10]Catalogos CRI'!$A$24:$B$65,2,FALSE)</f>
        <v>PARTICIPACIONES</v>
      </c>
      <c r="H2772" s="16" t="str">
        <f t="shared" si="392"/>
        <v>081010</v>
      </c>
      <c r="I2772" s="16" t="str">
        <f>VLOOKUP(H2772:H5928,'[10]Catalogos CRI'!$A$70:$B$148,2,FALSE)</f>
        <v>Participaciones</v>
      </c>
      <c r="J2772" s="16" t="str">
        <f t="shared" si="393"/>
        <v>081011</v>
      </c>
      <c r="K2772" s="16" t="str">
        <f>VLOOKUP(J2772:J5928,'[10]Catalogos CRI'!$A$153:$B$335,2,FALSE)</f>
        <v>Federales</v>
      </c>
      <c r="L2772" s="16" t="str">
        <f t="shared" si="394"/>
        <v>500</v>
      </c>
      <c r="M2772" s="16" t="str">
        <f>VLOOKUP(L2772:L5928,[11]FF!$A$10:$B$16,2,FALSE)</f>
        <v>Recursos Federales</v>
      </c>
      <c r="N2772" s="16" t="str">
        <f t="shared" si="395"/>
        <v>508</v>
      </c>
      <c r="O2772" s="16" t="str">
        <f>VLOOKUP(N2772:N5928,[11]FF!$A$22:$B$93,2,FALSE)</f>
        <v>Participaciones Federales</v>
      </c>
      <c r="P2772" s="16">
        <v>880663</v>
      </c>
      <c r="Q2772" s="16">
        <v>8</v>
      </c>
      <c r="R2772" s="17">
        <v>57736365</v>
      </c>
      <c r="S2772" s="17">
        <v>0</v>
      </c>
      <c r="T2772" s="17">
        <f t="shared" si="387"/>
        <v>57736365</v>
      </c>
      <c r="U2772" s="17">
        <v>0</v>
      </c>
      <c r="V2772" s="17">
        <v>69802837.640000001</v>
      </c>
      <c r="W2772" s="17">
        <f t="shared" si="388"/>
        <v>-12066472.640000001</v>
      </c>
      <c r="X2772" t="str">
        <f>VLOOKUP(J2772,'[12]Conver ASEJ VS Clave Nueva'!$A$4:$C$193,3,FALSE)</f>
        <v>8.1.1.1</v>
      </c>
      <c r="Y2772" t="str">
        <f>VLOOKUP(K2772,'[13]Conver ASEJ VS Clave Nueva'!$B$4:$D$193,3,FALSE)</f>
        <v>Federales</v>
      </c>
    </row>
    <row r="2773" spans="1:25" x14ac:dyDescent="0.25">
      <c r="A2773" s="16">
        <v>87022</v>
      </c>
      <c r="B2773" s="16" t="s">
        <v>132</v>
      </c>
      <c r="C2773" s="16" t="str">
        <f t="shared" si="389"/>
        <v>2018</v>
      </c>
      <c r="D2773" s="16" t="str">
        <f t="shared" si="390"/>
        <v>080000</v>
      </c>
      <c r="E2773" s="16" t="str">
        <f>VLOOKUP(D2773:D5929,'[10]Catalogos CRI'!$A$10:$B$19,2,FALSE)</f>
        <v>PARTICIPACIONES Y APORTACIONES</v>
      </c>
      <c r="F2773" s="16" t="str">
        <f t="shared" si="391"/>
        <v>081000</v>
      </c>
      <c r="G2773" s="16" t="str">
        <f>VLOOKUP(F2773:F5929,'[10]Catalogos CRI'!$A$24:$B$65,2,FALSE)</f>
        <v>PARTICIPACIONES</v>
      </c>
      <c r="H2773" s="16" t="str">
        <f t="shared" si="392"/>
        <v>081010</v>
      </c>
      <c r="I2773" s="16" t="str">
        <f>VLOOKUP(H2773:H5929,'[10]Catalogos CRI'!$A$70:$B$148,2,FALSE)</f>
        <v>Participaciones</v>
      </c>
      <c r="J2773" s="16" t="str">
        <f t="shared" si="393"/>
        <v>081011</v>
      </c>
      <c r="K2773" s="16" t="str">
        <f>VLOOKUP(J2773:J5929,'[10]Catalogos CRI'!$A$153:$B$335,2,FALSE)</f>
        <v>Federales</v>
      </c>
      <c r="L2773" s="16" t="str">
        <f t="shared" si="394"/>
        <v>500</v>
      </c>
      <c r="M2773" s="16" t="str">
        <f>VLOOKUP(L2773:L5929,[11]FF!$A$10:$B$16,2,FALSE)</f>
        <v>Recursos Federales</v>
      </c>
      <c r="N2773" s="16" t="str">
        <f t="shared" si="395"/>
        <v>508</v>
      </c>
      <c r="O2773" s="16" t="str">
        <f>VLOOKUP(N2773:N5929,[11]FF!$A$22:$B$93,2,FALSE)</f>
        <v>Participaciones Federales</v>
      </c>
      <c r="P2773" s="16">
        <v>880664</v>
      </c>
      <c r="Q2773" s="16">
        <v>9</v>
      </c>
      <c r="R2773" s="17">
        <v>57736365</v>
      </c>
      <c r="S2773" s="17">
        <v>0</v>
      </c>
      <c r="T2773" s="17">
        <f t="shared" si="387"/>
        <v>57736365</v>
      </c>
      <c r="U2773" s="17">
        <v>0</v>
      </c>
      <c r="V2773" s="17">
        <v>72611625.159999996</v>
      </c>
      <c r="W2773" s="17">
        <f t="shared" si="388"/>
        <v>-14875260.159999996</v>
      </c>
      <c r="X2773" t="str">
        <f>VLOOKUP(J2773,'[12]Conver ASEJ VS Clave Nueva'!$A$4:$C$193,3,FALSE)</f>
        <v>8.1.1.1</v>
      </c>
      <c r="Y2773" t="str">
        <f>VLOOKUP(K2773,'[13]Conver ASEJ VS Clave Nueva'!$B$4:$D$193,3,FALSE)</f>
        <v>Federales</v>
      </c>
    </row>
    <row r="2774" spans="1:25" x14ac:dyDescent="0.25">
      <c r="A2774" s="16">
        <v>87022</v>
      </c>
      <c r="B2774" s="16" t="s">
        <v>132</v>
      </c>
      <c r="C2774" s="16" t="str">
        <f t="shared" si="389"/>
        <v>2018</v>
      </c>
      <c r="D2774" s="16" t="str">
        <f t="shared" si="390"/>
        <v>080000</v>
      </c>
      <c r="E2774" s="16" t="str">
        <f>VLOOKUP(D2774:D5930,'[10]Catalogos CRI'!$A$10:$B$19,2,FALSE)</f>
        <v>PARTICIPACIONES Y APORTACIONES</v>
      </c>
      <c r="F2774" s="16" t="str">
        <f t="shared" si="391"/>
        <v>081000</v>
      </c>
      <c r="G2774" s="16" t="str">
        <f>VLOOKUP(F2774:F5930,'[10]Catalogos CRI'!$A$24:$B$65,2,FALSE)</f>
        <v>PARTICIPACIONES</v>
      </c>
      <c r="H2774" s="16" t="str">
        <f t="shared" si="392"/>
        <v>081010</v>
      </c>
      <c r="I2774" s="16" t="str">
        <f>VLOOKUP(H2774:H5930,'[10]Catalogos CRI'!$A$70:$B$148,2,FALSE)</f>
        <v>Participaciones</v>
      </c>
      <c r="J2774" s="16" t="str">
        <f t="shared" si="393"/>
        <v>081011</v>
      </c>
      <c r="K2774" s="16" t="str">
        <f>VLOOKUP(J2774:J5930,'[10]Catalogos CRI'!$A$153:$B$335,2,FALSE)</f>
        <v>Federales</v>
      </c>
      <c r="L2774" s="16" t="str">
        <f t="shared" si="394"/>
        <v>500</v>
      </c>
      <c r="M2774" s="16" t="str">
        <f>VLOOKUP(L2774:L5930,[11]FF!$A$10:$B$16,2,FALSE)</f>
        <v>Recursos Federales</v>
      </c>
      <c r="N2774" s="16" t="str">
        <f t="shared" si="395"/>
        <v>508</v>
      </c>
      <c r="O2774" s="16" t="str">
        <f>VLOOKUP(N2774:N5930,[11]FF!$A$22:$B$93,2,FALSE)</f>
        <v>Participaciones Federales</v>
      </c>
      <c r="P2774" s="16">
        <v>880665</v>
      </c>
      <c r="Q2774" s="16">
        <v>10</v>
      </c>
      <c r="R2774" s="17">
        <v>57736365</v>
      </c>
      <c r="S2774" s="17">
        <v>0</v>
      </c>
      <c r="T2774" s="17">
        <f t="shared" si="387"/>
        <v>57736365</v>
      </c>
      <c r="U2774" s="17">
        <v>0</v>
      </c>
      <c r="V2774" s="17">
        <v>55314735</v>
      </c>
      <c r="W2774" s="17">
        <f t="shared" si="388"/>
        <v>2421630</v>
      </c>
      <c r="X2774" t="str">
        <f>VLOOKUP(J2774,'[12]Conver ASEJ VS Clave Nueva'!$A$4:$C$193,3,FALSE)</f>
        <v>8.1.1.1</v>
      </c>
      <c r="Y2774" t="str">
        <f>VLOOKUP(K2774,'[13]Conver ASEJ VS Clave Nueva'!$B$4:$D$193,3,FALSE)</f>
        <v>Federales</v>
      </c>
    </row>
    <row r="2775" spans="1:25" x14ac:dyDescent="0.25">
      <c r="A2775" s="16">
        <v>87022</v>
      </c>
      <c r="B2775" s="16" t="s">
        <v>132</v>
      </c>
      <c r="C2775" s="16" t="str">
        <f t="shared" si="389"/>
        <v>2018</v>
      </c>
      <c r="D2775" s="16" t="str">
        <f t="shared" si="390"/>
        <v>080000</v>
      </c>
      <c r="E2775" s="16" t="str">
        <f>VLOOKUP(D2775:D5931,'[10]Catalogos CRI'!$A$10:$B$19,2,FALSE)</f>
        <v>PARTICIPACIONES Y APORTACIONES</v>
      </c>
      <c r="F2775" s="16" t="str">
        <f t="shared" si="391"/>
        <v>081000</v>
      </c>
      <c r="G2775" s="16" t="str">
        <f>VLOOKUP(F2775:F5931,'[10]Catalogos CRI'!$A$24:$B$65,2,FALSE)</f>
        <v>PARTICIPACIONES</v>
      </c>
      <c r="H2775" s="16" t="str">
        <f t="shared" si="392"/>
        <v>081010</v>
      </c>
      <c r="I2775" s="16" t="str">
        <f>VLOOKUP(H2775:H5931,'[10]Catalogos CRI'!$A$70:$B$148,2,FALSE)</f>
        <v>Participaciones</v>
      </c>
      <c r="J2775" s="16" t="str">
        <f t="shared" si="393"/>
        <v>081011</v>
      </c>
      <c r="K2775" s="16" t="str">
        <f>VLOOKUP(J2775:J5931,'[10]Catalogos CRI'!$A$153:$B$335,2,FALSE)</f>
        <v>Federales</v>
      </c>
      <c r="L2775" s="16" t="str">
        <f t="shared" si="394"/>
        <v>500</v>
      </c>
      <c r="M2775" s="16" t="str">
        <f>VLOOKUP(L2775:L5931,[11]FF!$A$10:$B$16,2,FALSE)</f>
        <v>Recursos Federales</v>
      </c>
      <c r="N2775" s="16" t="str">
        <f t="shared" si="395"/>
        <v>508</v>
      </c>
      <c r="O2775" s="16" t="str">
        <f>VLOOKUP(N2775:N5931,[11]FF!$A$22:$B$93,2,FALSE)</f>
        <v>Participaciones Federales</v>
      </c>
      <c r="P2775" s="16">
        <v>880666</v>
      </c>
      <c r="Q2775" s="16">
        <v>11</v>
      </c>
      <c r="R2775" s="17">
        <v>57736365</v>
      </c>
      <c r="S2775" s="17">
        <v>0</v>
      </c>
      <c r="T2775" s="17">
        <f t="shared" si="387"/>
        <v>57736365</v>
      </c>
      <c r="U2775" s="17">
        <v>0</v>
      </c>
      <c r="V2775" s="17">
        <v>45482675.829999998</v>
      </c>
      <c r="W2775" s="17">
        <f t="shared" si="388"/>
        <v>12253689.170000002</v>
      </c>
      <c r="X2775" t="str">
        <f>VLOOKUP(J2775,'[12]Conver ASEJ VS Clave Nueva'!$A$4:$C$193,3,FALSE)</f>
        <v>8.1.1.1</v>
      </c>
      <c r="Y2775" t="str">
        <f>VLOOKUP(K2775,'[13]Conver ASEJ VS Clave Nueva'!$B$4:$D$193,3,FALSE)</f>
        <v>Federales</v>
      </c>
    </row>
    <row r="2776" spans="1:25" x14ac:dyDescent="0.25">
      <c r="A2776" s="16">
        <v>87022</v>
      </c>
      <c r="B2776" s="16" t="s">
        <v>132</v>
      </c>
      <c r="C2776" s="16" t="str">
        <f t="shared" si="389"/>
        <v>2018</v>
      </c>
      <c r="D2776" s="16" t="str">
        <f t="shared" si="390"/>
        <v>080000</v>
      </c>
      <c r="E2776" s="16" t="str">
        <f>VLOOKUP(D2776:D5932,'[10]Catalogos CRI'!$A$10:$B$19,2,FALSE)</f>
        <v>PARTICIPACIONES Y APORTACIONES</v>
      </c>
      <c r="F2776" s="16" t="str">
        <f t="shared" si="391"/>
        <v>081000</v>
      </c>
      <c r="G2776" s="16" t="str">
        <f>VLOOKUP(F2776:F5932,'[10]Catalogos CRI'!$A$24:$B$65,2,FALSE)</f>
        <v>PARTICIPACIONES</v>
      </c>
      <c r="H2776" s="16" t="str">
        <f t="shared" si="392"/>
        <v>081010</v>
      </c>
      <c r="I2776" s="16" t="str">
        <f>VLOOKUP(H2776:H5932,'[10]Catalogos CRI'!$A$70:$B$148,2,FALSE)</f>
        <v>Participaciones</v>
      </c>
      <c r="J2776" s="16" t="str">
        <f t="shared" si="393"/>
        <v>081011</v>
      </c>
      <c r="K2776" s="16" t="str">
        <f>VLOOKUP(J2776:J5932,'[10]Catalogos CRI'!$A$153:$B$335,2,FALSE)</f>
        <v>Federales</v>
      </c>
      <c r="L2776" s="16" t="str">
        <f t="shared" si="394"/>
        <v>500</v>
      </c>
      <c r="M2776" s="16" t="str">
        <f>VLOOKUP(L2776:L5932,[11]FF!$A$10:$B$16,2,FALSE)</f>
        <v>Recursos Federales</v>
      </c>
      <c r="N2776" s="16" t="str">
        <f t="shared" si="395"/>
        <v>508</v>
      </c>
      <c r="O2776" s="16" t="str">
        <f>VLOOKUP(N2776:N5932,[11]FF!$A$22:$B$93,2,FALSE)</f>
        <v>Participaciones Federales</v>
      </c>
      <c r="P2776" s="16">
        <v>880667</v>
      </c>
      <c r="Q2776" s="16">
        <v>12</v>
      </c>
      <c r="R2776" s="17">
        <v>57736365</v>
      </c>
      <c r="S2776" s="17">
        <v>0</v>
      </c>
      <c r="T2776" s="17">
        <f t="shared" si="387"/>
        <v>57736365</v>
      </c>
      <c r="U2776" s="17">
        <v>0</v>
      </c>
      <c r="V2776" s="17">
        <v>59910397.710000001</v>
      </c>
      <c r="W2776" s="17">
        <f t="shared" si="388"/>
        <v>-2174032.7100000009</v>
      </c>
      <c r="X2776" t="str">
        <f>VLOOKUP(J2776,'[12]Conver ASEJ VS Clave Nueva'!$A$4:$C$193,3,FALSE)</f>
        <v>8.1.1.1</v>
      </c>
      <c r="Y2776" t="str">
        <f>VLOOKUP(K2776,'[13]Conver ASEJ VS Clave Nueva'!$B$4:$D$193,3,FALSE)</f>
        <v>Federales</v>
      </c>
    </row>
    <row r="2777" spans="1:25" x14ac:dyDescent="0.25">
      <c r="A2777" s="16">
        <v>87023</v>
      </c>
      <c r="B2777" s="16" t="s">
        <v>133</v>
      </c>
      <c r="C2777" s="16" t="str">
        <f t="shared" si="389"/>
        <v>2018</v>
      </c>
      <c r="D2777" s="16" t="str">
        <f t="shared" si="390"/>
        <v>080000</v>
      </c>
      <c r="E2777" s="16" t="str">
        <f>VLOOKUP(D2777:D5933,'[10]Catalogos CRI'!$A$10:$B$19,2,FALSE)</f>
        <v>PARTICIPACIONES Y APORTACIONES</v>
      </c>
      <c r="F2777" s="16" t="str">
        <f t="shared" si="391"/>
        <v>081000</v>
      </c>
      <c r="G2777" s="16" t="str">
        <f>VLOOKUP(F2777:F5933,'[10]Catalogos CRI'!$A$24:$B$65,2,FALSE)</f>
        <v>PARTICIPACIONES</v>
      </c>
      <c r="H2777" s="16" t="str">
        <f t="shared" si="392"/>
        <v>081010</v>
      </c>
      <c r="I2777" s="16" t="str">
        <f>VLOOKUP(H2777:H5933,'[10]Catalogos CRI'!$A$70:$B$148,2,FALSE)</f>
        <v>Participaciones</v>
      </c>
      <c r="J2777" s="16" t="str">
        <f t="shared" si="393"/>
        <v>081012</v>
      </c>
      <c r="K2777" s="16" t="str">
        <f>VLOOKUP(J2777:J5933,'[10]Catalogos CRI'!$A$153:$B$335,2,FALSE)</f>
        <v>Estatales</v>
      </c>
      <c r="L2777" s="16" t="str">
        <f t="shared" si="394"/>
        <v>600</v>
      </c>
      <c r="M2777" s="16" t="str">
        <f>VLOOKUP(L2777:L5933,[11]FF!$A$10:$B$16,2,FALSE)</f>
        <v>Recursos Estatales</v>
      </c>
      <c r="N2777" s="16" t="str">
        <f t="shared" si="395"/>
        <v>601</v>
      </c>
      <c r="O2777" s="16" t="str">
        <f>VLOOKUP(N2777:N5933,[11]FF!$A$22:$B$93,2,FALSE)</f>
        <v>Participaciones Estatales</v>
      </c>
      <c r="P2777" s="16">
        <v>880668</v>
      </c>
      <c r="Q2777" s="16">
        <v>1</v>
      </c>
      <c r="R2777" s="17">
        <v>7109247.6900000004</v>
      </c>
      <c r="S2777" s="17">
        <v>0</v>
      </c>
      <c r="T2777" s="17">
        <f t="shared" si="387"/>
        <v>7109247.6900000004</v>
      </c>
      <c r="U2777" s="17">
        <v>0</v>
      </c>
      <c r="V2777" s="17">
        <v>0</v>
      </c>
      <c r="W2777" s="17">
        <f t="shared" si="388"/>
        <v>7109247.6900000004</v>
      </c>
      <c r="X2777" t="str">
        <f>VLOOKUP(J2777,'[12]Conver ASEJ VS Clave Nueva'!$A$4:$C$193,3,FALSE)</f>
        <v>8.1.1.2</v>
      </c>
      <c r="Y2777" t="str">
        <f>VLOOKUP(K2777,'[13]Conver ASEJ VS Clave Nueva'!$B$4:$D$193,3,FALSE)</f>
        <v>Estatales</v>
      </c>
    </row>
    <row r="2778" spans="1:25" x14ac:dyDescent="0.25">
      <c r="A2778" s="16">
        <v>87023</v>
      </c>
      <c r="B2778" s="16" t="s">
        <v>133</v>
      </c>
      <c r="C2778" s="16" t="str">
        <f t="shared" si="389"/>
        <v>2018</v>
      </c>
      <c r="D2778" s="16" t="str">
        <f t="shared" si="390"/>
        <v>080000</v>
      </c>
      <c r="E2778" s="16" t="str">
        <f>VLOOKUP(D2778:D5934,'[10]Catalogos CRI'!$A$10:$B$19,2,FALSE)</f>
        <v>PARTICIPACIONES Y APORTACIONES</v>
      </c>
      <c r="F2778" s="16" t="str">
        <f t="shared" si="391"/>
        <v>081000</v>
      </c>
      <c r="G2778" s="16" t="str">
        <f>VLOOKUP(F2778:F5934,'[10]Catalogos CRI'!$A$24:$B$65,2,FALSE)</f>
        <v>PARTICIPACIONES</v>
      </c>
      <c r="H2778" s="16" t="str">
        <f t="shared" si="392"/>
        <v>081010</v>
      </c>
      <c r="I2778" s="16" t="str">
        <f>VLOOKUP(H2778:H5934,'[10]Catalogos CRI'!$A$70:$B$148,2,FALSE)</f>
        <v>Participaciones</v>
      </c>
      <c r="J2778" s="16" t="str">
        <f t="shared" si="393"/>
        <v>081012</v>
      </c>
      <c r="K2778" s="16" t="str">
        <f>VLOOKUP(J2778:J5934,'[10]Catalogos CRI'!$A$153:$B$335,2,FALSE)</f>
        <v>Estatales</v>
      </c>
      <c r="L2778" s="16" t="str">
        <f t="shared" si="394"/>
        <v>600</v>
      </c>
      <c r="M2778" s="16" t="str">
        <f>VLOOKUP(L2778:L5934,[11]FF!$A$10:$B$16,2,FALSE)</f>
        <v>Recursos Estatales</v>
      </c>
      <c r="N2778" s="16" t="str">
        <f t="shared" si="395"/>
        <v>601</v>
      </c>
      <c r="O2778" s="16" t="str">
        <f>VLOOKUP(N2778:N5934,[11]FF!$A$22:$B$93,2,FALSE)</f>
        <v>Participaciones Estatales</v>
      </c>
      <c r="P2778" s="16">
        <v>880669</v>
      </c>
      <c r="Q2778" s="16">
        <v>2</v>
      </c>
      <c r="R2778" s="17">
        <v>7109249</v>
      </c>
      <c r="S2778" s="17">
        <v>0</v>
      </c>
      <c r="T2778" s="17">
        <f t="shared" si="387"/>
        <v>7109249</v>
      </c>
      <c r="U2778" s="17">
        <v>0</v>
      </c>
      <c r="V2778" s="17">
        <v>11366374.4</v>
      </c>
      <c r="W2778" s="17">
        <f t="shared" si="388"/>
        <v>-4257125.4000000004</v>
      </c>
      <c r="X2778" t="str">
        <f>VLOOKUP(J2778,'[12]Conver ASEJ VS Clave Nueva'!$A$4:$C$193,3,FALSE)</f>
        <v>8.1.1.2</v>
      </c>
      <c r="Y2778" t="str">
        <f>VLOOKUP(K2778,'[13]Conver ASEJ VS Clave Nueva'!$B$4:$D$193,3,FALSE)</f>
        <v>Estatales</v>
      </c>
    </row>
    <row r="2779" spans="1:25" x14ac:dyDescent="0.25">
      <c r="A2779" s="16">
        <v>87023</v>
      </c>
      <c r="B2779" s="16" t="s">
        <v>133</v>
      </c>
      <c r="C2779" s="16" t="str">
        <f t="shared" si="389"/>
        <v>2018</v>
      </c>
      <c r="D2779" s="16" t="str">
        <f t="shared" si="390"/>
        <v>080000</v>
      </c>
      <c r="E2779" s="16" t="str">
        <f>VLOOKUP(D2779:D5935,'[10]Catalogos CRI'!$A$10:$B$19,2,FALSE)</f>
        <v>PARTICIPACIONES Y APORTACIONES</v>
      </c>
      <c r="F2779" s="16" t="str">
        <f t="shared" si="391"/>
        <v>081000</v>
      </c>
      <c r="G2779" s="16" t="str">
        <f>VLOOKUP(F2779:F5935,'[10]Catalogos CRI'!$A$24:$B$65,2,FALSE)</f>
        <v>PARTICIPACIONES</v>
      </c>
      <c r="H2779" s="16" t="str">
        <f t="shared" si="392"/>
        <v>081010</v>
      </c>
      <c r="I2779" s="16" t="str">
        <f>VLOOKUP(H2779:H5935,'[10]Catalogos CRI'!$A$70:$B$148,2,FALSE)</f>
        <v>Participaciones</v>
      </c>
      <c r="J2779" s="16" t="str">
        <f t="shared" si="393"/>
        <v>081012</v>
      </c>
      <c r="K2779" s="16" t="str">
        <f>VLOOKUP(J2779:J5935,'[10]Catalogos CRI'!$A$153:$B$335,2,FALSE)</f>
        <v>Estatales</v>
      </c>
      <c r="L2779" s="16" t="str">
        <f t="shared" si="394"/>
        <v>600</v>
      </c>
      <c r="M2779" s="16" t="str">
        <f>VLOOKUP(L2779:L5935,[11]FF!$A$10:$B$16,2,FALSE)</f>
        <v>Recursos Estatales</v>
      </c>
      <c r="N2779" s="16" t="str">
        <f t="shared" si="395"/>
        <v>601</v>
      </c>
      <c r="O2779" s="16" t="str">
        <f>VLOOKUP(N2779:N5935,[11]FF!$A$22:$B$93,2,FALSE)</f>
        <v>Participaciones Estatales</v>
      </c>
      <c r="P2779" s="16">
        <v>880670</v>
      </c>
      <c r="Q2779" s="16">
        <v>3</v>
      </c>
      <c r="R2779" s="17">
        <v>7109249</v>
      </c>
      <c r="S2779" s="17">
        <v>0</v>
      </c>
      <c r="T2779" s="17">
        <f t="shared" si="387"/>
        <v>7109249</v>
      </c>
      <c r="U2779" s="17">
        <v>0</v>
      </c>
      <c r="V2779" s="17">
        <v>0</v>
      </c>
      <c r="W2779" s="17">
        <f t="shared" si="388"/>
        <v>7109249</v>
      </c>
      <c r="X2779" t="str">
        <f>VLOOKUP(J2779,'[12]Conver ASEJ VS Clave Nueva'!$A$4:$C$193,3,FALSE)</f>
        <v>8.1.1.2</v>
      </c>
      <c r="Y2779" t="str">
        <f>VLOOKUP(K2779,'[13]Conver ASEJ VS Clave Nueva'!$B$4:$D$193,3,FALSE)</f>
        <v>Estatales</v>
      </c>
    </row>
    <row r="2780" spans="1:25" x14ac:dyDescent="0.25">
      <c r="A2780" s="16">
        <v>87023</v>
      </c>
      <c r="B2780" s="16" t="s">
        <v>133</v>
      </c>
      <c r="C2780" s="16" t="str">
        <f t="shared" si="389"/>
        <v>2018</v>
      </c>
      <c r="D2780" s="16" t="str">
        <f t="shared" si="390"/>
        <v>080000</v>
      </c>
      <c r="E2780" s="16" t="str">
        <f>VLOOKUP(D2780:D5936,'[10]Catalogos CRI'!$A$10:$B$19,2,FALSE)</f>
        <v>PARTICIPACIONES Y APORTACIONES</v>
      </c>
      <c r="F2780" s="16" t="str">
        <f t="shared" si="391"/>
        <v>081000</v>
      </c>
      <c r="G2780" s="16" t="str">
        <f>VLOOKUP(F2780:F5936,'[10]Catalogos CRI'!$A$24:$B$65,2,FALSE)</f>
        <v>PARTICIPACIONES</v>
      </c>
      <c r="H2780" s="16" t="str">
        <f t="shared" si="392"/>
        <v>081010</v>
      </c>
      <c r="I2780" s="16" t="str">
        <f>VLOOKUP(H2780:H5936,'[10]Catalogos CRI'!$A$70:$B$148,2,FALSE)</f>
        <v>Participaciones</v>
      </c>
      <c r="J2780" s="16" t="str">
        <f t="shared" si="393"/>
        <v>081012</v>
      </c>
      <c r="K2780" s="16" t="str">
        <f>VLOOKUP(J2780:J5936,'[10]Catalogos CRI'!$A$153:$B$335,2,FALSE)</f>
        <v>Estatales</v>
      </c>
      <c r="L2780" s="16" t="str">
        <f t="shared" si="394"/>
        <v>600</v>
      </c>
      <c r="M2780" s="16" t="str">
        <f>VLOOKUP(L2780:L5936,[11]FF!$A$10:$B$16,2,FALSE)</f>
        <v>Recursos Estatales</v>
      </c>
      <c r="N2780" s="16" t="str">
        <f t="shared" si="395"/>
        <v>601</v>
      </c>
      <c r="O2780" s="16" t="str">
        <f>VLOOKUP(N2780:N5936,[11]FF!$A$22:$B$93,2,FALSE)</f>
        <v>Participaciones Estatales</v>
      </c>
      <c r="P2780" s="16">
        <v>880671</v>
      </c>
      <c r="Q2780" s="16">
        <v>4</v>
      </c>
      <c r="R2780" s="17">
        <v>7109249</v>
      </c>
      <c r="S2780" s="17">
        <v>0</v>
      </c>
      <c r="T2780" s="17">
        <f t="shared" si="387"/>
        <v>7109249</v>
      </c>
      <c r="U2780" s="17">
        <v>0</v>
      </c>
      <c r="V2780" s="17">
        <v>8263726.5999999996</v>
      </c>
      <c r="W2780" s="17">
        <f t="shared" si="388"/>
        <v>-1154477.5999999996</v>
      </c>
      <c r="X2780" t="str">
        <f>VLOOKUP(J2780,'[12]Conver ASEJ VS Clave Nueva'!$A$4:$C$193,3,FALSE)</f>
        <v>8.1.1.2</v>
      </c>
      <c r="Y2780" t="str">
        <f>VLOOKUP(K2780,'[13]Conver ASEJ VS Clave Nueva'!$B$4:$D$193,3,FALSE)</f>
        <v>Estatales</v>
      </c>
    </row>
    <row r="2781" spans="1:25" x14ac:dyDescent="0.25">
      <c r="A2781" s="16">
        <v>87023</v>
      </c>
      <c r="B2781" s="16" t="s">
        <v>133</v>
      </c>
      <c r="C2781" s="16" t="str">
        <f t="shared" si="389"/>
        <v>2018</v>
      </c>
      <c r="D2781" s="16" t="str">
        <f t="shared" si="390"/>
        <v>080000</v>
      </c>
      <c r="E2781" s="16" t="str">
        <f>VLOOKUP(D2781:D5937,'[10]Catalogos CRI'!$A$10:$B$19,2,FALSE)</f>
        <v>PARTICIPACIONES Y APORTACIONES</v>
      </c>
      <c r="F2781" s="16" t="str">
        <f t="shared" si="391"/>
        <v>081000</v>
      </c>
      <c r="G2781" s="16" t="str">
        <f>VLOOKUP(F2781:F5937,'[10]Catalogos CRI'!$A$24:$B$65,2,FALSE)</f>
        <v>PARTICIPACIONES</v>
      </c>
      <c r="H2781" s="16" t="str">
        <f t="shared" si="392"/>
        <v>081010</v>
      </c>
      <c r="I2781" s="16" t="str">
        <f>VLOOKUP(H2781:H5937,'[10]Catalogos CRI'!$A$70:$B$148,2,FALSE)</f>
        <v>Participaciones</v>
      </c>
      <c r="J2781" s="16" t="str">
        <f t="shared" si="393"/>
        <v>081012</v>
      </c>
      <c r="K2781" s="16" t="str">
        <f>VLOOKUP(J2781:J5937,'[10]Catalogos CRI'!$A$153:$B$335,2,FALSE)</f>
        <v>Estatales</v>
      </c>
      <c r="L2781" s="16" t="str">
        <f t="shared" si="394"/>
        <v>600</v>
      </c>
      <c r="M2781" s="16" t="str">
        <f>VLOOKUP(L2781:L5937,[11]FF!$A$10:$B$16,2,FALSE)</f>
        <v>Recursos Estatales</v>
      </c>
      <c r="N2781" s="16" t="str">
        <f t="shared" si="395"/>
        <v>601</v>
      </c>
      <c r="O2781" s="16" t="str">
        <f>VLOOKUP(N2781:N5937,[11]FF!$A$22:$B$93,2,FALSE)</f>
        <v>Participaciones Estatales</v>
      </c>
      <c r="P2781" s="16">
        <v>880673</v>
      </c>
      <c r="Q2781" s="16">
        <v>6</v>
      </c>
      <c r="R2781" s="17">
        <v>7109249</v>
      </c>
      <c r="S2781" s="17">
        <v>0</v>
      </c>
      <c r="T2781" s="17">
        <f t="shared" si="387"/>
        <v>7109249</v>
      </c>
      <c r="U2781" s="17">
        <v>0</v>
      </c>
      <c r="V2781" s="17">
        <v>8128059</v>
      </c>
      <c r="W2781" s="17">
        <f t="shared" si="388"/>
        <v>-1018810</v>
      </c>
      <c r="X2781" t="str">
        <f>VLOOKUP(J2781,'[12]Conver ASEJ VS Clave Nueva'!$A$4:$C$193,3,FALSE)</f>
        <v>8.1.1.2</v>
      </c>
      <c r="Y2781" t="str">
        <f>VLOOKUP(K2781,'[13]Conver ASEJ VS Clave Nueva'!$B$4:$D$193,3,FALSE)</f>
        <v>Estatales</v>
      </c>
    </row>
    <row r="2782" spans="1:25" x14ac:dyDescent="0.25">
      <c r="A2782" s="16">
        <v>87023</v>
      </c>
      <c r="B2782" s="16" t="s">
        <v>133</v>
      </c>
      <c r="C2782" s="16" t="str">
        <f t="shared" si="389"/>
        <v>2018</v>
      </c>
      <c r="D2782" s="16" t="str">
        <f t="shared" si="390"/>
        <v>080000</v>
      </c>
      <c r="E2782" s="16" t="str">
        <f>VLOOKUP(D2782:D5938,'[10]Catalogos CRI'!$A$10:$B$19,2,FALSE)</f>
        <v>PARTICIPACIONES Y APORTACIONES</v>
      </c>
      <c r="F2782" s="16" t="str">
        <f t="shared" si="391"/>
        <v>081000</v>
      </c>
      <c r="G2782" s="16" t="str">
        <f>VLOOKUP(F2782:F5938,'[10]Catalogos CRI'!$A$24:$B$65,2,FALSE)</f>
        <v>PARTICIPACIONES</v>
      </c>
      <c r="H2782" s="16" t="str">
        <f t="shared" si="392"/>
        <v>081010</v>
      </c>
      <c r="I2782" s="16" t="str">
        <f>VLOOKUP(H2782:H5938,'[10]Catalogos CRI'!$A$70:$B$148,2,FALSE)</f>
        <v>Participaciones</v>
      </c>
      <c r="J2782" s="16" t="str">
        <f t="shared" si="393"/>
        <v>081012</v>
      </c>
      <c r="K2782" s="16" t="str">
        <f>VLOOKUP(J2782:J5938,'[10]Catalogos CRI'!$A$153:$B$335,2,FALSE)</f>
        <v>Estatales</v>
      </c>
      <c r="L2782" s="16" t="str">
        <f t="shared" si="394"/>
        <v>600</v>
      </c>
      <c r="M2782" s="16" t="str">
        <f>VLOOKUP(L2782:L5938,[11]FF!$A$10:$B$16,2,FALSE)</f>
        <v>Recursos Estatales</v>
      </c>
      <c r="N2782" s="16" t="str">
        <f t="shared" si="395"/>
        <v>601</v>
      </c>
      <c r="O2782" s="16" t="str">
        <f>VLOOKUP(N2782:N5938,[11]FF!$A$22:$B$93,2,FALSE)</f>
        <v>Participaciones Estatales</v>
      </c>
      <c r="P2782" s="16">
        <v>880674</v>
      </c>
      <c r="Q2782" s="16">
        <v>7</v>
      </c>
      <c r="R2782" s="17">
        <v>7109249</v>
      </c>
      <c r="S2782" s="17">
        <v>0</v>
      </c>
      <c r="T2782" s="17">
        <f t="shared" si="387"/>
        <v>7109249</v>
      </c>
      <c r="U2782" s="17">
        <v>0</v>
      </c>
      <c r="V2782" s="17">
        <v>8541540.8000000007</v>
      </c>
      <c r="W2782" s="17">
        <f t="shared" si="388"/>
        <v>-1432291.8000000007</v>
      </c>
      <c r="X2782" t="str">
        <f>VLOOKUP(J2782,'[12]Conver ASEJ VS Clave Nueva'!$A$4:$C$193,3,FALSE)</f>
        <v>8.1.1.2</v>
      </c>
      <c r="Y2782" t="str">
        <f>VLOOKUP(K2782,'[13]Conver ASEJ VS Clave Nueva'!$B$4:$D$193,3,FALSE)</f>
        <v>Estatales</v>
      </c>
    </row>
    <row r="2783" spans="1:25" x14ac:dyDescent="0.25">
      <c r="A2783" s="16">
        <v>87023</v>
      </c>
      <c r="B2783" s="16" t="s">
        <v>133</v>
      </c>
      <c r="C2783" s="16" t="str">
        <f t="shared" si="389"/>
        <v>2018</v>
      </c>
      <c r="D2783" s="16" t="str">
        <f t="shared" si="390"/>
        <v>080000</v>
      </c>
      <c r="E2783" s="16" t="str">
        <f>VLOOKUP(D2783:D5939,'[10]Catalogos CRI'!$A$10:$B$19,2,FALSE)</f>
        <v>PARTICIPACIONES Y APORTACIONES</v>
      </c>
      <c r="F2783" s="16" t="str">
        <f t="shared" si="391"/>
        <v>081000</v>
      </c>
      <c r="G2783" s="16" t="str">
        <f>VLOOKUP(F2783:F5939,'[10]Catalogos CRI'!$A$24:$B$65,2,FALSE)</f>
        <v>PARTICIPACIONES</v>
      </c>
      <c r="H2783" s="16" t="str">
        <f t="shared" si="392"/>
        <v>081010</v>
      </c>
      <c r="I2783" s="16" t="str">
        <f>VLOOKUP(H2783:H5939,'[10]Catalogos CRI'!$A$70:$B$148,2,FALSE)</f>
        <v>Participaciones</v>
      </c>
      <c r="J2783" s="16" t="str">
        <f t="shared" si="393"/>
        <v>081012</v>
      </c>
      <c r="K2783" s="16" t="str">
        <f>VLOOKUP(J2783:J5939,'[10]Catalogos CRI'!$A$153:$B$335,2,FALSE)</f>
        <v>Estatales</v>
      </c>
      <c r="L2783" s="16" t="str">
        <f t="shared" si="394"/>
        <v>600</v>
      </c>
      <c r="M2783" s="16" t="str">
        <f>VLOOKUP(L2783:L5939,[11]FF!$A$10:$B$16,2,FALSE)</f>
        <v>Recursos Estatales</v>
      </c>
      <c r="N2783" s="16" t="str">
        <f t="shared" si="395"/>
        <v>601</v>
      </c>
      <c r="O2783" s="16" t="str">
        <f>VLOOKUP(N2783:N5939,[11]FF!$A$22:$B$93,2,FALSE)</f>
        <v>Participaciones Estatales</v>
      </c>
      <c r="P2783" s="16">
        <v>880675</v>
      </c>
      <c r="Q2783" s="16">
        <v>8</v>
      </c>
      <c r="R2783" s="17">
        <v>7109249</v>
      </c>
      <c r="S2783" s="17">
        <v>0</v>
      </c>
      <c r="T2783" s="17">
        <f t="shared" si="387"/>
        <v>7109249</v>
      </c>
      <c r="U2783" s="17">
        <v>0</v>
      </c>
      <c r="V2783" s="17">
        <v>9158280.8000000007</v>
      </c>
      <c r="W2783" s="17">
        <f t="shared" si="388"/>
        <v>-2049031.8000000007</v>
      </c>
      <c r="X2783" t="str">
        <f>VLOOKUP(J2783,'[12]Conver ASEJ VS Clave Nueva'!$A$4:$C$193,3,FALSE)</f>
        <v>8.1.1.2</v>
      </c>
      <c r="Y2783" t="str">
        <f>VLOOKUP(K2783,'[13]Conver ASEJ VS Clave Nueva'!$B$4:$D$193,3,FALSE)</f>
        <v>Estatales</v>
      </c>
    </row>
    <row r="2784" spans="1:25" x14ac:dyDescent="0.25">
      <c r="A2784" s="16">
        <v>87023</v>
      </c>
      <c r="B2784" s="16" t="s">
        <v>133</v>
      </c>
      <c r="C2784" s="16" t="str">
        <f t="shared" si="389"/>
        <v>2018</v>
      </c>
      <c r="D2784" s="16" t="str">
        <f t="shared" si="390"/>
        <v>080000</v>
      </c>
      <c r="E2784" s="16" t="str">
        <f>VLOOKUP(D2784:D5940,'[10]Catalogos CRI'!$A$10:$B$19,2,FALSE)</f>
        <v>PARTICIPACIONES Y APORTACIONES</v>
      </c>
      <c r="F2784" s="16" t="str">
        <f t="shared" si="391"/>
        <v>081000</v>
      </c>
      <c r="G2784" s="16" t="str">
        <f>VLOOKUP(F2784:F5940,'[10]Catalogos CRI'!$A$24:$B$65,2,FALSE)</f>
        <v>PARTICIPACIONES</v>
      </c>
      <c r="H2784" s="16" t="str">
        <f t="shared" si="392"/>
        <v>081010</v>
      </c>
      <c r="I2784" s="16" t="str">
        <f>VLOOKUP(H2784:H5940,'[10]Catalogos CRI'!$A$70:$B$148,2,FALSE)</f>
        <v>Participaciones</v>
      </c>
      <c r="J2784" s="16" t="str">
        <f t="shared" si="393"/>
        <v>081012</v>
      </c>
      <c r="K2784" s="16" t="str">
        <f>VLOOKUP(J2784:J5940,'[10]Catalogos CRI'!$A$153:$B$335,2,FALSE)</f>
        <v>Estatales</v>
      </c>
      <c r="L2784" s="16" t="str">
        <f t="shared" si="394"/>
        <v>600</v>
      </c>
      <c r="M2784" s="16" t="str">
        <f>VLOOKUP(L2784:L5940,[11]FF!$A$10:$B$16,2,FALSE)</f>
        <v>Recursos Estatales</v>
      </c>
      <c r="N2784" s="16" t="str">
        <f t="shared" si="395"/>
        <v>601</v>
      </c>
      <c r="O2784" s="16" t="str">
        <f>VLOOKUP(N2784:N5940,[11]FF!$A$22:$B$93,2,FALSE)</f>
        <v>Participaciones Estatales</v>
      </c>
      <c r="P2784" s="16">
        <v>880676</v>
      </c>
      <c r="Q2784" s="16">
        <v>9</v>
      </c>
      <c r="R2784" s="17">
        <v>7109249</v>
      </c>
      <c r="S2784" s="17">
        <v>0</v>
      </c>
      <c r="T2784" s="17">
        <f t="shared" si="387"/>
        <v>7109249</v>
      </c>
      <c r="U2784" s="17">
        <v>0</v>
      </c>
      <c r="V2784" s="17">
        <v>8245556.7599999998</v>
      </c>
      <c r="W2784" s="17">
        <f t="shared" si="388"/>
        <v>-1136307.7599999998</v>
      </c>
      <c r="X2784" t="str">
        <f>VLOOKUP(J2784,'[12]Conver ASEJ VS Clave Nueva'!$A$4:$C$193,3,FALSE)</f>
        <v>8.1.1.2</v>
      </c>
      <c r="Y2784" t="str">
        <f>VLOOKUP(K2784,'[13]Conver ASEJ VS Clave Nueva'!$B$4:$D$193,3,FALSE)</f>
        <v>Estatales</v>
      </c>
    </row>
    <row r="2785" spans="1:25" x14ac:dyDescent="0.25">
      <c r="A2785" s="16">
        <v>87023</v>
      </c>
      <c r="B2785" s="16" t="s">
        <v>133</v>
      </c>
      <c r="C2785" s="16" t="str">
        <f t="shared" si="389"/>
        <v>2018</v>
      </c>
      <c r="D2785" s="16" t="str">
        <f t="shared" si="390"/>
        <v>080000</v>
      </c>
      <c r="E2785" s="16" t="str">
        <f>VLOOKUP(D2785:D5941,'[10]Catalogos CRI'!$A$10:$B$19,2,FALSE)</f>
        <v>PARTICIPACIONES Y APORTACIONES</v>
      </c>
      <c r="F2785" s="16" t="str">
        <f t="shared" si="391"/>
        <v>081000</v>
      </c>
      <c r="G2785" s="16" t="str">
        <f>VLOOKUP(F2785:F5941,'[10]Catalogos CRI'!$A$24:$B$65,2,FALSE)</f>
        <v>PARTICIPACIONES</v>
      </c>
      <c r="H2785" s="16" t="str">
        <f t="shared" si="392"/>
        <v>081010</v>
      </c>
      <c r="I2785" s="16" t="str">
        <f>VLOOKUP(H2785:H5941,'[10]Catalogos CRI'!$A$70:$B$148,2,FALSE)</f>
        <v>Participaciones</v>
      </c>
      <c r="J2785" s="16" t="str">
        <f t="shared" si="393"/>
        <v>081012</v>
      </c>
      <c r="K2785" s="16" t="str">
        <f>VLOOKUP(J2785:J5941,'[10]Catalogos CRI'!$A$153:$B$335,2,FALSE)</f>
        <v>Estatales</v>
      </c>
      <c r="L2785" s="16" t="str">
        <f t="shared" si="394"/>
        <v>600</v>
      </c>
      <c r="M2785" s="16" t="str">
        <f>VLOOKUP(L2785:L5941,[11]FF!$A$10:$B$16,2,FALSE)</f>
        <v>Recursos Estatales</v>
      </c>
      <c r="N2785" s="16" t="str">
        <f t="shared" si="395"/>
        <v>601</v>
      </c>
      <c r="O2785" s="16" t="str">
        <f>VLOOKUP(N2785:N5941,[11]FF!$A$22:$B$93,2,FALSE)</f>
        <v>Participaciones Estatales</v>
      </c>
      <c r="P2785" s="16">
        <v>880677</v>
      </c>
      <c r="Q2785" s="16">
        <v>10</v>
      </c>
      <c r="R2785" s="17">
        <v>7109249</v>
      </c>
      <c r="S2785" s="17">
        <v>0</v>
      </c>
      <c r="T2785" s="17">
        <f t="shared" si="387"/>
        <v>7109249</v>
      </c>
      <c r="U2785" s="17">
        <v>0</v>
      </c>
      <c r="V2785" s="17">
        <v>7671584</v>
      </c>
      <c r="W2785" s="17">
        <f t="shared" si="388"/>
        <v>-562335</v>
      </c>
      <c r="X2785" t="str">
        <f>VLOOKUP(J2785,'[12]Conver ASEJ VS Clave Nueva'!$A$4:$C$193,3,FALSE)</f>
        <v>8.1.1.2</v>
      </c>
      <c r="Y2785" t="str">
        <f>VLOOKUP(K2785,'[13]Conver ASEJ VS Clave Nueva'!$B$4:$D$193,3,FALSE)</f>
        <v>Estatales</v>
      </c>
    </row>
    <row r="2786" spans="1:25" x14ac:dyDescent="0.25">
      <c r="A2786" s="16">
        <v>87023</v>
      </c>
      <c r="B2786" s="16" t="s">
        <v>133</v>
      </c>
      <c r="C2786" s="16" t="str">
        <f t="shared" si="389"/>
        <v>2018</v>
      </c>
      <c r="D2786" s="16" t="str">
        <f t="shared" si="390"/>
        <v>080000</v>
      </c>
      <c r="E2786" s="16" t="str">
        <f>VLOOKUP(D2786:D5942,'[10]Catalogos CRI'!$A$10:$B$19,2,FALSE)</f>
        <v>PARTICIPACIONES Y APORTACIONES</v>
      </c>
      <c r="F2786" s="16" t="str">
        <f t="shared" si="391"/>
        <v>081000</v>
      </c>
      <c r="G2786" s="16" t="str">
        <f>VLOOKUP(F2786:F5942,'[10]Catalogos CRI'!$A$24:$B$65,2,FALSE)</f>
        <v>PARTICIPACIONES</v>
      </c>
      <c r="H2786" s="16" t="str">
        <f t="shared" si="392"/>
        <v>081010</v>
      </c>
      <c r="I2786" s="16" t="str">
        <f>VLOOKUP(H2786:H5942,'[10]Catalogos CRI'!$A$70:$B$148,2,FALSE)</f>
        <v>Participaciones</v>
      </c>
      <c r="J2786" s="16" t="str">
        <f t="shared" si="393"/>
        <v>081012</v>
      </c>
      <c r="K2786" s="16" t="str">
        <f>VLOOKUP(J2786:J5942,'[10]Catalogos CRI'!$A$153:$B$335,2,FALSE)</f>
        <v>Estatales</v>
      </c>
      <c r="L2786" s="16" t="str">
        <f t="shared" si="394"/>
        <v>600</v>
      </c>
      <c r="M2786" s="16" t="str">
        <f>VLOOKUP(L2786:L5942,[11]FF!$A$10:$B$16,2,FALSE)</f>
        <v>Recursos Estatales</v>
      </c>
      <c r="N2786" s="16" t="str">
        <f t="shared" si="395"/>
        <v>601</v>
      </c>
      <c r="O2786" s="16" t="str">
        <f>VLOOKUP(N2786:N5942,[11]FF!$A$22:$B$93,2,FALSE)</f>
        <v>Participaciones Estatales</v>
      </c>
      <c r="P2786" s="16">
        <v>880678</v>
      </c>
      <c r="Q2786" s="16">
        <v>11</v>
      </c>
      <c r="R2786" s="17">
        <v>7109249</v>
      </c>
      <c r="S2786" s="17">
        <v>0</v>
      </c>
      <c r="T2786" s="17">
        <f t="shared" si="387"/>
        <v>7109249</v>
      </c>
      <c r="U2786" s="17">
        <v>0</v>
      </c>
      <c r="V2786" s="17">
        <v>12428014.199999999</v>
      </c>
      <c r="W2786" s="17">
        <f t="shared" si="388"/>
        <v>-5318765.1999999993</v>
      </c>
      <c r="X2786" t="str">
        <f>VLOOKUP(J2786,'[12]Conver ASEJ VS Clave Nueva'!$A$4:$C$193,3,FALSE)</f>
        <v>8.1.1.2</v>
      </c>
      <c r="Y2786" t="str">
        <f>VLOOKUP(K2786,'[13]Conver ASEJ VS Clave Nueva'!$B$4:$D$193,3,FALSE)</f>
        <v>Estatales</v>
      </c>
    </row>
    <row r="2787" spans="1:25" x14ac:dyDescent="0.25">
      <c r="A2787" s="16">
        <v>87023</v>
      </c>
      <c r="B2787" s="16" t="s">
        <v>133</v>
      </c>
      <c r="C2787" s="16" t="str">
        <f t="shared" si="389"/>
        <v>2018</v>
      </c>
      <c r="D2787" s="16" t="str">
        <f t="shared" si="390"/>
        <v>080000</v>
      </c>
      <c r="E2787" s="16" t="str">
        <f>VLOOKUP(D2787:D5943,'[10]Catalogos CRI'!$A$10:$B$19,2,FALSE)</f>
        <v>PARTICIPACIONES Y APORTACIONES</v>
      </c>
      <c r="F2787" s="16" t="str">
        <f t="shared" si="391"/>
        <v>081000</v>
      </c>
      <c r="G2787" s="16" t="str">
        <f>VLOOKUP(F2787:F5943,'[10]Catalogos CRI'!$A$24:$B$65,2,FALSE)</f>
        <v>PARTICIPACIONES</v>
      </c>
      <c r="H2787" s="16" t="str">
        <f t="shared" si="392"/>
        <v>081010</v>
      </c>
      <c r="I2787" s="16" t="str">
        <f>VLOOKUP(H2787:H5943,'[10]Catalogos CRI'!$A$70:$B$148,2,FALSE)</f>
        <v>Participaciones</v>
      </c>
      <c r="J2787" s="16" t="str">
        <f t="shared" si="393"/>
        <v>081012</v>
      </c>
      <c r="K2787" s="16" t="str">
        <f>VLOOKUP(J2787:J5943,'[10]Catalogos CRI'!$A$153:$B$335,2,FALSE)</f>
        <v>Estatales</v>
      </c>
      <c r="L2787" s="16" t="str">
        <f t="shared" si="394"/>
        <v>600</v>
      </c>
      <c r="M2787" s="16" t="str">
        <f>VLOOKUP(L2787:L5943,[11]FF!$A$10:$B$16,2,FALSE)</f>
        <v>Recursos Estatales</v>
      </c>
      <c r="N2787" s="16" t="str">
        <f t="shared" si="395"/>
        <v>601</v>
      </c>
      <c r="O2787" s="16" t="str">
        <f>VLOOKUP(N2787:N5943,[11]FF!$A$22:$B$93,2,FALSE)</f>
        <v>Participaciones Estatales</v>
      </c>
      <c r="P2787" s="16">
        <v>880679</v>
      </c>
      <c r="Q2787" s="16">
        <v>12</v>
      </c>
      <c r="R2787" s="17">
        <v>7109249</v>
      </c>
      <c r="S2787" s="17">
        <v>0</v>
      </c>
      <c r="T2787" s="17">
        <f t="shared" si="387"/>
        <v>7109249</v>
      </c>
      <c r="U2787" s="17">
        <v>0</v>
      </c>
      <c r="V2787" s="17">
        <v>10185165.800000001</v>
      </c>
      <c r="W2787" s="17">
        <f t="shared" si="388"/>
        <v>-3075916.8000000007</v>
      </c>
      <c r="X2787" t="str">
        <f>VLOOKUP(J2787,'[12]Conver ASEJ VS Clave Nueva'!$A$4:$C$193,3,FALSE)</f>
        <v>8.1.1.2</v>
      </c>
      <c r="Y2787" t="str">
        <f>VLOOKUP(K2787,'[13]Conver ASEJ VS Clave Nueva'!$B$4:$D$193,3,FALSE)</f>
        <v>Estatales</v>
      </c>
    </row>
    <row r="2788" spans="1:25" x14ac:dyDescent="0.25">
      <c r="A2788" s="16">
        <v>87364</v>
      </c>
      <c r="B2788" s="16" t="s">
        <v>185</v>
      </c>
      <c r="C2788" s="16" t="str">
        <f t="shared" si="389"/>
        <v>2018</v>
      </c>
      <c r="D2788" s="16" t="str">
        <f t="shared" si="390"/>
        <v>040000</v>
      </c>
      <c r="E2788" s="16" t="str">
        <f>VLOOKUP(D2788:D5944,'[10]Catalogos CRI'!$A$10:$B$19,2,FALSE)</f>
        <v>DERECHOS</v>
      </c>
      <c r="F2788" s="16" t="str">
        <f t="shared" si="391"/>
        <v>041000</v>
      </c>
      <c r="G2788" s="16" t="str">
        <f>VLOOKUP(F2788:F5944,'[10]Catalogos CRI'!$A$24:$B$65,2,FALSE)</f>
        <v>DERECHOS POR EL USO, GOCE, APROVECHAMIENTO O EXPLOTACIÓN DE BIENES DE DOMINIO PÚBLICO</v>
      </c>
      <c r="H2788" s="16" t="str">
        <f t="shared" si="392"/>
        <v>041010</v>
      </c>
      <c r="I2788" s="16" t="str">
        <f>VLOOKUP(H2788:H5944,'[10]Catalogos CRI'!$A$70:$B$148,2,FALSE)</f>
        <v>Uso del piso</v>
      </c>
      <c r="J2788" s="16" t="str">
        <f t="shared" si="393"/>
        <v>041015</v>
      </c>
      <c r="K2788" s="16" t="str">
        <f>VLOOKUP(J2788:J5944,'[10]Catalogos CRI'!$A$153:$B$335,2,FALSE)</f>
        <v>Otros fines o actividades no previstas</v>
      </c>
      <c r="L2788" s="16" t="str">
        <f t="shared" si="394"/>
        <v>400</v>
      </c>
      <c r="M2788" s="16" t="str">
        <f>VLOOKUP(L2788:L5944,[11]FF!$A$10:$B$16,2,FALSE)</f>
        <v>Ingresos Propios</v>
      </c>
      <c r="N2788" s="16" t="str">
        <f t="shared" si="395"/>
        <v>401</v>
      </c>
      <c r="O2788" s="16" t="str">
        <f>VLOOKUP(N2788:N5944,[11]FF!$A$22:$B$93,2,FALSE)</f>
        <v>Ingresos Propios</v>
      </c>
      <c r="P2788" s="16">
        <v>881649</v>
      </c>
      <c r="Q2788" s="16">
        <v>1</v>
      </c>
      <c r="R2788" s="17">
        <v>0</v>
      </c>
      <c r="S2788" s="17">
        <v>0</v>
      </c>
      <c r="T2788" s="17">
        <f t="shared" si="387"/>
        <v>0</v>
      </c>
      <c r="U2788" s="17">
        <v>0</v>
      </c>
      <c r="V2788" s="17">
        <v>0</v>
      </c>
      <c r="W2788" s="17">
        <f t="shared" si="388"/>
        <v>0</v>
      </c>
      <c r="X2788" t="str">
        <f>VLOOKUP(J2788,'[12]Conver ASEJ VS Clave Nueva'!$A$4:$C$193,3,FALSE)</f>
        <v>4.1.1.5</v>
      </c>
      <c r="Y2788" t="str">
        <f>VLOOKUP(K2788,'[13]Conver ASEJ VS Clave Nueva'!$B$4:$D$193,3,FALSE)</f>
        <v>Otros fines o actividades no previstas</v>
      </c>
    </row>
    <row r="2789" spans="1:25" x14ac:dyDescent="0.25">
      <c r="A2789" s="16">
        <v>87364</v>
      </c>
      <c r="B2789" s="16" t="s">
        <v>185</v>
      </c>
      <c r="C2789" s="16" t="str">
        <f t="shared" si="389"/>
        <v>2018</v>
      </c>
      <c r="D2789" s="16" t="str">
        <f t="shared" si="390"/>
        <v>040000</v>
      </c>
      <c r="E2789" s="16" t="str">
        <f>VLOOKUP(D2789:D5945,'[10]Catalogos CRI'!$A$10:$B$19,2,FALSE)</f>
        <v>DERECHOS</v>
      </c>
      <c r="F2789" s="16" t="str">
        <f t="shared" si="391"/>
        <v>041000</v>
      </c>
      <c r="G2789" s="16" t="str">
        <f>VLOOKUP(F2789:F5945,'[10]Catalogos CRI'!$A$24:$B$65,2,FALSE)</f>
        <v>DERECHOS POR EL USO, GOCE, APROVECHAMIENTO O EXPLOTACIÓN DE BIENES DE DOMINIO PÚBLICO</v>
      </c>
      <c r="H2789" s="16" t="str">
        <f t="shared" si="392"/>
        <v>041010</v>
      </c>
      <c r="I2789" s="16" t="str">
        <f>VLOOKUP(H2789:H5945,'[10]Catalogos CRI'!$A$70:$B$148,2,FALSE)</f>
        <v>Uso del piso</v>
      </c>
      <c r="J2789" s="16" t="str">
        <f t="shared" si="393"/>
        <v>041015</v>
      </c>
      <c r="K2789" s="16" t="str">
        <f>VLOOKUP(J2789:J5945,'[10]Catalogos CRI'!$A$153:$B$335,2,FALSE)</f>
        <v>Otros fines o actividades no previstas</v>
      </c>
      <c r="L2789" s="16" t="str">
        <f t="shared" si="394"/>
        <v>400</v>
      </c>
      <c r="M2789" s="16" t="str">
        <f>VLOOKUP(L2789:L5945,[11]FF!$A$10:$B$16,2,FALSE)</f>
        <v>Ingresos Propios</v>
      </c>
      <c r="N2789" s="16" t="str">
        <f t="shared" si="395"/>
        <v>401</v>
      </c>
      <c r="O2789" s="16" t="str">
        <f>VLOOKUP(N2789:N5945,[11]FF!$A$22:$B$93,2,FALSE)</f>
        <v>Ingresos Propios</v>
      </c>
      <c r="P2789" s="16">
        <v>881650</v>
      </c>
      <c r="Q2789" s="16">
        <v>2</v>
      </c>
      <c r="R2789" s="17">
        <v>0</v>
      </c>
      <c r="S2789" s="17">
        <v>0</v>
      </c>
      <c r="T2789" s="17">
        <f t="shared" si="387"/>
        <v>0</v>
      </c>
      <c r="U2789" s="17">
        <v>0</v>
      </c>
      <c r="V2789" s="17">
        <v>0</v>
      </c>
      <c r="W2789" s="17">
        <f t="shared" si="388"/>
        <v>0</v>
      </c>
      <c r="X2789" t="str">
        <f>VLOOKUP(J2789,'[12]Conver ASEJ VS Clave Nueva'!$A$4:$C$193,3,FALSE)</f>
        <v>4.1.1.5</v>
      </c>
      <c r="Y2789" t="str">
        <f>VLOOKUP(K2789,'[13]Conver ASEJ VS Clave Nueva'!$B$4:$D$193,3,FALSE)</f>
        <v>Otros fines o actividades no previstas</v>
      </c>
    </row>
    <row r="2790" spans="1:25" x14ac:dyDescent="0.25">
      <c r="A2790" s="16">
        <v>87364</v>
      </c>
      <c r="B2790" s="16" t="s">
        <v>185</v>
      </c>
      <c r="C2790" s="16" t="str">
        <f t="shared" si="389"/>
        <v>2018</v>
      </c>
      <c r="D2790" s="16" t="str">
        <f t="shared" si="390"/>
        <v>040000</v>
      </c>
      <c r="E2790" s="16" t="str">
        <f>VLOOKUP(D2790:D5946,'[10]Catalogos CRI'!$A$10:$B$19,2,FALSE)</f>
        <v>DERECHOS</v>
      </c>
      <c r="F2790" s="16" t="str">
        <f t="shared" si="391"/>
        <v>041000</v>
      </c>
      <c r="G2790" s="16" t="str">
        <f>VLOOKUP(F2790:F5946,'[10]Catalogos CRI'!$A$24:$B$65,2,FALSE)</f>
        <v>DERECHOS POR EL USO, GOCE, APROVECHAMIENTO O EXPLOTACIÓN DE BIENES DE DOMINIO PÚBLICO</v>
      </c>
      <c r="H2790" s="16" t="str">
        <f t="shared" si="392"/>
        <v>041010</v>
      </c>
      <c r="I2790" s="16" t="str">
        <f>VLOOKUP(H2790:H5946,'[10]Catalogos CRI'!$A$70:$B$148,2,FALSE)</f>
        <v>Uso del piso</v>
      </c>
      <c r="J2790" s="16" t="str">
        <f t="shared" si="393"/>
        <v>041015</v>
      </c>
      <c r="K2790" s="16" t="str">
        <f>VLOOKUP(J2790:J5946,'[10]Catalogos CRI'!$A$153:$B$335,2,FALSE)</f>
        <v>Otros fines o actividades no previstas</v>
      </c>
      <c r="L2790" s="16" t="str">
        <f t="shared" si="394"/>
        <v>400</v>
      </c>
      <c r="M2790" s="16" t="str">
        <f>VLOOKUP(L2790:L5946,[11]FF!$A$10:$B$16,2,FALSE)</f>
        <v>Ingresos Propios</v>
      </c>
      <c r="N2790" s="16" t="str">
        <f t="shared" si="395"/>
        <v>401</v>
      </c>
      <c r="O2790" s="16" t="str">
        <f>VLOOKUP(N2790:N5946,[11]FF!$A$22:$B$93,2,FALSE)</f>
        <v>Ingresos Propios</v>
      </c>
      <c r="P2790" s="16">
        <v>881651</v>
      </c>
      <c r="Q2790" s="16">
        <v>3</v>
      </c>
      <c r="R2790" s="17">
        <v>0</v>
      </c>
      <c r="S2790" s="17">
        <v>0</v>
      </c>
      <c r="T2790" s="17">
        <f t="shared" si="387"/>
        <v>0</v>
      </c>
      <c r="U2790" s="17">
        <v>0</v>
      </c>
      <c r="V2790" s="17">
        <v>0</v>
      </c>
      <c r="W2790" s="17">
        <f t="shared" si="388"/>
        <v>0</v>
      </c>
      <c r="X2790" t="str">
        <f>VLOOKUP(J2790,'[12]Conver ASEJ VS Clave Nueva'!$A$4:$C$193,3,FALSE)</f>
        <v>4.1.1.5</v>
      </c>
      <c r="Y2790" t="str">
        <f>VLOOKUP(K2790,'[13]Conver ASEJ VS Clave Nueva'!$B$4:$D$193,3,FALSE)</f>
        <v>Otros fines o actividades no previstas</v>
      </c>
    </row>
    <row r="2791" spans="1:25" x14ac:dyDescent="0.25">
      <c r="A2791" s="16">
        <v>87364</v>
      </c>
      <c r="B2791" s="16" t="s">
        <v>185</v>
      </c>
      <c r="C2791" s="16" t="str">
        <f t="shared" si="389"/>
        <v>2018</v>
      </c>
      <c r="D2791" s="16" t="str">
        <f t="shared" si="390"/>
        <v>040000</v>
      </c>
      <c r="E2791" s="16" t="str">
        <f>VLOOKUP(D2791:D5947,'[10]Catalogos CRI'!$A$10:$B$19,2,FALSE)</f>
        <v>DERECHOS</v>
      </c>
      <c r="F2791" s="16" t="str">
        <f t="shared" si="391"/>
        <v>041000</v>
      </c>
      <c r="G2791" s="16" t="str">
        <f>VLOOKUP(F2791:F5947,'[10]Catalogos CRI'!$A$24:$B$65,2,FALSE)</f>
        <v>DERECHOS POR EL USO, GOCE, APROVECHAMIENTO O EXPLOTACIÓN DE BIENES DE DOMINIO PÚBLICO</v>
      </c>
      <c r="H2791" s="16" t="str">
        <f t="shared" si="392"/>
        <v>041010</v>
      </c>
      <c r="I2791" s="16" t="str">
        <f>VLOOKUP(H2791:H5947,'[10]Catalogos CRI'!$A$70:$B$148,2,FALSE)</f>
        <v>Uso del piso</v>
      </c>
      <c r="J2791" s="16" t="str">
        <f t="shared" si="393"/>
        <v>041015</v>
      </c>
      <c r="K2791" s="16" t="str">
        <f>VLOOKUP(J2791:J5947,'[10]Catalogos CRI'!$A$153:$B$335,2,FALSE)</f>
        <v>Otros fines o actividades no previstas</v>
      </c>
      <c r="L2791" s="16" t="str">
        <f t="shared" si="394"/>
        <v>400</v>
      </c>
      <c r="M2791" s="16" t="str">
        <f>VLOOKUP(L2791:L5947,[11]FF!$A$10:$B$16,2,FALSE)</f>
        <v>Ingresos Propios</v>
      </c>
      <c r="N2791" s="16" t="str">
        <f t="shared" si="395"/>
        <v>401</v>
      </c>
      <c r="O2791" s="16" t="str">
        <f>VLOOKUP(N2791:N5947,[11]FF!$A$22:$B$93,2,FALSE)</f>
        <v>Ingresos Propios</v>
      </c>
      <c r="P2791" s="16">
        <v>881652</v>
      </c>
      <c r="Q2791" s="16">
        <v>4</v>
      </c>
      <c r="R2791" s="17">
        <v>0</v>
      </c>
      <c r="S2791" s="17">
        <v>0</v>
      </c>
      <c r="T2791" s="17">
        <f t="shared" si="387"/>
        <v>0</v>
      </c>
      <c r="U2791" s="17">
        <v>0</v>
      </c>
      <c r="V2791" s="17">
        <v>0</v>
      </c>
      <c r="W2791" s="17">
        <f t="shared" si="388"/>
        <v>0</v>
      </c>
      <c r="X2791" t="str">
        <f>VLOOKUP(J2791,'[12]Conver ASEJ VS Clave Nueva'!$A$4:$C$193,3,FALSE)</f>
        <v>4.1.1.5</v>
      </c>
      <c r="Y2791" t="str">
        <f>VLOOKUP(K2791,'[13]Conver ASEJ VS Clave Nueva'!$B$4:$D$193,3,FALSE)</f>
        <v>Otros fines o actividades no previstas</v>
      </c>
    </row>
    <row r="2792" spans="1:25" x14ac:dyDescent="0.25">
      <c r="A2792" s="16">
        <v>87364</v>
      </c>
      <c r="B2792" s="16" t="s">
        <v>185</v>
      </c>
      <c r="C2792" s="16" t="str">
        <f t="shared" si="389"/>
        <v>2018</v>
      </c>
      <c r="D2792" s="16" t="str">
        <f t="shared" si="390"/>
        <v>040000</v>
      </c>
      <c r="E2792" s="16" t="str">
        <f>VLOOKUP(D2792:D5948,'[10]Catalogos CRI'!$A$10:$B$19,2,FALSE)</f>
        <v>DERECHOS</v>
      </c>
      <c r="F2792" s="16" t="str">
        <f t="shared" si="391"/>
        <v>041000</v>
      </c>
      <c r="G2792" s="16" t="str">
        <f>VLOOKUP(F2792:F5948,'[10]Catalogos CRI'!$A$24:$B$65,2,FALSE)</f>
        <v>DERECHOS POR EL USO, GOCE, APROVECHAMIENTO O EXPLOTACIÓN DE BIENES DE DOMINIO PÚBLICO</v>
      </c>
      <c r="H2792" s="16" t="str">
        <f t="shared" si="392"/>
        <v>041010</v>
      </c>
      <c r="I2792" s="16" t="str">
        <f>VLOOKUP(H2792:H5948,'[10]Catalogos CRI'!$A$70:$B$148,2,FALSE)</f>
        <v>Uso del piso</v>
      </c>
      <c r="J2792" s="16" t="str">
        <f t="shared" si="393"/>
        <v>041015</v>
      </c>
      <c r="K2792" s="16" t="str">
        <f>VLOOKUP(J2792:J5948,'[10]Catalogos CRI'!$A$153:$B$335,2,FALSE)</f>
        <v>Otros fines o actividades no previstas</v>
      </c>
      <c r="L2792" s="16" t="str">
        <f t="shared" si="394"/>
        <v>400</v>
      </c>
      <c r="M2792" s="16" t="str">
        <f>VLOOKUP(L2792:L5948,[11]FF!$A$10:$B$16,2,FALSE)</f>
        <v>Ingresos Propios</v>
      </c>
      <c r="N2792" s="16" t="str">
        <f t="shared" si="395"/>
        <v>401</v>
      </c>
      <c r="O2792" s="16" t="str">
        <f>VLOOKUP(N2792:N5948,[11]FF!$A$22:$B$93,2,FALSE)</f>
        <v>Ingresos Propios</v>
      </c>
      <c r="P2792" s="16">
        <v>881653</v>
      </c>
      <c r="Q2792" s="16">
        <v>5</v>
      </c>
      <c r="R2792" s="17">
        <v>0</v>
      </c>
      <c r="S2792" s="17">
        <v>13018</v>
      </c>
      <c r="T2792" s="17">
        <f t="shared" si="387"/>
        <v>13018</v>
      </c>
      <c r="U2792" s="17">
        <v>0</v>
      </c>
      <c r="V2792" s="17">
        <v>13018</v>
      </c>
      <c r="W2792" s="17">
        <f t="shared" si="388"/>
        <v>0</v>
      </c>
      <c r="X2792" t="str">
        <f>VLOOKUP(J2792,'[12]Conver ASEJ VS Clave Nueva'!$A$4:$C$193,3,FALSE)</f>
        <v>4.1.1.5</v>
      </c>
      <c r="Y2792" t="str">
        <f>VLOOKUP(K2792,'[13]Conver ASEJ VS Clave Nueva'!$B$4:$D$193,3,FALSE)</f>
        <v>Otros fines o actividades no previstas</v>
      </c>
    </row>
    <row r="2793" spans="1:25" x14ac:dyDescent="0.25">
      <c r="A2793" s="16">
        <v>87364</v>
      </c>
      <c r="B2793" s="16" t="s">
        <v>185</v>
      </c>
      <c r="C2793" s="16" t="str">
        <f t="shared" si="389"/>
        <v>2018</v>
      </c>
      <c r="D2793" s="16" t="str">
        <f t="shared" si="390"/>
        <v>040000</v>
      </c>
      <c r="E2793" s="16" t="str">
        <f>VLOOKUP(D2793:D5949,'[10]Catalogos CRI'!$A$10:$B$19,2,FALSE)</f>
        <v>DERECHOS</v>
      </c>
      <c r="F2793" s="16" t="str">
        <f t="shared" si="391"/>
        <v>041000</v>
      </c>
      <c r="G2793" s="16" t="str">
        <f>VLOOKUP(F2793:F5949,'[10]Catalogos CRI'!$A$24:$B$65,2,FALSE)</f>
        <v>DERECHOS POR EL USO, GOCE, APROVECHAMIENTO O EXPLOTACIÓN DE BIENES DE DOMINIO PÚBLICO</v>
      </c>
      <c r="H2793" s="16" t="str">
        <f t="shared" si="392"/>
        <v>041010</v>
      </c>
      <c r="I2793" s="16" t="str">
        <f>VLOOKUP(H2793:H5949,'[10]Catalogos CRI'!$A$70:$B$148,2,FALSE)</f>
        <v>Uso del piso</v>
      </c>
      <c r="J2793" s="16" t="str">
        <f t="shared" si="393"/>
        <v>041015</v>
      </c>
      <c r="K2793" s="16" t="str">
        <f>VLOOKUP(J2793:J5949,'[10]Catalogos CRI'!$A$153:$B$335,2,FALSE)</f>
        <v>Otros fines o actividades no previstas</v>
      </c>
      <c r="L2793" s="16" t="str">
        <f t="shared" si="394"/>
        <v>400</v>
      </c>
      <c r="M2793" s="16" t="str">
        <f>VLOOKUP(L2793:L5949,[11]FF!$A$10:$B$16,2,FALSE)</f>
        <v>Ingresos Propios</v>
      </c>
      <c r="N2793" s="16" t="str">
        <f t="shared" si="395"/>
        <v>401</v>
      </c>
      <c r="O2793" s="16" t="str">
        <f>VLOOKUP(N2793:N5949,[11]FF!$A$22:$B$93,2,FALSE)</f>
        <v>Ingresos Propios</v>
      </c>
      <c r="P2793" s="16">
        <v>881654</v>
      </c>
      <c r="Q2793" s="16">
        <v>6</v>
      </c>
      <c r="R2793" s="17">
        <v>0</v>
      </c>
      <c r="S2793" s="17">
        <v>7386.7999999999993</v>
      </c>
      <c r="T2793" s="17">
        <f t="shared" si="387"/>
        <v>7386.7999999999993</v>
      </c>
      <c r="U2793" s="17">
        <v>0</v>
      </c>
      <c r="V2793" s="17">
        <v>2678</v>
      </c>
      <c r="W2793" s="17">
        <f t="shared" si="388"/>
        <v>4708.7999999999993</v>
      </c>
      <c r="X2793" t="str">
        <f>VLOOKUP(J2793,'[12]Conver ASEJ VS Clave Nueva'!$A$4:$C$193,3,FALSE)</f>
        <v>4.1.1.5</v>
      </c>
      <c r="Y2793" t="str">
        <f>VLOOKUP(K2793,'[13]Conver ASEJ VS Clave Nueva'!$B$4:$D$193,3,FALSE)</f>
        <v>Otros fines o actividades no previstas</v>
      </c>
    </row>
    <row r="2794" spans="1:25" x14ac:dyDescent="0.25">
      <c r="A2794" s="16">
        <v>87364</v>
      </c>
      <c r="B2794" s="16" t="s">
        <v>185</v>
      </c>
      <c r="C2794" s="16" t="str">
        <f t="shared" si="389"/>
        <v>2018</v>
      </c>
      <c r="D2794" s="16" t="str">
        <f t="shared" si="390"/>
        <v>040000</v>
      </c>
      <c r="E2794" s="16" t="str">
        <f>VLOOKUP(D2794:D5950,'[10]Catalogos CRI'!$A$10:$B$19,2,FALSE)</f>
        <v>DERECHOS</v>
      </c>
      <c r="F2794" s="16" t="str">
        <f t="shared" si="391"/>
        <v>041000</v>
      </c>
      <c r="G2794" s="16" t="str">
        <f>VLOOKUP(F2794:F5950,'[10]Catalogos CRI'!$A$24:$B$65,2,FALSE)</f>
        <v>DERECHOS POR EL USO, GOCE, APROVECHAMIENTO O EXPLOTACIÓN DE BIENES DE DOMINIO PÚBLICO</v>
      </c>
      <c r="H2794" s="16" t="str">
        <f t="shared" si="392"/>
        <v>041010</v>
      </c>
      <c r="I2794" s="16" t="str">
        <f>VLOOKUP(H2794:H5950,'[10]Catalogos CRI'!$A$70:$B$148,2,FALSE)</f>
        <v>Uso del piso</v>
      </c>
      <c r="J2794" s="16" t="str">
        <f t="shared" si="393"/>
        <v>041015</v>
      </c>
      <c r="K2794" s="16" t="str">
        <f>VLOOKUP(J2794:J5950,'[10]Catalogos CRI'!$A$153:$B$335,2,FALSE)</f>
        <v>Otros fines o actividades no previstas</v>
      </c>
      <c r="L2794" s="16" t="str">
        <f t="shared" si="394"/>
        <v>400</v>
      </c>
      <c r="M2794" s="16" t="str">
        <f>VLOOKUP(L2794:L5950,[11]FF!$A$10:$B$16,2,FALSE)</f>
        <v>Ingresos Propios</v>
      </c>
      <c r="N2794" s="16" t="str">
        <f t="shared" si="395"/>
        <v>401</v>
      </c>
      <c r="O2794" s="16" t="str">
        <f>VLOOKUP(N2794:N5950,[11]FF!$A$22:$B$93,2,FALSE)</f>
        <v>Ingresos Propios</v>
      </c>
      <c r="P2794" s="16">
        <v>881655</v>
      </c>
      <c r="Q2794" s="16">
        <v>7</v>
      </c>
      <c r="R2794" s="17">
        <v>0</v>
      </c>
      <c r="S2794" s="17">
        <v>0</v>
      </c>
      <c r="T2794" s="17">
        <f t="shared" si="387"/>
        <v>0</v>
      </c>
      <c r="U2794" s="17">
        <v>0</v>
      </c>
      <c r="V2794" s="17">
        <v>2678</v>
      </c>
      <c r="W2794" s="17">
        <f t="shared" si="388"/>
        <v>-2678</v>
      </c>
      <c r="X2794" t="str">
        <f>VLOOKUP(J2794,'[12]Conver ASEJ VS Clave Nueva'!$A$4:$C$193,3,FALSE)</f>
        <v>4.1.1.5</v>
      </c>
      <c r="Y2794" t="str">
        <f>VLOOKUP(K2794,'[13]Conver ASEJ VS Clave Nueva'!$B$4:$D$193,3,FALSE)</f>
        <v>Otros fines o actividades no previstas</v>
      </c>
    </row>
    <row r="2795" spans="1:25" x14ac:dyDescent="0.25">
      <c r="A2795" s="16">
        <v>87364</v>
      </c>
      <c r="B2795" s="16" t="s">
        <v>185</v>
      </c>
      <c r="C2795" s="16" t="str">
        <f t="shared" si="389"/>
        <v>2018</v>
      </c>
      <c r="D2795" s="16" t="str">
        <f t="shared" si="390"/>
        <v>040000</v>
      </c>
      <c r="E2795" s="16" t="str">
        <f>VLOOKUP(D2795:D5951,'[10]Catalogos CRI'!$A$10:$B$19,2,FALSE)</f>
        <v>DERECHOS</v>
      </c>
      <c r="F2795" s="16" t="str">
        <f t="shared" si="391"/>
        <v>041000</v>
      </c>
      <c r="G2795" s="16" t="str">
        <f>VLOOKUP(F2795:F5951,'[10]Catalogos CRI'!$A$24:$B$65,2,FALSE)</f>
        <v>DERECHOS POR EL USO, GOCE, APROVECHAMIENTO O EXPLOTACIÓN DE BIENES DE DOMINIO PÚBLICO</v>
      </c>
      <c r="H2795" s="16" t="str">
        <f t="shared" si="392"/>
        <v>041010</v>
      </c>
      <c r="I2795" s="16" t="str">
        <f>VLOOKUP(H2795:H5951,'[10]Catalogos CRI'!$A$70:$B$148,2,FALSE)</f>
        <v>Uso del piso</v>
      </c>
      <c r="J2795" s="16" t="str">
        <f t="shared" si="393"/>
        <v>041015</v>
      </c>
      <c r="K2795" s="16" t="str">
        <f>VLOOKUP(J2795:J5951,'[10]Catalogos CRI'!$A$153:$B$335,2,FALSE)</f>
        <v>Otros fines o actividades no previstas</v>
      </c>
      <c r="L2795" s="16" t="str">
        <f t="shared" si="394"/>
        <v>400</v>
      </c>
      <c r="M2795" s="16" t="str">
        <f>VLOOKUP(L2795:L5951,[11]FF!$A$10:$B$16,2,FALSE)</f>
        <v>Ingresos Propios</v>
      </c>
      <c r="N2795" s="16" t="str">
        <f t="shared" si="395"/>
        <v>401</v>
      </c>
      <c r="O2795" s="16" t="str">
        <f>VLOOKUP(N2795:N5951,[11]FF!$A$22:$B$93,2,FALSE)</f>
        <v>Ingresos Propios</v>
      </c>
      <c r="P2795" s="16">
        <v>881656</v>
      </c>
      <c r="Q2795" s="16">
        <v>8</v>
      </c>
      <c r="R2795" s="17">
        <v>0</v>
      </c>
      <c r="S2795" s="17">
        <v>0</v>
      </c>
      <c r="T2795" s="17">
        <f t="shared" si="387"/>
        <v>0</v>
      </c>
      <c r="U2795" s="17">
        <v>0</v>
      </c>
      <c r="V2795" s="17">
        <v>0</v>
      </c>
      <c r="W2795" s="17">
        <f t="shared" si="388"/>
        <v>0</v>
      </c>
      <c r="X2795" t="str">
        <f>VLOOKUP(J2795,'[12]Conver ASEJ VS Clave Nueva'!$A$4:$C$193,3,FALSE)</f>
        <v>4.1.1.5</v>
      </c>
      <c r="Y2795" t="str">
        <f>VLOOKUP(K2795,'[13]Conver ASEJ VS Clave Nueva'!$B$4:$D$193,3,FALSE)</f>
        <v>Otros fines o actividades no previstas</v>
      </c>
    </row>
    <row r="2796" spans="1:25" x14ac:dyDescent="0.25">
      <c r="A2796" s="16">
        <v>87364</v>
      </c>
      <c r="B2796" s="16" t="s">
        <v>185</v>
      </c>
      <c r="C2796" s="16" t="str">
        <f t="shared" si="389"/>
        <v>2018</v>
      </c>
      <c r="D2796" s="16" t="str">
        <f t="shared" si="390"/>
        <v>040000</v>
      </c>
      <c r="E2796" s="16" t="str">
        <f>VLOOKUP(D2796:D5952,'[10]Catalogos CRI'!$A$10:$B$19,2,FALSE)</f>
        <v>DERECHOS</v>
      </c>
      <c r="F2796" s="16" t="str">
        <f t="shared" si="391"/>
        <v>041000</v>
      </c>
      <c r="G2796" s="16" t="str">
        <f>VLOOKUP(F2796:F5952,'[10]Catalogos CRI'!$A$24:$B$65,2,FALSE)</f>
        <v>DERECHOS POR EL USO, GOCE, APROVECHAMIENTO O EXPLOTACIÓN DE BIENES DE DOMINIO PÚBLICO</v>
      </c>
      <c r="H2796" s="16" t="str">
        <f t="shared" si="392"/>
        <v>041010</v>
      </c>
      <c r="I2796" s="16" t="str">
        <f>VLOOKUP(H2796:H5952,'[10]Catalogos CRI'!$A$70:$B$148,2,FALSE)</f>
        <v>Uso del piso</v>
      </c>
      <c r="J2796" s="16" t="str">
        <f t="shared" si="393"/>
        <v>041015</v>
      </c>
      <c r="K2796" s="16" t="str">
        <f>VLOOKUP(J2796:J5952,'[10]Catalogos CRI'!$A$153:$B$335,2,FALSE)</f>
        <v>Otros fines o actividades no previstas</v>
      </c>
      <c r="L2796" s="16" t="str">
        <f t="shared" si="394"/>
        <v>400</v>
      </c>
      <c r="M2796" s="16" t="str">
        <f>VLOOKUP(L2796:L5952,[11]FF!$A$10:$B$16,2,FALSE)</f>
        <v>Ingresos Propios</v>
      </c>
      <c r="N2796" s="16" t="str">
        <f t="shared" si="395"/>
        <v>401</v>
      </c>
      <c r="O2796" s="16" t="str">
        <f>VLOOKUP(N2796:N5952,[11]FF!$A$22:$B$93,2,FALSE)</f>
        <v>Ingresos Propios</v>
      </c>
      <c r="P2796" s="16">
        <v>881657</v>
      </c>
      <c r="Q2796" s="16">
        <v>9</v>
      </c>
      <c r="R2796" s="17">
        <v>0</v>
      </c>
      <c r="S2796" s="17">
        <v>0</v>
      </c>
      <c r="T2796" s="17">
        <f t="shared" si="387"/>
        <v>0</v>
      </c>
      <c r="U2796" s="17">
        <v>0</v>
      </c>
      <c r="V2796" s="17">
        <v>0</v>
      </c>
      <c r="W2796" s="17">
        <f t="shared" si="388"/>
        <v>0</v>
      </c>
      <c r="X2796" t="str">
        <f>VLOOKUP(J2796,'[12]Conver ASEJ VS Clave Nueva'!$A$4:$C$193,3,FALSE)</f>
        <v>4.1.1.5</v>
      </c>
      <c r="Y2796" t="str">
        <f>VLOOKUP(K2796,'[13]Conver ASEJ VS Clave Nueva'!$B$4:$D$193,3,FALSE)</f>
        <v>Otros fines o actividades no previstas</v>
      </c>
    </row>
    <row r="2797" spans="1:25" x14ac:dyDescent="0.25">
      <c r="A2797" s="16">
        <v>87364</v>
      </c>
      <c r="B2797" s="16" t="s">
        <v>185</v>
      </c>
      <c r="C2797" s="16" t="str">
        <f t="shared" si="389"/>
        <v>2018</v>
      </c>
      <c r="D2797" s="16" t="str">
        <f t="shared" si="390"/>
        <v>040000</v>
      </c>
      <c r="E2797" s="16" t="str">
        <f>VLOOKUP(D2797:D5953,'[10]Catalogos CRI'!$A$10:$B$19,2,FALSE)</f>
        <v>DERECHOS</v>
      </c>
      <c r="F2797" s="16" t="str">
        <f t="shared" si="391"/>
        <v>041000</v>
      </c>
      <c r="G2797" s="16" t="str">
        <f>VLOOKUP(F2797:F5953,'[10]Catalogos CRI'!$A$24:$B$65,2,FALSE)</f>
        <v>DERECHOS POR EL USO, GOCE, APROVECHAMIENTO O EXPLOTACIÓN DE BIENES DE DOMINIO PÚBLICO</v>
      </c>
      <c r="H2797" s="16" t="str">
        <f t="shared" si="392"/>
        <v>041010</v>
      </c>
      <c r="I2797" s="16" t="str">
        <f>VLOOKUP(H2797:H5953,'[10]Catalogos CRI'!$A$70:$B$148,2,FALSE)</f>
        <v>Uso del piso</v>
      </c>
      <c r="J2797" s="16" t="str">
        <f t="shared" si="393"/>
        <v>041015</v>
      </c>
      <c r="K2797" s="16" t="str">
        <f>VLOOKUP(J2797:J5953,'[10]Catalogos CRI'!$A$153:$B$335,2,FALSE)</f>
        <v>Otros fines o actividades no previstas</v>
      </c>
      <c r="L2797" s="16" t="str">
        <f t="shared" si="394"/>
        <v>400</v>
      </c>
      <c r="M2797" s="16" t="str">
        <f>VLOOKUP(L2797:L5953,[11]FF!$A$10:$B$16,2,FALSE)</f>
        <v>Ingresos Propios</v>
      </c>
      <c r="N2797" s="16" t="str">
        <f t="shared" si="395"/>
        <v>401</v>
      </c>
      <c r="O2797" s="16" t="str">
        <f>VLOOKUP(N2797:N5953,[11]FF!$A$22:$B$93,2,FALSE)</f>
        <v>Ingresos Propios</v>
      </c>
      <c r="P2797" s="16">
        <v>881658</v>
      </c>
      <c r="Q2797" s="16">
        <v>10</v>
      </c>
      <c r="R2797" s="17">
        <v>0</v>
      </c>
      <c r="S2797" s="17">
        <v>0</v>
      </c>
      <c r="T2797" s="17">
        <f t="shared" si="387"/>
        <v>0</v>
      </c>
      <c r="U2797" s="17">
        <v>0</v>
      </c>
      <c r="V2797" s="17">
        <v>162480.69</v>
      </c>
      <c r="W2797" s="17">
        <f t="shared" si="388"/>
        <v>-162480.69</v>
      </c>
      <c r="X2797" t="str">
        <f>VLOOKUP(J2797,'[12]Conver ASEJ VS Clave Nueva'!$A$4:$C$193,3,FALSE)</f>
        <v>4.1.1.5</v>
      </c>
      <c r="Y2797" t="str">
        <f>VLOOKUP(K2797,'[13]Conver ASEJ VS Clave Nueva'!$B$4:$D$193,3,FALSE)</f>
        <v>Otros fines o actividades no previstas</v>
      </c>
    </row>
    <row r="2798" spans="1:25" x14ac:dyDescent="0.25">
      <c r="A2798" s="16">
        <v>87364</v>
      </c>
      <c r="B2798" s="16" t="s">
        <v>185</v>
      </c>
      <c r="C2798" s="16" t="str">
        <f t="shared" si="389"/>
        <v>2018</v>
      </c>
      <c r="D2798" s="16" t="str">
        <f t="shared" si="390"/>
        <v>040000</v>
      </c>
      <c r="E2798" s="16" t="str">
        <f>VLOOKUP(D2798:D5954,'[10]Catalogos CRI'!$A$10:$B$19,2,FALSE)</f>
        <v>DERECHOS</v>
      </c>
      <c r="F2798" s="16" t="str">
        <f t="shared" si="391"/>
        <v>041000</v>
      </c>
      <c r="G2798" s="16" t="str">
        <f>VLOOKUP(F2798:F5954,'[10]Catalogos CRI'!$A$24:$B$65,2,FALSE)</f>
        <v>DERECHOS POR EL USO, GOCE, APROVECHAMIENTO O EXPLOTACIÓN DE BIENES DE DOMINIO PÚBLICO</v>
      </c>
      <c r="H2798" s="16" t="str">
        <f t="shared" si="392"/>
        <v>041010</v>
      </c>
      <c r="I2798" s="16" t="str">
        <f>VLOOKUP(H2798:H5954,'[10]Catalogos CRI'!$A$70:$B$148,2,FALSE)</f>
        <v>Uso del piso</v>
      </c>
      <c r="J2798" s="16" t="str">
        <f t="shared" si="393"/>
        <v>041015</v>
      </c>
      <c r="K2798" s="16" t="str">
        <f>VLOOKUP(J2798:J5954,'[10]Catalogos CRI'!$A$153:$B$335,2,FALSE)</f>
        <v>Otros fines o actividades no previstas</v>
      </c>
      <c r="L2798" s="16" t="str">
        <f t="shared" si="394"/>
        <v>400</v>
      </c>
      <c r="M2798" s="16" t="str">
        <f>VLOOKUP(L2798:L5954,[11]FF!$A$10:$B$16,2,FALSE)</f>
        <v>Ingresos Propios</v>
      </c>
      <c r="N2798" s="16" t="str">
        <f t="shared" si="395"/>
        <v>401</v>
      </c>
      <c r="O2798" s="16" t="str">
        <f>VLOOKUP(N2798:N5954,[11]FF!$A$22:$B$93,2,FALSE)</f>
        <v>Ingresos Propios</v>
      </c>
      <c r="P2798" s="16">
        <v>881659</v>
      </c>
      <c r="Q2798" s="16">
        <v>11</v>
      </c>
      <c r="R2798" s="17">
        <v>0</v>
      </c>
      <c r="S2798" s="17">
        <v>0</v>
      </c>
      <c r="T2798" s="17">
        <f t="shared" si="387"/>
        <v>0</v>
      </c>
      <c r="U2798" s="17">
        <v>0</v>
      </c>
      <c r="V2798" s="17">
        <v>2678</v>
      </c>
      <c r="W2798" s="17">
        <f t="shared" si="388"/>
        <v>-2678</v>
      </c>
      <c r="X2798" t="str">
        <f>VLOOKUP(J2798,'[12]Conver ASEJ VS Clave Nueva'!$A$4:$C$193,3,FALSE)</f>
        <v>4.1.1.5</v>
      </c>
      <c r="Y2798" t="str">
        <f>VLOOKUP(K2798,'[13]Conver ASEJ VS Clave Nueva'!$B$4:$D$193,3,FALSE)</f>
        <v>Otros fines o actividades no previstas</v>
      </c>
    </row>
    <row r="2799" spans="1:25" x14ac:dyDescent="0.25">
      <c r="A2799" s="16">
        <v>87364</v>
      </c>
      <c r="B2799" s="16" t="s">
        <v>185</v>
      </c>
      <c r="C2799" s="16" t="str">
        <f t="shared" si="389"/>
        <v>2018</v>
      </c>
      <c r="D2799" s="16" t="str">
        <f t="shared" si="390"/>
        <v>040000</v>
      </c>
      <c r="E2799" s="16" t="str">
        <f>VLOOKUP(D2799:D5955,'[10]Catalogos CRI'!$A$10:$B$19,2,FALSE)</f>
        <v>DERECHOS</v>
      </c>
      <c r="F2799" s="16" t="str">
        <f t="shared" si="391"/>
        <v>041000</v>
      </c>
      <c r="G2799" s="16" t="str">
        <f>VLOOKUP(F2799:F5955,'[10]Catalogos CRI'!$A$24:$B$65,2,FALSE)</f>
        <v>DERECHOS POR EL USO, GOCE, APROVECHAMIENTO O EXPLOTACIÓN DE BIENES DE DOMINIO PÚBLICO</v>
      </c>
      <c r="H2799" s="16" t="str">
        <f t="shared" si="392"/>
        <v>041010</v>
      </c>
      <c r="I2799" s="16" t="str">
        <f>VLOOKUP(H2799:H5955,'[10]Catalogos CRI'!$A$70:$B$148,2,FALSE)</f>
        <v>Uso del piso</v>
      </c>
      <c r="J2799" s="16" t="str">
        <f t="shared" si="393"/>
        <v>041015</v>
      </c>
      <c r="K2799" s="16" t="str">
        <f>VLOOKUP(J2799:J5955,'[10]Catalogos CRI'!$A$153:$B$335,2,FALSE)</f>
        <v>Otros fines o actividades no previstas</v>
      </c>
      <c r="L2799" s="16" t="str">
        <f t="shared" si="394"/>
        <v>400</v>
      </c>
      <c r="M2799" s="16" t="str">
        <f>VLOOKUP(L2799:L5955,[11]FF!$A$10:$B$16,2,FALSE)</f>
        <v>Ingresos Propios</v>
      </c>
      <c r="N2799" s="16" t="str">
        <f t="shared" si="395"/>
        <v>401</v>
      </c>
      <c r="O2799" s="16" t="str">
        <f>VLOOKUP(N2799:N5955,[11]FF!$A$22:$B$93,2,FALSE)</f>
        <v>Ingresos Propios</v>
      </c>
      <c r="P2799" s="16">
        <v>881660</v>
      </c>
      <c r="Q2799" s="16">
        <v>12</v>
      </c>
      <c r="R2799" s="17">
        <v>0</v>
      </c>
      <c r="S2799" s="17">
        <v>0</v>
      </c>
      <c r="T2799" s="17">
        <f t="shared" si="387"/>
        <v>0</v>
      </c>
      <c r="U2799" s="17">
        <v>0</v>
      </c>
      <c r="V2799" s="17">
        <v>0</v>
      </c>
      <c r="W2799" s="17">
        <f t="shared" si="388"/>
        <v>0</v>
      </c>
      <c r="X2799" t="str">
        <f>VLOOKUP(J2799,'[12]Conver ASEJ VS Clave Nueva'!$A$4:$C$193,3,FALSE)</f>
        <v>4.1.1.5</v>
      </c>
      <c r="Y2799" t="str">
        <f>VLOOKUP(K2799,'[13]Conver ASEJ VS Clave Nueva'!$B$4:$D$193,3,FALSE)</f>
        <v>Otros fines o actividades no previstas</v>
      </c>
    </row>
    <row r="2800" spans="1:25" x14ac:dyDescent="0.25">
      <c r="A2800" s="16">
        <v>88517</v>
      </c>
      <c r="B2800" s="16" t="s">
        <v>205</v>
      </c>
      <c r="C2800" s="16" t="str">
        <f t="shared" si="389"/>
        <v>2018</v>
      </c>
      <c r="D2800" s="16" t="str">
        <f t="shared" si="390"/>
        <v>080000</v>
      </c>
      <c r="E2800" s="16" t="str">
        <f>VLOOKUP(D2800:D5956,'[10]Catalogos CRI'!$A$10:$B$19,2,FALSE)</f>
        <v>PARTICIPACIONES Y APORTACIONES</v>
      </c>
      <c r="F2800" s="16" t="str">
        <f t="shared" si="391"/>
        <v>083000</v>
      </c>
      <c r="G2800" s="16" t="str">
        <f>VLOOKUP(F2800:F5956,'[10]Catalogos CRI'!$A$24:$B$65,2,FALSE)</f>
        <v>CONVENIOS</v>
      </c>
      <c r="H2800" s="16" t="str">
        <f t="shared" si="392"/>
        <v>083010</v>
      </c>
      <c r="I2800" s="16" t="str">
        <f>VLOOKUP(H2800:H5956,'[10]Catalogos CRI'!$A$70:$B$148,2,FALSE)</f>
        <v>Convenios</v>
      </c>
      <c r="J2800" s="16" t="str">
        <f t="shared" si="393"/>
        <v>083011</v>
      </c>
      <c r="K2800" s="16" t="str">
        <f>VLOOKUP(J2800:J5956,'[10]Catalogos CRI'!$A$153:$B$335,2,FALSE)</f>
        <v>Derivados del Gobierno Federal</v>
      </c>
      <c r="L2800" s="16" t="str">
        <f t="shared" si="394"/>
        <v>500</v>
      </c>
      <c r="M2800" s="16" t="str">
        <f>VLOOKUP(L2800:L5956,[11]FF!$A$10:$B$16,2,FALSE)</f>
        <v>Recursos Federales</v>
      </c>
      <c r="N2800" s="16" t="str">
        <f t="shared" si="395"/>
        <v>576</v>
      </c>
      <c r="O2800" s="16" t="str">
        <f>VLOOKUP(N2800:N5956,[11]FF!$A$22:$B$93,2,FALSE)</f>
        <v>Rescate Espacios Públicos 2018</v>
      </c>
      <c r="P2800" s="16">
        <v>887807</v>
      </c>
      <c r="Q2800" s="16">
        <v>1</v>
      </c>
      <c r="R2800" s="17">
        <v>0</v>
      </c>
      <c r="S2800" s="17">
        <v>0</v>
      </c>
      <c r="T2800" s="17">
        <f t="shared" si="387"/>
        <v>0</v>
      </c>
      <c r="U2800" s="17">
        <v>0</v>
      </c>
      <c r="V2800" s="17">
        <v>0</v>
      </c>
      <c r="W2800" s="17">
        <f t="shared" si="388"/>
        <v>0</v>
      </c>
      <c r="X2800" t="str">
        <f>VLOOKUP(J2800,'[12]Conver ASEJ VS Clave Nueva'!$A$4:$C$193,3,FALSE)</f>
        <v>8.3.1.1</v>
      </c>
      <c r="Y2800" t="str">
        <f>VLOOKUP(K2800,'[13]Conver ASEJ VS Clave Nueva'!$B$4:$D$193,3,FALSE)</f>
        <v>Derivados del Gobierno Federal</v>
      </c>
    </row>
    <row r="2801" spans="1:25" x14ac:dyDescent="0.25">
      <c r="A2801" s="16">
        <v>88517</v>
      </c>
      <c r="B2801" s="16" t="s">
        <v>205</v>
      </c>
      <c r="C2801" s="16" t="str">
        <f t="shared" si="389"/>
        <v>2018</v>
      </c>
      <c r="D2801" s="16" t="str">
        <f t="shared" si="390"/>
        <v>080000</v>
      </c>
      <c r="E2801" s="16" t="str">
        <f>VLOOKUP(D2801:D5957,'[10]Catalogos CRI'!$A$10:$B$19,2,FALSE)</f>
        <v>PARTICIPACIONES Y APORTACIONES</v>
      </c>
      <c r="F2801" s="16" t="str">
        <f t="shared" si="391"/>
        <v>083000</v>
      </c>
      <c r="G2801" s="16" t="str">
        <f>VLOOKUP(F2801:F5957,'[10]Catalogos CRI'!$A$24:$B$65,2,FALSE)</f>
        <v>CONVENIOS</v>
      </c>
      <c r="H2801" s="16" t="str">
        <f t="shared" si="392"/>
        <v>083010</v>
      </c>
      <c r="I2801" s="16" t="str">
        <f>VLOOKUP(H2801:H5957,'[10]Catalogos CRI'!$A$70:$B$148,2,FALSE)</f>
        <v>Convenios</v>
      </c>
      <c r="J2801" s="16" t="str">
        <f t="shared" si="393"/>
        <v>083011</v>
      </c>
      <c r="K2801" s="16" t="str">
        <f>VLOOKUP(J2801:J5957,'[10]Catalogos CRI'!$A$153:$B$335,2,FALSE)</f>
        <v>Derivados del Gobierno Federal</v>
      </c>
      <c r="L2801" s="16" t="str">
        <f t="shared" si="394"/>
        <v>500</v>
      </c>
      <c r="M2801" s="16" t="str">
        <f>VLOOKUP(L2801:L5957,[11]FF!$A$10:$B$16,2,FALSE)</f>
        <v>Recursos Federales</v>
      </c>
      <c r="N2801" s="16" t="str">
        <f t="shared" si="395"/>
        <v>576</v>
      </c>
      <c r="O2801" s="16" t="str">
        <f>VLOOKUP(N2801:N5957,[11]FF!$A$22:$B$93,2,FALSE)</f>
        <v>Rescate Espacios Públicos 2018</v>
      </c>
      <c r="P2801" s="16">
        <v>887808</v>
      </c>
      <c r="Q2801" s="16">
        <v>2</v>
      </c>
      <c r="R2801" s="17">
        <v>0</v>
      </c>
      <c r="S2801" s="17">
        <v>0</v>
      </c>
      <c r="T2801" s="17">
        <f t="shared" si="387"/>
        <v>0</v>
      </c>
      <c r="U2801" s="17">
        <v>0</v>
      </c>
      <c r="V2801" s="17">
        <v>0</v>
      </c>
      <c r="W2801" s="17">
        <f t="shared" si="388"/>
        <v>0</v>
      </c>
      <c r="X2801" t="str">
        <f>VLOOKUP(J2801,'[12]Conver ASEJ VS Clave Nueva'!$A$4:$C$193,3,FALSE)</f>
        <v>8.3.1.1</v>
      </c>
      <c r="Y2801" t="str">
        <f>VLOOKUP(K2801,'[13]Conver ASEJ VS Clave Nueva'!$B$4:$D$193,3,FALSE)</f>
        <v>Derivados del Gobierno Federal</v>
      </c>
    </row>
    <row r="2802" spans="1:25" x14ac:dyDescent="0.25">
      <c r="A2802" s="16">
        <v>88517</v>
      </c>
      <c r="B2802" s="16" t="s">
        <v>205</v>
      </c>
      <c r="C2802" s="16" t="str">
        <f t="shared" si="389"/>
        <v>2018</v>
      </c>
      <c r="D2802" s="16" t="str">
        <f t="shared" si="390"/>
        <v>080000</v>
      </c>
      <c r="E2802" s="16" t="str">
        <f>VLOOKUP(D2802:D5958,'[10]Catalogos CRI'!$A$10:$B$19,2,FALSE)</f>
        <v>PARTICIPACIONES Y APORTACIONES</v>
      </c>
      <c r="F2802" s="16" t="str">
        <f t="shared" si="391"/>
        <v>083000</v>
      </c>
      <c r="G2802" s="16" t="str">
        <f>VLOOKUP(F2802:F5958,'[10]Catalogos CRI'!$A$24:$B$65,2,FALSE)</f>
        <v>CONVENIOS</v>
      </c>
      <c r="H2802" s="16" t="str">
        <f t="shared" si="392"/>
        <v>083010</v>
      </c>
      <c r="I2802" s="16" t="str">
        <f>VLOOKUP(H2802:H5958,'[10]Catalogos CRI'!$A$70:$B$148,2,FALSE)</f>
        <v>Convenios</v>
      </c>
      <c r="J2802" s="16" t="str">
        <f t="shared" si="393"/>
        <v>083011</v>
      </c>
      <c r="K2802" s="16" t="str">
        <f>VLOOKUP(J2802:J5958,'[10]Catalogos CRI'!$A$153:$B$335,2,FALSE)</f>
        <v>Derivados del Gobierno Federal</v>
      </c>
      <c r="L2802" s="16" t="str">
        <f t="shared" si="394"/>
        <v>500</v>
      </c>
      <c r="M2802" s="16" t="str">
        <f>VLOOKUP(L2802:L5958,[11]FF!$A$10:$B$16,2,FALSE)</f>
        <v>Recursos Federales</v>
      </c>
      <c r="N2802" s="16" t="str">
        <f t="shared" si="395"/>
        <v>576</v>
      </c>
      <c r="O2802" s="16" t="str">
        <f>VLOOKUP(N2802:N5958,[11]FF!$A$22:$B$93,2,FALSE)</f>
        <v>Rescate Espacios Públicos 2018</v>
      </c>
      <c r="P2802" s="16">
        <v>887809</v>
      </c>
      <c r="Q2802" s="16">
        <v>3</v>
      </c>
      <c r="R2802" s="17">
        <v>0</v>
      </c>
      <c r="S2802" s="17">
        <v>0</v>
      </c>
      <c r="T2802" s="17">
        <f t="shared" si="387"/>
        <v>0</v>
      </c>
      <c r="U2802" s="17">
        <v>0</v>
      </c>
      <c r="V2802" s="17">
        <v>0</v>
      </c>
      <c r="W2802" s="17">
        <f t="shared" si="388"/>
        <v>0</v>
      </c>
      <c r="X2802" t="str">
        <f>VLOOKUP(J2802,'[12]Conver ASEJ VS Clave Nueva'!$A$4:$C$193,3,FALSE)</f>
        <v>8.3.1.1</v>
      </c>
      <c r="Y2802" t="str">
        <f>VLOOKUP(K2802,'[13]Conver ASEJ VS Clave Nueva'!$B$4:$D$193,3,FALSE)</f>
        <v>Derivados del Gobierno Federal</v>
      </c>
    </row>
    <row r="2803" spans="1:25" x14ac:dyDescent="0.25">
      <c r="A2803" s="16">
        <v>88517</v>
      </c>
      <c r="B2803" s="16" t="s">
        <v>205</v>
      </c>
      <c r="C2803" s="16" t="str">
        <f t="shared" si="389"/>
        <v>2018</v>
      </c>
      <c r="D2803" s="16" t="str">
        <f t="shared" si="390"/>
        <v>080000</v>
      </c>
      <c r="E2803" s="16" t="str">
        <f>VLOOKUP(D2803:D5959,'[10]Catalogos CRI'!$A$10:$B$19,2,FALSE)</f>
        <v>PARTICIPACIONES Y APORTACIONES</v>
      </c>
      <c r="F2803" s="16" t="str">
        <f t="shared" si="391"/>
        <v>083000</v>
      </c>
      <c r="G2803" s="16" t="str">
        <f>VLOOKUP(F2803:F5959,'[10]Catalogos CRI'!$A$24:$B$65,2,FALSE)</f>
        <v>CONVENIOS</v>
      </c>
      <c r="H2803" s="16" t="str">
        <f t="shared" si="392"/>
        <v>083010</v>
      </c>
      <c r="I2803" s="16" t="str">
        <f>VLOOKUP(H2803:H5959,'[10]Catalogos CRI'!$A$70:$B$148,2,FALSE)</f>
        <v>Convenios</v>
      </c>
      <c r="J2803" s="16" t="str">
        <f t="shared" si="393"/>
        <v>083011</v>
      </c>
      <c r="K2803" s="16" t="str">
        <f>VLOOKUP(J2803:J5959,'[10]Catalogos CRI'!$A$153:$B$335,2,FALSE)</f>
        <v>Derivados del Gobierno Federal</v>
      </c>
      <c r="L2803" s="16" t="str">
        <f t="shared" si="394"/>
        <v>500</v>
      </c>
      <c r="M2803" s="16" t="str">
        <f>VLOOKUP(L2803:L5959,[11]FF!$A$10:$B$16,2,FALSE)</f>
        <v>Recursos Federales</v>
      </c>
      <c r="N2803" s="16" t="str">
        <f t="shared" si="395"/>
        <v>576</v>
      </c>
      <c r="O2803" s="16" t="str">
        <f>VLOOKUP(N2803:N5959,[11]FF!$A$22:$B$93,2,FALSE)</f>
        <v>Rescate Espacios Públicos 2018</v>
      </c>
      <c r="P2803" s="16">
        <v>887810</v>
      </c>
      <c r="Q2803" s="16">
        <v>4</v>
      </c>
      <c r="R2803" s="17">
        <v>0</v>
      </c>
      <c r="S2803" s="17">
        <v>0</v>
      </c>
      <c r="T2803" s="17">
        <f t="shared" si="387"/>
        <v>0</v>
      </c>
      <c r="U2803" s="17">
        <v>0</v>
      </c>
      <c r="V2803" s="17">
        <v>0</v>
      </c>
      <c r="W2803" s="17">
        <f t="shared" si="388"/>
        <v>0</v>
      </c>
      <c r="X2803" t="str">
        <f>VLOOKUP(J2803,'[12]Conver ASEJ VS Clave Nueva'!$A$4:$C$193,3,FALSE)</f>
        <v>8.3.1.1</v>
      </c>
      <c r="Y2803" t="str">
        <f>VLOOKUP(K2803,'[13]Conver ASEJ VS Clave Nueva'!$B$4:$D$193,3,FALSE)</f>
        <v>Derivados del Gobierno Federal</v>
      </c>
    </row>
    <row r="2804" spans="1:25" x14ac:dyDescent="0.25">
      <c r="A2804" s="16">
        <v>88517</v>
      </c>
      <c r="B2804" s="16" t="s">
        <v>205</v>
      </c>
      <c r="C2804" s="16" t="str">
        <f t="shared" si="389"/>
        <v>2018</v>
      </c>
      <c r="D2804" s="16" t="str">
        <f t="shared" si="390"/>
        <v>080000</v>
      </c>
      <c r="E2804" s="16" t="str">
        <f>VLOOKUP(D2804:D5960,'[10]Catalogos CRI'!$A$10:$B$19,2,FALSE)</f>
        <v>PARTICIPACIONES Y APORTACIONES</v>
      </c>
      <c r="F2804" s="16" t="str">
        <f t="shared" si="391"/>
        <v>083000</v>
      </c>
      <c r="G2804" s="16" t="str">
        <f>VLOOKUP(F2804:F5960,'[10]Catalogos CRI'!$A$24:$B$65,2,FALSE)</f>
        <v>CONVENIOS</v>
      </c>
      <c r="H2804" s="16" t="str">
        <f t="shared" si="392"/>
        <v>083010</v>
      </c>
      <c r="I2804" s="16" t="str">
        <f>VLOOKUP(H2804:H5960,'[10]Catalogos CRI'!$A$70:$B$148,2,FALSE)</f>
        <v>Convenios</v>
      </c>
      <c r="J2804" s="16" t="str">
        <f t="shared" si="393"/>
        <v>083011</v>
      </c>
      <c r="K2804" s="16" t="str">
        <f>VLOOKUP(J2804:J5960,'[10]Catalogos CRI'!$A$153:$B$335,2,FALSE)</f>
        <v>Derivados del Gobierno Federal</v>
      </c>
      <c r="L2804" s="16" t="str">
        <f t="shared" si="394"/>
        <v>500</v>
      </c>
      <c r="M2804" s="16" t="str">
        <f>VLOOKUP(L2804:L5960,[11]FF!$A$10:$B$16,2,FALSE)</f>
        <v>Recursos Federales</v>
      </c>
      <c r="N2804" s="16" t="str">
        <f t="shared" si="395"/>
        <v>576</v>
      </c>
      <c r="O2804" s="16" t="str">
        <f>VLOOKUP(N2804:N5960,[11]FF!$A$22:$B$93,2,FALSE)</f>
        <v>Rescate Espacios Públicos 2018</v>
      </c>
      <c r="P2804" s="16">
        <v>887811</v>
      </c>
      <c r="Q2804" s="16">
        <v>5</v>
      </c>
      <c r="R2804" s="17">
        <v>0</v>
      </c>
      <c r="S2804" s="17">
        <v>0</v>
      </c>
      <c r="T2804" s="17">
        <f t="shared" si="387"/>
        <v>0</v>
      </c>
      <c r="U2804" s="17">
        <v>0</v>
      </c>
      <c r="V2804" s="17">
        <v>0</v>
      </c>
      <c r="W2804" s="17">
        <f t="shared" si="388"/>
        <v>0</v>
      </c>
      <c r="X2804" t="str">
        <f>VLOOKUP(J2804,'[12]Conver ASEJ VS Clave Nueva'!$A$4:$C$193,3,FALSE)</f>
        <v>8.3.1.1</v>
      </c>
      <c r="Y2804" t="str">
        <f>VLOOKUP(K2804,'[13]Conver ASEJ VS Clave Nueva'!$B$4:$D$193,3,FALSE)</f>
        <v>Derivados del Gobierno Federal</v>
      </c>
    </row>
    <row r="2805" spans="1:25" x14ac:dyDescent="0.25">
      <c r="A2805" s="16">
        <v>88517</v>
      </c>
      <c r="B2805" s="16" t="s">
        <v>205</v>
      </c>
      <c r="C2805" s="16" t="str">
        <f t="shared" si="389"/>
        <v>2018</v>
      </c>
      <c r="D2805" s="16" t="str">
        <f t="shared" si="390"/>
        <v>080000</v>
      </c>
      <c r="E2805" s="16" t="str">
        <f>VLOOKUP(D2805:D5961,'[10]Catalogos CRI'!$A$10:$B$19,2,FALSE)</f>
        <v>PARTICIPACIONES Y APORTACIONES</v>
      </c>
      <c r="F2805" s="16" t="str">
        <f t="shared" si="391"/>
        <v>083000</v>
      </c>
      <c r="G2805" s="16" t="str">
        <f>VLOOKUP(F2805:F5961,'[10]Catalogos CRI'!$A$24:$B$65,2,FALSE)</f>
        <v>CONVENIOS</v>
      </c>
      <c r="H2805" s="16" t="str">
        <f t="shared" si="392"/>
        <v>083010</v>
      </c>
      <c r="I2805" s="16" t="str">
        <f>VLOOKUP(H2805:H5961,'[10]Catalogos CRI'!$A$70:$B$148,2,FALSE)</f>
        <v>Convenios</v>
      </c>
      <c r="J2805" s="16" t="str">
        <f t="shared" si="393"/>
        <v>083011</v>
      </c>
      <c r="K2805" s="16" t="str">
        <f>VLOOKUP(J2805:J5961,'[10]Catalogos CRI'!$A$153:$B$335,2,FALSE)</f>
        <v>Derivados del Gobierno Federal</v>
      </c>
      <c r="L2805" s="16" t="str">
        <f t="shared" si="394"/>
        <v>500</v>
      </c>
      <c r="M2805" s="16" t="str">
        <f>VLOOKUP(L2805:L5961,[11]FF!$A$10:$B$16,2,FALSE)</f>
        <v>Recursos Federales</v>
      </c>
      <c r="N2805" s="16" t="str">
        <f t="shared" si="395"/>
        <v>576</v>
      </c>
      <c r="O2805" s="16" t="str">
        <f>VLOOKUP(N2805:N5961,[11]FF!$A$22:$B$93,2,FALSE)</f>
        <v>Rescate Espacios Públicos 2018</v>
      </c>
      <c r="P2805" s="16">
        <v>887812</v>
      </c>
      <c r="Q2805" s="16">
        <v>6</v>
      </c>
      <c r="R2805" s="17">
        <v>0</v>
      </c>
      <c r="S2805" s="17">
        <v>0</v>
      </c>
      <c r="T2805" s="17">
        <f t="shared" si="387"/>
        <v>0</v>
      </c>
      <c r="U2805" s="17">
        <v>0</v>
      </c>
      <c r="V2805" s="17">
        <v>0</v>
      </c>
      <c r="W2805" s="17">
        <f t="shared" si="388"/>
        <v>0</v>
      </c>
      <c r="X2805" t="str">
        <f>VLOOKUP(J2805,'[12]Conver ASEJ VS Clave Nueva'!$A$4:$C$193,3,FALSE)</f>
        <v>8.3.1.1</v>
      </c>
      <c r="Y2805" t="str">
        <f>VLOOKUP(K2805,'[13]Conver ASEJ VS Clave Nueva'!$B$4:$D$193,3,FALSE)</f>
        <v>Derivados del Gobierno Federal</v>
      </c>
    </row>
    <row r="2806" spans="1:25" x14ac:dyDescent="0.25">
      <c r="A2806" s="16">
        <v>88517</v>
      </c>
      <c r="B2806" s="16" t="s">
        <v>205</v>
      </c>
      <c r="C2806" s="16" t="str">
        <f t="shared" si="389"/>
        <v>2018</v>
      </c>
      <c r="D2806" s="16" t="str">
        <f t="shared" si="390"/>
        <v>080000</v>
      </c>
      <c r="E2806" s="16" t="str">
        <f>VLOOKUP(D2806:D5962,'[10]Catalogos CRI'!$A$10:$B$19,2,FALSE)</f>
        <v>PARTICIPACIONES Y APORTACIONES</v>
      </c>
      <c r="F2806" s="16" t="str">
        <f t="shared" si="391"/>
        <v>083000</v>
      </c>
      <c r="G2806" s="16" t="str">
        <f>VLOOKUP(F2806:F5962,'[10]Catalogos CRI'!$A$24:$B$65,2,FALSE)</f>
        <v>CONVENIOS</v>
      </c>
      <c r="H2806" s="16" t="str">
        <f t="shared" si="392"/>
        <v>083010</v>
      </c>
      <c r="I2806" s="16" t="str">
        <f>VLOOKUP(H2806:H5962,'[10]Catalogos CRI'!$A$70:$B$148,2,FALSE)</f>
        <v>Convenios</v>
      </c>
      <c r="J2806" s="16" t="str">
        <f t="shared" si="393"/>
        <v>083011</v>
      </c>
      <c r="K2806" s="16" t="str">
        <f>VLOOKUP(J2806:J5962,'[10]Catalogos CRI'!$A$153:$B$335,2,FALSE)</f>
        <v>Derivados del Gobierno Federal</v>
      </c>
      <c r="L2806" s="16" t="str">
        <f t="shared" si="394"/>
        <v>500</v>
      </c>
      <c r="M2806" s="16" t="str">
        <f>VLOOKUP(L2806:L5962,[11]FF!$A$10:$B$16,2,FALSE)</f>
        <v>Recursos Federales</v>
      </c>
      <c r="N2806" s="16" t="str">
        <f t="shared" si="395"/>
        <v>576</v>
      </c>
      <c r="O2806" s="16" t="str">
        <f>VLOOKUP(N2806:N5962,[11]FF!$A$22:$B$93,2,FALSE)</f>
        <v>Rescate Espacios Públicos 2018</v>
      </c>
      <c r="P2806" s="16">
        <v>887813</v>
      </c>
      <c r="Q2806" s="16">
        <v>7</v>
      </c>
      <c r="R2806" s="17">
        <v>0</v>
      </c>
      <c r="S2806" s="17">
        <v>0</v>
      </c>
      <c r="T2806" s="17">
        <f t="shared" si="387"/>
        <v>0</v>
      </c>
      <c r="U2806" s="17">
        <v>0</v>
      </c>
      <c r="V2806" s="17">
        <v>550000</v>
      </c>
      <c r="W2806" s="17">
        <f t="shared" si="388"/>
        <v>-550000</v>
      </c>
      <c r="X2806" t="str">
        <f>VLOOKUP(J2806,'[12]Conver ASEJ VS Clave Nueva'!$A$4:$C$193,3,FALSE)</f>
        <v>8.3.1.1</v>
      </c>
      <c r="Y2806" t="str">
        <f>VLOOKUP(K2806,'[13]Conver ASEJ VS Clave Nueva'!$B$4:$D$193,3,FALSE)</f>
        <v>Derivados del Gobierno Federal</v>
      </c>
    </row>
    <row r="2807" spans="1:25" x14ac:dyDescent="0.25">
      <c r="A2807" s="16">
        <v>88517</v>
      </c>
      <c r="B2807" s="16" t="s">
        <v>205</v>
      </c>
      <c r="C2807" s="16" t="str">
        <f t="shared" si="389"/>
        <v>2018</v>
      </c>
      <c r="D2807" s="16" t="str">
        <f t="shared" si="390"/>
        <v>080000</v>
      </c>
      <c r="E2807" s="16" t="str">
        <f>VLOOKUP(D2807:D5963,'[10]Catalogos CRI'!$A$10:$B$19,2,FALSE)</f>
        <v>PARTICIPACIONES Y APORTACIONES</v>
      </c>
      <c r="F2807" s="16" t="str">
        <f t="shared" si="391"/>
        <v>083000</v>
      </c>
      <c r="G2807" s="16" t="str">
        <f>VLOOKUP(F2807:F5963,'[10]Catalogos CRI'!$A$24:$B$65,2,FALSE)</f>
        <v>CONVENIOS</v>
      </c>
      <c r="H2807" s="16" t="str">
        <f t="shared" si="392"/>
        <v>083010</v>
      </c>
      <c r="I2807" s="16" t="str">
        <f>VLOOKUP(H2807:H5963,'[10]Catalogos CRI'!$A$70:$B$148,2,FALSE)</f>
        <v>Convenios</v>
      </c>
      <c r="J2807" s="16" t="str">
        <f t="shared" si="393"/>
        <v>083011</v>
      </c>
      <c r="K2807" s="16" t="str">
        <f>VLOOKUP(J2807:J5963,'[10]Catalogos CRI'!$A$153:$B$335,2,FALSE)</f>
        <v>Derivados del Gobierno Federal</v>
      </c>
      <c r="L2807" s="16" t="str">
        <f t="shared" si="394"/>
        <v>500</v>
      </c>
      <c r="M2807" s="16" t="str">
        <f>VLOOKUP(L2807:L5963,[11]FF!$A$10:$B$16,2,FALSE)</f>
        <v>Recursos Federales</v>
      </c>
      <c r="N2807" s="16" t="str">
        <f t="shared" si="395"/>
        <v>576</v>
      </c>
      <c r="O2807" s="16" t="str">
        <f>VLOOKUP(N2807:N5963,[11]FF!$A$22:$B$93,2,FALSE)</f>
        <v>Rescate Espacios Públicos 2018</v>
      </c>
      <c r="P2807" s="16">
        <v>887814</v>
      </c>
      <c r="Q2807" s="16">
        <v>8</v>
      </c>
      <c r="R2807" s="17">
        <v>0</v>
      </c>
      <c r="S2807" s="17">
        <v>0</v>
      </c>
      <c r="T2807" s="17">
        <f t="shared" si="387"/>
        <v>0</v>
      </c>
      <c r="U2807" s="17">
        <v>0</v>
      </c>
      <c r="V2807" s="17">
        <v>0</v>
      </c>
      <c r="W2807" s="17">
        <f t="shared" si="388"/>
        <v>0</v>
      </c>
      <c r="X2807" t="str">
        <f>VLOOKUP(J2807,'[12]Conver ASEJ VS Clave Nueva'!$A$4:$C$193,3,FALSE)</f>
        <v>8.3.1.1</v>
      </c>
      <c r="Y2807" t="str">
        <f>VLOOKUP(K2807,'[13]Conver ASEJ VS Clave Nueva'!$B$4:$D$193,3,FALSE)</f>
        <v>Derivados del Gobierno Federal</v>
      </c>
    </row>
    <row r="2808" spans="1:25" x14ac:dyDescent="0.25">
      <c r="A2808" s="16">
        <v>88517</v>
      </c>
      <c r="B2808" s="16" t="s">
        <v>205</v>
      </c>
      <c r="C2808" s="16" t="str">
        <f t="shared" si="389"/>
        <v>2018</v>
      </c>
      <c r="D2808" s="16" t="str">
        <f t="shared" si="390"/>
        <v>080000</v>
      </c>
      <c r="E2808" s="16" t="str">
        <f>VLOOKUP(D2808:D5964,'[10]Catalogos CRI'!$A$10:$B$19,2,FALSE)</f>
        <v>PARTICIPACIONES Y APORTACIONES</v>
      </c>
      <c r="F2808" s="16" t="str">
        <f t="shared" si="391"/>
        <v>083000</v>
      </c>
      <c r="G2808" s="16" t="str">
        <f>VLOOKUP(F2808:F5964,'[10]Catalogos CRI'!$A$24:$B$65,2,FALSE)</f>
        <v>CONVENIOS</v>
      </c>
      <c r="H2808" s="16" t="str">
        <f t="shared" si="392"/>
        <v>083010</v>
      </c>
      <c r="I2808" s="16" t="str">
        <f>VLOOKUP(H2808:H5964,'[10]Catalogos CRI'!$A$70:$B$148,2,FALSE)</f>
        <v>Convenios</v>
      </c>
      <c r="J2808" s="16" t="str">
        <f t="shared" si="393"/>
        <v>083011</v>
      </c>
      <c r="K2808" s="16" t="str">
        <f>VLOOKUP(J2808:J5964,'[10]Catalogos CRI'!$A$153:$B$335,2,FALSE)</f>
        <v>Derivados del Gobierno Federal</v>
      </c>
      <c r="L2808" s="16" t="str">
        <f t="shared" si="394"/>
        <v>500</v>
      </c>
      <c r="M2808" s="16" t="str">
        <f>VLOOKUP(L2808:L5964,[11]FF!$A$10:$B$16,2,FALSE)</f>
        <v>Recursos Federales</v>
      </c>
      <c r="N2808" s="16" t="str">
        <f t="shared" si="395"/>
        <v>576</v>
      </c>
      <c r="O2808" s="16" t="str">
        <f>VLOOKUP(N2808:N5964,[11]FF!$A$22:$B$93,2,FALSE)</f>
        <v>Rescate Espacios Públicos 2018</v>
      </c>
      <c r="P2808" s="16">
        <v>887815</v>
      </c>
      <c r="Q2808" s="16">
        <v>9</v>
      </c>
      <c r="R2808" s="17">
        <v>0</v>
      </c>
      <c r="S2808" s="17">
        <v>0</v>
      </c>
      <c r="T2808" s="17">
        <f t="shared" si="387"/>
        <v>0</v>
      </c>
      <c r="U2808" s="17">
        <v>0</v>
      </c>
      <c r="V2808" s="17">
        <v>0</v>
      </c>
      <c r="W2808" s="17">
        <f t="shared" si="388"/>
        <v>0</v>
      </c>
      <c r="X2808" t="str">
        <f>VLOOKUP(J2808,'[12]Conver ASEJ VS Clave Nueva'!$A$4:$C$193,3,FALSE)</f>
        <v>8.3.1.1</v>
      </c>
      <c r="Y2808" t="str">
        <f>VLOOKUP(K2808,'[13]Conver ASEJ VS Clave Nueva'!$B$4:$D$193,3,FALSE)</f>
        <v>Derivados del Gobierno Federal</v>
      </c>
    </row>
    <row r="2809" spans="1:25" x14ac:dyDescent="0.25">
      <c r="A2809" s="16">
        <v>88517</v>
      </c>
      <c r="B2809" s="16" t="s">
        <v>205</v>
      </c>
      <c r="C2809" s="16" t="str">
        <f t="shared" si="389"/>
        <v>2018</v>
      </c>
      <c r="D2809" s="16" t="str">
        <f t="shared" si="390"/>
        <v>080000</v>
      </c>
      <c r="E2809" s="16" t="str">
        <f>VLOOKUP(D2809:D5965,'[10]Catalogos CRI'!$A$10:$B$19,2,FALSE)</f>
        <v>PARTICIPACIONES Y APORTACIONES</v>
      </c>
      <c r="F2809" s="16" t="str">
        <f t="shared" si="391"/>
        <v>083000</v>
      </c>
      <c r="G2809" s="16" t="str">
        <f>VLOOKUP(F2809:F5965,'[10]Catalogos CRI'!$A$24:$B$65,2,FALSE)</f>
        <v>CONVENIOS</v>
      </c>
      <c r="H2809" s="16" t="str">
        <f t="shared" si="392"/>
        <v>083010</v>
      </c>
      <c r="I2809" s="16" t="str">
        <f>VLOOKUP(H2809:H5965,'[10]Catalogos CRI'!$A$70:$B$148,2,FALSE)</f>
        <v>Convenios</v>
      </c>
      <c r="J2809" s="16" t="str">
        <f t="shared" si="393"/>
        <v>083011</v>
      </c>
      <c r="K2809" s="16" t="str">
        <f>VLOOKUP(J2809:J5965,'[10]Catalogos CRI'!$A$153:$B$335,2,FALSE)</f>
        <v>Derivados del Gobierno Federal</v>
      </c>
      <c r="L2809" s="16" t="str">
        <f t="shared" si="394"/>
        <v>500</v>
      </c>
      <c r="M2809" s="16" t="str">
        <f>VLOOKUP(L2809:L5965,[11]FF!$A$10:$B$16,2,FALSE)</f>
        <v>Recursos Federales</v>
      </c>
      <c r="N2809" s="16" t="str">
        <f t="shared" si="395"/>
        <v>576</v>
      </c>
      <c r="O2809" s="16" t="str">
        <f>VLOOKUP(N2809:N5965,[11]FF!$A$22:$B$93,2,FALSE)</f>
        <v>Rescate Espacios Públicos 2018</v>
      </c>
      <c r="P2809" s="16">
        <v>887816</v>
      </c>
      <c r="Q2809" s="16">
        <v>10</v>
      </c>
      <c r="R2809" s="17">
        <v>0</v>
      </c>
      <c r="S2809" s="17">
        <v>0</v>
      </c>
      <c r="T2809" s="17">
        <f t="shared" si="387"/>
        <v>0</v>
      </c>
      <c r="U2809" s="17">
        <v>0</v>
      </c>
      <c r="V2809" s="17">
        <v>0</v>
      </c>
      <c r="W2809" s="17">
        <f t="shared" si="388"/>
        <v>0</v>
      </c>
      <c r="X2809" t="str">
        <f>VLOOKUP(J2809,'[12]Conver ASEJ VS Clave Nueva'!$A$4:$C$193,3,FALSE)</f>
        <v>8.3.1.1</v>
      </c>
      <c r="Y2809" t="str">
        <f>VLOOKUP(K2809,'[13]Conver ASEJ VS Clave Nueva'!$B$4:$D$193,3,FALSE)</f>
        <v>Derivados del Gobierno Federal</v>
      </c>
    </row>
    <row r="2810" spans="1:25" x14ac:dyDescent="0.25">
      <c r="A2810" s="16">
        <v>88517</v>
      </c>
      <c r="B2810" s="16" t="s">
        <v>205</v>
      </c>
      <c r="C2810" s="16" t="str">
        <f t="shared" si="389"/>
        <v>2018</v>
      </c>
      <c r="D2810" s="16" t="str">
        <f t="shared" si="390"/>
        <v>080000</v>
      </c>
      <c r="E2810" s="16" t="str">
        <f>VLOOKUP(D2810:D5966,'[10]Catalogos CRI'!$A$10:$B$19,2,FALSE)</f>
        <v>PARTICIPACIONES Y APORTACIONES</v>
      </c>
      <c r="F2810" s="16" t="str">
        <f t="shared" si="391"/>
        <v>083000</v>
      </c>
      <c r="G2810" s="16" t="str">
        <f>VLOOKUP(F2810:F5966,'[10]Catalogos CRI'!$A$24:$B$65,2,FALSE)</f>
        <v>CONVENIOS</v>
      </c>
      <c r="H2810" s="16" t="str">
        <f t="shared" si="392"/>
        <v>083010</v>
      </c>
      <c r="I2810" s="16" t="str">
        <f>VLOOKUP(H2810:H5966,'[10]Catalogos CRI'!$A$70:$B$148,2,FALSE)</f>
        <v>Convenios</v>
      </c>
      <c r="J2810" s="16" t="str">
        <f t="shared" si="393"/>
        <v>083011</v>
      </c>
      <c r="K2810" s="16" t="str">
        <f>VLOOKUP(J2810:J5966,'[10]Catalogos CRI'!$A$153:$B$335,2,FALSE)</f>
        <v>Derivados del Gobierno Federal</v>
      </c>
      <c r="L2810" s="16" t="str">
        <f t="shared" si="394"/>
        <v>500</v>
      </c>
      <c r="M2810" s="16" t="str">
        <f>VLOOKUP(L2810:L5966,[11]FF!$A$10:$B$16,2,FALSE)</f>
        <v>Recursos Federales</v>
      </c>
      <c r="N2810" s="16" t="str">
        <f t="shared" si="395"/>
        <v>576</v>
      </c>
      <c r="O2810" s="16" t="str">
        <f>VLOOKUP(N2810:N5966,[11]FF!$A$22:$B$93,2,FALSE)</f>
        <v>Rescate Espacios Públicos 2018</v>
      </c>
      <c r="P2810" s="16">
        <v>887817</v>
      </c>
      <c r="Q2810" s="16">
        <v>11</v>
      </c>
      <c r="R2810" s="17">
        <v>0</v>
      </c>
      <c r="S2810" s="17">
        <v>0</v>
      </c>
      <c r="T2810" s="17">
        <f t="shared" si="387"/>
        <v>0</v>
      </c>
      <c r="U2810" s="17">
        <v>0</v>
      </c>
      <c r="V2810" s="17">
        <v>0</v>
      </c>
      <c r="W2810" s="17">
        <f t="shared" si="388"/>
        <v>0</v>
      </c>
      <c r="X2810" t="str">
        <f>VLOOKUP(J2810,'[12]Conver ASEJ VS Clave Nueva'!$A$4:$C$193,3,FALSE)</f>
        <v>8.3.1.1</v>
      </c>
      <c r="Y2810" t="str">
        <f>VLOOKUP(K2810,'[13]Conver ASEJ VS Clave Nueva'!$B$4:$D$193,3,FALSE)</f>
        <v>Derivados del Gobierno Federal</v>
      </c>
    </row>
    <row r="2811" spans="1:25" x14ac:dyDescent="0.25">
      <c r="A2811" s="16">
        <v>88517</v>
      </c>
      <c r="B2811" s="16" t="s">
        <v>205</v>
      </c>
      <c r="C2811" s="16" t="str">
        <f t="shared" si="389"/>
        <v>2018</v>
      </c>
      <c r="D2811" s="16" t="str">
        <f t="shared" si="390"/>
        <v>080000</v>
      </c>
      <c r="E2811" s="16" t="str">
        <f>VLOOKUP(D2811:D5967,'[10]Catalogos CRI'!$A$10:$B$19,2,FALSE)</f>
        <v>PARTICIPACIONES Y APORTACIONES</v>
      </c>
      <c r="F2811" s="16" t="str">
        <f t="shared" si="391"/>
        <v>083000</v>
      </c>
      <c r="G2811" s="16" t="str">
        <f>VLOOKUP(F2811:F5967,'[10]Catalogos CRI'!$A$24:$B$65,2,FALSE)</f>
        <v>CONVENIOS</v>
      </c>
      <c r="H2811" s="16" t="str">
        <f t="shared" si="392"/>
        <v>083010</v>
      </c>
      <c r="I2811" s="16" t="str">
        <f>VLOOKUP(H2811:H5967,'[10]Catalogos CRI'!$A$70:$B$148,2,FALSE)</f>
        <v>Convenios</v>
      </c>
      <c r="J2811" s="16" t="str">
        <f t="shared" si="393"/>
        <v>083011</v>
      </c>
      <c r="K2811" s="16" t="str">
        <f>VLOOKUP(J2811:J5967,'[10]Catalogos CRI'!$A$153:$B$335,2,FALSE)</f>
        <v>Derivados del Gobierno Federal</v>
      </c>
      <c r="L2811" s="16" t="str">
        <f t="shared" si="394"/>
        <v>500</v>
      </c>
      <c r="M2811" s="16" t="str">
        <f>VLOOKUP(L2811:L5967,[11]FF!$A$10:$B$16,2,FALSE)</f>
        <v>Recursos Federales</v>
      </c>
      <c r="N2811" s="16" t="str">
        <f t="shared" si="395"/>
        <v>576</v>
      </c>
      <c r="O2811" s="16" t="str">
        <f>VLOOKUP(N2811:N5967,[11]FF!$A$22:$B$93,2,FALSE)</f>
        <v>Rescate Espacios Públicos 2018</v>
      </c>
      <c r="P2811" s="16">
        <v>887818</v>
      </c>
      <c r="Q2811" s="16">
        <v>12</v>
      </c>
      <c r="R2811" s="17">
        <v>0</v>
      </c>
      <c r="S2811" s="17">
        <v>0</v>
      </c>
      <c r="T2811" s="17">
        <f t="shared" si="387"/>
        <v>0</v>
      </c>
      <c r="U2811" s="17">
        <v>0</v>
      </c>
      <c r="V2811" s="17">
        <v>0</v>
      </c>
      <c r="W2811" s="17">
        <f t="shared" si="388"/>
        <v>0</v>
      </c>
      <c r="X2811" t="str">
        <f>VLOOKUP(J2811,'[12]Conver ASEJ VS Clave Nueva'!$A$4:$C$193,3,FALSE)</f>
        <v>8.3.1.1</v>
      </c>
      <c r="Y2811" t="str">
        <f>VLOOKUP(K2811,'[13]Conver ASEJ VS Clave Nueva'!$B$4:$D$193,3,FALSE)</f>
        <v>Derivados del Gobierno Federal</v>
      </c>
    </row>
    <row r="2812" spans="1:25" x14ac:dyDescent="0.25">
      <c r="A2812" s="16">
        <v>88518</v>
      </c>
      <c r="B2812" s="16" t="s">
        <v>206</v>
      </c>
      <c r="C2812" s="16" t="str">
        <f t="shared" si="389"/>
        <v>2018</v>
      </c>
      <c r="D2812" s="16" t="str">
        <f t="shared" si="390"/>
        <v>080000</v>
      </c>
      <c r="E2812" s="16" t="str">
        <f>VLOOKUP(D2812:D5968,'[10]Catalogos CRI'!$A$10:$B$19,2,FALSE)</f>
        <v>PARTICIPACIONES Y APORTACIONES</v>
      </c>
      <c r="F2812" s="16" t="str">
        <f t="shared" si="391"/>
        <v>083000</v>
      </c>
      <c r="G2812" s="16" t="str">
        <f>VLOOKUP(F2812:F5968,'[10]Catalogos CRI'!$A$24:$B$65,2,FALSE)</f>
        <v>CONVENIOS</v>
      </c>
      <c r="H2812" s="16" t="str">
        <f t="shared" si="392"/>
        <v>083010</v>
      </c>
      <c r="I2812" s="16" t="str">
        <f>VLOOKUP(H2812:H5968,'[10]Catalogos CRI'!$A$70:$B$148,2,FALSE)</f>
        <v>Convenios</v>
      </c>
      <c r="J2812" s="16" t="str">
        <f t="shared" si="393"/>
        <v>083011</v>
      </c>
      <c r="K2812" s="16" t="str">
        <f>VLOOKUP(J2812:J5968,'[10]Catalogos CRI'!$A$153:$B$335,2,FALSE)</f>
        <v>Derivados del Gobierno Federal</v>
      </c>
      <c r="L2812" s="16" t="str">
        <f t="shared" si="394"/>
        <v>500</v>
      </c>
      <c r="M2812" s="16" t="str">
        <f>VLOOKUP(L2812:L5968,[11]FF!$A$10:$B$16,2,FALSE)</f>
        <v>Recursos Federales</v>
      </c>
      <c r="N2812" s="16" t="str">
        <f t="shared" si="395"/>
        <v>577</v>
      </c>
      <c r="O2812" s="16" t="str">
        <f>VLOOKUP(N2812:N5968,[11]FF!$A$22:$B$93,2,FALSE)</f>
        <v>Proyecto de Desarrollo Regional 2017, Proyecto E</v>
      </c>
      <c r="P2812" s="16">
        <v>887819</v>
      </c>
      <c r="Q2812" s="16">
        <v>1</v>
      </c>
      <c r="R2812" s="17">
        <v>0</v>
      </c>
      <c r="S2812" s="17">
        <v>0</v>
      </c>
      <c r="T2812" s="17">
        <f t="shared" si="387"/>
        <v>0</v>
      </c>
      <c r="U2812" s="17">
        <v>0</v>
      </c>
      <c r="V2812" s="17">
        <v>0</v>
      </c>
      <c r="W2812" s="17">
        <f t="shared" si="388"/>
        <v>0</v>
      </c>
      <c r="X2812" t="str">
        <f>VLOOKUP(J2812,'[12]Conver ASEJ VS Clave Nueva'!$A$4:$C$193,3,FALSE)</f>
        <v>8.3.1.1</v>
      </c>
      <c r="Y2812" t="str">
        <f>VLOOKUP(K2812,'[13]Conver ASEJ VS Clave Nueva'!$B$4:$D$193,3,FALSE)</f>
        <v>Derivados del Gobierno Federal</v>
      </c>
    </row>
    <row r="2813" spans="1:25" x14ac:dyDescent="0.25">
      <c r="A2813" s="16">
        <v>88518</v>
      </c>
      <c r="B2813" s="16" t="s">
        <v>206</v>
      </c>
      <c r="C2813" s="16" t="str">
        <f t="shared" si="389"/>
        <v>2018</v>
      </c>
      <c r="D2813" s="16" t="str">
        <f t="shared" si="390"/>
        <v>080000</v>
      </c>
      <c r="E2813" s="16" t="str">
        <f>VLOOKUP(D2813:D5969,'[10]Catalogos CRI'!$A$10:$B$19,2,FALSE)</f>
        <v>PARTICIPACIONES Y APORTACIONES</v>
      </c>
      <c r="F2813" s="16" t="str">
        <f t="shared" si="391"/>
        <v>083000</v>
      </c>
      <c r="G2813" s="16" t="str">
        <f>VLOOKUP(F2813:F5969,'[10]Catalogos CRI'!$A$24:$B$65,2,FALSE)</f>
        <v>CONVENIOS</v>
      </c>
      <c r="H2813" s="16" t="str">
        <f t="shared" si="392"/>
        <v>083010</v>
      </c>
      <c r="I2813" s="16" t="str">
        <f>VLOOKUP(H2813:H5969,'[10]Catalogos CRI'!$A$70:$B$148,2,FALSE)</f>
        <v>Convenios</v>
      </c>
      <c r="J2813" s="16" t="str">
        <f t="shared" si="393"/>
        <v>083011</v>
      </c>
      <c r="K2813" s="16" t="str">
        <f>VLOOKUP(J2813:J5969,'[10]Catalogos CRI'!$A$153:$B$335,2,FALSE)</f>
        <v>Derivados del Gobierno Federal</v>
      </c>
      <c r="L2813" s="16" t="str">
        <f t="shared" si="394"/>
        <v>500</v>
      </c>
      <c r="M2813" s="16" t="str">
        <f>VLOOKUP(L2813:L5969,[11]FF!$A$10:$B$16,2,FALSE)</f>
        <v>Recursos Federales</v>
      </c>
      <c r="N2813" s="16" t="str">
        <f t="shared" si="395"/>
        <v>577</v>
      </c>
      <c r="O2813" s="16" t="str">
        <f>VLOOKUP(N2813:N5969,[11]FF!$A$22:$B$93,2,FALSE)</f>
        <v>Proyecto de Desarrollo Regional 2017, Proyecto E</v>
      </c>
      <c r="P2813" s="16">
        <v>887820</v>
      </c>
      <c r="Q2813" s="16">
        <v>2</v>
      </c>
      <c r="R2813" s="17">
        <v>0</v>
      </c>
      <c r="S2813" s="17">
        <v>0</v>
      </c>
      <c r="T2813" s="17">
        <f t="shared" si="387"/>
        <v>0</v>
      </c>
      <c r="U2813" s="17">
        <v>0</v>
      </c>
      <c r="V2813" s="17">
        <v>0</v>
      </c>
      <c r="W2813" s="17">
        <f t="shared" si="388"/>
        <v>0</v>
      </c>
      <c r="X2813" t="str">
        <f>VLOOKUP(J2813,'[12]Conver ASEJ VS Clave Nueva'!$A$4:$C$193,3,FALSE)</f>
        <v>8.3.1.1</v>
      </c>
      <c r="Y2813" t="str">
        <f>VLOOKUP(K2813,'[13]Conver ASEJ VS Clave Nueva'!$B$4:$D$193,3,FALSE)</f>
        <v>Derivados del Gobierno Federal</v>
      </c>
    </row>
    <row r="2814" spans="1:25" x14ac:dyDescent="0.25">
      <c r="A2814" s="16">
        <v>88518</v>
      </c>
      <c r="B2814" s="16" t="s">
        <v>206</v>
      </c>
      <c r="C2814" s="16" t="str">
        <f t="shared" si="389"/>
        <v>2018</v>
      </c>
      <c r="D2814" s="16" t="str">
        <f t="shared" si="390"/>
        <v>080000</v>
      </c>
      <c r="E2814" s="16" t="str">
        <f>VLOOKUP(D2814:D5970,'[10]Catalogos CRI'!$A$10:$B$19,2,FALSE)</f>
        <v>PARTICIPACIONES Y APORTACIONES</v>
      </c>
      <c r="F2814" s="16" t="str">
        <f t="shared" si="391"/>
        <v>083000</v>
      </c>
      <c r="G2814" s="16" t="str">
        <f>VLOOKUP(F2814:F5970,'[10]Catalogos CRI'!$A$24:$B$65,2,FALSE)</f>
        <v>CONVENIOS</v>
      </c>
      <c r="H2814" s="16" t="str">
        <f t="shared" si="392"/>
        <v>083010</v>
      </c>
      <c r="I2814" s="16" t="str">
        <f>VLOOKUP(H2814:H5970,'[10]Catalogos CRI'!$A$70:$B$148,2,FALSE)</f>
        <v>Convenios</v>
      </c>
      <c r="J2814" s="16" t="str">
        <f t="shared" si="393"/>
        <v>083011</v>
      </c>
      <c r="K2814" s="16" t="str">
        <f>VLOOKUP(J2814:J5970,'[10]Catalogos CRI'!$A$153:$B$335,2,FALSE)</f>
        <v>Derivados del Gobierno Federal</v>
      </c>
      <c r="L2814" s="16" t="str">
        <f t="shared" si="394"/>
        <v>500</v>
      </c>
      <c r="M2814" s="16" t="str">
        <f>VLOOKUP(L2814:L5970,[11]FF!$A$10:$B$16,2,FALSE)</f>
        <v>Recursos Federales</v>
      </c>
      <c r="N2814" s="16" t="str">
        <f t="shared" si="395"/>
        <v>577</v>
      </c>
      <c r="O2814" s="16" t="str">
        <f>VLOOKUP(N2814:N5970,[11]FF!$A$22:$B$93,2,FALSE)</f>
        <v>Proyecto de Desarrollo Regional 2017, Proyecto E</v>
      </c>
      <c r="P2814" s="16">
        <v>887821</v>
      </c>
      <c r="Q2814" s="16">
        <v>3</v>
      </c>
      <c r="R2814" s="17">
        <v>0</v>
      </c>
      <c r="S2814" s="17">
        <v>0</v>
      </c>
      <c r="T2814" s="17">
        <f t="shared" si="387"/>
        <v>0</v>
      </c>
      <c r="U2814" s="17">
        <v>0</v>
      </c>
      <c r="V2814" s="17">
        <v>0</v>
      </c>
      <c r="W2814" s="17">
        <f t="shared" si="388"/>
        <v>0</v>
      </c>
      <c r="X2814" t="str">
        <f>VLOOKUP(J2814,'[12]Conver ASEJ VS Clave Nueva'!$A$4:$C$193,3,FALSE)</f>
        <v>8.3.1.1</v>
      </c>
      <c r="Y2814" t="str">
        <f>VLOOKUP(K2814,'[13]Conver ASEJ VS Clave Nueva'!$B$4:$D$193,3,FALSE)</f>
        <v>Derivados del Gobierno Federal</v>
      </c>
    </row>
    <row r="2815" spans="1:25" x14ac:dyDescent="0.25">
      <c r="A2815" s="16">
        <v>88518</v>
      </c>
      <c r="B2815" s="16" t="s">
        <v>206</v>
      </c>
      <c r="C2815" s="16" t="str">
        <f t="shared" si="389"/>
        <v>2018</v>
      </c>
      <c r="D2815" s="16" t="str">
        <f t="shared" si="390"/>
        <v>080000</v>
      </c>
      <c r="E2815" s="16" t="str">
        <f>VLOOKUP(D2815:D5971,'[10]Catalogos CRI'!$A$10:$B$19,2,FALSE)</f>
        <v>PARTICIPACIONES Y APORTACIONES</v>
      </c>
      <c r="F2815" s="16" t="str">
        <f t="shared" si="391"/>
        <v>083000</v>
      </c>
      <c r="G2815" s="16" t="str">
        <f>VLOOKUP(F2815:F5971,'[10]Catalogos CRI'!$A$24:$B$65,2,FALSE)</f>
        <v>CONVENIOS</v>
      </c>
      <c r="H2815" s="16" t="str">
        <f t="shared" si="392"/>
        <v>083010</v>
      </c>
      <c r="I2815" s="16" t="str">
        <f>VLOOKUP(H2815:H5971,'[10]Catalogos CRI'!$A$70:$B$148,2,FALSE)</f>
        <v>Convenios</v>
      </c>
      <c r="J2815" s="16" t="str">
        <f t="shared" si="393"/>
        <v>083011</v>
      </c>
      <c r="K2815" s="16" t="str">
        <f>VLOOKUP(J2815:J5971,'[10]Catalogos CRI'!$A$153:$B$335,2,FALSE)</f>
        <v>Derivados del Gobierno Federal</v>
      </c>
      <c r="L2815" s="16" t="str">
        <f t="shared" si="394"/>
        <v>500</v>
      </c>
      <c r="M2815" s="16" t="str">
        <f>VLOOKUP(L2815:L5971,[11]FF!$A$10:$B$16,2,FALSE)</f>
        <v>Recursos Federales</v>
      </c>
      <c r="N2815" s="16" t="str">
        <f t="shared" si="395"/>
        <v>577</v>
      </c>
      <c r="O2815" s="16" t="str">
        <f>VLOOKUP(N2815:N5971,[11]FF!$A$22:$B$93,2,FALSE)</f>
        <v>Proyecto de Desarrollo Regional 2017, Proyecto E</v>
      </c>
      <c r="P2815" s="16">
        <v>887822</v>
      </c>
      <c r="Q2815" s="16">
        <v>4</v>
      </c>
      <c r="R2815" s="17">
        <v>0</v>
      </c>
      <c r="S2815" s="17">
        <v>0</v>
      </c>
      <c r="T2815" s="17">
        <f t="shared" si="387"/>
        <v>0</v>
      </c>
      <c r="U2815" s="17">
        <v>0</v>
      </c>
      <c r="V2815" s="17">
        <v>0</v>
      </c>
      <c r="W2815" s="17">
        <f t="shared" si="388"/>
        <v>0</v>
      </c>
      <c r="X2815" t="str">
        <f>VLOOKUP(J2815,'[12]Conver ASEJ VS Clave Nueva'!$A$4:$C$193,3,FALSE)</f>
        <v>8.3.1.1</v>
      </c>
      <c r="Y2815" t="str">
        <f>VLOOKUP(K2815,'[13]Conver ASEJ VS Clave Nueva'!$B$4:$D$193,3,FALSE)</f>
        <v>Derivados del Gobierno Federal</v>
      </c>
    </row>
    <row r="2816" spans="1:25" x14ac:dyDescent="0.25">
      <c r="A2816" s="16">
        <v>88518</v>
      </c>
      <c r="B2816" s="16" t="s">
        <v>206</v>
      </c>
      <c r="C2816" s="16" t="str">
        <f t="shared" si="389"/>
        <v>2018</v>
      </c>
      <c r="D2816" s="16" t="str">
        <f t="shared" si="390"/>
        <v>080000</v>
      </c>
      <c r="E2816" s="16" t="str">
        <f>VLOOKUP(D2816:D5972,'[10]Catalogos CRI'!$A$10:$B$19,2,FALSE)</f>
        <v>PARTICIPACIONES Y APORTACIONES</v>
      </c>
      <c r="F2816" s="16" t="str">
        <f t="shared" si="391"/>
        <v>083000</v>
      </c>
      <c r="G2816" s="16" t="str">
        <f>VLOOKUP(F2816:F5972,'[10]Catalogos CRI'!$A$24:$B$65,2,FALSE)</f>
        <v>CONVENIOS</v>
      </c>
      <c r="H2816" s="16" t="str">
        <f t="shared" si="392"/>
        <v>083010</v>
      </c>
      <c r="I2816" s="16" t="str">
        <f>VLOOKUP(H2816:H5972,'[10]Catalogos CRI'!$A$70:$B$148,2,FALSE)</f>
        <v>Convenios</v>
      </c>
      <c r="J2816" s="16" t="str">
        <f t="shared" si="393"/>
        <v>083011</v>
      </c>
      <c r="K2816" s="16" t="str">
        <f>VLOOKUP(J2816:J5972,'[10]Catalogos CRI'!$A$153:$B$335,2,FALSE)</f>
        <v>Derivados del Gobierno Federal</v>
      </c>
      <c r="L2816" s="16" t="str">
        <f t="shared" si="394"/>
        <v>500</v>
      </c>
      <c r="M2816" s="16" t="str">
        <f>VLOOKUP(L2816:L5972,[11]FF!$A$10:$B$16,2,FALSE)</f>
        <v>Recursos Federales</v>
      </c>
      <c r="N2816" s="16" t="str">
        <f t="shared" si="395"/>
        <v>577</v>
      </c>
      <c r="O2816" s="16" t="str">
        <f>VLOOKUP(N2816:N5972,[11]FF!$A$22:$B$93,2,FALSE)</f>
        <v>Proyecto de Desarrollo Regional 2017, Proyecto E</v>
      </c>
      <c r="P2816" s="16">
        <v>887823</v>
      </c>
      <c r="Q2816" s="16">
        <v>5</v>
      </c>
      <c r="R2816" s="17">
        <v>0</v>
      </c>
      <c r="S2816" s="17">
        <v>0</v>
      </c>
      <c r="T2816" s="17">
        <f t="shared" si="387"/>
        <v>0</v>
      </c>
      <c r="U2816" s="17">
        <v>0</v>
      </c>
      <c r="V2816" s="17">
        <v>0</v>
      </c>
      <c r="W2816" s="17">
        <f t="shared" si="388"/>
        <v>0</v>
      </c>
      <c r="X2816" t="str">
        <f>VLOOKUP(J2816,'[12]Conver ASEJ VS Clave Nueva'!$A$4:$C$193,3,FALSE)</f>
        <v>8.3.1.1</v>
      </c>
      <c r="Y2816" t="str">
        <f>VLOOKUP(K2816,'[13]Conver ASEJ VS Clave Nueva'!$B$4:$D$193,3,FALSE)</f>
        <v>Derivados del Gobierno Federal</v>
      </c>
    </row>
    <row r="2817" spans="1:25" x14ac:dyDescent="0.25">
      <c r="A2817" s="16">
        <v>88518</v>
      </c>
      <c r="B2817" s="16" t="s">
        <v>206</v>
      </c>
      <c r="C2817" s="16" t="str">
        <f t="shared" si="389"/>
        <v>2018</v>
      </c>
      <c r="D2817" s="16" t="str">
        <f t="shared" si="390"/>
        <v>080000</v>
      </c>
      <c r="E2817" s="16" t="str">
        <f>VLOOKUP(D2817:D5973,'[10]Catalogos CRI'!$A$10:$B$19,2,FALSE)</f>
        <v>PARTICIPACIONES Y APORTACIONES</v>
      </c>
      <c r="F2817" s="16" t="str">
        <f t="shared" si="391"/>
        <v>083000</v>
      </c>
      <c r="G2817" s="16" t="str">
        <f>VLOOKUP(F2817:F5973,'[10]Catalogos CRI'!$A$24:$B$65,2,FALSE)</f>
        <v>CONVENIOS</v>
      </c>
      <c r="H2817" s="16" t="str">
        <f t="shared" si="392"/>
        <v>083010</v>
      </c>
      <c r="I2817" s="16" t="str">
        <f>VLOOKUP(H2817:H5973,'[10]Catalogos CRI'!$A$70:$B$148,2,FALSE)</f>
        <v>Convenios</v>
      </c>
      <c r="J2817" s="16" t="str">
        <f t="shared" si="393"/>
        <v>083011</v>
      </c>
      <c r="K2817" s="16" t="str">
        <f>VLOOKUP(J2817:J5973,'[10]Catalogos CRI'!$A$153:$B$335,2,FALSE)</f>
        <v>Derivados del Gobierno Federal</v>
      </c>
      <c r="L2817" s="16" t="str">
        <f t="shared" si="394"/>
        <v>500</v>
      </c>
      <c r="M2817" s="16" t="str">
        <f>VLOOKUP(L2817:L5973,[11]FF!$A$10:$B$16,2,FALSE)</f>
        <v>Recursos Federales</v>
      </c>
      <c r="N2817" s="16" t="str">
        <f t="shared" si="395"/>
        <v>577</v>
      </c>
      <c r="O2817" s="16" t="str">
        <f>VLOOKUP(N2817:N5973,[11]FF!$A$22:$B$93,2,FALSE)</f>
        <v>Proyecto de Desarrollo Regional 2017, Proyecto E</v>
      </c>
      <c r="P2817" s="16">
        <v>887824</v>
      </c>
      <c r="Q2817" s="16">
        <v>6</v>
      </c>
      <c r="R2817" s="17">
        <v>0</v>
      </c>
      <c r="S2817" s="17">
        <v>0</v>
      </c>
      <c r="T2817" s="17">
        <f t="shared" si="387"/>
        <v>0</v>
      </c>
      <c r="U2817" s="17">
        <v>0</v>
      </c>
      <c r="V2817" s="17">
        <v>0</v>
      </c>
      <c r="W2817" s="17">
        <f t="shared" si="388"/>
        <v>0</v>
      </c>
      <c r="X2817" t="str">
        <f>VLOOKUP(J2817,'[12]Conver ASEJ VS Clave Nueva'!$A$4:$C$193,3,FALSE)</f>
        <v>8.3.1.1</v>
      </c>
      <c r="Y2817" t="str">
        <f>VLOOKUP(K2817,'[13]Conver ASEJ VS Clave Nueva'!$B$4:$D$193,3,FALSE)</f>
        <v>Derivados del Gobierno Federal</v>
      </c>
    </row>
    <row r="2818" spans="1:25" x14ac:dyDescent="0.25">
      <c r="A2818" s="16">
        <v>88518</v>
      </c>
      <c r="B2818" s="16" t="s">
        <v>206</v>
      </c>
      <c r="C2818" s="16" t="str">
        <f t="shared" si="389"/>
        <v>2018</v>
      </c>
      <c r="D2818" s="16" t="str">
        <f t="shared" si="390"/>
        <v>080000</v>
      </c>
      <c r="E2818" s="16" t="str">
        <f>VLOOKUP(D2818:D5974,'[10]Catalogos CRI'!$A$10:$B$19,2,FALSE)</f>
        <v>PARTICIPACIONES Y APORTACIONES</v>
      </c>
      <c r="F2818" s="16" t="str">
        <f t="shared" si="391"/>
        <v>083000</v>
      </c>
      <c r="G2818" s="16" t="str">
        <f>VLOOKUP(F2818:F5974,'[10]Catalogos CRI'!$A$24:$B$65,2,FALSE)</f>
        <v>CONVENIOS</v>
      </c>
      <c r="H2818" s="16" t="str">
        <f t="shared" si="392"/>
        <v>083010</v>
      </c>
      <c r="I2818" s="16" t="str">
        <f>VLOOKUP(H2818:H5974,'[10]Catalogos CRI'!$A$70:$B$148,2,FALSE)</f>
        <v>Convenios</v>
      </c>
      <c r="J2818" s="16" t="str">
        <f t="shared" si="393"/>
        <v>083011</v>
      </c>
      <c r="K2818" s="16" t="str">
        <f>VLOOKUP(J2818:J5974,'[10]Catalogos CRI'!$A$153:$B$335,2,FALSE)</f>
        <v>Derivados del Gobierno Federal</v>
      </c>
      <c r="L2818" s="16" t="str">
        <f t="shared" si="394"/>
        <v>500</v>
      </c>
      <c r="M2818" s="16" t="str">
        <f>VLOOKUP(L2818:L5974,[11]FF!$A$10:$B$16,2,FALSE)</f>
        <v>Recursos Federales</v>
      </c>
      <c r="N2818" s="16" t="str">
        <f t="shared" si="395"/>
        <v>577</v>
      </c>
      <c r="O2818" s="16" t="str">
        <f>VLOOKUP(N2818:N5974,[11]FF!$A$22:$B$93,2,FALSE)</f>
        <v>Proyecto de Desarrollo Regional 2017, Proyecto E</v>
      </c>
      <c r="P2818" s="16">
        <v>887825</v>
      </c>
      <c r="Q2818" s="16">
        <v>7</v>
      </c>
      <c r="R2818" s="17">
        <v>0</v>
      </c>
      <c r="S2818" s="17">
        <v>0</v>
      </c>
      <c r="T2818" s="17">
        <f t="shared" si="387"/>
        <v>0</v>
      </c>
      <c r="U2818" s="17">
        <v>0</v>
      </c>
      <c r="V2818" s="17">
        <v>3956000</v>
      </c>
      <c r="W2818" s="17">
        <f t="shared" si="388"/>
        <v>-3956000</v>
      </c>
      <c r="X2818" t="str">
        <f>VLOOKUP(J2818,'[12]Conver ASEJ VS Clave Nueva'!$A$4:$C$193,3,FALSE)</f>
        <v>8.3.1.1</v>
      </c>
      <c r="Y2818" t="str">
        <f>VLOOKUP(K2818,'[13]Conver ASEJ VS Clave Nueva'!$B$4:$D$193,3,FALSE)</f>
        <v>Derivados del Gobierno Federal</v>
      </c>
    </row>
    <row r="2819" spans="1:25" x14ac:dyDescent="0.25">
      <c r="A2819" s="16">
        <v>88518</v>
      </c>
      <c r="B2819" s="16" t="s">
        <v>206</v>
      </c>
      <c r="C2819" s="16" t="str">
        <f t="shared" si="389"/>
        <v>2018</v>
      </c>
      <c r="D2819" s="16" t="str">
        <f t="shared" si="390"/>
        <v>080000</v>
      </c>
      <c r="E2819" s="16" t="str">
        <f>VLOOKUP(D2819:D5975,'[10]Catalogos CRI'!$A$10:$B$19,2,FALSE)</f>
        <v>PARTICIPACIONES Y APORTACIONES</v>
      </c>
      <c r="F2819" s="16" t="str">
        <f t="shared" si="391"/>
        <v>083000</v>
      </c>
      <c r="G2819" s="16" t="str">
        <f>VLOOKUP(F2819:F5975,'[10]Catalogos CRI'!$A$24:$B$65,2,FALSE)</f>
        <v>CONVENIOS</v>
      </c>
      <c r="H2819" s="16" t="str">
        <f t="shared" si="392"/>
        <v>083010</v>
      </c>
      <c r="I2819" s="16" t="str">
        <f>VLOOKUP(H2819:H5975,'[10]Catalogos CRI'!$A$70:$B$148,2,FALSE)</f>
        <v>Convenios</v>
      </c>
      <c r="J2819" s="16" t="str">
        <f t="shared" si="393"/>
        <v>083011</v>
      </c>
      <c r="K2819" s="16" t="str">
        <f>VLOOKUP(J2819:J5975,'[10]Catalogos CRI'!$A$153:$B$335,2,FALSE)</f>
        <v>Derivados del Gobierno Federal</v>
      </c>
      <c r="L2819" s="16" t="str">
        <f t="shared" si="394"/>
        <v>500</v>
      </c>
      <c r="M2819" s="16" t="str">
        <f>VLOOKUP(L2819:L5975,[11]FF!$A$10:$B$16,2,FALSE)</f>
        <v>Recursos Federales</v>
      </c>
      <c r="N2819" s="16" t="str">
        <f t="shared" si="395"/>
        <v>577</v>
      </c>
      <c r="O2819" s="16" t="str">
        <f>VLOOKUP(N2819:N5975,[11]FF!$A$22:$B$93,2,FALSE)</f>
        <v>Proyecto de Desarrollo Regional 2017, Proyecto E</v>
      </c>
      <c r="P2819" s="16">
        <v>887826</v>
      </c>
      <c r="Q2819" s="16">
        <v>8</v>
      </c>
      <c r="R2819" s="17">
        <v>0</v>
      </c>
      <c r="S2819" s="17">
        <v>0</v>
      </c>
      <c r="T2819" s="17">
        <f t="shared" si="387"/>
        <v>0</v>
      </c>
      <c r="U2819" s="17">
        <v>0</v>
      </c>
      <c r="V2819" s="17">
        <v>0</v>
      </c>
      <c r="W2819" s="17">
        <f t="shared" si="388"/>
        <v>0</v>
      </c>
      <c r="X2819" t="str">
        <f>VLOOKUP(J2819,'[12]Conver ASEJ VS Clave Nueva'!$A$4:$C$193,3,FALSE)</f>
        <v>8.3.1.1</v>
      </c>
      <c r="Y2819" t="str">
        <f>VLOOKUP(K2819,'[13]Conver ASEJ VS Clave Nueva'!$B$4:$D$193,3,FALSE)</f>
        <v>Derivados del Gobierno Federal</v>
      </c>
    </row>
    <row r="2820" spans="1:25" x14ac:dyDescent="0.25">
      <c r="A2820" s="16">
        <v>88518</v>
      </c>
      <c r="B2820" s="16" t="s">
        <v>206</v>
      </c>
      <c r="C2820" s="16" t="str">
        <f t="shared" si="389"/>
        <v>2018</v>
      </c>
      <c r="D2820" s="16" t="str">
        <f t="shared" si="390"/>
        <v>080000</v>
      </c>
      <c r="E2820" s="16" t="str">
        <f>VLOOKUP(D2820:D5976,'[10]Catalogos CRI'!$A$10:$B$19,2,FALSE)</f>
        <v>PARTICIPACIONES Y APORTACIONES</v>
      </c>
      <c r="F2820" s="16" t="str">
        <f t="shared" si="391"/>
        <v>083000</v>
      </c>
      <c r="G2820" s="16" t="str">
        <f>VLOOKUP(F2820:F5976,'[10]Catalogos CRI'!$A$24:$B$65,2,FALSE)</f>
        <v>CONVENIOS</v>
      </c>
      <c r="H2820" s="16" t="str">
        <f t="shared" si="392"/>
        <v>083010</v>
      </c>
      <c r="I2820" s="16" t="str">
        <f>VLOOKUP(H2820:H5976,'[10]Catalogos CRI'!$A$70:$B$148,2,FALSE)</f>
        <v>Convenios</v>
      </c>
      <c r="J2820" s="16" t="str">
        <f t="shared" si="393"/>
        <v>083011</v>
      </c>
      <c r="K2820" s="16" t="str">
        <f>VLOOKUP(J2820:J5976,'[10]Catalogos CRI'!$A$153:$B$335,2,FALSE)</f>
        <v>Derivados del Gobierno Federal</v>
      </c>
      <c r="L2820" s="16" t="str">
        <f t="shared" si="394"/>
        <v>500</v>
      </c>
      <c r="M2820" s="16" t="str">
        <f>VLOOKUP(L2820:L5976,[11]FF!$A$10:$B$16,2,FALSE)</f>
        <v>Recursos Federales</v>
      </c>
      <c r="N2820" s="16" t="str">
        <f t="shared" si="395"/>
        <v>577</v>
      </c>
      <c r="O2820" s="16" t="str">
        <f>VLOOKUP(N2820:N5976,[11]FF!$A$22:$B$93,2,FALSE)</f>
        <v>Proyecto de Desarrollo Regional 2017, Proyecto E</v>
      </c>
      <c r="P2820" s="16">
        <v>887827</v>
      </c>
      <c r="Q2820" s="16">
        <v>9</v>
      </c>
      <c r="R2820" s="17">
        <v>0</v>
      </c>
      <c r="S2820" s="17">
        <v>0</v>
      </c>
      <c r="T2820" s="17">
        <f t="shared" si="387"/>
        <v>0</v>
      </c>
      <c r="U2820" s="17">
        <v>0</v>
      </c>
      <c r="V2820" s="17">
        <v>0</v>
      </c>
      <c r="W2820" s="17">
        <f t="shared" si="388"/>
        <v>0</v>
      </c>
      <c r="X2820" t="str">
        <f>VLOOKUP(J2820,'[12]Conver ASEJ VS Clave Nueva'!$A$4:$C$193,3,FALSE)</f>
        <v>8.3.1.1</v>
      </c>
      <c r="Y2820" t="str">
        <f>VLOOKUP(K2820,'[13]Conver ASEJ VS Clave Nueva'!$B$4:$D$193,3,FALSE)</f>
        <v>Derivados del Gobierno Federal</v>
      </c>
    </row>
    <row r="2821" spans="1:25" x14ac:dyDescent="0.25">
      <c r="A2821" s="16">
        <v>88518</v>
      </c>
      <c r="B2821" s="16" t="s">
        <v>206</v>
      </c>
      <c r="C2821" s="16" t="str">
        <f t="shared" si="389"/>
        <v>2018</v>
      </c>
      <c r="D2821" s="16" t="str">
        <f t="shared" si="390"/>
        <v>080000</v>
      </c>
      <c r="E2821" s="16" t="str">
        <f>VLOOKUP(D2821:D5977,'[10]Catalogos CRI'!$A$10:$B$19,2,FALSE)</f>
        <v>PARTICIPACIONES Y APORTACIONES</v>
      </c>
      <c r="F2821" s="16" t="str">
        <f t="shared" si="391"/>
        <v>083000</v>
      </c>
      <c r="G2821" s="16" t="str">
        <f>VLOOKUP(F2821:F5977,'[10]Catalogos CRI'!$A$24:$B$65,2,FALSE)</f>
        <v>CONVENIOS</v>
      </c>
      <c r="H2821" s="16" t="str">
        <f t="shared" si="392"/>
        <v>083010</v>
      </c>
      <c r="I2821" s="16" t="str">
        <f>VLOOKUP(H2821:H5977,'[10]Catalogos CRI'!$A$70:$B$148,2,FALSE)</f>
        <v>Convenios</v>
      </c>
      <c r="J2821" s="16" t="str">
        <f t="shared" si="393"/>
        <v>083011</v>
      </c>
      <c r="K2821" s="16" t="str">
        <f>VLOOKUP(J2821:J5977,'[10]Catalogos CRI'!$A$153:$B$335,2,FALSE)</f>
        <v>Derivados del Gobierno Federal</v>
      </c>
      <c r="L2821" s="16" t="str">
        <f t="shared" si="394"/>
        <v>500</v>
      </c>
      <c r="M2821" s="16" t="str">
        <f>VLOOKUP(L2821:L5977,[11]FF!$A$10:$B$16,2,FALSE)</f>
        <v>Recursos Federales</v>
      </c>
      <c r="N2821" s="16" t="str">
        <f t="shared" si="395"/>
        <v>577</v>
      </c>
      <c r="O2821" s="16" t="str">
        <f>VLOOKUP(N2821:N5977,[11]FF!$A$22:$B$93,2,FALSE)</f>
        <v>Proyecto de Desarrollo Regional 2017, Proyecto E</v>
      </c>
      <c r="P2821" s="16">
        <v>887828</v>
      </c>
      <c r="Q2821" s="16">
        <v>10</v>
      </c>
      <c r="R2821" s="17">
        <v>0</v>
      </c>
      <c r="S2821" s="17">
        <v>0</v>
      </c>
      <c r="T2821" s="17">
        <f t="shared" si="387"/>
        <v>0</v>
      </c>
      <c r="U2821" s="17">
        <v>0</v>
      </c>
      <c r="V2821" s="17">
        <v>2967000</v>
      </c>
      <c r="W2821" s="17">
        <f t="shared" si="388"/>
        <v>-2967000</v>
      </c>
      <c r="X2821" t="str">
        <f>VLOOKUP(J2821,'[12]Conver ASEJ VS Clave Nueva'!$A$4:$C$193,3,FALSE)</f>
        <v>8.3.1.1</v>
      </c>
      <c r="Y2821" t="str">
        <f>VLOOKUP(K2821,'[13]Conver ASEJ VS Clave Nueva'!$B$4:$D$193,3,FALSE)</f>
        <v>Derivados del Gobierno Federal</v>
      </c>
    </row>
    <row r="2822" spans="1:25" x14ac:dyDescent="0.25">
      <c r="A2822" s="16">
        <v>88518</v>
      </c>
      <c r="B2822" s="16" t="s">
        <v>206</v>
      </c>
      <c r="C2822" s="16" t="str">
        <f t="shared" si="389"/>
        <v>2018</v>
      </c>
      <c r="D2822" s="16" t="str">
        <f t="shared" si="390"/>
        <v>080000</v>
      </c>
      <c r="E2822" s="16" t="str">
        <f>VLOOKUP(D2822:D5978,'[10]Catalogos CRI'!$A$10:$B$19,2,FALSE)</f>
        <v>PARTICIPACIONES Y APORTACIONES</v>
      </c>
      <c r="F2822" s="16" t="str">
        <f t="shared" si="391"/>
        <v>083000</v>
      </c>
      <c r="G2822" s="16" t="str">
        <f>VLOOKUP(F2822:F5978,'[10]Catalogos CRI'!$A$24:$B$65,2,FALSE)</f>
        <v>CONVENIOS</v>
      </c>
      <c r="H2822" s="16" t="str">
        <f t="shared" si="392"/>
        <v>083010</v>
      </c>
      <c r="I2822" s="16" t="str">
        <f>VLOOKUP(H2822:H5978,'[10]Catalogos CRI'!$A$70:$B$148,2,FALSE)</f>
        <v>Convenios</v>
      </c>
      <c r="J2822" s="16" t="str">
        <f t="shared" si="393"/>
        <v>083011</v>
      </c>
      <c r="K2822" s="16" t="str">
        <f>VLOOKUP(J2822:J5978,'[10]Catalogos CRI'!$A$153:$B$335,2,FALSE)</f>
        <v>Derivados del Gobierno Federal</v>
      </c>
      <c r="L2822" s="16" t="str">
        <f t="shared" si="394"/>
        <v>500</v>
      </c>
      <c r="M2822" s="16" t="str">
        <f>VLOOKUP(L2822:L5978,[11]FF!$A$10:$B$16,2,FALSE)</f>
        <v>Recursos Federales</v>
      </c>
      <c r="N2822" s="16" t="str">
        <f t="shared" si="395"/>
        <v>577</v>
      </c>
      <c r="O2822" s="16" t="str">
        <f>VLOOKUP(N2822:N5978,[11]FF!$A$22:$B$93,2,FALSE)</f>
        <v>Proyecto de Desarrollo Regional 2017, Proyecto E</v>
      </c>
      <c r="P2822" s="16">
        <v>887829</v>
      </c>
      <c r="Q2822" s="16">
        <v>11</v>
      </c>
      <c r="R2822" s="17">
        <v>0</v>
      </c>
      <c r="S2822" s="17">
        <v>0</v>
      </c>
      <c r="T2822" s="17">
        <f t="shared" si="387"/>
        <v>0</v>
      </c>
      <c r="U2822" s="17">
        <v>0</v>
      </c>
      <c r="V2822" s="17">
        <v>2967000</v>
      </c>
      <c r="W2822" s="17">
        <f t="shared" si="388"/>
        <v>-2967000</v>
      </c>
      <c r="X2822" t="str">
        <f>VLOOKUP(J2822,'[12]Conver ASEJ VS Clave Nueva'!$A$4:$C$193,3,FALSE)</f>
        <v>8.3.1.1</v>
      </c>
      <c r="Y2822" t="str">
        <f>VLOOKUP(K2822,'[13]Conver ASEJ VS Clave Nueva'!$B$4:$D$193,3,FALSE)</f>
        <v>Derivados del Gobierno Federal</v>
      </c>
    </row>
    <row r="2823" spans="1:25" x14ac:dyDescent="0.25">
      <c r="A2823" s="16">
        <v>88518</v>
      </c>
      <c r="B2823" s="16" t="s">
        <v>206</v>
      </c>
      <c r="C2823" s="16" t="str">
        <f t="shared" si="389"/>
        <v>2018</v>
      </c>
      <c r="D2823" s="16" t="str">
        <f t="shared" si="390"/>
        <v>080000</v>
      </c>
      <c r="E2823" s="16" t="str">
        <f>VLOOKUP(D2823:D5979,'[10]Catalogos CRI'!$A$10:$B$19,2,FALSE)</f>
        <v>PARTICIPACIONES Y APORTACIONES</v>
      </c>
      <c r="F2823" s="16" t="str">
        <f t="shared" si="391"/>
        <v>083000</v>
      </c>
      <c r="G2823" s="16" t="str">
        <f>VLOOKUP(F2823:F5979,'[10]Catalogos CRI'!$A$24:$B$65,2,FALSE)</f>
        <v>CONVENIOS</v>
      </c>
      <c r="H2823" s="16" t="str">
        <f t="shared" si="392"/>
        <v>083010</v>
      </c>
      <c r="I2823" s="16" t="str">
        <f>VLOOKUP(H2823:H5979,'[10]Catalogos CRI'!$A$70:$B$148,2,FALSE)</f>
        <v>Convenios</v>
      </c>
      <c r="J2823" s="16" t="str">
        <f t="shared" si="393"/>
        <v>083011</v>
      </c>
      <c r="K2823" s="16" t="str">
        <f>VLOOKUP(J2823:J5979,'[10]Catalogos CRI'!$A$153:$B$335,2,FALSE)</f>
        <v>Derivados del Gobierno Federal</v>
      </c>
      <c r="L2823" s="16" t="str">
        <f t="shared" si="394"/>
        <v>500</v>
      </c>
      <c r="M2823" s="16" t="str">
        <f>VLOOKUP(L2823:L5979,[11]FF!$A$10:$B$16,2,FALSE)</f>
        <v>Recursos Federales</v>
      </c>
      <c r="N2823" s="16" t="str">
        <f t="shared" si="395"/>
        <v>577</v>
      </c>
      <c r="O2823" s="16" t="str">
        <f>VLOOKUP(N2823:N5979,[11]FF!$A$22:$B$93,2,FALSE)</f>
        <v>Proyecto de Desarrollo Regional 2017, Proyecto E</v>
      </c>
      <c r="P2823" s="16">
        <v>887830</v>
      </c>
      <c r="Q2823" s="16">
        <v>12</v>
      </c>
      <c r="R2823" s="17">
        <v>0</v>
      </c>
      <c r="S2823" s="17">
        <v>0</v>
      </c>
      <c r="T2823" s="17">
        <f t="shared" si="387"/>
        <v>0</v>
      </c>
      <c r="U2823" s="17">
        <v>0</v>
      </c>
      <c r="V2823" s="17">
        <v>14935.79</v>
      </c>
      <c r="W2823" s="17">
        <f t="shared" si="388"/>
        <v>-14935.79</v>
      </c>
      <c r="X2823" t="str">
        <f>VLOOKUP(J2823,'[12]Conver ASEJ VS Clave Nueva'!$A$4:$C$193,3,FALSE)</f>
        <v>8.3.1.1</v>
      </c>
      <c r="Y2823" t="str">
        <f>VLOOKUP(K2823,'[13]Conver ASEJ VS Clave Nueva'!$B$4:$D$193,3,FALSE)</f>
        <v>Derivados del Gobierno Federal</v>
      </c>
    </row>
    <row r="2824" spans="1:25" x14ac:dyDescent="0.25">
      <c r="A2824" s="16">
        <v>88519</v>
      </c>
      <c r="B2824" s="16" t="s">
        <v>207</v>
      </c>
      <c r="C2824" s="16" t="str">
        <f t="shared" si="389"/>
        <v>2018</v>
      </c>
      <c r="D2824" s="16" t="str">
        <f t="shared" si="390"/>
        <v>080000</v>
      </c>
      <c r="E2824" s="16" t="str">
        <f>VLOOKUP(D2824:D5980,'[10]Catalogos CRI'!$A$10:$B$19,2,FALSE)</f>
        <v>PARTICIPACIONES Y APORTACIONES</v>
      </c>
      <c r="F2824" s="16" t="str">
        <f t="shared" si="391"/>
        <v>083000</v>
      </c>
      <c r="G2824" s="16" t="str">
        <f>VLOOKUP(F2824:F5980,'[10]Catalogos CRI'!$A$24:$B$65,2,FALSE)</f>
        <v>CONVENIOS</v>
      </c>
      <c r="H2824" s="16" t="str">
        <f t="shared" si="392"/>
        <v>083010</v>
      </c>
      <c r="I2824" s="16" t="str">
        <f>VLOOKUP(H2824:H5980,'[10]Catalogos CRI'!$A$70:$B$148,2,FALSE)</f>
        <v>Convenios</v>
      </c>
      <c r="J2824" s="16" t="str">
        <f t="shared" si="393"/>
        <v>083012</v>
      </c>
      <c r="K2824" s="16" t="str">
        <f>VLOOKUP(J2824:J5980,'[10]Catalogos CRI'!$A$153:$B$335,2,FALSE)</f>
        <v>Derivados del Gobierno Estatal</v>
      </c>
      <c r="L2824" s="16" t="str">
        <f t="shared" si="394"/>
        <v>600</v>
      </c>
      <c r="M2824" s="16" t="str">
        <f>VLOOKUP(L2824:L5980,[11]FF!$A$10:$B$16,2,FALSE)</f>
        <v>Recursos Estatales</v>
      </c>
      <c r="N2824" s="16" t="str">
        <f t="shared" si="395"/>
        <v>604</v>
      </c>
      <c r="O2824" s="16" t="str">
        <f>VLOOKUP(N2824:N5980,[11]FF!$A$22:$B$93,2,FALSE)</f>
        <v>Consejo para el Desarrollo Metropolitano 2018</v>
      </c>
      <c r="P2824" s="16">
        <v>887831</v>
      </c>
      <c r="Q2824" s="16">
        <v>1</v>
      </c>
      <c r="R2824" s="17">
        <v>0</v>
      </c>
      <c r="S2824" s="17">
        <v>0</v>
      </c>
      <c r="T2824" s="17">
        <f t="shared" si="387"/>
        <v>0</v>
      </c>
      <c r="U2824" s="17">
        <v>0</v>
      </c>
      <c r="V2824" s="17">
        <v>0</v>
      </c>
      <c r="W2824" s="17">
        <f t="shared" si="388"/>
        <v>0</v>
      </c>
      <c r="X2824" t="str">
        <f>VLOOKUP(J2824,'[12]Conver ASEJ VS Clave Nueva'!$A$4:$C$193,3,FALSE)</f>
        <v>8.3.1.2</v>
      </c>
      <c r="Y2824" t="str">
        <f>VLOOKUP(K2824,'[13]Conver ASEJ VS Clave Nueva'!$B$4:$D$193,3,FALSE)</f>
        <v>Derivados del Gobierno Estatal</v>
      </c>
    </row>
    <row r="2825" spans="1:25" x14ac:dyDescent="0.25">
      <c r="A2825" s="16">
        <v>88519</v>
      </c>
      <c r="B2825" s="16" t="s">
        <v>207</v>
      </c>
      <c r="C2825" s="16" t="str">
        <f t="shared" si="389"/>
        <v>2018</v>
      </c>
      <c r="D2825" s="16" t="str">
        <f t="shared" si="390"/>
        <v>080000</v>
      </c>
      <c r="E2825" s="16" t="str">
        <f>VLOOKUP(D2825:D5981,'[10]Catalogos CRI'!$A$10:$B$19,2,FALSE)</f>
        <v>PARTICIPACIONES Y APORTACIONES</v>
      </c>
      <c r="F2825" s="16" t="str">
        <f t="shared" si="391"/>
        <v>083000</v>
      </c>
      <c r="G2825" s="16" t="str">
        <f>VLOOKUP(F2825:F5981,'[10]Catalogos CRI'!$A$24:$B$65,2,FALSE)</f>
        <v>CONVENIOS</v>
      </c>
      <c r="H2825" s="16" t="str">
        <f t="shared" si="392"/>
        <v>083010</v>
      </c>
      <c r="I2825" s="16" t="str">
        <f>VLOOKUP(H2825:H5981,'[10]Catalogos CRI'!$A$70:$B$148,2,FALSE)</f>
        <v>Convenios</v>
      </c>
      <c r="J2825" s="16" t="str">
        <f t="shared" si="393"/>
        <v>083012</v>
      </c>
      <c r="K2825" s="16" t="str">
        <f>VLOOKUP(J2825:J5981,'[10]Catalogos CRI'!$A$153:$B$335,2,FALSE)</f>
        <v>Derivados del Gobierno Estatal</v>
      </c>
      <c r="L2825" s="16" t="str">
        <f t="shared" si="394"/>
        <v>600</v>
      </c>
      <c r="M2825" s="16" t="str">
        <f>VLOOKUP(L2825:L5981,[11]FF!$A$10:$B$16,2,FALSE)</f>
        <v>Recursos Estatales</v>
      </c>
      <c r="N2825" s="16" t="str">
        <f t="shared" si="395"/>
        <v>604</v>
      </c>
      <c r="O2825" s="16" t="str">
        <f>VLOOKUP(N2825:N5981,[11]FF!$A$22:$B$93,2,FALSE)</f>
        <v>Consejo para el Desarrollo Metropolitano 2018</v>
      </c>
      <c r="P2825" s="16">
        <v>887832</v>
      </c>
      <c r="Q2825" s="16">
        <v>2</v>
      </c>
      <c r="R2825" s="17">
        <v>0</v>
      </c>
      <c r="S2825" s="17">
        <v>0</v>
      </c>
      <c r="T2825" s="17">
        <f t="shared" ref="T2825:T2888" si="396">R2825+S2825</f>
        <v>0</v>
      </c>
      <c r="U2825" s="17">
        <v>0</v>
      </c>
      <c r="V2825" s="17">
        <v>0</v>
      </c>
      <c r="W2825" s="17">
        <f t="shared" ref="W2825:W2888" si="397">T2825-V2825</f>
        <v>0</v>
      </c>
      <c r="X2825" t="str">
        <f>VLOOKUP(J2825,'[12]Conver ASEJ VS Clave Nueva'!$A$4:$C$193,3,FALSE)</f>
        <v>8.3.1.2</v>
      </c>
      <c r="Y2825" t="str">
        <f>VLOOKUP(K2825,'[13]Conver ASEJ VS Clave Nueva'!$B$4:$D$193,3,FALSE)</f>
        <v>Derivados del Gobierno Estatal</v>
      </c>
    </row>
    <row r="2826" spans="1:25" x14ac:dyDescent="0.25">
      <c r="A2826" s="16">
        <v>88519</v>
      </c>
      <c r="B2826" s="16" t="s">
        <v>207</v>
      </c>
      <c r="C2826" s="16" t="str">
        <f t="shared" ref="C2826:C2877" si="398">MID(B2826,1,4)</f>
        <v>2018</v>
      </c>
      <c r="D2826" s="16" t="str">
        <f t="shared" ref="D2826:D2877" si="399">MID(B2826,6,6)</f>
        <v>080000</v>
      </c>
      <c r="E2826" s="16" t="str">
        <f>VLOOKUP(D2826:D5982,'[10]Catalogos CRI'!$A$10:$B$19,2,FALSE)</f>
        <v>PARTICIPACIONES Y APORTACIONES</v>
      </c>
      <c r="F2826" s="16" t="str">
        <f t="shared" ref="F2826:F2877" si="400">MID(B2826,13,6)</f>
        <v>083000</v>
      </c>
      <c r="G2826" s="16" t="str">
        <f>VLOOKUP(F2826:F5982,'[10]Catalogos CRI'!$A$24:$B$65,2,FALSE)</f>
        <v>CONVENIOS</v>
      </c>
      <c r="H2826" s="16" t="str">
        <f t="shared" ref="H2826:H2877" si="401">MID(B2826,20,6)</f>
        <v>083010</v>
      </c>
      <c r="I2826" s="16" t="str">
        <f>VLOOKUP(H2826:H5982,'[10]Catalogos CRI'!$A$70:$B$148,2,FALSE)</f>
        <v>Convenios</v>
      </c>
      <c r="J2826" s="16" t="str">
        <f t="shared" ref="J2826:J2877" si="402">MID(B2826,27,6)</f>
        <v>083012</v>
      </c>
      <c r="K2826" s="16" t="str">
        <f>VLOOKUP(J2826:J5982,'[10]Catalogos CRI'!$A$153:$B$335,2,FALSE)</f>
        <v>Derivados del Gobierno Estatal</v>
      </c>
      <c r="L2826" s="16" t="str">
        <f t="shared" ref="L2826:L2877" si="403">MID(B2826,34,3)</f>
        <v>600</v>
      </c>
      <c r="M2826" s="16" t="str">
        <f>VLOOKUP(L2826:L5982,[11]FF!$A$10:$B$16,2,FALSE)</f>
        <v>Recursos Estatales</v>
      </c>
      <c r="N2826" s="16" t="str">
        <f t="shared" ref="N2826:N2877" si="404">MID(B2826,38,3)</f>
        <v>604</v>
      </c>
      <c r="O2826" s="16" t="str">
        <f>VLOOKUP(N2826:N5982,[11]FF!$A$22:$B$93,2,FALSE)</f>
        <v>Consejo para el Desarrollo Metropolitano 2018</v>
      </c>
      <c r="P2826" s="16">
        <v>887833</v>
      </c>
      <c r="Q2826" s="16">
        <v>3</v>
      </c>
      <c r="R2826" s="17">
        <v>0</v>
      </c>
      <c r="S2826" s="17">
        <v>0</v>
      </c>
      <c r="T2826" s="17">
        <f t="shared" si="396"/>
        <v>0</v>
      </c>
      <c r="U2826" s="17">
        <v>0</v>
      </c>
      <c r="V2826" s="17">
        <v>0</v>
      </c>
      <c r="W2826" s="17">
        <f t="shared" si="397"/>
        <v>0</v>
      </c>
      <c r="X2826" t="str">
        <f>VLOOKUP(J2826,'[12]Conver ASEJ VS Clave Nueva'!$A$4:$C$193,3,FALSE)</f>
        <v>8.3.1.2</v>
      </c>
      <c r="Y2826" t="str">
        <f>VLOOKUP(K2826,'[13]Conver ASEJ VS Clave Nueva'!$B$4:$D$193,3,FALSE)</f>
        <v>Derivados del Gobierno Estatal</v>
      </c>
    </row>
    <row r="2827" spans="1:25" x14ac:dyDescent="0.25">
      <c r="A2827" s="16">
        <v>88519</v>
      </c>
      <c r="B2827" s="16" t="s">
        <v>207</v>
      </c>
      <c r="C2827" s="16" t="str">
        <f t="shared" si="398"/>
        <v>2018</v>
      </c>
      <c r="D2827" s="16" t="str">
        <f t="shared" si="399"/>
        <v>080000</v>
      </c>
      <c r="E2827" s="16" t="str">
        <f>VLOOKUP(D2827:D5983,'[10]Catalogos CRI'!$A$10:$B$19,2,FALSE)</f>
        <v>PARTICIPACIONES Y APORTACIONES</v>
      </c>
      <c r="F2827" s="16" t="str">
        <f t="shared" si="400"/>
        <v>083000</v>
      </c>
      <c r="G2827" s="16" t="str">
        <f>VLOOKUP(F2827:F5983,'[10]Catalogos CRI'!$A$24:$B$65,2,FALSE)</f>
        <v>CONVENIOS</v>
      </c>
      <c r="H2827" s="16" t="str">
        <f t="shared" si="401"/>
        <v>083010</v>
      </c>
      <c r="I2827" s="16" t="str">
        <f>VLOOKUP(H2827:H5983,'[10]Catalogos CRI'!$A$70:$B$148,2,FALSE)</f>
        <v>Convenios</v>
      </c>
      <c r="J2827" s="16" t="str">
        <f t="shared" si="402"/>
        <v>083012</v>
      </c>
      <c r="K2827" s="16" t="str">
        <f>VLOOKUP(J2827:J5983,'[10]Catalogos CRI'!$A$153:$B$335,2,FALSE)</f>
        <v>Derivados del Gobierno Estatal</v>
      </c>
      <c r="L2827" s="16" t="str">
        <f t="shared" si="403"/>
        <v>600</v>
      </c>
      <c r="M2827" s="16" t="str">
        <f>VLOOKUP(L2827:L5983,[11]FF!$A$10:$B$16,2,FALSE)</f>
        <v>Recursos Estatales</v>
      </c>
      <c r="N2827" s="16" t="str">
        <f t="shared" si="404"/>
        <v>604</v>
      </c>
      <c r="O2827" s="16" t="str">
        <f>VLOOKUP(N2827:N5983,[11]FF!$A$22:$B$93,2,FALSE)</f>
        <v>Consejo para el Desarrollo Metropolitano 2018</v>
      </c>
      <c r="P2827" s="16">
        <v>887834</v>
      </c>
      <c r="Q2827" s="16">
        <v>4</v>
      </c>
      <c r="R2827" s="17">
        <v>0</v>
      </c>
      <c r="S2827" s="17">
        <v>0</v>
      </c>
      <c r="T2827" s="17">
        <f t="shared" si="396"/>
        <v>0</v>
      </c>
      <c r="U2827" s="17">
        <v>0</v>
      </c>
      <c r="V2827" s="17">
        <v>0</v>
      </c>
      <c r="W2827" s="17">
        <f t="shared" si="397"/>
        <v>0</v>
      </c>
      <c r="X2827" t="str">
        <f>VLOOKUP(J2827,'[12]Conver ASEJ VS Clave Nueva'!$A$4:$C$193,3,FALSE)</f>
        <v>8.3.1.2</v>
      </c>
      <c r="Y2827" t="str">
        <f>VLOOKUP(K2827,'[13]Conver ASEJ VS Clave Nueva'!$B$4:$D$193,3,FALSE)</f>
        <v>Derivados del Gobierno Estatal</v>
      </c>
    </row>
    <row r="2828" spans="1:25" x14ac:dyDescent="0.25">
      <c r="A2828" s="16">
        <v>88519</v>
      </c>
      <c r="B2828" s="16" t="s">
        <v>207</v>
      </c>
      <c r="C2828" s="16" t="str">
        <f t="shared" si="398"/>
        <v>2018</v>
      </c>
      <c r="D2828" s="16" t="str">
        <f t="shared" si="399"/>
        <v>080000</v>
      </c>
      <c r="E2828" s="16" t="str">
        <f>VLOOKUP(D2828:D5984,'[10]Catalogos CRI'!$A$10:$B$19,2,FALSE)</f>
        <v>PARTICIPACIONES Y APORTACIONES</v>
      </c>
      <c r="F2828" s="16" t="str">
        <f t="shared" si="400"/>
        <v>083000</v>
      </c>
      <c r="G2828" s="16" t="str">
        <f>VLOOKUP(F2828:F5984,'[10]Catalogos CRI'!$A$24:$B$65,2,FALSE)</f>
        <v>CONVENIOS</v>
      </c>
      <c r="H2828" s="16" t="str">
        <f t="shared" si="401"/>
        <v>083010</v>
      </c>
      <c r="I2828" s="16" t="str">
        <f>VLOOKUP(H2828:H5984,'[10]Catalogos CRI'!$A$70:$B$148,2,FALSE)</f>
        <v>Convenios</v>
      </c>
      <c r="J2828" s="16" t="str">
        <f t="shared" si="402"/>
        <v>083012</v>
      </c>
      <c r="K2828" s="16" t="str">
        <f>VLOOKUP(J2828:J5984,'[10]Catalogos CRI'!$A$153:$B$335,2,FALSE)</f>
        <v>Derivados del Gobierno Estatal</v>
      </c>
      <c r="L2828" s="16" t="str">
        <f t="shared" si="403"/>
        <v>600</v>
      </c>
      <c r="M2828" s="16" t="str">
        <f>VLOOKUP(L2828:L5984,[11]FF!$A$10:$B$16,2,FALSE)</f>
        <v>Recursos Estatales</v>
      </c>
      <c r="N2828" s="16" t="str">
        <f t="shared" si="404"/>
        <v>604</v>
      </c>
      <c r="O2828" s="16" t="str">
        <f>VLOOKUP(N2828:N5984,[11]FF!$A$22:$B$93,2,FALSE)</f>
        <v>Consejo para el Desarrollo Metropolitano 2018</v>
      </c>
      <c r="P2828" s="16">
        <v>887835</v>
      </c>
      <c r="Q2828" s="16">
        <v>5</v>
      </c>
      <c r="R2828" s="17">
        <v>0</v>
      </c>
      <c r="S2828" s="17">
        <v>0</v>
      </c>
      <c r="T2828" s="17">
        <f t="shared" si="396"/>
        <v>0</v>
      </c>
      <c r="U2828" s="17">
        <v>0</v>
      </c>
      <c r="V2828" s="17">
        <v>0</v>
      </c>
      <c r="W2828" s="17">
        <f t="shared" si="397"/>
        <v>0</v>
      </c>
      <c r="X2828" t="str">
        <f>VLOOKUP(J2828,'[12]Conver ASEJ VS Clave Nueva'!$A$4:$C$193,3,FALSE)</f>
        <v>8.3.1.2</v>
      </c>
      <c r="Y2828" t="str">
        <f>VLOOKUP(K2828,'[13]Conver ASEJ VS Clave Nueva'!$B$4:$D$193,3,FALSE)</f>
        <v>Derivados del Gobierno Estatal</v>
      </c>
    </row>
    <row r="2829" spans="1:25" x14ac:dyDescent="0.25">
      <c r="A2829" s="16">
        <v>88519</v>
      </c>
      <c r="B2829" s="16" t="s">
        <v>207</v>
      </c>
      <c r="C2829" s="16" t="str">
        <f t="shared" si="398"/>
        <v>2018</v>
      </c>
      <c r="D2829" s="16" t="str">
        <f t="shared" si="399"/>
        <v>080000</v>
      </c>
      <c r="E2829" s="16" t="str">
        <f>VLOOKUP(D2829:D5985,'[10]Catalogos CRI'!$A$10:$B$19,2,FALSE)</f>
        <v>PARTICIPACIONES Y APORTACIONES</v>
      </c>
      <c r="F2829" s="16" t="str">
        <f t="shared" si="400"/>
        <v>083000</v>
      </c>
      <c r="G2829" s="16" t="str">
        <f>VLOOKUP(F2829:F5985,'[10]Catalogos CRI'!$A$24:$B$65,2,FALSE)</f>
        <v>CONVENIOS</v>
      </c>
      <c r="H2829" s="16" t="str">
        <f t="shared" si="401"/>
        <v>083010</v>
      </c>
      <c r="I2829" s="16" t="str">
        <f>VLOOKUP(H2829:H5985,'[10]Catalogos CRI'!$A$70:$B$148,2,FALSE)</f>
        <v>Convenios</v>
      </c>
      <c r="J2829" s="16" t="str">
        <f t="shared" si="402"/>
        <v>083012</v>
      </c>
      <c r="K2829" s="16" t="str">
        <f>VLOOKUP(J2829:J5985,'[10]Catalogos CRI'!$A$153:$B$335,2,FALSE)</f>
        <v>Derivados del Gobierno Estatal</v>
      </c>
      <c r="L2829" s="16" t="str">
        <f t="shared" si="403"/>
        <v>600</v>
      </c>
      <c r="M2829" s="16" t="str">
        <f>VLOOKUP(L2829:L5985,[11]FF!$A$10:$B$16,2,FALSE)</f>
        <v>Recursos Estatales</v>
      </c>
      <c r="N2829" s="16" t="str">
        <f t="shared" si="404"/>
        <v>604</v>
      </c>
      <c r="O2829" s="16" t="str">
        <f>VLOOKUP(N2829:N5985,[11]FF!$A$22:$B$93,2,FALSE)</f>
        <v>Consejo para el Desarrollo Metropolitano 2018</v>
      </c>
      <c r="P2829" s="16">
        <v>887836</v>
      </c>
      <c r="Q2829" s="16">
        <v>6</v>
      </c>
      <c r="R2829" s="17">
        <v>0</v>
      </c>
      <c r="S2829" s="17">
        <v>0</v>
      </c>
      <c r="T2829" s="17">
        <f t="shared" si="396"/>
        <v>0</v>
      </c>
      <c r="U2829" s="17">
        <v>0</v>
      </c>
      <c r="V2829" s="17">
        <v>0</v>
      </c>
      <c r="W2829" s="17">
        <f t="shared" si="397"/>
        <v>0</v>
      </c>
      <c r="X2829" t="str">
        <f>VLOOKUP(J2829,'[12]Conver ASEJ VS Clave Nueva'!$A$4:$C$193,3,FALSE)</f>
        <v>8.3.1.2</v>
      </c>
      <c r="Y2829" t="str">
        <f>VLOOKUP(K2829,'[13]Conver ASEJ VS Clave Nueva'!$B$4:$D$193,3,FALSE)</f>
        <v>Derivados del Gobierno Estatal</v>
      </c>
    </row>
    <row r="2830" spans="1:25" x14ac:dyDescent="0.25">
      <c r="A2830" s="16">
        <v>88519</v>
      </c>
      <c r="B2830" s="16" t="s">
        <v>207</v>
      </c>
      <c r="C2830" s="16" t="str">
        <f t="shared" si="398"/>
        <v>2018</v>
      </c>
      <c r="D2830" s="16" t="str">
        <f t="shared" si="399"/>
        <v>080000</v>
      </c>
      <c r="E2830" s="16" t="str">
        <f>VLOOKUP(D2830:D5986,'[10]Catalogos CRI'!$A$10:$B$19,2,FALSE)</f>
        <v>PARTICIPACIONES Y APORTACIONES</v>
      </c>
      <c r="F2830" s="16" t="str">
        <f t="shared" si="400"/>
        <v>083000</v>
      </c>
      <c r="G2830" s="16" t="str">
        <f>VLOOKUP(F2830:F5986,'[10]Catalogos CRI'!$A$24:$B$65,2,FALSE)</f>
        <v>CONVENIOS</v>
      </c>
      <c r="H2830" s="16" t="str">
        <f t="shared" si="401"/>
        <v>083010</v>
      </c>
      <c r="I2830" s="16" t="str">
        <f>VLOOKUP(H2830:H5986,'[10]Catalogos CRI'!$A$70:$B$148,2,FALSE)</f>
        <v>Convenios</v>
      </c>
      <c r="J2830" s="16" t="str">
        <f t="shared" si="402"/>
        <v>083012</v>
      </c>
      <c r="K2830" s="16" t="str">
        <f>VLOOKUP(J2830:J5986,'[10]Catalogos CRI'!$A$153:$B$335,2,FALSE)</f>
        <v>Derivados del Gobierno Estatal</v>
      </c>
      <c r="L2830" s="16" t="str">
        <f t="shared" si="403"/>
        <v>600</v>
      </c>
      <c r="M2830" s="16" t="str">
        <f>VLOOKUP(L2830:L5986,[11]FF!$A$10:$B$16,2,FALSE)</f>
        <v>Recursos Estatales</v>
      </c>
      <c r="N2830" s="16" t="str">
        <f t="shared" si="404"/>
        <v>604</v>
      </c>
      <c r="O2830" s="16" t="str">
        <f>VLOOKUP(N2830:N5986,[11]FF!$A$22:$B$93,2,FALSE)</f>
        <v>Consejo para el Desarrollo Metropolitano 2018</v>
      </c>
      <c r="P2830" s="16">
        <v>887837</v>
      </c>
      <c r="Q2830" s="16">
        <v>7</v>
      </c>
      <c r="R2830" s="17">
        <v>0</v>
      </c>
      <c r="S2830" s="17">
        <v>0</v>
      </c>
      <c r="T2830" s="17">
        <f t="shared" si="396"/>
        <v>0</v>
      </c>
      <c r="U2830" s="17">
        <v>0</v>
      </c>
      <c r="V2830" s="17">
        <v>8400000</v>
      </c>
      <c r="W2830" s="17">
        <f t="shared" si="397"/>
        <v>-8400000</v>
      </c>
      <c r="X2830" t="str">
        <f>VLOOKUP(J2830,'[12]Conver ASEJ VS Clave Nueva'!$A$4:$C$193,3,FALSE)</f>
        <v>8.3.1.2</v>
      </c>
      <c r="Y2830" t="str">
        <f>VLOOKUP(K2830,'[13]Conver ASEJ VS Clave Nueva'!$B$4:$D$193,3,FALSE)</f>
        <v>Derivados del Gobierno Estatal</v>
      </c>
    </row>
    <row r="2831" spans="1:25" x14ac:dyDescent="0.25">
      <c r="A2831" s="16">
        <v>88519</v>
      </c>
      <c r="B2831" s="16" t="s">
        <v>207</v>
      </c>
      <c r="C2831" s="16" t="str">
        <f t="shared" si="398"/>
        <v>2018</v>
      </c>
      <c r="D2831" s="16" t="str">
        <f t="shared" si="399"/>
        <v>080000</v>
      </c>
      <c r="E2831" s="16" t="str">
        <f>VLOOKUP(D2831:D5987,'[10]Catalogos CRI'!$A$10:$B$19,2,FALSE)</f>
        <v>PARTICIPACIONES Y APORTACIONES</v>
      </c>
      <c r="F2831" s="16" t="str">
        <f t="shared" si="400"/>
        <v>083000</v>
      </c>
      <c r="G2831" s="16" t="str">
        <f>VLOOKUP(F2831:F5987,'[10]Catalogos CRI'!$A$24:$B$65,2,FALSE)</f>
        <v>CONVENIOS</v>
      </c>
      <c r="H2831" s="16" t="str">
        <f t="shared" si="401"/>
        <v>083010</v>
      </c>
      <c r="I2831" s="16" t="str">
        <f>VLOOKUP(H2831:H5987,'[10]Catalogos CRI'!$A$70:$B$148,2,FALSE)</f>
        <v>Convenios</v>
      </c>
      <c r="J2831" s="16" t="str">
        <f t="shared" si="402"/>
        <v>083012</v>
      </c>
      <c r="K2831" s="16" t="str">
        <f>VLOOKUP(J2831:J5987,'[10]Catalogos CRI'!$A$153:$B$335,2,FALSE)</f>
        <v>Derivados del Gobierno Estatal</v>
      </c>
      <c r="L2831" s="16" t="str">
        <f t="shared" si="403"/>
        <v>600</v>
      </c>
      <c r="M2831" s="16" t="str">
        <f>VLOOKUP(L2831:L5987,[11]FF!$A$10:$B$16,2,FALSE)</f>
        <v>Recursos Estatales</v>
      </c>
      <c r="N2831" s="16" t="str">
        <f t="shared" si="404"/>
        <v>604</v>
      </c>
      <c r="O2831" s="16" t="str">
        <f>VLOOKUP(N2831:N5987,[11]FF!$A$22:$B$93,2,FALSE)</f>
        <v>Consejo para el Desarrollo Metropolitano 2018</v>
      </c>
      <c r="P2831" s="16">
        <v>887838</v>
      </c>
      <c r="Q2831" s="16">
        <v>8</v>
      </c>
      <c r="R2831" s="17">
        <v>0</v>
      </c>
      <c r="S2831" s="17">
        <v>0</v>
      </c>
      <c r="T2831" s="17">
        <f t="shared" si="396"/>
        <v>0</v>
      </c>
      <c r="U2831" s="17">
        <v>0</v>
      </c>
      <c r="V2831" s="17">
        <v>0</v>
      </c>
      <c r="W2831" s="17">
        <f t="shared" si="397"/>
        <v>0</v>
      </c>
      <c r="X2831" t="str">
        <f>VLOOKUP(J2831,'[12]Conver ASEJ VS Clave Nueva'!$A$4:$C$193,3,FALSE)</f>
        <v>8.3.1.2</v>
      </c>
      <c r="Y2831" t="str">
        <f>VLOOKUP(K2831,'[13]Conver ASEJ VS Clave Nueva'!$B$4:$D$193,3,FALSE)</f>
        <v>Derivados del Gobierno Estatal</v>
      </c>
    </row>
    <row r="2832" spans="1:25" x14ac:dyDescent="0.25">
      <c r="A2832" s="16">
        <v>88519</v>
      </c>
      <c r="B2832" s="16" t="s">
        <v>207</v>
      </c>
      <c r="C2832" s="16" t="str">
        <f t="shared" si="398"/>
        <v>2018</v>
      </c>
      <c r="D2832" s="16" t="str">
        <f t="shared" si="399"/>
        <v>080000</v>
      </c>
      <c r="E2832" s="16" t="str">
        <f>VLOOKUP(D2832:D5988,'[10]Catalogos CRI'!$A$10:$B$19,2,FALSE)</f>
        <v>PARTICIPACIONES Y APORTACIONES</v>
      </c>
      <c r="F2832" s="16" t="str">
        <f t="shared" si="400"/>
        <v>083000</v>
      </c>
      <c r="G2832" s="16" t="str">
        <f>VLOOKUP(F2832:F5988,'[10]Catalogos CRI'!$A$24:$B$65,2,FALSE)</f>
        <v>CONVENIOS</v>
      </c>
      <c r="H2832" s="16" t="str">
        <f t="shared" si="401"/>
        <v>083010</v>
      </c>
      <c r="I2832" s="16" t="str">
        <f>VLOOKUP(H2832:H5988,'[10]Catalogos CRI'!$A$70:$B$148,2,FALSE)</f>
        <v>Convenios</v>
      </c>
      <c r="J2832" s="16" t="str">
        <f t="shared" si="402"/>
        <v>083012</v>
      </c>
      <c r="K2832" s="16" t="str">
        <f>VLOOKUP(J2832:J5988,'[10]Catalogos CRI'!$A$153:$B$335,2,FALSE)</f>
        <v>Derivados del Gobierno Estatal</v>
      </c>
      <c r="L2832" s="16" t="str">
        <f t="shared" si="403"/>
        <v>600</v>
      </c>
      <c r="M2832" s="16" t="str">
        <f>VLOOKUP(L2832:L5988,[11]FF!$A$10:$B$16,2,FALSE)</f>
        <v>Recursos Estatales</v>
      </c>
      <c r="N2832" s="16" t="str">
        <f t="shared" si="404"/>
        <v>604</v>
      </c>
      <c r="O2832" s="16" t="str">
        <f>VLOOKUP(N2832:N5988,[11]FF!$A$22:$B$93,2,FALSE)</f>
        <v>Consejo para el Desarrollo Metropolitano 2018</v>
      </c>
      <c r="P2832" s="16">
        <v>887839</v>
      </c>
      <c r="Q2832" s="16">
        <v>9</v>
      </c>
      <c r="R2832" s="17">
        <v>0</v>
      </c>
      <c r="S2832" s="17">
        <v>0</v>
      </c>
      <c r="T2832" s="17">
        <f t="shared" si="396"/>
        <v>0</v>
      </c>
      <c r="U2832" s="17">
        <v>0</v>
      </c>
      <c r="V2832" s="17">
        <v>0</v>
      </c>
      <c r="W2832" s="17">
        <f t="shared" si="397"/>
        <v>0</v>
      </c>
      <c r="X2832" t="str">
        <f>VLOOKUP(J2832,'[12]Conver ASEJ VS Clave Nueva'!$A$4:$C$193,3,FALSE)</f>
        <v>8.3.1.2</v>
      </c>
      <c r="Y2832" t="str">
        <f>VLOOKUP(K2832,'[13]Conver ASEJ VS Clave Nueva'!$B$4:$D$193,3,FALSE)</f>
        <v>Derivados del Gobierno Estatal</v>
      </c>
    </row>
    <row r="2833" spans="1:25" x14ac:dyDescent="0.25">
      <c r="A2833" s="16">
        <v>88519</v>
      </c>
      <c r="B2833" s="16" t="s">
        <v>207</v>
      </c>
      <c r="C2833" s="16" t="str">
        <f t="shared" si="398"/>
        <v>2018</v>
      </c>
      <c r="D2833" s="16" t="str">
        <f t="shared" si="399"/>
        <v>080000</v>
      </c>
      <c r="E2833" s="16" t="str">
        <f>VLOOKUP(D2833:D5989,'[10]Catalogos CRI'!$A$10:$B$19,2,FALSE)</f>
        <v>PARTICIPACIONES Y APORTACIONES</v>
      </c>
      <c r="F2833" s="16" t="str">
        <f t="shared" si="400"/>
        <v>083000</v>
      </c>
      <c r="G2833" s="16" t="str">
        <f>VLOOKUP(F2833:F5989,'[10]Catalogos CRI'!$A$24:$B$65,2,FALSE)</f>
        <v>CONVENIOS</v>
      </c>
      <c r="H2833" s="16" t="str">
        <f t="shared" si="401"/>
        <v>083010</v>
      </c>
      <c r="I2833" s="16" t="str">
        <f>VLOOKUP(H2833:H5989,'[10]Catalogos CRI'!$A$70:$B$148,2,FALSE)</f>
        <v>Convenios</v>
      </c>
      <c r="J2833" s="16" t="str">
        <f t="shared" si="402"/>
        <v>083012</v>
      </c>
      <c r="K2833" s="16" t="str">
        <f>VLOOKUP(J2833:J5989,'[10]Catalogos CRI'!$A$153:$B$335,2,FALSE)</f>
        <v>Derivados del Gobierno Estatal</v>
      </c>
      <c r="L2833" s="16" t="str">
        <f t="shared" si="403"/>
        <v>600</v>
      </c>
      <c r="M2833" s="16" t="str">
        <f>VLOOKUP(L2833:L5989,[11]FF!$A$10:$B$16,2,FALSE)</f>
        <v>Recursos Estatales</v>
      </c>
      <c r="N2833" s="16" t="str">
        <f t="shared" si="404"/>
        <v>604</v>
      </c>
      <c r="O2833" s="16" t="str">
        <f>VLOOKUP(N2833:N5989,[11]FF!$A$22:$B$93,2,FALSE)</f>
        <v>Consejo para el Desarrollo Metropolitano 2018</v>
      </c>
      <c r="P2833" s="16">
        <v>887840</v>
      </c>
      <c r="Q2833" s="16">
        <v>10</v>
      </c>
      <c r="R2833" s="17">
        <v>0</v>
      </c>
      <c r="S2833" s="17">
        <v>0</v>
      </c>
      <c r="T2833" s="17">
        <f t="shared" si="396"/>
        <v>0</v>
      </c>
      <c r="U2833" s="17">
        <v>0</v>
      </c>
      <c r="V2833" s="17">
        <v>0</v>
      </c>
      <c r="W2833" s="17">
        <f t="shared" si="397"/>
        <v>0</v>
      </c>
      <c r="X2833" t="str">
        <f>VLOOKUP(J2833,'[12]Conver ASEJ VS Clave Nueva'!$A$4:$C$193,3,FALSE)</f>
        <v>8.3.1.2</v>
      </c>
      <c r="Y2833" t="str">
        <f>VLOOKUP(K2833,'[13]Conver ASEJ VS Clave Nueva'!$B$4:$D$193,3,FALSE)</f>
        <v>Derivados del Gobierno Estatal</v>
      </c>
    </row>
    <row r="2834" spans="1:25" x14ac:dyDescent="0.25">
      <c r="A2834" s="16">
        <v>88519</v>
      </c>
      <c r="B2834" s="16" t="s">
        <v>207</v>
      </c>
      <c r="C2834" s="16" t="str">
        <f t="shared" si="398"/>
        <v>2018</v>
      </c>
      <c r="D2834" s="16" t="str">
        <f t="shared" si="399"/>
        <v>080000</v>
      </c>
      <c r="E2834" s="16" t="str">
        <f>VLOOKUP(D2834:D5990,'[10]Catalogos CRI'!$A$10:$B$19,2,FALSE)</f>
        <v>PARTICIPACIONES Y APORTACIONES</v>
      </c>
      <c r="F2834" s="16" t="str">
        <f t="shared" si="400"/>
        <v>083000</v>
      </c>
      <c r="G2834" s="16" t="str">
        <f>VLOOKUP(F2834:F5990,'[10]Catalogos CRI'!$A$24:$B$65,2,FALSE)</f>
        <v>CONVENIOS</v>
      </c>
      <c r="H2834" s="16" t="str">
        <f t="shared" si="401"/>
        <v>083010</v>
      </c>
      <c r="I2834" s="16" t="str">
        <f>VLOOKUP(H2834:H5990,'[10]Catalogos CRI'!$A$70:$B$148,2,FALSE)</f>
        <v>Convenios</v>
      </c>
      <c r="J2834" s="16" t="str">
        <f t="shared" si="402"/>
        <v>083012</v>
      </c>
      <c r="K2834" s="16" t="str">
        <f>VLOOKUP(J2834:J5990,'[10]Catalogos CRI'!$A$153:$B$335,2,FALSE)</f>
        <v>Derivados del Gobierno Estatal</v>
      </c>
      <c r="L2834" s="16" t="str">
        <f t="shared" si="403"/>
        <v>600</v>
      </c>
      <c r="M2834" s="16" t="str">
        <f>VLOOKUP(L2834:L5990,[11]FF!$A$10:$B$16,2,FALSE)</f>
        <v>Recursos Estatales</v>
      </c>
      <c r="N2834" s="16" t="str">
        <f t="shared" si="404"/>
        <v>604</v>
      </c>
      <c r="O2834" s="16" t="str">
        <f>VLOOKUP(N2834:N5990,[11]FF!$A$22:$B$93,2,FALSE)</f>
        <v>Consejo para el Desarrollo Metropolitano 2018</v>
      </c>
      <c r="P2834" s="16">
        <v>887841</v>
      </c>
      <c r="Q2834" s="16">
        <v>11</v>
      </c>
      <c r="R2834" s="17">
        <v>0</v>
      </c>
      <c r="S2834" s="17">
        <v>0</v>
      </c>
      <c r="T2834" s="17">
        <f t="shared" si="396"/>
        <v>0</v>
      </c>
      <c r="U2834" s="17">
        <v>0</v>
      </c>
      <c r="V2834" s="17">
        <v>0</v>
      </c>
      <c r="W2834" s="17">
        <f t="shared" si="397"/>
        <v>0</v>
      </c>
      <c r="X2834" t="str">
        <f>VLOOKUP(J2834,'[12]Conver ASEJ VS Clave Nueva'!$A$4:$C$193,3,FALSE)</f>
        <v>8.3.1.2</v>
      </c>
      <c r="Y2834" t="str">
        <f>VLOOKUP(K2834,'[13]Conver ASEJ VS Clave Nueva'!$B$4:$D$193,3,FALSE)</f>
        <v>Derivados del Gobierno Estatal</v>
      </c>
    </row>
    <row r="2835" spans="1:25" x14ac:dyDescent="0.25">
      <c r="A2835" s="16">
        <v>88519</v>
      </c>
      <c r="B2835" s="16" t="s">
        <v>207</v>
      </c>
      <c r="C2835" s="16" t="str">
        <f t="shared" si="398"/>
        <v>2018</v>
      </c>
      <c r="D2835" s="16" t="str">
        <f t="shared" si="399"/>
        <v>080000</v>
      </c>
      <c r="E2835" s="16" t="str">
        <f>VLOOKUP(D2835:D5991,'[10]Catalogos CRI'!$A$10:$B$19,2,FALSE)</f>
        <v>PARTICIPACIONES Y APORTACIONES</v>
      </c>
      <c r="F2835" s="16" t="str">
        <f t="shared" si="400"/>
        <v>083000</v>
      </c>
      <c r="G2835" s="16" t="str">
        <f>VLOOKUP(F2835:F5991,'[10]Catalogos CRI'!$A$24:$B$65,2,FALSE)</f>
        <v>CONVENIOS</v>
      </c>
      <c r="H2835" s="16" t="str">
        <f t="shared" si="401"/>
        <v>083010</v>
      </c>
      <c r="I2835" s="16" t="str">
        <f>VLOOKUP(H2835:H5991,'[10]Catalogos CRI'!$A$70:$B$148,2,FALSE)</f>
        <v>Convenios</v>
      </c>
      <c r="J2835" s="16" t="str">
        <f t="shared" si="402"/>
        <v>083012</v>
      </c>
      <c r="K2835" s="16" t="str">
        <f>VLOOKUP(J2835:J5991,'[10]Catalogos CRI'!$A$153:$B$335,2,FALSE)</f>
        <v>Derivados del Gobierno Estatal</v>
      </c>
      <c r="L2835" s="16" t="str">
        <f t="shared" si="403"/>
        <v>600</v>
      </c>
      <c r="M2835" s="16" t="str">
        <f>VLOOKUP(L2835:L5991,[11]FF!$A$10:$B$16,2,FALSE)</f>
        <v>Recursos Estatales</v>
      </c>
      <c r="N2835" s="16" t="str">
        <f t="shared" si="404"/>
        <v>604</v>
      </c>
      <c r="O2835" s="16" t="str">
        <f>VLOOKUP(N2835:N5991,[11]FF!$A$22:$B$93,2,FALSE)</f>
        <v>Consejo para el Desarrollo Metropolitano 2018</v>
      </c>
      <c r="P2835" s="16">
        <v>887842</v>
      </c>
      <c r="Q2835" s="16">
        <v>12</v>
      </c>
      <c r="R2835" s="17">
        <v>0</v>
      </c>
      <c r="S2835" s="17">
        <v>0</v>
      </c>
      <c r="T2835" s="17">
        <f t="shared" si="396"/>
        <v>0</v>
      </c>
      <c r="U2835" s="17">
        <v>0</v>
      </c>
      <c r="V2835" s="17">
        <v>0</v>
      </c>
      <c r="W2835" s="17">
        <f t="shared" si="397"/>
        <v>0</v>
      </c>
      <c r="X2835" t="str">
        <f>VLOOKUP(J2835,'[12]Conver ASEJ VS Clave Nueva'!$A$4:$C$193,3,FALSE)</f>
        <v>8.3.1.2</v>
      </c>
      <c r="Y2835" t="str">
        <f>VLOOKUP(K2835,'[13]Conver ASEJ VS Clave Nueva'!$B$4:$D$193,3,FALSE)</f>
        <v>Derivados del Gobierno Estatal</v>
      </c>
    </row>
    <row r="2836" spans="1:25" x14ac:dyDescent="0.25">
      <c r="A2836" s="16">
        <v>88837</v>
      </c>
      <c r="B2836" s="16" t="s">
        <v>208</v>
      </c>
      <c r="C2836" s="16" t="str">
        <f t="shared" si="398"/>
        <v>2018</v>
      </c>
      <c r="D2836" s="16" t="str">
        <f t="shared" si="399"/>
        <v>090000</v>
      </c>
      <c r="E2836" s="16" t="str">
        <f>VLOOKUP(D2836:D5992,'[10]Catalogos CRI'!$A$10:$B$19,2,FALSE)</f>
        <v>TRANSFERENCIAS, ASIGNACIONES, SUBSIDIOS Y  OTRAS AYUDAS</v>
      </c>
      <c r="F2836" s="16" t="str">
        <f t="shared" si="400"/>
        <v>094000</v>
      </c>
      <c r="G2836" s="16" t="str">
        <f>VLOOKUP(F2836:F5992,'[10]Catalogos CRI'!$A$24:$B$65,2,FALSE)</f>
        <v>AYUDAS SOCIALES</v>
      </c>
      <c r="H2836" s="16" t="str">
        <f t="shared" si="401"/>
        <v>094010</v>
      </c>
      <c r="I2836" s="16" t="str">
        <f>VLOOKUP(H2836:H5992,'[10]Catalogos CRI'!$A$70:$B$148,2,FALSE)</f>
        <v>Donativos</v>
      </c>
      <c r="J2836" s="16" t="str">
        <f t="shared" si="402"/>
        <v>094011</v>
      </c>
      <c r="K2836" s="16" t="str">
        <f>VLOOKUP(J2836:J5992,'[10]Catalogos CRI'!$A$153:$B$335,2,FALSE)</f>
        <v>Efectivo</v>
      </c>
      <c r="L2836" s="16" t="str">
        <f t="shared" si="403"/>
        <v>400</v>
      </c>
      <c r="M2836" s="16" t="str">
        <f>VLOOKUP(L2836:L5992,[11]FF!$A$10:$B$16,2,FALSE)</f>
        <v>Ingresos Propios</v>
      </c>
      <c r="N2836" s="16" t="str">
        <f t="shared" si="404"/>
        <v>401</v>
      </c>
      <c r="O2836" s="16" t="str">
        <f>VLOOKUP(N2836:N5992,[11]FF!$A$22:$B$93,2,FALSE)</f>
        <v>Ingresos Propios</v>
      </c>
      <c r="P2836" s="16">
        <v>888467</v>
      </c>
      <c r="Q2836" s="16">
        <v>1</v>
      </c>
      <c r="R2836" s="17">
        <v>0</v>
      </c>
      <c r="S2836" s="17">
        <v>0</v>
      </c>
      <c r="T2836" s="17">
        <f t="shared" si="396"/>
        <v>0</v>
      </c>
      <c r="U2836" s="17">
        <v>0</v>
      </c>
      <c r="V2836" s="17">
        <v>0</v>
      </c>
      <c r="W2836" s="17">
        <f t="shared" si="397"/>
        <v>0</v>
      </c>
      <c r="X2836" t="str">
        <f>VLOOKUP(J2836,'[12]Conver ASEJ VS Clave Nueva'!$A$4:$C$193,3,FALSE)</f>
        <v>9.4.1.1</v>
      </c>
      <c r="Y2836" t="str">
        <f>VLOOKUP(K2836,'[13]Conver ASEJ VS Clave Nueva'!$B$4:$D$193,3,FALSE)</f>
        <v>Efectivo</v>
      </c>
    </row>
    <row r="2837" spans="1:25" x14ac:dyDescent="0.25">
      <c r="A2837" s="16">
        <v>88837</v>
      </c>
      <c r="B2837" s="16" t="s">
        <v>208</v>
      </c>
      <c r="C2837" s="16" t="str">
        <f t="shared" si="398"/>
        <v>2018</v>
      </c>
      <c r="D2837" s="16" t="str">
        <f t="shared" si="399"/>
        <v>090000</v>
      </c>
      <c r="E2837" s="16" t="str">
        <f>VLOOKUP(D2837:D5993,'[10]Catalogos CRI'!$A$10:$B$19,2,FALSE)</f>
        <v>TRANSFERENCIAS, ASIGNACIONES, SUBSIDIOS Y  OTRAS AYUDAS</v>
      </c>
      <c r="F2837" s="16" t="str">
        <f t="shared" si="400"/>
        <v>094000</v>
      </c>
      <c r="G2837" s="16" t="str">
        <f>VLOOKUP(F2837:F5993,'[10]Catalogos CRI'!$A$24:$B$65,2,FALSE)</f>
        <v>AYUDAS SOCIALES</v>
      </c>
      <c r="H2837" s="16" t="str">
        <f t="shared" si="401"/>
        <v>094010</v>
      </c>
      <c r="I2837" s="16" t="str">
        <f>VLOOKUP(H2837:H5993,'[10]Catalogos CRI'!$A$70:$B$148,2,FALSE)</f>
        <v>Donativos</v>
      </c>
      <c r="J2837" s="16" t="str">
        <f t="shared" si="402"/>
        <v>094011</v>
      </c>
      <c r="K2837" s="16" t="str">
        <f>VLOOKUP(J2837:J5993,'[10]Catalogos CRI'!$A$153:$B$335,2,FALSE)</f>
        <v>Efectivo</v>
      </c>
      <c r="L2837" s="16" t="str">
        <f t="shared" si="403"/>
        <v>400</v>
      </c>
      <c r="M2837" s="16" t="str">
        <f>VLOOKUP(L2837:L5993,[11]FF!$A$10:$B$16,2,FALSE)</f>
        <v>Ingresos Propios</v>
      </c>
      <c r="N2837" s="16" t="str">
        <f t="shared" si="404"/>
        <v>401</v>
      </c>
      <c r="O2837" s="16" t="str">
        <f>VLOOKUP(N2837:N5993,[11]FF!$A$22:$B$93,2,FALSE)</f>
        <v>Ingresos Propios</v>
      </c>
      <c r="P2837" s="16">
        <v>888468</v>
      </c>
      <c r="Q2837" s="16">
        <v>2</v>
      </c>
      <c r="R2837" s="17">
        <v>0</v>
      </c>
      <c r="S2837" s="17">
        <v>0</v>
      </c>
      <c r="T2837" s="17">
        <f t="shared" si="396"/>
        <v>0</v>
      </c>
      <c r="U2837" s="17">
        <v>0</v>
      </c>
      <c r="V2837" s="17">
        <v>0</v>
      </c>
      <c r="W2837" s="17">
        <f t="shared" si="397"/>
        <v>0</v>
      </c>
      <c r="X2837" t="str">
        <f>VLOOKUP(J2837,'[12]Conver ASEJ VS Clave Nueva'!$A$4:$C$193,3,FALSE)</f>
        <v>9.4.1.1</v>
      </c>
      <c r="Y2837" t="str">
        <f>VLOOKUP(K2837,'[13]Conver ASEJ VS Clave Nueva'!$B$4:$D$193,3,FALSE)</f>
        <v>Efectivo</v>
      </c>
    </row>
    <row r="2838" spans="1:25" x14ac:dyDescent="0.25">
      <c r="A2838" s="16">
        <v>88837</v>
      </c>
      <c r="B2838" s="16" t="s">
        <v>208</v>
      </c>
      <c r="C2838" s="16" t="str">
        <f t="shared" si="398"/>
        <v>2018</v>
      </c>
      <c r="D2838" s="16" t="str">
        <f t="shared" si="399"/>
        <v>090000</v>
      </c>
      <c r="E2838" s="16" t="str">
        <f>VLOOKUP(D2838:D5994,'[10]Catalogos CRI'!$A$10:$B$19,2,FALSE)</f>
        <v>TRANSFERENCIAS, ASIGNACIONES, SUBSIDIOS Y  OTRAS AYUDAS</v>
      </c>
      <c r="F2838" s="16" t="str">
        <f t="shared" si="400"/>
        <v>094000</v>
      </c>
      <c r="G2838" s="16" t="str">
        <f>VLOOKUP(F2838:F5994,'[10]Catalogos CRI'!$A$24:$B$65,2,FALSE)</f>
        <v>AYUDAS SOCIALES</v>
      </c>
      <c r="H2838" s="16" t="str">
        <f t="shared" si="401"/>
        <v>094010</v>
      </c>
      <c r="I2838" s="16" t="str">
        <f>VLOOKUP(H2838:H5994,'[10]Catalogos CRI'!$A$70:$B$148,2,FALSE)</f>
        <v>Donativos</v>
      </c>
      <c r="J2838" s="16" t="str">
        <f t="shared" si="402"/>
        <v>094011</v>
      </c>
      <c r="K2838" s="16" t="str">
        <f>VLOOKUP(J2838:J5994,'[10]Catalogos CRI'!$A$153:$B$335,2,FALSE)</f>
        <v>Efectivo</v>
      </c>
      <c r="L2838" s="16" t="str">
        <f t="shared" si="403"/>
        <v>400</v>
      </c>
      <c r="M2838" s="16" t="str">
        <f>VLOOKUP(L2838:L5994,[11]FF!$A$10:$B$16,2,FALSE)</f>
        <v>Ingresos Propios</v>
      </c>
      <c r="N2838" s="16" t="str">
        <f t="shared" si="404"/>
        <v>401</v>
      </c>
      <c r="O2838" s="16" t="str">
        <f>VLOOKUP(N2838:N5994,[11]FF!$A$22:$B$93,2,FALSE)</f>
        <v>Ingresos Propios</v>
      </c>
      <c r="P2838" s="16">
        <v>888469</v>
      </c>
      <c r="Q2838" s="16">
        <v>3</v>
      </c>
      <c r="R2838" s="17">
        <v>0</v>
      </c>
      <c r="S2838" s="17">
        <v>0</v>
      </c>
      <c r="T2838" s="17">
        <f t="shared" si="396"/>
        <v>0</v>
      </c>
      <c r="U2838" s="17">
        <v>0</v>
      </c>
      <c r="V2838" s="17">
        <v>0</v>
      </c>
      <c r="W2838" s="17">
        <f t="shared" si="397"/>
        <v>0</v>
      </c>
      <c r="X2838" t="str">
        <f>VLOOKUP(J2838,'[12]Conver ASEJ VS Clave Nueva'!$A$4:$C$193,3,FALSE)</f>
        <v>9.4.1.1</v>
      </c>
      <c r="Y2838" t="str">
        <f>VLOOKUP(K2838,'[13]Conver ASEJ VS Clave Nueva'!$B$4:$D$193,3,FALSE)</f>
        <v>Efectivo</v>
      </c>
    </row>
    <row r="2839" spans="1:25" x14ac:dyDescent="0.25">
      <c r="A2839" s="16">
        <v>88837</v>
      </c>
      <c r="B2839" s="16" t="s">
        <v>208</v>
      </c>
      <c r="C2839" s="16" t="str">
        <f t="shared" si="398"/>
        <v>2018</v>
      </c>
      <c r="D2839" s="16" t="str">
        <f t="shared" si="399"/>
        <v>090000</v>
      </c>
      <c r="E2839" s="16" t="str">
        <f>VLOOKUP(D2839:D5995,'[10]Catalogos CRI'!$A$10:$B$19,2,FALSE)</f>
        <v>TRANSFERENCIAS, ASIGNACIONES, SUBSIDIOS Y  OTRAS AYUDAS</v>
      </c>
      <c r="F2839" s="16" t="str">
        <f t="shared" si="400"/>
        <v>094000</v>
      </c>
      <c r="G2839" s="16" t="str">
        <f>VLOOKUP(F2839:F5995,'[10]Catalogos CRI'!$A$24:$B$65,2,FALSE)</f>
        <v>AYUDAS SOCIALES</v>
      </c>
      <c r="H2839" s="16" t="str">
        <f t="shared" si="401"/>
        <v>094010</v>
      </c>
      <c r="I2839" s="16" t="str">
        <f>VLOOKUP(H2839:H5995,'[10]Catalogos CRI'!$A$70:$B$148,2,FALSE)</f>
        <v>Donativos</v>
      </c>
      <c r="J2839" s="16" t="str">
        <f t="shared" si="402"/>
        <v>094011</v>
      </c>
      <c r="K2839" s="16" t="str">
        <f>VLOOKUP(J2839:J5995,'[10]Catalogos CRI'!$A$153:$B$335,2,FALSE)</f>
        <v>Efectivo</v>
      </c>
      <c r="L2839" s="16" t="str">
        <f t="shared" si="403"/>
        <v>400</v>
      </c>
      <c r="M2839" s="16" t="str">
        <f>VLOOKUP(L2839:L5995,[11]FF!$A$10:$B$16,2,FALSE)</f>
        <v>Ingresos Propios</v>
      </c>
      <c r="N2839" s="16" t="str">
        <f t="shared" si="404"/>
        <v>401</v>
      </c>
      <c r="O2839" s="16" t="str">
        <f>VLOOKUP(N2839:N5995,[11]FF!$A$22:$B$93,2,FALSE)</f>
        <v>Ingresos Propios</v>
      </c>
      <c r="P2839" s="16">
        <v>888470</v>
      </c>
      <c r="Q2839" s="16">
        <v>4</v>
      </c>
      <c r="R2839" s="17">
        <v>0</v>
      </c>
      <c r="S2839" s="17">
        <v>0</v>
      </c>
      <c r="T2839" s="17">
        <f t="shared" si="396"/>
        <v>0</v>
      </c>
      <c r="U2839" s="17">
        <v>0</v>
      </c>
      <c r="V2839" s="17">
        <v>0</v>
      </c>
      <c r="W2839" s="17">
        <f t="shared" si="397"/>
        <v>0</v>
      </c>
      <c r="X2839" t="str">
        <f>VLOOKUP(J2839,'[12]Conver ASEJ VS Clave Nueva'!$A$4:$C$193,3,FALSE)</f>
        <v>9.4.1.1</v>
      </c>
      <c r="Y2839" t="str">
        <f>VLOOKUP(K2839,'[13]Conver ASEJ VS Clave Nueva'!$B$4:$D$193,3,FALSE)</f>
        <v>Efectivo</v>
      </c>
    </row>
    <row r="2840" spans="1:25" x14ac:dyDescent="0.25">
      <c r="A2840" s="16">
        <v>88837</v>
      </c>
      <c r="B2840" s="16" t="s">
        <v>208</v>
      </c>
      <c r="C2840" s="16" t="str">
        <f t="shared" si="398"/>
        <v>2018</v>
      </c>
      <c r="D2840" s="16" t="str">
        <f t="shared" si="399"/>
        <v>090000</v>
      </c>
      <c r="E2840" s="16" t="str">
        <f>VLOOKUP(D2840:D5996,'[10]Catalogos CRI'!$A$10:$B$19,2,FALSE)</f>
        <v>TRANSFERENCIAS, ASIGNACIONES, SUBSIDIOS Y  OTRAS AYUDAS</v>
      </c>
      <c r="F2840" s="16" t="str">
        <f t="shared" si="400"/>
        <v>094000</v>
      </c>
      <c r="G2840" s="16" t="str">
        <f>VLOOKUP(F2840:F5996,'[10]Catalogos CRI'!$A$24:$B$65,2,FALSE)</f>
        <v>AYUDAS SOCIALES</v>
      </c>
      <c r="H2840" s="16" t="str">
        <f t="shared" si="401"/>
        <v>094010</v>
      </c>
      <c r="I2840" s="16" t="str">
        <f>VLOOKUP(H2840:H5996,'[10]Catalogos CRI'!$A$70:$B$148,2,FALSE)</f>
        <v>Donativos</v>
      </c>
      <c r="J2840" s="16" t="str">
        <f t="shared" si="402"/>
        <v>094011</v>
      </c>
      <c r="K2840" s="16" t="str">
        <f>VLOOKUP(J2840:J5996,'[10]Catalogos CRI'!$A$153:$B$335,2,FALSE)</f>
        <v>Efectivo</v>
      </c>
      <c r="L2840" s="16" t="str">
        <f t="shared" si="403"/>
        <v>400</v>
      </c>
      <c r="M2840" s="16" t="str">
        <f>VLOOKUP(L2840:L5996,[11]FF!$A$10:$B$16,2,FALSE)</f>
        <v>Ingresos Propios</v>
      </c>
      <c r="N2840" s="16" t="str">
        <f t="shared" si="404"/>
        <v>401</v>
      </c>
      <c r="O2840" s="16" t="str">
        <f>VLOOKUP(N2840:N5996,[11]FF!$A$22:$B$93,2,FALSE)</f>
        <v>Ingresos Propios</v>
      </c>
      <c r="P2840" s="16">
        <v>888471</v>
      </c>
      <c r="Q2840" s="16">
        <v>5</v>
      </c>
      <c r="R2840" s="17">
        <v>0</v>
      </c>
      <c r="S2840" s="17">
        <v>0</v>
      </c>
      <c r="T2840" s="17">
        <f t="shared" si="396"/>
        <v>0</v>
      </c>
      <c r="U2840" s="17">
        <v>0</v>
      </c>
      <c r="V2840" s="17">
        <v>0</v>
      </c>
      <c r="W2840" s="17">
        <f t="shared" si="397"/>
        <v>0</v>
      </c>
      <c r="X2840" t="str">
        <f>VLOOKUP(J2840,'[12]Conver ASEJ VS Clave Nueva'!$A$4:$C$193,3,FALSE)</f>
        <v>9.4.1.1</v>
      </c>
      <c r="Y2840" t="str">
        <f>VLOOKUP(K2840,'[13]Conver ASEJ VS Clave Nueva'!$B$4:$D$193,3,FALSE)</f>
        <v>Efectivo</v>
      </c>
    </row>
    <row r="2841" spans="1:25" x14ac:dyDescent="0.25">
      <c r="A2841" s="16">
        <v>88837</v>
      </c>
      <c r="B2841" s="16" t="s">
        <v>208</v>
      </c>
      <c r="C2841" s="16" t="str">
        <f t="shared" si="398"/>
        <v>2018</v>
      </c>
      <c r="D2841" s="16" t="str">
        <f t="shared" si="399"/>
        <v>090000</v>
      </c>
      <c r="E2841" s="16" t="str">
        <f>VLOOKUP(D2841:D5997,'[10]Catalogos CRI'!$A$10:$B$19,2,FALSE)</f>
        <v>TRANSFERENCIAS, ASIGNACIONES, SUBSIDIOS Y  OTRAS AYUDAS</v>
      </c>
      <c r="F2841" s="16" t="str">
        <f t="shared" si="400"/>
        <v>094000</v>
      </c>
      <c r="G2841" s="16" t="str">
        <f>VLOOKUP(F2841:F5997,'[10]Catalogos CRI'!$A$24:$B$65,2,FALSE)</f>
        <v>AYUDAS SOCIALES</v>
      </c>
      <c r="H2841" s="16" t="str">
        <f t="shared" si="401"/>
        <v>094010</v>
      </c>
      <c r="I2841" s="16" t="str">
        <f>VLOOKUP(H2841:H5997,'[10]Catalogos CRI'!$A$70:$B$148,2,FALSE)</f>
        <v>Donativos</v>
      </c>
      <c r="J2841" s="16" t="str">
        <f t="shared" si="402"/>
        <v>094011</v>
      </c>
      <c r="K2841" s="16" t="str">
        <f>VLOOKUP(J2841:J5997,'[10]Catalogos CRI'!$A$153:$B$335,2,FALSE)</f>
        <v>Efectivo</v>
      </c>
      <c r="L2841" s="16" t="str">
        <f t="shared" si="403"/>
        <v>400</v>
      </c>
      <c r="M2841" s="16" t="str">
        <f>VLOOKUP(L2841:L5997,[11]FF!$A$10:$B$16,2,FALSE)</f>
        <v>Ingresos Propios</v>
      </c>
      <c r="N2841" s="16" t="str">
        <f t="shared" si="404"/>
        <v>401</v>
      </c>
      <c r="O2841" s="16" t="str">
        <f>VLOOKUP(N2841:N5997,[11]FF!$A$22:$B$93,2,FALSE)</f>
        <v>Ingresos Propios</v>
      </c>
      <c r="P2841" s="16">
        <v>888472</v>
      </c>
      <c r="Q2841" s="16">
        <v>6</v>
      </c>
      <c r="R2841" s="17">
        <v>0</v>
      </c>
      <c r="S2841" s="17">
        <v>0</v>
      </c>
      <c r="T2841" s="17">
        <f t="shared" si="396"/>
        <v>0</v>
      </c>
      <c r="U2841" s="17">
        <v>0</v>
      </c>
      <c r="V2841" s="17">
        <v>0</v>
      </c>
      <c r="W2841" s="17">
        <f t="shared" si="397"/>
        <v>0</v>
      </c>
      <c r="X2841" t="str">
        <f>VLOOKUP(J2841,'[12]Conver ASEJ VS Clave Nueva'!$A$4:$C$193,3,FALSE)</f>
        <v>9.4.1.1</v>
      </c>
      <c r="Y2841" t="str">
        <f>VLOOKUP(K2841,'[13]Conver ASEJ VS Clave Nueva'!$B$4:$D$193,3,FALSE)</f>
        <v>Efectivo</v>
      </c>
    </row>
    <row r="2842" spans="1:25" x14ac:dyDescent="0.25">
      <c r="A2842" s="16">
        <v>88837</v>
      </c>
      <c r="B2842" s="16" t="s">
        <v>208</v>
      </c>
      <c r="C2842" s="16" t="str">
        <f t="shared" si="398"/>
        <v>2018</v>
      </c>
      <c r="D2842" s="16" t="str">
        <f t="shared" si="399"/>
        <v>090000</v>
      </c>
      <c r="E2842" s="16" t="str">
        <f>VLOOKUP(D2842:D5998,'[10]Catalogos CRI'!$A$10:$B$19,2,FALSE)</f>
        <v>TRANSFERENCIAS, ASIGNACIONES, SUBSIDIOS Y  OTRAS AYUDAS</v>
      </c>
      <c r="F2842" s="16" t="str">
        <f t="shared" si="400"/>
        <v>094000</v>
      </c>
      <c r="G2842" s="16" t="str">
        <f>VLOOKUP(F2842:F5998,'[10]Catalogos CRI'!$A$24:$B$65,2,FALSE)</f>
        <v>AYUDAS SOCIALES</v>
      </c>
      <c r="H2842" s="16" t="str">
        <f t="shared" si="401"/>
        <v>094010</v>
      </c>
      <c r="I2842" s="16" t="str">
        <f>VLOOKUP(H2842:H5998,'[10]Catalogos CRI'!$A$70:$B$148,2,FALSE)</f>
        <v>Donativos</v>
      </c>
      <c r="J2842" s="16" t="str">
        <f t="shared" si="402"/>
        <v>094011</v>
      </c>
      <c r="K2842" s="16" t="str">
        <f>VLOOKUP(J2842:J5998,'[10]Catalogos CRI'!$A$153:$B$335,2,FALSE)</f>
        <v>Efectivo</v>
      </c>
      <c r="L2842" s="16" t="str">
        <f t="shared" si="403"/>
        <v>400</v>
      </c>
      <c r="M2842" s="16" t="str">
        <f>VLOOKUP(L2842:L5998,[11]FF!$A$10:$B$16,2,FALSE)</f>
        <v>Ingresos Propios</v>
      </c>
      <c r="N2842" s="16" t="str">
        <f t="shared" si="404"/>
        <v>401</v>
      </c>
      <c r="O2842" s="16" t="str">
        <f>VLOOKUP(N2842:N5998,[11]FF!$A$22:$B$93,2,FALSE)</f>
        <v>Ingresos Propios</v>
      </c>
      <c r="P2842" s="16">
        <v>888473</v>
      </c>
      <c r="Q2842" s="16">
        <v>7</v>
      </c>
      <c r="R2842" s="17">
        <v>0</v>
      </c>
      <c r="S2842" s="17">
        <v>0</v>
      </c>
      <c r="T2842" s="17">
        <f t="shared" si="396"/>
        <v>0</v>
      </c>
      <c r="U2842" s="17">
        <v>0</v>
      </c>
      <c r="V2842" s="17">
        <v>0</v>
      </c>
      <c r="W2842" s="17">
        <f t="shared" si="397"/>
        <v>0</v>
      </c>
      <c r="X2842" t="str">
        <f>VLOOKUP(J2842,'[12]Conver ASEJ VS Clave Nueva'!$A$4:$C$193,3,FALSE)</f>
        <v>9.4.1.1</v>
      </c>
      <c r="Y2842" t="str">
        <f>VLOOKUP(K2842,'[13]Conver ASEJ VS Clave Nueva'!$B$4:$D$193,3,FALSE)</f>
        <v>Efectivo</v>
      </c>
    </row>
    <row r="2843" spans="1:25" x14ac:dyDescent="0.25">
      <c r="A2843" s="16">
        <v>88837</v>
      </c>
      <c r="B2843" s="16" t="s">
        <v>208</v>
      </c>
      <c r="C2843" s="16" t="str">
        <f t="shared" si="398"/>
        <v>2018</v>
      </c>
      <c r="D2843" s="16" t="str">
        <f t="shared" si="399"/>
        <v>090000</v>
      </c>
      <c r="E2843" s="16" t="str">
        <f>VLOOKUP(D2843:D5999,'[10]Catalogos CRI'!$A$10:$B$19,2,FALSE)</f>
        <v>TRANSFERENCIAS, ASIGNACIONES, SUBSIDIOS Y  OTRAS AYUDAS</v>
      </c>
      <c r="F2843" s="16" t="str">
        <f t="shared" si="400"/>
        <v>094000</v>
      </c>
      <c r="G2843" s="16" t="str">
        <f>VLOOKUP(F2843:F5999,'[10]Catalogos CRI'!$A$24:$B$65,2,FALSE)</f>
        <v>AYUDAS SOCIALES</v>
      </c>
      <c r="H2843" s="16" t="str">
        <f t="shared" si="401"/>
        <v>094010</v>
      </c>
      <c r="I2843" s="16" t="str">
        <f>VLOOKUP(H2843:H5999,'[10]Catalogos CRI'!$A$70:$B$148,2,FALSE)</f>
        <v>Donativos</v>
      </c>
      <c r="J2843" s="16" t="str">
        <f t="shared" si="402"/>
        <v>094011</v>
      </c>
      <c r="K2843" s="16" t="str">
        <f>VLOOKUP(J2843:J5999,'[10]Catalogos CRI'!$A$153:$B$335,2,FALSE)</f>
        <v>Efectivo</v>
      </c>
      <c r="L2843" s="16" t="str">
        <f t="shared" si="403"/>
        <v>400</v>
      </c>
      <c r="M2843" s="16" t="str">
        <f>VLOOKUP(L2843:L5999,[11]FF!$A$10:$B$16,2,FALSE)</f>
        <v>Ingresos Propios</v>
      </c>
      <c r="N2843" s="16" t="str">
        <f t="shared" si="404"/>
        <v>401</v>
      </c>
      <c r="O2843" s="16" t="str">
        <f>VLOOKUP(N2843:N5999,[11]FF!$A$22:$B$93,2,FALSE)</f>
        <v>Ingresos Propios</v>
      </c>
      <c r="P2843" s="16">
        <v>888474</v>
      </c>
      <c r="Q2843" s="16">
        <v>8</v>
      </c>
      <c r="R2843" s="17">
        <v>0</v>
      </c>
      <c r="S2843" s="17">
        <v>0</v>
      </c>
      <c r="T2843" s="17">
        <f t="shared" si="396"/>
        <v>0</v>
      </c>
      <c r="U2843" s="17">
        <v>0</v>
      </c>
      <c r="V2843" s="17">
        <v>0</v>
      </c>
      <c r="W2843" s="17">
        <f t="shared" si="397"/>
        <v>0</v>
      </c>
      <c r="X2843" t="str">
        <f>VLOOKUP(J2843,'[12]Conver ASEJ VS Clave Nueva'!$A$4:$C$193,3,FALSE)</f>
        <v>9.4.1.1</v>
      </c>
      <c r="Y2843" t="str">
        <f>VLOOKUP(K2843,'[13]Conver ASEJ VS Clave Nueva'!$B$4:$D$193,3,FALSE)</f>
        <v>Efectivo</v>
      </c>
    </row>
    <row r="2844" spans="1:25" x14ac:dyDescent="0.25">
      <c r="A2844" s="16">
        <v>88837</v>
      </c>
      <c r="B2844" s="16" t="s">
        <v>208</v>
      </c>
      <c r="C2844" s="16" t="str">
        <f t="shared" si="398"/>
        <v>2018</v>
      </c>
      <c r="D2844" s="16" t="str">
        <f t="shared" si="399"/>
        <v>090000</v>
      </c>
      <c r="E2844" s="16" t="str">
        <f>VLOOKUP(D2844:D6000,'[10]Catalogos CRI'!$A$10:$B$19,2,FALSE)</f>
        <v>TRANSFERENCIAS, ASIGNACIONES, SUBSIDIOS Y  OTRAS AYUDAS</v>
      </c>
      <c r="F2844" s="16" t="str">
        <f t="shared" si="400"/>
        <v>094000</v>
      </c>
      <c r="G2844" s="16" t="str">
        <f>VLOOKUP(F2844:F6000,'[10]Catalogos CRI'!$A$24:$B$65,2,FALSE)</f>
        <v>AYUDAS SOCIALES</v>
      </c>
      <c r="H2844" s="16" t="str">
        <f t="shared" si="401"/>
        <v>094010</v>
      </c>
      <c r="I2844" s="16" t="str">
        <f>VLOOKUP(H2844:H6000,'[10]Catalogos CRI'!$A$70:$B$148,2,FALSE)</f>
        <v>Donativos</v>
      </c>
      <c r="J2844" s="16" t="str">
        <f t="shared" si="402"/>
        <v>094011</v>
      </c>
      <c r="K2844" s="16" t="str">
        <f>VLOOKUP(J2844:J6000,'[10]Catalogos CRI'!$A$153:$B$335,2,FALSE)</f>
        <v>Efectivo</v>
      </c>
      <c r="L2844" s="16" t="str">
        <f t="shared" si="403"/>
        <v>400</v>
      </c>
      <c r="M2844" s="16" t="str">
        <f>VLOOKUP(L2844:L6000,[11]FF!$A$10:$B$16,2,FALSE)</f>
        <v>Ingresos Propios</v>
      </c>
      <c r="N2844" s="16" t="str">
        <f t="shared" si="404"/>
        <v>401</v>
      </c>
      <c r="O2844" s="16" t="str">
        <f>VLOOKUP(N2844:N6000,[11]FF!$A$22:$B$93,2,FALSE)</f>
        <v>Ingresos Propios</v>
      </c>
      <c r="P2844" s="16">
        <v>888475</v>
      </c>
      <c r="Q2844" s="16">
        <v>9</v>
      </c>
      <c r="R2844" s="17">
        <v>0</v>
      </c>
      <c r="S2844" s="17">
        <v>0</v>
      </c>
      <c r="T2844" s="17">
        <f t="shared" si="396"/>
        <v>0</v>
      </c>
      <c r="U2844" s="17">
        <v>0</v>
      </c>
      <c r="V2844" s="17">
        <v>30000</v>
      </c>
      <c r="W2844" s="17">
        <f t="shared" si="397"/>
        <v>-30000</v>
      </c>
      <c r="X2844" t="str">
        <f>VLOOKUP(J2844,'[12]Conver ASEJ VS Clave Nueva'!$A$4:$C$193,3,FALSE)</f>
        <v>9.4.1.1</v>
      </c>
      <c r="Y2844" t="str">
        <f>VLOOKUP(K2844,'[13]Conver ASEJ VS Clave Nueva'!$B$4:$D$193,3,FALSE)</f>
        <v>Efectivo</v>
      </c>
    </row>
    <row r="2845" spans="1:25" x14ac:dyDescent="0.25">
      <c r="A2845" s="16">
        <v>88837</v>
      </c>
      <c r="B2845" s="16" t="s">
        <v>208</v>
      </c>
      <c r="C2845" s="16" t="str">
        <f t="shared" si="398"/>
        <v>2018</v>
      </c>
      <c r="D2845" s="16" t="str">
        <f t="shared" si="399"/>
        <v>090000</v>
      </c>
      <c r="E2845" s="16" t="str">
        <f>VLOOKUP(D2845:D6001,'[10]Catalogos CRI'!$A$10:$B$19,2,FALSE)</f>
        <v>TRANSFERENCIAS, ASIGNACIONES, SUBSIDIOS Y  OTRAS AYUDAS</v>
      </c>
      <c r="F2845" s="16" t="str">
        <f t="shared" si="400"/>
        <v>094000</v>
      </c>
      <c r="G2845" s="16" t="str">
        <f>VLOOKUP(F2845:F6001,'[10]Catalogos CRI'!$A$24:$B$65,2,FALSE)</f>
        <v>AYUDAS SOCIALES</v>
      </c>
      <c r="H2845" s="16" t="str">
        <f t="shared" si="401"/>
        <v>094010</v>
      </c>
      <c r="I2845" s="16" t="str">
        <f>VLOOKUP(H2845:H6001,'[10]Catalogos CRI'!$A$70:$B$148,2,FALSE)</f>
        <v>Donativos</v>
      </c>
      <c r="J2845" s="16" t="str">
        <f t="shared" si="402"/>
        <v>094011</v>
      </c>
      <c r="K2845" s="16" t="str">
        <f>VLOOKUP(J2845:J6001,'[10]Catalogos CRI'!$A$153:$B$335,2,FALSE)</f>
        <v>Efectivo</v>
      </c>
      <c r="L2845" s="16" t="str">
        <f t="shared" si="403"/>
        <v>400</v>
      </c>
      <c r="M2845" s="16" t="str">
        <f>VLOOKUP(L2845:L6001,[11]FF!$A$10:$B$16,2,FALSE)</f>
        <v>Ingresos Propios</v>
      </c>
      <c r="N2845" s="16" t="str">
        <f t="shared" si="404"/>
        <v>401</v>
      </c>
      <c r="O2845" s="16" t="str">
        <f>VLOOKUP(N2845:N6001,[11]FF!$A$22:$B$93,2,FALSE)</f>
        <v>Ingresos Propios</v>
      </c>
      <c r="P2845" s="16">
        <v>888476</v>
      </c>
      <c r="Q2845" s="16">
        <v>10</v>
      </c>
      <c r="R2845" s="17">
        <v>0</v>
      </c>
      <c r="S2845" s="17">
        <v>0</v>
      </c>
      <c r="T2845" s="17">
        <f t="shared" si="396"/>
        <v>0</v>
      </c>
      <c r="U2845" s="17">
        <v>0</v>
      </c>
      <c r="V2845" s="17">
        <v>0</v>
      </c>
      <c r="W2845" s="17">
        <f t="shared" si="397"/>
        <v>0</v>
      </c>
      <c r="X2845" t="str">
        <f>VLOOKUP(J2845,'[12]Conver ASEJ VS Clave Nueva'!$A$4:$C$193,3,FALSE)</f>
        <v>9.4.1.1</v>
      </c>
      <c r="Y2845" t="str">
        <f>VLOOKUP(K2845,'[13]Conver ASEJ VS Clave Nueva'!$B$4:$D$193,3,FALSE)</f>
        <v>Efectivo</v>
      </c>
    </row>
    <row r="2846" spans="1:25" x14ac:dyDescent="0.25">
      <c r="A2846" s="16">
        <v>88837</v>
      </c>
      <c r="B2846" s="16" t="s">
        <v>208</v>
      </c>
      <c r="C2846" s="16" t="str">
        <f t="shared" si="398"/>
        <v>2018</v>
      </c>
      <c r="D2846" s="16" t="str">
        <f t="shared" si="399"/>
        <v>090000</v>
      </c>
      <c r="E2846" s="16" t="str">
        <f>VLOOKUP(D2846:D6002,'[10]Catalogos CRI'!$A$10:$B$19,2,FALSE)</f>
        <v>TRANSFERENCIAS, ASIGNACIONES, SUBSIDIOS Y  OTRAS AYUDAS</v>
      </c>
      <c r="F2846" s="16" t="str">
        <f t="shared" si="400"/>
        <v>094000</v>
      </c>
      <c r="G2846" s="16" t="str">
        <f>VLOOKUP(F2846:F6002,'[10]Catalogos CRI'!$A$24:$B$65,2,FALSE)</f>
        <v>AYUDAS SOCIALES</v>
      </c>
      <c r="H2846" s="16" t="str">
        <f t="shared" si="401"/>
        <v>094010</v>
      </c>
      <c r="I2846" s="16" t="str">
        <f>VLOOKUP(H2846:H6002,'[10]Catalogos CRI'!$A$70:$B$148,2,FALSE)</f>
        <v>Donativos</v>
      </c>
      <c r="J2846" s="16" t="str">
        <f t="shared" si="402"/>
        <v>094011</v>
      </c>
      <c r="K2846" s="16" t="str">
        <f>VLOOKUP(J2846:J6002,'[10]Catalogos CRI'!$A$153:$B$335,2,FALSE)</f>
        <v>Efectivo</v>
      </c>
      <c r="L2846" s="16" t="str">
        <f t="shared" si="403"/>
        <v>400</v>
      </c>
      <c r="M2846" s="16" t="str">
        <f>VLOOKUP(L2846:L6002,[11]FF!$A$10:$B$16,2,FALSE)</f>
        <v>Ingresos Propios</v>
      </c>
      <c r="N2846" s="16" t="str">
        <f t="shared" si="404"/>
        <v>401</v>
      </c>
      <c r="O2846" s="16" t="str">
        <f>VLOOKUP(N2846:N6002,[11]FF!$A$22:$B$93,2,FALSE)</f>
        <v>Ingresos Propios</v>
      </c>
      <c r="P2846" s="16">
        <v>888477</v>
      </c>
      <c r="Q2846" s="16">
        <v>11</v>
      </c>
      <c r="R2846" s="17">
        <v>0</v>
      </c>
      <c r="S2846" s="17">
        <v>0</v>
      </c>
      <c r="T2846" s="17">
        <f t="shared" si="396"/>
        <v>0</v>
      </c>
      <c r="U2846" s="17">
        <v>0</v>
      </c>
      <c r="V2846" s="17">
        <v>0</v>
      </c>
      <c r="W2846" s="17">
        <f t="shared" si="397"/>
        <v>0</v>
      </c>
      <c r="X2846" t="str">
        <f>VLOOKUP(J2846,'[12]Conver ASEJ VS Clave Nueva'!$A$4:$C$193,3,FALSE)</f>
        <v>9.4.1.1</v>
      </c>
      <c r="Y2846" t="str">
        <f>VLOOKUP(K2846,'[13]Conver ASEJ VS Clave Nueva'!$B$4:$D$193,3,FALSE)</f>
        <v>Efectivo</v>
      </c>
    </row>
    <row r="2847" spans="1:25" x14ac:dyDescent="0.25">
      <c r="A2847" s="16">
        <v>88837</v>
      </c>
      <c r="B2847" s="16" t="s">
        <v>208</v>
      </c>
      <c r="C2847" s="16" t="str">
        <f t="shared" si="398"/>
        <v>2018</v>
      </c>
      <c r="D2847" s="16" t="str">
        <f t="shared" si="399"/>
        <v>090000</v>
      </c>
      <c r="E2847" s="16" t="str">
        <f>VLOOKUP(D2847:D6003,'[10]Catalogos CRI'!$A$10:$B$19,2,FALSE)</f>
        <v>TRANSFERENCIAS, ASIGNACIONES, SUBSIDIOS Y  OTRAS AYUDAS</v>
      </c>
      <c r="F2847" s="16" t="str">
        <f t="shared" si="400"/>
        <v>094000</v>
      </c>
      <c r="G2847" s="16" t="str">
        <f>VLOOKUP(F2847:F6003,'[10]Catalogos CRI'!$A$24:$B$65,2,FALSE)</f>
        <v>AYUDAS SOCIALES</v>
      </c>
      <c r="H2847" s="16" t="str">
        <f t="shared" si="401"/>
        <v>094010</v>
      </c>
      <c r="I2847" s="16" t="str">
        <f>VLOOKUP(H2847:H6003,'[10]Catalogos CRI'!$A$70:$B$148,2,FALSE)</f>
        <v>Donativos</v>
      </c>
      <c r="J2847" s="16" t="str">
        <f t="shared" si="402"/>
        <v>094011</v>
      </c>
      <c r="K2847" s="16" t="str">
        <f>VLOOKUP(J2847:J6003,'[10]Catalogos CRI'!$A$153:$B$335,2,FALSE)</f>
        <v>Efectivo</v>
      </c>
      <c r="L2847" s="16" t="str">
        <f t="shared" si="403"/>
        <v>400</v>
      </c>
      <c r="M2847" s="16" t="str">
        <f>VLOOKUP(L2847:L6003,[11]FF!$A$10:$B$16,2,FALSE)</f>
        <v>Ingresos Propios</v>
      </c>
      <c r="N2847" s="16" t="str">
        <f t="shared" si="404"/>
        <v>401</v>
      </c>
      <c r="O2847" s="16" t="str">
        <f>VLOOKUP(N2847:N6003,[11]FF!$A$22:$B$93,2,FALSE)</f>
        <v>Ingresos Propios</v>
      </c>
      <c r="P2847" s="16">
        <v>888478</v>
      </c>
      <c r="Q2847" s="16">
        <v>12</v>
      </c>
      <c r="R2847" s="17">
        <v>0</v>
      </c>
      <c r="S2847" s="17">
        <v>0</v>
      </c>
      <c r="T2847" s="17">
        <f t="shared" si="396"/>
        <v>0</v>
      </c>
      <c r="U2847" s="17">
        <v>0</v>
      </c>
      <c r="V2847" s="17">
        <v>0</v>
      </c>
      <c r="W2847" s="17">
        <f t="shared" si="397"/>
        <v>0</v>
      </c>
      <c r="X2847" t="str">
        <f>VLOOKUP(J2847,'[12]Conver ASEJ VS Clave Nueva'!$A$4:$C$193,3,FALSE)</f>
        <v>9.4.1.1</v>
      </c>
      <c r="Y2847" t="str">
        <f>VLOOKUP(K2847,'[13]Conver ASEJ VS Clave Nueva'!$B$4:$D$193,3,FALSE)</f>
        <v>Efectivo</v>
      </c>
    </row>
    <row r="2848" spans="1:25" x14ac:dyDescent="0.25">
      <c r="A2848" s="16">
        <v>88822</v>
      </c>
      <c r="B2848" s="16" t="s">
        <v>202</v>
      </c>
      <c r="C2848" s="16" t="str">
        <f t="shared" si="398"/>
        <v>2018</v>
      </c>
      <c r="D2848" s="16" t="str">
        <f t="shared" si="399"/>
        <v>060000</v>
      </c>
      <c r="E2848" s="16" t="str">
        <f>VLOOKUP(D2848:D6016,'[10]Catalogos CRI'!$A$10:$B$19,2,FALSE)</f>
        <v>APROVECHAMIENTOS</v>
      </c>
      <c r="F2848" s="16" t="str">
        <f t="shared" si="400"/>
        <v>064000</v>
      </c>
      <c r="G2848" s="16" t="str">
        <f>VLOOKUP(F2848:F6016,'[10]Catalogos CRI'!$A$24:$B$65,2,FALSE)</f>
        <v>ACCESORIOS DE LOS APORVECHAMIENTOS</v>
      </c>
      <c r="H2848" s="16" t="str">
        <f t="shared" si="401"/>
        <v>064010</v>
      </c>
      <c r="I2848" s="16" t="str">
        <f>VLOOKUP(H2848:H6016,'[10]Catalogos CRI'!$A$70:$B$148,2,FALSE)</f>
        <v>Otros no especificados</v>
      </c>
      <c r="J2848" s="16" t="str">
        <f t="shared" si="402"/>
        <v>064011</v>
      </c>
      <c r="K2848" s="16" t="str">
        <f>VLOOKUP(J2848:J6016,'[10]Catalogos CRI'!$A$153:$B$335,2,FALSE)</f>
        <v>Otros  accesorios</v>
      </c>
      <c r="L2848" s="16" t="str">
        <f t="shared" si="403"/>
        <v>500</v>
      </c>
      <c r="M2848" s="16" t="str">
        <f>VLOOKUP(L2848:L6016,[11]FF!$A$10:$B$16,2,FALSE)</f>
        <v>Recursos Federales</v>
      </c>
      <c r="N2848" s="16" t="str">
        <f t="shared" si="404"/>
        <v>580</v>
      </c>
      <c r="O2848" s="16" t="str">
        <f>VLOOKUP(N2848:N6016,[11]FF!$A$22:$B$93,2,FALSE)</f>
        <v>Secretaria de Cultura</v>
      </c>
      <c r="P2848" s="16">
        <v>888357</v>
      </c>
      <c r="Q2848" s="16">
        <v>1</v>
      </c>
      <c r="R2848" s="17">
        <v>0</v>
      </c>
      <c r="S2848" s="17">
        <v>0</v>
      </c>
      <c r="T2848" s="17">
        <f t="shared" si="396"/>
        <v>0</v>
      </c>
      <c r="U2848" s="17">
        <v>0</v>
      </c>
      <c r="V2848" s="17">
        <v>0</v>
      </c>
      <c r="W2848" s="17">
        <f t="shared" si="397"/>
        <v>0</v>
      </c>
      <c r="X2848" t="str">
        <f>VLOOKUP(J2848,'[12]Conver ASEJ VS Clave Nueva'!$A$4:$C$193,3,FALSE)</f>
        <v>6.4.1.9</v>
      </c>
      <c r="Y2848" t="str">
        <f>VLOOKUP(K2848,'[13]Conver ASEJ VS Clave Nueva'!$B$4:$D$193,3,FALSE)</f>
        <v>Otros  accesorios</v>
      </c>
    </row>
    <row r="2849" spans="1:25" x14ac:dyDescent="0.25">
      <c r="A2849" s="16">
        <v>88822</v>
      </c>
      <c r="B2849" s="16" t="s">
        <v>202</v>
      </c>
      <c r="C2849" s="16" t="str">
        <f t="shared" si="398"/>
        <v>2018</v>
      </c>
      <c r="D2849" s="16" t="str">
        <f t="shared" si="399"/>
        <v>060000</v>
      </c>
      <c r="E2849" s="16" t="str">
        <f>VLOOKUP(D2849:D6017,'[10]Catalogos CRI'!$A$10:$B$19,2,FALSE)</f>
        <v>APROVECHAMIENTOS</v>
      </c>
      <c r="F2849" s="16" t="str">
        <f t="shared" si="400"/>
        <v>064000</v>
      </c>
      <c r="G2849" s="16" t="str">
        <f>VLOOKUP(F2849:F6017,'[10]Catalogos CRI'!$A$24:$B$65,2,FALSE)</f>
        <v>ACCESORIOS DE LOS APORVECHAMIENTOS</v>
      </c>
      <c r="H2849" s="16" t="str">
        <f t="shared" si="401"/>
        <v>064010</v>
      </c>
      <c r="I2849" s="16" t="str">
        <f>VLOOKUP(H2849:H6017,'[10]Catalogos CRI'!$A$70:$B$148,2,FALSE)</f>
        <v>Otros no especificados</v>
      </c>
      <c r="J2849" s="16" t="str">
        <f t="shared" si="402"/>
        <v>064011</v>
      </c>
      <c r="K2849" s="16" t="str">
        <f>VLOOKUP(J2849:J6017,'[10]Catalogos CRI'!$A$153:$B$335,2,FALSE)</f>
        <v>Otros  accesorios</v>
      </c>
      <c r="L2849" s="16" t="str">
        <f t="shared" si="403"/>
        <v>500</v>
      </c>
      <c r="M2849" s="16" t="str">
        <f>VLOOKUP(L2849:L6017,[11]FF!$A$10:$B$16,2,FALSE)</f>
        <v>Recursos Federales</v>
      </c>
      <c r="N2849" s="16" t="str">
        <f t="shared" si="404"/>
        <v>580</v>
      </c>
      <c r="O2849" s="16" t="str">
        <f>VLOOKUP(N2849:N6017,[11]FF!$A$22:$B$93,2,FALSE)</f>
        <v>Secretaria de Cultura</v>
      </c>
      <c r="P2849" s="16">
        <v>888358</v>
      </c>
      <c r="Q2849" s="16">
        <v>2</v>
      </c>
      <c r="R2849" s="17">
        <v>0</v>
      </c>
      <c r="S2849" s="17">
        <v>0</v>
      </c>
      <c r="T2849" s="17">
        <f t="shared" si="396"/>
        <v>0</v>
      </c>
      <c r="U2849" s="17">
        <v>0</v>
      </c>
      <c r="V2849" s="17">
        <v>0</v>
      </c>
      <c r="W2849" s="17">
        <f t="shared" si="397"/>
        <v>0</v>
      </c>
      <c r="X2849" t="str">
        <f>VLOOKUP(J2849,'[12]Conver ASEJ VS Clave Nueva'!$A$4:$C$193,3,FALSE)</f>
        <v>6.4.1.9</v>
      </c>
      <c r="Y2849" t="str">
        <f>VLOOKUP(K2849,'[13]Conver ASEJ VS Clave Nueva'!$B$4:$D$193,3,FALSE)</f>
        <v>Otros  accesorios</v>
      </c>
    </row>
    <row r="2850" spans="1:25" x14ac:dyDescent="0.25">
      <c r="A2850" s="16">
        <v>88822</v>
      </c>
      <c r="B2850" s="16" t="s">
        <v>202</v>
      </c>
      <c r="C2850" s="16" t="str">
        <f t="shared" si="398"/>
        <v>2018</v>
      </c>
      <c r="D2850" s="16" t="str">
        <f t="shared" si="399"/>
        <v>060000</v>
      </c>
      <c r="E2850" s="16" t="str">
        <f>VLOOKUP(D2850:D6018,'[10]Catalogos CRI'!$A$10:$B$19,2,FALSE)</f>
        <v>APROVECHAMIENTOS</v>
      </c>
      <c r="F2850" s="16" t="str">
        <f t="shared" si="400"/>
        <v>064000</v>
      </c>
      <c r="G2850" s="16" t="str">
        <f>VLOOKUP(F2850:F6018,'[10]Catalogos CRI'!$A$24:$B$65,2,FALSE)</f>
        <v>ACCESORIOS DE LOS APORVECHAMIENTOS</v>
      </c>
      <c r="H2850" s="16" t="str">
        <f t="shared" si="401"/>
        <v>064010</v>
      </c>
      <c r="I2850" s="16" t="str">
        <f>VLOOKUP(H2850:H6018,'[10]Catalogos CRI'!$A$70:$B$148,2,FALSE)</f>
        <v>Otros no especificados</v>
      </c>
      <c r="J2850" s="16" t="str">
        <f t="shared" si="402"/>
        <v>064011</v>
      </c>
      <c r="K2850" s="16" t="str">
        <f>VLOOKUP(J2850:J6018,'[10]Catalogos CRI'!$A$153:$B$335,2,FALSE)</f>
        <v>Otros  accesorios</v>
      </c>
      <c r="L2850" s="16" t="str">
        <f t="shared" si="403"/>
        <v>500</v>
      </c>
      <c r="M2850" s="16" t="str">
        <f>VLOOKUP(L2850:L6018,[11]FF!$A$10:$B$16,2,FALSE)</f>
        <v>Recursos Federales</v>
      </c>
      <c r="N2850" s="16" t="str">
        <f t="shared" si="404"/>
        <v>580</v>
      </c>
      <c r="O2850" s="16" t="str">
        <f>VLOOKUP(N2850:N6018,[11]FF!$A$22:$B$93,2,FALSE)</f>
        <v>Secretaria de Cultura</v>
      </c>
      <c r="P2850" s="16">
        <v>888359</v>
      </c>
      <c r="Q2850" s="16">
        <v>3</v>
      </c>
      <c r="R2850" s="17">
        <v>0</v>
      </c>
      <c r="S2850" s="17">
        <v>0</v>
      </c>
      <c r="T2850" s="17">
        <f t="shared" si="396"/>
        <v>0</v>
      </c>
      <c r="U2850" s="17">
        <v>0</v>
      </c>
      <c r="V2850" s="17">
        <v>0</v>
      </c>
      <c r="W2850" s="17">
        <f t="shared" si="397"/>
        <v>0</v>
      </c>
      <c r="X2850" t="str">
        <f>VLOOKUP(J2850,'[12]Conver ASEJ VS Clave Nueva'!$A$4:$C$193,3,FALSE)</f>
        <v>6.4.1.9</v>
      </c>
      <c r="Y2850" t="str">
        <f>VLOOKUP(K2850,'[13]Conver ASEJ VS Clave Nueva'!$B$4:$D$193,3,FALSE)</f>
        <v>Otros  accesorios</v>
      </c>
    </row>
    <row r="2851" spans="1:25" x14ac:dyDescent="0.25">
      <c r="A2851" s="16">
        <v>88822</v>
      </c>
      <c r="B2851" s="16" t="s">
        <v>202</v>
      </c>
      <c r="C2851" s="16" t="str">
        <f t="shared" si="398"/>
        <v>2018</v>
      </c>
      <c r="D2851" s="16" t="str">
        <f t="shared" si="399"/>
        <v>060000</v>
      </c>
      <c r="E2851" s="16" t="str">
        <f>VLOOKUP(D2851:D6019,'[10]Catalogos CRI'!$A$10:$B$19,2,FALSE)</f>
        <v>APROVECHAMIENTOS</v>
      </c>
      <c r="F2851" s="16" t="str">
        <f t="shared" si="400"/>
        <v>064000</v>
      </c>
      <c r="G2851" s="16" t="str">
        <f>VLOOKUP(F2851:F6019,'[10]Catalogos CRI'!$A$24:$B$65,2,FALSE)</f>
        <v>ACCESORIOS DE LOS APORVECHAMIENTOS</v>
      </c>
      <c r="H2851" s="16" t="str">
        <f t="shared" si="401"/>
        <v>064010</v>
      </c>
      <c r="I2851" s="16" t="str">
        <f>VLOOKUP(H2851:H6019,'[10]Catalogos CRI'!$A$70:$B$148,2,FALSE)</f>
        <v>Otros no especificados</v>
      </c>
      <c r="J2851" s="16" t="str">
        <f t="shared" si="402"/>
        <v>064011</v>
      </c>
      <c r="K2851" s="16" t="str">
        <f>VLOOKUP(J2851:J6019,'[10]Catalogos CRI'!$A$153:$B$335,2,FALSE)</f>
        <v>Otros  accesorios</v>
      </c>
      <c r="L2851" s="16" t="str">
        <f t="shared" si="403"/>
        <v>500</v>
      </c>
      <c r="M2851" s="16" t="str">
        <f>VLOOKUP(L2851:L6019,[11]FF!$A$10:$B$16,2,FALSE)</f>
        <v>Recursos Federales</v>
      </c>
      <c r="N2851" s="16" t="str">
        <f t="shared" si="404"/>
        <v>580</v>
      </c>
      <c r="O2851" s="16" t="str">
        <f>VLOOKUP(N2851:N6019,[11]FF!$A$22:$B$93,2,FALSE)</f>
        <v>Secretaria de Cultura</v>
      </c>
      <c r="P2851" s="16">
        <v>888360</v>
      </c>
      <c r="Q2851" s="16">
        <v>4</v>
      </c>
      <c r="R2851" s="17">
        <v>0</v>
      </c>
      <c r="S2851" s="17">
        <v>0</v>
      </c>
      <c r="T2851" s="17">
        <f t="shared" si="396"/>
        <v>0</v>
      </c>
      <c r="U2851" s="17">
        <v>0</v>
      </c>
      <c r="V2851" s="17">
        <v>0</v>
      </c>
      <c r="W2851" s="17">
        <f t="shared" si="397"/>
        <v>0</v>
      </c>
      <c r="X2851" t="str">
        <f>VLOOKUP(J2851,'[12]Conver ASEJ VS Clave Nueva'!$A$4:$C$193,3,FALSE)</f>
        <v>6.4.1.9</v>
      </c>
      <c r="Y2851" t="str">
        <f>VLOOKUP(K2851,'[13]Conver ASEJ VS Clave Nueva'!$B$4:$D$193,3,FALSE)</f>
        <v>Otros  accesorios</v>
      </c>
    </row>
    <row r="2852" spans="1:25" x14ac:dyDescent="0.25">
      <c r="A2852" s="16">
        <v>88822</v>
      </c>
      <c r="B2852" s="16" t="s">
        <v>202</v>
      </c>
      <c r="C2852" s="16" t="str">
        <f t="shared" si="398"/>
        <v>2018</v>
      </c>
      <c r="D2852" s="16" t="str">
        <f t="shared" si="399"/>
        <v>060000</v>
      </c>
      <c r="E2852" s="16" t="str">
        <f>VLOOKUP(D2852:D6020,'[10]Catalogos CRI'!$A$10:$B$19,2,FALSE)</f>
        <v>APROVECHAMIENTOS</v>
      </c>
      <c r="F2852" s="16" t="str">
        <f t="shared" si="400"/>
        <v>064000</v>
      </c>
      <c r="G2852" s="16" t="str">
        <f>VLOOKUP(F2852:F6020,'[10]Catalogos CRI'!$A$24:$B$65,2,FALSE)</f>
        <v>ACCESORIOS DE LOS APORVECHAMIENTOS</v>
      </c>
      <c r="H2852" s="16" t="str">
        <f t="shared" si="401"/>
        <v>064010</v>
      </c>
      <c r="I2852" s="16" t="str">
        <f>VLOOKUP(H2852:H6020,'[10]Catalogos CRI'!$A$70:$B$148,2,FALSE)</f>
        <v>Otros no especificados</v>
      </c>
      <c r="J2852" s="16" t="str">
        <f t="shared" si="402"/>
        <v>064011</v>
      </c>
      <c r="K2852" s="16" t="str">
        <f>VLOOKUP(J2852:J6020,'[10]Catalogos CRI'!$A$153:$B$335,2,FALSE)</f>
        <v>Otros  accesorios</v>
      </c>
      <c r="L2852" s="16" t="str">
        <f t="shared" si="403"/>
        <v>500</v>
      </c>
      <c r="M2852" s="16" t="str">
        <f>VLOOKUP(L2852:L6020,[11]FF!$A$10:$B$16,2,FALSE)</f>
        <v>Recursos Federales</v>
      </c>
      <c r="N2852" s="16" t="str">
        <f t="shared" si="404"/>
        <v>580</v>
      </c>
      <c r="O2852" s="16" t="str">
        <f>VLOOKUP(N2852:N6020,[11]FF!$A$22:$B$93,2,FALSE)</f>
        <v>Secretaria de Cultura</v>
      </c>
      <c r="P2852" s="16">
        <v>888361</v>
      </c>
      <c r="Q2852" s="16">
        <v>5</v>
      </c>
      <c r="R2852" s="17">
        <v>0</v>
      </c>
      <c r="S2852" s="17">
        <v>0</v>
      </c>
      <c r="T2852" s="17">
        <f t="shared" si="396"/>
        <v>0</v>
      </c>
      <c r="U2852" s="17">
        <v>0</v>
      </c>
      <c r="V2852" s="17">
        <v>0</v>
      </c>
      <c r="W2852" s="17">
        <f t="shared" si="397"/>
        <v>0</v>
      </c>
      <c r="X2852" t="str">
        <f>VLOOKUP(J2852,'[12]Conver ASEJ VS Clave Nueva'!$A$4:$C$193,3,FALSE)</f>
        <v>6.4.1.9</v>
      </c>
      <c r="Y2852" t="str">
        <f>VLOOKUP(K2852,'[13]Conver ASEJ VS Clave Nueva'!$B$4:$D$193,3,FALSE)</f>
        <v>Otros  accesorios</v>
      </c>
    </row>
    <row r="2853" spans="1:25" x14ac:dyDescent="0.25">
      <c r="A2853" s="16">
        <v>88822</v>
      </c>
      <c r="B2853" s="16" t="s">
        <v>202</v>
      </c>
      <c r="C2853" s="16" t="str">
        <f t="shared" si="398"/>
        <v>2018</v>
      </c>
      <c r="D2853" s="16" t="str">
        <f t="shared" si="399"/>
        <v>060000</v>
      </c>
      <c r="E2853" s="16" t="str">
        <f>VLOOKUP(D2853:D6021,'[10]Catalogos CRI'!$A$10:$B$19,2,FALSE)</f>
        <v>APROVECHAMIENTOS</v>
      </c>
      <c r="F2853" s="16" t="str">
        <f t="shared" si="400"/>
        <v>064000</v>
      </c>
      <c r="G2853" s="16" t="str">
        <f>VLOOKUP(F2853:F6021,'[10]Catalogos CRI'!$A$24:$B$65,2,FALSE)</f>
        <v>ACCESORIOS DE LOS APORVECHAMIENTOS</v>
      </c>
      <c r="H2853" s="16" t="str">
        <f t="shared" si="401"/>
        <v>064010</v>
      </c>
      <c r="I2853" s="16" t="str">
        <f>VLOOKUP(H2853:H6021,'[10]Catalogos CRI'!$A$70:$B$148,2,FALSE)</f>
        <v>Otros no especificados</v>
      </c>
      <c r="J2853" s="16" t="str">
        <f t="shared" si="402"/>
        <v>064011</v>
      </c>
      <c r="K2853" s="16" t="str">
        <f>VLOOKUP(J2853:J6021,'[10]Catalogos CRI'!$A$153:$B$335,2,FALSE)</f>
        <v>Otros  accesorios</v>
      </c>
      <c r="L2853" s="16" t="str">
        <f t="shared" si="403"/>
        <v>500</v>
      </c>
      <c r="M2853" s="16" t="str">
        <f>VLOOKUP(L2853:L6021,[11]FF!$A$10:$B$16,2,FALSE)</f>
        <v>Recursos Federales</v>
      </c>
      <c r="N2853" s="16" t="str">
        <f t="shared" si="404"/>
        <v>580</v>
      </c>
      <c r="O2853" s="16" t="str">
        <f>VLOOKUP(N2853:N6021,[11]FF!$A$22:$B$93,2,FALSE)</f>
        <v>Secretaria de Cultura</v>
      </c>
      <c r="P2853" s="16">
        <v>888362</v>
      </c>
      <c r="Q2853" s="16">
        <v>6</v>
      </c>
      <c r="R2853" s="17">
        <v>0</v>
      </c>
      <c r="S2853" s="17">
        <v>0</v>
      </c>
      <c r="T2853" s="17">
        <f t="shared" si="396"/>
        <v>0</v>
      </c>
      <c r="U2853" s="17">
        <v>0</v>
      </c>
      <c r="V2853" s="17">
        <v>0</v>
      </c>
      <c r="W2853" s="17">
        <f t="shared" si="397"/>
        <v>0</v>
      </c>
      <c r="X2853" t="str">
        <f>VLOOKUP(J2853,'[12]Conver ASEJ VS Clave Nueva'!$A$4:$C$193,3,FALSE)</f>
        <v>6.4.1.9</v>
      </c>
      <c r="Y2853" t="str">
        <f>VLOOKUP(K2853,'[13]Conver ASEJ VS Clave Nueva'!$B$4:$D$193,3,FALSE)</f>
        <v>Otros  accesorios</v>
      </c>
    </row>
    <row r="2854" spans="1:25" x14ac:dyDescent="0.25">
      <c r="A2854" s="16">
        <v>88822</v>
      </c>
      <c r="B2854" s="16" t="s">
        <v>202</v>
      </c>
      <c r="C2854" s="16" t="str">
        <f t="shared" si="398"/>
        <v>2018</v>
      </c>
      <c r="D2854" s="16" t="str">
        <f t="shared" si="399"/>
        <v>060000</v>
      </c>
      <c r="E2854" s="16" t="str">
        <f>VLOOKUP(D2854:D6022,'[10]Catalogos CRI'!$A$10:$B$19,2,FALSE)</f>
        <v>APROVECHAMIENTOS</v>
      </c>
      <c r="F2854" s="16" t="str">
        <f t="shared" si="400"/>
        <v>064000</v>
      </c>
      <c r="G2854" s="16" t="str">
        <f>VLOOKUP(F2854:F6022,'[10]Catalogos CRI'!$A$24:$B$65,2,FALSE)</f>
        <v>ACCESORIOS DE LOS APORVECHAMIENTOS</v>
      </c>
      <c r="H2854" s="16" t="str">
        <f t="shared" si="401"/>
        <v>064010</v>
      </c>
      <c r="I2854" s="16" t="str">
        <f>VLOOKUP(H2854:H6022,'[10]Catalogos CRI'!$A$70:$B$148,2,FALSE)</f>
        <v>Otros no especificados</v>
      </c>
      <c r="J2854" s="16" t="str">
        <f t="shared" si="402"/>
        <v>064011</v>
      </c>
      <c r="K2854" s="16" t="str">
        <f>VLOOKUP(J2854:J6022,'[10]Catalogos CRI'!$A$153:$B$335,2,FALSE)</f>
        <v>Otros  accesorios</v>
      </c>
      <c r="L2854" s="16" t="str">
        <f t="shared" si="403"/>
        <v>500</v>
      </c>
      <c r="M2854" s="16" t="str">
        <f>VLOOKUP(L2854:L6022,[11]FF!$A$10:$B$16,2,FALSE)</f>
        <v>Recursos Federales</v>
      </c>
      <c r="N2854" s="16" t="str">
        <f t="shared" si="404"/>
        <v>580</v>
      </c>
      <c r="O2854" s="16" t="str">
        <f>VLOOKUP(N2854:N6022,[11]FF!$A$22:$B$93,2,FALSE)</f>
        <v>Secretaria de Cultura</v>
      </c>
      <c r="P2854" s="16">
        <v>888363</v>
      </c>
      <c r="Q2854" s="16">
        <v>7</v>
      </c>
      <c r="R2854" s="17">
        <v>0</v>
      </c>
      <c r="S2854" s="17">
        <v>0</v>
      </c>
      <c r="T2854" s="17">
        <f t="shared" si="396"/>
        <v>0</v>
      </c>
      <c r="U2854" s="17">
        <v>0</v>
      </c>
      <c r="V2854" s="17">
        <v>0</v>
      </c>
      <c r="W2854" s="17">
        <f t="shared" si="397"/>
        <v>0</v>
      </c>
      <c r="X2854" t="str">
        <f>VLOOKUP(J2854,'[12]Conver ASEJ VS Clave Nueva'!$A$4:$C$193,3,FALSE)</f>
        <v>6.4.1.9</v>
      </c>
      <c r="Y2854" t="str">
        <f>VLOOKUP(K2854,'[13]Conver ASEJ VS Clave Nueva'!$B$4:$D$193,3,FALSE)</f>
        <v>Otros  accesorios</v>
      </c>
    </row>
    <row r="2855" spans="1:25" x14ac:dyDescent="0.25">
      <c r="A2855" s="16">
        <v>88822</v>
      </c>
      <c r="B2855" s="16" t="s">
        <v>202</v>
      </c>
      <c r="C2855" s="16" t="str">
        <f t="shared" si="398"/>
        <v>2018</v>
      </c>
      <c r="D2855" s="16" t="str">
        <f t="shared" si="399"/>
        <v>060000</v>
      </c>
      <c r="E2855" s="16" t="str">
        <f>VLOOKUP(D2855:D6023,'[10]Catalogos CRI'!$A$10:$B$19,2,FALSE)</f>
        <v>APROVECHAMIENTOS</v>
      </c>
      <c r="F2855" s="16" t="str">
        <f t="shared" si="400"/>
        <v>064000</v>
      </c>
      <c r="G2855" s="16" t="str">
        <f>VLOOKUP(F2855:F6023,'[10]Catalogos CRI'!$A$24:$B$65,2,FALSE)</f>
        <v>ACCESORIOS DE LOS APORVECHAMIENTOS</v>
      </c>
      <c r="H2855" s="16" t="str">
        <f t="shared" si="401"/>
        <v>064010</v>
      </c>
      <c r="I2855" s="16" t="str">
        <f>VLOOKUP(H2855:H6023,'[10]Catalogos CRI'!$A$70:$B$148,2,FALSE)</f>
        <v>Otros no especificados</v>
      </c>
      <c r="J2855" s="16" t="str">
        <f t="shared" si="402"/>
        <v>064011</v>
      </c>
      <c r="K2855" s="16" t="str">
        <f>VLOOKUP(J2855:J6023,'[10]Catalogos CRI'!$A$153:$B$335,2,FALSE)</f>
        <v>Otros  accesorios</v>
      </c>
      <c r="L2855" s="16" t="str">
        <f t="shared" si="403"/>
        <v>500</v>
      </c>
      <c r="M2855" s="16" t="str">
        <f>VLOOKUP(L2855:L6023,[11]FF!$A$10:$B$16,2,FALSE)</f>
        <v>Recursos Federales</v>
      </c>
      <c r="N2855" s="16" t="str">
        <f t="shared" si="404"/>
        <v>580</v>
      </c>
      <c r="O2855" s="16" t="str">
        <f>VLOOKUP(N2855:N6023,[11]FF!$A$22:$B$93,2,FALSE)</f>
        <v>Secretaria de Cultura</v>
      </c>
      <c r="P2855" s="16">
        <v>888364</v>
      </c>
      <c r="Q2855" s="16">
        <v>8</v>
      </c>
      <c r="R2855" s="17">
        <v>0</v>
      </c>
      <c r="S2855" s="17">
        <v>0</v>
      </c>
      <c r="T2855" s="17">
        <f t="shared" si="396"/>
        <v>0</v>
      </c>
      <c r="U2855" s="17">
        <v>0</v>
      </c>
      <c r="V2855" s="17">
        <v>20.170000000000002</v>
      </c>
      <c r="W2855" s="17">
        <f t="shared" si="397"/>
        <v>-20.170000000000002</v>
      </c>
      <c r="X2855" t="str">
        <f>VLOOKUP(J2855,'[12]Conver ASEJ VS Clave Nueva'!$A$4:$C$193,3,FALSE)</f>
        <v>6.4.1.9</v>
      </c>
      <c r="Y2855" t="str">
        <f>VLOOKUP(K2855,'[13]Conver ASEJ VS Clave Nueva'!$B$4:$D$193,3,FALSE)</f>
        <v>Otros  accesorios</v>
      </c>
    </row>
    <row r="2856" spans="1:25" x14ac:dyDescent="0.25">
      <c r="A2856" s="16">
        <v>88822</v>
      </c>
      <c r="B2856" s="16" t="s">
        <v>202</v>
      </c>
      <c r="C2856" s="16" t="str">
        <f t="shared" si="398"/>
        <v>2018</v>
      </c>
      <c r="D2856" s="16" t="str">
        <f t="shared" si="399"/>
        <v>060000</v>
      </c>
      <c r="E2856" s="16" t="str">
        <f>VLOOKUP(D2856:D6024,'[10]Catalogos CRI'!$A$10:$B$19,2,FALSE)</f>
        <v>APROVECHAMIENTOS</v>
      </c>
      <c r="F2856" s="16" t="str">
        <f t="shared" si="400"/>
        <v>064000</v>
      </c>
      <c r="G2856" s="16" t="str">
        <f>VLOOKUP(F2856:F6024,'[10]Catalogos CRI'!$A$24:$B$65,2,FALSE)</f>
        <v>ACCESORIOS DE LOS APORVECHAMIENTOS</v>
      </c>
      <c r="H2856" s="16" t="str">
        <f t="shared" si="401"/>
        <v>064010</v>
      </c>
      <c r="I2856" s="16" t="str">
        <f>VLOOKUP(H2856:H6024,'[10]Catalogos CRI'!$A$70:$B$148,2,FALSE)</f>
        <v>Otros no especificados</v>
      </c>
      <c r="J2856" s="16" t="str">
        <f t="shared" si="402"/>
        <v>064011</v>
      </c>
      <c r="K2856" s="16" t="str">
        <f>VLOOKUP(J2856:J6024,'[10]Catalogos CRI'!$A$153:$B$335,2,FALSE)</f>
        <v>Otros  accesorios</v>
      </c>
      <c r="L2856" s="16" t="str">
        <f t="shared" si="403"/>
        <v>500</v>
      </c>
      <c r="M2856" s="16" t="str">
        <f>VLOOKUP(L2856:L6024,[11]FF!$A$10:$B$16,2,FALSE)</f>
        <v>Recursos Federales</v>
      </c>
      <c r="N2856" s="16" t="str">
        <f t="shared" si="404"/>
        <v>580</v>
      </c>
      <c r="O2856" s="16" t="str">
        <f>VLOOKUP(N2856:N6024,[11]FF!$A$22:$B$93,2,FALSE)</f>
        <v>Secretaria de Cultura</v>
      </c>
      <c r="P2856" s="16">
        <v>888365</v>
      </c>
      <c r="Q2856" s="16">
        <v>9</v>
      </c>
      <c r="R2856" s="17">
        <v>0</v>
      </c>
      <c r="S2856" s="17">
        <v>0</v>
      </c>
      <c r="T2856" s="17">
        <f t="shared" si="396"/>
        <v>0</v>
      </c>
      <c r="U2856" s="17">
        <v>0</v>
      </c>
      <c r="V2856" s="17">
        <v>0</v>
      </c>
      <c r="W2856" s="17">
        <f t="shared" si="397"/>
        <v>0</v>
      </c>
      <c r="X2856" t="str">
        <f>VLOOKUP(J2856,'[12]Conver ASEJ VS Clave Nueva'!$A$4:$C$193,3,FALSE)</f>
        <v>6.4.1.9</v>
      </c>
      <c r="Y2856" t="str">
        <f>VLOOKUP(K2856,'[13]Conver ASEJ VS Clave Nueva'!$B$4:$D$193,3,FALSE)</f>
        <v>Otros  accesorios</v>
      </c>
    </row>
    <row r="2857" spans="1:25" x14ac:dyDescent="0.25">
      <c r="A2857" s="16">
        <v>88822</v>
      </c>
      <c r="B2857" s="16" t="s">
        <v>202</v>
      </c>
      <c r="C2857" s="16" t="str">
        <f t="shared" si="398"/>
        <v>2018</v>
      </c>
      <c r="D2857" s="16" t="str">
        <f t="shared" si="399"/>
        <v>060000</v>
      </c>
      <c r="E2857" s="16" t="str">
        <f>VLOOKUP(D2857:D6025,'[10]Catalogos CRI'!$A$10:$B$19,2,FALSE)</f>
        <v>APROVECHAMIENTOS</v>
      </c>
      <c r="F2857" s="16" t="str">
        <f t="shared" si="400"/>
        <v>064000</v>
      </c>
      <c r="G2857" s="16" t="str">
        <f>VLOOKUP(F2857:F6025,'[10]Catalogos CRI'!$A$24:$B$65,2,FALSE)</f>
        <v>ACCESORIOS DE LOS APORVECHAMIENTOS</v>
      </c>
      <c r="H2857" s="16" t="str">
        <f t="shared" si="401"/>
        <v>064010</v>
      </c>
      <c r="I2857" s="16" t="str">
        <f>VLOOKUP(H2857:H6025,'[10]Catalogos CRI'!$A$70:$B$148,2,FALSE)</f>
        <v>Otros no especificados</v>
      </c>
      <c r="J2857" s="16" t="str">
        <f t="shared" si="402"/>
        <v>064011</v>
      </c>
      <c r="K2857" s="16" t="str">
        <f>VLOOKUP(J2857:J6025,'[10]Catalogos CRI'!$A$153:$B$335,2,FALSE)</f>
        <v>Otros  accesorios</v>
      </c>
      <c r="L2857" s="16" t="str">
        <f t="shared" si="403"/>
        <v>500</v>
      </c>
      <c r="M2857" s="16" t="str">
        <f>VLOOKUP(L2857:L6025,[11]FF!$A$10:$B$16,2,FALSE)</f>
        <v>Recursos Federales</v>
      </c>
      <c r="N2857" s="16" t="str">
        <f t="shared" si="404"/>
        <v>580</v>
      </c>
      <c r="O2857" s="16" t="str">
        <f>VLOOKUP(N2857:N6025,[11]FF!$A$22:$B$93,2,FALSE)</f>
        <v>Secretaria de Cultura</v>
      </c>
      <c r="P2857" s="16">
        <v>888366</v>
      </c>
      <c r="Q2857" s="16">
        <v>10</v>
      </c>
      <c r="R2857" s="17">
        <v>0</v>
      </c>
      <c r="S2857" s="17">
        <v>0</v>
      </c>
      <c r="T2857" s="17">
        <f t="shared" si="396"/>
        <v>0</v>
      </c>
      <c r="U2857" s="17">
        <v>0</v>
      </c>
      <c r="V2857" s="17">
        <v>0</v>
      </c>
      <c r="W2857" s="17">
        <f t="shared" si="397"/>
        <v>0</v>
      </c>
      <c r="X2857" t="str">
        <f>VLOOKUP(J2857,'[12]Conver ASEJ VS Clave Nueva'!$A$4:$C$193,3,FALSE)</f>
        <v>6.4.1.9</v>
      </c>
      <c r="Y2857" t="str">
        <f>VLOOKUP(K2857,'[13]Conver ASEJ VS Clave Nueva'!$B$4:$D$193,3,FALSE)</f>
        <v>Otros  accesorios</v>
      </c>
    </row>
    <row r="2858" spans="1:25" x14ac:dyDescent="0.25">
      <c r="A2858" s="16">
        <v>88822</v>
      </c>
      <c r="B2858" s="16" t="s">
        <v>202</v>
      </c>
      <c r="C2858" s="16" t="str">
        <f t="shared" si="398"/>
        <v>2018</v>
      </c>
      <c r="D2858" s="16" t="str">
        <f t="shared" si="399"/>
        <v>060000</v>
      </c>
      <c r="E2858" s="16" t="str">
        <f>VLOOKUP(D2858:D6026,'[10]Catalogos CRI'!$A$10:$B$19,2,FALSE)</f>
        <v>APROVECHAMIENTOS</v>
      </c>
      <c r="F2858" s="16" t="str">
        <f t="shared" si="400"/>
        <v>064000</v>
      </c>
      <c r="G2858" s="16" t="str">
        <f>VLOOKUP(F2858:F6026,'[10]Catalogos CRI'!$A$24:$B$65,2,FALSE)</f>
        <v>ACCESORIOS DE LOS APORVECHAMIENTOS</v>
      </c>
      <c r="H2858" s="16" t="str">
        <f t="shared" si="401"/>
        <v>064010</v>
      </c>
      <c r="I2858" s="16" t="str">
        <f>VLOOKUP(H2858:H6026,'[10]Catalogos CRI'!$A$70:$B$148,2,FALSE)</f>
        <v>Otros no especificados</v>
      </c>
      <c r="J2858" s="16" t="str">
        <f t="shared" si="402"/>
        <v>064011</v>
      </c>
      <c r="K2858" s="16" t="str">
        <f>VLOOKUP(J2858:J6026,'[10]Catalogos CRI'!$A$153:$B$335,2,FALSE)</f>
        <v>Otros  accesorios</v>
      </c>
      <c r="L2858" s="16" t="str">
        <f t="shared" si="403"/>
        <v>500</v>
      </c>
      <c r="M2858" s="16" t="str">
        <f>VLOOKUP(L2858:L6026,[11]FF!$A$10:$B$16,2,FALSE)</f>
        <v>Recursos Federales</v>
      </c>
      <c r="N2858" s="16" t="str">
        <f t="shared" si="404"/>
        <v>580</v>
      </c>
      <c r="O2858" s="16" t="str">
        <f>VLOOKUP(N2858:N6026,[11]FF!$A$22:$B$93,2,FALSE)</f>
        <v>Secretaria de Cultura</v>
      </c>
      <c r="P2858" s="16">
        <v>888367</v>
      </c>
      <c r="Q2858" s="16">
        <v>11</v>
      </c>
      <c r="R2858" s="17">
        <v>0</v>
      </c>
      <c r="S2858" s="17">
        <v>0</v>
      </c>
      <c r="T2858" s="17">
        <f t="shared" si="396"/>
        <v>0</v>
      </c>
      <c r="U2858" s="17">
        <v>0</v>
      </c>
      <c r="V2858" s="17">
        <v>0</v>
      </c>
      <c r="W2858" s="17">
        <f t="shared" si="397"/>
        <v>0</v>
      </c>
      <c r="X2858" t="str">
        <f>VLOOKUP(J2858,'[12]Conver ASEJ VS Clave Nueva'!$A$4:$C$193,3,FALSE)</f>
        <v>6.4.1.9</v>
      </c>
      <c r="Y2858" t="str">
        <f>VLOOKUP(K2858,'[13]Conver ASEJ VS Clave Nueva'!$B$4:$D$193,3,FALSE)</f>
        <v>Otros  accesorios</v>
      </c>
    </row>
    <row r="2859" spans="1:25" x14ac:dyDescent="0.25">
      <c r="A2859" s="16">
        <v>88822</v>
      </c>
      <c r="B2859" s="16" t="s">
        <v>202</v>
      </c>
      <c r="C2859" s="16" t="str">
        <f t="shared" si="398"/>
        <v>2018</v>
      </c>
      <c r="D2859" s="16" t="str">
        <f t="shared" si="399"/>
        <v>060000</v>
      </c>
      <c r="E2859" s="16" t="str">
        <f>VLOOKUP(D2859:D6027,'[10]Catalogos CRI'!$A$10:$B$19,2,FALSE)</f>
        <v>APROVECHAMIENTOS</v>
      </c>
      <c r="F2859" s="16" t="str">
        <f t="shared" si="400"/>
        <v>064000</v>
      </c>
      <c r="G2859" s="16" t="str">
        <f>VLOOKUP(F2859:F6027,'[10]Catalogos CRI'!$A$24:$B$65,2,FALSE)</f>
        <v>ACCESORIOS DE LOS APORVECHAMIENTOS</v>
      </c>
      <c r="H2859" s="16" t="str">
        <f t="shared" si="401"/>
        <v>064010</v>
      </c>
      <c r="I2859" s="16" t="str">
        <f>VLOOKUP(H2859:H6027,'[10]Catalogos CRI'!$A$70:$B$148,2,FALSE)</f>
        <v>Otros no especificados</v>
      </c>
      <c r="J2859" s="16" t="str">
        <f t="shared" si="402"/>
        <v>064011</v>
      </c>
      <c r="K2859" s="16" t="str">
        <f>VLOOKUP(J2859:J6027,'[10]Catalogos CRI'!$A$153:$B$335,2,FALSE)</f>
        <v>Otros  accesorios</v>
      </c>
      <c r="L2859" s="16" t="str">
        <f t="shared" si="403"/>
        <v>500</v>
      </c>
      <c r="M2859" s="16" t="str">
        <f>VLOOKUP(L2859:L6027,[11]FF!$A$10:$B$16,2,FALSE)</f>
        <v>Recursos Federales</v>
      </c>
      <c r="N2859" s="16" t="str">
        <f t="shared" si="404"/>
        <v>580</v>
      </c>
      <c r="O2859" s="16" t="str">
        <f>VLOOKUP(N2859:N6027,[11]FF!$A$22:$B$93,2,FALSE)</f>
        <v>Secretaria de Cultura</v>
      </c>
      <c r="P2859" s="16">
        <v>888368</v>
      </c>
      <c r="Q2859" s="16">
        <v>12</v>
      </c>
      <c r="R2859" s="17">
        <v>0</v>
      </c>
      <c r="S2859" s="17">
        <v>0</v>
      </c>
      <c r="T2859" s="17">
        <f t="shared" si="396"/>
        <v>0</v>
      </c>
      <c r="U2859" s="17">
        <v>0</v>
      </c>
      <c r="V2859" s="17">
        <v>0</v>
      </c>
      <c r="W2859" s="17">
        <f t="shared" si="397"/>
        <v>0</v>
      </c>
      <c r="X2859" t="str">
        <f>VLOOKUP(J2859,'[12]Conver ASEJ VS Clave Nueva'!$A$4:$C$193,3,FALSE)</f>
        <v>6.4.1.9</v>
      </c>
      <c r="Y2859" t="str">
        <f>VLOOKUP(K2859,'[13]Conver ASEJ VS Clave Nueva'!$B$4:$D$193,3,FALSE)</f>
        <v>Otros  accesorios</v>
      </c>
    </row>
    <row r="2860" spans="1:25" x14ac:dyDescent="0.25">
      <c r="A2860" s="16">
        <v>88823</v>
      </c>
      <c r="B2860" s="16" t="s">
        <v>204</v>
      </c>
      <c r="C2860" s="16" t="str">
        <f t="shared" si="398"/>
        <v>2018</v>
      </c>
      <c r="D2860" s="16" t="str">
        <f t="shared" si="399"/>
        <v>060000</v>
      </c>
      <c r="E2860" s="16" t="str">
        <f>VLOOKUP(D2860:D6028,'[10]Catalogos CRI'!$A$10:$B$19,2,FALSE)</f>
        <v>APROVECHAMIENTOS</v>
      </c>
      <c r="F2860" s="16" t="str">
        <f t="shared" si="400"/>
        <v>064000</v>
      </c>
      <c r="G2860" s="16" t="str">
        <f>VLOOKUP(F2860:F6028,'[10]Catalogos CRI'!$A$24:$B$65,2,FALSE)</f>
        <v>ACCESORIOS DE LOS APORVECHAMIENTOS</v>
      </c>
      <c r="H2860" s="16" t="str">
        <f t="shared" si="401"/>
        <v>064010</v>
      </c>
      <c r="I2860" s="16" t="str">
        <f>VLOOKUP(H2860:H6028,'[10]Catalogos CRI'!$A$70:$B$148,2,FALSE)</f>
        <v>Otros no especificados</v>
      </c>
      <c r="J2860" s="16" t="str">
        <f t="shared" si="402"/>
        <v>064011</v>
      </c>
      <c r="K2860" s="16" t="str">
        <f>VLOOKUP(J2860:J6028,'[10]Catalogos CRI'!$A$153:$B$335,2,FALSE)</f>
        <v>Otros  accesorios</v>
      </c>
      <c r="L2860" s="16" t="str">
        <f t="shared" si="403"/>
        <v>600</v>
      </c>
      <c r="M2860" s="16" t="str">
        <f>VLOOKUP(L2860:L6028,[11]FF!$A$10:$B$16,2,FALSE)</f>
        <v>Recursos Estatales</v>
      </c>
      <c r="N2860" s="16" t="str">
        <f t="shared" si="404"/>
        <v>620</v>
      </c>
      <c r="O2860" s="16" t="str">
        <f>VLOOKUP(N2860:N6028,[11]FF!$A$22:$B$93,2,FALSE)</f>
        <v>CZM 2015</v>
      </c>
      <c r="P2860" s="16">
        <v>888369</v>
      </c>
      <c r="Q2860" s="16">
        <v>1</v>
      </c>
      <c r="R2860" s="17">
        <v>0</v>
      </c>
      <c r="S2860" s="17">
        <v>0</v>
      </c>
      <c r="T2860" s="17">
        <f t="shared" si="396"/>
        <v>0</v>
      </c>
      <c r="U2860" s="17">
        <v>0</v>
      </c>
      <c r="V2860" s="17">
        <v>0</v>
      </c>
      <c r="W2860" s="17">
        <f t="shared" si="397"/>
        <v>0</v>
      </c>
      <c r="X2860" t="str">
        <f>VLOOKUP(J2860,'[12]Conver ASEJ VS Clave Nueva'!$A$4:$C$193,3,FALSE)</f>
        <v>6.4.1.9</v>
      </c>
      <c r="Y2860" t="str">
        <f>VLOOKUP(K2860,'[13]Conver ASEJ VS Clave Nueva'!$B$4:$D$193,3,FALSE)</f>
        <v>Otros  accesorios</v>
      </c>
    </row>
    <row r="2861" spans="1:25" x14ac:dyDescent="0.25">
      <c r="A2861" s="16">
        <v>88823</v>
      </c>
      <c r="B2861" s="16" t="s">
        <v>204</v>
      </c>
      <c r="C2861" s="16" t="str">
        <f t="shared" si="398"/>
        <v>2018</v>
      </c>
      <c r="D2861" s="16" t="str">
        <f t="shared" si="399"/>
        <v>060000</v>
      </c>
      <c r="E2861" s="16" t="str">
        <f>VLOOKUP(D2861:D6029,'[10]Catalogos CRI'!$A$10:$B$19,2,FALSE)</f>
        <v>APROVECHAMIENTOS</v>
      </c>
      <c r="F2861" s="16" t="str">
        <f t="shared" si="400"/>
        <v>064000</v>
      </c>
      <c r="G2861" s="16" t="str">
        <f>VLOOKUP(F2861:F6029,'[10]Catalogos CRI'!$A$24:$B$65,2,FALSE)</f>
        <v>ACCESORIOS DE LOS APORVECHAMIENTOS</v>
      </c>
      <c r="H2861" s="16" t="str">
        <f t="shared" si="401"/>
        <v>064010</v>
      </c>
      <c r="I2861" s="16" t="str">
        <f>VLOOKUP(H2861:H6029,'[10]Catalogos CRI'!$A$70:$B$148,2,FALSE)</f>
        <v>Otros no especificados</v>
      </c>
      <c r="J2861" s="16" t="str">
        <f t="shared" si="402"/>
        <v>064011</v>
      </c>
      <c r="K2861" s="16" t="str">
        <f>VLOOKUP(J2861:J6029,'[10]Catalogos CRI'!$A$153:$B$335,2,FALSE)</f>
        <v>Otros  accesorios</v>
      </c>
      <c r="L2861" s="16" t="str">
        <f t="shared" si="403"/>
        <v>600</v>
      </c>
      <c r="M2861" s="16" t="str">
        <f>VLOOKUP(L2861:L6029,[11]FF!$A$10:$B$16,2,FALSE)</f>
        <v>Recursos Estatales</v>
      </c>
      <c r="N2861" s="16" t="str">
        <f t="shared" si="404"/>
        <v>620</v>
      </c>
      <c r="O2861" s="16" t="str">
        <f>VLOOKUP(N2861:N6029,[11]FF!$A$22:$B$93,2,FALSE)</f>
        <v>CZM 2015</v>
      </c>
      <c r="P2861" s="16">
        <v>888370</v>
      </c>
      <c r="Q2861" s="16">
        <v>2</v>
      </c>
      <c r="R2861" s="17">
        <v>0</v>
      </c>
      <c r="S2861" s="17">
        <v>0</v>
      </c>
      <c r="T2861" s="17">
        <f t="shared" si="396"/>
        <v>0</v>
      </c>
      <c r="U2861" s="17">
        <v>0</v>
      </c>
      <c r="V2861" s="17">
        <v>0</v>
      </c>
      <c r="W2861" s="17">
        <f t="shared" si="397"/>
        <v>0</v>
      </c>
      <c r="X2861" t="str">
        <f>VLOOKUP(J2861,'[12]Conver ASEJ VS Clave Nueva'!$A$4:$C$193,3,FALSE)</f>
        <v>6.4.1.9</v>
      </c>
      <c r="Y2861" t="str">
        <f>VLOOKUP(K2861,'[13]Conver ASEJ VS Clave Nueva'!$B$4:$D$193,3,FALSE)</f>
        <v>Otros  accesorios</v>
      </c>
    </row>
    <row r="2862" spans="1:25" x14ac:dyDescent="0.25">
      <c r="A2862" s="16">
        <v>88823</v>
      </c>
      <c r="B2862" s="16" t="s">
        <v>204</v>
      </c>
      <c r="C2862" s="16" t="str">
        <f t="shared" si="398"/>
        <v>2018</v>
      </c>
      <c r="D2862" s="16" t="str">
        <f t="shared" si="399"/>
        <v>060000</v>
      </c>
      <c r="E2862" s="16" t="str">
        <f>VLOOKUP(D2862:D6030,'[10]Catalogos CRI'!$A$10:$B$19,2,FALSE)</f>
        <v>APROVECHAMIENTOS</v>
      </c>
      <c r="F2862" s="16" t="str">
        <f t="shared" si="400"/>
        <v>064000</v>
      </c>
      <c r="G2862" s="16" t="str">
        <f>VLOOKUP(F2862:F6030,'[10]Catalogos CRI'!$A$24:$B$65,2,FALSE)</f>
        <v>ACCESORIOS DE LOS APORVECHAMIENTOS</v>
      </c>
      <c r="H2862" s="16" t="str">
        <f t="shared" si="401"/>
        <v>064010</v>
      </c>
      <c r="I2862" s="16" t="str">
        <f>VLOOKUP(H2862:H6030,'[10]Catalogos CRI'!$A$70:$B$148,2,FALSE)</f>
        <v>Otros no especificados</v>
      </c>
      <c r="J2862" s="16" t="str">
        <f t="shared" si="402"/>
        <v>064011</v>
      </c>
      <c r="K2862" s="16" t="str">
        <f>VLOOKUP(J2862:J6030,'[10]Catalogos CRI'!$A$153:$B$335,2,FALSE)</f>
        <v>Otros  accesorios</v>
      </c>
      <c r="L2862" s="16" t="str">
        <f t="shared" si="403"/>
        <v>600</v>
      </c>
      <c r="M2862" s="16" t="str">
        <f>VLOOKUP(L2862:L6030,[11]FF!$A$10:$B$16,2,FALSE)</f>
        <v>Recursos Estatales</v>
      </c>
      <c r="N2862" s="16" t="str">
        <f t="shared" si="404"/>
        <v>620</v>
      </c>
      <c r="O2862" s="16" t="str">
        <f>VLOOKUP(N2862:N6030,[11]FF!$A$22:$B$93,2,FALSE)</f>
        <v>CZM 2015</v>
      </c>
      <c r="P2862" s="16">
        <v>888371</v>
      </c>
      <c r="Q2862" s="16">
        <v>3</v>
      </c>
      <c r="R2862" s="17">
        <v>0</v>
      </c>
      <c r="S2862" s="17">
        <v>0</v>
      </c>
      <c r="T2862" s="17">
        <f t="shared" si="396"/>
        <v>0</v>
      </c>
      <c r="U2862" s="17">
        <v>0</v>
      </c>
      <c r="V2862" s="17">
        <v>0</v>
      </c>
      <c r="W2862" s="17">
        <f t="shared" si="397"/>
        <v>0</v>
      </c>
      <c r="X2862" t="str">
        <f>VLOOKUP(J2862,'[12]Conver ASEJ VS Clave Nueva'!$A$4:$C$193,3,FALSE)</f>
        <v>6.4.1.9</v>
      </c>
      <c r="Y2862" t="str">
        <f>VLOOKUP(K2862,'[13]Conver ASEJ VS Clave Nueva'!$B$4:$D$193,3,FALSE)</f>
        <v>Otros  accesorios</v>
      </c>
    </row>
    <row r="2863" spans="1:25" x14ac:dyDescent="0.25">
      <c r="A2863" s="16">
        <v>88823</v>
      </c>
      <c r="B2863" s="16" t="s">
        <v>204</v>
      </c>
      <c r="C2863" s="16" t="str">
        <f t="shared" si="398"/>
        <v>2018</v>
      </c>
      <c r="D2863" s="16" t="str">
        <f t="shared" si="399"/>
        <v>060000</v>
      </c>
      <c r="E2863" s="16" t="str">
        <f>VLOOKUP(D2863:D6031,'[10]Catalogos CRI'!$A$10:$B$19,2,FALSE)</f>
        <v>APROVECHAMIENTOS</v>
      </c>
      <c r="F2863" s="16" t="str">
        <f t="shared" si="400"/>
        <v>064000</v>
      </c>
      <c r="G2863" s="16" t="str">
        <f>VLOOKUP(F2863:F6031,'[10]Catalogos CRI'!$A$24:$B$65,2,FALSE)</f>
        <v>ACCESORIOS DE LOS APORVECHAMIENTOS</v>
      </c>
      <c r="H2863" s="16" t="str">
        <f t="shared" si="401"/>
        <v>064010</v>
      </c>
      <c r="I2863" s="16" t="str">
        <f>VLOOKUP(H2863:H6031,'[10]Catalogos CRI'!$A$70:$B$148,2,FALSE)</f>
        <v>Otros no especificados</v>
      </c>
      <c r="J2863" s="16" t="str">
        <f t="shared" si="402"/>
        <v>064011</v>
      </c>
      <c r="K2863" s="16" t="str">
        <f>VLOOKUP(J2863:J6031,'[10]Catalogos CRI'!$A$153:$B$335,2,FALSE)</f>
        <v>Otros  accesorios</v>
      </c>
      <c r="L2863" s="16" t="str">
        <f t="shared" si="403"/>
        <v>600</v>
      </c>
      <c r="M2863" s="16" t="str">
        <f>VLOOKUP(L2863:L6031,[11]FF!$A$10:$B$16,2,FALSE)</f>
        <v>Recursos Estatales</v>
      </c>
      <c r="N2863" s="16" t="str">
        <f t="shared" si="404"/>
        <v>620</v>
      </c>
      <c r="O2863" s="16" t="str">
        <f>VLOOKUP(N2863:N6031,[11]FF!$A$22:$B$93,2,FALSE)</f>
        <v>CZM 2015</v>
      </c>
      <c r="P2863" s="16">
        <v>888372</v>
      </c>
      <c r="Q2863" s="16">
        <v>4</v>
      </c>
      <c r="R2863" s="17">
        <v>0</v>
      </c>
      <c r="S2863" s="17">
        <v>0</v>
      </c>
      <c r="T2863" s="17">
        <f t="shared" si="396"/>
        <v>0</v>
      </c>
      <c r="U2863" s="17">
        <v>0</v>
      </c>
      <c r="V2863" s="17">
        <v>0</v>
      </c>
      <c r="W2863" s="17">
        <f t="shared" si="397"/>
        <v>0</v>
      </c>
      <c r="X2863" t="str">
        <f>VLOOKUP(J2863,'[12]Conver ASEJ VS Clave Nueva'!$A$4:$C$193,3,FALSE)</f>
        <v>6.4.1.9</v>
      </c>
      <c r="Y2863" t="str">
        <f>VLOOKUP(K2863,'[13]Conver ASEJ VS Clave Nueva'!$B$4:$D$193,3,FALSE)</f>
        <v>Otros  accesorios</v>
      </c>
    </row>
    <row r="2864" spans="1:25" x14ac:dyDescent="0.25">
      <c r="A2864" s="16">
        <v>88823</v>
      </c>
      <c r="B2864" s="16" t="s">
        <v>204</v>
      </c>
      <c r="C2864" s="16" t="str">
        <f t="shared" si="398"/>
        <v>2018</v>
      </c>
      <c r="D2864" s="16" t="str">
        <f t="shared" si="399"/>
        <v>060000</v>
      </c>
      <c r="E2864" s="16" t="str">
        <f>VLOOKUP(D2864:D6032,'[10]Catalogos CRI'!$A$10:$B$19,2,FALSE)</f>
        <v>APROVECHAMIENTOS</v>
      </c>
      <c r="F2864" s="16" t="str">
        <f t="shared" si="400"/>
        <v>064000</v>
      </c>
      <c r="G2864" s="16" t="str">
        <f>VLOOKUP(F2864:F6032,'[10]Catalogos CRI'!$A$24:$B$65,2,FALSE)</f>
        <v>ACCESORIOS DE LOS APORVECHAMIENTOS</v>
      </c>
      <c r="H2864" s="16" t="str">
        <f t="shared" si="401"/>
        <v>064010</v>
      </c>
      <c r="I2864" s="16" t="str">
        <f>VLOOKUP(H2864:H6032,'[10]Catalogos CRI'!$A$70:$B$148,2,FALSE)</f>
        <v>Otros no especificados</v>
      </c>
      <c r="J2864" s="16" t="str">
        <f t="shared" si="402"/>
        <v>064011</v>
      </c>
      <c r="K2864" s="16" t="str">
        <f>VLOOKUP(J2864:J6032,'[10]Catalogos CRI'!$A$153:$B$335,2,FALSE)</f>
        <v>Otros  accesorios</v>
      </c>
      <c r="L2864" s="16" t="str">
        <f t="shared" si="403"/>
        <v>600</v>
      </c>
      <c r="M2864" s="16" t="str">
        <f>VLOOKUP(L2864:L6032,[11]FF!$A$10:$B$16,2,FALSE)</f>
        <v>Recursos Estatales</v>
      </c>
      <c r="N2864" s="16" t="str">
        <f t="shared" si="404"/>
        <v>620</v>
      </c>
      <c r="O2864" s="16" t="str">
        <f>VLOOKUP(N2864:N6032,[11]FF!$A$22:$B$93,2,FALSE)</f>
        <v>CZM 2015</v>
      </c>
      <c r="P2864" s="16">
        <v>888373</v>
      </c>
      <c r="Q2864" s="16">
        <v>5</v>
      </c>
      <c r="R2864" s="17">
        <v>0</v>
      </c>
      <c r="S2864" s="17">
        <v>0</v>
      </c>
      <c r="T2864" s="17">
        <f t="shared" si="396"/>
        <v>0</v>
      </c>
      <c r="U2864" s="17">
        <v>0</v>
      </c>
      <c r="V2864" s="17">
        <v>0</v>
      </c>
      <c r="W2864" s="17">
        <f t="shared" si="397"/>
        <v>0</v>
      </c>
      <c r="X2864" t="str">
        <f>VLOOKUP(J2864,'[12]Conver ASEJ VS Clave Nueva'!$A$4:$C$193,3,FALSE)</f>
        <v>6.4.1.9</v>
      </c>
      <c r="Y2864" t="str">
        <f>VLOOKUP(K2864,'[13]Conver ASEJ VS Clave Nueva'!$B$4:$D$193,3,FALSE)</f>
        <v>Otros  accesorios</v>
      </c>
    </row>
    <row r="2865" spans="1:25" x14ac:dyDescent="0.25">
      <c r="A2865" s="16">
        <v>88823</v>
      </c>
      <c r="B2865" s="16" t="s">
        <v>204</v>
      </c>
      <c r="C2865" s="16" t="str">
        <f t="shared" si="398"/>
        <v>2018</v>
      </c>
      <c r="D2865" s="16" t="str">
        <f t="shared" si="399"/>
        <v>060000</v>
      </c>
      <c r="E2865" s="16" t="str">
        <f>VLOOKUP(D2865:D6033,'[10]Catalogos CRI'!$A$10:$B$19,2,FALSE)</f>
        <v>APROVECHAMIENTOS</v>
      </c>
      <c r="F2865" s="16" t="str">
        <f t="shared" si="400"/>
        <v>064000</v>
      </c>
      <c r="G2865" s="16" t="str">
        <f>VLOOKUP(F2865:F6033,'[10]Catalogos CRI'!$A$24:$B$65,2,FALSE)</f>
        <v>ACCESORIOS DE LOS APORVECHAMIENTOS</v>
      </c>
      <c r="H2865" s="16" t="str">
        <f t="shared" si="401"/>
        <v>064010</v>
      </c>
      <c r="I2865" s="16" t="str">
        <f>VLOOKUP(H2865:H6033,'[10]Catalogos CRI'!$A$70:$B$148,2,FALSE)</f>
        <v>Otros no especificados</v>
      </c>
      <c r="J2865" s="16" t="str">
        <f t="shared" si="402"/>
        <v>064011</v>
      </c>
      <c r="K2865" s="16" t="str">
        <f>VLOOKUP(J2865:J6033,'[10]Catalogos CRI'!$A$153:$B$335,2,FALSE)</f>
        <v>Otros  accesorios</v>
      </c>
      <c r="L2865" s="16" t="str">
        <f t="shared" si="403"/>
        <v>600</v>
      </c>
      <c r="M2865" s="16" t="str">
        <f>VLOOKUP(L2865:L6033,[11]FF!$A$10:$B$16,2,FALSE)</f>
        <v>Recursos Estatales</v>
      </c>
      <c r="N2865" s="16" t="str">
        <f t="shared" si="404"/>
        <v>620</v>
      </c>
      <c r="O2865" s="16" t="str">
        <f>VLOOKUP(N2865:N6033,[11]FF!$A$22:$B$93,2,FALSE)</f>
        <v>CZM 2015</v>
      </c>
      <c r="P2865" s="16">
        <v>888374</v>
      </c>
      <c r="Q2865" s="16">
        <v>6</v>
      </c>
      <c r="R2865" s="17">
        <v>0</v>
      </c>
      <c r="S2865" s="17">
        <v>0</v>
      </c>
      <c r="T2865" s="17">
        <f t="shared" si="396"/>
        <v>0</v>
      </c>
      <c r="U2865" s="17">
        <v>0</v>
      </c>
      <c r="V2865" s="17">
        <v>0</v>
      </c>
      <c r="W2865" s="17">
        <f t="shared" si="397"/>
        <v>0</v>
      </c>
      <c r="X2865" t="str">
        <f>VLOOKUP(J2865,'[12]Conver ASEJ VS Clave Nueva'!$A$4:$C$193,3,FALSE)</f>
        <v>6.4.1.9</v>
      </c>
      <c r="Y2865" t="str">
        <f>VLOOKUP(K2865,'[13]Conver ASEJ VS Clave Nueva'!$B$4:$D$193,3,FALSE)</f>
        <v>Otros  accesorios</v>
      </c>
    </row>
    <row r="2866" spans="1:25" x14ac:dyDescent="0.25">
      <c r="A2866" s="16">
        <v>88823</v>
      </c>
      <c r="B2866" s="16" t="s">
        <v>204</v>
      </c>
      <c r="C2866" s="16" t="str">
        <f t="shared" si="398"/>
        <v>2018</v>
      </c>
      <c r="D2866" s="16" t="str">
        <f t="shared" si="399"/>
        <v>060000</v>
      </c>
      <c r="E2866" s="16" t="str">
        <f>VLOOKUP(D2866:D6034,'[10]Catalogos CRI'!$A$10:$B$19,2,FALSE)</f>
        <v>APROVECHAMIENTOS</v>
      </c>
      <c r="F2866" s="16" t="str">
        <f t="shared" si="400"/>
        <v>064000</v>
      </c>
      <c r="G2866" s="16" t="str">
        <f>VLOOKUP(F2866:F6034,'[10]Catalogos CRI'!$A$24:$B$65,2,FALSE)</f>
        <v>ACCESORIOS DE LOS APORVECHAMIENTOS</v>
      </c>
      <c r="H2866" s="16" t="str">
        <f t="shared" si="401"/>
        <v>064010</v>
      </c>
      <c r="I2866" s="16" t="str">
        <f>VLOOKUP(H2866:H6034,'[10]Catalogos CRI'!$A$70:$B$148,2,FALSE)</f>
        <v>Otros no especificados</v>
      </c>
      <c r="J2866" s="16" t="str">
        <f t="shared" si="402"/>
        <v>064011</v>
      </c>
      <c r="K2866" s="16" t="str">
        <f>VLOOKUP(J2866:J6034,'[10]Catalogos CRI'!$A$153:$B$335,2,FALSE)</f>
        <v>Otros  accesorios</v>
      </c>
      <c r="L2866" s="16" t="str">
        <f t="shared" si="403"/>
        <v>600</v>
      </c>
      <c r="M2866" s="16" t="str">
        <f>VLOOKUP(L2866:L6034,[11]FF!$A$10:$B$16,2,FALSE)</f>
        <v>Recursos Estatales</v>
      </c>
      <c r="N2866" s="16" t="str">
        <f t="shared" si="404"/>
        <v>620</v>
      </c>
      <c r="O2866" s="16" t="str">
        <f>VLOOKUP(N2866:N6034,[11]FF!$A$22:$B$93,2,FALSE)</f>
        <v>CZM 2015</v>
      </c>
      <c r="P2866" s="16">
        <v>888375</v>
      </c>
      <c r="Q2866" s="16">
        <v>7</v>
      </c>
      <c r="R2866" s="17">
        <v>0</v>
      </c>
      <c r="S2866" s="17">
        <v>0</v>
      </c>
      <c r="T2866" s="17">
        <f t="shared" si="396"/>
        <v>0</v>
      </c>
      <c r="U2866" s="17">
        <v>0</v>
      </c>
      <c r="V2866" s="17">
        <v>0</v>
      </c>
      <c r="W2866" s="17">
        <f t="shared" si="397"/>
        <v>0</v>
      </c>
      <c r="X2866" t="str">
        <f>VLOOKUP(J2866,'[12]Conver ASEJ VS Clave Nueva'!$A$4:$C$193,3,FALSE)</f>
        <v>6.4.1.9</v>
      </c>
      <c r="Y2866" t="str">
        <f>VLOOKUP(K2866,'[13]Conver ASEJ VS Clave Nueva'!$B$4:$D$193,3,FALSE)</f>
        <v>Otros  accesorios</v>
      </c>
    </row>
    <row r="2867" spans="1:25" x14ac:dyDescent="0.25">
      <c r="A2867" s="16">
        <v>88823</v>
      </c>
      <c r="B2867" s="16" t="s">
        <v>204</v>
      </c>
      <c r="C2867" s="16" t="str">
        <f t="shared" si="398"/>
        <v>2018</v>
      </c>
      <c r="D2867" s="16" t="str">
        <f t="shared" si="399"/>
        <v>060000</v>
      </c>
      <c r="E2867" s="16" t="str">
        <f>VLOOKUP(D2867:D6035,'[10]Catalogos CRI'!$A$10:$B$19,2,FALSE)</f>
        <v>APROVECHAMIENTOS</v>
      </c>
      <c r="F2867" s="16" t="str">
        <f t="shared" si="400"/>
        <v>064000</v>
      </c>
      <c r="G2867" s="16" t="str">
        <f>VLOOKUP(F2867:F6035,'[10]Catalogos CRI'!$A$24:$B$65,2,FALSE)</f>
        <v>ACCESORIOS DE LOS APORVECHAMIENTOS</v>
      </c>
      <c r="H2867" s="16" t="str">
        <f t="shared" si="401"/>
        <v>064010</v>
      </c>
      <c r="I2867" s="16" t="str">
        <f>VLOOKUP(H2867:H6035,'[10]Catalogos CRI'!$A$70:$B$148,2,FALSE)</f>
        <v>Otros no especificados</v>
      </c>
      <c r="J2867" s="16" t="str">
        <f t="shared" si="402"/>
        <v>064011</v>
      </c>
      <c r="K2867" s="16" t="str">
        <f>VLOOKUP(J2867:J6035,'[10]Catalogos CRI'!$A$153:$B$335,2,FALSE)</f>
        <v>Otros  accesorios</v>
      </c>
      <c r="L2867" s="16" t="str">
        <f t="shared" si="403"/>
        <v>600</v>
      </c>
      <c r="M2867" s="16" t="str">
        <f>VLOOKUP(L2867:L6035,[11]FF!$A$10:$B$16,2,FALSE)</f>
        <v>Recursos Estatales</v>
      </c>
      <c r="N2867" s="16" t="str">
        <f t="shared" si="404"/>
        <v>620</v>
      </c>
      <c r="O2867" s="16" t="str">
        <f>VLOOKUP(N2867:N6035,[11]FF!$A$22:$B$93,2,FALSE)</f>
        <v>CZM 2015</v>
      </c>
      <c r="P2867" s="16">
        <v>888376</v>
      </c>
      <c r="Q2867" s="16">
        <v>8</v>
      </c>
      <c r="R2867" s="17">
        <v>0</v>
      </c>
      <c r="S2867" s="17">
        <v>0</v>
      </c>
      <c r="T2867" s="17">
        <f t="shared" si="396"/>
        <v>0</v>
      </c>
      <c r="U2867" s="17">
        <v>0</v>
      </c>
      <c r="V2867" s="17">
        <v>1.1499999999999999</v>
      </c>
      <c r="W2867" s="17">
        <f t="shared" si="397"/>
        <v>-1.1499999999999999</v>
      </c>
      <c r="X2867" t="str">
        <f>VLOOKUP(J2867,'[12]Conver ASEJ VS Clave Nueva'!$A$4:$C$193,3,FALSE)</f>
        <v>6.4.1.9</v>
      </c>
      <c r="Y2867" t="str">
        <f>VLOOKUP(K2867,'[13]Conver ASEJ VS Clave Nueva'!$B$4:$D$193,3,FALSE)</f>
        <v>Otros  accesorios</v>
      </c>
    </row>
    <row r="2868" spans="1:25" x14ac:dyDescent="0.25">
      <c r="A2868" s="16">
        <v>88823</v>
      </c>
      <c r="B2868" s="16" t="s">
        <v>204</v>
      </c>
      <c r="C2868" s="16" t="str">
        <f t="shared" si="398"/>
        <v>2018</v>
      </c>
      <c r="D2868" s="16" t="str">
        <f t="shared" si="399"/>
        <v>060000</v>
      </c>
      <c r="E2868" s="16" t="str">
        <f>VLOOKUP(D2868:D6036,'[10]Catalogos CRI'!$A$10:$B$19,2,FALSE)</f>
        <v>APROVECHAMIENTOS</v>
      </c>
      <c r="F2868" s="16" t="str">
        <f t="shared" si="400"/>
        <v>064000</v>
      </c>
      <c r="G2868" s="16" t="str">
        <f>VLOOKUP(F2868:F6036,'[10]Catalogos CRI'!$A$24:$B$65,2,FALSE)</f>
        <v>ACCESORIOS DE LOS APORVECHAMIENTOS</v>
      </c>
      <c r="H2868" s="16" t="str">
        <f t="shared" si="401"/>
        <v>064010</v>
      </c>
      <c r="I2868" s="16" t="str">
        <f>VLOOKUP(H2868:H6036,'[10]Catalogos CRI'!$A$70:$B$148,2,FALSE)</f>
        <v>Otros no especificados</v>
      </c>
      <c r="J2868" s="16" t="str">
        <f t="shared" si="402"/>
        <v>064011</v>
      </c>
      <c r="K2868" s="16" t="str">
        <f>VLOOKUP(J2868:J6036,'[10]Catalogos CRI'!$A$153:$B$335,2,FALSE)</f>
        <v>Otros  accesorios</v>
      </c>
      <c r="L2868" s="16" t="str">
        <f t="shared" si="403"/>
        <v>600</v>
      </c>
      <c r="M2868" s="16" t="str">
        <f>VLOOKUP(L2868:L6036,[11]FF!$A$10:$B$16,2,FALSE)</f>
        <v>Recursos Estatales</v>
      </c>
      <c r="N2868" s="16" t="str">
        <f t="shared" si="404"/>
        <v>620</v>
      </c>
      <c r="O2868" s="16" t="str">
        <f>VLOOKUP(N2868:N6036,[11]FF!$A$22:$B$93,2,FALSE)</f>
        <v>CZM 2015</v>
      </c>
      <c r="P2868" s="16">
        <v>888377</v>
      </c>
      <c r="Q2868" s="16">
        <v>9</v>
      </c>
      <c r="R2868" s="17">
        <v>0</v>
      </c>
      <c r="S2868" s="17">
        <v>0</v>
      </c>
      <c r="T2868" s="17">
        <f t="shared" si="396"/>
        <v>0</v>
      </c>
      <c r="U2868" s="17">
        <v>0</v>
      </c>
      <c r="V2868" s="17">
        <v>0</v>
      </c>
      <c r="W2868" s="17">
        <f t="shared" si="397"/>
        <v>0</v>
      </c>
      <c r="X2868" t="str">
        <f>VLOOKUP(J2868,'[12]Conver ASEJ VS Clave Nueva'!$A$4:$C$193,3,FALSE)</f>
        <v>6.4.1.9</v>
      </c>
      <c r="Y2868" t="str">
        <f>VLOOKUP(K2868,'[13]Conver ASEJ VS Clave Nueva'!$B$4:$D$193,3,FALSE)</f>
        <v>Otros  accesorios</v>
      </c>
    </row>
    <row r="2869" spans="1:25" x14ac:dyDescent="0.25">
      <c r="A2869" s="16">
        <v>88823</v>
      </c>
      <c r="B2869" s="16" t="s">
        <v>204</v>
      </c>
      <c r="C2869" s="16" t="str">
        <f t="shared" si="398"/>
        <v>2018</v>
      </c>
      <c r="D2869" s="16" t="str">
        <f t="shared" si="399"/>
        <v>060000</v>
      </c>
      <c r="E2869" s="16" t="str">
        <f>VLOOKUP(D2869:D6037,'[10]Catalogos CRI'!$A$10:$B$19,2,FALSE)</f>
        <v>APROVECHAMIENTOS</v>
      </c>
      <c r="F2869" s="16" t="str">
        <f t="shared" si="400"/>
        <v>064000</v>
      </c>
      <c r="G2869" s="16" t="str">
        <f>VLOOKUP(F2869:F6037,'[10]Catalogos CRI'!$A$24:$B$65,2,FALSE)</f>
        <v>ACCESORIOS DE LOS APORVECHAMIENTOS</v>
      </c>
      <c r="H2869" s="16" t="str">
        <f t="shared" si="401"/>
        <v>064010</v>
      </c>
      <c r="I2869" s="16" t="str">
        <f>VLOOKUP(H2869:H6037,'[10]Catalogos CRI'!$A$70:$B$148,2,FALSE)</f>
        <v>Otros no especificados</v>
      </c>
      <c r="J2869" s="16" t="str">
        <f t="shared" si="402"/>
        <v>064011</v>
      </c>
      <c r="K2869" s="16" t="str">
        <f>VLOOKUP(J2869:J6037,'[10]Catalogos CRI'!$A$153:$B$335,2,FALSE)</f>
        <v>Otros  accesorios</v>
      </c>
      <c r="L2869" s="16" t="str">
        <f t="shared" si="403"/>
        <v>600</v>
      </c>
      <c r="M2869" s="16" t="str">
        <f>VLOOKUP(L2869:L6037,[11]FF!$A$10:$B$16,2,FALSE)</f>
        <v>Recursos Estatales</v>
      </c>
      <c r="N2869" s="16" t="str">
        <f t="shared" si="404"/>
        <v>620</v>
      </c>
      <c r="O2869" s="16" t="str">
        <f>VLOOKUP(N2869:N6037,[11]FF!$A$22:$B$93,2,FALSE)</f>
        <v>CZM 2015</v>
      </c>
      <c r="P2869" s="16">
        <v>888378</v>
      </c>
      <c r="Q2869" s="16">
        <v>10</v>
      </c>
      <c r="R2869" s="17">
        <v>0</v>
      </c>
      <c r="S2869" s="17">
        <v>0</v>
      </c>
      <c r="T2869" s="17">
        <f t="shared" si="396"/>
        <v>0</v>
      </c>
      <c r="U2869" s="17">
        <v>0</v>
      </c>
      <c r="V2869" s="17">
        <v>0</v>
      </c>
      <c r="W2869" s="17">
        <f t="shared" si="397"/>
        <v>0</v>
      </c>
      <c r="X2869" t="str">
        <f>VLOOKUP(J2869,'[12]Conver ASEJ VS Clave Nueva'!$A$4:$C$193,3,FALSE)</f>
        <v>6.4.1.9</v>
      </c>
      <c r="Y2869" t="str">
        <f>VLOOKUP(K2869,'[13]Conver ASEJ VS Clave Nueva'!$B$4:$D$193,3,FALSE)</f>
        <v>Otros  accesorios</v>
      </c>
    </row>
    <row r="2870" spans="1:25" x14ac:dyDescent="0.25">
      <c r="A2870" s="16">
        <v>88823</v>
      </c>
      <c r="B2870" s="16" t="s">
        <v>204</v>
      </c>
      <c r="C2870" s="16" t="str">
        <f t="shared" si="398"/>
        <v>2018</v>
      </c>
      <c r="D2870" s="16" t="str">
        <f t="shared" si="399"/>
        <v>060000</v>
      </c>
      <c r="E2870" s="16" t="str">
        <f>VLOOKUP(D2870:D6038,'[10]Catalogos CRI'!$A$10:$B$19,2,FALSE)</f>
        <v>APROVECHAMIENTOS</v>
      </c>
      <c r="F2870" s="16" t="str">
        <f t="shared" si="400"/>
        <v>064000</v>
      </c>
      <c r="G2870" s="16" t="str">
        <f>VLOOKUP(F2870:F6038,'[10]Catalogos CRI'!$A$24:$B$65,2,FALSE)</f>
        <v>ACCESORIOS DE LOS APORVECHAMIENTOS</v>
      </c>
      <c r="H2870" s="16" t="str">
        <f t="shared" si="401"/>
        <v>064010</v>
      </c>
      <c r="I2870" s="16" t="str">
        <f>VLOOKUP(H2870:H6038,'[10]Catalogos CRI'!$A$70:$B$148,2,FALSE)</f>
        <v>Otros no especificados</v>
      </c>
      <c r="J2870" s="16" t="str">
        <f t="shared" si="402"/>
        <v>064011</v>
      </c>
      <c r="K2870" s="16" t="str">
        <f>VLOOKUP(J2870:J6038,'[10]Catalogos CRI'!$A$153:$B$335,2,FALSE)</f>
        <v>Otros  accesorios</v>
      </c>
      <c r="L2870" s="16" t="str">
        <f t="shared" si="403"/>
        <v>600</v>
      </c>
      <c r="M2870" s="16" t="str">
        <f>VLOOKUP(L2870:L6038,[11]FF!$A$10:$B$16,2,FALSE)</f>
        <v>Recursos Estatales</v>
      </c>
      <c r="N2870" s="16" t="str">
        <f t="shared" si="404"/>
        <v>620</v>
      </c>
      <c r="O2870" s="16" t="str">
        <f>VLOOKUP(N2870:N6038,[11]FF!$A$22:$B$93,2,FALSE)</f>
        <v>CZM 2015</v>
      </c>
      <c r="P2870" s="16">
        <v>888379</v>
      </c>
      <c r="Q2870" s="16">
        <v>11</v>
      </c>
      <c r="R2870" s="17">
        <v>0</v>
      </c>
      <c r="S2870" s="17">
        <v>0</v>
      </c>
      <c r="T2870" s="17">
        <f t="shared" si="396"/>
        <v>0</v>
      </c>
      <c r="U2870" s="17">
        <v>0</v>
      </c>
      <c r="V2870" s="17">
        <v>0</v>
      </c>
      <c r="W2870" s="17">
        <f t="shared" si="397"/>
        <v>0</v>
      </c>
      <c r="X2870" t="str">
        <f>VLOOKUP(J2870,'[12]Conver ASEJ VS Clave Nueva'!$A$4:$C$193,3,FALSE)</f>
        <v>6.4.1.9</v>
      </c>
      <c r="Y2870" t="str">
        <f>VLOOKUP(K2870,'[13]Conver ASEJ VS Clave Nueva'!$B$4:$D$193,3,FALSE)</f>
        <v>Otros  accesorios</v>
      </c>
    </row>
    <row r="2871" spans="1:25" x14ac:dyDescent="0.25">
      <c r="A2871" s="16">
        <v>88823</v>
      </c>
      <c r="B2871" s="16" t="s">
        <v>204</v>
      </c>
      <c r="C2871" s="16" t="str">
        <f t="shared" si="398"/>
        <v>2018</v>
      </c>
      <c r="D2871" s="16" t="str">
        <f t="shared" si="399"/>
        <v>060000</v>
      </c>
      <c r="E2871" s="16" t="str">
        <f>VLOOKUP(D2871:D6039,'[10]Catalogos CRI'!$A$10:$B$19,2,FALSE)</f>
        <v>APROVECHAMIENTOS</v>
      </c>
      <c r="F2871" s="16" t="str">
        <f t="shared" si="400"/>
        <v>064000</v>
      </c>
      <c r="G2871" s="16" t="str">
        <f>VLOOKUP(F2871:F6039,'[10]Catalogos CRI'!$A$24:$B$65,2,FALSE)</f>
        <v>ACCESORIOS DE LOS APORVECHAMIENTOS</v>
      </c>
      <c r="H2871" s="16" t="str">
        <f t="shared" si="401"/>
        <v>064010</v>
      </c>
      <c r="I2871" s="16" t="str">
        <f>VLOOKUP(H2871:H6039,'[10]Catalogos CRI'!$A$70:$B$148,2,FALSE)</f>
        <v>Otros no especificados</v>
      </c>
      <c r="J2871" s="16" t="str">
        <f t="shared" si="402"/>
        <v>064011</v>
      </c>
      <c r="K2871" s="16" t="str">
        <f>VLOOKUP(J2871:J6039,'[10]Catalogos CRI'!$A$153:$B$335,2,FALSE)</f>
        <v>Otros  accesorios</v>
      </c>
      <c r="L2871" s="16" t="str">
        <f t="shared" si="403"/>
        <v>600</v>
      </c>
      <c r="M2871" s="16" t="str">
        <f>VLOOKUP(L2871:L6039,[11]FF!$A$10:$B$16,2,FALSE)</f>
        <v>Recursos Estatales</v>
      </c>
      <c r="N2871" s="16" t="str">
        <f t="shared" si="404"/>
        <v>620</v>
      </c>
      <c r="O2871" s="16" t="str">
        <f>VLOOKUP(N2871:N6039,[11]FF!$A$22:$B$93,2,FALSE)</f>
        <v>CZM 2015</v>
      </c>
      <c r="P2871" s="16">
        <v>888380</v>
      </c>
      <c r="Q2871" s="16">
        <v>12</v>
      </c>
      <c r="R2871" s="17">
        <v>0</v>
      </c>
      <c r="S2871" s="17">
        <v>0</v>
      </c>
      <c r="T2871" s="17">
        <f t="shared" si="396"/>
        <v>0</v>
      </c>
      <c r="U2871" s="17">
        <v>0</v>
      </c>
      <c r="V2871" s="17">
        <v>0</v>
      </c>
      <c r="W2871" s="17">
        <f t="shared" si="397"/>
        <v>0</v>
      </c>
      <c r="X2871" t="str">
        <f>VLOOKUP(J2871,'[12]Conver ASEJ VS Clave Nueva'!$A$4:$C$193,3,FALSE)</f>
        <v>6.4.1.9</v>
      </c>
      <c r="Y2871" t="str">
        <f>VLOOKUP(K2871,'[13]Conver ASEJ VS Clave Nueva'!$B$4:$D$193,3,FALSE)</f>
        <v>Otros  accesorios</v>
      </c>
    </row>
    <row r="2872" spans="1:25" x14ac:dyDescent="0.25">
      <c r="A2872" s="16">
        <v>88912</v>
      </c>
      <c r="B2872" s="16" t="s">
        <v>209</v>
      </c>
      <c r="C2872" s="16" t="str">
        <f t="shared" si="398"/>
        <v>2018</v>
      </c>
      <c r="D2872" s="16" t="str">
        <f t="shared" si="399"/>
        <v>080000</v>
      </c>
      <c r="E2872" s="16" t="str">
        <f>VLOOKUP(D2872:D6040,'[10]Catalogos CRI'!$A$10:$B$19,2,FALSE)</f>
        <v>PARTICIPACIONES Y APORTACIONES</v>
      </c>
      <c r="F2872" s="16" t="str">
        <f t="shared" si="400"/>
        <v>083000</v>
      </c>
      <c r="G2872" s="16" t="str">
        <f>VLOOKUP(F2872:F6040,'[10]Catalogos CRI'!$A$24:$B$65,2,FALSE)</f>
        <v>CONVENIOS</v>
      </c>
      <c r="H2872" s="16" t="str">
        <f t="shared" si="401"/>
        <v>083010</v>
      </c>
      <c r="I2872" s="16" t="str">
        <f>VLOOKUP(H2872:H6040,'[10]Catalogos CRI'!$A$70:$B$148,2,FALSE)</f>
        <v>Convenios</v>
      </c>
      <c r="J2872" s="16" t="str">
        <f t="shared" si="402"/>
        <v>083012</v>
      </c>
      <c r="K2872" s="16" t="str">
        <f>VLOOKUP(J2872:J6040,'[10]Catalogos CRI'!$A$153:$B$335,2,FALSE)</f>
        <v>Derivados del Gobierno Estatal</v>
      </c>
      <c r="L2872" s="16" t="str">
        <f t="shared" si="403"/>
        <v>500</v>
      </c>
      <c r="M2872" s="16" t="str">
        <f>VLOOKUP(L2872:L6040,[11]FF!$A$10:$B$16,2,FALSE)</f>
        <v>Recursos Federales</v>
      </c>
      <c r="N2872" s="16" t="str">
        <f t="shared" si="404"/>
        <v>576</v>
      </c>
      <c r="O2872" s="16" t="str">
        <f>VLOOKUP(N2872:N6040,[11]FF!$A$22:$B$93,2,FALSE)</f>
        <v>Rescate Espacios Públicos 2018</v>
      </c>
      <c r="P2872" s="16">
        <v>888656</v>
      </c>
      <c r="Q2872" s="16">
        <v>1</v>
      </c>
      <c r="R2872" s="17">
        <v>0</v>
      </c>
      <c r="S2872" s="17">
        <v>0</v>
      </c>
      <c r="T2872" s="17">
        <f t="shared" si="396"/>
        <v>0</v>
      </c>
      <c r="U2872" s="17">
        <v>0</v>
      </c>
      <c r="V2872" s="17">
        <v>0</v>
      </c>
      <c r="W2872" s="17">
        <f t="shared" si="397"/>
        <v>0</v>
      </c>
      <c r="X2872" t="str">
        <f>VLOOKUP(J2872,'[12]Conver ASEJ VS Clave Nueva'!$A$4:$C$193,3,FALSE)</f>
        <v>8.3.1.2</v>
      </c>
      <c r="Y2872" t="str">
        <f>VLOOKUP(K2872,'[13]Conver ASEJ VS Clave Nueva'!$B$4:$D$193,3,FALSE)</f>
        <v>Derivados del Gobierno Estatal</v>
      </c>
    </row>
    <row r="2873" spans="1:25" x14ac:dyDescent="0.25">
      <c r="A2873" s="16">
        <v>88912</v>
      </c>
      <c r="B2873" s="16" t="s">
        <v>209</v>
      </c>
      <c r="C2873" s="16" t="str">
        <f t="shared" si="398"/>
        <v>2018</v>
      </c>
      <c r="D2873" s="16" t="str">
        <f t="shared" si="399"/>
        <v>080000</v>
      </c>
      <c r="E2873" s="16" t="str">
        <f>VLOOKUP(D2873:D6041,'[10]Catalogos CRI'!$A$10:$B$19,2,FALSE)</f>
        <v>PARTICIPACIONES Y APORTACIONES</v>
      </c>
      <c r="F2873" s="16" t="str">
        <f t="shared" si="400"/>
        <v>083000</v>
      </c>
      <c r="G2873" s="16" t="str">
        <f>VLOOKUP(F2873:F6041,'[10]Catalogos CRI'!$A$24:$B$65,2,FALSE)</f>
        <v>CONVENIOS</v>
      </c>
      <c r="H2873" s="16" t="str">
        <f t="shared" si="401"/>
        <v>083010</v>
      </c>
      <c r="I2873" s="16" t="str">
        <f>VLOOKUP(H2873:H6041,'[10]Catalogos CRI'!$A$70:$B$148,2,FALSE)</f>
        <v>Convenios</v>
      </c>
      <c r="J2873" s="16" t="str">
        <f t="shared" si="402"/>
        <v>083012</v>
      </c>
      <c r="K2873" s="16" t="str">
        <f>VLOOKUP(J2873:J6041,'[10]Catalogos CRI'!$A$153:$B$335,2,FALSE)</f>
        <v>Derivados del Gobierno Estatal</v>
      </c>
      <c r="L2873" s="16" t="str">
        <f t="shared" si="403"/>
        <v>500</v>
      </c>
      <c r="M2873" s="16" t="str">
        <f>VLOOKUP(L2873:L6041,[11]FF!$A$10:$B$16,2,FALSE)</f>
        <v>Recursos Federales</v>
      </c>
      <c r="N2873" s="16" t="str">
        <f t="shared" si="404"/>
        <v>576</v>
      </c>
      <c r="O2873" s="16" t="str">
        <f>VLOOKUP(N2873:N6041,[11]FF!$A$22:$B$93,2,FALSE)</f>
        <v>Rescate Espacios Públicos 2018</v>
      </c>
      <c r="P2873" s="16">
        <v>888657</v>
      </c>
      <c r="Q2873" s="16">
        <v>2</v>
      </c>
      <c r="R2873" s="17">
        <v>0</v>
      </c>
      <c r="S2873" s="17">
        <v>0</v>
      </c>
      <c r="T2873" s="17">
        <f t="shared" si="396"/>
        <v>0</v>
      </c>
      <c r="U2873" s="17">
        <v>0</v>
      </c>
      <c r="V2873" s="17">
        <v>0</v>
      </c>
      <c r="W2873" s="17">
        <f t="shared" si="397"/>
        <v>0</v>
      </c>
      <c r="X2873" t="str">
        <f>VLOOKUP(J2873,'[12]Conver ASEJ VS Clave Nueva'!$A$4:$C$193,3,FALSE)</f>
        <v>8.3.1.2</v>
      </c>
      <c r="Y2873" t="str">
        <f>VLOOKUP(K2873,'[13]Conver ASEJ VS Clave Nueva'!$B$4:$D$193,3,FALSE)</f>
        <v>Derivados del Gobierno Estatal</v>
      </c>
    </row>
    <row r="2874" spans="1:25" x14ac:dyDescent="0.25">
      <c r="A2874" s="16">
        <v>88912</v>
      </c>
      <c r="B2874" s="16" t="s">
        <v>209</v>
      </c>
      <c r="C2874" s="16" t="str">
        <f t="shared" si="398"/>
        <v>2018</v>
      </c>
      <c r="D2874" s="16" t="str">
        <f t="shared" si="399"/>
        <v>080000</v>
      </c>
      <c r="E2874" s="16" t="str">
        <f>VLOOKUP(D2874:D6042,'[10]Catalogos CRI'!$A$10:$B$19,2,FALSE)</f>
        <v>PARTICIPACIONES Y APORTACIONES</v>
      </c>
      <c r="F2874" s="16" t="str">
        <f t="shared" si="400"/>
        <v>083000</v>
      </c>
      <c r="G2874" s="16" t="str">
        <f>VLOOKUP(F2874:F6042,'[10]Catalogos CRI'!$A$24:$B$65,2,FALSE)</f>
        <v>CONVENIOS</v>
      </c>
      <c r="H2874" s="16" t="str">
        <f t="shared" si="401"/>
        <v>083010</v>
      </c>
      <c r="I2874" s="16" t="str">
        <f>VLOOKUP(H2874:H6042,'[10]Catalogos CRI'!$A$70:$B$148,2,FALSE)</f>
        <v>Convenios</v>
      </c>
      <c r="J2874" s="16" t="str">
        <f t="shared" si="402"/>
        <v>083012</v>
      </c>
      <c r="K2874" s="16" t="str">
        <f>VLOOKUP(J2874:J6042,'[10]Catalogos CRI'!$A$153:$B$335,2,FALSE)</f>
        <v>Derivados del Gobierno Estatal</v>
      </c>
      <c r="L2874" s="16" t="str">
        <f t="shared" si="403"/>
        <v>500</v>
      </c>
      <c r="M2874" s="16" t="str">
        <f>VLOOKUP(L2874:L6042,[11]FF!$A$10:$B$16,2,FALSE)</f>
        <v>Recursos Federales</v>
      </c>
      <c r="N2874" s="16" t="str">
        <f t="shared" si="404"/>
        <v>576</v>
      </c>
      <c r="O2874" s="16" t="str">
        <f>VLOOKUP(N2874:N6042,[11]FF!$A$22:$B$93,2,FALSE)</f>
        <v>Rescate Espacios Públicos 2018</v>
      </c>
      <c r="P2874" s="16">
        <v>888658</v>
      </c>
      <c r="Q2874" s="16">
        <v>3</v>
      </c>
      <c r="R2874" s="17">
        <v>0</v>
      </c>
      <c r="S2874" s="17">
        <v>0</v>
      </c>
      <c r="T2874" s="17">
        <f t="shared" si="396"/>
        <v>0</v>
      </c>
      <c r="U2874" s="17">
        <v>0</v>
      </c>
      <c r="V2874" s="17">
        <v>0</v>
      </c>
      <c r="W2874" s="17">
        <f t="shared" si="397"/>
        <v>0</v>
      </c>
      <c r="X2874" t="str">
        <f>VLOOKUP(J2874,'[12]Conver ASEJ VS Clave Nueva'!$A$4:$C$193,3,FALSE)</f>
        <v>8.3.1.2</v>
      </c>
      <c r="Y2874" t="str">
        <f>VLOOKUP(K2874,'[13]Conver ASEJ VS Clave Nueva'!$B$4:$D$193,3,FALSE)</f>
        <v>Derivados del Gobierno Estatal</v>
      </c>
    </row>
    <row r="2875" spans="1:25" x14ac:dyDescent="0.25">
      <c r="A2875" s="16">
        <v>88912</v>
      </c>
      <c r="B2875" s="16" t="s">
        <v>209</v>
      </c>
      <c r="C2875" s="16" t="str">
        <f t="shared" si="398"/>
        <v>2018</v>
      </c>
      <c r="D2875" s="16" t="str">
        <f t="shared" si="399"/>
        <v>080000</v>
      </c>
      <c r="E2875" s="16" t="str">
        <f>VLOOKUP(D2875:D6043,'[10]Catalogos CRI'!$A$10:$B$19,2,FALSE)</f>
        <v>PARTICIPACIONES Y APORTACIONES</v>
      </c>
      <c r="F2875" s="16" t="str">
        <f t="shared" si="400"/>
        <v>083000</v>
      </c>
      <c r="G2875" s="16" t="str">
        <f>VLOOKUP(F2875:F6043,'[10]Catalogos CRI'!$A$24:$B$65,2,FALSE)</f>
        <v>CONVENIOS</v>
      </c>
      <c r="H2875" s="16" t="str">
        <f t="shared" si="401"/>
        <v>083010</v>
      </c>
      <c r="I2875" s="16" t="str">
        <f>VLOOKUP(H2875:H6043,'[10]Catalogos CRI'!$A$70:$B$148,2,FALSE)</f>
        <v>Convenios</v>
      </c>
      <c r="J2875" s="16" t="str">
        <f t="shared" si="402"/>
        <v>083012</v>
      </c>
      <c r="K2875" s="16" t="str">
        <f>VLOOKUP(J2875:J6043,'[10]Catalogos CRI'!$A$153:$B$335,2,FALSE)</f>
        <v>Derivados del Gobierno Estatal</v>
      </c>
      <c r="L2875" s="16" t="str">
        <f t="shared" si="403"/>
        <v>500</v>
      </c>
      <c r="M2875" s="16" t="str">
        <f>VLOOKUP(L2875:L6043,[11]FF!$A$10:$B$16,2,FALSE)</f>
        <v>Recursos Federales</v>
      </c>
      <c r="N2875" s="16" t="str">
        <f t="shared" si="404"/>
        <v>576</v>
      </c>
      <c r="O2875" s="16" t="str">
        <f>VLOOKUP(N2875:N6043,[11]FF!$A$22:$B$93,2,FALSE)</f>
        <v>Rescate Espacios Públicos 2018</v>
      </c>
      <c r="P2875" s="16">
        <v>888659</v>
      </c>
      <c r="Q2875" s="16">
        <v>4</v>
      </c>
      <c r="R2875" s="17">
        <v>0</v>
      </c>
      <c r="S2875" s="17">
        <v>0</v>
      </c>
      <c r="T2875" s="17">
        <f t="shared" si="396"/>
        <v>0</v>
      </c>
      <c r="U2875" s="17">
        <v>0</v>
      </c>
      <c r="V2875" s="17">
        <v>0</v>
      </c>
      <c r="W2875" s="17">
        <f t="shared" si="397"/>
        <v>0</v>
      </c>
      <c r="X2875" t="str">
        <f>VLOOKUP(J2875,'[12]Conver ASEJ VS Clave Nueva'!$A$4:$C$193,3,FALSE)</f>
        <v>8.3.1.2</v>
      </c>
      <c r="Y2875" t="str">
        <f>VLOOKUP(K2875,'[13]Conver ASEJ VS Clave Nueva'!$B$4:$D$193,3,FALSE)</f>
        <v>Derivados del Gobierno Estatal</v>
      </c>
    </row>
    <row r="2876" spans="1:25" x14ac:dyDescent="0.25">
      <c r="A2876" s="16">
        <v>88912</v>
      </c>
      <c r="B2876" s="16" t="s">
        <v>209</v>
      </c>
      <c r="C2876" s="16" t="str">
        <f t="shared" si="398"/>
        <v>2018</v>
      </c>
      <c r="D2876" s="16" t="str">
        <f t="shared" si="399"/>
        <v>080000</v>
      </c>
      <c r="E2876" s="16" t="str">
        <f>VLOOKUP(D2876:D6044,'[10]Catalogos CRI'!$A$10:$B$19,2,FALSE)</f>
        <v>PARTICIPACIONES Y APORTACIONES</v>
      </c>
      <c r="F2876" s="16" t="str">
        <f t="shared" si="400"/>
        <v>083000</v>
      </c>
      <c r="G2876" s="16" t="str">
        <f>VLOOKUP(F2876:F6044,'[10]Catalogos CRI'!$A$24:$B$65,2,FALSE)</f>
        <v>CONVENIOS</v>
      </c>
      <c r="H2876" s="16" t="str">
        <f t="shared" si="401"/>
        <v>083010</v>
      </c>
      <c r="I2876" s="16" t="str">
        <f>VLOOKUP(H2876:H6044,'[10]Catalogos CRI'!$A$70:$B$148,2,FALSE)</f>
        <v>Convenios</v>
      </c>
      <c r="J2876" s="16" t="str">
        <f t="shared" si="402"/>
        <v>083012</v>
      </c>
      <c r="K2876" s="16" t="str">
        <f>VLOOKUP(J2876:J6044,'[10]Catalogos CRI'!$A$153:$B$335,2,FALSE)</f>
        <v>Derivados del Gobierno Estatal</v>
      </c>
      <c r="L2876" s="16" t="str">
        <f t="shared" si="403"/>
        <v>500</v>
      </c>
      <c r="M2876" s="16" t="str">
        <f>VLOOKUP(L2876:L6044,[11]FF!$A$10:$B$16,2,FALSE)</f>
        <v>Recursos Federales</v>
      </c>
      <c r="N2876" s="16" t="str">
        <f t="shared" si="404"/>
        <v>576</v>
      </c>
      <c r="O2876" s="16" t="str">
        <f>VLOOKUP(N2876:N6044,[11]FF!$A$22:$B$93,2,FALSE)</f>
        <v>Rescate Espacios Públicos 2018</v>
      </c>
      <c r="P2876" s="16">
        <v>888660</v>
      </c>
      <c r="Q2876" s="16">
        <v>5</v>
      </c>
      <c r="R2876" s="17">
        <v>0</v>
      </c>
      <c r="S2876" s="17">
        <v>0</v>
      </c>
      <c r="T2876" s="17">
        <f t="shared" si="396"/>
        <v>0</v>
      </c>
      <c r="U2876" s="17">
        <v>0</v>
      </c>
      <c r="V2876" s="17">
        <v>0</v>
      </c>
      <c r="W2876" s="17">
        <f t="shared" si="397"/>
        <v>0</v>
      </c>
      <c r="X2876" t="str">
        <f>VLOOKUP(J2876,'[12]Conver ASEJ VS Clave Nueva'!$A$4:$C$193,3,FALSE)</f>
        <v>8.3.1.2</v>
      </c>
      <c r="Y2876" t="str">
        <f>VLOOKUP(K2876,'[13]Conver ASEJ VS Clave Nueva'!$B$4:$D$193,3,FALSE)</f>
        <v>Derivados del Gobierno Estatal</v>
      </c>
    </row>
    <row r="2877" spans="1:25" x14ac:dyDescent="0.25">
      <c r="A2877" s="16">
        <v>88912</v>
      </c>
      <c r="B2877" s="16" t="s">
        <v>209</v>
      </c>
      <c r="C2877" s="16" t="str">
        <f t="shared" si="398"/>
        <v>2018</v>
      </c>
      <c r="D2877" s="16" t="str">
        <f t="shared" si="399"/>
        <v>080000</v>
      </c>
      <c r="E2877" s="16" t="str">
        <f>VLOOKUP(D2877:D6045,'[10]Catalogos CRI'!$A$10:$B$19,2,FALSE)</f>
        <v>PARTICIPACIONES Y APORTACIONES</v>
      </c>
      <c r="F2877" s="16" t="str">
        <f t="shared" si="400"/>
        <v>083000</v>
      </c>
      <c r="G2877" s="16" t="str">
        <f>VLOOKUP(F2877:F6045,'[10]Catalogos CRI'!$A$24:$B$65,2,FALSE)</f>
        <v>CONVENIOS</v>
      </c>
      <c r="H2877" s="16" t="str">
        <f t="shared" si="401"/>
        <v>083010</v>
      </c>
      <c r="I2877" s="16" t="str">
        <f>VLOOKUP(H2877:H6045,'[10]Catalogos CRI'!$A$70:$B$148,2,FALSE)</f>
        <v>Convenios</v>
      </c>
      <c r="J2877" s="16" t="str">
        <f t="shared" si="402"/>
        <v>083012</v>
      </c>
      <c r="K2877" s="16" t="str">
        <f>VLOOKUP(J2877:J6045,'[10]Catalogos CRI'!$A$153:$B$335,2,FALSE)</f>
        <v>Derivados del Gobierno Estatal</v>
      </c>
      <c r="L2877" s="16" t="str">
        <f t="shared" si="403"/>
        <v>500</v>
      </c>
      <c r="M2877" s="16" t="str">
        <f>VLOOKUP(L2877:L6045,[11]FF!$A$10:$B$16,2,FALSE)</f>
        <v>Recursos Federales</v>
      </c>
      <c r="N2877" s="16" t="str">
        <f t="shared" si="404"/>
        <v>576</v>
      </c>
      <c r="O2877" s="16" t="str">
        <f>VLOOKUP(N2877:N6045,[11]FF!$A$22:$B$93,2,FALSE)</f>
        <v>Rescate Espacios Públicos 2018</v>
      </c>
      <c r="P2877" s="16">
        <v>888661</v>
      </c>
      <c r="Q2877" s="16">
        <v>6</v>
      </c>
      <c r="R2877" s="17">
        <v>0</v>
      </c>
      <c r="S2877" s="17">
        <v>0</v>
      </c>
      <c r="T2877" s="17">
        <f t="shared" si="396"/>
        <v>0</v>
      </c>
      <c r="U2877" s="17">
        <v>0</v>
      </c>
      <c r="V2877" s="17">
        <v>0</v>
      </c>
      <c r="W2877" s="17">
        <f t="shared" si="397"/>
        <v>0</v>
      </c>
      <c r="X2877" t="str">
        <f>VLOOKUP(J2877,'[12]Conver ASEJ VS Clave Nueva'!$A$4:$C$193,3,FALSE)</f>
        <v>8.3.1.2</v>
      </c>
      <c r="Y2877" t="str">
        <f>VLOOKUP(K2877,'[13]Conver ASEJ VS Clave Nueva'!$B$4:$D$193,3,FALSE)</f>
        <v>Derivados del Gobierno Estatal</v>
      </c>
    </row>
    <row r="2878" spans="1:25" x14ac:dyDescent="0.25">
      <c r="A2878" s="16">
        <v>88912</v>
      </c>
      <c r="B2878" s="16" t="s">
        <v>209</v>
      </c>
      <c r="C2878" s="16" t="str">
        <f t="shared" ref="C2878:C2941" si="405">MID(B2878,1,4)</f>
        <v>2018</v>
      </c>
      <c r="D2878" s="16" t="str">
        <f t="shared" ref="D2878:D2941" si="406">MID(B2878,6,6)</f>
        <v>080000</v>
      </c>
      <c r="E2878" s="16" t="str">
        <f>VLOOKUP(D2878:D6046,'[10]Catalogos CRI'!$A$10:$B$19,2,FALSE)</f>
        <v>PARTICIPACIONES Y APORTACIONES</v>
      </c>
      <c r="F2878" s="16" t="str">
        <f t="shared" ref="F2878:F2941" si="407">MID(B2878,13,6)</f>
        <v>083000</v>
      </c>
      <c r="G2878" s="16" t="str">
        <f>VLOOKUP(F2878:F6046,'[10]Catalogos CRI'!$A$24:$B$65,2,FALSE)</f>
        <v>CONVENIOS</v>
      </c>
      <c r="H2878" s="16" t="str">
        <f t="shared" ref="H2878:H2941" si="408">MID(B2878,20,6)</f>
        <v>083010</v>
      </c>
      <c r="I2878" s="16" t="str">
        <f>VLOOKUP(H2878:H6046,'[10]Catalogos CRI'!$A$70:$B$148,2,FALSE)</f>
        <v>Convenios</v>
      </c>
      <c r="J2878" s="16" t="str">
        <f t="shared" ref="J2878:J2941" si="409">MID(B2878,27,6)</f>
        <v>083012</v>
      </c>
      <c r="K2878" s="16" t="str">
        <f>VLOOKUP(J2878:J6046,'[10]Catalogos CRI'!$A$153:$B$335,2,FALSE)</f>
        <v>Derivados del Gobierno Estatal</v>
      </c>
      <c r="L2878" s="16" t="str">
        <f t="shared" ref="L2878:L2941" si="410">MID(B2878,34,3)</f>
        <v>500</v>
      </c>
      <c r="M2878" s="16" t="str">
        <f>VLOOKUP(L2878:L6046,[11]FF!$A$10:$B$16,2,FALSE)</f>
        <v>Recursos Federales</v>
      </c>
      <c r="N2878" s="16" t="str">
        <f t="shared" ref="N2878:N2941" si="411">MID(B2878,38,3)</f>
        <v>576</v>
      </c>
      <c r="O2878" s="16" t="str">
        <f>VLOOKUP(N2878:N6046,[11]FF!$A$22:$B$93,2,FALSE)</f>
        <v>Rescate Espacios Públicos 2018</v>
      </c>
      <c r="P2878" s="16">
        <v>888662</v>
      </c>
      <c r="Q2878" s="16">
        <v>7</v>
      </c>
      <c r="R2878" s="17">
        <v>0</v>
      </c>
      <c r="S2878" s="17">
        <v>0</v>
      </c>
      <c r="T2878" s="17">
        <f t="shared" si="396"/>
        <v>0</v>
      </c>
      <c r="U2878" s="17">
        <v>0</v>
      </c>
      <c r="V2878" s="17">
        <v>0</v>
      </c>
      <c r="W2878" s="17">
        <f t="shared" si="397"/>
        <v>0</v>
      </c>
      <c r="X2878" t="str">
        <f>VLOOKUP(J2878,'[12]Conver ASEJ VS Clave Nueva'!$A$4:$C$193,3,FALSE)</f>
        <v>8.3.1.2</v>
      </c>
      <c r="Y2878" t="str">
        <f>VLOOKUP(K2878,'[13]Conver ASEJ VS Clave Nueva'!$B$4:$D$193,3,FALSE)</f>
        <v>Derivados del Gobierno Estatal</v>
      </c>
    </row>
    <row r="2879" spans="1:25" x14ac:dyDescent="0.25">
      <c r="A2879" s="16">
        <v>88912</v>
      </c>
      <c r="B2879" s="16" t="s">
        <v>209</v>
      </c>
      <c r="C2879" s="16" t="str">
        <f t="shared" si="405"/>
        <v>2018</v>
      </c>
      <c r="D2879" s="16" t="str">
        <f t="shared" si="406"/>
        <v>080000</v>
      </c>
      <c r="E2879" s="16" t="str">
        <f>VLOOKUP(D2879:D6047,'[10]Catalogos CRI'!$A$10:$B$19,2,FALSE)</f>
        <v>PARTICIPACIONES Y APORTACIONES</v>
      </c>
      <c r="F2879" s="16" t="str">
        <f t="shared" si="407"/>
        <v>083000</v>
      </c>
      <c r="G2879" s="16" t="str">
        <f>VLOOKUP(F2879:F6047,'[10]Catalogos CRI'!$A$24:$B$65,2,FALSE)</f>
        <v>CONVENIOS</v>
      </c>
      <c r="H2879" s="16" t="str">
        <f t="shared" si="408"/>
        <v>083010</v>
      </c>
      <c r="I2879" s="16" t="str">
        <f>VLOOKUP(H2879:H6047,'[10]Catalogos CRI'!$A$70:$B$148,2,FALSE)</f>
        <v>Convenios</v>
      </c>
      <c r="J2879" s="16" t="str">
        <f t="shared" si="409"/>
        <v>083012</v>
      </c>
      <c r="K2879" s="16" t="str">
        <f>VLOOKUP(J2879:J6047,'[10]Catalogos CRI'!$A$153:$B$335,2,FALSE)</f>
        <v>Derivados del Gobierno Estatal</v>
      </c>
      <c r="L2879" s="16" t="str">
        <f t="shared" si="410"/>
        <v>500</v>
      </c>
      <c r="M2879" s="16" t="str">
        <f>VLOOKUP(L2879:L6047,[11]FF!$A$10:$B$16,2,FALSE)</f>
        <v>Recursos Federales</v>
      </c>
      <c r="N2879" s="16" t="str">
        <f t="shared" si="411"/>
        <v>576</v>
      </c>
      <c r="O2879" s="16" t="str">
        <f>VLOOKUP(N2879:N6047,[11]FF!$A$22:$B$93,2,FALSE)</f>
        <v>Rescate Espacios Públicos 2018</v>
      </c>
      <c r="P2879" s="16">
        <v>888663</v>
      </c>
      <c r="Q2879" s="16">
        <v>8</v>
      </c>
      <c r="R2879" s="17">
        <v>0</v>
      </c>
      <c r="S2879" s="17">
        <v>0</v>
      </c>
      <c r="T2879" s="17">
        <f t="shared" si="396"/>
        <v>0</v>
      </c>
      <c r="U2879" s="17">
        <v>0</v>
      </c>
      <c r="V2879" s="17">
        <v>0</v>
      </c>
      <c r="W2879" s="17">
        <f t="shared" si="397"/>
        <v>0</v>
      </c>
      <c r="X2879" t="str">
        <f>VLOOKUP(J2879,'[12]Conver ASEJ VS Clave Nueva'!$A$4:$C$193,3,FALSE)</f>
        <v>8.3.1.2</v>
      </c>
      <c r="Y2879" t="str">
        <f>VLOOKUP(K2879,'[13]Conver ASEJ VS Clave Nueva'!$B$4:$D$193,3,FALSE)</f>
        <v>Derivados del Gobierno Estatal</v>
      </c>
    </row>
    <row r="2880" spans="1:25" x14ac:dyDescent="0.25">
      <c r="A2880" s="16">
        <v>88912</v>
      </c>
      <c r="B2880" s="16" t="s">
        <v>209</v>
      </c>
      <c r="C2880" s="16" t="str">
        <f t="shared" si="405"/>
        <v>2018</v>
      </c>
      <c r="D2880" s="16" t="str">
        <f t="shared" si="406"/>
        <v>080000</v>
      </c>
      <c r="E2880" s="16" t="str">
        <f>VLOOKUP(D2880:D6048,'[10]Catalogos CRI'!$A$10:$B$19,2,FALSE)</f>
        <v>PARTICIPACIONES Y APORTACIONES</v>
      </c>
      <c r="F2880" s="16" t="str">
        <f t="shared" si="407"/>
        <v>083000</v>
      </c>
      <c r="G2880" s="16" t="str">
        <f>VLOOKUP(F2880:F6048,'[10]Catalogos CRI'!$A$24:$B$65,2,FALSE)</f>
        <v>CONVENIOS</v>
      </c>
      <c r="H2880" s="16" t="str">
        <f t="shared" si="408"/>
        <v>083010</v>
      </c>
      <c r="I2880" s="16" t="str">
        <f>VLOOKUP(H2880:H6048,'[10]Catalogos CRI'!$A$70:$B$148,2,FALSE)</f>
        <v>Convenios</v>
      </c>
      <c r="J2880" s="16" t="str">
        <f t="shared" si="409"/>
        <v>083012</v>
      </c>
      <c r="K2880" s="16" t="str">
        <f>VLOOKUP(J2880:J6048,'[10]Catalogos CRI'!$A$153:$B$335,2,FALSE)</f>
        <v>Derivados del Gobierno Estatal</v>
      </c>
      <c r="L2880" s="16" t="str">
        <f t="shared" si="410"/>
        <v>500</v>
      </c>
      <c r="M2880" s="16" t="str">
        <f>VLOOKUP(L2880:L6048,[11]FF!$A$10:$B$16,2,FALSE)</f>
        <v>Recursos Federales</v>
      </c>
      <c r="N2880" s="16" t="str">
        <f t="shared" si="411"/>
        <v>576</v>
      </c>
      <c r="O2880" s="16" t="str">
        <f>VLOOKUP(N2880:N6048,[11]FF!$A$22:$B$93,2,FALSE)</f>
        <v>Rescate Espacios Públicos 2018</v>
      </c>
      <c r="P2880" s="16">
        <v>888664</v>
      </c>
      <c r="Q2880" s="16">
        <v>9</v>
      </c>
      <c r="R2880" s="17">
        <v>0</v>
      </c>
      <c r="S2880" s="17">
        <v>0</v>
      </c>
      <c r="T2880" s="17">
        <f t="shared" si="396"/>
        <v>0</v>
      </c>
      <c r="U2880" s="17">
        <v>0</v>
      </c>
      <c r="V2880" s="17">
        <v>3073156</v>
      </c>
      <c r="W2880" s="17">
        <f t="shared" si="397"/>
        <v>-3073156</v>
      </c>
      <c r="X2880" t="str">
        <f>VLOOKUP(J2880,'[12]Conver ASEJ VS Clave Nueva'!$A$4:$C$193,3,FALSE)</f>
        <v>8.3.1.2</v>
      </c>
      <c r="Y2880" t="str">
        <f>VLOOKUP(K2880,'[13]Conver ASEJ VS Clave Nueva'!$B$4:$D$193,3,FALSE)</f>
        <v>Derivados del Gobierno Estatal</v>
      </c>
    </row>
    <row r="2881" spans="1:25" x14ac:dyDescent="0.25">
      <c r="A2881" s="16">
        <v>88912</v>
      </c>
      <c r="B2881" s="16" t="s">
        <v>209</v>
      </c>
      <c r="C2881" s="16" t="str">
        <f t="shared" si="405"/>
        <v>2018</v>
      </c>
      <c r="D2881" s="16" t="str">
        <f t="shared" si="406"/>
        <v>080000</v>
      </c>
      <c r="E2881" s="16" t="str">
        <f>VLOOKUP(D2881:D6049,'[10]Catalogos CRI'!$A$10:$B$19,2,FALSE)</f>
        <v>PARTICIPACIONES Y APORTACIONES</v>
      </c>
      <c r="F2881" s="16" t="str">
        <f t="shared" si="407"/>
        <v>083000</v>
      </c>
      <c r="G2881" s="16" t="str">
        <f>VLOOKUP(F2881:F6049,'[10]Catalogos CRI'!$A$24:$B$65,2,FALSE)</f>
        <v>CONVENIOS</v>
      </c>
      <c r="H2881" s="16" t="str">
        <f t="shared" si="408"/>
        <v>083010</v>
      </c>
      <c r="I2881" s="16" t="str">
        <f>VLOOKUP(H2881:H6049,'[10]Catalogos CRI'!$A$70:$B$148,2,FALSE)</f>
        <v>Convenios</v>
      </c>
      <c r="J2881" s="16" t="str">
        <f t="shared" si="409"/>
        <v>083012</v>
      </c>
      <c r="K2881" s="16" t="str">
        <f>VLOOKUP(J2881:J6049,'[10]Catalogos CRI'!$A$153:$B$335,2,FALSE)</f>
        <v>Derivados del Gobierno Estatal</v>
      </c>
      <c r="L2881" s="16" t="str">
        <f t="shared" si="410"/>
        <v>500</v>
      </c>
      <c r="M2881" s="16" t="str">
        <f>VLOOKUP(L2881:L6049,[11]FF!$A$10:$B$16,2,FALSE)</f>
        <v>Recursos Federales</v>
      </c>
      <c r="N2881" s="16" t="str">
        <f t="shared" si="411"/>
        <v>576</v>
      </c>
      <c r="O2881" s="16" t="str">
        <f>VLOOKUP(N2881:N6049,[11]FF!$A$22:$B$93,2,FALSE)</f>
        <v>Rescate Espacios Públicos 2018</v>
      </c>
      <c r="P2881" s="16">
        <v>888665</v>
      </c>
      <c r="Q2881" s="16">
        <v>10</v>
      </c>
      <c r="R2881" s="17">
        <v>0</v>
      </c>
      <c r="S2881" s="17">
        <v>0</v>
      </c>
      <c r="T2881" s="17">
        <f t="shared" si="396"/>
        <v>0</v>
      </c>
      <c r="U2881" s="17">
        <v>0</v>
      </c>
      <c r="V2881" s="17">
        <v>0</v>
      </c>
      <c r="W2881" s="17">
        <f t="shared" si="397"/>
        <v>0</v>
      </c>
      <c r="X2881" t="str">
        <f>VLOOKUP(J2881,'[12]Conver ASEJ VS Clave Nueva'!$A$4:$C$193,3,FALSE)</f>
        <v>8.3.1.2</v>
      </c>
      <c r="Y2881" t="str">
        <f>VLOOKUP(K2881,'[13]Conver ASEJ VS Clave Nueva'!$B$4:$D$193,3,FALSE)</f>
        <v>Derivados del Gobierno Estatal</v>
      </c>
    </row>
    <row r="2882" spans="1:25" x14ac:dyDescent="0.25">
      <c r="A2882" s="16">
        <v>88912</v>
      </c>
      <c r="B2882" s="16" t="s">
        <v>209</v>
      </c>
      <c r="C2882" s="16" t="str">
        <f t="shared" si="405"/>
        <v>2018</v>
      </c>
      <c r="D2882" s="16" t="str">
        <f t="shared" si="406"/>
        <v>080000</v>
      </c>
      <c r="E2882" s="16" t="str">
        <f>VLOOKUP(D2882:D6050,'[10]Catalogos CRI'!$A$10:$B$19,2,FALSE)</f>
        <v>PARTICIPACIONES Y APORTACIONES</v>
      </c>
      <c r="F2882" s="16" t="str">
        <f t="shared" si="407"/>
        <v>083000</v>
      </c>
      <c r="G2882" s="16" t="str">
        <f>VLOOKUP(F2882:F6050,'[10]Catalogos CRI'!$A$24:$B$65,2,FALSE)</f>
        <v>CONVENIOS</v>
      </c>
      <c r="H2882" s="16" t="str">
        <f t="shared" si="408"/>
        <v>083010</v>
      </c>
      <c r="I2882" s="16" t="str">
        <f>VLOOKUP(H2882:H6050,'[10]Catalogos CRI'!$A$70:$B$148,2,FALSE)</f>
        <v>Convenios</v>
      </c>
      <c r="J2882" s="16" t="str">
        <f t="shared" si="409"/>
        <v>083012</v>
      </c>
      <c r="K2882" s="16" t="str">
        <f>VLOOKUP(J2882:J6050,'[10]Catalogos CRI'!$A$153:$B$335,2,FALSE)</f>
        <v>Derivados del Gobierno Estatal</v>
      </c>
      <c r="L2882" s="16" t="str">
        <f t="shared" si="410"/>
        <v>500</v>
      </c>
      <c r="M2882" s="16" t="str">
        <f>VLOOKUP(L2882:L6050,[11]FF!$A$10:$B$16,2,FALSE)</f>
        <v>Recursos Federales</v>
      </c>
      <c r="N2882" s="16" t="str">
        <f t="shared" si="411"/>
        <v>576</v>
      </c>
      <c r="O2882" s="16" t="str">
        <f>VLOOKUP(N2882:N6050,[11]FF!$A$22:$B$93,2,FALSE)</f>
        <v>Rescate Espacios Públicos 2018</v>
      </c>
      <c r="P2882" s="16">
        <v>888666</v>
      </c>
      <c r="Q2882" s="16">
        <v>11</v>
      </c>
      <c r="R2882" s="17">
        <v>0</v>
      </c>
      <c r="S2882" s="17">
        <v>0</v>
      </c>
      <c r="T2882" s="17">
        <f t="shared" si="396"/>
        <v>0</v>
      </c>
      <c r="U2882" s="17">
        <v>0</v>
      </c>
      <c r="V2882" s="17">
        <v>0</v>
      </c>
      <c r="W2882" s="17">
        <f t="shared" si="397"/>
        <v>0</v>
      </c>
      <c r="X2882" t="str">
        <f>VLOOKUP(J2882,'[12]Conver ASEJ VS Clave Nueva'!$A$4:$C$193,3,FALSE)</f>
        <v>8.3.1.2</v>
      </c>
      <c r="Y2882" t="str">
        <f>VLOOKUP(K2882,'[13]Conver ASEJ VS Clave Nueva'!$B$4:$D$193,3,FALSE)</f>
        <v>Derivados del Gobierno Estatal</v>
      </c>
    </row>
    <row r="2883" spans="1:25" x14ac:dyDescent="0.25">
      <c r="A2883" s="16">
        <v>88912</v>
      </c>
      <c r="B2883" s="16" t="s">
        <v>209</v>
      </c>
      <c r="C2883" s="16" t="str">
        <f t="shared" si="405"/>
        <v>2018</v>
      </c>
      <c r="D2883" s="16" t="str">
        <f t="shared" si="406"/>
        <v>080000</v>
      </c>
      <c r="E2883" s="16" t="str">
        <f>VLOOKUP(D2883:D6051,'[10]Catalogos CRI'!$A$10:$B$19,2,FALSE)</f>
        <v>PARTICIPACIONES Y APORTACIONES</v>
      </c>
      <c r="F2883" s="16" t="str">
        <f t="shared" si="407"/>
        <v>083000</v>
      </c>
      <c r="G2883" s="16" t="str">
        <f>VLOOKUP(F2883:F6051,'[10]Catalogos CRI'!$A$24:$B$65,2,FALSE)</f>
        <v>CONVENIOS</v>
      </c>
      <c r="H2883" s="16" t="str">
        <f t="shared" si="408"/>
        <v>083010</v>
      </c>
      <c r="I2883" s="16" t="str">
        <f>VLOOKUP(H2883:H6051,'[10]Catalogos CRI'!$A$70:$B$148,2,FALSE)</f>
        <v>Convenios</v>
      </c>
      <c r="J2883" s="16" t="str">
        <f t="shared" si="409"/>
        <v>083012</v>
      </c>
      <c r="K2883" s="16" t="str">
        <f>VLOOKUP(J2883:J6051,'[10]Catalogos CRI'!$A$153:$B$335,2,FALSE)</f>
        <v>Derivados del Gobierno Estatal</v>
      </c>
      <c r="L2883" s="16" t="str">
        <f t="shared" si="410"/>
        <v>500</v>
      </c>
      <c r="M2883" s="16" t="str">
        <f>VLOOKUP(L2883:L6051,[11]FF!$A$10:$B$16,2,FALSE)</f>
        <v>Recursos Federales</v>
      </c>
      <c r="N2883" s="16" t="str">
        <f t="shared" si="411"/>
        <v>576</v>
      </c>
      <c r="O2883" s="16" t="str">
        <f>VLOOKUP(N2883:N6051,[11]FF!$A$22:$B$93,2,FALSE)</f>
        <v>Rescate Espacios Públicos 2018</v>
      </c>
      <c r="P2883" s="16">
        <v>888667</v>
      </c>
      <c r="Q2883" s="16">
        <v>12</v>
      </c>
      <c r="R2883" s="17">
        <v>0</v>
      </c>
      <c r="S2883" s="17">
        <v>0</v>
      </c>
      <c r="T2883" s="17">
        <f t="shared" si="396"/>
        <v>0</v>
      </c>
      <c r="U2883" s="17">
        <v>0</v>
      </c>
      <c r="V2883" s="17">
        <v>0</v>
      </c>
      <c r="W2883" s="17">
        <f t="shared" si="397"/>
        <v>0</v>
      </c>
      <c r="X2883" t="str">
        <f>VLOOKUP(J2883,'[12]Conver ASEJ VS Clave Nueva'!$A$4:$C$193,3,FALSE)</f>
        <v>8.3.1.2</v>
      </c>
      <c r="Y2883" t="str">
        <f>VLOOKUP(K2883,'[13]Conver ASEJ VS Clave Nueva'!$B$4:$D$193,3,FALSE)</f>
        <v>Derivados del Gobierno Estatal</v>
      </c>
    </row>
    <row r="2884" spans="1:25" x14ac:dyDescent="0.25">
      <c r="A2884" s="16">
        <v>88118</v>
      </c>
      <c r="B2884" s="16" t="s">
        <v>193</v>
      </c>
      <c r="C2884" s="16" t="str">
        <f t="shared" si="405"/>
        <v>2018</v>
      </c>
      <c r="D2884" s="16" t="str">
        <f t="shared" si="406"/>
        <v>080000</v>
      </c>
      <c r="E2884" s="16" t="str">
        <f>VLOOKUP(D2884:D6052,'[10]Catalogos CRI'!$A$10:$B$19,2,FALSE)</f>
        <v>PARTICIPACIONES Y APORTACIONES</v>
      </c>
      <c r="F2884" s="16" t="str">
        <f t="shared" si="407"/>
        <v>083000</v>
      </c>
      <c r="G2884" s="16" t="str">
        <f>VLOOKUP(F2884:F6052,'[10]Catalogos CRI'!$A$24:$B$65,2,FALSE)</f>
        <v>CONVENIOS</v>
      </c>
      <c r="H2884" s="16" t="str">
        <f t="shared" si="408"/>
        <v>083010</v>
      </c>
      <c r="I2884" s="16" t="str">
        <f>VLOOKUP(H2884:H6052,'[10]Catalogos CRI'!$A$70:$B$148,2,FALSE)</f>
        <v>Convenios</v>
      </c>
      <c r="J2884" s="16" t="str">
        <f t="shared" si="409"/>
        <v>083011</v>
      </c>
      <c r="K2884" s="16" t="str">
        <f>VLOOKUP(J2884:J6052,'[10]Catalogos CRI'!$A$153:$B$335,2,FALSE)</f>
        <v>Derivados del Gobierno Federal</v>
      </c>
      <c r="L2884" s="16" t="str">
        <f t="shared" si="410"/>
        <v>500</v>
      </c>
      <c r="M2884" s="16" t="str">
        <f>VLOOKUP(L2884:L6052,[11]FF!$A$10:$B$16,2,FALSE)</f>
        <v>Recursos Federales</v>
      </c>
      <c r="N2884" s="16" t="str">
        <f t="shared" si="411"/>
        <v>503</v>
      </c>
      <c r="O2884" s="16" t="str">
        <f>VLOOKUP(N2884:N6052,[11]FF!$A$22:$B$93,2,FALSE)</f>
        <v>Proyecto Desarrollo Regional 2018, Convenio B</v>
      </c>
      <c r="P2884" s="16">
        <v>885423</v>
      </c>
      <c r="Q2884" s="16">
        <v>1</v>
      </c>
      <c r="R2884" s="17">
        <v>0</v>
      </c>
      <c r="S2884" s="17">
        <v>0</v>
      </c>
      <c r="T2884" s="17">
        <f t="shared" si="396"/>
        <v>0</v>
      </c>
      <c r="U2884" s="17">
        <v>0</v>
      </c>
      <c r="V2884" s="17">
        <v>0</v>
      </c>
      <c r="W2884" s="17">
        <f t="shared" si="397"/>
        <v>0</v>
      </c>
      <c r="X2884" t="str">
        <f>VLOOKUP(J2884,'[12]Conver ASEJ VS Clave Nueva'!$A$4:$C$193,3,FALSE)</f>
        <v>8.3.1.1</v>
      </c>
      <c r="Y2884" t="str">
        <f>VLOOKUP(K2884,'[13]Conver ASEJ VS Clave Nueva'!$B$4:$D$193,3,FALSE)</f>
        <v>Derivados del Gobierno Federal</v>
      </c>
    </row>
    <row r="2885" spans="1:25" x14ac:dyDescent="0.25">
      <c r="A2885" s="16">
        <v>88118</v>
      </c>
      <c r="B2885" s="16" t="s">
        <v>193</v>
      </c>
      <c r="C2885" s="16" t="str">
        <f t="shared" si="405"/>
        <v>2018</v>
      </c>
      <c r="D2885" s="16" t="str">
        <f t="shared" si="406"/>
        <v>080000</v>
      </c>
      <c r="E2885" s="16" t="str">
        <f>VLOOKUP(D2885:D6053,'[10]Catalogos CRI'!$A$10:$B$19,2,FALSE)</f>
        <v>PARTICIPACIONES Y APORTACIONES</v>
      </c>
      <c r="F2885" s="16" t="str">
        <f t="shared" si="407"/>
        <v>083000</v>
      </c>
      <c r="G2885" s="16" t="str">
        <f>VLOOKUP(F2885:F6053,'[10]Catalogos CRI'!$A$24:$B$65,2,FALSE)</f>
        <v>CONVENIOS</v>
      </c>
      <c r="H2885" s="16" t="str">
        <f t="shared" si="408"/>
        <v>083010</v>
      </c>
      <c r="I2885" s="16" t="str">
        <f>VLOOKUP(H2885:H6053,'[10]Catalogos CRI'!$A$70:$B$148,2,FALSE)</f>
        <v>Convenios</v>
      </c>
      <c r="J2885" s="16" t="str">
        <f t="shared" si="409"/>
        <v>083011</v>
      </c>
      <c r="K2885" s="16" t="str">
        <f>VLOOKUP(J2885:J6053,'[10]Catalogos CRI'!$A$153:$B$335,2,FALSE)</f>
        <v>Derivados del Gobierno Federal</v>
      </c>
      <c r="L2885" s="16" t="str">
        <f t="shared" si="410"/>
        <v>500</v>
      </c>
      <c r="M2885" s="16" t="str">
        <f>VLOOKUP(L2885:L6053,[11]FF!$A$10:$B$16,2,FALSE)</f>
        <v>Recursos Federales</v>
      </c>
      <c r="N2885" s="16" t="str">
        <f t="shared" si="411"/>
        <v>503</v>
      </c>
      <c r="O2885" s="16" t="str">
        <f>VLOOKUP(N2885:N6053,[11]FF!$A$22:$B$93,2,FALSE)</f>
        <v>Proyecto Desarrollo Regional 2018, Convenio B</v>
      </c>
      <c r="P2885" s="16">
        <v>885424</v>
      </c>
      <c r="Q2885" s="16">
        <v>2</v>
      </c>
      <c r="R2885" s="17">
        <v>0</v>
      </c>
      <c r="S2885" s="17">
        <v>0</v>
      </c>
      <c r="T2885" s="17">
        <f t="shared" si="396"/>
        <v>0</v>
      </c>
      <c r="U2885" s="17">
        <v>0</v>
      </c>
      <c r="V2885" s="17">
        <v>0</v>
      </c>
      <c r="W2885" s="17">
        <f t="shared" si="397"/>
        <v>0</v>
      </c>
      <c r="X2885" t="str">
        <f>VLOOKUP(J2885,'[12]Conver ASEJ VS Clave Nueva'!$A$4:$C$193,3,FALSE)</f>
        <v>8.3.1.1</v>
      </c>
      <c r="Y2885" t="str">
        <f>VLOOKUP(K2885,'[13]Conver ASEJ VS Clave Nueva'!$B$4:$D$193,3,FALSE)</f>
        <v>Derivados del Gobierno Federal</v>
      </c>
    </row>
    <row r="2886" spans="1:25" x14ac:dyDescent="0.25">
      <c r="A2886" s="16">
        <v>88118</v>
      </c>
      <c r="B2886" s="16" t="s">
        <v>193</v>
      </c>
      <c r="C2886" s="16" t="str">
        <f t="shared" si="405"/>
        <v>2018</v>
      </c>
      <c r="D2886" s="16" t="str">
        <f t="shared" si="406"/>
        <v>080000</v>
      </c>
      <c r="E2886" s="16" t="str">
        <f>VLOOKUP(D2886:D6054,'[10]Catalogos CRI'!$A$10:$B$19,2,FALSE)</f>
        <v>PARTICIPACIONES Y APORTACIONES</v>
      </c>
      <c r="F2886" s="16" t="str">
        <f t="shared" si="407"/>
        <v>083000</v>
      </c>
      <c r="G2886" s="16" t="str">
        <f>VLOOKUP(F2886:F6054,'[10]Catalogos CRI'!$A$24:$B$65,2,FALSE)</f>
        <v>CONVENIOS</v>
      </c>
      <c r="H2886" s="16" t="str">
        <f t="shared" si="408"/>
        <v>083010</v>
      </c>
      <c r="I2886" s="16" t="str">
        <f>VLOOKUP(H2886:H6054,'[10]Catalogos CRI'!$A$70:$B$148,2,FALSE)</f>
        <v>Convenios</v>
      </c>
      <c r="J2886" s="16" t="str">
        <f t="shared" si="409"/>
        <v>083011</v>
      </c>
      <c r="K2886" s="16" t="str">
        <f>VLOOKUP(J2886:J6054,'[10]Catalogos CRI'!$A$153:$B$335,2,FALSE)</f>
        <v>Derivados del Gobierno Federal</v>
      </c>
      <c r="L2886" s="16" t="str">
        <f t="shared" si="410"/>
        <v>500</v>
      </c>
      <c r="M2886" s="16" t="str">
        <f>VLOOKUP(L2886:L6054,[11]FF!$A$10:$B$16,2,FALSE)</f>
        <v>Recursos Federales</v>
      </c>
      <c r="N2886" s="16" t="str">
        <f t="shared" si="411"/>
        <v>503</v>
      </c>
      <c r="O2886" s="16" t="str">
        <f>VLOOKUP(N2886:N6054,[11]FF!$A$22:$B$93,2,FALSE)</f>
        <v>Proyecto Desarrollo Regional 2018, Convenio B</v>
      </c>
      <c r="P2886" s="16">
        <v>885425</v>
      </c>
      <c r="Q2886" s="16">
        <v>3</v>
      </c>
      <c r="R2886" s="17">
        <v>0</v>
      </c>
      <c r="S2886" s="17">
        <v>0</v>
      </c>
      <c r="T2886" s="17">
        <f t="shared" si="396"/>
        <v>0</v>
      </c>
      <c r="U2886" s="17">
        <v>0</v>
      </c>
      <c r="V2886" s="17">
        <v>0</v>
      </c>
      <c r="W2886" s="17">
        <f t="shared" si="397"/>
        <v>0</v>
      </c>
      <c r="X2886" t="str">
        <f>VLOOKUP(J2886,'[12]Conver ASEJ VS Clave Nueva'!$A$4:$C$193,3,FALSE)</f>
        <v>8.3.1.1</v>
      </c>
      <c r="Y2886" t="str">
        <f>VLOOKUP(K2886,'[13]Conver ASEJ VS Clave Nueva'!$B$4:$D$193,3,FALSE)</f>
        <v>Derivados del Gobierno Federal</v>
      </c>
    </row>
    <row r="2887" spans="1:25" x14ac:dyDescent="0.25">
      <c r="A2887" s="16">
        <v>88118</v>
      </c>
      <c r="B2887" s="16" t="s">
        <v>193</v>
      </c>
      <c r="C2887" s="16" t="str">
        <f t="shared" si="405"/>
        <v>2018</v>
      </c>
      <c r="D2887" s="16" t="str">
        <f t="shared" si="406"/>
        <v>080000</v>
      </c>
      <c r="E2887" s="16" t="str">
        <f>VLOOKUP(D2887:D6055,'[10]Catalogos CRI'!$A$10:$B$19,2,FALSE)</f>
        <v>PARTICIPACIONES Y APORTACIONES</v>
      </c>
      <c r="F2887" s="16" t="str">
        <f t="shared" si="407"/>
        <v>083000</v>
      </c>
      <c r="G2887" s="16" t="str">
        <f>VLOOKUP(F2887:F6055,'[10]Catalogos CRI'!$A$24:$B$65,2,FALSE)</f>
        <v>CONVENIOS</v>
      </c>
      <c r="H2887" s="16" t="str">
        <f t="shared" si="408"/>
        <v>083010</v>
      </c>
      <c r="I2887" s="16" t="str">
        <f>VLOOKUP(H2887:H6055,'[10]Catalogos CRI'!$A$70:$B$148,2,FALSE)</f>
        <v>Convenios</v>
      </c>
      <c r="J2887" s="16" t="str">
        <f t="shared" si="409"/>
        <v>083011</v>
      </c>
      <c r="K2887" s="16" t="str">
        <f>VLOOKUP(J2887:J6055,'[10]Catalogos CRI'!$A$153:$B$335,2,FALSE)</f>
        <v>Derivados del Gobierno Federal</v>
      </c>
      <c r="L2887" s="16" t="str">
        <f t="shared" si="410"/>
        <v>500</v>
      </c>
      <c r="M2887" s="16" t="str">
        <f>VLOOKUP(L2887:L6055,[11]FF!$A$10:$B$16,2,FALSE)</f>
        <v>Recursos Federales</v>
      </c>
      <c r="N2887" s="16" t="str">
        <f t="shared" si="411"/>
        <v>503</v>
      </c>
      <c r="O2887" s="16" t="str">
        <f>VLOOKUP(N2887:N6055,[11]FF!$A$22:$B$93,2,FALSE)</f>
        <v>Proyecto Desarrollo Regional 2018, Convenio B</v>
      </c>
      <c r="P2887" s="16">
        <v>885426</v>
      </c>
      <c r="Q2887" s="16">
        <v>4</v>
      </c>
      <c r="R2887" s="17">
        <v>0</v>
      </c>
      <c r="S2887" s="17">
        <v>0</v>
      </c>
      <c r="T2887" s="17">
        <f t="shared" si="396"/>
        <v>0</v>
      </c>
      <c r="U2887" s="17">
        <v>0</v>
      </c>
      <c r="V2887" s="17">
        <v>0</v>
      </c>
      <c r="W2887" s="17">
        <f t="shared" si="397"/>
        <v>0</v>
      </c>
      <c r="X2887" t="str">
        <f>VLOOKUP(J2887,'[12]Conver ASEJ VS Clave Nueva'!$A$4:$C$193,3,FALSE)</f>
        <v>8.3.1.1</v>
      </c>
      <c r="Y2887" t="str">
        <f>VLOOKUP(K2887,'[13]Conver ASEJ VS Clave Nueva'!$B$4:$D$193,3,FALSE)</f>
        <v>Derivados del Gobierno Federal</v>
      </c>
    </row>
    <row r="2888" spans="1:25" x14ac:dyDescent="0.25">
      <c r="A2888" s="16">
        <v>88118</v>
      </c>
      <c r="B2888" s="16" t="s">
        <v>193</v>
      </c>
      <c r="C2888" s="16" t="str">
        <f t="shared" si="405"/>
        <v>2018</v>
      </c>
      <c r="D2888" s="16" t="str">
        <f t="shared" si="406"/>
        <v>080000</v>
      </c>
      <c r="E2888" s="16" t="str">
        <f>VLOOKUP(D2888:D6056,'[10]Catalogos CRI'!$A$10:$B$19,2,FALSE)</f>
        <v>PARTICIPACIONES Y APORTACIONES</v>
      </c>
      <c r="F2888" s="16" t="str">
        <f t="shared" si="407"/>
        <v>083000</v>
      </c>
      <c r="G2888" s="16" t="str">
        <f>VLOOKUP(F2888:F6056,'[10]Catalogos CRI'!$A$24:$B$65,2,FALSE)</f>
        <v>CONVENIOS</v>
      </c>
      <c r="H2888" s="16" t="str">
        <f t="shared" si="408"/>
        <v>083010</v>
      </c>
      <c r="I2888" s="16" t="str">
        <f>VLOOKUP(H2888:H6056,'[10]Catalogos CRI'!$A$70:$B$148,2,FALSE)</f>
        <v>Convenios</v>
      </c>
      <c r="J2888" s="16" t="str">
        <f t="shared" si="409"/>
        <v>083011</v>
      </c>
      <c r="K2888" s="16" t="str">
        <f>VLOOKUP(J2888:J6056,'[10]Catalogos CRI'!$A$153:$B$335,2,FALSE)</f>
        <v>Derivados del Gobierno Federal</v>
      </c>
      <c r="L2888" s="16" t="str">
        <f t="shared" si="410"/>
        <v>500</v>
      </c>
      <c r="M2888" s="16" t="str">
        <f>VLOOKUP(L2888:L6056,[11]FF!$A$10:$B$16,2,FALSE)</f>
        <v>Recursos Federales</v>
      </c>
      <c r="N2888" s="16" t="str">
        <f t="shared" si="411"/>
        <v>503</v>
      </c>
      <c r="O2888" s="16" t="str">
        <f>VLOOKUP(N2888:N6056,[11]FF!$A$22:$B$93,2,FALSE)</f>
        <v>Proyecto Desarrollo Regional 2018, Convenio B</v>
      </c>
      <c r="P2888" s="16">
        <v>885427</v>
      </c>
      <c r="Q2888" s="16">
        <v>5</v>
      </c>
      <c r="R2888" s="17">
        <v>0</v>
      </c>
      <c r="S2888" s="17">
        <v>0</v>
      </c>
      <c r="T2888" s="17">
        <f t="shared" si="396"/>
        <v>0</v>
      </c>
      <c r="U2888" s="17">
        <v>0</v>
      </c>
      <c r="V2888" s="17">
        <v>0</v>
      </c>
      <c r="W2888" s="17">
        <f t="shared" si="397"/>
        <v>0</v>
      </c>
      <c r="X2888" t="str">
        <f>VLOOKUP(J2888,'[12]Conver ASEJ VS Clave Nueva'!$A$4:$C$193,3,FALSE)</f>
        <v>8.3.1.1</v>
      </c>
      <c r="Y2888" t="str">
        <f>VLOOKUP(K2888,'[13]Conver ASEJ VS Clave Nueva'!$B$4:$D$193,3,FALSE)</f>
        <v>Derivados del Gobierno Federal</v>
      </c>
    </row>
    <row r="2889" spans="1:25" x14ac:dyDescent="0.25">
      <c r="A2889" s="16">
        <v>88118</v>
      </c>
      <c r="B2889" s="16" t="s">
        <v>193</v>
      </c>
      <c r="C2889" s="16" t="str">
        <f t="shared" si="405"/>
        <v>2018</v>
      </c>
      <c r="D2889" s="16" t="str">
        <f t="shared" si="406"/>
        <v>080000</v>
      </c>
      <c r="E2889" s="16" t="str">
        <f>VLOOKUP(D2889:D6057,'[10]Catalogos CRI'!$A$10:$B$19,2,FALSE)</f>
        <v>PARTICIPACIONES Y APORTACIONES</v>
      </c>
      <c r="F2889" s="16" t="str">
        <f t="shared" si="407"/>
        <v>083000</v>
      </c>
      <c r="G2889" s="16" t="str">
        <f>VLOOKUP(F2889:F6057,'[10]Catalogos CRI'!$A$24:$B$65,2,FALSE)</f>
        <v>CONVENIOS</v>
      </c>
      <c r="H2889" s="16" t="str">
        <f t="shared" si="408"/>
        <v>083010</v>
      </c>
      <c r="I2889" s="16" t="str">
        <f>VLOOKUP(H2889:H6057,'[10]Catalogos CRI'!$A$70:$B$148,2,FALSE)</f>
        <v>Convenios</v>
      </c>
      <c r="J2889" s="16" t="str">
        <f t="shared" si="409"/>
        <v>083011</v>
      </c>
      <c r="K2889" s="16" t="str">
        <f>VLOOKUP(J2889:J6057,'[10]Catalogos CRI'!$A$153:$B$335,2,FALSE)</f>
        <v>Derivados del Gobierno Federal</v>
      </c>
      <c r="L2889" s="16" t="str">
        <f t="shared" si="410"/>
        <v>500</v>
      </c>
      <c r="M2889" s="16" t="str">
        <f>VLOOKUP(L2889:L6057,[11]FF!$A$10:$B$16,2,FALSE)</f>
        <v>Recursos Federales</v>
      </c>
      <c r="N2889" s="16" t="str">
        <f t="shared" si="411"/>
        <v>503</v>
      </c>
      <c r="O2889" s="16" t="str">
        <f>VLOOKUP(N2889:N6057,[11]FF!$A$22:$B$93,2,FALSE)</f>
        <v>Proyecto Desarrollo Regional 2018, Convenio B</v>
      </c>
      <c r="P2889" s="16">
        <v>885428</v>
      </c>
      <c r="Q2889" s="16">
        <v>6</v>
      </c>
      <c r="R2889" s="17">
        <v>0</v>
      </c>
      <c r="S2889" s="17">
        <v>7911999.9900000002</v>
      </c>
      <c r="T2889" s="17">
        <f t="shared" ref="T2889:T2952" si="412">R2889+S2889</f>
        <v>7911999.9900000002</v>
      </c>
      <c r="U2889" s="17">
        <v>0</v>
      </c>
      <c r="V2889" s="17">
        <v>7911999.9900000002</v>
      </c>
      <c r="W2889" s="17">
        <f t="shared" ref="W2889:W2952" si="413">T2889-V2889</f>
        <v>0</v>
      </c>
      <c r="X2889" t="str">
        <f>VLOOKUP(J2889,'[12]Conver ASEJ VS Clave Nueva'!$A$4:$C$193,3,FALSE)</f>
        <v>8.3.1.1</v>
      </c>
      <c r="Y2889" t="str">
        <f>VLOOKUP(K2889,'[13]Conver ASEJ VS Clave Nueva'!$B$4:$D$193,3,FALSE)</f>
        <v>Derivados del Gobierno Federal</v>
      </c>
    </row>
    <row r="2890" spans="1:25" x14ac:dyDescent="0.25">
      <c r="A2890" s="16">
        <v>88118</v>
      </c>
      <c r="B2890" s="16" t="s">
        <v>193</v>
      </c>
      <c r="C2890" s="16" t="str">
        <f t="shared" si="405"/>
        <v>2018</v>
      </c>
      <c r="D2890" s="16" t="str">
        <f t="shared" si="406"/>
        <v>080000</v>
      </c>
      <c r="E2890" s="16" t="str">
        <f>VLOOKUP(D2890:D6058,'[10]Catalogos CRI'!$A$10:$B$19,2,FALSE)</f>
        <v>PARTICIPACIONES Y APORTACIONES</v>
      </c>
      <c r="F2890" s="16" t="str">
        <f t="shared" si="407"/>
        <v>083000</v>
      </c>
      <c r="G2890" s="16" t="str">
        <f>VLOOKUP(F2890:F6058,'[10]Catalogos CRI'!$A$24:$B$65,2,FALSE)</f>
        <v>CONVENIOS</v>
      </c>
      <c r="H2890" s="16" t="str">
        <f t="shared" si="408"/>
        <v>083010</v>
      </c>
      <c r="I2890" s="16" t="str">
        <f>VLOOKUP(H2890:H6058,'[10]Catalogos CRI'!$A$70:$B$148,2,FALSE)</f>
        <v>Convenios</v>
      </c>
      <c r="J2890" s="16" t="str">
        <f t="shared" si="409"/>
        <v>083011</v>
      </c>
      <c r="K2890" s="16" t="str">
        <f>VLOOKUP(J2890:J6058,'[10]Catalogos CRI'!$A$153:$B$335,2,FALSE)</f>
        <v>Derivados del Gobierno Federal</v>
      </c>
      <c r="L2890" s="16" t="str">
        <f t="shared" si="410"/>
        <v>500</v>
      </c>
      <c r="M2890" s="16" t="str">
        <f>VLOOKUP(L2890:L6058,[11]FF!$A$10:$B$16,2,FALSE)</f>
        <v>Recursos Federales</v>
      </c>
      <c r="N2890" s="16" t="str">
        <f t="shared" si="411"/>
        <v>503</v>
      </c>
      <c r="O2890" s="16" t="str">
        <f>VLOOKUP(N2890:N6058,[11]FF!$A$22:$B$93,2,FALSE)</f>
        <v>Proyecto Desarrollo Regional 2018, Convenio B</v>
      </c>
      <c r="P2890" s="16">
        <v>885429</v>
      </c>
      <c r="Q2890" s="16">
        <v>7</v>
      </c>
      <c r="R2890" s="17">
        <v>0</v>
      </c>
      <c r="S2890" s="17">
        <v>0</v>
      </c>
      <c r="T2890" s="17">
        <f t="shared" si="412"/>
        <v>0</v>
      </c>
      <c r="U2890" s="17">
        <v>0</v>
      </c>
      <c r="V2890" s="17">
        <v>5934000</v>
      </c>
      <c r="W2890" s="17">
        <f t="shared" si="413"/>
        <v>-5934000</v>
      </c>
      <c r="X2890" t="str">
        <f>VLOOKUP(J2890,'[12]Conver ASEJ VS Clave Nueva'!$A$4:$C$193,3,FALSE)</f>
        <v>8.3.1.1</v>
      </c>
      <c r="Y2890" t="str">
        <f>VLOOKUP(K2890,'[13]Conver ASEJ VS Clave Nueva'!$B$4:$D$193,3,FALSE)</f>
        <v>Derivados del Gobierno Federal</v>
      </c>
    </row>
    <row r="2891" spans="1:25" x14ac:dyDescent="0.25">
      <c r="A2891" s="16">
        <v>88118</v>
      </c>
      <c r="B2891" s="16" t="s">
        <v>193</v>
      </c>
      <c r="C2891" s="16" t="str">
        <f t="shared" si="405"/>
        <v>2018</v>
      </c>
      <c r="D2891" s="16" t="str">
        <f t="shared" si="406"/>
        <v>080000</v>
      </c>
      <c r="E2891" s="16" t="str">
        <f>VLOOKUP(D2891:D6059,'[10]Catalogos CRI'!$A$10:$B$19,2,FALSE)</f>
        <v>PARTICIPACIONES Y APORTACIONES</v>
      </c>
      <c r="F2891" s="16" t="str">
        <f t="shared" si="407"/>
        <v>083000</v>
      </c>
      <c r="G2891" s="16" t="str">
        <f>VLOOKUP(F2891:F6059,'[10]Catalogos CRI'!$A$24:$B$65,2,FALSE)</f>
        <v>CONVENIOS</v>
      </c>
      <c r="H2891" s="16" t="str">
        <f t="shared" si="408"/>
        <v>083010</v>
      </c>
      <c r="I2891" s="16" t="str">
        <f>VLOOKUP(H2891:H6059,'[10]Catalogos CRI'!$A$70:$B$148,2,FALSE)</f>
        <v>Convenios</v>
      </c>
      <c r="J2891" s="16" t="str">
        <f t="shared" si="409"/>
        <v>083011</v>
      </c>
      <c r="K2891" s="16" t="str">
        <f>VLOOKUP(J2891:J6059,'[10]Catalogos CRI'!$A$153:$B$335,2,FALSE)</f>
        <v>Derivados del Gobierno Federal</v>
      </c>
      <c r="L2891" s="16" t="str">
        <f t="shared" si="410"/>
        <v>500</v>
      </c>
      <c r="M2891" s="16" t="str">
        <f>VLOOKUP(L2891:L6059,[11]FF!$A$10:$B$16,2,FALSE)</f>
        <v>Recursos Federales</v>
      </c>
      <c r="N2891" s="16" t="str">
        <f t="shared" si="411"/>
        <v>503</v>
      </c>
      <c r="O2891" s="16" t="str">
        <f>VLOOKUP(N2891:N6059,[11]FF!$A$22:$B$93,2,FALSE)</f>
        <v>Proyecto Desarrollo Regional 2018, Convenio B</v>
      </c>
      <c r="P2891" s="16">
        <v>885430</v>
      </c>
      <c r="Q2891" s="16">
        <v>8</v>
      </c>
      <c r="R2891" s="17">
        <v>0</v>
      </c>
      <c r="S2891" s="17">
        <v>0</v>
      </c>
      <c r="T2891" s="17">
        <f t="shared" si="412"/>
        <v>0</v>
      </c>
      <c r="U2891" s="17">
        <v>0</v>
      </c>
      <c r="V2891" s="17">
        <v>0</v>
      </c>
      <c r="W2891" s="17">
        <f t="shared" si="413"/>
        <v>0</v>
      </c>
      <c r="X2891" t="str">
        <f>VLOOKUP(J2891,'[12]Conver ASEJ VS Clave Nueva'!$A$4:$C$193,3,FALSE)</f>
        <v>8.3.1.1</v>
      </c>
      <c r="Y2891" t="str">
        <f>VLOOKUP(K2891,'[13]Conver ASEJ VS Clave Nueva'!$B$4:$D$193,3,FALSE)</f>
        <v>Derivados del Gobierno Federal</v>
      </c>
    </row>
    <row r="2892" spans="1:25" x14ac:dyDescent="0.25">
      <c r="A2892" s="16">
        <v>88118</v>
      </c>
      <c r="B2892" s="16" t="s">
        <v>193</v>
      </c>
      <c r="C2892" s="16" t="str">
        <f t="shared" si="405"/>
        <v>2018</v>
      </c>
      <c r="D2892" s="16" t="str">
        <f t="shared" si="406"/>
        <v>080000</v>
      </c>
      <c r="E2892" s="16" t="str">
        <f>VLOOKUP(D2892:D6060,'[10]Catalogos CRI'!$A$10:$B$19,2,FALSE)</f>
        <v>PARTICIPACIONES Y APORTACIONES</v>
      </c>
      <c r="F2892" s="16" t="str">
        <f t="shared" si="407"/>
        <v>083000</v>
      </c>
      <c r="G2892" s="16" t="str">
        <f>VLOOKUP(F2892:F6060,'[10]Catalogos CRI'!$A$24:$B$65,2,FALSE)</f>
        <v>CONVENIOS</v>
      </c>
      <c r="H2892" s="16" t="str">
        <f t="shared" si="408"/>
        <v>083010</v>
      </c>
      <c r="I2892" s="16" t="str">
        <f>VLOOKUP(H2892:H6060,'[10]Catalogos CRI'!$A$70:$B$148,2,FALSE)</f>
        <v>Convenios</v>
      </c>
      <c r="J2892" s="16" t="str">
        <f t="shared" si="409"/>
        <v>083011</v>
      </c>
      <c r="K2892" s="16" t="str">
        <f>VLOOKUP(J2892:J6060,'[10]Catalogos CRI'!$A$153:$B$335,2,FALSE)</f>
        <v>Derivados del Gobierno Federal</v>
      </c>
      <c r="L2892" s="16" t="str">
        <f t="shared" si="410"/>
        <v>500</v>
      </c>
      <c r="M2892" s="16" t="str">
        <f>VLOOKUP(L2892:L6060,[11]FF!$A$10:$B$16,2,FALSE)</f>
        <v>Recursos Federales</v>
      </c>
      <c r="N2892" s="16" t="str">
        <f t="shared" si="411"/>
        <v>503</v>
      </c>
      <c r="O2892" s="16" t="str">
        <f>VLOOKUP(N2892:N6060,[11]FF!$A$22:$B$93,2,FALSE)</f>
        <v>Proyecto Desarrollo Regional 2018, Convenio B</v>
      </c>
      <c r="P2892" s="16">
        <v>885431</v>
      </c>
      <c r="Q2892" s="16">
        <v>9</v>
      </c>
      <c r="R2892" s="17">
        <v>0</v>
      </c>
      <c r="S2892" s="17">
        <v>0</v>
      </c>
      <c r="T2892" s="17">
        <f t="shared" si="412"/>
        <v>0</v>
      </c>
      <c r="U2892" s="17">
        <v>0</v>
      </c>
      <c r="V2892" s="17">
        <v>0</v>
      </c>
      <c r="W2892" s="17">
        <f t="shared" si="413"/>
        <v>0</v>
      </c>
      <c r="X2892" t="str">
        <f>VLOOKUP(J2892,'[12]Conver ASEJ VS Clave Nueva'!$A$4:$C$193,3,FALSE)</f>
        <v>8.3.1.1</v>
      </c>
      <c r="Y2892" t="str">
        <f>VLOOKUP(K2892,'[13]Conver ASEJ VS Clave Nueva'!$B$4:$D$193,3,FALSE)</f>
        <v>Derivados del Gobierno Federal</v>
      </c>
    </row>
    <row r="2893" spans="1:25" x14ac:dyDescent="0.25">
      <c r="A2893" s="16">
        <v>88118</v>
      </c>
      <c r="B2893" s="16" t="s">
        <v>193</v>
      </c>
      <c r="C2893" s="16" t="str">
        <f t="shared" si="405"/>
        <v>2018</v>
      </c>
      <c r="D2893" s="16" t="str">
        <f t="shared" si="406"/>
        <v>080000</v>
      </c>
      <c r="E2893" s="16" t="str">
        <f>VLOOKUP(D2893:D6061,'[10]Catalogos CRI'!$A$10:$B$19,2,FALSE)</f>
        <v>PARTICIPACIONES Y APORTACIONES</v>
      </c>
      <c r="F2893" s="16" t="str">
        <f t="shared" si="407"/>
        <v>083000</v>
      </c>
      <c r="G2893" s="16" t="str">
        <f>VLOOKUP(F2893:F6061,'[10]Catalogos CRI'!$A$24:$B$65,2,FALSE)</f>
        <v>CONVENIOS</v>
      </c>
      <c r="H2893" s="16" t="str">
        <f t="shared" si="408"/>
        <v>083010</v>
      </c>
      <c r="I2893" s="16" t="str">
        <f>VLOOKUP(H2893:H6061,'[10]Catalogos CRI'!$A$70:$B$148,2,FALSE)</f>
        <v>Convenios</v>
      </c>
      <c r="J2893" s="16" t="str">
        <f t="shared" si="409"/>
        <v>083011</v>
      </c>
      <c r="K2893" s="16" t="str">
        <f>VLOOKUP(J2893:J6061,'[10]Catalogos CRI'!$A$153:$B$335,2,FALSE)</f>
        <v>Derivados del Gobierno Federal</v>
      </c>
      <c r="L2893" s="16" t="str">
        <f t="shared" si="410"/>
        <v>500</v>
      </c>
      <c r="M2893" s="16" t="str">
        <f>VLOOKUP(L2893:L6061,[11]FF!$A$10:$B$16,2,FALSE)</f>
        <v>Recursos Federales</v>
      </c>
      <c r="N2893" s="16" t="str">
        <f t="shared" si="411"/>
        <v>503</v>
      </c>
      <c r="O2893" s="16" t="str">
        <f>VLOOKUP(N2893:N6061,[11]FF!$A$22:$B$93,2,FALSE)</f>
        <v>Proyecto Desarrollo Regional 2018, Convenio B</v>
      </c>
      <c r="P2893" s="16">
        <v>885432</v>
      </c>
      <c r="Q2893" s="16">
        <v>10</v>
      </c>
      <c r="R2893" s="17">
        <v>0</v>
      </c>
      <c r="S2893" s="17">
        <v>0</v>
      </c>
      <c r="T2893" s="17">
        <f t="shared" si="412"/>
        <v>0</v>
      </c>
      <c r="U2893" s="17">
        <v>0</v>
      </c>
      <c r="V2893" s="17">
        <v>5934000</v>
      </c>
      <c r="W2893" s="17">
        <f t="shared" si="413"/>
        <v>-5934000</v>
      </c>
      <c r="X2893" t="str">
        <f>VLOOKUP(J2893,'[12]Conver ASEJ VS Clave Nueva'!$A$4:$C$193,3,FALSE)</f>
        <v>8.3.1.1</v>
      </c>
      <c r="Y2893" t="str">
        <f>VLOOKUP(K2893,'[13]Conver ASEJ VS Clave Nueva'!$B$4:$D$193,3,FALSE)</f>
        <v>Derivados del Gobierno Federal</v>
      </c>
    </row>
    <row r="2894" spans="1:25" x14ac:dyDescent="0.25">
      <c r="A2894" s="16">
        <v>88118</v>
      </c>
      <c r="B2894" s="16" t="s">
        <v>193</v>
      </c>
      <c r="C2894" s="16" t="str">
        <f t="shared" si="405"/>
        <v>2018</v>
      </c>
      <c r="D2894" s="16" t="str">
        <f t="shared" si="406"/>
        <v>080000</v>
      </c>
      <c r="E2894" s="16" t="str">
        <f>VLOOKUP(D2894:D6062,'[10]Catalogos CRI'!$A$10:$B$19,2,FALSE)</f>
        <v>PARTICIPACIONES Y APORTACIONES</v>
      </c>
      <c r="F2894" s="16" t="str">
        <f t="shared" si="407"/>
        <v>083000</v>
      </c>
      <c r="G2894" s="16" t="str">
        <f>VLOOKUP(F2894:F6062,'[10]Catalogos CRI'!$A$24:$B$65,2,FALSE)</f>
        <v>CONVENIOS</v>
      </c>
      <c r="H2894" s="16" t="str">
        <f t="shared" si="408"/>
        <v>083010</v>
      </c>
      <c r="I2894" s="16" t="str">
        <f>VLOOKUP(H2894:H6062,'[10]Catalogos CRI'!$A$70:$B$148,2,FALSE)</f>
        <v>Convenios</v>
      </c>
      <c r="J2894" s="16" t="str">
        <f t="shared" si="409"/>
        <v>083011</v>
      </c>
      <c r="K2894" s="16" t="str">
        <f>VLOOKUP(J2894:J6062,'[10]Catalogos CRI'!$A$153:$B$335,2,FALSE)</f>
        <v>Derivados del Gobierno Federal</v>
      </c>
      <c r="L2894" s="16" t="str">
        <f t="shared" si="410"/>
        <v>500</v>
      </c>
      <c r="M2894" s="16" t="str">
        <f>VLOOKUP(L2894:L6062,[11]FF!$A$10:$B$16,2,FALSE)</f>
        <v>Recursos Federales</v>
      </c>
      <c r="N2894" s="16" t="str">
        <f t="shared" si="411"/>
        <v>503</v>
      </c>
      <c r="O2894" s="16" t="str">
        <f>VLOOKUP(N2894:N6062,[11]FF!$A$22:$B$93,2,FALSE)</f>
        <v>Proyecto Desarrollo Regional 2018, Convenio B</v>
      </c>
      <c r="P2894" s="16">
        <v>885433</v>
      </c>
      <c r="Q2894" s="16">
        <v>11</v>
      </c>
      <c r="R2894" s="17">
        <v>0</v>
      </c>
      <c r="S2894" s="17">
        <v>0</v>
      </c>
      <c r="T2894" s="17">
        <f t="shared" si="412"/>
        <v>0</v>
      </c>
      <c r="U2894" s="17">
        <v>0</v>
      </c>
      <c r="V2894" s="17">
        <v>70285.22</v>
      </c>
      <c r="W2894" s="17">
        <f t="shared" si="413"/>
        <v>-70285.22</v>
      </c>
      <c r="X2894" t="str">
        <f>VLOOKUP(J2894,'[12]Conver ASEJ VS Clave Nueva'!$A$4:$C$193,3,FALSE)</f>
        <v>8.3.1.1</v>
      </c>
      <c r="Y2894" t="str">
        <f>VLOOKUP(K2894,'[13]Conver ASEJ VS Clave Nueva'!$B$4:$D$193,3,FALSE)</f>
        <v>Derivados del Gobierno Federal</v>
      </c>
    </row>
    <row r="2895" spans="1:25" x14ac:dyDescent="0.25">
      <c r="A2895" s="16">
        <v>88118</v>
      </c>
      <c r="B2895" s="16" t="s">
        <v>193</v>
      </c>
      <c r="C2895" s="16" t="str">
        <f t="shared" si="405"/>
        <v>2018</v>
      </c>
      <c r="D2895" s="16" t="str">
        <f t="shared" si="406"/>
        <v>080000</v>
      </c>
      <c r="E2895" s="16" t="str">
        <f>VLOOKUP(D2895:D6063,'[10]Catalogos CRI'!$A$10:$B$19,2,FALSE)</f>
        <v>PARTICIPACIONES Y APORTACIONES</v>
      </c>
      <c r="F2895" s="16" t="str">
        <f t="shared" si="407"/>
        <v>083000</v>
      </c>
      <c r="G2895" s="16" t="str">
        <f>VLOOKUP(F2895:F6063,'[10]Catalogos CRI'!$A$24:$B$65,2,FALSE)</f>
        <v>CONVENIOS</v>
      </c>
      <c r="H2895" s="16" t="str">
        <f t="shared" si="408"/>
        <v>083010</v>
      </c>
      <c r="I2895" s="16" t="str">
        <f>VLOOKUP(H2895:H6063,'[10]Catalogos CRI'!$A$70:$B$148,2,FALSE)</f>
        <v>Convenios</v>
      </c>
      <c r="J2895" s="16" t="str">
        <f t="shared" si="409"/>
        <v>083011</v>
      </c>
      <c r="K2895" s="16" t="str">
        <f>VLOOKUP(J2895:J6063,'[10]Catalogos CRI'!$A$153:$B$335,2,FALSE)</f>
        <v>Derivados del Gobierno Federal</v>
      </c>
      <c r="L2895" s="16" t="str">
        <f t="shared" si="410"/>
        <v>500</v>
      </c>
      <c r="M2895" s="16" t="str">
        <f>VLOOKUP(L2895:L6063,[11]FF!$A$10:$B$16,2,FALSE)</f>
        <v>Recursos Federales</v>
      </c>
      <c r="N2895" s="16" t="str">
        <f t="shared" si="411"/>
        <v>503</v>
      </c>
      <c r="O2895" s="16" t="str">
        <f>VLOOKUP(N2895:N6063,[11]FF!$A$22:$B$93,2,FALSE)</f>
        <v>Proyecto Desarrollo Regional 2018, Convenio B</v>
      </c>
      <c r="P2895" s="16">
        <v>885434</v>
      </c>
      <c r="Q2895" s="16">
        <v>12</v>
      </c>
      <c r="R2895" s="17">
        <v>0</v>
      </c>
      <c r="S2895" s="17">
        <v>0</v>
      </c>
      <c r="T2895" s="17">
        <f t="shared" si="412"/>
        <v>0</v>
      </c>
      <c r="U2895" s="17">
        <v>0</v>
      </c>
      <c r="V2895" s="17">
        <v>0</v>
      </c>
      <c r="W2895" s="17">
        <f t="shared" si="413"/>
        <v>0</v>
      </c>
      <c r="X2895" t="str">
        <f>VLOOKUP(J2895,'[12]Conver ASEJ VS Clave Nueva'!$A$4:$C$193,3,FALSE)</f>
        <v>8.3.1.1</v>
      </c>
      <c r="Y2895" t="str">
        <f>VLOOKUP(K2895,'[13]Conver ASEJ VS Clave Nueva'!$B$4:$D$193,3,FALSE)</f>
        <v>Derivados del Gobierno Federal</v>
      </c>
    </row>
    <row r="2896" spans="1:25" x14ac:dyDescent="0.25">
      <c r="A2896" s="16">
        <v>87541</v>
      </c>
      <c r="B2896" s="16" t="s">
        <v>187</v>
      </c>
      <c r="C2896" s="16" t="str">
        <f t="shared" si="405"/>
        <v>2018</v>
      </c>
      <c r="D2896" s="16" t="str">
        <f t="shared" si="406"/>
        <v>080000</v>
      </c>
      <c r="E2896" s="16" t="str">
        <f>VLOOKUP(D2896:D6064,'[10]Catalogos CRI'!$A$10:$B$19,2,FALSE)</f>
        <v>PARTICIPACIONES Y APORTACIONES</v>
      </c>
      <c r="F2896" s="16" t="str">
        <f t="shared" si="407"/>
        <v>083000</v>
      </c>
      <c r="G2896" s="16" t="str">
        <f>VLOOKUP(F2896:F6064,'[10]Catalogos CRI'!$A$24:$B$65,2,FALSE)</f>
        <v>CONVENIOS</v>
      </c>
      <c r="H2896" s="16" t="str">
        <f t="shared" si="408"/>
        <v>083010</v>
      </c>
      <c r="I2896" s="16" t="str">
        <f>VLOOKUP(H2896:H6064,'[10]Catalogos CRI'!$A$70:$B$148,2,FALSE)</f>
        <v>Convenios</v>
      </c>
      <c r="J2896" s="16" t="str">
        <f t="shared" si="409"/>
        <v>083011</v>
      </c>
      <c r="K2896" s="16" t="str">
        <f>VLOOKUP(J2896:J6064,'[10]Catalogos CRI'!$A$153:$B$335,2,FALSE)</f>
        <v>Derivados del Gobierno Federal</v>
      </c>
      <c r="L2896" s="16" t="str">
        <f t="shared" si="410"/>
        <v>400</v>
      </c>
      <c r="M2896" s="16" t="str">
        <f>VLOOKUP(L2896:L6064,[11]FF!$A$10:$B$16,2,FALSE)</f>
        <v>Ingresos Propios</v>
      </c>
      <c r="N2896" s="16" t="str">
        <f t="shared" si="411"/>
        <v>401</v>
      </c>
      <c r="O2896" s="16" t="str">
        <f>VLOOKUP(N2896:N6064,[11]FF!$A$22:$B$93,2,FALSE)</f>
        <v>Ingresos Propios</v>
      </c>
      <c r="P2896" s="16">
        <v>882121</v>
      </c>
      <c r="Q2896" s="16">
        <v>1</v>
      </c>
      <c r="R2896" s="17">
        <v>0</v>
      </c>
      <c r="S2896" s="17">
        <v>0</v>
      </c>
      <c r="T2896" s="17">
        <f t="shared" si="412"/>
        <v>0</v>
      </c>
      <c r="U2896" s="17">
        <v>0</v>
      </c>
      <c r="V2896" s="17">
        <v>0</v>
      </c>
      <c r="W2896" s="17">
        <f t="shared" si="413"/>
        <v>0</v>
      </c>
      <c r="X2896" t="str">
        <f>VLOOKUP(J2896,'[12]Conver ASEJ VS Clave Nueva'!$A$4:$C$193,3,FALSE)</f>
        <v>8.3.1.1</v>
      </c>
      <c r="Y2896" t="str">
        <f>VLOOKUP(K2896,'[13]Conver ASEJ VS Clave Nueva'!$B$4:$D$193,3,FALSE)</f>
        <v>Derivados del Gobierno Federal</v>
      </c>
    </row>
    <row r="2897" spans="1:25" x14ac:dyDescent="0.25">
      <c r="A2897" s="16">
        <v>87541</v>
      </c>
      <c r="B2897" s="16" t="s">
        <v>187</v>
      </c>
      <c r="C2897" s="16" t="str">
        <f t="shared" si="405"/>
        <v>2018</v>
      </c>
      <c r="D2897" s="16" t="str">
        <f t="shared" si="406"/>
        <v>080000</v>
      </c>
      <c r="E2897" s="16" t="str">
        <f>VLOOKUP(D2897:D6065,'[10]Catalogos CRI'!$A$10:$B$19,2,FALSE)</f>
        <v>PARTICIPACIONES Y APORTACIONES</v>
      </c>
      <c r="F2897" s="16" t="str">
        <f t="shared" si="407"/>
        <v>083000</v>
      </c>
      <c r="G2897" s="16" t="str">
        <f>VLOOKUP(F2897:F6065,'[10]Catalogos CRI'!$A$24:$B$65,2,FALSE)</f>
        <v>CONVENIOS</v>
      </c>
      <c r="H2897" s="16" t="str">
        <f t="shared" si="408"/>
        <v>083010</v>
      </c>
      <c r="I2897" s="16" t="str">
        <f>VLOOKUP(H2897:H6065,'[10]Catalogos CRI'!$A$70:$B$148,2,FALSE)</f>
        <v>Convenios</v>
      </c>
      <c r="J2897" s="16" t="str">
        <f t="shared" si="409"/>
        <v>083011</v>
      </c>
      <c r="K2897" s="16" t="str">
        <f>VLOOKUP(J2897:J6065,'[10]Catalogos CRI'!$A$153:$B$335,2,FALSE)</f>
        <v>Derivados del Gobierno Federal</v>
      </c>
      <c r="L2897" s="16" t="str">
        <f t="shared" si="410"/>
        <v>400</v>
      </c>
      <c r="M2897" s="16" t="str">
        <f>VLOOKUP(L2897:L6065,[11]FF!$A$10:$B$16,2,FALSE)</f>
        <v>Ingresos Propios</v>
      </c>
      <c r="N2897" s="16" t="str">
        <f t="shared" si="411"/>
        <v>401</v>
      </c>
      <c r="O2897" s="16" t="str">
        <f>VLOOKUP(N2897:N6065,[11]FF!$A$22:$B$93,2,FALSE)</f>
        <v>Ingresos Propios</v>
      </c>
      <c r="P2897" s="16">
        <v>882122</v>
      </c>
      <c r="Q2897" s="16">
        <v>2</v>
      </c>
      <c r="R2897" s="17">
        <v>0</v>
      </c>
      <c r="S2897" s="17">
        <v>0</v>
      </c>
      <c r="T2897" s="17">
        <f t="shared" si="412"/>
        <v>0</v>
      </c>
      <c r="U2897" s="17">
        <v>0</v>
      </c>
      <c r="V2897" s="17">
        <v>0</v>
      </c>
      <c r="W2897" s="17">
        <f t="shared" si="413"/>
        <v>0</v>
      </c>
      <c r="X2897" t="str">
        <f>VLOOKUP(J2897,'[12]Conver ASEJ VS Clave Nueva'!$A$4:$C$193,3,FALSE)</f>
        <v>8.3.1.1</v>
      </c>
      <c r="Y2897" t="str">
        <f>VLOOKUP(K2897,'[13]Conver ASEJ VS Clave Nueva'!$B$4:$D$193,3,FALSE)</f>
        <v>Derivados del Gobierno Federal</v>
      </c>
    </row>
    <row r="2898" spans="1:25" x14ac:dyDescent="0.25">
      <c r="A2898" s="16">
        <v>87541</v>
      </c>
      <c r="B2898" s="16" t="s">
        <v>187</v>
      </c>
      <c r="C2898" s="16" t="str">
        <f t="shared" si="405"/>
        <v>2018</v>
      </c>
      <c r="D2898" s="16" t="str">
        <f t="shared" si="406"/>
        <v>080000</v>
      </c>
      <c r="E2898" s="16" t="str">
        <f>VLOOKUP(D2898:D6066,'[10]Catalogos CRI'!$A$10:$B$19,2,FALSE)</f>
        <v>PARTICIPACIONES Y APORTACIONES</v>
      </c>
      <c r="F2898" s="16" t="str">
        <f t="shared" si="407"/>
        <v>083000</v>
      </c>
      <c r="G2898" s="16" t="str">
        <f>VLOOKUP(F2898:F6066,'[10]Catalogos CRI'!$A$24:$B$65,2,FALSE)</f>
        <v>CONVENIOS</v>
      </c>
      <c r="H2898" s="16" t="str">
        <f t="shared" si="408"/>
        <v>083010</v>
      </c>
      <c r="I2898" s="16" t="str">
        <f>VLOOKUP(H2898:H6066,'[10]Catalogos CRI'!$A$70:$B$148,2,FALSE)</f>
        <v>Convenios</v>
      </c>
      <c r="J2898" s="16" t="str">
        <f t="shared" si="409"/>
        <v>083011</v>
      </c>
      <c r="K2898" s="16" t="str">
        <f>VLOOKUP(J2898:J6066,'[10]Catalogos CRI'!$A$153:$B$335,2,FALSE)</f>
        <v>Derivados del Gobierno Federal</v>
      </c>
      <c r="L2898" s="16" t="str">
        <f t="shared" si="410"/>
        <v>400</v>
      </c>
      <c r="M2898" s="16" t="str">
        <f>VLOOKUP(L2898:L6066,[11]FF!$A$10:$B$16,2,FALSE)</f>
        <v>Ingresos Propios</v>
      </c>
      <c r="N2898" s="16" t="str">
        <f t="shared" si="411"/>
        <v>401</v>
      </c>
      <c r="O2898" s="16" t="str">
        <f>VLOOKUP(N2898:N6066,[11]FF!$A$22:$B$93,2,FALSE)</f>
        <v>Ingresos Propios</v>
      </c>
      <c r="P2898" s="16">
        <v>882123</v>
      </c>
      <c r="Q2898" s="16">
        <v>3</v>
      </c>
      <c r="R2898" s="17">
        <v>0</v>
      </c>
      <c r="S2898" s="17">
        <v>0</v>
      </c>
      <c r="T2898" s="17">
        <f t="shared" si="412"/>
        <v>0</v>
      </c>
      <c r="U2898" s="17">
        <v>0</v>
      </c>
      <c r="V2898" s="17">
        <v>0</v>
      </c>
      <c r="W2898" s="17">
        <f t="shared" si="413"/>
        <v>0</v>
      </c>
      <c r="X2898" t="str">
        <f>VLOOKUP(J2898,'[12]Conver ASEJ VS Clave Nueva'!$A$4:$C$193,3,FALSE)</f>
        <v>8.3.1.1</v>
      </c>
      <c r="Y2898" t="str">
        <f>VLOOKUP(K2898,'[13]Conver ASEJ VS Clave Nueva'!$B$4:$D$193,3,FALSE)</f>
        <v>Derivados del Gobierno Federal</v>
      </c>
    </row>
    <row r="2899" spans="1:25" x14ac:dyDescent="0.25">
      <c r="A2899" s="16">
        <v>87541</v>
      </c>
      <c r="B2899" s="16" t="s">
        <v>187</v>
      </c>
      <c r="C2899" s="16" t="str">
        <f t="shared" si="405"/>
        <v>2018</v>
      </c>
      <c r="D2899" s="16" t="str">
        <f t="shared" si="406"/>
        <v>080000</v>
      </c>
      <c r="E2899" s="16" t="str">
        <f>VLOOKUP(D2899:D6067,'[10]Catalogos CRI'!$A$10:$B$19,2,FALSE)</f>
        <v>PARTICIPACIONES Y APORTACIONES</v>
      </c>
      <c r="F2899" s="16" t="str">
        <f t="shared" si="407"/>
        <v>083000</v>
      </c>
      <c r="G2899" s="16" t="str">
        <f>VLOOKUP(F2899:F6067,'[10]Catalogos CRI'!$A$24:$B$65,2,FALSE)</f>
        <v>CONVENIOS</v>
      </c>
      <c r="H2899" s="16" t="str">
        <f t="shared" si="408"/>
        <v>083010</v>
      </c>
      <c r="I2899" s="16" t="str">
        <f>VLOOKUP(H2899:H6067,'[10]Catalogos CRI'!$A$70:$B$148,2,FALSE)</f>
        <v>Convenios</v>
      </c>
      <c r="J2899" s="16" t="str">
        <f t="shared" si="409"/>
        <v>083011</v>
      </c>
      <c r="K2899" s="16" t="str">
        <f>VLOOKUP(J2899:J6067,'[10]Catalogos CRI'!$A$153:$B$335,2,FALSE)</f>
        <v>Derivados del Gobierno Federal</v>
      </c>
      <c r="L2899" s="16" t="str">
        <f t="shared" si="410"/>
        <v>400</v>
      </c>
      <c r="M2899" s="16" t="str">
        <f>VLOOKUP(L2899:L6067,[11]FF!$A$10:$B$16,2,FALSE)</f>
        <v>Ingresos Propios</v>
      </c>
      <c r="N2899" s="16" t="str">
        <f t="shared" si="411"/>
        <v>401</v>
      </c>
      <c r="O2899" s="16" t="str">
        <f>VLOOKUP(N2899:N6067,[11]FF!$A$22:$B$93,2,FALSE)</f>
        <v>Ingresos Propios</v>
      </c>
      <c r="P2899" s="16">
        <v>882124</v>
      </c>
      <c r="Q2899" s="16">
        <v>4</v>
      </c>
      <c r="R2899" s="17">
        <v>0</v>
      </c>
      <c r="S2899" s="17">
        <v>0</v>
      </c>
      <c r="T2899" s="17">
        <f t="shared" si="412"/>
        <v>0</v>
      </c>
      <c r="U2899" s="17">
        <v>0</v>
      </c>
      <c r="V2899" s="17">
        <v>0</v>
      </c>
      <c r="W2899" s="17">
        <f t="shared" si="413"/>
        <v>0</v>
      </c>
      <c r="X2899" t="str">
        <f>VLOOKUP(J2899,'[12]Conver ASEJ VS Clave Nueva'!$A$4:$C$193,3,FALSE)</f>
        <v>8.3.1.1</v>
      </c>
      <c r="Y2899" t="str">
        <f>VLOOKUP(K2899,'[13]Conver ASEJ VS Clave Nueva'!$B$4:$D$193,3,FALSE)</f>
        <v>Derivados del Gobierno Federal</v>
      </c>
    </row>
    <row r="2900" spans="1:25" x14ac:dyDescent="0.25">
      <c r="A2900" s="16">
        <v>87541</v>
      </c>
      <c r="B2900" s="16" t="s">
        <v>187</v>
      </c>
      <c r="C2900" s="16" t="str">
        <f t="shared" si="405"/>
        <v>2018</v>
      </c>
      <c r="D2900" s="16" t="str">
        <f t="shared" si="406"/>
        <v>080000</v>
      </c>
      <c r="E2900" s="16" t="str">
        <f>VLOOKUP(D2900:D6068,'[10]Catalogos CRI'!$A$10:$B$19,2,FALSE)</f>
        <v>PARTICIPACIONES Y APORTACIONES</v>
      </c>
      <c r="F2900" s="16" t="str">
        <f t="shared" si="407"/>
        <v>083000</v>
      </c>
      <c r="G2900" s="16" t="str">
        <f>VLOOKUP(F2900:F6068,'[10]Catalogos CRI'!$A$24:$B$65,2,FALSE)</f>
        <v>CONVENIOS</v>
      </c>
      <c r="H2900" s="16" t="str">
        <f t="shared" si="408"/>
        <v>083010</v>
      </c>
      <c r="I2900" s="16" t="str">
        <f>VLOOKUP(H2900:H6068,'[10]Catalogos CRI'!$A$70:$B$148,2,FALSE)</f>
        <v>Convenios</v>
      </c>
      <c r="J2900" s="16" t="str">
        <f t="shared" si="409"/>
        <v>083011</v>
      </c>
      <c r="K2900" s="16" t="str">
        <f>VLOOKUP(J2900:J6068,'[10]Catalogos CRI'!$A$153:$B$335,2,FALSE)</f>
        <v>Derivados del Gobierno Federal</v>
      </c>
      <c r="L2900" s="16" t="str">
        <f t="shared" si="410"/>
        <v>400</v>
      </c>
      <c r="M2900" s="16" t="str">
        <f>VLOOKUP(L2900:L6068,[11]FF!$A$10:$B$16,2,FALSE)</f>
        <v>Ingresos Propios</v>
      </c>
      <c r="N2900" s="16" t="str">
        <f t="shared" si="411"/>
        <v>401</v>
      </c>
      <c r="O2900" s="16" t="str">
        <f>VLOOKUP(N2900:N6068,[11]FF!$A$22:$B$93,2,FALSE)</f>
        <v>Ingresos Propios</v>
      </c>
      <c r="P2900" s="16">
        <v>882125</v>
      </c>
      <c r="Q2900" s="16">
        <v>5</v>
      </c>
      <c r="R2900" s="17">
        <v>0</v>
      </c>
      <c r="S2900" s="17">
        <v>0</v>
      </c>
      <c r="T2900" s="17">
        <f t="shared" si="412"/>
        <v>0</v>
      </c>
      <c r="U2900" s="17">
        <v>0</v>
      </c>
      <c r="V2900" s="17">
        <v>0</v>
      </c>
      <c r="W2900" s="17">
        <f t="shared" si="413"/>
        <v>0</v>
      </c>
      <c r="X2900" t="str">
        <f>VLOOKUP(J2900,'[12]Conver ASEJ VS Clave Nueva'!$A$4:$C$193,3,FALSE)</f>
        <v>8.3.1.1</v>
      </c>
      <c r="Y2900" t="str">
        <f>VLOOKUP(K2900,'[13]Conver ASEJ VS Clave Nueva'!$B$4:$D$193,3,FALSE)</f>
        <v>Derivados del Gobierno Federal</v>
      </c>
    </row>
    <row r="2901" spans="1:25" x14ac:dyDescent="0.25">
      <c r="A2901" s="16">
        <v>87541</v>
      </c>
      <c r="B2901" s="16" t="s">
        <v>187</v>
      </c>
      <c r="C2901" s="16" t="str">
        <f t="shared" si="405"/>
        <v>2018</v>
      </c>
      <c r="D2901" s="16" t="str">
        <f t="shared" si="406"/>
        <v>080000</v>
      </c>
      <c r="E2901" s="16" t="str">
        <f>VLOOKUP(D2901:D6069,'[10]Catalogos CRI'!$A$10:$B$19,2,FALSE)</f>
        <v>PARTICIPACIONES Y APORTACIONES</v>
      </c>
      <c r="F2901" s="16" t="str">
        <f t="shared" si="407"/>
        <v>083000</v>
      </c>
      <c r="G2901" s="16" t="str">
        <f>VLOOKUP(F2901:F6069,'[10]Catalogos CRI'!$A$24:$B$65,2,FALSE)</f>
        <v>CONVENIOS</v>
      </c>
      <c r="H2901" s="16" t="str">
        <f t="shared" si="408"/>
        <v>083010</v>
      </c>
      <c r="I2901" s="16" t="str">
        <f>VLOOKUP(H2901:H6069,'[10]Catalogos CRI'!$A$70:$B$148,2,FALSE)</f>
        <v>Convenios</v>
      </c>
      <c r="J2901" s="16" t="str">
        <f t="shared" si="409"/>
        <v>083011</v>
      </c>
      <c r="K2901" s="16" t="str">
        <f>VLOOKUP(J2901:J6069,'[10]Catalogos CRI'!$A$153:$B$335,2,FALSE)</f>
        <v>Derivados del Gobierno Federal</v>
      </c>
      <c r="L2901" s="16" t="str">
        <f t="shared" si="410"/>
        <v>400</v>
      </c>
      <c r="M2901" s="16" t="str">
        <f>VLOOKUP(L2901:L6069,[11]FF!$A$10:$B$16,2,FALSE)</f>
        <v>Ingresos Propios</v>
      </c>
      <c r="N2901" s="16" t="str">
        <f t="shared" si="411"/>
        <v>401</v>
      </c>
      <c r="O2901" s="16" t="str">
        <f>VLOOKUP(N2901:N6069,[11]FF!$A$22:$B$93,2,FALSE)</f>
        <v>Ingresos Propios</v>
      </c>
      <c r="P2901" s="16">
        <v>882126</v>
      </c>
      <c r="Q2901" s="16">
        <v>6</v>
      </c>
      <c r="R2901" s="17">
        <v>0</v>
      </c>
      <c r="S2901" s="17">
        <v>0</v>
      </c>
      <c r="T2901" s="17">
        <f t="shared" si="412"/>
        <v>0</v>
      </c>
      <c r="U2901" s="17">
        <v>0</v>
      </c>
      <c r="V2901" s="17">
        <v>0</v>
      </c>
      <c r="W2901" s="17">
        <f t="shared" si="413"/>
        <v>0</v>
      </c>
      <c r="X2901" t="str">
        <f>VLOOKUP(J2901,'[12]Conver ASEJ VS Clave Nueva'!$A$4:$C$193,3,FALSE)</f>
        <v>8.3.1.1</v>
      </c>
      <c r="Y2901" t="str">
        <f>VLOOKUP(K2901,'[13]Conver ASEJ VS Clave Nueva'!$B$4:$D$193,3,FALSE)</f>
        <v>Derivados del Gobierno Federal</v>
      </c>
    </row>
    <row r="2902" spans="1:25" x14ac:dyDescent="0.25">
      <c r="A2902" s="16">
        <v>87541</v>
      </c>
      <c r="B2902" s="16" t="s">
        <v>187</v>
      </c>
      <c r="C2902" s="16" t="str">
        <f t="shared" si="405"/>
        <v>2018</v>
      </c>
      <c r="D2902" s="16" t="str">
        <f t="shared" si="406"/>
        <v>080000</v>
      </c>
      <c r="E2902" s="16" t="str">
        <f>VLOOKUP(D2902:D6070,'[10]Catalogos CRI'!$A$10:$B$19,2,FALSE)</f>
        <v>PARTICIPACIONES Y APORTACIONES</v>
      </c>
      <c r="F2902" s="16" t="str">
        <f t="shared" si="407"/>
        <v>083000</v>
      </c>
      <c r="G2902" s="16" t="str">
        <f>VLOOKUP(F2902:F6070,'[10]Catalogos CRI'!$A$24:$B$65,2,FALSE)</f>
        <v>CONVENIOS</v>
      </c>
      <c r="H2902" s="16" t="str">
        <f t="shared" si="408"/>
        <v>083010</v>
      </c>
      <c r="I2902" s="16" t="str">
        <f>VLOOKUP(H2902:H6070,'[10]Catalogos CRI'!$A$70:$B$148,2,FALSE)</f>
        <v>Convenios</v>
      </c>
      <c r="J2902" s="16" t="str">
        <f t="shared" si="409"/>
        <v>083011</v>
      </c>
      <c r="K2902" s="16" t="str">
        <f>VLOOKUP(J2902:J6070,'[10]Catalogos CRI'!$A$153:$B$335,2,FALSE)</f>
        <v>Derivados del Gobierno Federal</v>
      </c>
      <c r="L2902" s="16" t="str">
        <f t="shared" si="410"/>
        <v>400</v>
      </c>
      <c r="M2902" s="16" t="str">
        <f>VLOOKUP(L2902:L6070,[11]FF!$A$10:$B$16,2,FALSE)</f>
        <v>Ingresos Propios</v>
      </c>
      <c r="N2902" s="16" t="str">
        <f t="shared" si="411"/>
        <v>401</v>
      </c>
      <c r="O2902" s="16" t="str">
        <f>VLOOKUP(N2902:N6070,[11]FF!$A$22:$B$93,2,FALSE)</f>
        <v>Ingresos Propios</v>
      </c>
      <c r="P2902" s="16">
        <v>882127</v>
      </c>
      <c r="Q2902" s="16">
        <v>7</v>
      </c>
      <c r="R2902" s="17">
        <v>0</v>
      </c>
      <c r="S2902" s="17">
        <v>0</v>
      </c>
      <c r="T2902" s="17">
        <f t="shared" si="412"/>
        <v>0</v>
      </c>
      <c r="U2902" s="17">
        <v>0</v>
      </c>
      <c r="V2902" s="17">
        <v>0</v>
      </c>
      <c r="W2902" s="17">
        <f t="shared" si="413"/>
        <v>0</v>
      </c>
      <c r="X2902" t="str">
        <f>VLOOKUP(J2902,'[12]Conver ASEJ VS Clave Nueva'!$A$4:$C$193,3,FALSE)</f>
        <v>8.3.1.1</v>
      </c>
      <c r="Y2902" t="str">
        <f>VLOOKUP(K2902,'[13]Conver ASEJ VS Clave Nueva'!$B$4:$D$193,3,FALSE)</f>
        <v>Derivados del Gobierno Federal</v>
      </c>
    </row>
    <row r="2903" spans="1:25" x14ac:dyDescent="0.25">
      <c r="A2903" s="16">
        <v>87541</v>
      </c>
      <c r="B2903" s="16" t="s">
        <v>187</v>
      </c>
      <c r="C2903" s="16" t="str">
        <f t="shared" si="405"/>
        <v>2018</v>
      </c>
      <c r="D2903" s="16" t="str">
        <f t="shared" si="406"/>
        <v>080000</v>
      </c>
      <c r="E2903" s="16" t="str">
        <f>VLOOKUP(D2903:D6071,'[10]Catalogos CRI'!$A$10:$B$19,2,FALSE)</f>
        <v>PARTICIPACIONES Y APORTACIONES</v>
      </c>
      <c r="F2903" s="16" t="str">
        <f t="shared" si="407"/>
        <v>083000</v>
      </c>
      <c r="G2903" s="16" t="str">
        <f>VLOOKUP(F2903:F6071,'[10]Catalogos CRI'!$A$24:$B$65,2,FALSE)</f>
        <v>CONVENIOS</v>
      </c>
      <c r="H2903" s="16" t="str">
        <f t="shared" si="408"/>
        <v>083010</v>
      </c>
      <c r="I2903" s="16" t="str">
        <f>VLOOKUP(H2903:H6071,'[10]Catalogos CRI'!$A$70:$B$148,2,FALSE)</f>
        <v>Convenios</v>
      </c>
      <c r="J2903" s="16" t="str">
        <f t="shared" si="409"/>
        <v>083011</v>
      </c>
      <c r="K2903" s="16" t="str">
        <f>VLOOKUP(J2903:J6071,'[10]Catalogos CRI'!$A$153:$B$335,2,FALSE)</f>
        <v>Derivados del Gobierno Federal</v>
      </c>
      <c r="L2903" s="16" t="str">
        <f t="shared" si="410"/>
        <v>400</v>
      </c>
      <c r="M2903" s="16" t="str">
        <f>VLOOKUP(L2903:L6071,[11]FF!$A$10:$B$16,2,FALSE)</f>
        <v>Ingresos Propios</v>
      </c>
      <c r="N2903" s="16" t="str">
        <f t="shared" si="411"/>
        <v>401</v>
      </c>
      <c r="O2903" s="16" t="str">
        <f>VLOOKUP(N2903:N6071,[11]FF!$A$22:$B$93,2,FALSE)</f>
        <v>Ingresos Propios</v>
      </c>
      <c r="P2903" s="16">
        <v>882128</v>
      </c>
      <c r="Q2903" s="16">
        <v>8</v>
      </c>
      <c r="R2903" s="17">
        <v>0</v>
      </c>
      <c r="S2903" s="17">
        <v>0</v>
      </c>
      <c r="T2903" s="17">
        <f t="shared" si="412"/>
        <v>0</v>
      </c>
      <c r="U2903" s="17">
        <v>0</v>
      </c>
      <c r="V2903" s="17">
        <v>0</v>
      </c>
      <c r="W2903" s="17">
        <f t="shared" si="413"/>
        <v>0</v>
      </c>
      <c r="X2903" t="str">
        <f>VLOOKUP(J2903,'[12]Conver ASEJ VS Clave Nueva'!$A$4:$C$193,3,FALSE)</f>
        <v>8.3.1.1</v>
      </c>
      <c r="Y2903" t="str">
        <f>VLOOKUP(K2903,'[13]Conver ASEJ VS Clave Nueva'!$B$4:$D$193,3,FALSE)</f>
        <v>Derivados del Gobierno Federal</v>
      </c>
    </row>
    <row r="2904" spans="1:25" x14ac:dyDescent="0.25">
      <c r="A2904" s="16">
        <v>87541</v>
      </c>
      <c r="B2904" s="16" t="s">
        <v>187</v>
      </c>
      <c r="C2904" s="16" t="str">
        <f t="shared" si="405"/>
        <v>2018</v>
      </c>
      <c r="D2904" s="16" t="str">
        <f t="shared" si="406"/>
        <v>080000</v>
      </c>
      <c r="E2904" s="16" t="str">
        <f>VLOOKUP(D2904:D6072,'[10]Catalogos CRI'!$A$10:$B$19,2,FALSE)</f>
        <v>PARTICIPACIONES Y APORTACIONES</v>
      </c>
      <c r="F2904" s="16" t="str">
        <f t="shared" si="407"/>
        <v>083000</v>
      </c>
      <c r="G2904" s="16" t="str">
        <f>VLOOKUP(F2904:F6072,'[10]Catalogos CRI'!$A$24:$B$65,2,FALSE)</f>
        <v>CONVENIOS</v>
      </c>
      <c r="H2904" s="16" t="str">
        <f t="shared" si="408"/>
        <v>083010</v>
      </c>
      <c r="I2904" s="16" t="str">
        <f>VLOOKUP(H2904:H6072,'[10]Catalogos CRI'!$A$70:$B$148,2,FALSE)</f>
        <v>Convenios</v>
      </c>
      <c r="J2904" s="16" t="str">
        <f t="shared" si="409"/>
        <v>083011</v>
      </c>
      <c r="K2904" s="16" t="str">
        <f>VLOOKUP(J2904:J6072,'[10]Catalogos CRI'!$A$153:$B$335,2,FALSE)</f>
        <v>Derivados del Gobierno Federal</v>
      </c>
      <c r="L2904" s="16" t="str">
        <f t="shared" si="410"/>
        <v>400</v>
      </c>
      <c r="M2904" s="16" t="str">
        <f>VLOOKUP(L2904:L6072,[11]FF!$A$10:$B$16,2,FALSE)</f>
        <v>Ingresos Propios</v>
      </c>
      <c r="N2904" s="16" t="str">
        <f t="shared" si="411"/>
        <v>401</v>
      </c>
      <c r="O2904" s="16" t="str">
        <f>VLOOKUP(N2904:N6072,[11]FF!$A$22:$B$93,2,FALSE)</f>
        <v>Ingresos Propios</v>
      </c>
      <c r="P2904" s="16">
        <v>882129</v>
      </c>
      <c r="Q2904" s="16">
        <v>9</v>
      </c>
      <c r="R2904" s="17">
        <v>0</v>
      </c>
      <c r="S2904" s="17">
        <v>0</v>
      </c>
      <c r="T2904" s="17">
        <f t="shared" si="412"/>
        <v>0</v>
      </c>
      <c r="U2904" s="17">
        <v>0</v>
      </c>
      <c r="V2904" s="17">
        <v>0</v>
      </c>
      <c r="W2904" s="17">
        <f t="shared" si="413"/>
        <v>0</v>
      </c>
      <c r="X2904" t="str">
        <f>VLOOKUP(J2904,'[12]Conver ASEJ VS Clave Nueva'!$A$4:$C$193,3,FALSE)</f>
        <v>8.3.1.1</v>
      </c>
      <c r="Y2904" t="str">
        <f>VLOOKUP(K2904,'[13]Conver ASEJ VS Clave Nueva'!$B$4:$D$193,3,FALSE)</f>
        <v>Derivados del Gobierno Federal</v>
      </c>
    </row>
    <row r="2905" spans="1:25" x14ac:dyDescent="0.25">
      <c r="A2905" s="16">
        <v>87541</v>
      </c>
      <c r="B2905" s="16" t="s">
        <v>187</v>
      </c>
      <c r="C2905" s="16" t="str">
        <f t="shared" si="405"/>
        <v>2018</v>
      </c>
      <c r="D2905" s="16" t="str">
        <f t="shared" si="406"/>
        <v>080000</v>
      </c>
      <c r="E2905" s="16" t="str">
        <f>VLOOKUP(D2905:D6073,'[10]Catalogos CRI'!$A$10:$B$19,2,FALSE)</f>
        <v>PARTICIPACIONES Y APORTACIONES</v>
      </c>
      <c r="F2905" s="16" t="str">
        <f t="shared" si="407"/>
        <v>083000</v>
      </c>
      <c r="G2905" s="16" t="str">
        <f>VLOOKUP(F2905:F6073,'[10]Catalogos CRI'!$A$24:$B$65,2,FALSE)</f>
        <v>CONVENIOS</v>
      </c>
      <c r="H2905" s="16" t="str">
        <f t="shared" si="408"/>
        <v>083010</v>
      </c>
      <c r="I2905" s="16" t="str">
        <f>VLOOKUP(H2905:H6073,'[10]Catalogos CRI'!$A$70:$B$148,2,FALSE)</f>
        <v>Convenios</v>
      </c>
      <c r="J2905" s="16" t="str">
        <f t="shared" si="409"/>
        <v>083011</v>
      </c>
      <c r="K2905" s="16" t="str">
        <f>VLOOKUP(J2905:J6073,'[10]Catalogos CRI'!$A$153:$B$335,2,FALSE)</f>
        <v>Derivados del Gobierno Federal</v>
      </c>
      <c r="L2905" s="16" t="str">
        <f t="shared" si="410"/>
        <v>400</v>
      </c>
      <c r="M2905" s="16" t="str">
        <f>VLOOKUP(L2905:L6073,[11]FF!$A$10:$B$16,2,FALSE)</f>
        <v>Ingresos Propios</v>
      </c>
      <c r="N2905" s="16" t="str">
        <f t="shared" si="411"/>
        <v>401</v>
      </c>
      <c r="O2905" s="16" t="str">
        <f>VLOOKUP(N2905:N6073,[11]FF!$A$22:$B$93,2,FALSE)</f>
        <v>Ingresos Propios</v>
      </c>
      <c r="P2905" s="16">
        <v>882130</v>
      </c>
      <c r="Q2905" s="16">
        <v>10</v>
      </c>
      <c r="R2905" s="17">
        <v>0</v>
      </c>
      <c r="S2905" s="17">
        <v>0</v>
      </c>
      <c r="T2905" s="17">
        <f t="shared" si="412"/>
        <v>0</v>
      </c>
      <c r="U2905" s="17">
        <v>0</v>
      </c>
      <c r="V2905" s="17">
        <v>0</v>
      </c>
      <c r="W2905" s="17">
        <f t="shared" si="413"/>
        <v>0</v>
      </c>
      <c r="X2905" t="str">
        <f>VLOOKUP(J2905,'[12]Conver ASEJ VS Clave Nueva'!$A$4:$C$193,3,FALSE)</f>
        <v>8.3.1.1</v>
      </c>
      <c r="Y2905" t="str">
        <f>VLOOKUP(K2905,'[13]Conver ASEJ VS Clave Nueva'!$B$4:$D$193,3,FALSE)</f>
        <v>Derivados del Gobierno Federal</v>
      </c>
    </row>
    <row r="2906" spans="1:25" x14ac:dyDescent="0.25">
      <c r="A2906" s="16">
        <v>87541</v>
      </c>
      <c r="B2906" s="16" t="s">
        <v>187</v>
      </c>
      <c r="C2906" s="16" t="str">
        <f t="shared" si="405"/>
        <v>2018</v>
      </c>
      <c r="D2906" s="16" t="str">
        <f t="shared" si="406"/>
        <v>080000</v>
      </c>
      <c r="E2906" s="16" t="str">
        <f>VLOOKUP(D2906:D6074,'[10]Catalogos CRI'!$A$10:$B$19,2,FALSE)</f>
        <v>PARTICIPACIONES Y APORTACIONES</v>
      </c>
      <c r="F2906" s="16" t="str">
        <f t="shared" si="407"/>
        <v>083000</v>
      </c>
      <c r="G2906" s="16" t="str">
        <f>VLOOKUP(F2906:F6074,'[10]Catalogos CRI'!$A$24:$B$65,2,FALSE)</f>
        <v>CONVENIOS</v>
      </c>
      <c r="H2906" s="16" t="str">
        <f t="shared" si="408"/>
        <v>083010</v>
      </c>
      <c r="I2906" s="16" t="str">
        <f>VLOOKUP(H2906:H6074,'[10]Catalogos CRI'!$A$70:$B$148,2,FALSE)</f>
        <v>Convenios</v>
      </c>
      <c r="J2906" s="16" t="str">
        <f t="shared" si="409"/>
        <v>083011</v>
      </c>
      <c r="K2906" s="16" t="str">
        <f>VLOOKUP(J2906:J6074,'[10]Catalogos CRI'!$A$153:$B$335,2,FALSE)</f>
        <v>Derivados del Gobierno Federal</v>
      </c>
      <c r="L2906" s="16" t="str">
        <f t="shared" si="410"/>
        <v>400</v>
      </c>
      <c r="M2906" s="16" t="str">
        <f>VLOOKUP(L2906:L6074,[11]FF!$A$10:$B$16,2,FALSE)</f>
        <v>Ingresos Propios</v>
      </c>
      <c r="N2906" s="16" t="str">
        <f t="shared" si="411"/>
        <v>401</v>
      </c>
      <c r="O2906" s="16" t="str">
        <f>VLOOKUP(N2906:N6074,[11]FF!$A$22:$B$93,2,FALSE)</f>
        <v>Ingresos Propios</v>
      </c>
      <c r="P2906" s="16">
        <v>882131</v>
      </c>
      <c r="Q2906" s="16">
        <v>11</v>
      </c>
      <c r="R2906" s="17">
        <v>0</v>
      </c>
      <c r="S2906" s="17">
        <v>0</v>
      </c>
      <c r="T2906" s="17">
        <f t="shared" si="412"/>
        <v>0</v>
      </c>
      <c r="U2906" s="17">
        <v>0</v>
      </c>
      <c r="V2906" s="17">
        <v>0</v>
      </c>
      <c r="W2906" s="17">
        <f t="shared" si="413"/>
        <v>0</v>
      </c>
      <c r="X2906" t="str">
        <f>VLOOKUP(J2906,'[12]Conver ASEJ VS Clave Nueva'!$A$4:$C$193,3,FALSE)</f>
        <v>8.3.1.1</v>
      </c>
      <c r="Y2906" t="str">
        <f>VLOOKUP(K2906,'[13]Conver ASEJ VS Clave Nueva'!$B$4:$D$193,3,FALSE)</f>
        <v>Derivados del Gobierno Federal</v>
      </c>
    </row>
    <row r="2907" spans="1:25" x14ac:dyDescent="0.25">
      <c r="A2907" s="16">
        <v>87541</v>
      </c>
      <c r="B2907" s="16" t="s">
        <v>187</v>
      </c>
      <c r="C2907" s="16" t="str">
        <f t="shared" si="405"/>
        <v>2018</v>
      </c>
      <c r="D2907" s="16" t="str">
        <f t="shared" si="406"/>
        <v>080000</v>
      </c>
      <c r="E2907" s="16" t="str">
        <f>VLOOKUP(D2907:D6075,'[10]Catalogos CRI'!$A$10:$B$19,2,FALSE)</f>
        <v>PARTICIPACIONES Y APORTACIONES</v>
      </c>
      <c r="F2907" s="16" t="str">
        <f t="shared" si="407"/>
        <v>083000</v>
      </c>
      <c r="G2907" s="16" t="str">
        <f>VLOOKUP(F2907:F6075,'[10]Catalogos CRI'!$A$24:$B$65,2,FALSE)</f>
        <v>CONVENIOS</v>
      </c>
      <c r="H2907" s="16" t="str">
        <f t="shared" si="408"/>
        <v>083010</v>
      </c>
      <c r="I2907" s="16" t="str">
        <f>VLOOKUP(H2907:H6075,'[10]Catalogos CRI'!$A$70:$B$148,2,FALSE)</f>
        <v>Convenios</v>
      </c>
      <c r="J2907" s="16" t="str">
        <f t="shared" si="409"/>
        <v>083011</v>
      </c>
      <c r="K2907" s="16" t="str">
        <f>VLOOKUP(J2907:J6075,'[10]Catalogos CRI'!$A$153:$B$335,2,FALSE)</f>
        <v>Derivados del Gobierno Federal</v>
      </c>
      <c r="L2907" s="16" t="str">
        <f t="shared" si="410"/>
        <v>400</v>
      </c>
      <c r="M2907" s="16" t="str">
        <f>VLOOKUP(L2907:L6075,[11]FF!$A$10:$B$16,2,FALSE)</f>
        <v>Ingresos Propios</v>
      </c>
      <c r="N2907" s="16" t="str">
        <f t="shared" si="411"/>
        <v>401</v>
      </c>
      <c r="O2907" s="16" t="str">
        <f>VLOOKUP(N2907:N6075,[11]FF!$A$22:$B$93,2,FALSE)</f>
        <v>Ingresos Propios</v>
      </c>
      <c r="P2907" s="16">
        <v>882132</v>
      </c>
      <c r="Q2907" s="16">
        <v>12</v>
      </c>
      <c r="R2907" s="17">
        <v>0</v>
      </c>
      <c r="S2907" s="17">
        <v>0</v>
      </c>
      <c r="T2907" s="17">
        <f t="shared" si="412"/>
        <v>0</v>
      </c>
      <c r="U2907" s="17">
        <v>0</v>
      </c>
      <c r="V2907" s="17">
        <v>0</v>
      </c>
      <c r="W2907" s="17">
        <f t="shared" si="413"/>
        <v>0</v>
      </c>
      <c r="X2907" t="str">
        <f>VLOOKUP(J2907,'[12]Conver ASEJ VS Clave Nueva'!$A$4:$C$193,3,FALSE)</f>
        <v>8.3.1.1</v>
      </c>
      <c r="Y2907" t="str">
        <f>VLOOKUP(K2907,'[13]Conver ASEJ VS Clave Nueva'!$B$4:$D$193,3,FALSE)</f>
        <v>Derivados del Gobierno Federal</v>
      </c>
    </row>
    <row r="2908" spans="1:25" x14ac:dyDescent="0.25">
      <c r="A2908" s="16">
        <v>88914</v>
      </c>
      <c r="B2908" s="16" t="s">
        <v>210</v>
      </c>
      <c r="C2908" s="16" t="str">
        <f t="shared" si="405"/>
        <v>2018</v>
      </c>
      <c r="D2908" s="16" t="str">
        <f t="shared" si="406"/>
        <v>080000</v>
      </c>
      <c r="E2908" s="16" t="str">
        <f>VLOOKUP(D2908:D6076,'[10]Catalogos CRI'!$A$10:$B$19,2,FALSE)</f>
        <v>PARTICIPACIONES Y APORTACIONES</v>
      </c>
      <c r="F2908" s="16" t="str">
        <f t="shared" si="407"/>
        <v>083000</v>
      </c>
      <c r="G2908" s="16" t="str">
        <f>VLOOKUP(F2908:F6076,'[10]Catalogos CRI'!$A$24:$B$65,2,FALSE)</f>
        <v>CONVENIOS</v>
      </c>
      <c r="H2908" s="16" t="str">
        <f t="shared" si="408"/>
        <v>083010</v>
      </c>
      <c r="I2908" s="16" t="str">
        <f>VLOOKUP(H2908:H6076,'[10]Catalogos CRI'!$A$70:$B$148,2,FALSE)</f>
        <v>Convenios</v>
      </c>
      <c r="J2908" s="16" t="str">
        <f t="shared" si="409"/>
        <v>083011</v>
      </c>
      <c r="K2908" s="16" t="str">
        <f>VLOOKUP(J2908:J6076,'[10]Catalogos CRI'!$A$153:$B$335,2,FALSE)</f>
        <v>Derivados del Gobierno Federal</v>
      </c>
      <c r="L2908" s="16" t="str">
        <f t="shared" si="410"/>
        <v>500</v>
      </c>
      <c r="M2908" s="16" t="str">
        <f>VLOOKUP(L2908:L6076,[11]FF!$A$10:$B$16,2,FALSE)</f>
        <v>Recursos Federales</v>
      </c>
      <c r="N2908" s="16" t="str">
        <f t="shared" si="411"/>
        <v>572</v>
      </c>
      <c r="O2908" s="16" t="str">
        <f>VLOOKUP(N2908:N6076,[11]FF!$A$22:$B$93,2,FALSE)</f>
        <v>Fondo de Apoyo a Migrantes 2017</v>
      </c>
      <c r="P2908" s="16">
        <v>888677</v>
      </c>
      <c r="Q2908" s="16">
        <v>1</v>
      </c>
      <c r="R2908" s="17">
        <v>0</v>
      </c>
      <c r="S2908" s="17">
        <v>0</v>
      </c>
      <c r="T2908" s="17">
        <f t="shared" si="412"/>
        <v>0</v>
      </c>
      <c r="U2908" s="17">
        <v>0</v>
      </c>
      <c r="V2908" s="17">
        <v>0</v>
      </c>
      <c r="W2908" s="17">
        <f t="shared" si="413"/>
        <v>0</v>
      </c>
      <c r="X2908" t="str">
        <f>VLOOKUP(J2908,'[12]Conver ASEJ VS Clave Nueva'!$A$4:$C$193,3,FALSE)</f>
        <v>8.3.1.1</v>
      </c>
      <c r="Y2908" t="str">
        <f>VLOOKUP(K2908,'[13]Conver ASEJ VS Clave Nueva'!$B$4:$D$193,3,FALSE)</f>
        <v>Derivados del Gobierno Federal</v>
      </c>
    </row>
    <row r="2909" spans="1:25" x14ac:dyDescent="0.25">
      <c r="A2909" s="16">
        <v>88914</v>
      </c>
      <c r="B2909" s="16" t="s">
        <v>210</v>
      </c>
      <c r="C2909" s="16" t="str">
        <f t="shared" si="405"/>
        <v>2018</v>
      </c>
      <c r="D2909" s="16" t="str">
        <f t="shared" si="406"/>
        <v>080000</v>
      </c>
      <c r="E2909" s="16" t="str">
        <f>VLOOKUP(D2909:D6077,'[10]Catalogos CRI'!$A$10:$B$19,2,FALSE)</f>
        <v>PARTICIPACIONES Y APORTACIONES</v>
      </c>
      <c r="F2909" s="16" t="str">
        <f t="shared" si="407"/>
        <v>083000</v>
      </c>
      <c r="G2909" s="16" t="str">
        <f>VLOOKUP(F2909:F6077,'[10]Catalogos CRI'!$A$24:$B$65,2,FALSE)</f>
        <v>CONVENIOS</v>
      </c>
      <c r="H2909" s="16" t="str">
        <f t="shared" si="408"/>
        <v>083010</v>
      </c>
      <c r="I2909" s="16" t="str">
        <f>VLOOKUP(H2909:H6077,'[10]Catalogos CRI'!$A$70:$B$148,2,FALSE)</f>
        <v>Convenios</v>
      </c>
      <c r="J2909" s="16" t="str">
        <f t="shared" si="409"/>
        <v>083011</v>
      </c>
      <c r="K2909" s="16" t="str">
        <f>VLOOKUP(J2909:J6077,'[10]Catalogos CRI'!$A$153:$B$335,2,FALSE)</f>
        <v>Derivados del Gobierno Federal</v>
      </c>
      <c r="L2909" s="16" t="str">
        <f t="shared" si="410"/>
        <v>500</v>
      </c>
      <c r="M2909" s="16" t="str">
        <f>VLOOKUP(L2909:L6077,[11]FF!$A$10:$B$16,2,FALSE)</f>
        <v>Recursos Federales</v>
      </c>
      <c r="N2909" s="16" t="str">
        <f t="shared" si="411"/>
        <v>572</v>
      </c>
      <c r="O2909" s="16" t="str">
        <f>VLOOKUP(N2909:N6077,[11]FF!$A$22:$B$93,2,FALSE)</f>
        <v>Fondo de Apoyo a Migrantes 2017</v>
      </c>
      <c r="P2909" s="16">
        <v>888678</v>
      </c>
      <c r="Q2909" s="16">
        <v>2</v>
      </c>
      <c r="R2909" s="17">
        <v>0</v>
      </c>
      <c r="S2909" s="17">
        <v>0</v>
      </c>
      <c r="T2909" s="17">
        <f t="shared" si="412"/>
        <v>0</v>
      </c>
      <c r="U2909" s="17">
        <v>0</v>
      </c>
      <c r="V2909" s="17">
        <v>0</v>
      </c>
      <c r="W2909" s="17">
        <f t="shared" si="413"/>
        <v>0</v>
      </c>
      <c r="X2909" t="str">
        <f>VLOOKUP(J2909,'[12]Conver ASEJ VS Clave Nueva'!$A$4:$C$193,3,FALSE)</f>
        <v>8.3.1.1</v>
      </c>
      <c r="Y2909" t="str">
        <f>VLOOKUP(K2909,'[13]Conver ASEJ VS Clave Nueva'!$B$4:$D$193,3,FALSE)</f>
        <v>Derivados del Gobierno Federal</v>
      </c>
    </row>
    <row r="2910" spans="1:25" x14ac:dyDescent="0.25">
      <c r="A2910" s="16">
        <v>88914</v>
      </c>
      <c r="B2910" s="16" t="s">
        <v>210</v>
      </c>
      <c r="C2910" s="16" t="str">
        <f t="shared" si="405"/>
        <v>2018</v>
      </c>
      <c r="D2910" s="16" t="str">
        <f t="shared" si="406"/>
        <v>080000</v>
      </c>
      <c r="E2910" s="16" t="str">
        <f>VLOOKUP(D2910:D6078,'[10]Catalogos CRI'!$A$10:$B$19,2,FALSE)</f>
        <v>PARTICIPACIONES Y APORTACIONES</v>
      </c>
      <c r="F2910" s="16" t="str">
        <f t="shared" si="407"/>
        <v>083000</v>
      </c>
      <c r="G2910" s="16" t="str">
        <f>VLOOKUP(F2910:F6078,'[10]Catalogos CRI'!$A$24:$B$65,2,FALSE)</f>
        <v>CONVENIOS</v>
      </c>
      <c r="H2910" s="16" t="str">
        <f t="shared" si="408"/>
        <v>083010</v>
      </c>
      <c r="I2910" s="16" t="str">
        <f>VLOOKUP(H2910:H6078,'[10]Catalogos CRI'!$A$70:$B$148,2,FALSE)</f>
        <v>Convenios</v>
      </c>
      <c r="J2910" s="16" t="str">
        <f t="shared" si="409"/>
        <v>083011</v>
      </c>
      <c r="K2910" s="16" t="str">
        <f>VLOOKUP(J2910:J6078,'[10]Catalogos CRI'!$A$153:$B$335,2,FALSE)</f>
        <v>Derivados del Gobierno Federal</v>
      </c>
      <c r="L2910" s="16" t="str">
        <f t="shared" si="410"/>
        <v>500</v>
      </c>
      <c r="M2910" s="16" t="str">
        <f>VLOOKUP(L2910:L6078,[11]FF!$A$10:$B$16,2,FALSE)</f>
        <v>Recursos Federales</v>
      </c>
      <c r="N2910" s="16" t="str">
        <f t="shared" si="411"/>
        <v>572</v>
      </c>
      <c r="O2910" s="16" t="str">
        <f>VLOOKUP(N2910:N6078,[11]FF!$A$22:$B$93,2,FALSE)</f>
        <v>Fondo de Apoyo a Migrantes 2017</v>
      </c>
      <c r="P2910" s="16">
        <v>888679</v>
      </c>
      <c r="Q2910" s="16">
        <v>3</v>
      </c>
      <c r="R2910" s="17">
        <v>0</v>
      </c>
      <c r="S2910" s="17">
        <v>0</v>
      </c>
      <c r="T2910" s="17">
        <f t="shared" si="412"/>
        <v>0</v>
      </c>
      <c r="U2910" s="17">
        <v>0</v>
      </c>
      <c r="V2910" s="17">
        <v>0</v>
      </c>
      <c r="W2910" s="17">
        <f t="shared" si="413"/>
        <v>0</v>
      </c>
      <c r="X2910" t="str">
        <f>VLOOKUP(J2910,'[12]Conver ASEJ VS Clave Nueva'!$A$4:$C$193,3,FALSE)</f>
        <v>8.3.1.1</v>
      </c>
      <c r="Y2910" t="str">
        <f>VLOOKUP(K2910,'[13]Conver ASEJ VS Clave Nueva'!$B$4:$D$193,3,FALSE)</f>
        <v>Derivados del Gobierno Federal</v>
      </c>
    </row>
    <row r="2911" spans="1:25" x14ac:dyDescent="0.25">
      <c r="A2911" s="16">
        <v>88914</v>
      </c>
      <c r="B2911" s="16" t="s">
        <v>210</v>
      </c>
      <c r="C2911" s="16" t="str">
        <f t="shared" si="405"/>
        <v>2018</v>
      </c>
      <c r="D2911" s="16" t="str">
        <f t="shared" si="406"/>
        <v>080000</v>
      </c>
      <c r="E2911" s="16" t="str">
        <f>VLOOKUP(D2911:D6079,'[10]Catalogos CRI'!$A$10:$B$19,2,FALSE)</f>
        <v>PARTICIPACIONES Y APORTACIONES</v>
      </c>
      <c r="F2911" s="16" t="str">
        <f t="shared" si="407"/>
        <v>083000</v>
      </c>
      <c r="G2911" s="16" t="str">
        <f>VLOOKUP(F2911:F6079,'[10]Catalogos CRI'!$A$24:$B$65,2,FALSE)</f>
        <v>CONVENIOS</v>
      </c>
      <c r="H2911" s="16" t="str">
        <f t="shared" si="408"/>
        <v>083010</v>
      </c>
      <c r="I2911" s="16" t="str">
        <f>VLOOKUP(H2911:H6079,'[10]Catalogos CRI'!$A$70:$B$148,2,FALSE)</f>
        <v>Convenios</v>
      </c>
      <c r="J2911" s="16" t="str">
        <f t="shared" si="409"/>
        <v>083011</v>
      </c>
      <c r="K2911" s="16" t="str">
        <f>VLOOKUP(J2911:J6079,'[10]Catalogos CRI'!$A$153:$B$335,2,FALSE)</f>
        <v>Derivados del Gobierno Federal</v>
      </c>
      <c r="L2911" s="16" t="str">
        <f t="shared" si="410"/>
        <v>500</v>
      </c>
      <c r="M2911" s="16" t="str">
        <f>VLOOKUP(L2911:L6079,[11]FF!$A$10:$B$16,2,FALSE)</f>
        <v>Recursos Federales</v>
      </c>
      <c r="N2911" s="16" t="str">
        <f t="shared" si="411"/>
        <v>572</v>
      </c>
      <c r="O2911" s="16" t="str">
        <f>VLOOKUP(N2911:N6079,[11]FF!$A$22:$B$93,2,FALSE)</f>
        <v>Fondo de Apoyo a Migrantes 2017</v>
      </c>
      <c r="P2911" s="16">
        <v>888680</v>
      </c>
      <c r="Q2911" s="16">
        <v>4</v>
      </c>
      <c r="R2911" s="17">
        <v>0</v>
      </c>
      <c r="S2911" s="17">
        <v>0</v>
      </c>
      <c r="T2911" s="17">
        <f t="shared" si="412"/>
        <v>0</v>
      </c>
      <c r="U2911" s="17">
        <v>0</v>
      </c>
      <c r="V2911" s="17">
        <v>0</v>
      </c>
      <c r="W2911" s="17">
        <f t="shared" si="413"/>
        <v>0</v>
      </c>
      <c r="X2911" t="str">
        <f>VLOOKUP(J2911,'[12]Conver ASEJ VS Clave Nueva'!$A$4:$C$193,3,FALSE)</f>
        <v>8.3.1.1</v>
      </c>
      <c r="Y2911" t="str">
        <f>VLOOKUP(K2911,'[13]Conver ASEJ VS Clave Nueva'!$B$4:$D$193,3,FALSE)</f>
        <v>Derivados del Gobierno Federal</v>
      </c>
    </row>
    <row r="2912" spans="1:25" x14ac:dyDescent="0.25">
      <c r="A2912" s="16">
        <v>88914</v>
      </c>
      <c r="B2912" s="16" t="s">
        <v>210</v>
      </c>
      <c r="C2912" s="16" t="str">
        <f t="shared" si="405"/>
        <v>2018</v>
      </c>
      <c r="D2912" s="16" t="str">
        <f t="shared" si="406"/>
        <v>080000</v>
      </c>
      <c r="E2912" s="16" t="str">
        <f>VLOOKUP(D2912:D6080,'[10]Catalogos CRI'!$A$10:$B$19,2,FALSE)</f>
        <v>PARTICIPACIONES Y APORTACIONES</v>
      </c>
      <c r="F2912" s="16" t="str">
        <f t="shared" si="407"/>
        <v>083000</v>
      </c>
      <c r="G2912" s="16" t="str">
        <f>VLOOKUP(F2912:F6080,'[10]Catalogos CRI'!$A$24:$B$65,2,FALSE)</f>
        <v>CONVENIOS</v>
      </c>
      <c r="H2912" s="16" t="str">
        <f t="shared" si="408"/>
        <v>083010</v>
      </c>
      <c r="I2912" s="16" t="str">
        <f>VLOOKUP(H2912:H6080,'[10]Catalogos CRI'!$A$70:$B$148,2,FALSE)</f>
        <v>Convenios</v>
      </c>
      <c r="J2912" s="16" t="str">
        <f t="shared" si="409"/>
        <v>083011</v>
      </c>
      <c r="K2912" s="16" t="str">
        <f>VLOOKUP(J2912:J6080,'[10]Catalogos CRI'!$A$153:$B$335,2,FALSE)</f>
        <v>Derivados del Gobierno Federal</v>
      </c>
      <c r="L2912" s="16" t="str">
        <f t="shared" si="410"/>
        <v>500</v>
      </c>
      <c r="M2912" s="16" t="str">
        <f>VLOOKUP(L2912:L6080,[11]FF!$A$10:$B$16,2,FALSE)</f>
        <v>Recursos Federales</v>
      </c>
      <c r="N2912" s="16" t="str">
        <f t="shared" si="411"/>
        <v>572</v>
      </c>
      <c r="O2912" s="16" t="str">
        <f>VLOOKUP(N2912:N6080,[11]FF!$A$22:$B$93,2,FALSE)</f>
        <v>Fondo de Apoyo a Migrantes 2017</v>
      </c>
      <c r="P2912" s="16">
        <v>888681</v>
      </c>
      <c r="Q2912" s="16">
        <v>5</v>
      </c>
      <c r="R2912" s="17">
        <v>0</v>
      </c>
      <c r="S2912" s="17">
        <v>0</v>
      </c>
      <c r="T2912" s="17">
        <f t="shared" si="412"/>
        <v>0</v>
      </c>
      <c r="U2912" s="17">
        <v>0</v>
      </c>
      <c r="V2912" s="17">
        <v>0</v>
      </c>
      <c r="W2912" s="17">
        <f t="shared" si="413"/>
        <v>0</v>
      </c>
      <c r="X2912" t="str">
        <f>VLOOKUP(J2912,'[12]Conver ASEJ VS Clave Nueva'!$A$4:$C$193,3,FALSE)</f>
        <v>8.3.1.1</v>
      </c>
      <c r="Y2912" t="str">
        <f>VLOOKUP(K2912,'[13]Conver ASEJ VS Clave Nueva'!$B$4:$D$193,3,FALSE)</f>
        <v>Derivados del Gobierno Federal</v>
      </c>
    </row>
    <row r="2913" spans="1:25" x14ac:dyDescent="0.25">
      <c r="A2913" s="16">
        <v>88914</v>
      </c>
      <c r="B2913" s="16" t="s">
        <v>210</v>
      </c>
      <c r="C2913" s="16" t="str">
        <f t="shared" si="405"/>
        <v>2018</v>
      </c>
      <c r="D2913" s="16" t="str">
        <f t="shared" si="406"/>
        <v>080000</v>
      </c>
      <c r="E2913" s="16" t="str">
        <f>VLOOKUP(D2913:D6081,'[10]Catalogos CRI'!$A$10:$B$19,2,FALSE)</f>
        <v>PARTICIPACIONES Y APORTACIONES</v>
      </c>
      <c r="F2913" s="16" t="str">
        <f t="shared" si="407"/>
        <v>083000</v>
      </c>
      <c r="G2913" s="16" t="str">
        <f>VLOOKUP(F2913:F6081,'[10]Catalogos CRI'!$A$24:$B$65,2,FALSE)</f>
        <v>CONVENIOS</v>
      </c>
      <c r="H2913" s="16" t="str">
        <f t="shared" si="408"/>
        <v>083010</v>
      </c>
      <c r="I2913" s="16" t="str">
        <f>VLOOKUP(H2913:H6081,'[10]Catalogos CRI'!$A$70:$B$148,2,FALSE)</f>
        <v>Convenios</v>
      </c>
      <c r="J2913" s="16" t="str">
        <f t="shared" si="409"/>
        <v>083011</v>
      </c>
      <c r="K2913" s="16" t="str">
        <f>VLOOKUP(J2913:J6081,'[10]Catalogos CRI'!$A$153:$B$335,2,FALSE)</f>
        <v>Derivados del Gobierno Federal</v>
      </c>
      <c r="L2913" s="16" t="str">
        <f t="shared" si="410"/>
        <v>500</v>
      </c>
      <c r="M2913" s="16" t="str">
        <f>VLOOKUP(L2913:L6081,[11]FF!$A$10:$B$16,2,FALSE)</f>
        <v>Recursos Federales</v>
      </c>
      <c r="N2913" s="16" t="str">
        <f t="shared" si="411"/>
        <v>572</v>
      </c>
      <c r="O2913" s="16" t="str">
        <f>VLOOKUP(N2913:N6081,[11]FF!$A$22:$B$93,2,FALSE)</f>
        <v>Fondo de Apoyo a Migrantes 2017</v>
      </c>
      <c r="P2913" s="16">
        <v>888682</v>
      </c>
      <c r="Q2913" s="16">
        <v>6</v>
      </c>
      <c r="R2913" s="17">
        <v>0</v>
      </c>
      <c r="S2913" s="17">
        <v>0</v>
      </c>
      <c r="T2913" s="17">
        <f t="shared" si="412"/>
        <v>0</v>
      </c>
      <c r="U2913" s="17">
        <v>0</v>
      </c>
      <c r="V2913" s="17">
        <v>0</v>
      </c>
      <c r="W2913" s="17">
        <f t="shared" si="413"/>
        <v>0</v>
      </c>
      <c r="X2913" t="str">
        <f>VLOOKUP(J2913,'[12]Conver ASEJ VS Clave Nueva'!$A$4:$C$193,3,FALSE)</f>
        <v>8.3.1.1</v>
      </c>
      <c r="Y2913" t="str">
        <f>VLOOKUP(K2913,'[13]Conver ASEJ VS Clave Nueva'!$B$4:$D$193,3,FALSE)</f>
        <v>Derivados del Gobierno Federal</v>
      </c>
    </row>
    <row r="2914" spans="1:25" x14ac:dyDescent="0.25">
      <c r="A2914" s="16">
        <v>88914</v>
      </c>
      <c r="B2914" s="16" t="s">
        <v>210</v>
      </c>
      <c r="C2914" s="16" t="str">
        <f t="shared" si="405"/>
        <v>2018</v>
      </c>
      <c r="D2914" s="16" t="str">
        <f t="shared" si="406"/>
        <v>080000</v>
      </c>
      <c r="E2914" s="16" t="str">
        <f>VLOOKUP(D2914:D6082,'[10]Catalogos CRI'!$A$10:$B$19,2,FALSE)</f>
        <v>PARTICIPACIONES Y APORTACIONES</v>
      </c>
      <c r="F2914" s="16" t="str">
        <f t="shared" si="407"/>
        <v>083000</v>
      </c>
      <c r="G2914" s="16" t="str">
        <f>VLOOKUP(F2914:F6082,'[10]Catalogos CRI'!$A$24:$B$65,2,FALSE)</f>
        <v>CONVENIOS</v>
      </c>
      <c r="H2914" s="16" t="str">
        <f t="shared" si="408"/>
        <v>083010</v>
      </c>
      <c r="I2914" s="16" t="str">
        <f>VLOOKUP(H2914:H6082,'[10]Catalogos CRI'!$A$70:$B$148,2,FALSE)</f>
        <v>Convenios</v>
      </c>
      <c r="J2914" s="16" t="str">
        <f t="shared" si="409"/>
        <v>083011</v>
      </c>
      <c r="K2914" s="16" t="str">
        <f>VLOOKUP(J2914:J6082,'[10]Catalogos CRI'!$A$153:$B$335,2,FALSE)</f>
        <v>Derivados del Gobierno Federal</v>
      </c>
      <c r="L2914" s="16" t="str">
        <f t="shared" si="410"/>
        <v>500</v>
      </c>
      <c r="M2914" s="16" t="str">
        <f>VLOOKUP(L2914:L6082,[11]FF!$A$10:$B$16,2,FALSE)</f>
        <v>Recursos Federales</v>
      </c>
      <c r="N2914" s="16" t="str">
        <f t="shared" si="411"/>
        <v>572</v>
      </c>
      <c r="O2914" s="16" t="str">
        <f>VLOOKUP(N2914:N6082,[11]FF!$A$22:$B$93,2,FALSE)</f>
        <v>Fondo de Apoyo a Migrantes 2017</v>
      </c>
      <c r="P2914" s="16">
        <v>888683</v>
      </c>
      <c r="Q2914" s="16">
        <v>7</v>
      </c>
      <c r="R2914" s="17">
        <v>0</v>
      </c>
      <c r="S2914" s="17">
        <v>0</v>
      </c>
      <c r="T2914" s="17">
        <f t="shared" si="412"/>
        <v>0</v>
      </c>
      <c r="U2914" s="17">
        <v>0</v>
      </c>
      <c r="V2914" s="17">
        <v>0</v>
      </c>
      <c r="W2914" s="17">
        <f t="shared" si="413"/>
        <v>0</v>
      </c>
      <c r="X2914" t="str">
        <f>VLOOKUP(J2914,'[12]Conver ASEJ VS Clave Nueva'!$A$4:$C$193,3,FALSE)</f>
        <v>8.3.1.1</v>
      </c>
      <c r="Y2914" t="str">
        <f>VLOOKUP(K2914,'[13]Conver ASEJ VS Clave Nueva'!$B$4:$D$193,3,FALSE)</f>
        <v>Derivados del Gobierno Federal</v>
      </c>
    </row>
    <row r="2915" spans="1:25" x14ac:dyDescent="0.25">
      <c r="A2915" s="16">
        <v>88914</v>
      </c>
      <c r="B2915" s="16" t="s">
        <v>210</v>
      </c>
      <c r="C2915" s="16" t="str">
        <f t="shared" si="405"/>
        <v>2018</v>
      </c>
      <c r="D2915" s="16" t="str">
        <f t="shared" si="406"/>
        <v>080000</v>
      </c>
      <c r="E2915" s="16" t="str">
        <f>VLOOKUP(D2915:D6083,'[10]Catalogos CRI'!$A$10:$B$19,2,FALSE)</f>
        <v>PARTICIPACIONES Y APORTACIONES</v>
      </c>
      <c r="F2915" s="16" t="str">
        <f t="shared" si="407"/>
        <v>083000</v>
      </c>
      <c r="G2915" s="16" t="str">
        <f>VLOOKUP(F2915:F6083,'[10]Catalogos CRI'!$A$24:$B$65,2,FALSE)</f>
        <v>CONVENIOS</v>
      </c>
      <c r="H2915" s="16" t="str">
        <f t="shared" si="408"/>
        <v>083010</v>
      </c>
      <c r="I2915" s="16" t="str">
        <f>VLOOKUP(H2915:H6083,'[10]Catalogos CRI'!$A$70:$B$148,2,FALSE)</f>
        <v>Convenios</v>
      </c>
      <c r="J2915" s="16" t="str">
        <f t="shared" si="409"/>
        <v>083011</v>
      </c>
      <c r="K2915" s="16" t="str">
        <f>VLOOKUP(J2915:J6083,'[10]Catalogos CRI'!$A$153:$B$335,2,FALSE)</f>
        <v>Derivados del Gobierno Federal</v>
      </c>
      <c r="L2915" s="16" t="str">
        <f t="shared" si="410"/>
        <v>500</v>
      </c>
      <c r="M2915" s="16" t="str">
        <f>VLOOKUP(L2915:L6083,[11]FF!$A$10:$B$16,2,FALSE)</f>
        <v>Recursos Federales</v>
      </c>
      <c r="N2915" s="16" t="str">
        <f t="shared" si="411"/>
        <v>572</v>
      </c>
      <c r="O2915" s="16" t="str">
        <f>VLOOKUP(N2915:N6083,[11]FF!$A$22:$B$93,2,FALSE)</f>
        <v>Fondo de Apoyo a Migrantes 2017</v>
      </c>
      <c r="P2915" s="16">
        <v>888684</v>
      </c>
      <c r="Q2915" s="16">
        <v>8</v>
      </c>
      <c r="R2915" s="17">
        <v>0</v>
      </c>
      <c r="S2915" s="17">
        <v>0</v>
      </c>
      <c r="T2915" s="17">
        <f t="shared" si="412"/>
        <v>0</v>
      </c>
      <c r="U2915" s="17">
        <v>0</v>
      </c>
      <c r="V2915" s="17">
        <v>0</v>
      </c>
      <c r="W2915" s="17">
        <f t="shared" si="413"/>
        <v>0</v>
      </c>
      <c r="X2915" t="str">
        <f>VLOOKUP(J2915,'[12]Conver ASEJ VS Clave Nueva'!$A$4:$C$193,3,FALSE)</f>
        <v>8.3.1.1</v>
      </c>
      <c r="Y2915" t="str">
        <f>VLOOKUP(K2915,'[13]Conver ASEJ VS Clave Nueva'!$B$4:$D$193,3,FALSE)</f>
        <v>Derivados del Gobierno Federal</v>
      </c>
    </row>
    <row r="2916" spans="1:25" x14ac:dyDescent="0.25">
      <c r="A2916" s="16">
        <v>88914</v>
      </c>
      <c r="B2916" s="16" t="s">
        <v>210</v>
      </c>
      <c r="C2916" s="16" t="str">
        <f t="shared" si="405"/>
        <v>2018</v>
      </c>
      <c r="D2916" s="16" t="str">
        <f t="shared" si="406"/>
        <v>080000</v>
      </c>
      <c r="E2916" s="16" t="str">
        <f>VLOOKUP(D2916:D6084,'[10]Catalogos CRI'!$A$10:$B$19,2,FALSE)</f>
        <v>PARTICIPACIONES Y APORTACIONES</v>
      </c>
      <c r="F2916" s="16" t="str">
        <f t="shared" si="407"/>
        <v>083000</v>
      </c>
      <c r="G2916" s="16" t="str">
        <f>VLOOKUP(F2916:F6084,'[10]Catalogos CRI'!$A$24:$B$65,2,FALSE)</f>
        <v>CONVENIOS</v>
      </c>
      <c r="H2916" s="16" t="str">
        <f t="shared" si="408"/>
        <v>083010</v>
      </c>
      <c r="I2916" s="16" t="str">
        <f>VLOOKUP(H2916:H6084,'[10]Catalogos CRI'!$A$70:$B$148,2,FALSE)</f>
        <v>Convenios</v>
      </c>
      <c r="J2916" s="16" t="str">
        <f t="shared" si="409"/>
        <v>083011</v>
      </c>
      <c r="K2916" s="16" t="str">
        <f>VLOOKUP(J2916:J6084,'[10]Catalogos CRI'!$A$153:$B$335,2,FALSE)</f>
        <v>Derivados del Gobierno Federal</v>
      </c>
      <c r="L2916" s="16" t="str">
        <f t="shared" si="410"/>
        <v>500</v>
      </c>
      <c r="M2916" s="16" t="str">
        <f>VLOOKUP(L2916:L6084,[11]FF!$A$10:$B$16,2,FALSE)</f>
        <v>Recursos Federales</v>
      </c>
      <c r="N2916" s="16" t="str">
        <f t="shared" si="411"/>
        <v>572</v>
      </c>
      <c r="O2916" s="16" t="str">
        <f>VLOOKUP(N2916:N6084,[11]FF!$A$22:$B$93,2,FALSE)</f>
        <v>Fondo de Apoyo a Migrantes 2017</v>
      </c>
      <c r="P2916" s="16">
        <v>888685</v>
      </c>
      <c r="Q2916" s="16">
        <v>9</v>
      </c>
      <c r="R2916" s="17">
        <v>0</v>
      </c>
      <c r="S2916" s="17">
        <v>0</v>
      </c>
      <c r="T2916" s="17">
        <f t="shared" si="412"/>
        <v>0</v>
      </c>
      <c r="U2916" s="17">
        <v>0</v>
      </c>
      <c r="V2916" s="17">
        <v>148845</v>
      </c>
      <c r="W2916" s="17">
        <f t="shared" si="413"/>
        <v>-148845</v>
      </c>
      <c r="X2916" t="str">
        <f>VLOOKUP(J2916,'[12]Conver ASEJ VS Clave Nueva'!$A$4:$C$193,3,FALSE)</f>
        <v>8.3.1.1</v>
      </c>
      <c r="Y2916" t="str">
        <f>VLOOKUP(K2916,'[13]Conver ASEJ VS Clave Nueva'!$B$4:$D$193,3,FALSE)</f>
        <v>Derivados del Gobierno Federal</v>
      </c>
    </row>
    <row r="2917" spans="1:25" x14ac:dyDescent="0.25">
      <c r="A2917" s="16">
        <v>88914</v>
      </c>
      <c r="B2917" s="16" t="s">
        <v>210</v>
      </c>
      <c r="C2917" s="16" t="str">
        <f t="shared" si="405"/>
        <v>2018</v>
      </c>
      <c r="D2917" s="16" t="str">
        <f t="shared" si="406"/>
        <v>080000</v>
      </c>
      <c r="E2917" s="16" t="str">
        <f>VLOOKUP(D2917:D6085,'[10]Catalogos CRI'!$A$10:$B$19,2,FALSE)</f>
        <v>PARTICIPACIONES Y APORTACIONES</v>
      </c>
      <c r="F2917" s="16" t="str">
        <f t="shared" si="407"/>
        <v>083000</v>
      </c>
      <c r="G2917" s="16" t="str">
        <f>VLOOKUP(F2917:F6085,'[10]Catalogos CRI'!$A$24:$B$65,2,FALSE)</f>
        <v>CONVENIOS</v>
      </c>
      <c r="H2917" s="16" t="str">
        <f t="shared" si="408"/>
        <v>083010</v>
      </c>
      <c r="I2917" s="16" t="str">
        <f>VLOOKUP(H2917:H6085,'[10]Catalogos CRI'!$A$70:$B$148,2,FALSE)</f>
        <v>Convenios</v>
      </c>
      <c r="J2917" s="16" t="str">
        <f t="shared" si="409"/>
        <v>083011</v>
      </c>
      <c r="K2917" s="16" t="str">
        <f>VLOOKUP(J2917:J6085,'[10]Catalogos CRI'!$A$153:$B$335,2,FALSE)</f>
        <v>Derivados del Gobierno Federal</v>
      </c>
      <c r="L2917" s="16" t="str">
        <f t="shared" si="410"/>
        <v>500</v>
      </c>
      <c r="M2917" s="16" t="str">
        <f>VLOOKUP(L2917:L6085,[11]FF!$A$10:$B$16,2,FALSE)</f>
        <v>Recursos Federales</v>
      </c>
      <c r="N2917" s="16" t="str">
        <f t="shared" si="411"/>
        <v>572</v>
      </c>
      <c r="O2917" s="16" t="str">
        <f>VLOOKUP(N2917:N6085,[11]FF!$A$22:$B$93,2,FALSE)</f>
        <v>Fondo de Apoyo a Migrantes 2017</v>
      </c>
      <c r="P2917" s="16">
        <v>888686</v>
      </c>
      <c r="Q2917" s="16">
        <v>10</v>
      </c>
      <c r="R2917" s="17">
        <v>0</v>
      </c>
      <c r="S2917" s="17">
        <v>0</v>
      </c>
      <c r="T2917" s="17">
        <f t="shared" si="412"/>
        <v>0</v>
      </c>
      <c r="U2917" s="17">
        <v>0</v>
      </c>
      <c r="V2917" s="17">
        <v>0</v>
      </c>
      <c r="W2917" s="17">
        <f t="shared" si="413"/>
        <v>0</v>
      </c>
      <c r="X2917" t="str">
        <f>VLOOKUP(J2917,'[12]Conver ASEJ VS Clave Nueva'!$A$4:$C$193,3,FALSE)</f>
        <v>8.3.1.1</v>
      </c>
      <c r="Y2917" t="str">
        <f>VLOOKUP(K2917,'[13]Conver ASEJ VS Clave Nueva'!$B$4:$D$193,3,FALSE)</f>
        <v>Derivados del Gobierno Federal</v>
      </c>
    </row>
    <row r="2918" spans="1:25" x14ac:dyDescent="0.25">
      <c r="A2918" s="16">
        <v>88914</v>
      </c>
      <c r="B2918" s="16" t="s">
        <v>210</v>
      </c>
      <c r="C2918" s="16" t="str">
        <f t="shared" si="405"/>
        <v>2018</v>
      </c>
      <c r="D2918" s="16" t="str">
        <f t="shared" si="406"/>
        <v>080000</v>
      </c>
      <c r="E2918" s="16" t="str">
        <f>VLOOKUP(D2918:D6086,'[10]Catalogos CRI'!$A$10:$B$19,2,FALSE)</f>
        <v>PARTICIPACIONES Y APORTACIONES</v>
      </c>
      <c r="F2918" s="16" t="str">
        <f t="shared" si="407"/>
        <v>083000</v>
      </c>
      <c r="G2918" s="16" t="str">
        <f>VLOOKUP(F2918:F6086,'[10]Catalogos CRI'!$A$24:$B$65,2,FALSE)</f>
        <v>CONVENIOS</v>
      </c>
      <c r="H2918" s="16" t="str">
        <f t="shared" si="408"/>
        <v>083010</v>
      </c>
      <c r="I2918" s="16" t="str">
        <f>VLOOKUP(H2918:H6086,'[10]Catalogos CRI'!$A$70:$B$148,2,FALSE)</f>
        <v>Convenios</v>
      </c>
      <c r="J2918" s="16" t="str">
        <f t="shared" si="409"/>
        <v>083011</v>
      </c>
      <c r="K2918" s="16" t="str">
        <f>VLOOKUP(J2918:J6086,'[10]Catalogos CRI'!$A$153:$B$335,2,FALSE)</f>
        <v>Derivados del Gobierno Federal</v>
      </c>
      <c r="L2918" s="16" t="str">
        <f t="shared" si="410"/>
        <v>500</v>
      </c>
      <c r="M2918" s="16" t="str">
        <f>VLOOKUP(L2918:L6086,[11]FF!$A$10:$B$16,2,FALSE)</f>
        <v>Recursos Federales</v>
      </c>
      <c r="N2918" s="16" t="str">
        <f t="shared" si="411"/>
        <v>572</v>
      </c>
      <c r="O2918" s="16" t="str">
        <f>VLOOKUP(N2918:N6086,[11]FF!$A$22:$B$93,2,FALSE)</f>
        <v>Fondo de Apoyo a Migrantes 2017</v>
      </c>
      <c r="P2918" s="16">
        <v>888687</v>
      </c>
      <c r="Q2918" s="16">
        <v>11</v>
      </c>
      <c r="R2918" s="17">
        <v>0</v>
      </c>
      <c r="S2918" s="17">
        <v>0</v>
      </c>
      <c r="T2918" s="17">
        <f t="shared" si="412"/>
        <v>0</v>
      </c>
      <c r="U2918" s="17">
        <v>0</v>
      </c>
      <c r="V2918" s="17">
        <v>0</v>
      </c>
      <c r="W2918" s="17">
        <f t="shared" si="413"/>
        <v>0</v>
      </c>
      <c r="X2918" t="str">
        <f>VLOOKUP(J2918,'[12]Conver ASEJ VS Clave Nueva'!$A$4:$C$193,3,FALSE)</f>
        <v>8.3.1.1</v>
      </c>
      <c r="Y2918" t="str">
        <f>VLOOKUP(K2918,'[13]Conver ASEJ VS Clave Nueva'!$B$4:$D$193,3,FALSE)</f>
        <v>Derivados del Gobierno Federal</v>
      </c>
    </row>
    <row r="2919" spans="1:25" x14ac:dyDescent="0.25">
      <c r="A2919" s="16">
        <v>88914</v>
      </c>
      <c r="B2919" s="16" t="s">
        <v>210</v>
      </c>
      <c r="C2919" s="16" t="str">
        <f t="shared" si="405"/>
        <v>2018</v>
      </c>
      <c r="D2919" s="16" t="str">
        <f t="shared" si="406"/>
        <v>080000</v>
      </c>
      <c r="E2919" s="16" t="str">
        <f>VLOOKUP(D2919:D6087,'[10]Catalogos CRI'!$A$10:$B$19,2,FALSE)</f>
        <v>PARTICIPACIONES Y APORTACIONES</v>
      </c>
      <c r="F2919" s="16" t="str">
        <f t="shared" si="407"/>
        <v>083000</v>
      </c>
      <c r="G2919" s="16" t="str">
        <f>VLOOKUP(F2919:F6087,'[10]Catalogos CRI'!$A$24:$B$65,2,FALSE)</f>
        <v>CONVENIOS</v>
      </c>
      <c r="H2919" s="16" t="str">
        <f t="shared" si="408"/>
        <v>083010</v>
      </c>
      <c r="I2919" s="16" t="str">
        <f>VLOOKUP(H2919:H6087,'[10]Catalogos CRI'!$A$70:$B$148,2,FALSE)</f>
        <v>Convenios</v>
      </c>
      <c r="J2919" s="16" t="str">
        <f t="shared" si="409"/>
        <v>083011</v>
      </c>
      <c r="K2919" s="16" t="str">
        <f>VLOOKUP(J2919:J6087,'[10]Catalogos CRI'!$A$153:$B$335,2,FALSE)</f>
        <v>Derivados del Gobierno Federal</v>
      </c>
      <c r="L2919" s="16" t="str">
        <f t="shared" si="410"/>
        <v>500</v>
      </c>
      <c r="M2919" s="16" t="str">
        <f>VLOOKUP(L2919:L6087,[11]FF!$A$10:$B$16,2,FALSE)</f>
        <v>Recursos Federales</v>
      </c>
      <c r="N2919" s="16" t="str">
        <f t="shared" si="411"/>
        <v>572</v>
      </c>
      <c r="O2919" s="16" t="str">
        <f>VLOOKUP(N2919:N6087,[11]FF!$A$22:$B$93,2,FALSE)</f>
        <v>Fondo de Apoyo a Migrantes 2017</v>
      </c>
      <c r="P2919" s="16">
        <v>888688</v>
      </c>
      <c r="Q2919" s="16">
        <v>12</v>
      </c>
      <c r="R2919" s="17">
        <v>0</v>
      </c>
      <c r="S2919" s="17">
        <v>0</v>
      </c>
      <c r="T2919" s="17">
        <f t="shared" si="412"/>
        <v>0</v>
      </c>
      <c r="U2919" s="17">
        <v>0</v>
      </c>
      <c r="V2919" s="17">
        <v>0</v>
      </c>
      <c r="W2919" s="17">
        <f t="shared" si="413"/>
        <v>0</v>
      </c>
      <c r="X2919" t="str">
        <f>VLOOKUP(J2919,'[12]Conver ASEJ VS Clave Nueva'!$A$4:$C$193,3,FALSE)</f>
        <v>8.3.1.1</v>
      </c>
      <c r="Y2919" t="str">
        <f>VLOOKUP(K2919,'[13]Conver ASEJ VS Clave Nueva'!$B$4:$D$193,3,FALSE)</f>
        <v>Derivados del Gobierno Federal</v>
      </c>
    </row>
    <row r="2920" spans="1:25" x14ac:dyDescent="0.25">
      <c r="A2920" s="16">
        <v>89256</v>
      </c>
      <c r="B2920" s="16" t="s">
        <v>211</v>
      </c>
      <c r="C2920" s="16" t="str">
        <f t="shared" si="405"/>
        <v>2018</v>
      </c>
      <c r="D2920" s="16" t="str">
        <f t="shared" si="406"/>
        <v>080000</v>
      </c>
      <c r="E2920" s="16" t="str">
        <f>VLOOKUP(D2920:D6088,'[10]Catalogos CRI'!$A$10:$B$19,2,FALSE)</f>
        <v>PARTICIPACIONES Y APORTACIONES</v>
      </c>
      <c r="F2920" s="16" t="str">
        <f t="shared" si="407"/>
        <v>083000</v>
      </c>
      <c r="G2920" s="16" t="str">
        <f>VLOOKUP(F2920:F6088,'[10]Catalogos CRI'!$A$24:$B$65,2,FALSE)</f>
        <v>CONVENIOS</v>
      </c>
      <c r="H2920" s="16" t="str">
        <f t="shared" si="408"/>
        <v>083010</v>
      </c>
      <c r="I2920" s="16" t="str">
        <f>VLOOKUP(H2920:H6088,'[10]Catalogos CRI'!$A$70:$B$148,2,FALSE)</f>
        <v>Convenios</v>
      </c>
      <c r="J2920" s="16" t="str">
        <f t="shared" si="409"/>
        <v>083011</v>
      </c>
      <c r="K2920" s="16" t="str">
        <f>VLOOKUP(J2920:J6088,'[10]Catalogos CRI'!$A$153:$B$335,2,FALSE)</f>
        <v>Derivados del Gobierno Federal</v>
      </c>
      <c r="L2920" s="16" t="str">
        <f t="shared" si="410"/>
        <v>500</v>
      </c>
      <c r="M2920" s="16" t="str">
        <f>VLOOKUP(L2920:L6088,[11]FF!$A$10:$B$16,2,FALSE)</f>
        <v>Recursos Federales</v>
      </c>
      <c r="N2920" s="16" t="str">
        <f t="shared" si="411"/>
        <v>520</v>
      </c>
      <c r="O2920" s="16" t="s">
        <v>227</v>
      </c>
      <c r="P2920" s="16">
        <v>891931</v>
      </c>
      <c r="Q2920" s="16">
        <v>1</v>
      </c>
      <c r="R2920" s="17">
        <v>0</v>
      </c>
      <c r="S2920" s="17">
        <v>0</v>
      </c>
      <c r="T2920" s="17">
        <f t="shared" si="412"/>
        <v>0</v>
      </c>
      <c r="U2920" s="17">
        <v>0</v>
      </c>
      <c r="V2920" s="17">
        <v>0</v>
      </c>
      <c r="W2920" s="17">
        <f t="shared" si="413"/>
        <v>0</v>
      </c>
      <c r="X2920" t="str">
        <f>VLOOKUP(J2920,'[12]Conver ASEJ VS Clave Nueva'!$A$4:$C$193,3,FALSE)</f>
        <v>8.3.1.1</v>
      </c>
      <c r="Y2920" t="str">
        <f>VLOOKUP(K2920,'[13]Conver ASEJ VS Clave Nueva'!$B$4:$D$193,3,FALSE)</f>
        <v>Derivados del Gobierno Federal</v>
      </c>
    </row>
    <row r="2921" spans="1:25" x14ac:dyDescent="0.25">
      <c r="A2921" s="16">
        <v>89256</v>
      </c>
      <c r="B2921" s="16" t="s">
        <v>211</v>
      </c>
      <c r="C2921" s="16" t="str">
        <f t="shared" si="405"/>
        <v>2018</v>
      </c>
      <c r="D2921" s="16" t="str">
        <f t="shared" si="406"/>
        <v>080000</v>
      </c>
      <c r="E2921" s="16" t="str">
        <f>VLOOKUP(D2921:D6089,'[10]Catalogos CRI'!$A$10:$B$19,2,FALSE)</f>
        <v>PARTICIPACIONES Y APORTACIONES</v>
      </c>
      <c r="F2921" s="16" t="str">
        <f t="shared" si="407"/>
        <v>083000</v>
      </c>
      <c r="G2921" s="16" t="str">
        <f>VLOOKUP(F2921:F6089,'[10]Catalogos CRI'!$A$24:$B$65,2,FALSE)</f>
        <v>CONVENIOS</v>
      </c>
      <c r="H2921" s="16" t="str">
        <f t="shared" si="408"/>
        <v>083010</v>
      </c>
      <c r="I2921" s="16" t="str">
        <f>VLOOKUP(H2921:H6089,'[10]Catalogos CRI'!$A$70:$B$148,2,FALSE)</f>
        <v>Convenios</v>
      </c>
      <c r="J2921" s="16" t="str">
        <f t="shared" si="409"/>
        <v>083011</v>
      </c>
      <c r="K2921" s="16" t="str">
        <f>VLOOKUP(J2921:J6089,'[10]Catalogos CRI'!$A$153:$B$335,2,FALSE)</f>
        <v>Derivados del Gobierno Federal</v>
      </c>
      <c r="L2921" s="16" t="str">
        <f t="shared" si="410"/>
        <v>500</v>
      </c>
      <c r="M2921" s="16" t="str">
        <f>VLOOKUP(L2921:L6089,[11]FF!$A$10:$B$16,2,FALSE)</f>
        <v>Recursos Federales</v>
      </c>
      <c r="N2921" s="16" t="str">
        <f t="shared" si="411"/>
        <v>520</v>
      </c>
      <c r="O2921" s="16" t="s">
        <v>227</v>
      </c>
      <c r="P2921" s="16">
        <v>891932</v>
      </c>
      <c r="Q2921" s="16">
        <v>2</v>
      </c>
      <c r="R2921" s="17">
        <v>0</v>
      </c>
      <c r="S2921" s="17">
        <v>0</v>
      </c>
      <c r="T2921" s="17">
        <f t="shared" si="412"/>
        <v>0</v>
      </c>
      <c r="U2921" s="17">
        <v>0</v>
      </c>
      <c r="V2921" s="17">
        <v>0</v>
      </c>
      <c r="W2921" s="17">
        <f t="shared" si="413"/>
        <v>0</v>
      </c>
      <c r="X2921" t="str">
        <f>VLOOKUP(J2921,'[12]Conver ASEJ VS Clave Nueva'!$A$4:$C$193,3,FALSE)</f>
        <v>8.3.1.1</v>
      </c>
      <c r="Y2921" t="str">
        <f>VLOOKUP(K2921,'[13]Conver ASEJ VS Clave Nueva'!$B$4:$D$193,3,FALSE)</f>
        <v>Derivados del Gobierno Federal</v>
      </c>
    </row>
    <row r="2922" spans="1:25" x14ac:dyDescent="0.25">
      <c r="A2922" s="16">
        <v>89256</v>
      </c>
      <c r="B2922" s="16" t="s">
        <v>211</v>
      </c>
      <c r="C2922" s="16" t="str">
        <f t="shared" si="405"/>
        <v>2018</v>
      </c>
      <c r="D2922" s="16" t="str">
        <f t="shared" si="406"/>
        <v>080000</v>
      </c>
      <c r="E2922" s="16" t="str">
        <f>VLOOKUP(D2922:D6090,'[10]Catalogos CRI'!$A$10:$B$19,2,FALSE)</f>
        <v>PARTICIPACIONES Y APORTACIONES</v>
      </c>
      <c r="F2922" s="16" t="str">
        <f t="shared" si="407"/>
        <v>083000</v>
      </c>
      <c r="G2922" s="16" t="str">
        <f>VLOOKUP(F2922:F6090,'[10]Catalogos CRI'!$A$24:$B$65,2,FALSE)</f>
        <v>CONVENIOS</v>
      </c>
      <c r="H2922" s="16" t="str">
        <f t="shared" si="408"/>
        <v>083010</v>
      </c>
      <c r="I2922" s="16" t="str">
        <f>VLOOKUP(H2922:H6090,'[10]Catalogos CRI'!$A$70:$B$148,2,FALSE)</f>
        <v>Convenios</v>
      </c>
      <c r="J2922" s="16" t="str">
        <f t="shared" si="409"/>
        <v>083011</v>
      </c>
      <c r="K2922" s="16" t="str">
        <f>VLOOKUP(J2922:J6090,'[10]Catalogos CRI'!$A$153:$B$335,2,FALSE)</f>
        <v>Derivados del Gobierno Federal</v>
      </c>
      <c r="L2922" s="16" t="str">
        <f t="shared" si="410"/>
        <v>500</v>
      </c>
      <c r="M2922" s="16" t="str">
        <f>VLOOKUP(L2922:L6090,[11]FF!$A$10:$B$16,2,FALSE)</f>
        <v>Recursos Federales</v>
      </c>
      <c r="N2922" s="16" t="str">
        <f t="shared" si="411"/>
        <v>520</v>
      </c>
      <c r="O2922" s="16" t="s">
        <v>227</v>
      </c>
      <c r="P2922" s="16">
        <v>891933</v>
      </c>
      <c r="Q2922" s="16">
        <v>3</v>
      </c>
      <c r="R2922" s="17">
        <v>0</v>
      </c>
      <c r="S2922" s="17">
        <v>0</v>
      </c>
      <c r="T2922" s="17">
        <f t="shared" si="412"/>
        <v>0</v>
      </c>
      <c r="U2922" s="17">
        <v>0</v>
      </c>
      <c r="V2922" s="17">
        <v>0</v>
      </c>
      <c r="W2922" s="17">
        <f t="shared" si="413"/>
        <v>0</v>
      </c>
      <c r="X2922" t="str">
        <f>VLOOKUP(J2922,'[12]Conver ASEJ VS Clave Nueva'!$A$4:$C$193,3,FALSE)</f>
        <v>8.3.1.1</v>
      </c>
      <c r="Y2922" t="str">
        <f>VLOOKUP(K2922,'[13]Conver ASEJ VS Clave Nueva'!$B$4:$D$193,3,FALSE)</f>
        <v>Derivados del Gobierno Federal</v>
      </c>
    </row>
    <row r="2923" spans="1:25" x14ac:dyDescent="0.25">
      <c r="A2923" s="16">
        <v>89256</v>
      </c>
      <c r="B2923" s="16" t="s">
        <v>211</v>
      </c>
      <c r="C2923" s="16" t="str">
        <f t="shared" si="405"/>
        <v>2018</v>
      </c>
      <c r="D2923" s="16" t="str">
        <f t="shared" si="406"/>
        <v>080000</v>
      </c>
      <c r="E2923" s="16" t="str">
        <f>VLOOKUP(D2923:D6091,'[10]Catalogos CRI'!$A$10:$B$19,2,FALSE)</f>
        <v>PARTICIPACIONES Y APORTACIONES</v>
      </c>
      <c r="F2923" s="16" t="str">
        <f t="shared" si="407"/>
        <v>083000</v>
      </c>
      <c r="G2923" s="16" t="str">
        <f>VLOOKUP(F2923:F6091,'[10]Catalogos CRI'!$A$24:$B$65,2,FALSE)</f>
        <v>CONVENIOS</v>
      </c>
      <c r="H2923" s="16" t="str">
        <f t="shared" si="408"/>
        <v>083010</v>
      </c>
      <c r="I2923" s="16" t="str">
        <f>VLOOKUP(H2923:H6091,'[10]Catalogos CRI'!$A$70:$B$148,2,FALSE)</f>
        <v>Convenios</v>
      </c>
      <c r="J2923" s="16" t="str">
        <f t="shared" si="409"/>
        <v>083011</v>
      </c>
      <c r="K2923" s="16" t="str">
        <f>VLOOKUP(J2923:J6091,'[10]Catalogos CRI'!$A$153:$B$335,2,FALSE)</f>
        <v>Derivados del Gobierno Federal</v>
      </c>
      <c r="L2923" s="16" t="str">
        <f t="shared" si="410"/>
        <v>500</v>
      </c>
      <c r="M2923" s="16" t="str">
        <f>VLOOKUP(L2923:L6091,[11]FF!$A$10:$B$16,2,FALSE)</f>
        <v>Recursos Federales</v>
      </c>
      <c r="N2923" s="16" t="str">
        <f t="shared" si="411"/>
        <v>520</v>
      </c>
      <c r="O2923" s="16" t="s">
        <v>227</v>
      </c>
      <c r="P2923" s="16">
        <v>891934</v>
      </c>
      <c r="Q2923" s="16">
        <v>4</v>
      </c>
      <c r="R2923" s="17">
        <v>0</v>
      </c>
      <c r="S2923" s="17">
        <v>0</v>
      </c>
      <c r="T2923" s="17">
        <f t="shared" si="412"/>
        <v>0</v>
      </c>
      <c r="U2923" s="17">
        <v>0</v>
      </c>
      <c r="V2923" s="17">
        <v>0</v>
      </c>
      <c r="W2923" s="17">
        <f t="shared" si="413"/>
        <v>0</v>
      </c>
      <c r="X2923" t="str">
        <f>VLOOKUP(J2923,'[12]Conver ASEJ VS Clave Nueva'!$A$4:$C$193,3,FALSE)</f>
        <v>8.3.1.1</v>
      </c>
      <c r="Y2923" t="str">
        <f>VLOOKUP(K2923,'[13]Conver ASEJ VS Clave Nueva'!$B$4:$D$193,3,FALSE)</f>
        <v>Derivados del Gobierno Federal</v>
      </c>
    </row>
    <row r="2924" spans="1:25" x14ac:dyDescent="0.25">
      <c r="A2924" s="16">
        <v>89256</v>
      </c>
      <c r="B2924" s="16" t="s">
        <v>211</v>
      </c>
      <c r="C2924" s="16" t="str">
        <f t="shared" si="405"/>
        <v>2018</v>
      </c>
      <c r="D2924" s="16" t="str">
        <f t="shared" si="406"/>
        <v>080000</v>
      </c>
      <c r="E2924" s="16" t="str">
        <f>VLOOKUP(D2924:D6092,'[10]Catalogos CRI'!$A$10:$B$19,2,FALSE)</f>
        <v>PARTICIPACIONES Y APORTACIONES</v>
      </c>
      <c r="F2924" s="16" t="str">
        <f t="shared" si="407"/>
        <v>083000</v>
      </c>
      <c r="G2924" s="16" t="str">
        <f>VLOOKUP(F2924:F6092,'[10]Catalogos CRI'!$A$24:$B$65,2,FALSE)</f>
        <v>CONVENIOS</v>
      </c>
      <c r="H2924" s="16" t="str">
        <f t="shared" si="408"/>
        <v>083010</v>
      </c>
      <c r="I2924" s="16" t="str">
        <f>VLOOKUP(H2924:H6092,'[10]Catalogos CRI'!$A$70:$B$148,2,FALSE)</f>
        <v>Convenios</v>
      </c>
      <c r="J2924" s="16" t="str">
        <f t="shared" si="409"/>
        <v>083011</v>
      </c>
      <c r="K2924" s="16" t="str">
        <f>VLOOKUP(J2924:J6092,'[10]Catalogos CRI'!$A$153:$B$335,2,FALSE)</f>
        <v>Derivados del Gobierno Federal</v>
      </c>
      <c r="L2924" s="16" t="str">
        <f t="shared" si="410"/>
        <v>500</v>
      </c>
      <c r="M2924" s="16" t="str">
        <f>VLOOKUP(L2924:L6092,[11]FF!$A$10:$B$16,2,FALSE)</f>
        <v>Recursos Federales</v>
      </c>
      <c r="N2924" s="16" t="str">
        <f t="shared" si="411"/>
        <v>520</v>
      </c>
      <c r="O2924" s="16" t="s">
        <v>227</v>
      </c>
      <c r="P2924" s="16">
        <v>891935</v>
      </c>
      <c r="Q2924" s="16">
        <v>5</v>
      </c>
      <c r="R2924" s="17">
        <v>0</v>
      </c>
      <c r="S2924" s="17">
        <v>0</v>
      </c>
      <c r="T2924" s="17">
        <f t="shared" si="412"/>
        <v>0</v>
      </c>
      <c r="U2924" s="17">
        <v>0</v>
      </c>
      <c r="V2924" s="17">
        <v>0</v>
      </c>
      <c r="W2924" s="17">
        <f t="shared" si="413"/>
        <v>0</v>
      </c>
      <c r="X2924" t="str">
        <f>VLOOKUP(J2924,'[12]Conver ASEJ VS Clave Nueva'!$A$4:$C$193,3,FALSE)</f>
        <v>8.3.1.1</v>
      </c>
      <c r="Y2924" t="str">
        <f>VLOOKUP(K2924,'[13]Conver ASEJ VS Clave Nueva'!$B$4:$D$193,3,FALSE)</f>
        <v>Derivados del Gobierno Federal</v>
      </c>
    </row>
    <row r="2925" spans="1:25" x14ac:dyDescent="0.25">
      <c r="A2925" s="16">
        <v>89256</v>
      </c>
      <c r="B2925" s="16" t="s">
        <v>211</v>
      </c>
      <c r="C2925" s="16" t="str">
        <f t="shared" si="405"/>
        <v>2018</v>
      </c>
      <c r="D2925" s="16" t="str">
        <f t="shared" si="406"/>
        <v>080000</v>
      </c>
      <c r="E2925" s="16" t="str">
        <f>VLOOKUP(D2925:D6093,'[10]Catalogos CRI'!$A$10:$B$19,2,FALSE)</f>
        <v>PARTICIPACIONES Y APORTACIONES</v>
      </c>
      <c r="F2925" s="16" t="str">
        <f t="shared" si="407"/>
        <v>083000</v>
      </c>
      <c r="G2925" s="16" t="str">
        <f>VLOOKUP(F2925:F6093,'[10]Catalogos CRI'!$A$24:$B$65,2,FALSE)</f>
        <v>CONVENIOS</v>
      </c>
      <c r="H2925" s="16" t="str">
        <f t="shared" si="408"/>
        <v>083010</v>
      </c>
      <c r="I2925" s="16" t="str">
        <f>VLOOKUP(H2925:H6093,'[10]Catalogos CRI'!$A$70:$B$148,2,FALSE)</f>
        <v>Convenios</v>
      </c>
      <c r="J2925" s="16" t="str">
        <f t="shared" si="409"/>
        <v>083011</v>
      </c>
      <c r="K2925" s="16" t="str">
        <f>VLOOKUP(J2925:J6093,'[10]Catalogos CRI'!$A$153:$B$335,2,FALSE)</f>
        <v>Derivados del Gobierno Federal</v>
      </c>
      <c r="L2925" s="16" t="str">
        <f t="shared" si="410"/>
        <v>500</v>
      </c>
      <c r="M2925" s="16" t="str">
        <f>VLOOKUP(L2925:L6093,[11]FF!$A$10:$B$16,2,FALSE)</f>
        <v>Recursos Federales</v>
      </c>
      <c r="N2925" s="16" t="str">
        <f t="shared" si="411"/>
        <v>520</v>
      </c>
      <c r="O2925" s="16" t="s">
        <v>227</v>
      </c>
      <c r="P2925" s="16">
        <v>891936</v>
      </c>
      <c r="Q2925" s="16">
        <v>6</v>
      </c>
      <c r="R2925" s="17">
        <v>0</v>
      </c>
      <c r="S2925" s="17">
        <v>0</v>
      </c>
      <c r="T2925" s="17">
        <f t="shared" si="412"/>
        <v>0</v>
      </c>
      <c r="U2925" s="17">
        <v>0</v>
      </c>
      <c r="V2925" s="17">
        <v>0</v>
      </c>
      <c r="W2925" s="17">
        <f t="shared" si="413"/>
        <v>0</v>
      </c>
      <c r="X2925" t="str">
        <f>VLOOKUP(J2925,'[12]Conver ASEJ VS Clave Nueva'!$A$4:$C$193,3,FALSE)</f>
        <v>8.3.1.1</v>
      </c>
      <c r="Y2925" t="str">
        <f>VLOOKUP(K2925,'[13]Conver ASEJ VS Clave Nueva'!$B$4:$D$193,3,FALSE)</f>
        <v>Derivados del Gobierno Federal</v>
      </c>
    </row>
    <row r="2926" spans="1:25" x14ac:dyDescent="0.25">
      <c r="A2926" s="16">
        <v>89256</v>
      </c>
      <c r="B2926" s="16" t="s">
        <v>211</v>
      </c>
      <c r="C2926" s="16" t="str">
        <f t="shared" si="405"/>
        <v>2018</v>
      </c>
      <c r="D2926" s="16" t="str">
        <f t="shared" si="406"/>
        <v>080000</v>
      </c>
      <c r="E2926" s="16" t="str">
        <f>VLOOKUP(D2926:D6094,'[10]Catalogos CRI'!$A$10:$B$19,2,FALSE)</f>
        <v>PARTICIPACIONES Y APORTACIONES</v>
      </c>
      <c r="F2926" s="16" t="str">
        <f t="shared" si="407"/>
        <v>083000</v>
      </c>
      <c r="G2926" s="16" t="str">
        <f>VLOOKUP(F2926:F6094,'[10]Catalogos CRI'!$A$24:$B$65,2,FALSE)</f>
        <v>CONVENIOS</v>
      </c>
      <c r="H2926" s="16" t="str">
        <f t="shared" si="408"/>
        <v>083010</v>
      </c>
      <c r="I2926" s="16" t="str">
        <f>VLOOKUP(H2926:H6094,'[10]Catalogos CRI'!$A$70:$B$148,2,FALSE)</f>
        <v>Convenios</v>
      </c>
      <c r="J2926" s="16" t="str">
        <f t="shared" si="409"/>
        <v>083011</v>
      </c>
      <c r="K2926" s="16" t="str">
        <f>VLOOKUP(J2926:J6094,'[10]Catalogos CRI'!$A$153:$B$335,2,FALSE)</f>
        <v>Derivados del Gobierno Federal</v>
      </c>
      <c r="L2926" s="16" t="str">
        <f t="shared" si="410"/>
        <v>500</v>
      </c>
      <c r="M2926" s="16" t="str">
        <f>VLOOKUP(L2926:L6094,[11]FF!$A$10:$B$16,2,FALSE)</f>
        <v>Recursos Federales</v>
      </c>
      <c r="N2926" s="16" t="str">
        <f t="shared" si="411"/>
        <v>520</v>
      </c>
      <c r="O2926" s="16" t="s">
        <v>227</v>
      </c>
      <c r="P2926" s="16">
        <v>891937</v>
      </c>
      <c r="Q2926" s="16">
        <v>7</v>
      </c>
      <c r="R2926" s="17">
        <v>0</v>
      </c>
      <c r="S2926" s="17">
        <v>0</v>
      </c>
      <c r="T2926" s="17">
        <f t="shared" si="412"/>
        <v>0</v>
      </c>
      <c r="U2926" s="17">
        <v>0</v>
      </c>
      <c r="V2926" s="17">
        <v>0</v>
      </c>
      <c r="W2926" s="17">
        <f t="shared" si="413"/>
        <v>0</v>
      </c>
      <c r="X2926" t="str">
        <f>VLOOKUP(J2926,'[12]Conver ASEJ VS Clave Nueva'!$A$4:$C$193,3,FALSE)</f>
        <v>8.3.1.1</v>
      </c>
      <c r="Y2926" t="str">
        <f>VLOOKUP(K2926,'[13]Conver ASEJ VS Clave Nueva'!$B$4:$D$193,3,FALSE)</f>
        <v>Derivados del Gobierno Federal</v>
      </c>
    </row>
    <row r="2927" spans="1:25" x14ac:dyDescent="0.25">
      <c r="A2927" s="16">
        <v>89256</v>
      </c>
      <c r="B2927" s="16" t="s">
        <v>211</v>
      </c>
      <c r="C2927" s="16" t="str">
        <f t="shared" si="405"/>
        <v>2018</v>
      </c>
      <c r="D2927" s="16" t="str">
        <f t="shared" si="406"/>
        <v>080000</v>
      </c>
      <c r="E2927" s="16" t="str">
        <f>VLOOKUP(D2927:D6095,'[10]Catalogos CRI'!$A$10:$B$19,2,FALSE)</f>
        <v>PARTICIPACIONES Y APORTACIONES</v>
      </c>
      <c r="F2927" s="16" t="str">
        <f t="shared" si="407"/>
        <v>083000</v>
      </c>
      <c r="G2927" s="16" t="str">
        <f>VLOOKUP(F2927:F6095,'[10]Catalogos CRI'!$A$24:$B$65,2,FALSE)</f>
        <v>CONVENIOS</v>
      </c>
      <c r="H2927" s="16" t="str">
        <f t="shared" si="408"/>
        <v>083010</v>
      </c>
      <c r="I2927" s="16" t="str">
        <f>VLOOKUP(H2927:H6095,'[10]Catalogos CRI'!$A$70:$B$148,2,FALSE)</f>
        <v>Convenios</v>
      </c>
      <c r="J2927" s="16" t="str">
        <f t="shared" si="409"/>
        <v>083011</v>
      </c>
      <c r="K2927" s="16" t="str">
        <f>VLOOKUP(J2927:J6095,'[10]Catalogos CRI'!$A$153:$B$335,2,FALSE)</f>
        <v>Derivados del Gobierno Federal</v>
      </c>
      <c r="L2927" s="16" t="str">
        <f t="shared" si="410"/>
        <v>500</v>
      </c>
      <c r="M2927" s="16" t="str">
        <f>VLOOKUP(L2927:L6095,[11]FF!$A$10:$B$16,2,FALSE)</f>
        <v>Recursos Federales</v>
      </c>
      <c r="N2927" s="16" t="str">
        <f t="shared" si="411"/>
        <v>520</v>
      </c>
      <c r="O2927" s="16" t="s">
        <v>227</v>
      </c>
      <c r="P2927" s="16">
        <v>891938</v>
      </c>
      <c r="Q2927" s="16">
        <v>8</v>
      </c>
      <c r="R2927" s="17">
        <v>0</v>
      </c>
      <c r="S2927" s="17">
        <v>0</v>
      </c>
      <c r="T2927" s="17">
        <f t="shared" si="412"/>
        <v>0</v>
      </c>
      <c r="U2927" s="17">
        <v>0</v>
      </c>
      <c r="V2927" s="17">
        <v>0</v>
      </c>
      <c r="W2927" s="17">
        <f t="shared" si="413"/>
        <v>0</v>
      </c>
      <c r="X2927" t="str">
        <f>VLOOKUP(J2927,'[12]Conver ASEJ VS Clave Nueva'!$A$4:$C$193,3,FALSE)</f>
        <v>8.3.1.1</v>
      </c>
      <c r="Y2927" t="str">
        <f>VLOOKUP(K2927,'[13]Conver ASEJ VS Clave Nueva'!$B$4:$D$193,3,FALSE)</f>
        <v>Derivados del Gobierno Federal</v>
      </c>
    </row>
    <row r="2928" spans="1:25" x14ac:dyDescent="0.25">
      <c r="A2928" s="16">
        <v>89256</v>
      </c>
      <c r="B2928" s="16" t="s">
        <v>211</v>
      </c>
      <c r="C2928" s="16" t="str">
        <f t="shared" si="405"/>
        <v>2018</v>
      </c>
      <c r="D2928" s="16" t="str">
        <f t="shared" si="406"/>
        <v>080000</v>
      </c>
      <c r="E2928" s="16" t="str">
        <f>VLOOKUP(D2928:D6096,'[10]Catalogos CRI'!$A$10:$B$19,2,FALSE)</f>
        <v>PARTICIPACIONES Y APORTACIONES</v>
      </c>
      <c r="F2928" s="16" t="str">
        <f t="shared" si="407"/>
        <v>083000</v>
      </c>
      <c r="G2928" s="16" t="str">
        <f>VLOOKUP(F2928:F6096,'[10]Catalogos CRI'!$A$24:$B$65,2,FALSE)</f>
        <v>CONVENIOS</v>
      </c>
      <c r="H2928" s="16" t="str">
        <f t="shared" si="408"/>
        <v>083010</v>
      </c>
      <c r="I2928" s="16" t="str">
        <f>VLOOKUP(H2928:H6096,'[10]Catalogos CRI'!$A$70:$B$148,2,FALSE)</f>
        <v>Convenios</v>
      </c>
      <c r="J2928" s="16" t="str">
        <f t="shared" si="409"/>
        <v>083011</v>
      </c>
      <c r="K2928" s="16" t="str">
        <f>VLOOKUP(J2928:J6096,'[10]Catalogos CRI'!$A$153:$B$335,2,FALSE)</f>
        <v>Derivados del Gobierno Federal</v>
      </c>
      <c r="L2928" s="16" t="str">
        <f t="shared" si="410"/>
        <v>500</v>
      </c>
      <c r="M2928" s="16" t="str">
        <f>VLOOKUP(L2928:L6096,[11]FF!$A$10:$B$16,2,FALSE)</f>
        <v>Recursos Federales</v>
      </c>
      <c r="N2928" s="16" t="str">
        <f t="shared" si="411"/>
        <v>520</v>
      </c>
      <c r="O2928" s="16" t="s">
        <v>227</v>
      </c>
      <c r="P2928" s="16">
        <v>891939</v>
      </c>
      <c r="Q2928" s="16">
        <v>9</v>
      </c>
      <c r="R2928" s="17">
        <v>0</v>
      </c>
      <c r="S2928" s="17">
        <v>0</v>
      </c>
      <c r="T2928" s="17">
        <f t="shared" si="412"/>
        <v>0</v>
      </c>
      <c r="U2928" s="17">
        <v>0</v>
      </c>
      <c r="V2928" s="17">
        <v>0</v>
      </c>
      <c r="W2928" s="17">
        <f t="shared" si="413"/>
        <v>0</v>
      </c>
      <c r="X2928" t="str">
        <f>VLOOKUP(J2928,'[12]Conver ASEJ VS Clave Nueva'!$A$4:$C$193,3,FALSE)</f>
        <v>8.3.1.1</v>
      </c>
      <c r="Y2928" t="str">
        <f>VLOOKUP(K2928,'[13]Conver ASEJ VS Clave Nueva'!$B$4:$D$193,3,FALSE)</f>
        <v>Derivados del Gobierno Federal</v>
      </c>
    </row>
    <row r="2929" spans="1:25" x14ac:dyDescent="0.25">
      <c r="A2929" s="16">
        <v>89256</v>
      </c>
      <c r="B2929" s="16" t="s">
        <v>211</v>
      </c>
      <c r="C2929" s="16" t="str">
        <f t="shared" si="405"/>
        <v>2018</v>
      </c>
      <c r="D2929" s="16" t="str">
        <f t="shared" si="406"/>
        <v>080000</v>
      </c>
      <c r="E2929" s="16" t="str">
        <f>VLOOKUP(D2929:D6097,'[10]Catalogos CRI'!$A$10:$B$19,2,FALSE)</f>
        <v>PARTICIPACIONES Y APORTACIONES</v>
      </c>
      <c r="F2929" s="16" t="str">
        <f t="shared" si="407"/>
        <v>083000</v>
      </c>
      <c r="G2929" s="16" t="str">
        <f>VLOOKUP(F2929:F6097,'[10]Catalogos CRI'!$A$24:$B$65,2,FALSE)</f>
        <v>CONVENIOS</v>
      </c>
      <c r="H2929" s="16" t="str">
        <f t="shared" si="408"/>
        <v>083010</v>
      </c>
      <c r="I2929" s="16" t="str">
        <f>VLOOKUP(H2929:H6097,'[10]Catalogos CRI'!$A$70:$B$148,2,FALSE)</f>
        <v>Convenios</v>
      </c>
      <c r="J2929" s="16" t="str">
        <f t="shared" si="409"/>
        <v>083011</v>
      </c>
      <c r="K2929" s="16" t="str">
        <f>VLOOKUP(J2929:J6097,'[10]Catalogos CRI'!$A$153:$B$335,2,FALSE)</f>
        <v>Derivados del Gobierno Federal</v>
      </c>
      <c r="L2929" s="16" t="str">
        <f t="shared" si="410"/>
        <v>500</v>
      </c>
      <c r="M2929" s="16" t="str">
        <f>VLOOKUP(L2929:L6097,[11]FF!$A$10:$B$16,2,FALSE)</f>
        <v>Recursos Federales</v>
      </c>
      <c r="N2929" s="16" t="str">
        <f t="shared" si="411"/>
        <v>520</v>
      </c>
      <c r="O2929" s="16" t="s">
        <v>227</v>
      </c>
      <c r="P2929" s="16">
        <v>891940</v>
      </c>
      <c r="Q2929" s="16">
        <v>10</v>
      </c>
      <c r="R2929" s="17">
        <v>0</v>
      </c>
      <c r="S2929" s="17">
        <v>0</v>
      </c>
      <c r="T2929" s="17">
        <f t="shared" si="412"/>
        <v>0</v>
      </c>
      <c r="U2929" s="17">
        <v>0</v>
      </c>
      <c r="V2929" s="17">
        <v>994319.2</v>
      </c>
      <c r="W2929" s="17">
        <f t="shared" si="413"/>
        <v>-994319.2</v>
      </c>
      <c r="X2929" t="str">
        <f>VLOOKUP(J2929,'[12]Conver ASEJ VS Clave Nueva'!$A$4:$C$193,3,FALSE)</f>
        <v>8.3.1.1</v>
      </c>
      <c r="Y2929" t="str">
        <f>VLOOKUP(K2929,'[13]Conver ASEJ VS Clave Nueva'!$B$4:$D$193,3,FALSE)</f>
        <v>Derivados del Gobierno Federal</v>
      </c>
    </row>
    <row r="2930" spans="1:25" x14ac:dyDescent="0.25">
      <c r="A2930" s="16">
        <v>89256</v>
      </c>
      <c r="B2930" s="16" t="s">
        <v>211</v>
      </c>
      <c r="C2930" s="16" t="str">
        <f t="shared" si="405"/>
        <v>2018</v>
      </c>
      <c r="D2930" s="16" t="str">
        <f t="shared" si="406"/>
        <v>080000</v>
      </c>
      <c r="E2930" s="16" t="str">
        <f>VLOOKUP(D2930:D6098,'[10]Catalogos CRI'!$A$10:$B$19,2,FALSE)</f>
        <v>PARTICIPACIONES Y APORTACIONES</v>
      </c>
      <c r="F2930" s="16" t="str">
        <f t="shared" si="407"/>
        <v>083000</v>
      </c>
      <c r="G2930" s="16" t="str">
        <f>VLOOKUP(F2930:F6098,'[10]Catalogos CRI'!$A$24:$B$65,2,FALSE)</f>
        <v>CONVENIOS</v>
      </c>
      <c r="H2930" s="16" t="str">
        <f t="shared" si="408"/>
        <v>083010</v>
      </c>
      <c r="I2930" s="16" t="str">
        <f>VLOOKUP(H2930:H6098,'[10]Catalogos CRI'!$A$70:$B$148,2,FALSE)</f>
        <v>Convenios</v>
      </c>
      <c r="J2930" s="16" t="str">
        <f t="shared" si="409"/>
        <v>083011</v>
      </c>
      <c r="K2930" s="16" t="str">
        <f>VLOOKUP(J2930:J6098,'[10]Catalogos CRI'!$A$153:$B$335,2,FALSE)</f>
        <v>Derivados del Gobierno Federal</v>
      </c>
      <c r="L2930" s="16" t="str">
        <f t="shared" si="410"/>
        <v>500</v>
      </c>
      <c r="M2930" s="16" t="str">
        <f>VLOOKUP(L2930:L6098,[11]FF!$A$10:$B$16,2,FALSE)</f>
        <v>Recursos Federales</v>
      </c>
      <c r="N2930" s="16" t="str">
        <f t="shared" si="411"/>
        <v>520</v>
      </c>
      <c r="O2930" s="16" t="s">
        <v>227</v>
      </c>
      <c r="P2930" s="16">
        <v>891941</v>
      </c>
      <c r="Q2930" s="16">
        <v>11</v>
      </c>
      <c r="R2930" s="17">
        <v>0</v>
      </c>
      <c r="S2930" s="17">
        <v>0</v>
      </c>
      <c r="T2930" s="17">
        <f t="shared" si="412"/>
        <v>0</v>
      </c>
      <c r="U2930" s="17">
        <v>0</v>
      </c>
      <c r="V2930" s="17">
        <v>0</v>
      </c>
      <c r="W2930" s="17">
        <f t="shared" si="413"/>
        <v>0</v>
      </c>
      <c r="X2930" t="str">
        <f>VLOOKUP(J2930,'[12]Conver ASEJ VS Clave Nueva'!$A$4:$C$193,3,FALSE)</f>
        <v>8.3.1.1</v>
      </c>
      <c r="Y2930" t="str">
        <f>VLOOKUP(K2930,'[13]Conver ASEJ VS Clave Nueva'!$B$4:$D$193,3,FALSE)</f>
        <v>Derivados del Gobierno Federal</v>
      </c>
    </row>
    <row r="2931" spans="1:25" x14ac:dyDescent="0.25">
      <c r="A2931" s="16">
        <v>89256</v>
      </c>
      <c r="B2931" s="16" t="s">
        <v>211</v>
      </c>
      <c r="C2931" s="16" t="str">
        <f t="shared" si="405"/>
        <v>2018</v>
      </c>
      <c r="D2931" s="16" t="str">
        <f t="shared" si="406"/>
        <v>080000</v>
      </c>
      <c r="E2931" s="16" t="str">
        <f>VLOOKUP(D2931:D6099,'[10]Catalogos CRI'!$A$10:$B$19,2,FALSE)</f>
        <v>PARTICIPACIONES Y APORTACIONES</v>
      </c>
      <c r="F2931" s="16" t="str">
        <f t="shared" si="407"/>
        <v>083000</v>
      </c>
      <c r="G2931" s="16" t="str">
        <f>VLOOKUP(F2931:F6099,'[10]Catalogos CRI'!$A$24:$B$65,2,FALSE)</f>
        <v>CONVENIOS</v>
      </c>
      <c r="H2931" s="16" t="str">
        <f t="shared" si="408"/>
        <v>083010</v>
      </c>
      <c r="I2931" s="16" t="str">
        <f>VLOOKUP(H2931:H6099,'[10]Catalogos CRI'!$A$70:$B$148,2,FALSE)</f>
        <v>Convenios</v>
      </c>
      <c r="J2931" s="16" t="str">
        <f t="shared" si="409"/>
        <v>083011</v>
      </c>
      <c r="K2931" s="16" t="str">
        <f>VLOOKUP(J2931:J6099,'[10]Catalogos CRI'!$A$153:$B$335,2,FALSE)</f>
        <v>Derivados del Gobierno Federal</v>
      </c>
      <c r="L2931" s="16" t="str">
        <f t="shared" si="410"/>
        <v>500</v>
      </c>
      <c r="M2931" s="16" t="str">
        <f>VLOOKUP(L2931:L6099,[11]FF!$A$10:$B$16,2,FALSE)</f>
        <v>Recursos Federales</v>
      </c>
      <c r="N2931" s="16" t="str">
        <f t="shared" si="411"/>
        <v>520</v>
      </c>
      <c r="O2931" s="16" t="s">
        <v>227</v>
      </c>
      <c r="P2931" s="16">
        <v>891942</v>
      </c>
      <c r="Q2931" s="16">
        <v>12</v>
      </c>
      <c r="R2931" s="17">
        <v>0</v>
      </c>
      <c r="S2931" s="17">
        <v>0</v>
      </c>
      <c r="T2931" s="17">
        <f t="shared" si="412"/>
        <v>0</v>
      </c>
      <c r="U2931" s="17">
        <v>0</v>
      </c>
      <c r="V2931" s="17">
        <v>0</v>
      </c>
      <c r="W2931" s="17">
        <f t="shared" si="413"/>
        <v>0</v>
      </c>
      <c r="X2931" t="str">
        <f>VLOOKUP(J2931,'[12]Conver ASEJ VS Clave Nueva'!$A$4:$C$193,3,FALSE)</f>
        <v>8.3.1.1</v>
      </c>
      <c r="Y2931" t="str">
        <f>VLOOKUP(K2931,'[13]Conver ASEJ VS Clave Nueva'!$B$4:$D$193,3,FALSE)</f>
        <v>Derivados del Gobierno Federal</v>
      </c>
    </row>
    <row r="2932" spans="1:25" x14ac:dyDescent="0.25">
      <c r="A2932" s="16">
        <v>89435</v>
      </c>
      <c r="B2932" s="16" t="s">
        <v>212</v>
      </c>
      <c r="C2932" s="16" t="str">
        <f t="shared" si="405"/>
        <v>2018</v>
      </c>
      <c r="D2932" s="16" t="str">
        <f t="shared" si="406"/>
        <v>060000</v>
      </c>
      <c r="E2932" s="16" t="str">
        <f>VLOOKUP(D2932:D6100,'[10]Catalogos CRI'!$A$10:$B$19,2,FALSE)</f>
        <v>APROVECHAMIENTOS</v>
      </c>
      <c r="F2932" s="16" t="str">
        <f t="shared" si="407"/>
        <v>064000</v>
      </c>
      <c r="G2932" s="16" t="str">
        <f>VLOOKUP(F2932:F6100,'[10]Catalogos CRI'!$A$24:$B$65,2,FALSE)</f>
        <v>ACCESORIOS DE LOS APORVECHAMIENTOS</v>
      </c>
      <c r="H2932" s="16" t="str">
        <f t="shared" si="408"/>
        <v>064010</v>
      </c>
      <c r="I2932" s="16" t="str">
        <f>VLOOKUP(H2932:H6100,'[10]Catalogos CRI'!$A$70:$B$148,2,FALSE)</f>
        <v>Otros no especificados</v>
      </c>
      <c r="J2932" s="16" t="str">
        <f t="shared" si="409"/>
        <v>064011</v>
      </c>
      <c r="K2932" s="16" t="str">
        <f>VLOOKUP(J2932:J6100,'[10]Catalogos CRI'!$A$153:$B$335,2,FALSE)</f>
        <v>Otros  accesorios</v>
      </c>
      <c r="L2932" s="16" t="str">
        <f t="shared" si="410"/>
        <v>500</v>
      </c>
      <c r="M2932" s="16" t="str">
        <f>VLOOKUP(L2932:L6100,[11]FF!$A$10:$B$16,2,FALSE)</f>
        <v>Recursos Federales</v>
      </c>
      <c r="N2932" s="16" t="str">
        <f t="shared" si="411"/>
        <v>511</v>
      </c>
      <c r="O2932" s="16" t="str">
        <f>VLOOKUP(N2932:N6100,[11]FF!$A$22:$B$93,2,FALSE)</f>
        <v>Equipamiento para Atención Ciudadana del Módulo del Sistema de Apertura Rápida</v>
      </c>
      <c r="P2932" s="16">
        <v>893409</v>
      </c>
      <c r="Q2932" s="16">
        <v>1</v>
      </c>
      <c r="R2932" s="17">
        <v>0</v>
      </c>
      <c r="S2932" s="17">
        <v>0</v>
      </c>
      <c r="T2932" s="17">
        <f t="shared" si="412"/>
        <v>0</v>
      </c>
      <c r="U2932" s="17">
        <v>0</v>
      </c>
      <c r="V2932" s="17">
        <v>0</v>
      </c>
      <c r="W2932" s="17">
        <f t="shared" si="413"/>
        <v>0</v>
      </c>
      <c r="X2932" t="str">
        <f>VLOOKUP(J2932,'[12]Conver ASEJ VS Clave Nueva'!$A$4:$C$193,3,FALSE)</f>
        <v>6.4.1.9</v>
      </c>
      <c r="Y2932" t="str">
        <f>VLOOKUP(K2932,'[13]Conver ASEJ VS Clave Nueva'!$B$4:$D$193,3,FALSE)</f>
        <v>Otros  accesorios</v>
      </c>
    </row>
    <row r="2933" spans="1:25" x14ac:dyDescent="0.25">
      <c r="A2933" s="16">
        <v>89435</v>
      </c>
      <c r="B2933" s="16" t="s">
        <v>212</v>
      </c>
      <c r="C2933" s="16" t="str">
        <f t="shared" si="405"/>
        <v>2018</v>
      </c>
      <c r="D2933" s="16" t="str">
        <f t="shared" si="406"/>
        <v>060000</v>
      </c>
      <c r="E2933" s="16" t="str">
        <f>VLOOKUP(D2933:D6101,'[10]Catalogos CRI'!$A$10:$B$19,2,FALSE)</f>
        <v>APROVECHAMIENTOS</v>
      </c>
      <c r="F2933" s="16" t="str">
        <f t="shared" si="407"/>
        <v>064000</v>
      </c>
      <c r="G2933" s="16" t="str">
        <f>VLOOKUP(F2933:F6101,'[10]Catalogos CRI'!$A$24:$B$65,2,FALSE)</f>
        <v>ACCESORIOS DE LOS APORVECHAMIENTOS</v>
      </c>
      <c r="H2933" s="16" t="str">
        <f t="shared" si="408"/>
        <v>064010</v>
      </c>
      <c r="I2933" s="16" t="str">
        <f>VLOOKUP(H2933:H6101,'[10]Catalogos CRI'!$A$70:$B$148,2,FALSE)</f>
        <v>Otros no especificados</v>
      </c>
      <c r="J2933" s="16" t="str">
        <f t="shared" si="409"/>
        <v>064011</v>
      </c>
      <c r="K2933" s="16" t="str">
        <f>VLOOKUP(J2933:J6101,'[10]Catalogos CRI'!$A$153:$B$335,2,FALSE)</f>
        <v>Otros  accesorios</v>
      </c>
      <c r="L2933" s="16" t="str">
        <f t="shared" si="410"/>
        <v>500</v>
      </c>
      <c r="M2933" s="16" t="str">
        <f>VLOOKUP(L2933:L6101,[11]FF!$A$10:$B$16,2,FALSE)</f>
        <v>Recursos Federales</v>
      </c>
      <c r="N2933" s="16" t="str">
        <f t="shared" si="411"/>
        <v>511</v>
      </c>
      <c r="O2933" s="16" t="str">
        <f>VLOOKUP(N2933:N6101,[11]FF!$A$22:$B$93,2,FALSE)</f>
        <v>Equipamiento para Atención Ciudadana del Módulo del Sistema de Apertura Rápida</v>
      </c>
      <c r="P2933" s="16">
        <v>893410</v>
      </c>
      <c r="Q2933" s="16">
        <v>2</v>
      </c>
      <c r="R2933" s="17">
        <v>0</v>
      </c>
      <c r="S2933" s="17">
        <v>0</v>
      </c>
      <c r="T2933" s="17">
        <f t="shared" si="412"/>
        <v>0</v>
      </c>
      <c r="U2933" s="17">
        <v>0</v>
      </c>
      <c r="V2933" s="17">
        <v>0</v>
      </c>
      <c r="W2933" s="17">
        <f t="shared" si="413"/>
        <v>0</v>
      </c>
      <c r="X2933" t="str">
        <f>VLOOKUP(J2933,'[12]Conver ASEJ VS Clave Nueva'!$A$4:$C$193,3,FALSE)</f>
        <v>6.4.1.9</v>
      </c>
      <c r="Y2933" t="str">
        <f>VLOOKUP(K2933,'[13]Conver ASEJ VS Clave Nueva'!$B$4:$D$193,3,FALSE)</f>
        <v>Otros  accesorios</v>
      </c>
    </row>
    <row r="2934" spans="1:25" x14ac:dyDescent="0.25">
      <c r="A2934" s="16">
        <v>89435</v>
      </c>
      <c r="B2934" s="16" t="s">
        <v>212</v>
      </c>
      <c r="C2934" s="16" t="str">
        <f t="shared" si="405"/>
        <v>2018</v>
      </c>
      <c r="D2934" s="16" t="str">
        <f t="shared" si="406"/>
        <v>060000</v>
      </c>
      <c r="E2934" s="16" t="str">
        <f>VLOOKUP(D2934:D6102,'[10]Catalogos CRI'!$A$10:$B$19,2,FALSE)</f>
        <v>APROVECHAMIENTOS</v>
      </c>
      <c r="F2934" s="16" t="str">
        <f t="shared" si="407"/>
        <v>064000</v>
      </c>
      <c r="G2934" s="16" t="str">
        <f>VLOOKUP(F2934:F6102,'[10]Catalogos CRI'!$A$24:$B$65,2,FALSE)</f>
        <v>ACCESORIOS DE LOS APORVECHAMIENTOS</v>
      </c>
      <c r="H2934" s="16" t="str">
        <f t="shared" si="408"/>
        <v>064010</v>
      </c>
      <c r="I2934" s="16" t="str">
        <f>VLOOKUP(H2934:H6102,'[10]Catalogos CRI'!$A$70:$B$148,2,FALSE)</f>
        <v>Otros no especificados</v>
      </c>
      <c r="J2934" s="16" t="str">
        <f t="shared" si="409"/>
        <v>064011</v>
      </c>
      <c r="K2934" s="16" t="str">
        <f>VLOOKUP(J2934:J6102,'[10]Catalogos CRI'!$A$153:$B$335,2,FALSE)</f>
        <v>Otros  accesorios</v>
      </c>
      <c r="L2934" s="16" t="str">
        <f t="shared" si="410"/>
        <v>500</v>
      </c>
      <c r="M2934" s="16" t="str">
        <f>VLOOKUP(L2934:L6102,[11]FF!$A$10:$B$16,2,FALSE)</f>
        <v>Recursos Federales</v>
      </c>
      <c r="N2934" s="16" t="str">
        <f t="shared" si="411"/>
        <v>511</v>
      </c>
      <c r="O2934" s="16" t="str">
        <f>VLOOKUP(N2934:N6102,[11]FF!$A$22:$B$93,2,FALSE)</f>
        <v>Equipamiento para Atención Ciudadana del Módulo del Sistema de Apertura Rápida</v>
      </c>
      <c r="P2934" s="16">
        <v>893411</v>
      </c>
      <c r="Q2934" s="16">
        <v>3</v>
      </c>
      <c r="R2934" s="17">
        <v>0</v>
      </c>
      <c r="S2934" s="17">
        <v>0</v>
      </c>
      <c r="T2934" s="17">
        <f t="shared" si="412"/>
        <v>0</v>
      </c>
      <c r="U2934" s="17">
        <v>0</v>
      </c>
      <c r="V2934" s="17">
        <v>0</v>
      </c>
      <c r="W2934" s="17">
        <f t="shared" si="413"/>
        <v>0</v>
      </c>
      <c r="X2934" t="str">
        <f>VLOOKUP(J2934,'[12]Conver ASEJ VS Clave Nueva'!$A$4:$C$193,3,FALSE)</f>
        <v>6.4.1.9</v>
      </c>
      <c r="Y2934" t="str">
        <f>VLOOKUP(K2934,'[13]Conver ASEJ VS Clave Nueva'!$B$4:$D$193,3,FALSE)</f>
        <v>Otros  accesorios</v>
      </c>
    </row>
    <row r="2935" spans="1:25" x14ac:dyDescent="0.25">
      <c r="A2935" s="16">
        <v>89435</v>
      </c>
      <c r="B2935" s="16" t="s">
        <v>212</v>
      </c>
      <c r="C2935" s="16" t="str">
        <f t="shared" si="405"/>
        <v>2018</v>
      </c>
      <c r="D2935" s="16" t="str">
        <f t="shared" si="406"/>
        <v>060000</v>
      </c>
      <c r="E2935" s="16" t="str">
        <f>VLOOKUP(D2935:D6103,'[10]Catalogos CRI'!$A$10:$B$19,2,FALSE)</f>
        <v>APROVECHAMIENTOS</v>
      </c>
      <c r="F2935" s="16" t="str">
        <f t="shared" si="407"/>
        <v>064000</v>
      </c>
      <c r="G2935" s="16" t="str">
        <f>VLOOKUP(F2935:F6103,'[10]Catalogos CRI'!$A$24:$B$65,2,FALSE)</f>
        <v>ACCESORIOS DE LOS APORVECHAMIENTOS</v>
      </c>
      <c r="H2935" s="16" t="str">
        <f t="shared" si="408"/>
        <v>064010</v>
      </c>
      <c r="I2935" s="16" t="str">
        <f>VLOOKUP(H2935:H6103,'[10]Catalogos CRI'!$A$70:$B$148,2,FALSE)</f>
        <v>Otros no especificados</v>
      </c>
      <c r="J2935" s="16" t="str">
        <f t="shared" si="409"/>
        <v>064011</v>
      </c>
      <c r="K2935" s="16" t="str">
        <f>VLOOKUP(J2935:J6103,'[10]Catalogos CRI'!$A$153:$B$335,2,FALSE)</f>
        <v>Otros  accesorios</v>
      </c>
      <c r="L2935" s="16" t="str">
        <f t="shared" si="410"/>
        <v>500</v>
      </c>
      <c r="M2935" s="16" t="str">
        <f>VLOOKUP(L2935:L6103,[11]FF!$A$10:$B$16,2,FALSE)</f>
        <v>Recursos Federales</v>
      </c>
      <c r="N2935" s="16" t="str">
        <f t="shared" si="411"/>
        <v>511</v>
      </c>
      <c r="O2935" s="16" t="str">
        <f>VLOOKUP(N2935:N6103,[11]FF!$A$22:$B$93,2,FALSE)</f>
        <v>Equipamiento para Atención Ciudadana del Módulo del Sistema de Apertura Rápida</v>
      </c>
      <c r="P2935" s="16">
        <v>893412</v>
      </c>
      <c r="Q2935" s="16">
        <v>4</v>
      </c>
      <c r="R2935" s="17">
        <v>0</v>
      </c>
      <c r="S2935" s="17">
        <v>0</v>
      </c>
      <c r="T2935" s="17">
        <f t="shared" si="412"/>
        <v>0</v>
      </c>
      <c r="U2935" s="17">
        <v>0</v>
      </c>
      <c r="V2935" s="17">
        <v>0</v>
      </c>
      <c r="W2935" s="17">
        <f t="shared" si="413"/>
        <v>0</v>
      </c>
      <c r="X2935" t="str">
        <f>VLOOKUP(J2935,'[12]Conver ASEJ VS Clave Nueva'!$A$4:$C$193,3,FALSE)</f>
        <v>6.4.1.9</v>
      </c>
      <c r="Y2935" t="str">
        <f>VLOOKUP(K2935,'[13]Conver ASEJ VS Clave Nueva'!$B$4:$D$193,3,FALSE)</f>
        <v>Otros  accesorios</v>
      </c>
    </row>
    <row r="2936" spans="1:25" x14ac:dyDescent="0.25">
      <c r="A2936" s="16">
        <v>89435</v>
      </c>
      <c r="B2936" s="16" t="s">
        <v>212</v>
      </c>
      <c r="C2936" s="16" t="str">
        <f t="shared" si="405"/>
        <v>2018</v>
      </c>
      <c r="D2936" s="16" t="str">
        <f t="shared" si="406"/>
        <v>060000</v>
      </c>
      <c r="E2936" s="16" t="str">
        <f>VLOOKUP(D2936:D6104,'[10]Catalogos CRI'!$A$10:$B$19,2,FALSE)</f>
        <v>APROVECHAMIENTOS</v>
      </c>
      <c r="F2936" s="16" t="str">
        <f t="shared" si="407"/>
        <v>064000</v>
      </c>
      <c r="G2936" s="16" t="str">
        <f>VLOOKUP(F2936:F6104,'[10]Catalogos CRI'!$A$24:$B$65,2,FALSE)</f>
        <v>ACCESORIOS DE LOS APORVECHAMIENTOS</v>
      </c>
      <c r="H2936" s="16" t="str">
        <f t="shared" si="408"/>
        <v>064010</v>
      </c>
      <c r="I2936" s="16" t="str">
        <f>VLOOKUP(H2936:H6104,'[10]Catalogos CRI'!$A$70:$B$148,2,FALSE)</f>
        <v>Otros no especificados</v>
      </c>
      <c r="J2936" s="16" t="str">
        <f t="shared" si="409"/>
        <v>064011</v>
      </c>
      <c r="K2936" s="16" t="str">
        <f>VLOOKUP(J2936:J6104,'[10]Catalogos CRI'!$A$153:$B$335,2,FALSE)</f>
        <v>Otros  accesorios</v>
      </c>
      <c r="L2936" s="16" t="str">
        <f t="shared" si="410"/>
        <v>500</v>
      </c>
      <c r="M2936" s="16" t="str">
        <f>VLOOKUP(L2936:L6104,[11]FF!$A$10:$B$16,2,FALSE)</f>
        <v>Recursos Federales</v>
      </c>
      <c r="N2936" s="16" t="str">
        <f t="shared" si="411"/>
        <v>511</v>
      </c>
      <c r="O2936" s="16" t="str">
        <f>VLOOKUP(N2936:N6104,[11]FF!$A$22:$B$93,2,FALSE)</f>
        <v>Equipamiento para Atención Ciudadana del Módulo del Sistema de Apertura Rápida</v>
      </c>
      <c r="P2936" s="16">
        <v>893413</v>
      </c>
      <c r="Q2936" s="16">
        <v>5</v>
      </c>
      <c r="R2936" s="17">
        <v>0</v>
      </c>
      <c r="S2936" s="17">
        <v>0</v>
      </c>
      <c r="T2936" s="17">
        <f t="shared" si="412"/>
        <v>0</v>
      </c>
      <c r="U2936" s="17">
        <v>0</v>
      </c>
      <c r="V2936" s="17">
        <v>0</v>
      </c>
      <c r="W2936" s="17">
        <f t="shared" si="413"/>
        <v>0</v>
      </c>
      <c r="X2936" t="str">
        <f>VLOOKUP(J2936,'[12]Conver ASEJ VS Clave Nueva'!$A$4:$C$193,3,FALSE)</f>
        <v>6.4.1.9</v>
      </c>
      <c r="Y2936" t="str">
        <f>VLOOKUP(K2936,'[13]Conver ASEJ VS Clave Nueva'!$B$4:$D$193,3,FALSE)</f>
        <v>Otros  accesorios</v>
      </c>
    </row>
    <row r="2937" spans="1:25" x14ac:dyDescent="0.25">
      <c r="A2937" s="16">
        <v>89435</v>
      </c>
      <c r="B2937" s="16" t="s">
        <v>212</v>
      </c>
      <c r="C2937" s="16" t="str">
        <f t="shared" si="405"/>
        <v>2018</v>
      </c>
      <c r="D2937" s="16" t="str">
        <f t="shared" si="406"/>
        <v>060000</v>
      </c>
      <c r="E2937" s="16" t="str">
        <f>VLOOKUP(D2937:D6105,'[10]Catalogos CRI'!$A$10:$B$19,2,FALSE)</f>
        <v>APROVECHAMIENTOS</v>
      </c>
      <c r="F2937" s="16" t="str">
        <f t="shared" si="407"/>
        <v>064000</v>
      </c>
      <c r="G2937" s="16" t="str">
        <f>VLOOKUP(F2937:F6105,'[10]Catalogos CRI'!$A$24:$B$65,2,FALSE)</f>
        <v>ACCESORIOS DE LOS APORVECHAMIENTOS</v>
      </c>
      <c r="H2937" s="16" t="str">
        <f t="shared" si="408"/>
        <v>064010</v>
      </c>
      <c r="I2937" s="16" t="str">
        <f>VLOOKUP(H2937:H6105,'[10]Catalogos CRI'!$A$70:$B$148,2,FALSE)</f>
        <v>Otros no especificados</v>
      </c>
      <c r="J2937" s="16" t="str">
        <f t="shared" si="409"/>
        <v>064011</v>
      </c>
      <c r="K2937" s="16" t="str">
        <f>VLOOKUP(J2937:J6105,'[10]Catalogos CRI'!$A$153:$B$335,2,FALSE)</f>
        <v>Otros  accesorios</v>
      </c>
      <c r="L2937" s="16" t="str">
        <f t="shared" si="410"/>
        <v>500</v>
      </c>
      <c r="M2937" s="16" t="str">
        <f>VLOOKUP(L2937:L6105,[11]FF!$A$10:$B$16,2,FALSE)</f>
        <v>Recursos Federales</v>
      </c>
      <c r="N2937" s="16" t="str">
        <f t="shared" si="411"/>
        <v>511</v>
      </c>
      <c r="O2937" s="16" t="str">
        <f>VLOOKUP(N2937:N6105,[11]FF!$A$22:$B$93,2,FALSE)</f>
        <v>Equipamiento para Atención Ciudadana del Módulo del Sistema de Apertura Rápida</v>
      </c>
      <c r="P2937" s="16">
        <v>893414</v>
      </c>
      <c r="Q2937" s="16">
        <v>6</v>
      </c>
      <c r="R2937" s="17">
        <v>0</v>
      </c>
      <c r="S2937" s="17">
        <v>0</v>
      </c>
      <c r="T2937" s="17">
        <f t="shared" si="412"/>
        <v>0</v>
      </c>
      <c r="U2937" s="17">
        <v>0</v>
      </c>
      <c r="V2937" s="17">
        <v>0</v>
      </c>
      <c r="W2937" s="17">
        <f t="shared" si="413"/>
        <v>0</v>
      </c>
      <c r="X2937" t="str">
        <f>VLOOKUP(J2937,'[12]Conver ASEJ VS Clave Nueva'!$A$4:$C$193,3,FALSE)</f>
        <v>6.4.1.9</v>
      </c>
      <c r="Y2937" t="str">
        <f>VLOOKUP(K2937,'[13]Conver ASEJ VS Clave Nueva'!$B$4:$D$193,3,FALSE)</f>
        <v>Otros  accesorios</v>
      </c>
    </row>
    <row r="2938" spans="1:25" x14ac:dyDescent="0.25">
      <c r="A2938" s="16">
        <v>89435</v>
      </c>
      <c r="B2938" s="16" t="s">
        <v>212</v>
      </c>
      <c r="C2938" s="16" t="str">
        <f t="shared" si="405"/>
        <v>2018</v>
      </c>
      <c r="D2938" s="16" t="str">
        <f t="shared" si="406"/>
        <v>060000</v>
      </c>
      <c r="E2938" s="16" t="str">
        <f>VLOOKUP(D2938:D6106,'[10]Catalogos CRI'!$A$10:$B$19,2,FALSE)</f>
        <v>APROVECHAMIENTOS</v>
      </c>
      <c r="F2938" s="16" t="str">
        <f t="shared" si="407"/>
        <v>064000</v>
      </c>
      <c r="G2938" s="16" t="str">
        <f>VLOOKUP(F2938:F6106,'[10]Catalogos CRI'!$A$24:$B$65,2,FALSE)</f>
        <v>ACCESORIOS DE LOS APORVECHAMIENTOS</v>
      </c>
      <c r="H2938" s="16" t="str">
        <f t="shared" si="408"/>
        <v>064010</v>
      </c>
      <c r="I2938" s="16" t="str">
        <f>VLOOKUP(H2938:H6106,'[10]Catalogos CRI'!$A$70:$B$148,2,FALSE)</f>
        <v>Otros no especificados</v>
      </c>
      <c r="J2938" s="16" t="str">
        <f t="shared" si="409"/>
        <v>064011</v>
      </c>
      <c r="K2938" s="16" t="str">
        <f>VLOOKUP(J2938:J6106,'[10]Catalogos CRI'!$A$153:$B$335,2,FALSE)</f>
        <v>Otros  accesorios</v>
      </c>
      <c r="L2938" s="16" t="str">
        <f t="shared" si="410"/>
        <v>500</v>
      </c>
      <c r="M2938" s="16" t="str">
        <f>VLOOKUP(L2938:L6106,[11]FF!$A$10:$B$16,2,FALSE)</f>
        <v>Recursos Federales</v>
      </c>
      <c r="N2938" s="16" t="str">
        <f t="shared" si="411"/>
        <v>511</v>
      </c>
      <c r="O2938" s="16" t="str">
        <f>VLOOKUP(N2938:N6106,[11]FF!$A$22:$B$93,2,FALSE)</f>
        <v>Equipamiento para Atención Ciudadana del Módulo del Sistema de Apertura Rápida</v>
      </c>
      <c r="P2938" s="16">
        <v>893415</v>
      </c>
      <c r="Q2938" s="16">
        <v>7</v>
      </c>
      <c r="R2938" s="17">
        <v>0</v>
      </c>
      <c r="S2938" s="17">
        <v>0</v>
      </c>
      <c r="T2938" s="17">
        <f t="shared" si="412"/>
        <v>0</v>
      </c>
      <c r="U2938" s="17">
        <v>0</v>
      </c>
      <c r="V2938" s="17">
        <v>0</v>
      </c>
      <c r="W2938" s="17">
        <f t="shared" si="413"/>
        <v>0</v>
      </c>
      <c r="X2938" t="str">
        <f>VLOOKUP(J2938,'[12]Conver ASEJ VS Clave Nueva'!$A$4:$C$193,3,FALSE)</f>
        <v>6.4.1.9</v>
      </c>
      <c r="Y2938" t="str">
        <f>VLOOKUP(K2938,'[13]Conver ASEJ VS Clave Nueva'!$B$4:$D$193,3,FALSE)</f>
        <v>Otros  accesorios</v>
      </c>
    </row>
    <row r="2939" spans="1:25" x14ac:dyDescent="0.25">
      <c r="A2939" s="16">
        <v>89435</v>
      </c>
      <c r="B2939" s="16" t="s">
        <v>212</v>
      </c>
      <c r="C2939" s="16" t="str">
        <f t="shared" si="405"/>
        <v>2018</v>
      </c>
      <c r="D2939" s="16" t="str">
        <f t="shared" si="406"/>
        <v>060000</v>
      </c>
      <c r="E2939" s="16" t="str">
        <f>VLOOKUP(D2939:D6107,'[10]Catalogos CRI'!$A$10:$B$19,2,FALSE)</f>
        <v>APROVECHAMIENTOS</v>
      </c>
      <c r="F2939" s="16" t="str">
        <f t="shared" si="407"/>
        <v>064000</v>
      </c>
      <c r="G2939" s="16" t="str">
        <f>VLOOKUP(F2939:F6107,'[10]Catalogos CRI'!$A$24:$B$65,2,FALSE)</f>
        <v>ACCESORIOS DE LOS APORVECHAMIENTOS</v>
      </c>
      <c r="H2939" s="16" t="str">
        <f t="shared" si="408"/>
        <v>064010</v>
      </c>
      <c r="I2939" s="16" t="str">
        <f>VLOOKUP(H2939:H6107,'[10]Catalogos CRI'!$A$70:$B$148,2,FALSE)</f>
        <v>Otros no especificados</v>
      </c>
      <c r="J2939" s="16" t="str">
        <f t="shared" si="409"/>
        <v>064011</v>
      </c>
      <c r="K2939" s="16" t="str">
        <f>VLOOKUP(J2939:J6107,'[10]Catalogos CRI'!$A$153:$B$335,2,FALSE)</f>
        <v>Otros  accesorios</v>
      </c>
      <c r="L2939" s="16" t="str">
        <f t="shared" si="410"/>
        <v>500</v>
      </c>
      <c r="M2939" s="16" t="str">
        <f>VLOOKUP(L2939:L6107,[11]FF!$A$10:$B$16,2,FALSE)</f>
        <v>Recursos Federales</v>
      </c>
      <c r="N2939" s="16" t="str">
        <f t="shared" si="411"/>
        <v>511</v>
      </c>
      <c r="O2939" s="16" t="str">
        <f>VLOOKUP(N2939:N6107,[11]FF!$A$22:$B$93,2,FALSE)</f>
        <v>Equipamiento para Atención Ciudadana del Módulo del Sistema de Apertura Rápida</v>
      </c>
      <c r="P2939" s="16">
        <v>893416</v>
      </c>
      <c r="Q2939" s="16">
        <v>8</v>
      </c>
      <c r="R2939" s="17">
        <v>0</v>
      </c>
      <c r="S2939" s="17">
        <v>0</v>
      </c>
      <c r="T2939" s="17">
        <f t="shared" si="412"/>
        <v>0</v>
      </c>
      <c r="U2939" s="17">
        <v>0</v>
      </c>
      <c r="V2939" s="17">
        <v>0</v>
      </c>
      <c r="W2939" s="17">
        <f t="shared" si="413"/>
        <v>0</v>
      </c>
      <c r="X2939" t="str">
        <f>VLOOKUP(J2939,'[12]Conver ASEJ VS Clave Nueva'!$A$4:$C$193,3,FALSE)</f>
        <v>6.4.1.9</v>
      </c>
      <c r="Y2939" t="str">
        <f>VLOOKUP(K2939,'[13]Conver ASEJ VS Clave Nueva'!$B$4:$D$193,3,FALSE)</f>
        <v>Otros  accesorios</v>
      </c>
    </row>
    <row r="2940" spans="1:25" x14ac:dyDescent="0.25">
      <c r="A2940" s="16">
        <v>89435</v>
      </c>
      <c r="B2940" s="16" t="s">
        <v>212</v>
      </c>
      <c r="C2940" s="16" t="str">
        <f t="shared" si="405"/>
        <v>2018</v>
      </c>
      <c r="D2940" s="16" t="str">
        <f t="shared" si="406"/>
        <v>060000</v>
      </c>
      <c r="E2940" s="16" t="str">
        <f>VLOOKUP(D2940:D6108,'[10]Catalogos CRI'!$A$10:$B$19,2,FALSE)</f>
        <v>APROVECHAMIENTOS</v>
      </c>
      <c r="F2940" s="16" t="str">
        <f t="shared" si="407"/>
        <v>064000</v>
      </c>
      <c r="G2940" s="16" t="str">
        <f>VLOOKUP(F2940:F6108,'[10]Catalogos CRI'!$A$24:$B$65,2,FALSE)</f>
        <v>ACCESORIOS DE LOS APORVECHAMIENTOS</v>
      </c>
      <c r="H2940" s="16" t="str">
        <f t="shared" si="408"/>
        <v>064010</v>
      </c>
      <c r="I2940" s="16" t="str">
        <f>VLOOKUP(H2940:H6108,'[10]Catalogos CRI'!$A$70:$B$148,2,FALSE)</f>
        <v>Otros no especificados</v>
      </c>
      <c r="J2940" s="16" t="str">
        <f t="shared" si="409"/>
        <v>064011</v>
      </c>
      <c r="K2940" s="16" t="str">
        <f>VLOOKUP(J2940:J6108,'[10]Catalogos CRI'!$A$153:$B$335,2,FALSE)</f>
        <v>Otros  accesorios</v>
      </c>
      <c r="L2940" s="16" t="str">
        <f t="shared" si="410"/>
        <v>500</v>
      </c>
      <c r="M2940" s="16" t="str">
        <f>VLOOKUP(L2940:L6108,[11]FF!$A$10:$B$16,2,FALSE)</f>
        <v>Recursos Federales</v>
      </c>
      <c r="N2940" s="16" t="str">
        <f t="shared" si="411"/>
        <v>511</v>
      </c>
      <c r="O2940" s="16" t="str">
        <f>VLOOKUP(N2940:N6108,[11]FF!$A$22:$B$93,2,FALSE)</f>
        <v>Equipamiento para Atención Ciudadana del Módulo del Sistema de Apertura Rápida</v>
      </c>
      <c r="P2940" s="16">
        <v>893417</v>
      </c>
      <c r="Q2940" s="16">
        <v>9</v>
      </c>
      <c r="R2940" s="17">
        <v>0</v>
      </c>
      <c r="S2940" s="17">
        <v>0</v>
      </c>
      <c r="T2940" s="17">
        <f t="shared" si="412"/>
        <v>0</v>
      </c>
      <c r="U2940" s="17">
        <v>0</v>
      </c>
      <c r="V2940" s="17">
        <v>0</v>
      </c>
      <c r="W2940" s="17">
        <f t="shared" si="413"/>
        <v>0</v>
      </c>
      <c r="X2940" t="str">
        <f>VLOOKUP(J2940,'[12]Conver ASEJ VS Clave Nueva'!$A$4:$C$193,3,FALSE)</f>
        <v>6.4.1.9</v>
      </c>
      <c r="Y2940" t="str">
        <f>VLOOKUP(K2940,'[13]Conver ASEJ VS Clave Nueva'!$B$4:$D$193,3,FALSE)</f>
        <v>Otros  accesorios</v>
      </c>
    </row>
    <row r="2941" spans="1:25" x14ac:dyDescent="0.25">
      <c r="A2941" s="16">
        <v>89435</v>
      </c>
      <c r="B2941" s="16" t="s">
        <v>212</v>
      </c>
      <c r="C2941" s="16" t="str">
        <f t="shared" si="405"/>
        <v>2018</v>
      </c>
      <c r="D2941" s="16" t="str">
        <f t="shared" si="406"/>
        <v>060000</v>
      </c>
      <c r="E2941" s="16" t="str">
        <f>VLOOKUP(D2941:D6109,'[10]Catalogos CRI'!$A$10:$B$19,2,FALSE)</f>
        <v>APROVECHAMIENTOS</v>
      </c>
      <c r="F2941" s="16" t="str">
        <f t="shared" si="407"/>
        <v>064000</v>
      </c>
      <c r="G2941" s="16" t="str">
        <f>VLOOKUP(F2941:F6109,'[10]Catalogos CRI'!$A$24:$B$65,2,FALSE)</f>
        <v>ACCESORIOS DE LOS APORVECHAMIENTOS</v>
      </c>
      <c r="H2941" s="16" t="str">
        <f t="shared" si="408"/>
        <v>064010</v>
      </c>
      <c r="I2941" s="16" t="str">
        <f>VLOOKUP(H2941:H6109,'[10]Catalogos CRI'!$A$70:$B$148,2,FALSE)</f>
        <v>Otros no especificados</v>
      </c>
      <c r="J2941" s="16" t="str">
        <f t="shared" si="409"/>
        <v>064011</v>
      </c>
      <c r="K2941" s="16" t="str">
        <f>VLOOKUP(J2941:J6109,'[10]Catalogos CRI'!$A$153:$B$335,2,FALSE)</f>
        <v>Otros  accesorios</v>
      </c>
      <c r="L2941" s="16" t="str">
        <f t="shared" si="410"/>
        <v>500</v>
      </c>
      <c r="M2941" s="16" t="str">
        <f>VLOOKUP(L2941:L6109,[11]FF!$A$10:$B$16,2,FALSE)</f>
        <v>Recursos Federales</v>
      </c>
      <c r="N2941" s="16" t="str">
        <f t="shared" si="411"/>
        <v>511</v>
      </c>
      <c r="O2941" s="16" t="str">
        <f>VLOOKUP(N2941:N6109,[11]FF!$A$22:$B$93,2,FALSE)</f>
        <v>Equipamiento para Atención Ciudadana del Módulo del Sistema de Apertura Rápida</v>
      </c>
      <c r="P2941" s="16">
        <v>893418</v>
      </c>
      <c r="Q2941" s="16">
        <v>10</v>
      </c>
      <c r="R2941" s="17">
        <v>0</v>
      </c>
      <c r="S2941" s="17">
        <v>0</v>
      </c>
      <c r="T2941" s="17">
        <f t="shared" si="412"/>
        <v>0</v>
      </c>
      <c r="U2941" s="17">
        <v>0</v>
      </c>
      <c r="V2941" s="17">
        <v>0</v>
      </c>
      <c r="W2941" s="17">
        <f t="shared" si="413"/>
        <v>0</v>
      </c>
      <c r="X2941" t="str">
        <f>VLOOKUP(J2941,'[12]Conver ASEJ VS Clave Nueva'!$A$4:$C$193,3,FALSE)</f>
        <v>6.4.1.9</v>
      </c>
      <c r="Y2941" t="str">
        <f>VLOOKUP(K2941,'[13]Conver ASEJ VS Clave Nueva'!$B$4:$D$193,3,FALSE)</f>
        <v>Otros  accesorios</v>
      </c>
    </row>
    <row r="2942" spans="1:25" x14ac:dyDescent="0.25">
      <c r="A2942" s="16">
        <v>89435</v>
      </c>
      <c r="B2942" s="16" t="s">
        <v>212</v>
      </c>
      <c r="C2942" s="16" t="str">
        <f t="shared" ref="C2942:C3005" si="414">MID(B2942,1,4)</f>
        <v>2018</v>
      </c>
      <c r="D2942" s="16" t="str">
        <f t="shared" ref="D2942:D3005" si="415">MID(B2942,6,6)</f>
        <v>060000</v>
      </c>
      <c r="E2942" s="16" t="str">
        <f>VLOOKUP(D2942:D6110,'[10]Catalogos CRI'!$A$10:$B$19,2,FALSE)</f>
        <v>APROVECHAMIENTOS</v>
      </c>
      <c r="F2942" s="16" t="str">
        <f t="shared" ref="F2942:F3005" si="416">MID(B2942,13,6)</f>
        <v>064000</v>
      </c>
      <c r="G2942" s="16" t="str">
        <f>VLOOKUP(F2942:F6110,'[10]Catalogos CRI'!$A$24:$B$65,2,FALSE)</f>
        <v>ACCESORIOS DE LOS APORVECHAMIENTOS</v>
      </c>
      <c r="H2942" s="16" t="str">
        <f t="shared" ref="H2942:H3005" si="417">MID(B2942,20,6)</f>
        <v>064010</v>
      </c>
      <c r="I2942" s="16" t="str">
        <f>VLOOKUP(H2942:H6110,'[10]Catalogos CRI'!$A$70:$B$148,2,FALSE)</f>
        <v>Otros no especificados</v>
      </c>
      <c r="J2942" s="16" t="str">
        <f t="shared" ref="J2942:J3005" si="418">MID(B2942,27,6)</f>
        <v>064011</v>
      </c>
      <c r="K2942" s="16" t="str">
        <f>VLOOKUP(J2942:J6110,'[10]Catalogos CRI'!$A$153:$B$335,2,FALSE)</f>
        <v>Otros  accesorios</v>
      </c>
      <c r="L2942" s="16" t="str">
        <f t="shared" ref="L2942:L3005" si="419">MID(B2942,34,3)</f>
        <v>500</v>
      </c>
      <c r="M2942" s="16" t="str">
        <f>VLOOKUP(L2942:L6110,[11]FF!$A$10:$B$16,2,FALSE)</f>
        <v>Recursos Federales</v>
      </c>
      <c r="N2942" s="16" t="str">
        <f t="shared" ref="N2942:N3005" si="420">MID(B2942,38,3)</f>
        <v>511</v>
      </c>
      <c r="O2942" s="16" t="str">
        <f>VLOOKUP(N2942:N6110,[11]FF!$A$22:$B$93,2,FALSE)</f>
        <v>Equipamiento para Atención Ciudadana del Módulo del Sistema de Apertura Rápida</v>
      </c>
      <c r="P2942" s="16">
        <v>893419</v>
      </c>
      <c r="Q2942" s="16">
        <v>11</v>
      </c>
      <c r="R2942" s="17">
        <v>0</v>
      </c>
      <c r="S2942" s="17">
        <v>0</v>
      </c>
      <c r="T2942" s="17">
        <f t="shared" si="412"/>
        <v>0</v>
      </c>
      <c r="U2942" s="17">
        <v>0</v>
      </c>
      <c r="V2942" s="17">
        <v>1.85</v>
      </c>
      <c r="W2942" s="17">
        <f t="shared" si="413"/>
        <v>-1.85</v>
      </c>
      <c r="X2942" t="str">
        <f>VLOOKUP(J2942,'[12]Conver ASEJ VS Clave Nueva'!$A$4:$C$193,3,FALSE)</f>
        <v>6.4.1.9</v>
      </c>
      <c r="Y2942" t="str">
        <f>VLOOKUP(K2942,'[13]Conver ASEJ VS Clave Nueva'!$B$4:$D$193,3,FALSE)</f>
        <v>Otros  accesorios</v>
      </c>
    </row>
    <row r="2943" spans="1:25" x14ac:dyDescent="0.25">
      <c r="A2943" s="16">
        <v>89435</v>
      </c>
      <c r="B2943" s="16" t="s">
        <v>212</v>
      </c>
      <c r="C2943" s="16" t="str">
        <f t="shared" si="414"/>
        <v>2018</v>
      </c>
      <c r="D2943" s="16" t="str">
        <f t="shared" si="415"/>
        <v>060000</v>
      </c>
      <c r="E2943" s="16" t="str">
        <f>VLOOKUP(D2943:D6111,'[10]Catalogos CRI'!$A$10:$B$19,2,FALSE)</f>
        <v>APROVECHAMIENTOS</v>
      </c>
      <c r="F2943" s="16" t="str">
        <f t="shared" si="416"/>
        <v>064000</v>
      </c>
      <c r="G2943" s="16" t="str">
        <f>VLOOKUP(F2943:F6111,'[10]Catalogos CRI'!$A$24:$B$65,2,FALSE)</f>
        <v>ACCESORIOS DE LOS APORVECHAMIENTOS</v>
      </c>
      <c r="H2943" s="16" t="str">
        <f t="shared" si="417"/>
        <v>064010</v>
      </c>
      <c r="I2943" s="16" t="str">
        <f>VLOOKUP(H2943:H6111,'[10]Catalogos CRI'!$A$70:$B$148,2,FALSE)</f>
        <v>Otros no especificados</v>
      </c>
      <c r="J2943" s="16" t="str">
        <f t="shared" si="418"/>
        <v>064011</v>
      </c>
      <c r="K2943" s="16" t="str">
        <f>VLOOKUP(J2943:J6111,'[10]Catalogos CRI'!$A$153:$B$335,2,FALSE)</f>
        <v>Otros  accesorios</v>
      </c>
      <c r="L2943" s="16" t="str">
        <f t="shared" si="419"/>
        <v>500</v>
      </c>
      <c r="M2943" s="16" t="str">
        <f>VLOOKUP(L2943:L6111,[11]FF!$A$10:$B$16,2,FALSE)</f>
        <v>Recursos Federales</v>
      </c>
      <c r="N2943" s="16" t="str">
        <f t="shared" si="420"/>
        <v>511</v>
      </c>
      <c r="O2943" s="16" t="str">
        <f>VLOOKUP(N2943:N6111,[11]FF!$A$22:$B$93,2,FALSE)</f>
        <v>Equipamiento para Atención Ciudadana del Módulo del Sistema de Apertura Rápida</v>
      </c>
      <c r="P2943" s="16">
        <v>893420</v>
      </c>
      <c r="Q2943" s="16">
        <v>12</v>
      </c>
      <c r="R2943" s="17">
        <v>0</v>
      </c>
      <c r="S2943" s="17">
        <v>0</v>
      </c>
      <c r="T2943" s="17">
        <f t="shared" si="412"/>
        <v>0</v>
      </c>
      <c r="U2943" s="17">
        <v>0</v>
      </c>
      <c r="V2943" s="17">
        <v>4.9000000000000004</v>
      </c>
      <c r="W2943" s="17">
        <f t="shared" si="413"/>
        <v>-4.9000000000000004</v>
      </c>
      <c r="X2943" t="str">
        <f>VLOOKUP(J2943,'[12]Conver ASEJ VS Clave Nueva'!$A$4:$C$193,3,FALSE)</f>
        <v>6.4.1.9</v>
      </c>
      <c r="Y2943" t="str">
        <f>VLOOKUP(K2943,'[13]Conver ASEJ VS Clave Nueva'!$B$4:$D$193,3,FALSE)</f>
        <v>Otros  accesorios</v>
      </c>
    </row>
    <row r="2944" spans="1:25" x14ac:dyDescent="0.25">
      <c r="A2944" s="16">
        <v>89436</v>
      </c>
      <c r="B2944" s="16" t="s">
        <v>213</v>
      </c>
      <c r="C2944" s="16" t="str">
        <f t="shared" si="414"/>
        <v>2018</v>
      </c>
      <c r="D2944" s="16" t="str">
        <f t="shared" si="415"/>
        <v>060000</v>
      </c>
      <c r="E2944" s="16" t="str">
        <f>VLOOKUP(D2944:D6112,'[10]Catalogos CRI'!$A$10:$B$19,2,FALSE)</f>
        <v>APROVECHAMIENTOS</v>
      </c>
      <c r="F2944" s="16" t="str">
        <f t="shared" si="416"/>
        <v>064000</v>
      </c>
      <c r="G2944" s="16" t="str">
        <f>VLOOKUP(F2944:F6112,'[10]Catalogos CRI'!$A$24:$B$65,2,FALSE)</f>
        <v>ACCESORIOS DE LOS APORVECHAMIENTOS</v>
      </c>
      <c r="H2944" s="16" t="str">
        <f t="shared" si="417"/>
        <v>064010</v>
      </c>
      <c r="I2944" s="16" t="str">
        <f>VLOOKUP(H2944:H6112,'[10]Catalogos CRI'!$A$70:$B$148,2,FALSE)</f>
        <v>Otros no especificados</v>
      </c>
      <c r="J2944" s="16" t="str">
        <f t="shared" si="418"/>
        <v>064011</v>
      </c>
      <c r="K2944" s="16" t="str">
        <f>VLOOKUP(J2944:J6112,'[10]Catalogos CRI'!$A$153:$B$335,2,FALSE)</f>
        <v>Otros  accesorios</v>
      </c>
      <c r="L2944" s="16" t="str">
        <f t="shared" si="419"/>
        <v>500</v>
      </c>
      <c r="M2944" s="16" t="str">
        <f>VLOOKUP(L2944:L6112,[11]FF!$A$10:$B$16,2,FALSE)</f>
        <v>Recursos Federales</v>
      </c>
      <c r="N2944" s="16" t="str">
        <f t="shared" si="420"/>
        <v>518</v>
      </c>
      <c r="O2944" s="16" t="s">
        <v>225</v>
      </c>
      <c r="P2944" s="16">
        <v>893421</v>
      </c>
      <c r="Q2944" s="16">
        <v>1</v>
      </c>
      <c r="R2944" s="17">
        <v>0</v>
      </c>
      <c r="S2944" s="17">
        <v>0</v>
      </c>
      <c r="T2944" s="17">
        <f t="shared" si="412"/>
        <v>0</v>
      </c>
      <c r="U2944" s="17">
        <v>0</v>
      </c>
      <c r="V2944" s="17">
        <v>0</v>
      </c>
      <c r="W2944" s="17">
        <f t="shared" si="413"/>
        <v>0</v>
      </c>
      <c r="X2944" t="str">
        <f>VLOOKUP(J2944,'[12]Conver ASEJ VS Clave Nueva'!$A$4:$C$193,3,FALSE)</f>
        <v>6.4.1.9</v>
      </c>
      <c r="Y2944" t="str">
        <f>VLOOKUP(K2944,'[13]Conver ASEJ VS Clave Nueva'!$B$4:$D$193,3,FALSE)</f>
        <v>Otros  accesorios</v>
      </c>
    </row>
    <row r="2945" spans="1:25" x14ac:dyDescent="0.25">
      <c r="A2945" s="16">
        <v>89436</v>
      </c>
      <c r="B2945" s="16" t="s">
        <v>213</v>
      </c>
      <c r="C2945" s="16" t="str">
        <f t="shared" si="414"/>
        <v>2018</v>
      </c>
      <c r="D2945" s="16" t="str">
        <f t="shared" si="415"/>
        <v>060000</v>
      </c>
      <c r="E2945" s="16" t="str">
        <f>VLOOKUP(D2945:D6113,'[10]Catalogos CRI'!$A$10:$B$19,2,FALSE)</f>
        <v>APROVECHAMIENTOS</v>
      </c>
      <c r="F2945" s="16" t="str">
        <f t="shared" si="416"/>
        <v>064000</v>
      </c>
      <c r="G2945" s="16" t="str">
        <f>VLOOKUP(F2945:F6113,'[10]Catalogos CRI'!$A$24:$B$65,2,FALSE)</f>
        <v>ACCESORIOS DE LOS APORVECHAMIENTOS</v>
      </c>
      <c r="H2945" s="16" t="str">
        <f t="shared" si="417"/>
        <v>064010</v>
      </c>
      <c r="I2945" s="16" t="str">
        <f>VLOOKUP(H2945:H6113,'[10]Catalogos CRI'!$A$70:$B$148,2,FALSE)</f>
        <v>Otros no especificados</v>
      </c>
      <c r="J2945" s="16" t="str">
        <f t="shared" si="418"/>
        <v>064011</v>
      </c>
      <c r="K2945" s="16" t="str">
        <f>VLOOKUP(J2945:J6113,'[10]Catalogos CRI'!$A$153:$B$335,2,FALSE)</f>
        <v>Otros  accesorios</v>
      </c>
      <c r="L2945" s="16" t="str">
        <f t="shared" si="419"/>
        <v>500</v>
      </c>
      <c r="M2945" s="16" t="str">
        <f>VLOOKUP(L2945:L6113,[11]FF!$A$10:$B$16,2,FALSE)</f>
        <v>Recursos Federales</v>
      </c>
      <c r="N2945" s="16" t="str">
        <f t="shared" si="420"/>
        <v>518</v>
      </c>
      <c r="O2945" s="16" t="s">
        <v>225</v>
      </c>
      <c r="P2945" s="16">
        <v>893422</v>
      </c>
      <c r="Q2945" s="16">
        <v>2</v>
      </c>
      <c r="R2945" s="17">
        <v>0</v>
      </c>
      <c r="S2945" s="17">
        <v>0</v>
      </c>
      <c r="T2945" s="17">
        <f t="shared" si="412"/>
        <v>0</v>
      </c>
      <c r="U2945" s="17">
        <v>0</v>
      </c>
      <c r="V2945" s="17">
        <v>0</v>
      </c>
      <c r="W2945" s="17">
        <f t="shared" si="413"/>
        <v>0</v>
      </c>
      <c r="X2945" t="str">
        <f>VLOOKUP(J2945,'[12]Conver ASEJ VS Clave Nueva'!$A$4:$C$193,3,FALSE)</f>
        <v>6.4.1.9</v>
      </c>
      <c r="Y2945" t="str">
        <f>VLOOKUP(K2945,'[13]Conver ASEJ VS Clave Nueva'!$B$4:$D$193,3,FALSE)</f>
        <v>Otros  accesorios</v>
      </c>
    </row>
    <row r="2946" spans="1:25" x14ac:dyDescent="0.25">
      <c r="A2946" s="16">
        <v>89436</v>
      </c>
      <c r="B2946" s="16" t="s">
        <v>213</v>
      </c>
      <c r="C2946" s="16" t="str">
        <f t="shared" si="414"/>
        <v>2018</v>
      </c>
      <c r="D2946" s="16" t="str">
        <f t="shared" si="415"/>
        <v>060000</v>
      </c>
      <c r="E2946" s="16" t="str">
        <f>VLOOKUP(D2946:D6114,'[10]Catalogos CRI'!$A$10:$B$19,2,FALSE)</f>
        <v>APROVECHAMIENTOS</v>
      </c>
      <c r="F2946" s="16" t="str">
        <f t="shared" si="416"/>
        <v>064000</v>
      </c>
      <c r="G2946" s="16" t="str">
        <f>VLOOKUP(F2946:F6114,'[10]Catalogos CRI'!$A$24:$B$65,2,FALSE)</f>
        <v>ACCESORIOS DE LOS APORVECHAMIENTOS</v>
      </c>
      <c r="H2946" s="16" t="str">
        <f t="shared" si="417"/>
        <v>064010</v>
      </c>
      <c r="I2946" s="16" t="str">
        <f>VLOOKUP(H2946:H6114,'[10]Catalogos CRI'!$A$70:$B$148,2,FALSE)</f>
        <v>Otros no especificados</v>
      </c>
      <c r="J2946" s="16" t="str">
        <f t="shared" si="418"/>
        <v>064011</v>
      </c>
      <c r="K2946" s="16" t="str">
        <f>VLOOKUP(J2946:J6114,'[10]Catalogos CRI'!$A$153:$B$335,2,FALSE)</f>
        <v>Otros  accesorios</v>
      </c>
      <c r="L2946" s="16" t="str">
        <f t="shared" si="419"/>
        <v>500</v>
      </c>
      <c r="M2946" s="16" t="str">
        <f>VLOOKUP(L2946:L6114,[11]FF!$A$10:$B$16,2,FALSE)</f>
        <v>Recursos Federales</v>
      </c>
      <c r="N2946" s="16" t="str">
        <f t="shared" si="420"/>
        <v>518</v>
      </c>
      <c r="O2946" s="16" t="s">
        <v>225</v>
      </c>
      <c r="P2946" s="16">
        <v>893423</v>
      </c>
      <c r="Q2946" s="16">
        <v>3</v>
      </c>
      <c r="R2946" s="17">
        <v>0</v>
      </c>
      <c r="S2946" s="17">
        <v>0</v>
      </c>
      <c r="T2946" s="17">
        <f t="shared" si="412"/>
        <v>0</v>
      </c>
      <c r="U2946" s="17">
        <v>0</v>
      </c>
      <c r="V2946" s="17">
        <v>0</v>
      </c>
      <c r="W2946" s="17">
        <f t="shared" si="413"/>
        <v>0</v>
      </c>
      <c r="X2946" t="str">
        <f>VLOOKUP(J2946,'[12]Conver ASEJ VS Clave Nueva'!$A$4:$C$193,3,FALSE)</f>
        <v>6.4.1.9</v>
      </c>
      <c r="Y2946" t="str">
        <f>VLOOKUP(K2946,'[13]Conver ASEJ VS Clave Nueva'!$B$4:$D$193,3,FALSE)</f>
        <v>Otros  accesorios</v>
      </c>
    </row>
    <row r="2947" spans="1:25" x14ac:dyDescent="0.25">
      <c r="A2947" s="16">
        <v>89436</v>
      </c>
      <c r="B2947" s="16" t="s">
        <v>213</v>
      </c>
      <c r="C2947" s="16" t="str">
        <f t="shared" si="414"/>
        <v>2018</v>
      </c>
      <c r="D2947" s="16" t="str">
        <f t="shared" si="415"/>
        <v>060000</v>
      </c>
      <c r="E2947" s="16" t="str">
        <f>VLOOKUP(D2947:D6115,'[10]Catalogos CRI'!$A$10:$B$19,2,FALSE)</f>
        <v>APROVECHAMIENTOS</v>
      </c>
      <c r="F2947" s="16" t="str">
        <f t="shared" si="416"/>
        <v>064000</v>
      </c>
      <c r="G2947" s="16" t="str">
        <f>VLOOKUP(F2947:F6115,'[10]Catalogos CRI'!$A$24:$B$65,2,FALSE)</f>
        <v>ACCESORIOS DE LOS APORVECHAMIENTOS</v>
      </c>
      <c r="H2947" s="16" t="str">
        <f t="shared" si="417"/>
        <v>064010</v>
      </c>
      <c r="I2947" s="16" t="str">
        <f>VLOOKUP(H2947:H6115,'[10]Catalogos CRI'!$A$70:$B$148,2,FALSE)</f>
        <v>Otros no especificados</v>
      </c>
      <c r="J2947" s="16" t="str">
        <f t="shared" si="418"/>
        <v>064011</v>
      </c>
      <c r="K2947" s="16" t="str">
        <f>VLOOKUP(J2947:J6115,'[10]Catalogos CRI'!$A$153:$B$335,2,FALSE)</f>
        <v>Otros  accesorios</v>
      </c>
      <c r="L2947" s="16" t="str">
        <f t="shared" si="419"/>
        <v>500</v>
      </c>
      <c r="M2947" s="16" t="str">
        <f>VLOOKUP(L2947:L6115,[11]FF!$A$10:$B$16,2,FALSE)</f>
        <v>Recursos Federales</v>
      </c>
      <c r="N2947" s="16" t="str">
        <f t="shared" si="420"/>
        <v>518</v>
      </c>
      <c r="O2947" s="16" t="s">
        <v>225</v>
      </c>
      <c r="P2947" s="16">
        <v>893424</v>
      </c>
      <c r="Q2947" s="16">
        <v>4</v>
      </c>
      <c r="R2947" s="17">
        <v>0</v>
      </c>
      <c r="S2947" s="17">
        <v>0</v>
      </c>
      <c r="T2947" s="17">
        <f t="shared" si="412"/>
        <v>0</v>
      </c>
      <c r="U2947" s="17">
        <v>0</v>
      </c>
      <c r="V2947" s="17">
        <v>0</v>
      </c>
      <c r="W2947" s="17">
        <f t="shared" si="413"/>
        <v>0</v>
      </c>
      <c r="X2947" t="str">
        <f>VLOOKUP(J2947,'[12]Conver ASEJ VS Clave Nueva'!$A$4:$C$193,3,FALSE)</f>
        <v>6.4.1.9</v>
      </c>
      <c r="Y2947" t="str">
        <f>VLOOKUP(K2947,'[13]Conver ASEJ VS Clave Nueva'!$B$4:$D$193,3,FALSE)</f>
        <v>Otros  accesorios</v>
      </c>
    </row>
    <row r="2948" spans="1:25" x14ac:dyDescent="0.25">
      <c r="A2948" s="16">
        <v>89436</v>
      </c>
      <c r="B2948" s="16" t="s">
        <v>213</v>
      </c>
      <c r="C2948" s="16" t="str">
        <f t="shared" si="414"/>
        <v>2018</v>
      </c>
      <c r="D2948" s="16" t="str">
        <f t="shared" si="415"/>
        <v>060000</v>
      </c>
      <c r="E2948" s="16" t="str">
        <f>VLOOKUP(D2948:D6116,'[10]Catalogos CRI'!$A$10:$B$19,2,FALSE)</f>
        <v>APROVECHAMIENTOS</v>
      </c>
      <c r="F2948" s="16" t="str">
        <f t="shared" si="416"/>
        <v>064000</v>
      </c>
      <c r="G2948" s="16" t="str">
        <f>VLOOKUP(F2948:F6116,'[10]Catalogos CRI'!$A$24:$B$65,2,FALSE)</f>
        <v>ACCESORIOS DE LOS APORVECHAMIENTOS</v>
      </c>
      <c r="H2948" s="16" t="str">
        <f t="shared" si="417"/>
        <v>064010</v>
      </c>
      <c r="I2948" s="16" t="str">
        <f>VLOOKUP(H2948:H6116,'[10]Catalogos CRI'!$A$70:$B$148,2,FALSE)</f>
        <v>Otros no especificados</v>
      </c>
      <c r="J2948" s="16" t="str">
        <f t="shared" si="418"/>
        <v>064011</v>
      </c>
      <c r="K2948" s="16" t="str">
        <f>VLOOKUP(J2948:J6116,'[10]Catalogos CRI'!$A$153:$B$335,2,FALSE)</f>
        <v>Otros  accesorios</v>
      </c>
      <c r="L2948" s="16" t="str">
        <f t="shared" si="419"/>
        <v>500</v>
      </c>
      <c r="M2948" s="16" t="str">
        <f>VLOOKUP(L2948:L6116,[11]FF!$A$10:$B$16,2,FALSE)</f>
        <v>Recursos Federales</v>
      </c>
      <c r="N2948" s="16" t="str">
        <f t="shared" si="420"/>
        <v>518</v>
      </c>
      <c r="O2948" s="16" t="s">
        <v>225</v>
      </c>
      <c r="P2948" s="16">
        <v>893425</v>
      </c>
      <c r="Q2948" s="16">
        <v>5</v>
      </c>
      <c r="R2948" s="17">
        <v>0</v>
      </c>
      <c r="S2948" s="17">
        <v>0</v>
      </c>
      <c r="T2948" s="17">
        <f t="shared" si="412"/>
        <v>0</v>
      </c>
      <c r="U2948" s="17">
        <v>0</v>
      </c>
      <c r="V2948" s="17">
        <v>0</v>
      </c>
      <c r="W2948" s="17">
        <f t="shared" si="413"/>
        <v>0</v>
      </c>
      <c r="X2948" t="str">
        <f>VLOOKUP(J2948,'[12]Conver ASEJ VS Clave Nueva'!$A$4:$C$193,3,FALSE)</f>
        <v>6.4.1.9</v>
      </c>
      <c r="Y2948" t="str">
        <f>VLOOKUP(K2948,'[13]Conver ASEJ VS Clave Nueva'!$B$4:$D$193,3,FALSE)</f>
        <v>Otros  accesorios</v>
      </c>
    </row>
    <row r="2949" spans="1:25" x14ac:dyDescent="0.25">
      <c r="A2949" s="16">
        <v>89436</v>
      </c>
      <c r="B2949" s="16" t="s">
        <v>213</v>
      </c>
      <c r="C2949" s="16" t="str">
        <f t="shared" si="414"/>
        <v>2018</v>
      </c>
      <c r="D2949" s="16" t="str">
        <f t="shared" si="415"/>
        <v>060000</v>
      </c>
      <c r="E2949" s="16" t="str">
        <f>VLOOKUP(D2949:D6117,'[10]Catalogos CRI'!$A$10:$B$19,2,FALSE)</f>
        <v>APROVECHAMIENTOS</v>
      </c>
      <c r="F2949" s="16" t="str">
        <f t="shared" si="416"/>
        <v>064000</v>
      </c>
      <c r="G2949" s="16" t="str">
        <f>VLOOKUP(F2949:F6117,'[10]Catalogos CRI'!$A$24:$B$65,2,FALSE)</f>
        <v>ACCESORIOS DE LOS APORVECHAMIENTOS</v>
      </c>
      <c r="H2949" s="16" t="str">
        <f t="shared" si="417"/>
        <v>064010</v>
      </c>
      <c r="I2949" s="16" t="str">
        <f>VLOOKUP(H2949:H6117,'[10]Catalogos CRI'!$A$70:$B$148,2,FALSE)</f>
        <v>Otros no especificados</v>
      </c>
      <c r="J2949" s="16" t="str">
        <f t="shared" si="418"/>
        <v>064011</v>
      </c>
      <c r="K2949" s="16" t="str">
        <f>VLOOKUP(J2949:J6117,'[10]Catalogos CRI'!$A$153:$B$335,2,FALSE)</f>
        <v>Otros  accesorios</v>
      </c>
      <c r="L2949" s="16" t="str">
        <f t="shared" si="419"/>
        <v>500</v>
      </c>
      <c r="M2949" s="16" t="str">
        <f>VLOOKUP(L2949:L6117,[11]FF!$A$10:$B$16,2,FALSE)</f>
        <v>Recursos Federales</v>
      </c>
      <c r="N2949" s="16" t="str">
        <f t="shared" si="420"/>
        <v>518</v>
      </c>
      <c r="O2949" s="16" t="s">
        <v>225</v>
      </c>
      <c r="P2949" s="16">
        <v>893426</v>
      </c>
      <c r="Q2949" s="16">
        <v>6</v>
      </c>
      <c r="R2949" s="17">
        <v>0</v>
      </c>
      <c r="S2949" s="17">
        <v>0</v>
      </c>
      <c r="T2949" s="17">
        <f t="shared" si="412"/>
        <v>0</v>
      </c>
      <c r="U2949" s="17">
        <v>0</v>
      </c>
      <c r="V2949" s="17">
        <v>0</v>
      </c>
      <c r="W2949" s="17">
        <f t="shared" si="413"/>
        <v>0</v>
      </c>
      <c r="X2949" t="str">
        <f>VLOOKUP(J2949,'[12]Conver ASEJ VS Clave Nueva'!$A$4:$C$193,3,FALSE)</f>
        <v>6.4.1.9</v>
      </c>
      <c r="Y2949" t="str">
        <f>VLOOKUP(K2949,'[13]Conver ASEJ VS Clave Nueva'!$B$4:$D$193,3,FALSE)</f>
        <v>Otros  accesorios</v>
      </c>
    </row>
    <row r="2950" spans="1:25" x14ac:dyDescent="0.25">
      <c r="A2950" s="16">
        <v>89436</v>
      </c>
      <c r="B2950" s="16" t="s">
        <v>213</v>
      </c>
      <c r="C2950" s="16" t="str">
        <f t="shared" si="414"/>
        <v>2018</v>
      </c>
      <c r="D2950" s="16" t="str">
        <f t="shared" si="415"/>
        <v>060000</v>
      </c>
      <c r="E2950" s="16" t="str">
        <f>VLOOKUP(D2950:D6118,'[10]Catalogos CRI'!$A$10:$B$19,2,FALSE)</f>
        <v>APROVECHAMIENTOS</v>
      </c>
      <c r="F2950" s="16" t="str">
        <f t="shared" si="416"/>
        <v>064000</v>
      </c>
      <c r="G2950" s="16" t="str">
        <f>VLOOKUP(F2950:F6118,'[10]Catalogos CRI'!$A$24:$B$65,2,FALSE)</f>
        <v>ACCESORIOS DE LOS APORVECHAMIENTOS</v>
      </c>
      <c r="H2950" s="16" t="str">
        <f t="shared" si="417"/>
        <v>064010</v>
      </c>
      <c r="I2950" s="16" t="str">
        <f>VLOOKUP(H2950:H6118,'[10]Catalogos CRI'!$A$70:$B$148,2,FALSE)</f>
        <v>Otros no especificados</v>
      </c>
      <c r="J2950" s="16" t="str">
        <f t="shared" si="418"/>
        <v>064011</v>
      </c>
      <c r="K2950" s="16" t="str">
        <f>VLOOKUP(J2950:J6118,'[10]Catalogos CRI'!$A$153:$B$335,2,FALSE)</f>
        <v>Otros  accesorios</v>
      </c>
      <c r="L2950" s="16" t="str">
        <f t="shared" si="419"/>
        <v>500</v>
      </c>
      <c r="M2950" s="16" t="str">
        <f>VLOOKUP(L2950:L6118,[11]FF!$A$10:$B$16,2,FALSE)</f>
        <v>Recursos Federales</v>
      </c>
      <c r="N2950" s="16" t="str">
        <f t="shared" si="420"/>
        <v>518</v>
      </c>
      <c r="O2950" s="16" t="s">
        <v>225</v>
      </c>
      <c r="P2950" s="16">
        <v>893427</v>
      </c>
      <c r="Q2950" s="16">
        <v>7</v>
      </c>
      <c r="R2950" s="17">
        <v>0</v>
      </c>
      <c r="S2950" s="17">
        <v>0</v>
      </c>
      <c r="T2950" s="17">
        <f t="shared" si="412"/>
        <v>0</v>
      </c>
      <c r="U2950" s="17">
        <v>0</v>
      </c>
      <c r="V2950" s="17">
        <v>0</v>
      </c>
      <c r="W2950" s="17">
        <f t="shared" si="413"/>
        <v>0</v>
      </c>
      <c r="X2950" t="str">
        <f>VLOOKUP(J2950,'[12]Conver ASEJ VS Clave Nueva'!$A$4:$C$193,3,FALSE)</f>
        <v>6.4.1.9</v>
      </c>
      <c r="Y2950" t="str">
        <f>VLOOKUP(K2950,'[13]Conver ASEJ VS Clave Nueva'!$B$4:$D$193,3,FALSE)</f>
        <v>Otros  accesorios</v>
      </c>
    </row>
    <row r="2951" spans="1:25" x14ac:dyDescent="0.25">
      <c r="A2951" s="16">
        <v>89436</v>
      </c>
      <c r="B2951" s="16" t="s">
        <v>213</v>
      </c>
      <c r="C2951" s="16" t="str">
        <f t="shared" si="414"/>
        <v>2018</v>
      </c>
      <c r="D2951" s="16" t="str">
        <f t="shared" si="415"/>
        <v>060000</v>
      </c>
      <c r="E2951" s="16" t="str">
        <f>VLOOKUP(D2951:D6119,'[10]Catalogos CRI'!$A$10:$B$19,2,FALSE)</f>
        <v>APROVECHAMIENTOS</v>
      </c>
      <c r="F2951" s="16" t="str">
        <f t="shared" si="416"/>
        <v>064000</v>
      </c>
      <c r="G2951" s="16" t="str">
        <f>VLOOKUP(F2951:F6119,'[10]Catalogos CRI'!$A$24:$B$65,2,FALSE)</f>
        <v>ACCESORIOS DE LOS APORVECHAMIENTOS</v>
      </c>
      <c r="H2951" s="16" t="str">
        <f t="shared" si="417"/>
        <v>064010</v>
      </c>
      <c r="I2951" s="16" t="str">
        <f>VLOOKUP(H2951:H6119,'[10]Catalogos CRI'!$A$70:$B$148,2,FALSE)</f>
        <v>Otros no especificados</v>
      </c>
      <c r="J2951" s="16" t="str">
        <f t="shared" si="418"/>
        <v>064011</v>
      </c>
      <c r="K2951" s="16" t="str">
        <f>VLOOKUP(J2951:J6119,'[10]Catalogos CRI'!$A$153:$B$335,2,FALSE)</f>
        <v>Otros  accesorios</v>
      </c>
      <c r="L2951" s="16" t="str">
        <f t="shared" si="419"/>
        <v>500</v>
      </c>
      <c r="M2951" s="16" t="str">
        <f>VLOOKUP(L2951:L6119,[11]FF!$A$10:$B$16,2,FALSE)</f>
        <v>Recursos Federales</v>
      </c>
      <c r="N2951" s="16" t="str">
        <f t="shared" si="420"/>
        <v>518</v>
      </c>
      <c r="O2951" s="16" t="s">
        <v>225</v>
      </c>
      <c r="P2951" s="16">
        <v>893428</v>
      </c>
      <c r="Q2951" s="16">
        <v>8</v>
      </c>
      <c r="R2951" s="17">
        <v>0</v>
      </c>
      <c r="S2951" s="17">
        <v>0</v>
      </c>
      <c r="T2951" s="17">
        <f t="shared" si="412"/>
        <v>0</v>
      </c>
      <c r="U2951" s="17">
        <v>0</v>
      </c>
      <c r="V2951" s="17">
        <v>0</v>
      </c>
      <c r="W2951" s="17">
        <f t="shared" si="413"/>
        <v>0</v>
      </c>
      <c r="X2951" t="str">
        <f>VLOOKUP(J2951,'[12]Conver ASEJ VS Clave Nueva'!$A$4:$C$193,3,FALSE)</f>
        <v>6.4.1.9</v>
      </c>
      <c r="Y2951" t="str">
        <f>VLOOKUP(K2951,'[13]Conver ASEJ VS Clave Nueva'!$B$4:$D$193,3,FALSE)</f>
        <v>Otros  accesorios</v>
      </c>
    </row>
    <row r="2952" spans="1:25" x14ac:dyDescent="0.25">
      <c r="A2952" s="16">
        <v>89436</v>
      </c>
      <c r="B2952" s="16" t="s">
        <v>213</v>
      </c>
      <c r="C2952" s="16" t="str">
        <f t="shared" si="414"/>
        <v>2018</v>
      </c>
      <c r="D2952" s="16" t="str">
        <f t="shared" si="415"/>
        <v>060000</v>
      </c>
      <c r="E2952" s="16" t="str">
        <f>VLOOKUP(D2952:D6120,'[10]Catalogos CRI'!$A$10:$B$19,2,FALSE)</f>
        <v>APROVECHAMIENTOS</v>
      </c>
      <c r="F2952" s="16" t="str">
        <f t="shared" si="416"/>
        <v>064000</v>
      </c>
      <c r="G2952" s="16" t="str">
        <f>VLOOKUP(F2952:F6120,'[10]Catalogos CRI'!$A$24:$B$65,2,FALSE)</f>
        <v>ACCESORIOS DE LOS APORVECHAMIENTOS</v>
      </c>
      <c r="H2952" s="16" t="str">
        <f t="shared" si="417"/>
        <v>064010</v>
      </c>
      <c r="I2952" s="16" t="str">
        <f>VLOOKUP(H2952:H6120,'[10]Catalogos CRI'!$A$70:$B$148,2,FALSE)</f>
        <v>Otros no especificados</v>
      </c>
      <c r="J2952" s="16" t="str">
        <f t="shared" si="418"/>
        <v>064011</v>
      </c>
      <c r="K2952" s="16" t="str">
        <f>VLOOKUP(J2952:J6120,'[10]Catalogos CRI'!$A$153:$B$335,2,FALSE)</f>
        <v>Otros  accesorios</v>
      </c>
      <c r="L2952" s="16" t="str">
        <f t="shared" si="419"/>
        <v>500</v>
      </c>
      <c r="M2952" s="16" t="str">
        <f>VLOOKUP(L2952:L6120,[11]FF!$A$10:$B$16,2,FALSE)</f>
        <v>Recursos Federales</v>
      </c>
      <c r="N2952" s="16" t="str">
        <f t="shared" si="420"/>
        <v>518</v>
      </c>
      <c r="O2952" s="16" t="s">
        <v>225</v>
      </c>
      <c r="P2952" s="16">
        <v>893429</v>
      </c>
      <c r="Q2952" s="16">
        <v>9</v>
      </c>
      <c r="R2952" s="17">
        <v>0</v>
      </c>
      <c r="S2952" s="17">
        <v>0</v>
      </c>
      <c r="T2952" s="17">
        <f t="shared" si="412"/>
        <v>0</v>
      </c>
      <c r="U2952" s="17">
        <v>0</v>
      </c>
      <c r="V2952" s="17">
        <v>0</v>
      </c>
      <c r="W2952" s="17">
        <f t="shared" si="413"/>
        <v>0</v>
      </c>
      <c r="X2952" t="str">
        <f>VLOOKUP(J2952,'[12]Conver ASEJ VS Clave Nueva'!$A$4:$C$193,3,FALSE)</f>
        <v>6.4.1.9</v>
      </c>
      <c r="Y2952" t="str">
        <f>VLOOKUP(K2952,'[13]Conver ASEJ VS Clave Nueva'!$B$4:$D$193,3,FALSE)</f>
        <v>Otros  accesorios</v>
      </c>
    </row>
    <row r="2953" spans="1:25" x14ac:dyDescent="0.25">
      <c r="A2953" s="16">
        <v>89436</v>
      </c>
      <c r="B2953" s="16" t="s">
        <v>213</v>
      </c>
      <c r="C2953" s="16" t="str">
        <f t="shared" si="414"/>
        <v>2018</v>
      </c>
      <c r="D2953" s="16" t="str">
        <f t="shared" si="415"/>
        <v>060000</v>
      </c>
      <c r="E2953" s="16" t="str">
        <f>VLOOKUP(D2953:D6121,'[10]Catalogos CRI'!$A$10:$B$19,2,FALSE)</f>
        <v>APROVECHAMIENTOS</v>
      </c>
      <c r="F2953" s="16" t="str">
        <f t="shared" si="416"/>
        <v>064000</v>
      </c>
      <c r="G2953" s="16" t="str">
        <f>VLOOKUP(F2953:F6121,'[10]Catalogos CRI'!$A$24:$B$65,2,FALSE)</f>
        <v>ACCESORIOS DE LOS APORVECHAMIENTOS</v>
      </c>
      <c r="H2953" s="16" t="str">
        <f t="shared" si="417"/>
        <v>064010</v>
      </c>
      <c r="I2953" s="16" t="str">
        <f>VLOOKUP(H2953:H6121,'[10]Catalogos CRI'!$A$70:$B$148,2,FALSE)</f>
        <v>Otros no especificados</v>
      </c>
      <c r="J2953" s="16" t="str">
        <f t="shared" si="418"/>
        <v>064011</v>
      </c>
      <c r="K2953" s="16" t="str">
        <f>VLOOKUP(J2953:J6121,'[10]Catalogos CRI'!$A$153:$B$335,2,FALSE)</f>
        <v>Otros  accesorios</v>
      </c>
      <c r="L2953" s="16" t="str">
        <f t="shared" si="419"/>
        <v>500</v>
      </c>
      <c r="M2953" s="16" t="str">
        <f>VLOOKUP(L2953:L6121,[11]FF!$A$10:$B$16,2,FALSE)</f>
        <v>Recursos Federales</v>
      </c>
      <c r="N2953" s="16" t="str">
        <f t="shared" si="420"/>
        <v>518</v>
      </c>
      <c r="O2953" s="16" t="s">
        <v>225</v>
      </c>
      <c r="P2953" s="16">
        <v>893430</v>
      </c>
      <c r="Q2953" s="16">
        <v>10</v>
      </c>
      <c r="R2953" s="17">
        <v>0</v>
      </c>
      <c r="S2953" s="17">
        <v>0</v>
      </c>
      <c r="T2953" s="17">
        <f t="shared" ref="T2953:T3016" si="421">R2953+S2953</f>
        <v>0</v>
      </c>
      <c r="U2953" s="17">
        <v>0</v>
      </c>
      <c r="V2953" s="17">
        <v>0</v>
      </c>
      <c r="W2953" s="17">
        <f t="shared" ref="W2953:W3016" si="422">T2953-V2953</f>
        <v>0</v>
      </c>
      <c r="X2953" t="str">
        <f>VLOOKUP(J2953,'[12]Conver ASEJ VS Clave Nueva'!$A$4:$C$193,3,FALSE)</f>
        <v>6.4.1.9</v>
      </c>
      <c r="Y2953" t="str">
        <f>VLOOKUP(K2953,'[13]Conver ASEJ VS Clave Nueva'!$B$4:$D$193,3,FALSE)</f>
        <v>Otros  accesorios</v>
      </c>
    </row>
    <row r="2954" spans="1:25" x14ac:dyDescent="0.25">
      <c r="A2954" s="16">
        <v>89436</v>
      </c>
      <c r="B2954" s="16" t="s">
        <v>213</v>
      </c>
      <c r="C2954" s="16" t="str">
        <f t="shared" si="414"/>
        <v>2018</v>
      </c>
      <c r="D2954" s="16" t="str">
        <f t="shared" si="415"/>
        <v>060000</v>
      </c>
      <c r="E2954" s="16" t="str">
        <f>VLOOKUP(D2954:D6122,'[10]Catalogos CRI'!$A$10:$B$19,2,FALSE)</f>
        <v>APROVECHAMIENTOS</v>
      </c>
      <c r="F2954" s="16" t="str">
        <f t="shared" si="416"/>
        <v>064000</v>
      </c>
      <c r="G2954" s="16" t="str">
        <f>VLOOKUP(F2954:F6122,'[10]Catalogos CRI'!$A$24:$B$65,2,FALSE)</f>
        <v>ACCESORIOS DE LOS APORVECHAMIENTOS</v>
      </c>
      <c r="H2954" s="16" t="str">
        <f t="shared" si="417"/>
        <v>064010</v>
      </c>
      <c r="I2954" s="16" t="str">
        <f>VLOOKUP(H2954:H6122,'[10]Catalogos CRI'!$A$70:$B$148,2,FALSE)</f>
        <v>Otros no especificados</v>
      </c>
      <c r="J2954" s="16" t="str">
        <f t="shared" si="418"/>
        <v>064011</v>
      </c>
      <c r="K2954" s="16" t="str">
        <f>VLOOKUP(J2954:J6122,'[10]Catalogos CRI'!$A$153:$B$335,2,FALSE)</f>
        <v>Otros  accesorios</v>
      </c>
      <c r="L2954" s="16" t="str">
        <f t="shared" si="419"/>
        <v>500</v>
      </c>
      <c r="M2954" s="16" t="str">
        <f>VLOOKUP(L2954:L6122,[11]FF!$A$10:$B$16,2,FALSE)</f>
        <v>Recursos Federales</v>
      </c>
      <c r="N2954" s="16" t="str">
        <f t="shared" si="420"/>
        <v>518</v>
      </c>
      <c r="O2954" s="16" t="s">
        <v>225</v>
      </c>
      <c r="P2954" s="16">
        <v>893431</v>
      </c>
      <c r="Q2954" s="16">
        <v>11</v>
      </c>
      <c r="R2954" s="17">
        <v>0</v>
      </c>
      <c r="S2954" s="17">
        <v>0</v>
      </c>
      <c r="T2954" s="17">
        <f t="shared" si="421"/>
        <v>0</v>
      </c>
      <c r="U2954" s="17">
        <v>0</v>
      </c>
      <c r="V2954" s="17">
        <v>178.82</v>
      </c>
      <c r="W2954" s="17">
        <f t="shared" si="422"/>
        <v>-178.82</v>
      </c>
      <c r="X2954" t="str">
        <f>VLOOKUP(J2954,'[12]Conver ASEJ VS Clave Nueva'!$A$4:$C$193,3,FALSE)</f>
        <v>6.4.1.9</v>
      </c>
      <c r="Y2954" t="str">
        <f>VLOOKUP(K2954,'[13]Conver ASEJ VS Clave Nueva'!$B$4:$D$193,3,FALSE)</f>
        <v>Otros  accesorios</v>
      </c>
    </row>
    <row r="2955" spans="1:25" x14ac:dyDescent="0.25">
      <c r="A2955" s="16">
        <v>89436</v>
      </c>
      <c r="B2955" s="16" t="s">
        <v>213</v>
      </c>
      <c r="C2955" s="16" t="str">
        <f t="shared" si="414"/>
        <v>2018</v>
      </c>
      <c r="D2955" s="16" t="str">
        <f t="shared" si="415"/>
        <v>060000</v>
      </c>
      <c r="E2955" s="16" t="str">
        <f>VLOOKUP(D2955:D6123,'[10]Catalogos CRI'!$A$10:$B$19,2,FALSE)</f>
        <v>APROVECHAMIENTOS</v>
      </c>
      <c r="F2955" s="16" t="str">
        <f t="shared" si="416"/>
        <v>064000</v>
      </c>
      <c r="G2955" s="16" t="str">
        <f>VLOOKUP(F2955:F6123,'[10]Catalogos CRI'!$A$24:$B$65,2,FALSE)</f>
        <v>ACCESORIOS DE LOS APORVECHAMIENTOS</v>
      </c>
      <c r="H2955" s="16" t="str">
        <f t="shared" si="417"/>
        <v>064010</v>
      </c>
      <c r="I2955" s="16" t="str">
        <f>VLOOKUP(H2955:H6123,'[10]Catalogos CRI'!$A$70:$B$148,2,FALSE)</f>
        <v>Otros no especificados</v>
      </c>
      <c r="J2955" s="16" t="str">
        <f t="shared" si="418"/>
        <v>064011</v>
      </c>
      <c r="K2955" s="16" t="str">
        <f>VLOOKUP(J2955:J6123,'[10]Catalogos CRI'!$A$153:$B$335,2,FALSE)</f>
        <v>Otros  accesorios</v>
      </c>
      <c r="L2955" s="16" t="str">
        <f t="shared" si="419"/>
        <v>500</v>
      </c>
      <c r="M2955" s="16" t="str">
        <f>VLOOKUP(L2955:L6123,[11]FF!$A$10:$B$16,2,FALSE)</f>
        <v>Recursos Federales</v>
      </c>
      <c r="N2955" s="16" t="str">
        <f t="shared" si="420"/>
        <v>518</v>
      </c>
      <c r="O2955" s="16" t="s">
        <v>225</v>
      </c>
      <c r="P2955" s="16">
        <v>893432</v>
      </c>
      <c r="Q2955" s="16">
        <v>12</v>
      </c>
      <c r="R2955" s="17">
        <v>0</v>
      </c>
      <c r="S2955" s="17">
        <v>0</v>
      </c>
      <c r="T2955" s="17">
        <f t="shared" si="421"/>
        <v>0</v>
      </c>
      <c r="U2955" s="17">
        <v>0</v>
      </c>
      <c r="V2955" s="17">
        <v>241.06</v>
      </c>
      <c r="W2955" s="17">
        <f t="shared" si="422"/>
        <v>-241.06</v>
      </c>
      <c r="X2955" t="str">
        <f>VLOOKUP(J2955,'[12]Conver ASEJ VS Clave Nueva'!$A$4:$C$193,3,FALSE)</f>
        <v>6.4.1.9</v>
      </c>
      <c r="Y2955" t="str">
        <f>VLOOKUP(K2955,'[13]Conver ASEJ VS Clave Nueva'!$B$4:$D$193,3,FALSE)</f>
        <v>Otros  accesorios</v>
      </c>
    </row>
    <row r="2956" spans="1:25" x14ac:dyDescent="0.25">
      <c r="A2956" s="16">
        <v>89437</v>
      </c>
      <c r="B2956" s="16" t="s">
        <v>214</v>
      </c>
      <c r="C2956" s="16" t="str">
        <f t="shared" si="414"/>
        <v>2018</v>
      </c>
      <c r="D2956" s="16" t="str">
        <f t="shared" si="415"/>
        <v>060000</v>
      </c>
      <c r="E2956" s="16" t="str">
        <f>VLOOKUP(D2956:D6124,'[10]Catalogos CRI'!$A$10:$B$19,2,FALSE)</f>
        <v>APROVECHAMIENTOS</v>
      </c>
      <c r="F2956" s="16" t="str">
        <f t="shared" si="416"/>
        <v>064000</v>
      </c>
      <c r="G2956" s="16" t="str">
        <f>VLOOKUP(F2956:F6124,'[10]Catalogos CRI'!$A$24:$B$65,2,FALSE)</f>
        <v>ACCESORIOS DE LOS APORVECHAMIENTOS</v>
      </c>
      <c r="H2956" s="16" t="str">
        <f t="shared" si="417"/>
        <v>064010</v>
      </c>
      <c r="I2956" s="16" t="str">
        <f>VLOOKUP(H2956:H6124,'[10]Catalogos CRI'!$A$70:$B$148,2,FALSE)</f>
        <v>Otros no especificados</v>
      </c>
      <c r="J2956" s="16" t="str">
        <f t="shared" si="418"/>
        <v>064011</v>
      </c>
      <c r="K2956" s="16" t="str">
        <f>VLOOKUP(J2956:J6124,'[10]Catalogos CRI'!$A$153:$B$335,2,FALSE)</f>
        <v>Otros  accesorios</v>
      </c>
      <c r="L2956" s="16" t="str">
        <f t="shared" si="419"/>
        <v>600</v>
      </c>
      <c r="M2956" s="16" t="str">
        <f>VLOOKUP(L2956:L6124,[11]FF!$A$10:$B$16,2,FALSE)</f>
        <v>Recursos Estatales</v>
      </c>
      <c r="N2956" s="16" t="str">
        <f t="shared" si="420"/>
        <v>626</v>
      </c>
      <c r="O2956" s="16" t="s">
        <v>226</v>
      </c>
      <c r="P2956" s="16">
        <v>893433</v>
      </c>
      <c r="Q2956" s="16">
        <v>1</v>
      </c>
      <c r="R2956" s="17">
        <v>0</v>
      </c>
      <c r="S2956" s="17">
        <v>0</v>
      </c>
      <c r="T2956" s="17">
        <f t="shared" si="421"/>
        <v>0</v>
      </c>
      <c r="U2956" s="17">
        <v>0</v>
      </c>
      <c r="V2956" s="17">
        <v>0</v>
      </c>
      <c r="W2956" s="17">
        <f t="shared" si="422"/>
        <v>0</v>
      </c>
      <c r="X2956" t="str">
        <f>VLOOKUP(J2956,'[12]Conver ASEJ VS Clave Nueva'!$A$4:$C$193,3,FALSE)</f>
        <v>6.4.1.9</v>
      </c>
      <c r="Y2956" t="str">
        <f>VLOOKUP(K2956,'[13]Conver ASEJ VS Clave Nueva'!$B$4:$D$193,3,FALSE)</f>
        <v>Otros  accesorios</v>
      </c>
    </row>
    <row r="2957" spans="1:25" x14ac:dyDescent="0.25">
      <c r="A2957" s="16">
        <v>89437</v>
      </c>
      <c r="B2957" s="16" t="s">
        <v>214</v>
      </c>
      <c r="C2957" s="16" t="str">
        <f t="shared" si="414"/>
        <v>2018</v>
      </c>
      <c r="D2957" s="16" t="str">
        <f t="shared" si="415"/>
        <v>060000</v>
      </c>
      <c r="E2957" s="16" t="str">
        <f>VLOOKUP(D2957:D6125,'[10]Catalogos CRI'!$A$10:$B$19,2,FALSE)</f>
        <v>APROVECHAMIENTOS</v>
      </c>
      <c r="F2957" s="16" t="str">
        <f t="shared" si="416"/>
        <v>064000</v>
      </c>
      <c r="G2957" s="16" t="str">
        <f>VLOOKUP(F2957:F6125,'[10]Catalogos CRI'!$A$24:$B$65,2,FALSE)</f>
        <v>ACCESORIOS DE LOS APORVECHAMIENTOS</v>
      </c>
      <c r="H2957" s="16" t="str">
        <f t="shared" si="417"/>
        <v>064010</v>
      </c>
      <c r="I2957" s="16" t="str">
        <f>VLOOKUP(H2957:H6125,'[10]Catalogos CRI'!$A$70:$B$148,2,FALSE)</f>
        <v>Otros no especificados</v>
      </c>
      <c r="J2957" s="16" t="str">
        <f t="shared" si="418"/>
        <v>064011</v>
      </c>
      <c r="K2957" s="16" t="str">
        <f>VLOOKUP(J2957:J6125,'[10]Catalogos CRI'!$A$153:$B$335,2,FALSE)</f>
        <v>Otros  accesorios</v>
      </c>
      <c r="L2957" s="16" t="str">
        <f t="shared" si="419"/>
        <v>600</v>
      </c>
      <c r="M2957" s="16" t="str">
        <f>VLOOKUP(L2957:L6125,[11]FF!$A$10:$B$16,2,FALSE)</f>
        <v>Recursos Estatales</v>
      </c>
      <c r="N2957" s="16" t="str">
        <f t="shared" si="420"/>
        <v>626</v>
      </c>
      <c r="O2957" s="16" t="s">
        <v>226</v>
      </c>
      <c r="P2957" s="16">
        <v>893434</v>
      </c>
      <c r="Q2957" s="16">
        <v>2</v>
      </c>
      <c r="R2957" s="17">
        <v>0</v>
      </c>
      <c r="S2957" s="17">
        <v>0</v>
      </c>
      <c r="T2957" s="17">
        <f t="shared" si="421"/>
        <v>0</v>
      </c>
      <c r="U2957" s="17">
        <v>0</v>
      </c>
      <c r="V2957" s="17">
        <v>0</v>
      </c>
      <c r="W2957" s="17">
        <f t="shared" si="422"/>
        <v>0</v>
      </c>
      <c r="X2957" t="str">
        <f>VLOOKUP(J2957,'[12]Conver ASEJ VS Clave Nueva'!$A$4:$C$193,3,FALSE)</f>
        <v>6.4.1.9</v>
      </c>
      <c r="Y2957" t="str">
        <f>VLOOKUP(K2957,'[13]Conver ASEJ VS Clave Nueva'!$B$4:$D$193,3,FALSE)</f>
        <v>Otros  accesorios</v>
      </c>
    </row>
    <row r="2958" spans="1:25" x14ac:dyDescent="0.25">
      <c r="A2958" s="16">
        <v>89437</v>
      </c>
      <c r="B2958" s="16" t="s">
        <v>214</v>
      </c>
      <c r="C2958" s="16" t="str">
        <f t="shared" si="414"/>
        <v>2018</v>
      </c>
      <c r="D2958" s="16" t="str">
        <f t="shared" si="415"/>
        <v>060000</v>
      </c>
      <c r="E2958" s="16" t="str">
        <f>VLOOKUP(D2958:D6126,'[10]Catalogos CRI'!$A$10:$B$19,2,FALSE)</f>
        <v>APROVECHAMIENTOS</v>
      </c>
      <c r="F2958" s="16" t="str">
        <f t="shared" si="416"/>
        <v>064000</v>
      </c>
      <c r="G2958" s="16" t="str">
        <f>VLOOKUP(F2958:F6126,'[10]Catalogos CRI'!$A$24:$B$65,2,FALSE)</f>
        <v>ACCESORIOS DE LOS APORVECHAMIENTOS</v>
      </c>
      <c r="H2958" s="16" t="str">
        <f t="shared" si="417"/>
        <v>064010</v>
      </c>
      <c r="I2958" s="16" t="str">
        <f>VLOOKUP(H2958:H6126,'[10]Catalogos CRI'!$A$70:$B$148,2,FALSE)</f>
        <v>Otros no especificados</v>
      </c>
      <c r="J2958" s="16" t="str">
        <f t="shared" si="418"/>
        <v>064011</v>
      </c>
      <c r="K2958" s="16" t="str">
        <f>VLOOKUP(J2958:J6126,'[10]Catalogos CRI'!$A$153:$B$335,2,FALSE)</f>
        <v>Otros  accesorios</v>
      </c>
      <c r="L2958" s="16" t="str">
        <f t="shared" si="419"/>
        <v>600</v>
      </c>
      <c r="M2958" s="16" t="str">
        <f>VLOOKUP(L2958:L6126,[11]FF!$A$10:$B$16,2,FALSE)</f>
        <v>Recursos Estatales</v>
      </c>
      <c r="N2958" s="16" t="str">
        <f t="shared" si="420"/>
        <v>626</v>
      </c>
      <c r="O2958" s="16" t="s">
        <v>226</v>
      </c>
      <c r="P2958" s="16">
        <v>893435</v>
      </c>
      <c r="Q2958" s="16">
        <v>3</v>
      </c>
      <c r="R2958" s="17">
        <v>0</v>
      </c>
      <c r="S2958" s="17">
        <v>0</v>
      </c>
      <c r="T2958" s="17">
        <f t="shared" si="421"/>
        <v>0</v>
      </c>
      <c r="U2958" s="17">
        <v>0</v>
      </c>
      <c r="V2958" s="17">
        <v>0</v>
      </c>
      <c r="W2958" s="17">
        <f t="shared" si="422"/>
        <v>0</v>
      </c>
      <c r="X2958" t="str">
        <f>VLOOKUP(J2958,'[12]Conver ASEJ VS Clave Nueva'!$A$4:$C$193,3,FALSE)</f>
        <v>6.4.1.9</v>
      </c>
      <c r="Y2958" t="str">
        <f>VLOOKUP(K2958,'[13]Conver ASEJ VS Clave Nueva'!$B$4:$D$193,3,FALSE)</f>
        <v>Otros  accesorios</v>
      </c>
    </row>
    <row r="2959" spans="1:25" x14ac:dyDescent="0.25">
      <c r="A2959" s="16">
        <v>89437</v>
      </c>
      <c r="B2959" s="16" t="s">
        <v>214</v>
      </c>
      <c r="C2959" s="16" t="str">
        <f t="shared" si="414"/>
        <v>2018</v>
      </c>
      <c r="D2959" s="16" t="str">
        <f t="shared" si="415"/>
        <v>060000</v>
      </c>
      <c r="E2959" s="16" t="str">
        <f>VLOOKUP(D2959:D6127,'[10]Catalogos CRI'!$A$10:$B$19,2,FALSE)</f>
        <v>APROVECHAMIENTOS</v>
      </c>
      <c r="F2959" s="16" t="str">
        <f t="shared" si="416"/>
        <v>064000</v>
      </c>
      <c r="G2959" s="16" t="str">
        <f>VLOOKUP(F2959:F6127,'[10]Catalogos CRI'!$A$24:$B$65,2,FALSE)</f>
        <v>ACCESORIOS DE LOS APORVECHAMIENTOS</v>
      </c>
      <c r="H2959" s="16" t="str">
        <f t="shared" si="417"/>
        <v>064010</v>
      </c>
      <c r="I2959" s="16" t="str">
        <f>VLOOKUP(H2959:H6127,'[10]Catalogos CRI'!$A$70:$B$148,2,FALSE)</f>
        <v>Otros no especificados</v>
      </c>
      <c r="J2959" s="16" t="str">
        <f t="shared" si="418"/>
        <v>064011</v>
      </c>
      <c r="K2959" s="16" t="str">
        <f>VLOOKUP(J2959:J6127,'[10]Catalogos CRI'!$A$153:$B$335,2,FALSE)</f>
        <v>Otros  accesorios</v>
      </c>
      <c r="L2959" s="16" t="str">
        <f t="shared" si="419"/>
        <v>600</v>
      </c>
      <c r="M2959" s="16" t="str">
        <f>VLOOKUP(L2959:L6127,[11]FF!$A$10:$B$16,2,FALSE)</f>
        <v>Recursos Estatales</v>
      </c>
      <c r="N2959" s="16" t="str">
        <f t="shared" si="420"/>
        <v>626</v>
      </c>
      <c r="O2959" s="16" t="s">
        <v>226</v>
      </c>
      <c r="P2959" s="16">
        <v>893436</v>
      </c>
      <c r="Q2959" s="16">
        <v>4</v>
      </c>
      <c r="R2959" s="17">
        <v>0</v>
      </c>
      <c r="S2959" s="17">
        <v>0</v>
      </c>
      <c r="T2959" s="17">
        <f t="shared" si="421"/>
        <v>0</v>
      </c>
      <c r="U2959" s="17">
        <v>0</v>
      </c>
      <c r="V2959" s="17">
        <v>0</v>
      </c>
      <c r="W2959" s="17">
        <f t="shared" si="422"/>
        <v>0</v>
      </c>
      <c r="X2959" t="str">
        <f>VLOOKUP(J2959,'[12]Conver ASEJ VS Clave Nueva'!$A$4:$C$193,3,FALSE)</f>
        <v>6.4.1.9</v>
      </c>
      <c r="Y2959" t="str">
        <f>VLOOKUP(K2959,'[13]Conver ASEJ VS Clave Nueva'!$B$4:$D$193,3,FALSE)</f>
        <v>Otros  accesorios</v>
      </c>
    </row>
    <row r="2960" spans="1:25" x14ac:dyDescent="0.25">
      <c r="A2960" s="16">
        <v>89437</v>
      </c>
      <c r="B2960" s="16" t="s">
        <v>214</v>
      </c>
      <c r="C2960" s="16" t="str">
        <f t="shared" si="414"/>
        <v>2018</v>
      </c>
      <c r="D2960" s="16" t="str">
        <f t="shared" si="415"/>
        <v>060000</v>
      </c>
      <c r="E2960" s="16" t="str">
        <f>VLOOKUP(D2960:D6128,'[10]Catalogos CRI'!$A$10:$B$19,2,FALSE)</f>
        <v>APROVECHAMIENTOS</v>
      </c>
      <c r="F2960" s="16" t="str">
        <f t="shared" si="416"/>
        <v>064000</v>
      </c>
      <c r="G2960" s="16" t="str">
        <f>VLOOKUP(F2960:F6128,'[10]Catalogos CRI'!$A$24:$B$65,2,FALSE)</f>
        <v>ACCESORIOS DE LOS APORVECHAMIENTOS</v>
      </c>
      <c r="H2960" s="16" t="str">
        <f t="shared" si="417"/>
        <v>064010</v>
      </c>
      <c r="I2960" s="16" t="str">
        <f>VLOOKUP(H2960:H6128,'[10]Catalogos CRI'!$A$70:$B$148,2,FALSE)</f>
        <v>Otros no especificados</v>
      </c>
      <c r="J2960" s="16" t="str">
        <f t="shared" si="418"/>
        <v>064011</v>
      </c>
      <c r="K2960" s="16" t="str">
        <f>VLOOKUP(J2960:J6128,'[10]Catalogos CRI'!$A$153:$B$335,2,FALSE)</f>
        <v>Otros  accesorios</v>
      </c>
      <c r="L2960" s="16" t="str">
        <f t="shared" si="419"/>
        <v>600</v>
      </c>
      <c r="M2960" s="16" t="str">
        <f>VLOOKUP(L2960:L6128,[11]FF!$A$10:$B$16,2,FALSE)</f>
        <v>Recursos Estatales</v>
      </c>
      <c r="N2960" s="16" t="str">
        <f t="shared" si="420"/>
        <v>626</v>
      </c>
      <c r="O2960" s="16" t="s">
        <v>226</v>
      </c>
      <c r="P2960" s="16">
        <v>893437</v>
      </c>
      <c r="Q2960" s="16">
        <v>5</v>
      </c>
      <c r="R2960" s="17">
        <v>0</v>
      </c>
      <c r="S2960" s="17">
        <v>0</v>
      </c>
      <c r="T2960" s="17">
        <f t="shared" si="421"/>
        <v>0</v>
      </c>
      <c r="U2960" s="17">
        <v>0</v>
      </c>
      <c r="V2960" s="17">
        <v>0</v>
      </c>
      <c r="W2960" s="17">
        <f t="shared" si="422"/>
        <v>0</v>
      </c>
      <c r="X2960" t="str">
        <f>VLOOKUP(J2960,'[12]Conver ASEJ VS Clave Nueva'!$A$4:$C$193,3,FALSE)</f>
        <v>6.4.1.9</v>
      </c>
      <c r="Y2960" t="str">
        <f>VLOOKUP(K2960,'[13]Conver ASEJ VS Clave Nueva'!$B$4:$D$193,3,FALSE)</f>
        <v>Otros  accesorios</v>
      </c>
    </row>
    <row r="2961" spans="1:25" x14ac:dyDescent="0.25">
      <c r="A2961" s="16">
        <v>89437</v>
      </c>
      <c r="B2961" s="16" t="s">
        <v>214</v>
      </c>
      <c r="C2961" s="16" t="str">
        <f t="shared" si="414"/>
        <v>2018</v>
      </c>
      <c r="D2961" s="16" t="str">
        <f t="shared" si="415"/>
        <v>060000</v>
      </c>
      <c r="E2961" s="16" t="str">
        <f>VLOOKUP(D2961:D6129,'[10]Catalogos CRI'!$A$10:$B$19,2,FALSE)</f>
        <v>APROVECHAMIENTOS</v>
      </c>
      <c r="F2961" s="16" t="str">
        <f t="shared" si="416"/>
        <v>064000</v>
      </c>
      <c r="G2961" s="16" t="str">
        <f>VLOOKUP(F2961:F6129,'[10]Catalogos CRI'!$A$24:$B$65,2,FALSE)</f>
        <v>ACCESORIOS DE LOS APORVECHAMIENTOS</v>
      </c>
      <c r="H2961" s="16" t="str">
        <f t="shared" si="417"/>
        <v>064010</v>
      </c>
      <c r="I2961" s="16" t="str">
        <f>VLOOKUP(H2961:H6129,'[10]Catalogos CRI'!$A$70:$B$148,2,FALSE)</f>
        <v>Otros no especificados</v>
      </c>
      <c r="J2961" s="16" t="str">
        <f t="shared" si="418"/>
        <v>064011</v>
      </c>
      <c r="K2961" s="16" t="str">
        <f>VLOOKUP(J2961:J6129,'[10]Catalogos CRI'!$A$153:$B$335,2,FALSE)</f>
        <v>Otros  accesorios</v>
      </c>
      <c r="L2961" s="16" t="str">
        <f t="shared" si="419"/>
        <v>600</v>
      </c>
      <c r="M2961" s="16" t="str">
        <f>VLOOKUP(L2961:L6129,[11]FF!$A$10:$B$16,2,FALSE)</f>
        <v>Recursos Estatales</v>
      </c>
      <c r="N2961" s="16" t="str">
        <f t="shared" si="420"/>
        <v>626</v>
      </c>
      <c r="O2961" s="16" t="s">
        <v>226</v>
      </c>
      <c r="P2961" s="16">
        <v>893438</v>
      </c>
      <c r="Q2961" s="16">
        <v>6</v>
      </c>
      <c r="R2961" s="17">
        <v>0</v>
      </c>
      <c r="S2961" s="17">
        <v>0</v>
      </c>
      <c r="T2961" s="17">
        <f t="shared" si="421"/>
        <v>0</v>
      </c>
      <c r="U2961" s="17">
        <v>0</v>
      </c>
      <c r="V2961" s="17">
        <v>0</v>
      </c>
      <c r="W2961" s="17">
        <f t="shared" si="422"/>
        <v>0</v>
      </c>
      <c r="X2961" t="str">
        <f>VLOOKUP(J2961,'[12]Conver ASEJ VS Clave Nueva'!$A$4:$C$193,3,FALSE)</f>
        <v>6.4.1.9</v>
      </c>
      <c r="Y2961" t="str">
        <f>VLOOKUP(K2961,'[13]Conver ASEJ VS Clave Nueva'!$B$4:$D$193,3,FALSE)</f>
        <v>Otros  accesorios</v>
      </c>
    </row>
    <row r="2962" spans="1:25" x14ac:dyDescent="0.25">
      <c r="A2962" s="16">
        <v>89437</v>
      </c>
      <c r="B2962" s="16" t="s">
        <v>214</v>
      </c>
      <c r="C2962" s="16" t="str">
        <f t="shared" si="414"/>
        <v>2018</v>
      </c>
      <c r="D2962" s="16" t="str">
        <f t="shared" si="415"/>
        <v>060000</v>
      </c>
      <c r="E2962" s="16" t="str">
        <f>VLOOKUP(D2962:D6130,'[10]Catalogos CRI'!$A$10:$B$19,2,FALSE)</f>
        <v>APROVECHAMIENTOS</v>
      </c>
      <c r="F2962" s="16" t="str">
        <f t="shared" si="416"/>
        <v>064000</v>
      </c>
      <c r="G2962" s="16" t="str">
        <f>VLOOKUP(F2962:F6130,'[10]Catalogos CRI'!$A$24:$B$65,2,FALSE)</f>
        <v>ACCESORIOS DE LOS APORVECHAMIENTOS</v>
      </c>
      <c r="H2962" s="16" t="str">
        <f t="shared" si="417"/>
        <v>064010</v>
      </c>
      <c r="I2962" s="16" t="str">
        <f>VLOOKUP(H2962:H6130,'[10]Catalogos CRI'!$A$70:$B$148,2,FALSE)</f>
        <v>Otros no especificados</v>
      </c>
      <c r="J2962" s="16" t="str">
        <f t="shared" si="418"/>
        <v>064011</v>
      </c>
      <c r="K2962" s="16" t="str">
        <f>VLOOKUP(J2962:J6130,'[10]Catalogos CRI'!$A$153:$B$335,2,FALSE)</f>
        <v>Otros  accesorios</v>
      </c>
      <c r="L2962" s="16" t="str">
        <f t="shared" si="419"/>
        <v>600</v>
      </c>
      <c r="M2962" s="16" t="str">
        <f>VLOOKUP(L2962:L6130,[11]FF!$A$10:$B$16,2,FALSE)</f>
        <v>Recursos Estatales</v>
      </c>
      <c r="N2962" s="16" t="str">
        <f t="shared" si="420"/>
        <v>626</v>
      </c>
      <c r="O2962" s="16" t="s">
        <v>226</v>
      </c>
      <c r="P2962" s="16">
        <v>893439</v>
      </c>
      <c r="Q2962" s="16">
        <v>7</v>
      </c>
      <c r="R2962" s="17">
        <v>0</v>
      </c>
      <c r="S2962" s="17">
        <v>0</v>
      </c>
      <c r="T2962" s="17">
        <f t="shared" si="421"/>
        <v>0</v>
      </c>
      <c r="U2962" s="17">
        <v>0</v>
      </c>
      <c r="V2962" s="17">
        <v>0</v>
      </c>
      <c r="W2962" s="17">
        <f t="shared" si="422"/>
        <v>0</v>
      </c>
      <c r="X2962" t="str">
        <f>VLOOKUP(J2962,'[12]Conver ASEJ VS Clave Nueva'!$A$4:$C$193,3,FALSE)</f>
        <v>6.4.1.9</v>
      </c>
      <c r="Y2962" t="str">
        <f>VLOOKUP(K2962,'[13]Conver ASEJ VS Clave Nueva'!$B$4:$D$193,3,FALSE)</f>
        <v>Otros  accesorios</v>
      </c>
    </row>
    <row r="2963" spans="1:25" x14ac:dyDescent="0.25">
      <c r="A2963" s="16">
        <v>89437</v>
      </c>
      <c r="B2963" s="16" t="s">
        <v>214</v>
      </c>
      <c r="C2963" s="16" t="str">
        <f t="shared" si="414"/>
        <v>2018</v>
      </c>
      <c r="D2963" s="16" t="str">
        <f t="shared" si="415"/>
        <v>060000</v>
      </c>
      <c r="E2963" s="16" t="str">
        <f>VLOOKUP(D2963:D6131,'[10]Catalogos CRI'!$A$10:$B$19,2,FALSE)</f>
        <v>APROVECHAMIENTOS</v>
      </c>
      <c r="F2963" s="16" t="str">
        <f t="shared" si="416"/>
        <v>064000</v>
      </c>
      <c r="G2963" s="16" t="str">
        <f>VLOOKUP(F2963:F6131,'[10]Catalogos CRI'!$A$24:$B$65,2,FALSE)</f>
        <v>ACCESORIOS DE LOS APORVECHAMIENTOS</v>
      </c>
      <c r="H2963" s="16" t="str">
        <f t="shared" si="417"/>
        <v>064010</v>
      </c>
      <c r="I2963" s="16" t="str">
        <f>VLOOKUP(H2963:H6131,'[10]Catalogos CRI'!$A$70:$B$148,2,FALSE)</f>
        <v>Otros no especificados</v>
      </c>
      <c r="J2963" s="16" t="str">
        <f t="shared" si="418"/>
        <v>064011</v>
      </c>
      <c r="K2963" s="16" t="str">
        <f>VLOOKUP(J2963:J6131,'[10]Catalogos CRI'!$A$153:$B$335,2,FALSE)</f>
        <v>Otros  accesorios</v>
      </c>
      <c r="L2963" s="16" t="str">
        <f t="shared" si="419"/>
        <v>600</v>
      </c>
      <c r="M2963" s="16" t="str">
        <f>VLOOKUP(L2963:L6131,[11]FF!$A$10:$B$16,2,FALSE)</f>
        <v>Recursos Estatales</v>
      </c>
      <c r="N2963" s="16" t="str">
        <f t="shared" si="420"/>
        <v>626</v>
      </c>
      <c r="O2963" s="16" t="s">
        <v>226</v>
      </c>
      <c r="P2963" s="16">
        <v>893440</v>
      </c>
      <c r="Q2963" s="16">
        <v>8</v>
      </c>
      <c r="R2963" s="17">
        <v>0</v>
      </c>
      <c r="S2963" s="17">
        <v>0</v>
      </c>
      <c r="T2963" s="17">
        <f t="shared" si="421"/>
        <v>0</v>
      </c>
      <c r="U2963" s="17">
        <v>0</v>
      </c>
      <c r="V2963" s="17">
        <v>0</v>
      </c>
      <c r="W2963" s="17">
        <f t="shared" si="422"/>
        <v>0</v>
      </c>
      <c r="X2963" t="str">
        <f>VLOOKUP(J2963,'[12]Conver ASEJ VS Clave Nueva'!$A$4:$C$193,3,FALSE)</f>
        <v>6.4.1.9</v>
      </c>
      <c r="Y2963" t="str">
        <f>VLOOKUP(K2963,'[13]Conver ASEJ VS Clave Nueva'!$B$4:$D$193,3,FALSE)</f>
        <v>Otros  accesorios</v>
      </c>
    </row>
    <row r="2964" spans="1:25" x14ac:dyDescent="0.25">
      <c r="A2964" s="16">
        <v>89437</v>
      </c>
      <c r="B2964" s="16" t="s">
        <v>214</v>
      </c>
      <c r="C2964" s="16" t="str">
        <f t="shared" si="414"/>
        <v>2018</v>
      </c>
      <c r="D2964" s="16" t="str">
        <f t="shared" si="415"/>
        <v>060000</v>
      </c>
      <c r="E2964" s="16" t="str">
        <f>VLOOKUP(D2964:D6132,'[10]Catalogos CRI'!$A$10:$B$19,2,FALSE)</f>
        <v>APROVECHAMIENTOS</v>
      </c>
      <c r="F2964" s="16" t="str">
        <f t="shared" si="416"/>
        <v>064000</v>
      </c>
      <c r="G2964" s="16" t="str">
        <f>VLOOKUP(F2964:F6132,'[10]Catalogos CRI'!$A$24:$B$65,2,FALSE)</f>
        <v>ACCESORIOS DE LOS APORVECHAMIENTOS</v>
      </c>
      <c r="H2964" s="16" t="str">
        <f t="shared" si="417"/>
        <v>064010</v>
      </c>
      <c r="I2964" s="16" t="str">
        <f>VLOOKUP(H2964:H6132,'[10]Catalogos CRI'!$A$70:$B$148,2,FALSE)</f>
        <v>Otros no especificados</v>
      </c>
      <c r="J2964" s="16" t="str">
        <f t="shared" si="418"/>
        <v>064011</v>
      </c>
      <c r="K2964" s="16" t="str">
        <f>VLOOKUP(J2964:J6132,'[10]Catalogos CRI'!$A$153:$B$335,2,FALSE)</f>
        <v>Otros  accesorios</v>
      </c>
      <c r="L2964" s="16" t="str">
        <f t="shared" si="419"/>
        <v>600</v>
      </c>
      <c r="M2964" s="16" t="str">
        <f>VLOOKUP(L2964:L6132,[11]FF!$A$10:$B$16,2,FALSE)</f>
        <v>Recursos Estatales</v>
      </c>
      <c r="N2964" s="16" t="str">
        <f t="shared" si="420"/>
        <v>626</v>
      </c>
      <c r="O2964" s="16" t="s">
        <v>226</v>
      </c>
      <c r="P2964" s="16">
        <v>893441</v>
      </c>
      <c r="Q2964" s="16">
        <v>9</v>
      </c>
      <c r="R2964" s="17">
        <v>0</v>
      </c>
      <c r="S2964" s="17">
        <v>0</v>
      </c>
      <c r="T2964" s="17">
        <f t="shared" si="421"/>
        <v>0</v>
      </c>
      <c r="U2964" s="17">
        <v>0</v>
      </c>
      <c r="V2964" s="17">
        <v>0</v>
      </c>
      <c r="W2964" s="17">
        <f t="shared" si="422"/>
        <v>0</v>
      </c>
      <c r="X2964" t="str">
        <f>VLOOKUP(J2964,'[12]Conver ASEJ VS Clave Nueva'!$A$4:$C$193,3,FALSE)</f>
        <v>6.4.1.9</v>
      </c>
      <c r="Y2964" t="str">
        <f>VLOOKUP(K2964,'[13]Conver ASEJ VS Clave Nueva'!$B$4:$D$193,3,FALSE)</f>
        <v>Otros  accesorios</v>
      </c>
    </row>
    <row r="2965" spans="1:25" x14ac:dyDescent="0.25">
      <c r="A2965" s="16">
        <v>89437</v>
      </c>
      <c r="B2965" s="16" t="s">
        <v>214</v>
      </c>
      <c r="C2965" s="16" t="str">
        <f t="shared" si="414"/>
        <v>2018</v>
      </c>
      <c r="D2965" s="16" t="str">
        <f t="shared" si="415"/>
        <v>060000</v>
      </c>
      <c r="E2965" s="16" t="str">
        <f>VLOOKUP(D2965:D6133,'[10]Catalogos CRI'!$A$10:$B$19,2,FALSE)</f>
        <v>APROVECHAMIENTOS</v>
      </c>
      <c r="F2965" s="16" t="str">
        <f t="shared" si="416"/>
        <v>064000</v>
      </c>
      <c r="G2965" s="16" t="str">
        <f>VLOOKUP(F2965:F6133,'[10]Catalogos CRI'!$A$24:$B$65,2,FALSE)</f>
        <v>ACCESORIOS DE LOS APORVECHAMIENTOS</v>
      </c>
      <c r="H2965" s="16" t="str">
        <f t="shared" si="417"/>
        <v>064010</v>
      </c>
      <c r="I2965" s="16" t="str">
        <f>VLOOKUP(H2965:H6133,'[10]Catalogos CRI'!$A$70:$B$148,2,FALSE)</f>
        <v>Otros no especificados</v>
      </c>
      <c r="J2965" s="16" t="str">
        <f t="shared" si="418"/>
        <v>064011</v>
      </c>
      <c r="K2965" s="16" t="str">
        <f>VLOOKUP(J2965:J6133,'[10]Catalogos CRI'!$A$153:$B$335,2,FALSE)</f>
        <v>Otros  accesorios</v>
      </c>
      <c r="L2965" s="16" t="str">
        <f t="shared" si="419"/>
        <v>600</v>
      </c>
      <c r="M2965" s="16" t="str">
        <f>VLOOKUP(L2965:L6133,[11]FF!$A$10:$B$16,2,FALSE)</f>
        <v>Recursos Estatales</v>
      </c>
      <c r="N2965" s="16" t="str">
        <f t="shared" si="420"/>
        <v>626</v>
      </c>
      <c r="O2965" s="16" t="s">
        <v>226</v>
      </c>
      <c r="P2965" s="16">
        <v>893442</v>
      </c>
      <c r="Q2965" s="16">
        <v>10</v>
      </c>
      <c r="R2965" s="17">
        <v>0</v>
      </c>
      <c r="S2965" s="17">
        <v>0</v>
      </c>
      <c r="T2965" s="17">
        <f t="shared" si="421"/>
        <v>0</v>
      </c>
      <c r="U2965" s="17">
        <v>0</v>
      </c>
      <c r="V2965" s="17">
        <v>0</v>
      </c>
      <c r="W2965" s="17">
        <f t="shared" si="422"/>
        <v>0</v>
      </c>
      <c r="X2965" t="str">
        <f>VLOOKUP(J2965,'[12]Conver ASEJ VS Clave Nueva'!$A$4:$C$193,3,FALSE)</f>
        <v>6.4.1.9</v>
      </c>
      <c r="Y2965" t="str">
        <f>VLOOKUP(K2965,'[13]Conver ASEJ VS Clave Nueva'!$B$4:$D$193,3,FALSE)</f>
        <v>Otros  accesorios</v>
      </c>
    </row>
    <row r="2966" spans="1:25" x14ac:dyDescent="0.25">
      <c r="A2966" s="16">
        <v>89437</v>
      </c>
      <c r="B2966" s="16" t="s">
        <v>214</v>
      </c>
      <c r="C2966" s="16" t="str">
        <f t="shared" si="414"/>
        <v>2018</v>
      </c>
      <c r="D2966" s="16" t="str">
        <f t="shared" si="415"/>
        <v>060000</v>
      </c>
      <c r="E2966" s="16" t="str">
        <f>VLOOKUP(D2966:D6134,'[10]Catalogos CRI'!$A$10:$B$19,2,FALSE)</f>
        <v>APROVECHAMIENTOS</v>
      </c>
      <c r="F2966" s="16" t="str">
        <f t="shared" si="416"/>
        <v>064000</v>
      </c>
      <c r="G2966" s="16" t="str">
        <f>VLOOKUP(F2966:F6134,'[10]Catalogos CRI'!$A$24:$B$65,2,FALSE)</f>
        <v>ACCESORIOS DE LOS APORVECHAMIENTOS</v>
      </c>
      <c r="H2966" s="16" t="str">
        <f t="shared" si="417"/>
        <v>064010</v>
      </c>
      <c r="I2966" s="16" t="str">
        <f>VLOOKUP(H2966:H6134,'[10]Catalogos CRI'!$A$70:$B$148,2,FALSE)</f>
        <v>Otros no especificados</v>
      </c>
      <c r="J2966" s="16" t="str">
        <f t="shared" si="418"/>
        <v>064011</v>
      </c>
      <c r="K2966" s="16" t="str">
        <f>VLOOKUP(J2966:J6134,'[10]Catalogos CRI'!$A$153:$B$335,2,FALSE)</f>
        <v>Otros  accesorios</v>
      </c>
      <c r="L2966" s="16" t="str">
        <f t="shared" si="419"/>
        <v>600</v>
      </c>
      <c r="M2966" s="16" t="str">
        <f>VLOOKUP(L2966:L6134,[11]FF!$A$10:$B$16,2,FALSE)</f>
        <v>Recursos Estatales</v>
      </c>
      <c r="N2966" s="16" t="str">
        <f t="shared" si="420"/>
        <v>626</v>
      </c>
      <c r="O2966" s="16" t="s">
        <v>226</v>
      </c>
      <c r="P2966" s="16">
        <v>893443</v>
      </c>
      <c r="Q2966" s="16">
        <v>11</v>
      </c>
      <c r="R2966" s="17">
        <v>0</v>
      </c>
      <c r="S2966" s="17">
        <v>0</v>
      </c>
      <c r="T2966" s="17">
        <f t="shared" si="421"/>
        <v>0</v>
      </c>
      <c r="U2966" s="17">
        <v>0</v>
      </c>
      <c r="V2966" s="17">
        <v>1.99</v>
      </c>
      <c r="W2966" s="17">
        <f t="shared" si="422"/>
        <v>-1.99</v>
      </c>
      <c r="X2966" t="str">
        <f>VLOOKUP(J2966,'[12]Conver ASEJ VS Clave Nueva'!$A$4:$C$193,3,FALSE)</f>
        <v>6.4.1.9</v>
      </c>
      <c r="Y2966" t="str">
        <f>VLOOKUP(K2966,'[13]Conver ASEJ VS Clave Nueva'!$B$4:$D$193,3,FALSE)</f>
        <v>Otros  accesorios</v>
      </c>
    </row>
    <row r="2967" spans="1:25" x14ac:dyDescent="0.25">
      <c r="A2967" s="16">
        <v>89437</v>
      </c>
      <c r="B2967" s="16" t="s">
        <v>214</v>
      </c>
      <c r="C2967" s="16" t="str">
        <f t="shared" si="414"/>
        <v>2018</v>
      </c>
      <c r="D2967" s="16" t="str">
        <f t="shared" si="415"/>
        <v>060000</v>
      </c>
      <c r="E2967" s="16" t="str">
        <f>VLOOKUP(D2967:D6135,'[10]Catalogos CRI'!$A$10:$B$19,2,FALSE)</f>
        <v>APROVECHAMIENTOS</v>
      </c>
      <c r="F2967" s="16" t="str">
        <f t="shared" si="416"/>
        <v>064000</v>
      </c>
      <c r="G2967" s="16" t="str">
        <f>VLOOKUP(F2967:F6135,'[10]Catalogos CRI'!$A$24:$B$65,2,FALSE)</f>
        <v>ACCESORIOS DE LOS APORVECHAMIENTOS</v>
      </c>
      <c r="H2967" s="16" t="str">
        <f t="shared" si="417"/>
        <v>064010</v>
      </c>
      <c r="I2967" s="16" t="str">
        <f>VLOOKUP(H2967:H6135,'[10]Catalogos CRI'!$A$70:$B$148,2,FALSE)</f>
        <v>Otros no especificados</v>
      </c>
      <c r="J2967" s="16" t="str">
        <f t="shared" si="418"/>
        <v>064011</v>
      </c>
      <c r="K2967" s="16" t="str">
        <f>VLOOKUP(J2967:J6135,'[10]Catalogos CRI'!$A$153:$B$335,2,FALSE)</f>
        <v>Otros  accesorios</v>
      </c>
      <c r="L2967" s="16" t="str">
        <f t="shared" si="419"/>
        <v>600</v>
      </c>
      <c r="M2967" s="16" t="str">
        <f>VLOOKUP(L2967:L6135,[11]FF!$A$10:$B$16,2,FALSE)</f>
        <v>Recursos Estatales</v>
      </c>
      <c r="N2967" s="16" t="str">
        <f t="shared" si="420"/>
        <v>626</v>
      </c>
      <c r="O2967" s="16" t="s">
        <v>226</v>
      </c>
      <c r="P2967" s="16">
        <v>893444</v>
      </c>
      <c r="Q2967" s="16">
        <v>12</v>
      </c>
      <c r="R2967" s="17">
        <v>0</v>
      </c>
      <c r="S2967" s="17">
        <v>0</v>
      </c>
      <c r="T2967" s="17">
        <f t="shared" si="421"/>
        <v>0</v>
      </c>
      <c r="U2967" s="17">
        <v>0</v>
      </c>
      <c r="V2967" s="17">
        <v>3.55</v>
      </c>
      <c r="W2967" s="17">
        <f t="shared" si="422"/>
        <v>-3.55</v>
      </c>
      <c r="X2967" t="str">
        <f>VLOOKUP(J2967,'[12]Conver ASEJ VS Clave Nueva'!$A$4:$C$193,3,FALSE)</f>
        <v>6.4.1.9</v>
      </c>
      <c r="Y2967" t="str">
        <f>VLOOKUP(K2967,'[13]Conver ASEJ VS Clave Nueva'!$B$4:$D$193,3,FALSE)</f>
        <v>Otros  accesorios</v>
      </c>
    </row>
    <row r="2968" spans="1:25" x14ac:dyDescent="0.25">
      <c r="A2968" s="16">
        <v>89197</v>
      </c>
      <c r="B2968" s="16" t="s">
        <v>215</v>
      </c>
      <c r="C2968" s="16" t="str">
        <f t="shared" si="414"/>
        <v>2018</v>
      </c>
      <c r="D2968" s="16" t="str">
        <f t="shared" si="415"/>
        <v>060000</v>
      </c>
      <c r="E2968" s="16" t="str">
        <f>VLOOKUP(D2968:D6136,'[10]Catalogos CRI'!$A$10:$B$19,2,FALSE)</f>
        <v>APROVECHAMIENTOS</v>
      </c>
      <c r="F2968" s="16" t="str">
        <f t="shared" si="416"/>
        <v>064000</v>
      </c>
      <c r="G2968" s="16" t="str">
        <f>VLOOKUP(F2968:F6136,'[10]Catalogos CRI'!$A$24:$B$65,2,FALSE)</f>
        <v>ACCESORIOS DE LOS APORVECHAMIENTOS</v>
      </c>
      <c r="H2968" s="16" t="str">
        <f t="shared" si="417"/>
        <v>064010</v>
      </c>
      <c r="I2968" s="16" t="str">
        <f>VLOOKUP(H2968:H6136,'[10]Catalogos CRI'!$A$70:$B$148,2,FALSE)</f>
        <v>Otros no especificados</v>
      </c>
      <c r="J2968" s="16" t="str">
        <f t="shared" si="418"/>
        <v>064011</v>
      </c>
      <c r="K2968" s="16" t="str">
        <f>VLOOKUP(J2968:J6136,'[10]Catalogos CRI'!$A$153:$B$335,2,FALSE)</f>
        <v>Otros  accesorios</v>
      </c>
      <c r="L2968" s="16" t="str">
        <f t="shared" si="419"/>
        <v>500</v>
      </c>
      <c r="M2968" s="16" t="str">
        <f>VLOOKUP(L2968:L6136,[11]FF!$A$10:$B$16,2,FALSE)</f>
        <v>Recursos Federales</v>
      </c>
      <c r="N2968" s="16" t="str">
        <f t="shared" si="420"/>
        <v>517</v>
      </c>
      <c r="O2968" s="16" t="s">
        <v>224</v>
      </c>
      <c r="P2968" s="16">
        <v>891628</v>
      </c>
      <c r="Q2968" s="16">
        <v>1</v>
      </c>
      <c r="R2968" s="17">
        <v>0</v>
      </c>
      <c r="S2968" s="17">
        <v>0</v>
      </c>
      <c r="T2968" s="17">
        <f t="shared" si="421"/>
        <v>0</v>
      </c>
      <c r="U2968" s="17">
        <v>0</v>
      </c>
      <c r="V2968" s="17">
        <v>0</v>
      </c>
      <c r="W2968" s="17">
        <f t="shared" si="422"/>
        <v>0</v>
      </c>
      <c r="X2968" t="str">
        <f>VLOOKUP(J2968,'[12]Conver ASEJ VS Clave Nueva'!$A$4:$C$193,3,FALSE)</f>
        <v>6.4.1.9</v>
      </c>
      <c r="Y2968" t="str">
        <f>VLOOKUP(K2968,'[13]Conver ASEJ VS Clave Nueva'!$B$4:$D$193,3,FALSE)</f>
        <v>Otros  accesorios</v>
      </c>
    </row>
    <row r="2969" spans="1:25" x14ac:dyDescent="0.25">
      <c r="A2969" s="16">
        <v>89197</v>
      </c>
      <c r="B2969" s="16" t="s">
        <v>215</v>
      </c>
      <c r="C2969" s="16" t="str">
        <f t="shared" si="414"/>
        <v>2018</v>
      </c>
      <c r="D2969" s="16" t="str">
        <f t="shared" si="415"/>
        <v>060000</v>
      </c>
      <c r="E2969" s="16" t="str">
        <f>VLOOKUP(D2969:D6137,'[10]Catalogos CRI'!$A$10:$B$19,2,FALSE)</f>
        <v>APROVECHAMIENTOS</v>
      </c>
      <c r="F2969" s="16" t="str">
        <f t="shared" si="416"/>
        <v>064000</v>
      </c>
      <c r="G2969" s="16" t="str">
        <f>VLOOKUP(F2969:F6137,'[10]Catalogos CRI'!$A$24:$B$65,2,FALSE)</f>
        <v>ACCESORIOS DE LOS APORVECHAMIENTOS</v>
      </c>
      <c r="H2969" s="16" t="str">
        <f t="shared" si="417"/>
        <v>064010</v>
      </c>
      <c r="I2969" s="16" t="str">
        <f>VLOOKUP(H2969:H6137,'[10]Catalogos CRI'!$A$70:$B$148,2,FALSE)</f>
        <v>Otros no especificados</v>
      </c>
      <c r="J2969" s="16" t="str">
        <f t="shared" si="418"/>
        <v>064011</v>
      </c>
      <c r="K2969" s="16" t="str">
        <f>VLOOKUP(J2969:J6137,'[10]Catalogos CRI'!$A$153:$B$335,2,FALSE)</f>
        <v>Otros  accesorios</v>
      </c>
      <c r="L2969" s="16" t="str">
        <f t="shared" si="419"/>
        <v>500</v>
      </c>
      <c r="M2969" s="16" t="str">
        <f>VLOOKUP(L2969:L6137,[11]FF!$A$10:$B$16,2,FALSE)</f>
        <v>Recursos Federales</v>
      </c>
      <c r="N2969" s="16" t="str">
        <f t="shared" si="420"/>
        <v>517</v>
      </c>
      <c r="O2969" s="16" t="s">
        <v>224</v>
      </c>
      <c r="P2969" s="16">
        <v>891629</v>
      </c>
      <c r="Q2969" s="16">
        <v>2</v>
      </c>
      <c r="R2969" s="17">
        <v>0</v>
      </c>
      <c r="S2969" s="17">
        <v>0</v>
      </c>
      <c r="T2969" s="17">
        <f t="shared" si="421"/>
        <v>0</v>
      </c>
      <c r="U2969" s="17">
        <v>0</v>
      </c>
      <c r="V2969" s="17">
        <v>0</v>
      </c>
      <c r="W2969" s="17">
        <f t="shared" si="422"/>
        <v>0</v>
      </c>
      <c r="X2969" t="str">
        <f>VLOOKUP(J2969,'[12]Conver ASEJ VS Clave Nueva'!$A$4:$C$193,3,FALSE)</f>
        <v>6.4.1.9</v>
      </c>
      <c r="Y2969" t="str">
        <f>VLOOKUP(K2969,'[13]Conver ASEJ VS Clave Nueva'!$B$4:$D$193,3,FALSE)</f>
        <v>Otros  accesorios</v>
      </c>
    </row>
    <row r="2970" spans="1:25" x14ac:dyDescent="0.25">
      <c r="A2970" s="16">
        <v>89197</v>
      </c>
      <c r="B2970" s="16" t="s">
        <v>215</v>
      </c>
      <c r="C2970" s="16" t="str">
        <f t="shared" si="414"/>
        <v>2018</v>
      </c>
      <c r="D2970" s="16" t="str">
        <f t="shared" si="415"/>
        <v>060000</v>
      </c>
      <c r="E2970" s="16" t="str">
        <f>VLOOKUP(D2970:D6138,'[10]Catalogos CRI'!$A$10:$B$19,2,FALSE)</f>
        <v>APROVECHAMIENTOS</v>
      </c>
      <c r="F2970" s="16" t="str">
        <f t="shared" si="416"/>
        <v>064000</v>
      </c>
      <c r="G2970" s="16" t="str">
        <f>VLOOKUP(F2970:F6138,'[10]Catalogos CRI'!$A$24:$B$65,2,FALSE)</f>
        <v>ACCESORIOS DE LOS APORVECHAMIENTOS</v>
      </c>
      <c r="H2970" s="16" t="str">
        <f t="shared" si="417"/>
        <v>064010</v>
      </c>
      <c r="I2970" s="16" t="str">
        <f>VLOOKUP(H2970:H6138,'[10]Catalogos CRI'!$A$70:$B$148,2,FALSE)</f>
        <v>Otros no especificados</v>
      </c>
      <c r="J2970" s="16" t="str">
        <f t="shared" si="418"/>
        <v>064011</v>
      </c>
      <c r="K2970" s="16" t="str">
        <f>VLOOKUP(J2970:J6138,'[10]Catalogos CRI'!$A$153:$B$335,2,FALSE)</f>
        <v>Otros  accesorios</v>
      </c>
      <c r="L2970" s="16" t="str">
        <f t="shared" si="419"/>
        <v>500</v>
      </c>
      <c r="M2970" s="16" t="str">
        <f>VLOOKUP(L2970:L6138,[11]FF!$A$10:$B$16,2,FALSE)</f>
        <v>Recursos Federales</v>
      </c>
      <c r="N2970" s="16" t="str">
        <f t="shared" si="420"/>
        <v>517</v>
      </c>
      <c r="O2970" s="16" t="s">
        <v>224</v>
      </c>
      <c r="P2970" s="16">
        <v>891630</v>
      </c>
      <c r="Q2970" s="16">
        <v>3</v>
      </c>
      <c r="R2970" s="17">
        <v>0</v>
      </c>
      <c r="S2970" s="17">
        <v>0</v>
      </c>
      <c r="T2970" s="17">
        <f t="shared" si="421"/>
        <v>0</v>
      </c>
      <c r="U2970" s="17">
        <v>0</v>
      </c>
      <c r="V2970" s="17">
        <v>0</v>
      </c>
      <c r="W2970" s="17">
        <f t="shared" si="422"/>
        <v>0</v>
      </c>
      <c r="X2970" t="str">
        <f>VLOOKUP(J2970,'[12]Conver ASEJ VS Clave Nueva'!$A$4:$C$193,3,FALSE)</f>
        <v>6.4.1.9</v>
      </c>
      <c r="Y2970" t="str">
        <f>VLOOKUP(K2970,'[13]Conver ASEJ VS Clave Nueva'!$B$4:$D$193,3,FALSE)</f>
        <v>Otros  accesorios</v>
      </c>
    </row>
    <row r="2971" spans="1:25" x14ac:dyDescent="0.25">
      <c r="A2971" s="16">
        <v>89197</v>
      </c>
      <c r="B2971" s="16" t="s">
        <v>215</v>
      </c>
      <c r="C2971" s="16" t="str">
        <f t="shared" si="414"/>
        <v>2018</v>
      </c>
      <c r="D2971" s="16" t="str">
        <f t="shared" si="415"/>
        <v>060000</v>
      </c>
      <c r="E2971" s="16" t="str">
        <f>VLOOKUP(D2971:D6139,'[10]Catalogos CRI'!$A$10:$B$19,2,FALSE)</f>
        <v>APROVECHAMIENTOS</v>
      </c>
      <c r="F2971" s="16" t="str">
        <f t="shared" si="416"/>
        <v>064000</v>
      </c>
      <c r="G2971" s="16" t="str">
        <f>VLOOKUP(F2971:F6139,'[10]Catalogos CRI'!$A$24:$B$65,2,FALSE)</f>
        <v>ACCESORIOS DE LOS APORVECHAMIENTOS</v>
      </c>
      <c r="H2971" s="16" t="str">
        <f t="shared" si="417"/>
        <v>064010</v>
      </c>
      <c r="I2971" s="16" t="str">
        <f>VLOOKUP(H2971:H6139,'[10]Catalogos CRI'!$A$70:$B$148,2,FALSE)</f>
        <v>Otros no especificados</v>
      </c>
      <c r="J2971" s="16" t="str">
        <f t="shared" si="418"/>
        <v>064011</v>
      </c>
      <c r="K2971" s="16" t="str">
        <f>VLOOKUP(J2971:J6139,'[10]Catalogos CRI'!$A$153:$B$335,2,FALSE)</f>
        <v>Otros  accesorios</v>
      </c>
      <c r="L2971" s="16" t="str">
        <f t="shared" si="419"/>
        <v>500</v>
      </c>
      <c r="M2971" s="16" t="str">
        <f>VLOOKUP(L2971:L6139,[11]FF!$A$10:$B$16,2,FALSE)</f>
        <v>Recursos Federales</v>
      </c>
      <c r="N2971" s="16" t="str">
        <f t="shared" si="420"/>
        <v>517</v>
      </c>
      <c r="O2971" s="16" t="s">
        <v>224</v>
      </c>
      <c r="P2971" s="16">
        <v>891631</v>
      </c>
      <c r="Q2971" s="16">
        <v>4</v>
      </c>
      <c r="R2971" s="17">
        <v>0</v>
      </c>
      <c r="S2971" s="17">
        <v>0</v>
      </c>
      <c r="T2971" s="17">
        <f t="shared" si="421"/>
        <v>0</v>
      </c>
      <c r="U2971" s="17">
        <v>0</v>
      </c>
      <c r="V2971" s="17">
        <v>0</v>
      </c>
      <c r="W2971" s="17">
        <f t="shared" si="422"/>
        <v>0</v>
      </c>
      <c r="X2971" t="str">
        <f>VLOOKUP(J2971,'[12]Conver ASEJ VS Clave Nueva'!$A$4:$C$193,3,FALSE)</f>
        <v>6.4.1.9</v>
      </c>
      <c r="Y2971" t="str">
        <f>VLOOKUP(K2971,'[13]Conver ASEJ VS Clave Nueva'!$B$4:$D$193,3,FALSE)</f>
        <v>Otros  accesorios</v>
      </c>
    </row>
    <row r="2972" spans="1:25" x14ac:dyDescent="0.25">
      <c r="A2972" s="16">
        <v>89197</v>
      </c>
      <c r="B2972" s="16" t="s">
        <v>215</v>
      </c>
      <c r="C2972" s="16" t="str">
        <f t="shared" si="414"/>
        <v>2018</v>
      </c>
      <c r="D2972" s="16" t="str">
        <f t="shared" si="415"/>
        <v>060000</v>
      </c>
      <c r="E2972" s="16" t="str">
        <f>VLOOKUP(D2972:D6140,'[10]Catalogos CRI'!$A$10:$B$19,2,FALSE)</f>
        <v>APROVECHAMIENTOS</v>
      </c>
      <c r="F2972" s="16" t="str">
        <f t="shared" si="416"/>
        <v>064000</v>
      </c>
      <c r="G2972" s="16" t="str">
        <f>VLOOKUP(F2972:F6140,'[10]Catalogos CRI'!$A$24:$B$65,2,FALSE)</f>
        <v>ACCESORIOS DE LOS APORVECHAMIENTOS</v>
      </c>
      <c r="H2972" s="16" t="str">
        <f t="shared" si="417"/>
        <v>064010</v>
      </c>
      <c r="I2972" s="16" t="str">
        <f>VLOOKUP(H2972:H6140,'[10]Catalogos CRI'!$A$70:$B$148,2,FALSE)</f>
        <v>Otros no especificados</v>
      </c>
      <c r="J2972" s="16" t="str">
        <f t="shared" si="418"/>
        <v>064011</v>
      </c>
      <c r="K2972" s="16" t="str">
        <f>VLOOKUP(J2972:J6140,'[10]Catalogos CRI'!$A$153:$B$335,2,FALSE)</f>
        <v>Otros  accesorios</v>
      </c>
      <c r="L2972" s="16" t="str">
        <f t="shared" si="419"/>
        <v>500</v>
      </c>
      <c r="M2972" s="16" t="str">
        <f>VLOOKUP(L2972:L6140,[11]FF!$A$10:$B$16,2,FALSE)</f>
        <v>Recursos Federales</v>
      </c>
      <c r="N2972" s="16" t="str">
        <f t="shared" si="420"/>
        <v>517</v>
      </c>
      <c r="O2972" s="16" t="s">
        <v>224</v>
      </c>
      <c r="P2972" s="16">
        <v>891632</v>
      </c>
      <c r="Q2972" s="16">
        <v>5</v>
      </c>
      <c r="R2972" s="17">
        <v>0</v>
      </c>
      <c r="S2972" s="17">
        <v>0</v>
      </c>
      <c r="T2972" s="17">
        <f t="shared" si="421"/>
        <v>0</v>
      </c>
      <c r="U2972" s="17">
        <v>0</v>
      </c>
      <c r="V2972" s="17">
        <v>0</v>
      </c>
      <c r="W2972" s="17">
        <f t="shared" si="422"/>
        <v>0</v>
      </c>
      <c r="X2972" t="str">
        <f>VLOOKUP(J2972,'[12]Conver ASEJ VS Clave Nueva'!$A$4:$C$193,3,FALSE)</f>
        <v>6.4.1.9</v>
      </c>
      <c r="Y2972" t="str">
        <f>VLOOKUP(K2972,'[13]Conver ASEJ VS Clave Nueva'!$B$4:$D$193,3,FALSE)</f>
        <v>Otros  accesorios</v>
      </c>
    </row>
    <row r="2973" spans="1:25" x14ac:dyDescent="0.25">
      <c r="A2973" s="16">
        <v>89197</v>
      </c>
      <c r="B2973" s="16" t="s">
        <v>215</v>
      </c>
      <c r="C2973" s="16" t="str">
        <f t="shared" si="414"/>
        <v>2018</v>
      </c>
      <c r="D2973" s="16" t="str">
        <f t="shared" si="415"/>
        <v>060000</v>
      </c>
      <c r="E2973" s="16" t="str">
        <f>VLOOKUP(D2973:D6141,'[10]Catalogos CRI'!$A$10:$B$19,2,FALSE)</f>
        <v>APROVECHAMIENTOS</v>
      </c>
      <c r="F2973" s="16" t="str">
        <f t="shared" si="416"/>
        <v>064000</v>
      </c>
      <c r="G2973" s="16" t="str">
        <f>VLOOKUP(F2973:F6141,'[10]Catalogos CRI'!$A$24:$B$65,2,FALSE)</f>
        <v>ACCESORIOS DE LOS APORVECHAMIENTOS</v>
      </c>
      <c r="H2973" s="16" t="str">
        <f t="shared" si="417"/>
        <v>064010</v>
      </c>
      <c r="I2973" s="16" t="str">
        <f>VLOOKUP(H2973:H6141,'[10]Catalogos CRI'!$A$70:$B$148,2,FALSE)</f>
        <v>Otros no especificados</v>
      </c>
      <c r="J2973" s="16" t="str">
        <f t="shared" si="418"/>
        <v>064011</v>
      </c>
      <c r="K2973" s="16" t="str">
        <f>VLOOKUP(J2973:J6141,'[10]Catalogos CRI'!$A$153:$B$335,2,FALSE)</f>
        <v>Otros  accesorios</v>
      </c>
      <c r="L2973" s="16" t="str">
        <f t="shared" si="419"/>
        <v>500</v>
      </c>
      <c r="M2973" s="16" t="str">
        <f>VLOOKUP(L2973:L6141,[11]FF!$A$10:$B$16,2,FALSE)</f>
        <v>Recursos Federales</v>
      </c>
      <c r="N2973" s="16" t="str">
        <f t="shared" si="420"/>
        <v>517</v>
      </c>
      <c r="O2973" s="16" t="s">
        <v>224</v>
      </c>
      <c r="P2973" s="16">
        <v>891633</v>
      </c>
      <c r="Q2973" s="16">
        <v>6</v>
      </c>
      <c r="R2973" s="17">
        <v>0</v>
      </c>
      <c r="S2973" s="17">
        <v>0</v>
      </c>
      <c r="T2973" s="17">
        <f t="shared" si="421"/>
        <v>0</v>
      </c>
      <c r="U2973" s="17">
        <v>0</v>
      </c>
      <c r="V2973" s="17">
        <v>0</v>
      </c>
      <c r="W2973" s="17">
        <f t="shared" si="422"/>
        <v>0</v>
      </c>
      <c r="X2973" t="str">
        <f>VLOOKUP(J2973,'[12]Conver ASEJ VS Clave Nueva'!$A$4:$C$193,3,FALSE)</f>
        <v>6.4.1.9</v>
      </c>
      <c r="Y2973" t="str">
        <f>VLOOKUP(K2973,'[13]Conver ASEJ VS Clave Nueva'!$B$4:$D$193,3,FALSE)</f>
        <v>Otros  accesorios</v>
      </c>
    </row>
    <row r="2974" spans="1:25" x14ac:dyDescent="0.25">
      <c r="A2974" s="16">
        <v>89197</v>
      </c>
      <c r="B2974" s="16" t="s">
        <v>215</v>
      </c>
      <c r="C2974" s="16" t="str">
        <f t="shared" si="414"/>
        <v>2018</v>
      </c>
      <c r="D2974" s="16" t="str">
        <f t="shared" si="415"/>
        <v>060000</v>
      </c>
      <c r="E2974" s="16" t="str">
        <f>VLOOKUP(D2974:D6142,'[10]Catalogos CRI'!$A$10:$B$19,2,FALSE)</f>
        <v>APROVECHAMIENTOS</v>
      </c>
      <c r="F2974" s="16" t="str">
        <f t="shared" si="416"/>
        <v>064000</v>
      </c>
      <c r="G2974" s="16" t="str">
        <f>VLOOKUP(F2974:F6142,'[10]Catalogos CRI'!$A$24:$B$65,2,FALSE)</f>
        <v>ACCESORIOS DE LOS APORVECHAMIENTOS</v>
      </c>
      <c r="H2974" s="16" t="str">
        <f t="shared" si="417"/>
        <v>064010</v>
      </c>
      <c r="I2974" s="16" t="str">
        <f>VLOOKUP(H2974:H6142,'[10]Catalogos CRI'!$A$70:$B$148,2,FALSE)</f>
        <v>Otros no especificados</v>
      </c>
      <c r="J2974" s="16" t="str">
        <f t="shared" si="418"/>
        <v>064011</v>
      </c>
      <c r="K2974" s="16" t="str">
        <f>VLOOKUP(J2974:J6142,'[10]Catalogos CRI'!$A$153:$B$335,2,FALSE)</f>
        <v>Otros  accesorios</v>
      </c>
      <c r="L2974" s="16" t="str">
        <f t="shared" si="419"/>
        <v>500</v>
      </c>
      <c r="M2974" s="16" t="str">
        <f>VLOOKUP(L2974:L6142,[11]FF!$A$10:$B$16,2,FALSE)</f>
        <v>Recursos Federales</v>
      </c>
      <c r="N2974" s="16" t="str">
        <f t="shared" si="420"/>
        <v>517</v>
      </c>
      <c r="O2974" s="16" t="s">
        <v>224</v>
      </c>
      <c r="P2974" s="16">
        <v>891634</v>
      </c>
      <c r="Q2974" s="16">
        <v>7</v>
      </c>
      <c r="R2974" s="17">
        <v>0</v>
      </c>
      <c r="S2974" s="17">
        <v>0</v>
      </c>
      <c r="T2974" s="17">
        <f t="shared" si="421"/>
        <v>0</v>
      </c>
      <c r="U2974" s="17">
        <v>0</v>
      </c>
      <c r="V2974" s="17">
        <v>0</v>
      </c>
      <c r="W2974" s="17">
        <f t="shared" si="422"/>
        <v>0</v>
      </c>
      <c r="X2974" t="str">
        <f>VLOOKUP(J2974,'[12]Conver ASEJ VS Clave Nueva'!$A$4:$C$193,3,FALSE)</f>
        <v>6.4.1.9</v>
      </c>
      <c r="Y2974" t="str">
        <f>VLOOKUP(K2974,'[13]Conver ASEJ VS Clave Nueva'!$B$4:$D$193,3,FALSE)</f>
        <v>Otros  accesorios</v>
      </c>
    </row>
    <row r="2975" spans="1:25" x14ac:dyDescent="0.25">
      <c r="A2975" s="16">
        <v>89197</v>
      </c>
      <c r="B2975" s="16" t="s">
        <v>215</v>
      </c>
      <c r="C2975" s="16" t="str">
        <f t="shared" si="414"/>
        <v>2018</v>
      </c>
      <c r="D2975" s="16" t="str">
        <f t="shared" si="415"/>
        <v>060000</v>
      </c>
      <c r="E2975" s="16" t="str">
        <f>VLOOKUP(D2975:D6143,'[10]Catalogos CRI'!$A$10:$B$19,2,FALSE)</f>
        <v>APROVECHAMIENTOS</v>
      </c>
      <c r="F2975" s="16" t="str">
        <f t="shared" si="416"/>
        <v>064000</v>
      </c>
      <c r="G2975" s="16" t="str">
        <f>VLOOKUP(F2975:F6143,'[10]Catalogos CRI'!$A$24:$B$65,2,FALSE)</f>
        <v>ACCESORIOS DE LOS APORVECHAMIENTOS</v>
      </c>
      <c r="H2975" s="16" t="str">
        <f t="shared" si="417"/>
        <v>064010</v>
      </c>
      <c r="I2975" s="16" t="str">
        <f>VLOOKUP(H2975:H6143,'[10]Catalogos CRI'!$A$70:$B$148,2,FALSE)</f>
        <v>Otros no especificados</v>
      </c>
      <c r="J2975" s="16" t="str">
        <f t="shared" si="418"/>
        <v>064011</v>
      </c>
      <c r="K2975" s="16" t="str">
        <f>VLOOKUP(J2975:J6143,'[10]Catalogos CRI'!$A$153:$B$335,2,FALSE)</f>
        <v>Otros  accesorios</v>
      </c>
      <c r="L2975" s="16" t="str">
        <f t="shared" si="419"/>
        <v>500</v>
      </c>
      <c r="M2975" s="16" t="str">
        <f>VLOOKUP(L2975:L6143,[11]FF!$A$10:$B$16,2,FALSE)</f>
        <v>Recursos Federales</v>
      </c>
      <c r="N2975" s="16" t="str">
        <f t="shared" si="420"/>
        <v>517</v>
      </c>
      <c r="O2975" s="16" t="s">
        <v>224</v>
      </c>
      <c r="P2975" s="16">
        <v>891635</v>
      </c>
      <c r="Q2975" s="16">
        <v>8</v>
      </c>
      <c r="R2975" s="17">
        <v>0</v>
      </c>
      <c r="S2975" s="17">
        <v>0</v>
      </c>
      <c r="T2975" s="17">
        <f t="shared" si="421"/>
        <v>0</v>
      </c>
      <c r="U2975" s="17">
        <v>0</v>
      </c>
      <c r="V2975" s="17">
        <v>0</v>
      </c>
      <c r="W2975" s="17">
        <f t="shared" si="422"/>
        <v>0</v>
      </c>
      <c r="X2975" t="str">
        <f>VLOOKUP(J2975,'[12]Conver ASEJ VS Clave Nueva'!$A$4:$C$193,3,FALSE)</f>
        <v>6.4.1.9</v>
      </c>
      <c r="Y2975" t="str">
        <f>VLOOKUP(K2975,'[13]Conver ASEJ VS Clave Nueva'!$B$4:$D$193,3,FALSE)</f>
        <v>Otros  accesorios</v>
      </c>
    </row>
    <row r="2976" spans="1:25" x14ac:dyDescent="0.25">
      <c r="A2976" s="16">
        <v>89197</v>
      </c>
      <c r="B2976" s="16" t="s">
        <v>215</v>
      </c>
      <c r="C2976" s="16" t="str">
        <f t="shared" si="414"/>
        <v>2018</v>
      </c>
      <c r="D2976" s="16" t="str">
        <f t="shared" si="415"/>
        <v>060000</v>
      </c>
      <c r="E2976" s="16" t="str">
        <f>VLOOKUP(D2976:D6144,'[10]Catalogos CRI'!$A$10:$B$19,2,FALSE)</f>
        <v>APROVECHAMIENTOS</v>
      </c>
      <c r="F2976" s="16" t="str">
        <f t="shared" si="416"/>
        <v>064000</v>
      </c>
      <c r="G2976" s="16" t="str">
        <f>VLOOKUP(F2976:F6144,'[10]Catalogos CRI'!$A$24:$B$65,2,FALSE)</f>
        <v>ACCESORIOS DE LOS APORVECHAMIENTOS</v>
      </c>
      <c r="H2976" s="16" t="str">
        <f t="shared" si="417"/>
        <v>064010</v>
      </c>
      <c r="I2976" s="16" t="str">
        <f>VLOOKUP(H2976:H6144,'[10]Catalogos CRI'!$A$70:$B$148,2,FALSE)</f>
        <v>Otros no especificados</v>
      </c>
      <c r="J2976" s="16" t="str">
        <f t="shared" si="418"/>
        <v>064011</v>
      </c>
      <c r="K2976" s="16" t="str">
        <f>VLOOKUP(J2976:J6144,'[10]Catalogos CRI'!$A$153:$B$335,2,FALSE)</f>
        <v>Otros  accesorios</v>
      </c>
      <c r="L2976" s="16" t="str">
        <f t="shared" si="419"/>
        <v>500</v>
      </c>
      <c r="M2976" s="16" t="str">
        <f>VLOOKUP(L2976:L6144,[11]FF!$A$10:$B$16,2,FALSE)</f>
        <v>Recursos Federales</v>
      </c>
      <c r="N2976" s="16" t="str">
        <f t="shared" si="420"/>
        <v>517</v>
      </c>
      <c r="O2976" s="16" t="s">
        <v>224</v>
      </c>
      <c r="P2976" s="16">
        <v>891636</v>
      </c>
      <c r="Q2976" s="16">
        <v>9</v>
      </c>
      <c r="R2976" s="17">
        <v>0</v>
      </c>
      <c r="S2976" s="17">
        <v>0</v>
      </c>
      <c r="T2976" s="17">
        <f t="shared" si="421"/>
        <v>0</v>
      </c>
      <c r="U2976" s="17">
        <v>0</v>
      </c>
      <c r="V2976" s="17">
        <v>0</v>
      </c>
      <c r="W2976" s="17">
        <f t="shared" si="422"/>
        <v>0</v>
      </c>
      <c r="X2976" t="str">
        <f>VLOOKUP(J2976,'[12]Conver ASEJ VS Clave Nueva'!$A$4:$C$193,3,FALSE)</f>
        <v>6.4.1.9</v>
      </c>
      <c r="Y2976" t="str">
        <f>VLOOKUP(K2976,'[13]Conver ASEJ VS Clave Nueva'!$B$4:$D$193,3,FALSE)</f>
        <v>Otros  accesorios</v>
      </c>
    </row>
    <row r="2977" spans="1:25" x14ac:dyDescent="0.25">
      <c r="A2977" s="16">
        <v>89197</v>
      </c>
      <c r="B2977" s="16" t="s">
        <v>215</v>
      </c>
      <c r="C2977" s="16" t="str">
        <f t="shared" si="414"/>
        <v>2018</v>
      </c>
      <c r="D2977" s="16" t="str">
        <f t="shared" si="415"/>
        <v>060000</v>
      </c>
      <c r="E2977" s="16" t="str">
        <f>VLOOKUP(D2977:D6145,'[10]Catalogos CRI'!$A$10:$B$19,2,FALSE)</f>
        <v>APROVECHAMIENTOS</v>
      </c>
      <c r="F2977" s="16" t="str">
        <f t="shared" si="416"/>
        <v>064000</v>
      </c>
      <c r="G2977" s="16" t="str">
        <f>VLOOKUP(F2977:F6145,'[10]Catalogos CRI'!$A$24:$B$65,2,FALSE)</f>
        <v>ACCESORIOS DE LOS APORVECHAMIENTOS</v>
      </c>
      <c r="H2977" s="16" t="str">
        <f t="shared" si="417"/>
        <v>064010</v>
      </c>
      <c r="I2977" s="16" t="str">
        <f>VLOOKUP(H2977:H6145,'[10]Catalogos CRI'!$A$70:$B$148,2,FALSE)</f>
        <v>Otros no especificados</v>
      </c>
      <c r="J2977" s="16" t="str">
        <f t="shared" si="418"/>
        <v>064011</v>
      </c>
      <c r="K2977" s="16" t="str">
        <f>VLOOKUP(J2977:J6145,'[10]Catalogos CRI'!$A$153:$B$335,2,FALSE)</f>
        <v>Otros  accesorios</v>
      </c>
      <c r="L2977" s="16" t="str">
        <f t="shared" si="419"/>
        <v>500</v>
      </c>
      <c r="M2977" s="16" t="str">
        <f>VLOOKUP(L2977:L6145,[11]FF!$A$10:$B$16,2,FALSE)</f>
        <v>Recursos Federales</v>
      </c>
      <c r="N2977" s="16" t="str">
        <f t="shared" si="420"/>
        <v>517</v>
      </c>
      <c r="O2977" s="16" t="s">
        <v>224</v>
      </c>
      <c r="P2977" s="16">
        <v>891637</v>
      </c>
      <c r="Q2977" s="16">
        <v>10</v>
      </c>
      <c r="R2977" s="17">
        <v>0</v>
      </c>
      <c r="S2977" s="17">
        <v>0</v>
      </c>
      <c r="T2977" s="17">
        <f t="shared" si="421"/>
        <v>0</v>
      </c>
      <c r="U2977" s="17">
        <v>0</v>
      </c>
      <c r="V2977" s="17">
        <v>8356.39</v>
      </c>
      <c r="W2977" s="17">
        <f t="shared" si="422"/>
        <v>-8356.39</v>
      </c>
      <c r="X2977" t="str">
        <f>VLOOKUP(J2977,'[12]Conver ASEJ VS Clave Nueva'!$A$4:$C$193,3,FALSE)</f>
        <v>6.4.1.9</v>
      </c>
      <c r="Y2977" t="str">
        <f>VLOOKUP(K2977,'[13]Conver ASEJ VS Clave Nueva'!$B$4:$D$193,3,FALSE)</f>
        <v>Otros  accesorios</v>
      </c>
    </row>
    <row r="2978" spans="1:25" x14ac:dyDescent="0.25">
      <c r="A2978" s="16">
        <v>89197</v>
      </c>
      <c r="B2978" s="16" t="s">
        <v>215</v>
      </c>
      <c r="C2978" s="16" t="str">
        <f t="shared" si="414"/>
        <v>2018</v>
      </c>
      <c r="D2978" s="16" t="str">
        <f t="shared" si="415"/>
        <v>060000</v>
      </c>
      <c r="E2978" s="16" t="str">
        <f>VLOOKUP(D2978:D6146,'[10]Catalogos CRI'!$A$10:$B$19,2,FALSE)</f>
        <v>APROVECHAMIENTOS</v>
      </c>
      <c r="F2978" s="16" t="str">
        <f t="shared" si="416"/>
        <v>064000</v>
      </c>
      <c r="G2978" s="16" t="str">
        <f>VLOOKUP(F2978:F6146,'[10]Catalogos CRI'!$A$24:$B$65,2,FALSE)</f>
        <v>ACCESORIOS DE LOS APORVECHAMIENTOS</v>
      </c>
      <c r="H2978" s="16" t="str">
        <f t="shared" si="417"/>
        <v>064010</v>
      </c>
      <c r="I2978" s="16" t="str">
        <f>VLOOKUP(H2978:H6146,'[10]Catalogos CRI'!$A$70:$B$148,2,FALSE)</f>
        <v>Otros no especificados</v>
      </c>
      <c r="J2978" s="16" t="str">
        <f t="shared" si="418"/>
        <v>064011</v>
      </c>
      <c r="K2978" s="16" t="str">
        <f>VLOOKUP(J2978:J6146,'[10]Catalogos CRI'!$A$153:$B$335,2,FALSE)</f>
        <v>Otros  accesorios</v>
      </c>
      <c r="L2978" s="16" t="str">
        <f t="shared" si="419"/>
        <v>500</v>
      </c>
      <c r="M2978" s="16" t="str">
        <f>VLOOKUP(L2978:L6146,[11]FF!$A$10:$B$16,2,FALSE)</f>
        <v>Recursos Federales</v>
      </c>
      <c r="N2978" s="16" t="str">
        <f t="shared" si="420"/>
        <v>517</v>
      </c>
      <c r="O2978" s="16" t="s">
        <v>224</v>
      </c>
      <c r="P2978" s="16">
        <v>891638</v>
      </c>
      <c r="Q2978" s="16">
        <v>11</v>
      </c>
      <c r="R2978" s="17">
        <v>0</v>
      </c>
      <c r="S2978" s="17">
        <v>0</v>
      </c>
      <c r="T2978" s="17">
        <f t="shared" si="421"/>
        <v>0</v>
      </c>
      <c r="U2978" s="17">
        <v>0</v>
      </c>
      <c r="V2978" s="17">
        <v>37438.86</v>
      </c>
      <c r="W2978" s="17">
        <f t="shared" si="422"/>
        <v>-37438.86</v>
      </c>
      <c r="X2978" t="str">
        <f>VLOOKUP(J2978,'[12]Conver ASEJ VS Clave Nueva'!$A$4:$C$193,3,FALSE)</f>
        <v>6.4.1.9</v>
      </c>
      <c r="Y2978" t="str">
        <f>VLOOKUP(K2978,'[13]Conver ASEJ VS Clave Nueva'!$B$4:$D$193,3,FALSE)</f>
        <v>Otros  accesorios</v>
      </c>
    </row>
    <row r="2979" spans="1:25" x14ac:dyDescent="0.25">
      <c r="A2979" s="16">
        <v>89197</v>
      </c>
      <c r="B2979" s="16" t="s">
        <v>215</v>
      </c>
      <c r="C2979" s="16" t="str">
        <f t="shared" si="414"/>
        <v>2018</v>
      </c>
      <c r="D2979" s="16" t="str">
        <f t="shared" si="415"/>
        <v>060000</v>
      </c>
      <c r="E2979" s="16" t="str">
        <f>VLOOKUP(D2979:D6147,'[10]Catalogos CRI'!$A$10:$B$19,2,FALSE)</f>
        <v>APROVECHAMIENTOS</v>
      </c>
      <c r="F2979" s="16" t="str">
        <f t="shared" si="416"/>
        <v>064000</v>
      </c>
      <c r="G2979" s="16" t="str">
        <f>VLOOKUP(F2979:F6147,'[10]Catalogos CRI'!$A$24:$B$65,2,FALSE)</f>
        <v>ACCESORIOS DE LOS APORVECHAMIENTOS</v>
      </c>
      <c r="H2979" s="16" t="str">
        <f t="shared" si="417"/>
        <v>064010</v>
      </c>
      <c r="I2979" s="16" t="str">
        <f>VLOOKUP(H2979:H6147,'[10]Catalogos CRI'!$A$70:$B$148,2,FALSE)</f>
        <v>Otros no especificados</v>
      </c>
      <c r="J2979" s="16" t="str">
        <f t="shared" si="418"/>
        <v>064011</v>
      </c>
      <c r="K2979" s="16" t="str">
        <f>VLOOKUP(J2979:J6147,'[10]Catalogos CRI'!$A$153:$B$335,2,FALSE)</f>
        <v>Otros  accesorios</v>
      </c>
      <c r="L2979" s="16" t="str">
        <f t="shared" si="419"/>
        <v>500</v>
      </c>
      <c r="M2979" s="16" t="str">
        <f>VLOOKUP(L2979:L6147,[11]FF!$A$10:$B$16,2,FALSE)</f>
        <v>Recursos Federales</v>
      </c>
      <c r="N2979" s="16" t="str">
        <f t="shared" si="420"/>
        <v>517</v>
      </c>
      <c r="O2979" s="16" t="s">
        <v>224</v>
      </c>
      <c r="P2979" s="16">
        <v>891639</v>
      </c>
      <c r="Q2979" s="16">
        <v>12</v>
      </c>
      <c r="R2979" s="17">
        <v>0</v>
      </c>
      <c r="S2979" s="17">
        <v>0</v>
      </c>
      <c r="T2979" s="17">
        <f t="shared" si="421"/>
        <v>0</v>
      </c>
      <c r="U2979" s="17">
        <v>0</v>
      </c>
      <c r="V2979" s="17">
        <v>50016.08</v>
      </c>
      <c r="W2979" s="17">
        <f t="shared" si="422"/>
        <v>-50016.08</v>
      </c>
      <c r="X2979" t="str">
        <f>VLOOKUP(J2979,'[12]Conver ASEJ VS Clave Nueva'!$A$4:$C$193,3,FALSE)</f>
        <v>6.4.1.9</v>
      </c>
      <c r="Y2979" t="str">
        <f>VLOOKUP(K2979,'[13]Conver ASEJ VS Clave Nueva'!$B$4:$D$193,3,FALSE)</f>
        <v>Otros  accesorios</v>
      </c>
    </row>
    <row r="2980" spans="1:25" x14ac:dyDescent="0.25">
      <c r="A2980" s="16">
        <v>89198</v>
      </c>
      <c r="B2980" s="16" t="s">
        <v>216</v>
      </c>
      <c r="C2980" s="16" t="str">
        <f t="shared" si="414"/>
        <v>2018</v>
      </c>
      <c r="D2980" s="16" t="str">
        <f t="shared" si="415"/>
        <v>060000</v>
      </c>
      <c r="E2980" s="16" t="str">
        <f>VLOOKUP(D2980:D6148,'[10]Catalogos CRI'!$A$10:$B$19,2,FALSE)</f>
        <v>APROVECHAMIENTOS</v>
      </c>
      <c r="F2980" s="16" t="str">
        <f t="shared" si="416"/>
        <v>064000</v>
      </c>
      <c r="G2980" s="16" t="str">
        <f>VLOOKUP(F2980:F6148,'[10]Catalogos CRI'!$A$24:$B$65,2,FALSE)</f>
        <v>ACCESORIOS DE LOS APORVECHAMIENTOS</v>
      </c>
      <c r="H2980" s="16" t="str">
        <f t="shared" si="417"/>
        <v>064010</v>
      </c>
      <c r="I2980" s="16" t="str">
        <f>VLOOKUP(H2980:H6148,'[10]Catalogos CRI'!$A$70:$B$148,2,FALSE)</f>
        <v>Otros no especificados</v>
      </c>
      <c r="J2980" s="16" t="str">
        <f t="shared" si="418"/>
        <v>064011</v>
      </c>
      <c r="K2980" s="16" t="str">
        <f>VLOOKUP(J2980:J6148,'[10]Catalogos CRI'!$A$153:$B$335,2,FALSE)</f>
        <v>Otros  accesorios</v>
      </c>
      <c r="L2980" s="16" t="str">
        <f t="shared" si="419"/>
        <v>500</v>
      </c>
      <c r="M2980" s="16" t="str">
        <f>VLOOKUP(L2980:L6148,[11]FF!$A$10:$B$16,2,FALSE)</f>
        <v>Recursos Federales</v>
      </c>
      <c r="N2980" s="16" t="str">
        <f t="shared" si="420"/>
        <v>520</v>
      </c>
      <c r="O2980" s="16" t="s">
        <v>227</v>
      </c>
      <c r="P2980" s="16">
        <v>891640</v>
      </c>
      <c r="Q2980" s="16">
        <v>1</v>
      </c>
      <c r="R2980" s="17">
        <v>0</v>
      </c>
      <c r="S2980" s="17">
        <v>0</v>
      </c>
      <c r="T2980" s="17">
        <f t="shared" si="421"/>
        <v>0</v>
      </c>
      <c r="U2980" s="17">
        <v>0</v>
      </c>
      <c r="V2980" s="17">
        <v>0</v>
      </c>
      <c r="W2980" s="17">
        <f t="shared" si="422"/>
        <v>0</v>
      </c>
      <c r="X2980" t="str">
        <f>VLOOKUP(J2980,'[12]Conver ASEJ VS Clave Nueva'!$A$4:$C$193,3,FALSE)</f>
        <v>6.4.1.9</v>
      </c>
      <c r="Y2980" t="str">
        <f>VLOOKUP(K2980,'[13]Conver ASEJ VS Clave Nueva'!$B$4:$D$193,3,FALSE)</f>
        <v>Otros  accesorios</v>
      </c>
    </row>
    <row r="2981" spans="1:25" x14ac:dyDescent="0.25">
      <c r="A2981" s="16">
        <v>89198</v>
      </c>
      <c r="B2981" s="16" t="s">
        <v>216</v>
      </c>
      <c r="C2981" s="16" t="str">
        <f t="shared" si="414"/>
        <v>2018</v>
      </c>
      <c r="D2981" s="16" t="str">
        <f t="shared" si="415"/>
        <v>060000</v>
      </c>
      <c r="E2981" s="16" t="str">
        <f>VLOOKUP(D2981:D6149,'[10]Catalogos CRI'!$A$10:$B$19,2,FALSE)</f>
        <v>APROVECHAMIENTOS</v>
      </c>
      <c r="F2981" s="16" t="str">
        <f t="shared" si="416"/>
        <v>064000</v>
      </c>
      <c r="G2981" s="16" t="str">
        <f>VLOOKUP(F2981:F6149,'[10]Catalogos CRI'!$A$24:$B$65,2,FALSE)</f>
        <v>ACCESORIOS DE LOS APORVECHAMIENTOS</v>
      </c>
      <c r="H2981" s="16" t="str">
        <f t="shared" si="417"/>
        <v>064010</v>
      </c>
      <c r="I2981" s="16" t="str">
        <f>VLOOKUP(H2981:H6149,'[10]Catalogos CRI'!$A$70:$B$148,2,FALSE)</f>
        <v>Otros no especificados</v>
      </c>
      <c r="J2981" s="16" t="str">
        <f t="shared" si="418"/>
        <v>064011</v>
      </c>
      <c r="K2981" s="16" t="str">
        <f>VLOOKUP(J2981:J6149,'[10]Catalogos CRI'!$A$153:$B$335,2,FALSE)</f>
        <v>Otros  accesorios</v>
      </c>
      <c r="L2981" s="16" t="str">
        <f t="shared" si="419"/>
        <v>500</v>
      </c>
      <c r="M2981" s="16" t="str">
        <f>VLOOKUP(L2981:L6149,[11]FF!$A$10:$B$16,2,FALSE)</f>
        <v>Recursos Federales</v>
      </c>
      <c r="N2981" s="16" t="str">
        <f t="shared" si="420"/>
        <v>520</v>
      </c>
      <c r="O2981" s="16" t="s">
        <v>227</v>
      </c>
      <c r="P2981" s="16">
        <v>891641</v>
      </c>
      <c r="Q2981" s="16">
        <v>2</v>
      </c>
      <c r="R2981" s="17">
        <v>0</v>
      </c>
      <c r="S2981" s="17">
        <v>0</v>
      </c>
      <c r="T2981" s="17">
        <f t="shared" si="421"/>
        <v>0</v>
      </c>
      <c r="U2981" s="17">
        <v>0</v>
      </c>
      <c r="V2981" s="17">
        <v>0</v>
      </c>
      <c r="W2981" s="17">
        <f t="shared" si="422"/>
        <v>0</v>
      </c>
      <c r="X2981" t="str">
        <f>VLOOKUP(J2981,'[12]Conver ASEJ VS Clave Nueva'!$A$4:$C$193,3,FALSE)</f>
        <v>6.4.1.9</v>
      </c>
      <c r="Y2981" t="str">
        <f>VLOOKUP(K2981,'[13]Conver ASEJ VS Clave Nueva'!$B$4:$D$193,3,FALSE)</f>
        <v>Otros  accesorios</v>
      </c>
    </row>
    <row r="2982" spans="1:25" x14ac:dyDescent="0.25">
      <c r="A2982" s="16">
        <v>89198</v>
      </c>
      <c r="B2982" s="16" t="s">
        <v>216</v>
      </c>
      <c r="C2982" s="16" t="str">
        <f t="shared" si="414"/>
        <v>2018</v>
      </c>
      <c r="D2982" s="16" t="str">
        <f t="shared" si="415"/>
        <v>060000</v>
      </c>
      <c r="E2982" s="16" t="str">
        <f>VLOOKUP(D2982:D6150,'[10]Catalogos CRI'!$A$10:$B$19,2,FALSE)</f>
        <v>APROVECHAMIENTOS</v>
      </c>
      <c r="F2982" s="16" t="str">
        <f t="shared" si="416"/>
        <v>064000</v>
      </c>
      <c r="G2982" s="16" t="str">
        <f>VLOOKUP(F2982:F6150,'[10]Catalogos CRI'!$A$24:$B$65,2,FALSE)</f>
        <v>ACCESORIOS DE LOS APORVECHAMIENTOS</v>
      </c>
      <c r="H2982" s="16" t="str">
        <f t="shared" si="417"/>
        <v>064010</v>
      </c>
      <c r="I2982" s="16" t="str">
        <f>VLOOKUP(H2982:H6150,'[10]Catalogos CRI'!$A$70:$B$148,2,FALSE)</f>
        <v>Otros no especificados</v>
      </c>
      <c r="J2982" s="16" t="str">
        <f t="shared" si="418"/>
        <v>064011</v>
      </c>
      <c r="K2982" s="16" t="str">
        <f>VLOOKUP(J2982:J6150,'[10]Catalogos CRI'!$A$153:$B$335,2,FALSE)</f>
        <v>Otros  accesorios</v>
      </c>
      <c r="L2982" s="16" t="str">
        <f t="shared" si="419"/>
        <v>500</v>
      </c>
      <c r="M2982" s="16" t="str">
        <f>VLOOKUP(L2982:L6150,[11]FF!$A$10:$B$16,2,FALSE)</f>
        <v>Recursos Federales</v>
      </c>
      <c r="N2982" s="16" t="str">
        <f t="shared" si="420"/>
        <v>520</v>
      </c>
      <c r="O2982" s="16" t="s">
        <v>227</v>
      </c>
      <c r="P2982" s="16">
        <v>891642</v>
      </c>
      <c r="Q2982" s="16">
        <v>3</v>
      </c>
      <c r="R2982" s="17">
        <v>0</v>
      </c>
      <c r="S2982" s="17">
        <v>0</v>
      </c>
      <c r="T2982" s="17">
        <f t="shared" si="421"/>
        <v>0</v>
      </c>
      <c r="U2982" s="17">
        <v>0</v>
      </c>
      <c r="V2982" s="17">
        <v>0</v>
      </c>
      <c r="W2982" s="17">
        <f t="shared" si="422"/>
        <v>0</v>
      </c>
      <c r="X2982" t="str">
        <f>VLOOKUP(J2982,'[12]Conver ASEJ VS Clave Nueva'!$A$4:$C$193,3,FALSE)</f>
        <v>6.4.1.9</v>
      </c>
      <c r="Y2982" t="str">
        <f>VLOOKUP(K2982,'[13]Conver ASEJ VS Clave Nueva'!$B$4:$D$193,3,FALSE)</f>
        <v>Otros  accesorios</v>
      </c>
    </row>
    <row r="2983" spans="1:25" x14ac:dyDescent="0.25">
      <c r="A2983" s="16">
        <v>89198</v>
      </c>
      <c r="B2983" s="16" t="s">
        <v>216</v>
      </c>
      <c r="C2983" s="16" t="str">
        <f t="shared" si="414"/>
        <v>2018</v>
      </c>
      <c r="D2983" s="16" t="str">
        <f t="shared" si="415"/>
        <v>060000</v>
      </c>
      <c r="E2983" s="16" t="str">
        <f>VLOOKUP(D2983:D6151,'[10]Catalogos CRI'!$A$10:$B$19,2,FALSE)</f>
        <v>APROVECHAMIENTOS</v>
      </c>
      <c r="F2983" s="16" t="str">
        <f t="shared" si="416"/>
        <v>064000</v>
      </c>
      <c r="G2983" s="16" t="str">
        <f>VLOOKUP(F2983:F6151,'[10]Catalogos CRI'!$A$24:$B$65,2,FALSE)</f>
        <v>ACCESORIOS DE LOS APORVECHAMIENTOS</v>
      </c>
      <c r="H2983" s="16" t="str">
        <f t="shared" si="417"/>
        <v>064010</v>
      </c>
      <c r="I2983" s="16" t="str">
        <f>VLOOKUP(H2983:H6151,'[10]Catalogos CRI'!$A$70:$B$148,2,FALSE)</f>
        <v>Otros no especificados</v>
      </c>
      <c r="J2983" s="16" t="str">
        <f t="shared" si="418"/>
        <v>064011</v>
      </c>
      <c r="K2983" s="16" t="str">
        <f>VLOOKUP(J2983:J6151,'[10]Catalogos CRI'!$A$153:$B$335,2,FALSE)</f>
        <v>Otros  accesorios</v>
      </c>
      <c r="L2983" s="16" t="str">
        <f t="shared" si="419"/>
        <v>500</v>
      </c>
      <c r="M2983" s="16" t="str">
        <f>VLOOKUP(L2983:L6151,[11]FF!$A$10:$B$16,2,FALSE)</f>
        <v>Recursos Federales</v>
      </c>
      <c r="N2983" s="16" t="str">
        <f t="shared" si="420"/>
        <v>520</v>
      </c>
      <c r="O2983" s="16" t="s">
        <v>227</v>
      </c>
      <c r="P2983" s="16">
        <v>891643</v>
      </c>
      <c r="Q2983" s="16">
        <v>4</v>
      </c>
      <c r="R2983" s="17">
        <v>0</v>
      </c>
      <c r="S2983" s="17">
        <v>0</v>
      </c>
      <c r="T2983" s="17">
        <f t="shared" si="421"/>
        <v>0</v>
      </c>
      <c r="U2983" s="17">
        <v>0</v>
      </c>
      <c r="V2983" s="17">
        <v>0</v>
      </c>
      <c r="W2983" s="17">
        <f t="shared" si="422"/>
        <v>0</v>
      </c>
      <c r="X2983" t="str">
        <f>VLOOKUP(J2983,'[12]Conver ASEJ VS Clave Nueva'!$A$4:$C$193,3,FALSE)</f>
        <v>6.4.1.9</v>
      </c>
      <c r="Y2983" t="str">
        <f>VLOOKUP(K2983,'[13]Conver ASEJ VS Clave Nueva'!$B$4:$D$193,3,FALSE)</f>
        <v>Otros  accesorios</v>
      </c>
    </row>
    <row r="2984" spans="1:25" x14ac:dyDescent="0.25">
      <c r="A2984" s="16">
        <v>89198</v>
      </c>
      <c r="B2984" s="16" t="s">
        <v>216</v>
      </c>
      <c r="C2984" s="16" t="str">
        <f t="shared" si="414"/>
        <v>2018</v>
      </c>
      <c r="D2984" s="16" t="str">
        <f t="shared" si="415"/>
        <v>060000</v>
      </c>
      <c r="E2984" s="16" t="str">
        <f>VLOOKUP(D2984:D6152,'[10]Catalogos CRI'!$A$10:$B$19,2,FALSE)</f>
        <v>APROVECHAMIENTOS</v>
      </c>
      <c r="F2984" s="16" t="str">
        <f t="shared" si="416"/>
        <v>064000</v>
      </c>
      <c r="G2984" s="16" t="str">
        <f>VLOOKUP(F2984:F6152,'[10]Catalogos CRI'!$A$24:$B$65,2,FALSE)</f>
        <v>ACCESORIOS DE LOS APORVECHAMIENTOS</v>
      </c>
      <c r="H2984" s="16" t="str">
        <f t="shared" si="417"/>
        <v>064010</v>
      </c>
      <c r="I2984" s="16" t="str">
        <f>VLOOKUP(H2984:H6152,'[10]Catalogos CRI'!$A$70:$B$148,2,FALSE)</f>
        <v>Otros no especificados</v>
      </c>
      <c r="J2984" s="16" t="str">
        <f t="shared" si="418"/>
        <v>064011</v>
      </c>
      <c r="K2984" s="16" t="str">
        <f>VLOOKUP(J2984:J6152,'[10]Catalogos CRI'!$A$153:$B$335,2,FALSE)</f>
        <v>Otros  accesorios</v>
      </c>
      <c r="L2984" s="16" t="str">
        <f t="shared" si="419"/>
        <v>500</v>
      </c>
      <c r="M2984" s="16" t="str">
        <f>VLOOKUP(L2984:L6152,[11]FF!$A$10:$B$16,2,FALSE)</f>
        <v>Recursos Federales</v>
      </c>
      <c r="N2984" s="16" t="str">
        <f t="shared" si="420"/>
        <v>520</v>
      </c>
      <c r="O2984" s="16" t="s">
        <v>227</v>
      </c>
      <c r="P2984" s="16">
        <v>891644</v>
      </c>
      <c r="Q2984" s="16">
        <v>5</v>
      </c>
      <c r="R2984" s="17">
        <v>0</v>
      </c>
      <c r="S2984" s="17">
        <v>0</v>
      </c>
      <c r="T2984" s="17">
        <f t="shared" si="421"/>
        <v>0</v>
      </c>
      <c r="U2984" s="17">
        <v>0</v>
      </c>
      <c r="V2984" s="17">
        <v>0</v>
      </c>
      <c r="W2984" s="17">
        <f t="shared" si="422"/>
        <v>0</v>
      </c>
      <c r="X2984" t="str">
        <f>VLOOKUP(J2984,'[12]Conver ASEJ VS Clave Nueva'!$A$4:$C$193,3,FALSE)</f>
        <v>6.4.1.9</v>
      </c>
      <c r="Y2984" t="str">
        <f>VLOOKUP(K2984,'[13]Conver ASEJ VS Clave Nueva'!$B$4:$D$193,3,FALSE)</f>
        <v>Otros  accesorios</v>
      </c>
    </row>
    <row r="2985" spans="1:25" x14ac:dyDescent="0.25">
      <c r="A2985" s="16">
        <v>89198</v>
      </c>
      <c r="B2985" s="16" t="s">
        <v>216</v>
      </c>
      <c r="C2985" s="16" t="str">
        <f t="shared" si="414"/>
        <v>2018</v>
      </c>
      <c r="D2985" s="16" t="str">
        <f t="shared" si="415"/>
        <v>060000</v>
      </c>
      <c r="E2985" s="16" t="str">
        <f>VLOOKUP(D2985:D6153,'[10]Catalogos CRI'!$A$10:$B$19,2,FALSE)</f>
        <v>APROVECHAMIENTOS</v>
      </c>
      <c r="F2985" s="16" t="str">
        <f t="shared" si="416"/>
        <v>064000</v>
      </c>
      <c r="G2985" s="16" t="str">
        <f>VLOOKUP(F2985:F6153,'[10]Catalogos CRI'!$A$24:$B$65,2,FALSE)</f>
        <v>ACCESORIOS DE LOS APORVECHAMIENTOS</v>
      </c>
      <c r="H2985" s="16" t="str">
        <f t="shared" si="417"/>
        <v>064010</v>
      </c>
      <c r="I2985" s="16" t="str">
        <f>VLOOKUP(H2985:H6153,'[10]Catalogos CRI'!$A$70:$B$148,2,FALSE)</f>
        <v>Otros no especificados</v>
      </c>
      <c r="J2985" s="16" t="str">
        <f t="shared" si="418"/>
        <v>064011</v>
      </c>
      <c r="K2985" s="16" t="str">
        <f>VLOOKUP(J2985:J6153,'[10]Catalogos CRI'!$A$153:$B$335,2,FALSE)</f>
        <v>Otros  accesorios</v>
      </c>
      <c r="L2985" s="16" t="str">
        <f t="shared" si="419"/>
        <v>500</v>
      </c>
      <c r="M2985" s="16" t="str">
        <f>VLOOKUP(L2985:L6153,[11]FF!$A$10:$B$16,2,FALSE)</f>
        <v>Recursos Federales</v>
      </c>
      <c r="N2985" s="16" t="str">
        <f t="shared" si="420"/>
        <v>520</v>
      </c>
      <c r="O2985" s="16" t="s">
        <v>227</v>
      </c>
      <c r="P2985" s="16">
        <v>891645</v>
      </c>
      <c r="Q2985" s="16">
        <v>6</v>
      </c>
      <c r="R2985" s="17">
        <v>0</v>
      </c>
      <c r="S2985" s="17">
        <v>0</v>
      </c>
      <c r="T2985" s="17">
        <f t="shared" si="421"/>
        <v>0</v>
      </c>
      <c r="U2985" s="17">
        <v>0</v>
      </c>
      <c r="V2985" s="17">
        <v>0</v>
      </c>
      <c r="W2985" s="17">
        <f t="shared" si="422"/>
        <v>0</v>
      </c>
      <c r="X2985" t="str">
        <f>VLOOKUP(J2985,'[12]Conver ASEJ VS Clave Nueva'!$A$4:$C$193,3,FALSE)</f>
        <v>6.4.1.9</v>
      </c>
      <c r="Y2985" t="str">
        <f>VLOOKUP(K2985,'[13]Conver ASEJ VS Clave Nueva'!$B$4:$D$193,3,FALSE)</f>
        <v>Otros  accesorios</v>
      </c>
    </row>
    <row r="2986" spans="1:25" x14ac:dyDescent="0.25">
      <c r="A2986" s="16">
        <v>89198</v>
      </c>
      <c r="B2986" s="16" t="s">
        <v>216</v>
      </c>
      <c r="C2986" s="16" t="str">
        <f t="shared" si="414"/>
        <v>2018</v>
      </c>
      <c r="D2986" s="16" t="str">
        <f t="shared" si="415"/>
        <v>060000</v>
      </c>
      <c r="E2986" s="16" t="str">
        <f>VLOOKUP(D2986:D6154,'[10]Catalogos CRI'!$A$10:$B$19,2,FALSE)</f>
        <v>APROVECHAMIENTOS</v>
      </c>
      <c r="F2986" s="16" t="str">
        <f t="shared" si="416"/>
        <v>064000</v>
      </c>
      <c r="G2986" s="16" t="str">
        <f>VLOOKUP(F2986:F6154,'[10]Catalogos CRI'!$A$24:$B$65,2,FALSE)</f>
        <v>ACCESORIOS DE LOS APORVECHAMIENTOS</v>
      </c>
      <c r="H2986" s="16" t="str">
        <f t="shared" si="417"/>
        <v>064010</v>
      </c>
      <c r="I2986" s="16" t="str">
        <f>VLOOKUP(H2986:H6154,'[10]Catalogos CRI'!$A$70:$B$148,2,FALSE)</f>
        <v>Otros no especificados</v>
      </c>
      <c r="J2986" s="16" t="str">
        <f t="shared" si="418"/>
        <v>064011</v>
      </c>
      <c r="K2986" s="16" t="str">
        <f>VLOOKUP(J2986:J6154,'[10]Catalogos CRI'!$A$153:$B$335,2,FALSE)</f>
        <v>Otros  accesorios</v>
      </c>
      <c r="L2986" s="16" t="str">
        <f t="shared" si="419"/>
        <v>500</v>
      </c>
      <c r="M2986" s="16" t="str">
        <f>VLOOKUP(L2986:L6154,[11]FF!$A$10:$B$16,2,FALSE)</f>
        <v>Recursos Federales</v>
      </c>
      <c r="N2986" s="16" t="str">
        <f t="shared" si="420"/>
        <v>520</v>
      </c>
      <c r="O2986" s="16" t="s">
        <v>227</v>
      </c>
      <c r="P2986" s="16">
        <v>891646</v>
      </c>
      <c r="Q2986" s="16">
        <v>7</v>
      </c>
      <c r="R2986" s="17">
        <v>0</v>
      </c>
      <c r="S2986" s="17">
        <v>0</v>
      </c>
      <c r="T2986" s="17">
        <f t="shared" si="421"/>
        <v>0</v>
      </c>
      <c r="U2986" s="17">
        <v>0</v>
      </c>
      <c r="V2986" s="17">
        <v>0</v>
      </c>
      <c r="W2986" s="17">
        <f t="shared" si="422"/>
        <v>0</v>
      </c>
      <c r="X2986" t="str">
        <f>VLOOKUP(J2986,'[12]Conver ASEJ VS Clave Nueva'!$A$4:$C$193,3,FALSE)</f>
        <v>6.4.1.9</v>
      </c>
      <c r="Y2986" t="str">
        <f>VLOOKUP(K2986,'[13]Conver ASEJ VS Clave Nueva'!$B$4:$D$193,3,FALSE)</f>
        <v>Otros  accesorios</v>
      </c>
    </row>
    <row r="2987" spans="1:25" x14ac:dyDescent="0.25">
      <c r="A2987" s="16">
        <v>89198</v>
      </c>
      <c r="B2987" s="16" t="s">
        <v>216</v>
      </c>
      <c r="C2987" s="16" t="str">
        <f t="shared" si="414"/>
        <v>2018</v>
      </c>
      <c r="D2987" s="16" t="str">
        <f t="shared" si="415"/>
        <v>060000</v>
      </c>
      <c r="E2987" s="16" t="str">
        <f>VLOOKUP(D2987:D6155,'[10]Catalogos CRI'!$A$10:$B$19,2,FALSE)</f>
        <v>APROVECHAMIENTOS</v>
      </c>
      <c r="F2987" s="16" t="str">
        <f t="shared" si="416"/>
        <v>064000</v>
      </c>
      <c r="G2987" s="16" t="str">
        <f>VLOOKUP(F2987:F6155,'[10]Catalogos CRI'!$A$24:$B$65,2,FALSE)</f>
        <v>ACCESORIOS DE LOS APORVECHAMIENTOS</v>
      </c>
      <c r="H2987" s="16" t="str">
        <f t="shared" si="417"/>
        <v>064010</v>
      </c>
      <c r="I2987" s="16" t="str">
        <f>VLOOKUP(H2987:H6155,'[10]Catalogos CRI'!$A$70:$B$148,2,FALSE)</f>
        <v>Otros no especificados</v>
      </c>
      <c r="J2987" s="16" t="str">
        <f t="shared" si="418"/>
        <v>064011</v>
      </c>
      <c r="K2987" s="16" t="str">
        <f>VLOOKUP(J2987:J6155,'[10]Catalogos CRI'!$A$153:$B$335,2,FALSE)</f>
        <v>Otros  accesorios</v>
      </c>
      <c r="L2987" s="16" t="str">
        <f t="shared" si="419"/>
        <v>500</v>
      </c>
      <c r="M2987" s="16" t="str">
        <f>VLOOKUP(L2987:L6155,[11]FF!$A$10:$B$16,2,FALSE)</f>
        <v>Recursos Federales</v>
      </c>
      <c r="N2987" s="16" t="str">
        <f t="shared" si="420"/>
        <v>520</v>
      </c>
      <c r="O2987" s="16" t="s">
        <v>227</v>
      </c>
      <c r="P2987" s="16">
        <v>891647</v>
      </c>
      <c r="Q2987" s="16">
        <v>8</v>
      </c>
      <c r="R2987" s="17">
        <v>0</v>
      </c>
      <c r="S2987" s="17">
        <v>0</v>
      </c>
      <c r="T2987" s="17">
        <f t="shared" si="421"/>
        <v>0</v>
      </c>
      <c r="U2987" s="17">
        <v>0</v>
      </c>
      <c r="V2987" s="17">
        <v>0</v>
      </c>
      <c r="W2987" s="17">
        <f t="shared" si="422"/>
        <v>0</v>
      </c>
      <c r="X2987" t="str">
        <f>VLOOKUP(J2987,'[12]Conver ASEJ VS Clave Nueva'!$A$4:$C$193,3,FALSE)</f>
        <v>6.4.1.9</v>
      </c>
      <c r="Y2987" t="str">
        <f>VLOOKUP(K2987,'[13]Conver ASEJ VS Clave Nueva'!$B$4:$D$193,3,FALSE)</f>
        <v>Otros  accesorios</v>
      </c>
    </row>
    <row r="2988" spans="1:25" x14ac:dyDescent="0.25">
      <c r="A2988" s="16">
        <v>89198</v>
      </c>
      <c r="B2988" s="16" t="s">
        <v>216</v>
      </c>
      <c r="C2988" s="16" t="str">
        <f t="shared" si="414"/>
        <v>2018</v>
      </c>
      <c r="D2988" s="16" t="str">
        <f t="shared" si="415"/>
        <v>060000</v>
      </c>
      <c r="E2988" s="16" t="str">
        <f>VLOOKUP(D2988:D6156,'[10]Catalogos CRI'!$A$10:$B$19,2,FALSE)</f>
        <v>APROVECHAMIENTOS</v>
      </c>
      <c r="F2988" s="16" t="str">
        <f t="shared" si="416"/>
        <v>064000</v>
      </c>
      <c r="G2988" s="16" t="str">
        <f>VLOOKUP(F2988:F6156,'[10]Catalogos CRI'!$A$24:$B$65,2,FALSE)</f>
        <v>ACCESORIOS DE LOS APORVECHAMIENTOS</v>
      </c>
      <c r="H2988" s="16" t="str">
        <f t="shared" si="417"/>
        <v>064010</v>
      </c>
      <c r="I2988" s="16" t="str">
        <f>VLOOKUP(H2988:H6156,'[10]Catalogos CRI'!$A$70:$B$148,2,FALSE)</f>
        <v>Otros no especificados</v>
      </c>
      <c r="J2988" s="16" t="str">
        <f t="shared" si="418"/>
        <v>064011</v>
      </c>
      <c r="K2988" s="16" t="str">
        <f>VLOOKUP(J2988:J6156,'[10]Catalogos CRI'!$A$153:$B$335,2,FALSE)</f>
        <v>Otros  accesorios</v>
      </c>
      <c r="L2988" s="16" t="str">
        <f t="shared" si="419"/>
        <v>500</v>
      </c>
      <c r="M2988" s="16" t="str">
        <f>VLOOKUP(L2988:L6156,[11]FF!$A$10:$B$16,2,FALSE)</f>
        <v>Recursos Federales</v>
      </c>
      <c r="N2988" s="16" t="str">
        <f t="shared" si="420"/>
        <v>520</v>
      </c>
      <c r="O2988" s="16" t="s">
        <v>227</v>
      </c>
      <c r="P2988" s="16">
        <v>891648</v>
      </c>
      <c r="Q2988" s="16">
        <v>9</v>
      </c>
      <c r="R2988" s="17">
        <v>0</v>
      </c>
      <c r="S2988" s="17">
        <v>0</v>
      </c>
      <c r="T2988" s="17">
        <f t="shared" si="421"/>
        <v>0</v>
      </c>
      <c r="U2988" s="17">
        <v>0</v>
      </c>
      <c r="V2988" s="17">
        <v>0</v>
      </c>
      <c r="W2988" s="17">
        <f t="shared" si="422"/>
        <v>0</v>
      </c>
      <c r="X2988" t="str">
        <f>VLOOKUP(J2988,'[12]Conver ASEJ VS Clave Nueva'!$A$4:$C$193,3,FALSE)</f>
        <v>6.4.1.9</v>
      </c>
      <c r="Y2988" t="str">
        <f>VLOOKUP(K2988,'[13]Conver ASEJ VS Clave Nueva'!$B$4:$D$193,3,FALSE)</f>
        <v>Otros  accesorios</v>
      </c>
    </row>
    <row r="2989" spans="1:25" x14ac:dyDescent="0.25">
      <c r="A2989" s="16">
        <v>89198</v>
      </c>
      <c r="B2989" s="16" t="s">
        <v>216</v>
      </c>
      <c r="C2989" s="16" t="str">
        <f t="shared" si="414"/>
        <v>2018</v>
      </c>
      <c r="D2989" s="16" t="str">
        <f t="shared" si="415"/>
        <v>060000</v>
      </c>
      <c r="E2989" s="16" t="str">
        <f>VLOOKUP(D2989:D6157,'[10]Catalogos CRI'!$A$10:$B$19,2,FALSE)</f>
        <v>APROVECHAMIENTOS</v>
      </c>
      <c r="F2989" s="16" t="str">
        <f t="shared" si="416"/>
        <v>064000</v>
      </c>
      <c r="G2989" s="16" t="str">
        <f>VLOOKUP(F2989:F6157,'[10]Catalogos CRI'!$A$24:$B$65,2,FALSE)</f>
        <v>ACCESORIOS DE LOS APORVECHAMIENTOS</v>
      </c>
      <c r="H2989" s="16" t="str">
        <f t="shared" si="417"/>
        <v>064010</v>
      </c>
      <c r="I2989" s="16" t="str">
        <f>VLOOKUP(H2989:H6157,'[10]Catalogos CRI'!$A$70:$B$148,2,FALSE)</f>
        <v>Otros no especificados</v>
      </c>
      <c r="J2989" s="16" t="str">
        <f t="shared" si="418"/>
        <v>064011</v>
      </c>
      <c r="K2989" s="16" t="str">
        <f>VLOOKUP(J2989:J6157,'[10]Catalogos CRI'!$A$153:$B$335,2,FALSE)</f>
        <v>Otros  accesorios</v>
      </c>
      <c r="L2989" s="16" t="str">
        <f t="shared" si="419"/>
        <v>500</v>
      </c>
      <c r="M2989" s="16" t="str">
        <f>VLOOKUP(L2989:L6157,[11]FF!$A$10:$B$16,2,FALSE)</f>
        <v>Recursos Federales</v>
      </c>
      <c r="N2989" s="16" t="str">
        <f t="shared" si="420"/>
        <v>520</v>
      </c>
      <c r="O2989" s="16" t="s">
        <v>227</v>
      </c>
      <c r="P2989" s="16">
        <v>891649</v>
      </c>
      <c r="Q2989" s="16">
        <v>10</v>
      </c>
      <c r="R2989" s="17">
        <v>0</v>
      </c>
      <c r="S2989" s="17">
        <v>0</v>
      </c>
      <c r="T2989" s="17">
        <f t="shared" si="421"/>
        <v>0</v>
      </c>
      <c r="U2989" s="17">
        <v>0</v>
      </c>
      <c r="V2989" s="17">
        <v>100.54</v>
      </c>
      <c r="W2989" s="17">
        <f t="shared" si="422"/>
        <v>-100.54</v>
      </c>
      <c r="X2989" t="str">
        <f>VLOOKUP(J2989,'[12]Conver ASEJ VS Clave Nueva'!$A$4:$C$193,3,FALSE)</f>
        <v>6.4.1.9</v>
      </c>
      <c r="Y2989" t="str">
        <f>VLOOKUP(K2989,'[13]Conver ASEJ VS Clave Nueva'!$B$4:$D$193,3,FALSE)</f>
        <v>Otros  accesorios</v>
      </c>
    </row>
    <row r="2990" spans="1:25" x14ac:dyDescent="0.25">
      <c r="A2990" s="16">
        <v>89198</v>
      </c>
      <c r="B2990" s="16" t="s">
        <v>216</v>
      </c>
      <c r="C2990" s="16" t="str">
        <f t="shared" si="414"/>
        <v>2018</v>
      </c>
      <c r="D2990" s="16" t="str">
        <f t="shared" si="415"/>
        <v>060000</v>
      </c>
      <c r="E2990" s="16" t="str">
        <f>VLOOKUP(D2990:D6158,'[10]Catalogos CRI'!$A$10:$B$19,2,FALSE)</f>
        <v>APROVECHAMIENTOS</v>
      </c>
      <c r="F2990" s="16" t="str">
        <f t="shared" si="416"/>
        <v>064000</v>
      </c>
      <c r="G2990" s="16" t="str">
        <f>VLOOKUP(F2990:F6158,'[10]Catalogos CRI'!$A$24:$B$65,2,FALSE)</f>
        <v>ACCESORIOS DE LOS APORVECHAMIENTOS</v>
      </c>
      <c r="H2990" s="16" t="str">
        <f t="shared" si="417"/>
        <v>064010</v>
      </c>
      <c r="I2990" s="16" t="str">
        <f>VLOOKUP(H2990:H6158,'[10]Catalogos CRI'!$A$70:$B$148,2,FALSE)</f>
        <v>Otros no especificados</v>
      </c>
      <c r="J2990" s="16" t="str">
        <f t="shared" si="418"/>
        <v>064011</v>
      </c>
      <c r="K2990" s="16" t="str">
        <f>VLOOKUP(J2990:J6158,'[10]Catalogos CRI'!$A$153:$B$335,2,FALSE)</f>
        <v>Otros  accesorios</v>
      </c>
      <c r="L2990" s="16" t="str">
        <f t="shared" si="419"/>
        <v>500</v>
      </c>
      <c r="M2990" s="16" t="str">
        <f>VLOOKUP(L2990:L6158,[11]FF!$A$10:$B$16,2,FALSE)</f>
        <v>Recursos Federales</v>
      </c>
      <c r="N2990" s="16" t="str">
        <f t="shared" si="420"/>
        <v>520</v>
      </c>
      <c r="O2990" s="16" t="s">
        <v>227</v>
      </c>
      <c r="P2990" s="16">
        <v>891650</v>
      </c>
      <c r="Q2990" s="16">
        <v>11</v>
      </c>
      <c r="R2990" s="17">
        <v>0</v>
      </c>
      <c r="S2990" s="17">
        <v>0</v>
      </c>
      <c r="T2990" s="17">
        <f t="shared" si="421"/>
        <v>0</v>
      </c>
      <c r="U2990" s="17">
        <v>0</v>
      </c>
      <c r="V2990" s="17">
        <v>232.03</v>
      </c>
      <c r="W2990" s="17">
        <f t="shared" si="422"/>
        <v>-232.03</v>
      </c>
      <c r="X2990" t="str">
        <f>VLOOKUP(J2990,'[12]Conver ASEJ VS Clave Nueva'!$A$4:$C$193,3,FALSE)</f>
        <v>6.4.1.9</v>
      </c>
      <c r="Y2990" t="str">
        <f>VLOOKUP(K2990,'[13]Conver ASEJ VS Clave Nueva'!$B$4:$D$193,3,FALSE)</f>
        <v>Otros  accesorios</v>
      </c>
    </row>
    <row r="2991" spans="1:25" x14ac:dyDescent="0.25">
      <c r="A2991" s="16">
        <v>89198</v>
      </c>
      <c r="B2991" s="16" t="s">
        <v>216</v>
      </c>
      <c r="C2991" s="16" t="str">
        <f t="shared" si="414"/>
        <v>2018</v>
      </c>
      <c r="D2991" s="16" t="str">
        <f t="shared" si="415"/>
        <v>060000</v>
      </c>
      <c r="E2991" s="16" t="str">
        <f>VLOOKUP(D2991:D6159,'[10]Catalogos CRI'!$A$10:$B$19,2,FALSE)</f>
        <v>APROVECHAMIENTOS</v>
      </c>
      <c r="F2991" s="16" t="str">
        <f t="shared" si="416"/>
        <v>064000</v>
      </c>
      <c r="G2991" s="16" t="str">
        <f>VLOOKUP(F2991:F6159,'[10]Catalogos CRI'!$A$24:$B$65,2,FALSE)</f>
        <v>ACCESORIOS DE LOS APORVECHAMIENTOS</v>
      </c>
      <c r="H2991" s="16" t="str">
        <f t="shared" si="417"/>
        <v>064010</v>
      </c>
      <c r="I2991" s="16" t="str">
        <f>VLOOKUP(H2991:H6159,'[10]Catalogos CRI'!$A$70:$B$148,2,FALSE)</f>
        <v>Otros no especificados</v>
      </c>
      <c r="J2991" s="16" t="str">
        <f t="shared" si="418"/>
        <v>064011</v>
      </c>
      <c r="K2991" s="16" t="str">
        <f>VLOOKUP(J2991:J6159,'[10]Catalogos CRI'!$A$153:$B$335,2,FALSE)</f>
        <v>Otros  accesorios</v>
      </c>
      <c r="L2991" s="16" t="str">
        <f t="shared" si="419"/>
        <v>500</v>
      </c>
      <c r="M2991" s="16" t="str">
        <f>VLOOKUP(L2991:L6159,[11]FF!$A$10:$B$16,2,FALSE)</f>
        <v>Recursos Federales</v>
      </c>
      <c r="N2991" s="16" t="str">
        <f t="shared" si="420"/>
        <v>520</v>
      </c>
      <c r="O2991" s="16" t="s">
        <v>227</v>
      </c>
      <c r="P2991" s="16">
        <v>891651</v>
      </c>
      <c r="Q2991" s="16">
        <v>12</v>
      </c>
      <c r="R2991" s="17">
        <v>0</v>
      </c>
      <c r="S2991" s="17">
        <v>0</v>
      </c>
      <c r="T2991" s="17">
        <f t="shared" si="421"/>
        <v>0</v>
      </c>
      <c r="U2991" s="17">
        <v>0</v>
      </c>
      <c r="V2991" s="17">
        <v>239.82</v>
      </c>
      <c r="W2991" s="17">
        <f t="shared" si="422"/>
        <v>-239.82</v>
      </c>
      <c r="X2991" t="str">
        <f>VLOOKUP(J2991,'[12]Conver ASEJ VS Clave Nueva'!$A$4:$C$193,3,FALSE)</f>
        <v>6.4.1.9</v>
      </c>
      <c r="Y2991" t="str">
        <f>VLOOKUP(K2991,'[13]Conver ASEJ VS Clave Nueva'!$B$4:$D$193,3,FALSE)</f>
        <v>Otros  accesorios</v>
      </c>
    </row>
    <row r="2992" spans="1:25" x14ac:dyDescent="0.25">
      <c r="A2992" s="16">
        <v>89199</v>
      </c>
      <c r="B2992" s="16" t="s">
        <v>217</v>
      </c>
      <c r="C2992" s="16" t="str">
        <f t="shared" si="414"/>
        <v>2018</v>
      </c>
      <c r="D2992" s="16" t="str">
        <f t="shared" si="415"/>
        <v>080000</v>
      </c>
      <c r="E2992" s="16" t="str">
        <f>VLOOKUP(D2992:D6160,'[10]Catalogos CRI'!$A$10:$B$19,2,FALSE)</f>
        <v>PARTICIPACIONES Y APORTACIONES</v>
      </c>
      <c r="F2992" s="16" t="str">
        <f t="shared" si="416"/>
        <v>081000</v>
      </c>
      <c r="G2992" s="16" t="str">
        <f>VLOOKUP(F2992:F6160,'[10]Catalogos CRI'!$A$24:$B$65,2,FALSE)</f>
        <v>PARTICIPACIONES</v>
      </c>
      <c r="H2992" s="16" t="str">
        <f t="shared" si="417"/>
        <v>081010</v>
      </c>
      <c r="I2992" s="16" t="str">
        <f>VLOOKUP(H2992:H6160,'[10]Catalogos CRI'!$A$70:$B$148,2,FALSE)</f>
        <v>Participaciones</v>
      </c>
      <c r="J2992" s="16" t="str">
        <f t="shared" si="418"/>
        <v>081011</v>
      </c>
      <c r="K2992" s="16" t="str">
        <f>VLOOKUP(J2992:J6160,'[10]Catalogos CRI'!$A$153:$B$335,2,FALSE)</f>
        <v>Federales</v>
      </c>
      <c r="L2992" s="16" t="str">
        <f t="shared" si="419"/>
        <v>400</v>
      </c>
      <c r="M2992" s="16" t="str">
        <f>VLOOKUP(L2992:L6160,[11]FF!$A$10:$B$16,2,FALSE)</f>
        <v>Ingresos Propios</v>
      </c>
      <c r="N2992" s="16" t="str">
        <f t="shared" si="420"/>
        <v>401</v>
      </c>
      <c r="O2992" s="16" t="str">
        <f>VLOOKUP(N2992:N6160,[11]FF!$A$22:$B$93,2,FALSE)</f>
        <v>Ingresos Propios</v>
      </c>
      <c r="P2992" s="16">
        <v>891652</v>
      </c>
      <c r="Q2992" s="16">
        <v>1</v>
      </c>
      <c r="R2992" s="17">
        <v>0</v>
      </c>
      <c r="S2992" s="17">
        <v>0</v>
      </c>
      <c r="T2992" s="17">
        <f t="shared" si="421"/>
        <v>0</v>
      </c>
      <c r="U2992" s="17">
        <v>0</v>
      </c>
      <c r="V2992" s="17">
        <v>0</v>
      </c>
      <c r="W2992" s="17">
        <f t="shared" si="422"/>
        <v>0</v>
      </c>
      <c r="X2992" t="str">
        <f>VLOOKUP(J2992,'[12]Conver ASEJ VS Clave Nueva'!$A$4:$C$193,3,FALSE)</f>
        <v>8.1.1.1</v>
      </c>
      <c r="Y2992" t="str">
        <f>VLOOKUP(K2992,'[13]Conver ASEJ VS Clave Nueva'!$B$4:$D$193,3,FALSE)</f>
        <v>Federales</v>
      </c>
    </row>
    <row r="2993" spans="1:25" x14ac:dyDescent="0.25">
      <c r="A2993" s="16">
        <v>89199</v>
      </c>
      <c r="B2993" s="16" t="s">
        <v>217</v>
      </c>
      <c r="C2993" s="16" t="str">
        <f t="shared" si="414"/>
        <v>2018</v>
      </c>
      <c r="D2993" s="16" t="str">
        <f t="shared" si="415"/>
        <v>080000</v>
      </c>
      <c r="E2993" s="16" t="str">
        <f>VLOOKUP(D2993:D6161,'[10]Catalogos CRI'!$A$10:$B$19,2,FALSE)</f>
        <v>PARTICIPACIONES Y APORTACIONES</v>
      </c>
      <c r="F2993" s="16" t="str">
        <f t="shared" si="416"/>
        <v>081000</v>
      </c>
      <c r="G2993" s="16" t="str">
        <f>VLOOKUP(F2993:F6161,'[10]Catalogos CRI'!$A$24:$B$65,2,FALSE)</f>
        <v>PARTICIPACIONES</v>
      </c>
      <c r="H2993" s="16" t="str">
        <f t="shared" si="417"/>
        <v>081010</v>
      </c>
      <c r="I2993" s="16" t="str">
        <f>VLOOKUP(H2993:H6161,'[10]Catalogos CRI'!$A$70:$B$148,2,FALSE)</f>
        <v>Participaciones</v>
      </c>
      <c r="J2993" s="16" t="str">
        <f t="shared" si="418"/>
        <v>081011</v>
      </c>
      <c r="K2993" s="16" t="str">
        <f>VLOOKUP(J2993:J6161,'[10]Catalogos CRI'!$A$153:$B$335,2,FALSE)</f>
        <v>Federales</v>
      </c>
      <c r="L2993" s="16" t="str">
        <f t="shared" si="419"/>
        <v>400</v>
      </c>
      <c r="M2993" s="16" t="str">
        <f>VLOOKUP(L2993:L6161,[11]FF!$A$10:$B$16,2,FALSE)</f>
        <v>Ingresos Propios</v>
      </c>
      <c r="N2993" s="16" t="str">
        <f t="shared" si="420"/>
        <v>401</v>
      </c>
      <c r="O2993" s="16" t="str">
        <f>VLOOKUP(N2993:N6161,[11]FF!$A$22:$B$93,2,FALSE)</f>
        <v>Ingresos Propios</v>
      </c>
      <c r="P2993" s="16">
        <v>891653</v>
      </c>
      <c r="Q2993" s="16">
        <v>2</v>
      </c>
      <c r="R2993" s="17">
        <v>0</v>
      </c>
      <c r="S2993" s="17">
        <v>0</v>
      </c>
      <c r="T2993" s="17">
        <f t="shared" si="421"/>
        <v>0</v>
      </c>
      <c r="U2993" s="17">
        <v>0</v>
      </c>
      <c r="V2993" s="17">
        <v>0</v>
      </c>
      <c r="W2993" s="17">
        <f t="shared" si="422"/>
        <v>0</v>
      </c>
      <c r="X2993" t="str">
        <f>VLOOKUP(J2993,'[12]Conver ASEJ VS Clave Nueva'!$A$4:$C$193,3,FALSE)</f>
        <v>8.1.1.1</v>
      </c>
      <c r="Y2993" t="str">
        <f>VLOOKUP(K2993,'[13]Conver ASEJ VS Clave Nueva'!$B$4:$D$193,3,FALSE)</f>
        <v>Federales</v>
      </c>
    </row>
    <row r="2994" spans="1:25" x14ac:dyDescent="0.25">
      <c r="A2994" s="16">
        <v>89199</v>
      </c>
      <c r="B2994" s="16" t="s">
        <v>217</v>
      </c>
      <c r="C2994" s="16" t="str">
        <f t="shared" si="414"/>
        <v>2018</v>
      </c>
      <c r="D2994" s="16" t="str">
        <f t="shared" si="415"/>
        <v>080000</v>
      </c>
      <c r="E2994" s="16" t="str">
        <f>VLOOKUP(D2994:D6162,'[10]Catalogos CRI'!$A$10:$B$19,2,FALSE)</f>
        <v>PARTICIPACIONES Y APORTACIONES</v>
      </c>
      <c r="F2994" s="16" t="str">
        <f t="shared" si="416"/>
        <v>081000</v>
      </c>
      <c r="G2994" s="16" t="str">
        <f>VLOOKUP(F2994:F6162,'[10]Catalogos CRI'!$A$24:$B$65,2,FALSE)</f>
        <v>PARTICIPACIONES</v>
      </c>
      <c r="H2994" s="16" t="str">
        <f t="shared" si="417"/>
        <v>081010</v>
      </c>
      <c r="I2994" s="16" t="str">
        <f>VLOOKUP(H2994:H6162,'[10]Catalogos CRI'!$A$70:$B$148,2,FALSE)</f>
        <v>Participaciones</v>
      </c>
      <c r="J2994" s="16" t="str">
        <f t="shared" si="418"/>
        <v>081011</v>
      </c>
      <c r="K2994" s="16" t="str">
        <f>VLOOKUP(J2994:J6162,'[10]Catalogos CRI'!$A$153:$B$335,2,FALSE)</f>
        <v>Federales</v>
      </c>
      <c r="L2994" s="16" t="str">
        <f t="shared" si="419"/>
        <v>400</v>
      </c>
      <c r="M2994" s="16" t="str">
        <f>VLOOKUP(L2994:L6162,[11]FF!$A$10:$B$16,2,FALSE)</f>
        <v>Ingresos Propios</v>
      </c>
      <c r="N2994" s="16" t="str">
        <f t="shared" si="420"/>
        <v>401</v>
      </c>
      <c r="O2994" s="16" t="str">
        <f>VLOOKUP(N2994:N6162,[11]FF!$A$22:$B$93,2,FALSE)</f>
        <v>Ingresos Propios</v>
      </c>
      <c r="P2994" s="16">
        <v>891654</v>
      </c>
      <c r="Q2994" s="16">
        <v>3</v>
      </c>
      <c r="R2994" s="17">
        <v>0</v>
      </c>
      <c r="S2994" s="17">
        <v>0</v>
      </c>
      <c r="T2994" s="17">
        <f t="shared" si="421"/>
        <v>0</v>
      </c>
      <c r="U2994" s="17">
        <v>0</v>
      </c>
      <c r="V2994" s="17">
        <v>0</v>
      </c>
      <c r="W2994" s="17">
        <f t="shared" si="422"/>
        <v>0</v>
      </c>
      <c r="X2994" t="str">
        <f>VLOOKUP(J2994,'[12]Conver ASEJ VS Clave Nueva'!$A$4:$C$193,3,FALSE)</f>
        <v>8.1.1.1</v>
      </c>
      <c r="Y2994" t="str">
        <f>VLOOKUP(K2994,'[13]Conver ASEJ VS Clave Nueva'!$B$4:$D$193,3,FALSE)</f>
        <v>Federales</v>
      </c>
    </row>
    <row r="2995" spans="1:25" x14ac:dyDescent="0.25">
      <c r="A2995" s="16">
        <v>89199</v>
      </c>
      <c r="B2995" s="16" t="s">
        <v>217</v>
      </c>
      <c r="C2995" s="16" t="str">
        <f t="shared" si="414"/>
        <v>2018</v>
      </c>
      <c r="D2995" s="16" t="str">
        <f t="shared" si="415"/>
        <v>080000</v>
      </c>
      <c r="E2995" s="16" t="str">
        <f>VLOOKUP(D2995:D6163,'[10]Catalogos CRI'!$A$10:$B$19,2,FALSE)</f>
        <v>PARTICIPACIONES Y APORTACIONES</v>
      </c>
      <c r="F2995" s="16" t="str">
        <f t="shared" si="416"/>
        <v>081000</v>
      </c>
      <c r="G2995" s="16" t="str">
        <f>VLOOKUP(F2995:F6163,'[10]Catalogos CRI'!$A$24:$B$65,2,FALSE)</f>
        <v>PARTICIPACIONES</v>
      </c>
      <c r="H2995" s="16" t="str">
        <f t="shared" si="417"/>
        <v>081010</v>
      </c>
      <c r="I2995" s="16" t="str">
        <f>VLOOKUP(H2995:H6163,'[10]Catalogos CRI'!$A$70:$B$148,2,FALSE)</f>
        <v>Participaciones</v>
      </c>
      <c r="J2995" s="16" t="str">
        <f t="shared" si="418"/>
        <v>081011</v>
      </c>
      <c r="K2995" s="16" t="str">
        <f>VLOOKUP(J2995:J6163,'[10]Catalogos CRI'!$A$153:$B$335,2,FALSE)</f>
        <v>Federales</v>
      </c>
      <c r="L2995" s="16" t="str">
        <f t="shared" si="419"/>
        <v>400</v>
      </c>
      <c r="M2995" s="16" t="str">
        <f>VLOOKUP(L2995:L6163,[11]FF!$A$10:$B$16,2,FALSE)</f>
        <v>Ingresos Propios</v>
      </c>
      <c r="N2995" s="16" t="str">
        <f t="shared" si="420"/>
        <v>401</v>
      </c>
      <c r="O2995" s="16" t="str">
        <f>VLOOKUP(N2995:N6163,[11]FF!$A$22:$B$93,2,FALSE)</f>
        <v>Ingresos Propios</v>
      </c>
      <c r="P2995" s="16">
        <v>891655</v>
      </c>
      <c r="Q2995" s="16">
        <v>4</v>
      </c>
      <c r="R2995" s="17">
        <v>0</v>
      </c>
      <c r="S2995" s="17">
        <v>0</v>
      </c>
      <c r="T2995" s="17">
        <f t="shared" si="421"/>
        <v>0</v>
      </c>
      <c r="U2995" s="17">
        <v>0</v>
      </c>
      <c r="V2995" s="17">
        <v>0</v>
      </c>
      <c r="W2995" s="17">
        <f t="shared" si="422"/>
        <v>0</v>
      </c>
      <c r="X2995" t="str">
        <f>VLOOKUP(J2995,'[12]Conver ASEJ VS Clave Nueva'!$A$4:$C$193,3,FALSE)</f>
        <v>8.1.1.1</v>
      </c>
      <c r="Y2995" t="str">
        <f>VLOOKUP(K2995,'[13]Conver ASEJ VS Clave Nueva'!$B$4:$D$193,3,FALSE)</f>
        <v>Federales</v>
      </c>
    </row>
    <row r="2996" spans="1:25" x14ac:dyDescent="0.25">
      <c r="A2996" s="16">
        <v>89199</v>
      </c>
      <c r="B2996" s="16" t="s">
        <v>217</v>
      </c>
      <c r="C2996" s="16" t="str">
        <f t="shared" si="414"/>
        <v>2018</v>
      </c>
      <c r="D2996" s="16" t="str">
        <f t="shared" si="415"/>
        <v>080000</v>
      </c>
      <c r="E2996" s="16" t="str">
        <f>VLOOKUP(D2996:D6164,'[10]Catalogos CRI'!$A$10:$B$19,2,FALSE)</f>
        <v>PARTICIPACIONES Y APORTACIONES</v>
      </c>
      <c r="F2996" s="16" t="str">
        <f t="shared" si="416"/>
        <v>081000</v>
      </c>
      <c r="G2996" s="16" t="str">
        <f>VLOOKUP(F2996:F6164,'[10]Catalogos CRI'!$A$24:$B$65,2,FALSE)</f>
        <v>PARTICIPACIONES</v>
      </c>
      <c r="H2996" s="16" t="str">
        <f t="shared" si="417"/>
        <v>081010</v>
      </c>
      <c r="I2996" s="16" t="str">
        <f>VLOOKUP(H2996:H6164,'[10]Catalogos CRI'!$A$70:$B$148,2,FALSE)</f>
        <v>Participaciones</v>
      </c>
      <c r="J2996" s="16" t="str">
        <f t="shared" si="418"/>
        <v>081011</v>
      </c>
      <c r="K2996" s="16" t="str">
        <f>VLOOKUP(J2996:J6164,'[10]Catalogos CRI'!$A$153:$B$335,2,FALSE)</f>
        <v>Federales</v>
      </c>
      <c r="L2996" s="16" t="str">
        <f t="shared" si="419"/>
        <v>400</v>
      </c>
      <c r="M2996" s="16" t="str">
        <f>VLOOKUP(L2996:L6164,[11]FF!$A$10:$B$16,2,FALSE)</f>
        <v>Ingresos Propios</v>
      </c>
      <c r="N2996" s="16" t="str">
        <f t="shared" si="420"/>
        <v>401</v>
      </c>
      <c r="O2996" s="16" t="str">
        <f>VLOOKUP(N2996:N6164,[11]FF!$A$22:$B$93,2,FALSE)</f>
        <v>Ingresos Propios</v>
      </c>
      <c r="P2996" s="16">
        <v>891656</v>
      </c>
      <c r="Q2996" s="16">
        <v>5</v>
      </c>
      <c r="R2996" s="17">
        <v>0</v>
      </c>
      <c r="S2996" s="17">
        <v>0</v>
      </c>
      <c r="T2996" s="17">
        <f t="shared" si="421"/>
        <v>0</v>
      </c>
      <c r="U2996" s="17">
        <v>0</v>
      </c>
      <c r="V2996" s="17">
        <v>0</v>
      </c>
      <c r="W2996" s="17">
        <f t="shared" si="422"/>
        <v>0</v>
      </c>
      <c r="X2996" t="str">
        <f>VLOOKUP(J2996,'[12]Conver ASEJ VS Clave Nueva'!$A$4:$C$193,3,FALSE)</f>
        <v>8.1.1.1</v>
      </c>
      <c r="Y2996" t="str">
        <f>VLOOKUP(K2996,'[13]Conver ASEJ VS Clave Nueva'!$B$4:$D$193,3,FALSE)</f>
        <v>Federales</v>
      </c>
    </row>
    <row r="2997" spans="1:25" x14ac:dyDescent="0.25">
      <c r="A2997" s="16">
        <v>89199</v>
      </c>
      <c r="B2997" s="16" t="s">
        <v>217</v>
      </c>
      <c r="C2997" s="16" t="str">
        <f t="shared" si="414"/>
        <v>2018</v>
      </c>
      <c r="D2997" s="16" t="str">
        <f t="shared" si="415"/>
        <v>080000</v>
      </c>
      <c r="E2997" s="16" t="str">
        <f>VLOOKUP(D2997:D6165,'[10]Catalogos CRI'!$A$10:$B$19,2,FALSE)</f>
        <v>PARTICIPACIONES Y APORTACIONES</v>
      </c>
      <c r="F2997" s="16" t="str">
        <f t="shared" si="416"/>
        <v>081000</v>
      </c>
      <c r="G2997" s="16" t="str">
        <f>VLOOKUP(F2997:F6165,'[10]Catalogos CRI'!$A$24:$B$65,2,FALSE)</f>
        <v>PARTICIPACIONES</v>
      </c>
      <c r="H2997" s="16" t="str">
        <f t="shared" si="417"/>
        <v>081010</v>
      </c>
      <c r="I2997" s="16" t="str">
        <f>VLOOKUP(H2997:H6165,'[10]Catalogos CRI'!$A$70:$B$148,2,FALSE)</f>
        <v>Participaciones</v>
      </c>
      <c r="J2997" s="16" t="str">
        <f t="shared" si="418"/>
        <v>081011</v>
      </c>
      <c r="K2997" s="16" t="str">
        <f>VLOOKUP(J2997:J6165,'[10]Catalogos CRI'!$A$153:$B$335,2,FALSE)</f>
        <v>Federales</v>
      </c>
      <c r="L2997" s="16" t="str">
        <f t="shared" si="419"/>
        <v>400</v>
      </c>
      <c r="M2997" s="16" t="str">
        <f>VLOOKUP(L2997:L6165,[11]FF!$A$10:$B$16,2,FALSE)</f>
        <v>Ingresos Propios</v>
      </c>
      <c r="N2997" s="16" t="str">
        <f t="shared" si="420"/>
        <v>401</v>
      </c>
      <c r="O2997" s="16" t="str">
        <f>VLOOKUP(N2997:N6165,[11]FF!$A$22:$B$93,2,FALSE)</f>
        <v>Ingresos Propios</v>
      </c>
      <c r="P2997" s="16">
        <v>891657</v>
      </c>
      <c r="Q2997" s="16">
        <v>6</v>
      </c>
      <c r="R2997" s="17">
        <v>0</v>
      </c>
      <c r="S2997" s="17">
        <v>0</v>
      </c>
      <c r="T2997" s="17">
        <f t="shared" si="421"/>
        <v>0</v>
      </c>
      <c r="U2997" s="17">
        <v>0</v>
      </c>
      <c r="V2997" s="17">
        <v>0</v>
      </c>
      <c r="W2997" s="17">
        <f t="shared" si="422"/>
        <v>0</v>
      </c>
      <c r="X2997" t="str">
        <f>VLOOKUP(J2997,'[12]Conver ASEJ VS Clave Nueva'!$A$4:$C$193,3,FALSE)</f>
        <v>8.1.1.1</v>
      </c>
      <c r="Y2997" t="str">
        <f>VLOOKUP(K2997,'[13]Conver ASEJ VS Clave Nueva'!$B$4:$D$193,3,FALSE)</f>
        <v>Federales</v>
      </c>
    </row>
    <row r="2998" spans="1:25" x14ac:dyDescent="0.25">
      <c r="A2998" s="16">
        <v>89199</v>
      </c>
      <c r="B2998" s="16" t="s">
        <v>217</v>
      </c>
      <c r="C2998" s="16" t="str">
        <f t="shared" si="414"/>
        <v>2018</v>
      </c>
      <c r="D2998" s="16" t="str">
        <f t="shared" si="415"/>
        <v>080000</v>
      </c>
      <c r="E2998" s="16" t="str">
        <f>VLOOKUP(D2998:D6166,'[10]Catalogos CRI'!$A$10:$B$19,2,FALSE)</f>
        <v>PARTICIPACIONES Y APORTACIONES</v>
      </c>
      <c r="F2998" s="16" t="str">
        <f t="shared" si="416"/>
        <v>081000</v>
      </c>
      <c r="G2998" s="16" t="str">
        <f>VLOOKUP(F2998:F6166,'[10]Catalogos CRI'!$A$24:$B$65,2,FALSE)</f>
        <v>PARTICIPACIONES</v>
      </c>
      <c r="H2998" s="16" t="str">
        <f t="shared" si="417"/>
        <v>081010</v>
      </c>
      <c r="I2998" s="16" t="str">
        <f>VLOOKUP(H2998:H6166,'[10]Catalogos CRI'!$A$70:$B$148,2,FALSE)</f>
        <v>Participaciones</v>
      </c>
      <c r="J2998" s="16" t="str">
        <f t="shared" si="418"/>
        <v>081011</v>
      </c>
      <c r="K2998" s="16" t="str">
        <f>VLOOKUP(J2998:J6166,'[10]Catalogos CRI'!$A$153:$B$335,2,FALSE)</f>
        <v>Federales</v>
      </c>
      <c r="L2998" s="16" t="str">
        <f t="shared" si="419"/>
        <v>400</v>
      </c>
      <c r="M2998" s="16" t="str">
        <f>VLOOKUP(L2998:L6166,[11]FF!$A$10:$B$16,2,FALSE)</f>
        <v>Ingresos Propios</v>
      </c>
      <c r="N2998" s="16" t="str">
        <f t="shared" si="420"/>
        <v>401</v>
      </c>
      <c r="O2998" s="16" t="str">
        <f>VLOOKUP(N2998:N6166,[11]FF!$A$22:$B$93,2,FALSE)</f>
        <v>Ingresos Propios</v>
      </c>
      <c r="P2998" s="16">
        <v>891658</v>
      </c>
      <c r="Q2998" s="16">
        <v>7</v>
      </c>
      <c r="R2998" s="17">
        <v>0</v>
      </c>
      <c r="S2998" s="17">
        <v>0</v>
      </c>
      <c r="T2998" s="17">
        <f t="shared" si="421"/>
        <v>0</v>
      </c>
      <c r="U2998" s="17">
        <v>0</v>
      </c>
      <c r="V2998" s="17">
        <v>0</v>
      </c>
      <c r="W2998" s="17">
        <f t="shared" si="422"/>
        <v>0</v>
      </c>
      <c r="X2998" t="str">
        <f>VLOOKUP(J2998,'[12]Conver ASEJ VS Clave Nueva'!$A$4:$C$193,3,FALSE)</f>
        <v>8.1.1.1</v>
      </c>
      <c r="Y2998" t="str">
        <f>VLOOKUP(K2998,'[13]Conver ASEJ VS Clave Nueva'!$B$4:$D$193,3,FALSE)</f>
        <v>Federales</v>
      </c>
    </row>
    <row r="2999" spans="1:25" x14ac:dyDescent="0.25">
      <c r="A2999" s="16">
        <v>89199</v>
      </c>
      <c r="B2999" s="16" t="s">
        <v>217</v>
      </c>
      <c r="C2999" s="16" t="str">
        <f t="shared" si="414"/>
        <v>2018</v>
      </c>
      <c r="D2999" s="16" t="str">
        <f t="shared" si="415"/>
        <v>080000</v>
      </c>
      <c r="E2999" s="16" t="str">
        <f>VLOOKUP(D2999:D6167,'[10]Catalogos CRI'!$A$10:$B$19,2,FALSE)</f>
        <v>PARTICIPACIONES Y APORTACIONES</v>
      </c>
      <c r="F2999" s="16" t="str">
        <f t="shared" si="416"/>
        <v>081000</v>
      </c>
      <c r="G2999" s="16" t="str">
        <f>VLOOKUP(F2999:F6167,'[10]Catalogos CRI'!$A$24:$B$65,2,FALSE)</f>
        <v>PARTICIPACIONES</v>
      </c>
      <c r="H2999" s="16" t="str">
        <f t="shared" si="417"/>
        <v>081010</v>
      </c>
      <c r="I2999" s="16" t="str">
        <f>VLOOKUP(H2999:H6167,'[10]Catalogos CRI'!$A$70:$B$148,2,FALSE)</f>
        <v>Participaciones</v>
      </c>
      <c r="J2999" s="16" t="str">
        <f t="shared" si="418"/>
        <v>081011</v>
      </c>
      <c r="K2999" s="16" t="str">
        <f>VLOOKUP(J2999:J6167,'[10]Catalogos CRI'!$A$153:$B$335,2,FALSE)</f>
        <v>Federales</v>
      </c>
      <c r="L2999" s="16" t="str">
        <f t="shared" si="419"/>
        <v>400</v>
      </c>
      <c r="M2999" s="16" t="str">
        <f>VLOOKUP(L2999:L6167,[11]FF!$A$10:$B$16,2,FALSE)</f>
        <v>Ingresos Propios</v>
      </c>
      <c r="N2999" s="16" t="str">
        <f t="shared" si="420"/>
        <v>401</v>
      </c>
      <c r="O2999" s="16" t="str">
        <f>VLOOKUP(N2999:N6167,[11]FF!$A$22:$B$93,2,FALSE)</f>
        <v>Ingresos Propios</v>
      </c>
      <c r="P2999" s="16">
        <v>891659</v>
      </c>
      <c r="Q2999" s="16">
        <v>8</v>
      </c>
      <c r="R2999" s="17">
        <v>0</v>
      </c>
      <c r="S2999" s="17">
        <v>0</v>
      </c>
      <c r="T2999" s="17">
        <f t="shared" si="421"/>
        <v>0</v>
      </c>
      <c r="U2999" s="17">
        <v>0</v>
      </c>
      <c r="V2999" s="17">
        <v>0</v>
      </c>
      <c r="W2999" s="17">
        <f t="shared" si="422"/>
        <v>0</v>
      </c>
      <c r="X2999" t="str">
        <f>VLOOKUP(J2999,'[12]Conver ASEJ VS Clave Nueva'!$A$4:$C$193,3,FALSE)</f>
        <v>8.1.1.1</v>
      </c>
      <c r="Y2999" t="str">
        <f>VLOOKUP(K2999,'[13]Conver ASEJ VS Clave Nueva'!$B$4:$D$193,3,FALSE)</f>
        <v>Federales</v>
      </c>
    </row>
    <row r="3000" spans="1:25" x14ac:dyDescent="0.25">
      <c r="A3000" s="16">
        <v>89199</v>
      </c>
      <c r="B3000" s="16" t="s">
        <v>217</v>
      </c>
      <c r="C3000" s="16" t="str">
        <f t="shared" si="414"/>
        <v>2018</v>
      </c>
      <c r="D3000" s="16" t="str">
        <f t="shared" si="415"/>
        <v>080000</v>
      </c>
      <c r="E3000" s="16" t="str">
        <f>VLOOKUP(D3000:D6168,'[10]Catalogos CRI'!$A$10:$B$19,2,FALSE)</f>
        <v>PARTICIPACIONES Y APORTACIONES</v>
      </c>
      <c r="F3000" s="16" t="str">
        <f t="shared" si="416"/>
        <v>081000</v>
      </c>
      <c r="G3000" s="16" t="str">
        <f>VLOOKUP(F3000:F6168,'[10]Catalogos CRI'!$A$24:$B$65,2,FALSE)</f>
        <v>PARTICIPACIONES</v>
      </c>
      <c r="H3000" s="16" t="str">
        <f t="shared" si="417"/>
        <v>081010</v>
      </c>
      <c r="I3000" s="16" t="str">
        <f>VLOOKUP(H3000:H6168,'[10]Catalogos CRI'!$A$70:$B$148,2,FALSE)</f>
        <v>Participaciones</v>
      </c>
      <c r="J3000" s="16" t="str">
        <f t="shared" si="418"/>
        <v>081011</v>
      </c>
      <c r="K3000" s="16" t="str">
        <f>VLOOKUP(J3000:J6168,'[10]Catalogos CRI'!$A$153:$B$335,2,FALSE)</f>
        <v>Federales</v>
      </c>
      <c r="L3000" s="16" t="str">
        <f t="shared" si="419"/>
        <v>400</v>
      </c>
      <c r="M3000" s="16" t="str">
        <f>VLOOKUP(L3000:L6168,[11]FF!$A$10:$B$16,2,FALSE)</f>
        <v>Ingresos Propios</v>
      </c>
      <c r="N3000" s="16" t="str">
        <f t="shared" si="420"/>
        <v>401</v>
      </c>
      <c r="O3000" s="16" t="str">
        <f>VLOOKUP(N3000:N6168,[11]FF!$A$22:$B$93,2,FALSE)</f>
        <v>Ingresos Propios</v>
      </c>
      <c r="P3000" s="16">
        <v>891660</v>
      </c>
      <c r="Q3000" s="16">
        <v>9</v>
      </c>
      <c r="R3000" s="17">
        <v>0</v>
      </c>
      <c r="S3000" s="17">
        <v>0</v>
      </c>
      <c r="T3000" s="17">
        <f t="shared" si="421"/>
        <v>0</v>
      </c>
      <c r="U3000" s="17">
        <v>0</v>
      </c>
      <c r="V3000" s="17">
        <v>0</v>
      </c>
      <c r="W3000" s="17">
        <f t="shared" si="422"/>
        <v>0</v>
      </c>
      <c r="X3000" t="str">
        <f>VLOOKUP(J3000,'[12]Conver ASEJ VS Clave Nueva'!$A$4:$C$193,3,FALSE)</f>
        <v>8.1.1.1</v>
      </c>
      <c r="Y3000" t="str">
        <f>VLOOKUP(K3000,'[13]Conver ASEJ VS Clave Nueva'!$B$4:$D$193,3,FALSE)</f>
        <v>Federales</v>
      </c>
    </row>
    <row r="3001" spans="1:25" x14ac:dyDescent="0.25">
      <c r="A3001" s="16">
        <v>89199</v>
      </c>
      <c r="B3001" s="16" t="s">
        <v>217</v>
      </c>
      <c r="C3001" s="16" t="str">
        <f t="shared" si="414"/>
        <v>2018</v>
      </c>
      <c r="D3001" s="16" t="str">
        <f t="shared" si="415"/>
        <v>080000</v>
      </c>
      <c r="E3001" s="16" t="str">
        <f>VLOOKUP(D3001:D6169,'[10]Catalogos CRI'!$A$10:$B$19,2,FALSE)</f>
        <v>PARTICIPACIONES Y APORTACIONES</v>
      </c>
      <c r="F3001" s="16" t="str">
        <f t="shared" si="416"/>
        <v>081000</v>
      </c>
      <c r="G3001" s="16" t="str">
        <f>VLOOKUP(F3001:F6169,'[10]Catalogos CRI'!$A$24:$B$65,2,FALSE)</f>
        <v>PARTICIPACIONES</v>
      </c>
      <c r="H3001" s="16" t="str">
        <f t="shared" si="417"/>
        <v>081010</v>
      </c>
      <c r="I3001" s="16" t="str">
        <f>VLOOKUP(H3001:H6169,'[10]Catalogos CRI'!$A$70:$B$148,2,FALSE)</f>
        <v>Participaciones</v>
      </c>
      <c r="J3001" s="16" t="str">
        <f t="shared" si="418"/>
        <v>081011</v>
      </c>
      <c r="K3001" s="16" t="str">
        <f>VLOOKUP(J3001:J6169,'[10]Catalogos CRI'!$A$153:$B$335,2,FALSE)</f>
        <v>Federales</v>
      </c>
      <c r="L3001" s="16" t="str">
        <f t="shared" si="419"/>
        <v>400</v>
      </c>
      <c r="M3001" s="16" t="str">
        <f>VLOOKUP(L3001:L6169,[11]FF!$A$10:$B$16,2,FALSE)</f>
        <v>Ingresos Propios</v>
      </c>
      <c r="N3001" s="16" t="str">
        <f t="shared" si="420"/>
        <v>401</v>
      </c>
      <c r="O3001" s="16" t="str">
        <f>VLOOKUP(N3001:N6169,[11]FF!$A$22:$B$93,2,FALSE)</f>
        <v>Ingresos Propios</v>
      </c>
      <c r="P3001" s="16">
        <v>891661</v>
      </c>
      <c r="Q3001" s="16">
        <v>10</v>
      </c>
      <c r="R3001" s="17">
        <v>0</v>
      </c>
      <c r="S3001" s="17">
        <v>0</v>
      </c>
      <c r="T3001" s="17">
        <f t="shared" si="421"/>
        <v>0</v>
      </c>
      <c r="U3001" s="17">
        <v>0</v>
      </c>
      <c r="V3001" s="17">
        <v>0</v>
      </c>
      <c r="W3001" s="17">
        <f t="shared" si="422"/>
        <v>0</v>
      </c>
      <c r="X3001" t="str">
        <f>VLOOKUP(J3001,'[12]Conver ASEJ VS Clave Nueva'!$A$4:$C$193,3,FALSE)</f>
        <v>8.1.1.1</v>
      </c>
      <c r="Y3001" t="str">
        <f>VLOOKUP(K3001,'[13]Conver ASEJ VS Clave Nueva'!$B$4:$D$193,3,FALSE)</f>
        <v>Federales</v>
      </c>
    </row>
    <row r="3002" spans="1:25" x14ac:dyDescent="0.25">
      <c r="A3002" s="16">
        <v>89199</v>
      </c>
      <c r="B3002" s="16" t="s">
        <v>217</v>
      </c>
      <c r="C3002" s="16" t="str">
        <f t="shared" si="414"/>
        <v>2018</v>
      </c>
      <c r="D3002" s="16" t="str">
        <f t="shared" si="415"/>
        <v>080000</v>
      </c>
      <c r="E3002" s="16" t="str">
        <f>VLOOKUP(D3002:D6170,'[10]Catalogos CRI'!$A$10:$B$19,2,FALSE)</f>
        <v>PARTICIPACIONES Y APORTACIONES</v>
      </c>
      <c r="F3002" s="16" t="str">
        <f t="shared" si="416"/>
        <v>081000</v>
      </c>
      <c r="G3002" s="16" t="str">
        <f>VLOOKUP(F3002:F6170,'[10]Catalogos CRI'!$A$24:$B$65,2,FALSE)</f>
        <v>PARTICIPACIONES</v>
      </c>
      <c r="H3002" s="16" t="str">
        <f t="shared" si="417"/>
        <v>081010</v>
      </c>
      <c r="I3002" s="16" t="str">
        <f>VLOOKUP(H3002:H6170,'[10]Catalogos CRI'!$A$70:$B$148,2,FALSE)</f>
        <v>Participaciones</v>
      </c>
      <c r="J3002" s="16" t="str">
        <f t="shared" si="418"/>
        <v>081011</v>
      </c>
      <c r="K3002" s="16" t="str">
        <f>VLOOKUP(J3002:J6170,'[10]Catalogos CRI'!$A$153:$B$335,2,FALSE)</f>
        <v>Federales</v>
      </c>
      <c r="L3002" s="16" t="str">
        <f t="shared" si="419"/>
        <v>400</v>
      </c>
      <c r="M3002" s="16" t="str">
        <f>VLOOKUP(L3002:L6170,[11]FF!$A$10:$B$16,2,FALSE)</f>
        <v>Ingresos Propios</v>
      </c>
      <c r="N3002" s="16" t="str">
        <f t="shared" si="420"/>
        <v>401</v>
      </c>
      <c r="O3002" s="16" t="str">
        <f>VLOOKUP(N3002:N6170,[11]FF!$A$22:$B$93,2,FALSE)</f>
        <v>Ingresos Propios</v>
      </c>
      <c r="P3002" s="16">
        <v>891662</v>
      </c>
      <c r="Q3002" s="16">
        <v>11</v>
      </c>
      <c r="R3002" s="17">
        <v>0</v>
      </c>
      <c r="S3002" s="17">
        <v>0</v>
      </c>
      <c r="T3002" s="17">
        <f t="shared" si="421"/>
        <v>0</v>
      </c>
      <c r="U3002" s="17">
        <v>0</v>
      </c>
      <c r="V3002" s="17">
        <v>0</v>
      </c>
      <c r="W3002" s="17">
        <f t="shared" si="422"/>
        <v>0</v>
      </c>
      <c r="X3002" t="str">
        <f>VLOOKUP(J3002,'[12]Conver ASEJ VS Clave Nueva'!$A$4:$C$193,3,FALSE)</f>
        <v>8.1.1.1</v>
      </c>
      <c r="Y3002" t="str">
        <f>VLOOKUP(K3002,'[13]Conver ASEJ VS Clave Nueva'!$B$4:$D$193,3,FALSE)</f>
        <v>Federales</v>
      </c>
    </row>
    <row r="3003" spans="1:25" x14ac:dyDescent="0.25">
      <c r="A3003" s="16">
        <v>89199</v>
      </c>
      <c r="B3003" s="16" t="s">
        <v>217</v>
      </c>
      <c r="C3003" s="16" t="str">
        <f t="shared" si="414"/>
        <v>2018</v>
      </c>
      <c r="D3003" s="16" t="str">
        <f t="shared" si="415"/>
        <v>080000</v>
      </c>
      <c r="E3003" s="16" t="str">
        <f>VLOOKUP(D3003:D6171,'[10]Catalogos CRI'!$A$10:$B$19,2,FALSE)</f>
        <v>PARTICIPACIONES Y APORTACIONES</v>
      </c>
      <c r="F3003" s="16" t="str">
        <f t="shared" si="416"/>
        <v>081000</v>
      </c>
      <c r="G3003" s="16" t="str">
        <f>VLOOKUP(F3003:F6171,'[10]Catalogos CRI'!$A$24:$B$65,2,FALSE)</f>
        <v>PARTICIPACIONES</v>
      </c>
      <c r="H3003" s="16" t="str">
        <f t="shared" si="417"/>
        <v>081010</v>
      </c>
      <c r="I3003" s="16" t="str">
        <f>VLOOKUP(H3003:H6171,'[10]Catalogos CRI'!$A$70:$B$148,2,FALSE)</f>
        <v>Participaciones</v>
      </c>
      <c r="J3003" s="16" t="str">
        <f t="shared" si="418"/>
        <v>081011</v>
      </c>
      <c r="K3003" s="16" t="str">
        <f>VLOOKUP(J3003:J6171,'[10]Catalogos CRI'!$A$153:$B$335,2,FALSE)</f>
        <v>Federales</v>
      </c>
      <c r="L3003" s="16" t="str">
        <f t="shared" si="419"/>
        <v>400</v>
      </c>
      <c r="M3003" s="16" t="str">
        <f>VLOOKUP(L3003:L6171,[11]FF!$A$10:$B$16,2,FALSE)</f>
        <v>Ingresos Propios</v>
      </c>
      <c r="N3003" s="16" t="str">
        <f t="shared" si="420"/>
        <v>401</v>
      </c>
      <c r="O3003" s="16" t="str">
        <f>VLOOKUP(N3003:N6171,[11]FF!$A$22:$B$93,2,FALSE)</f>
        <v>Ingresos Propios</v>
      </c>
      <c r="P3003" s="16">
        <v>891663</v>
      </c>
      <c r="Q3003" s="16">
        <v>12</v>
      </c>
      <c r="R3003" s="17">
        <v>0</v>
      </c>
      <c r="S3003" s="17">
        <v>0</v>
      </c>
      <c r="T3003" s="17">
        <f t="shared" si="421"/>
        <v>0</v>
      </c>
      <c r="U3003" s="17">
        <v>0</v>
      </c>
      <c r="V3003" s="17">
        <v>0</v>
      </c>
      <c r="W3003" s="17">
        <f t="shared" si="422"/>
        <v>0</v>
      </c>
      <c r="X3003" t="str">
        <f>VLOOKUP(J3003,'[12]Conver ASEJ VS Clave Nueva'!$A$4:$C$193,3,FALSE)</f>
        <v>8.1.1.1</v>
      </c>
      <c r="Y3003" t="str">
        <f>VLOOKUP(K3003,'[13]Conver ASEJ VS Clave Nueva'!$B$4:$D$193,3,FALSE)</f>
        <v>Federales</v>
      </c>
    </row>
    <row r="3004" spans="1:25" x14ac:dyDescent="0.25">
      <c r="A3004" s="16">
        <v>89200</v>
      </c>
      <c r="B3004" s="16" t="s">
        <v>218</v>
      </c>
      <c r="C3004" s="16" t="str">
        <f t="shared" si="414"/>
        <v>2018</v>
      </c>
      <c r="D3004" s="16" t="str">
        <f t="shared" si="415"/>
        <v>080000</v>
      </c>
      <c r="E3004" s="16" t="str">
        <f>VLOOKUP(D3004:D6172,'[10]Catalogos CRI'!$A$10:$B$19,2,FALSE)</f>
        <v>PARTICIPACIONES Y APORTACIONES</v>
      </c>
      <c r="F3004" s="16" t="str">
        <f t="shared" si="416"/>
        <v>083000</v>
      </c>
      <c r="G3004" s="16" t="str">
        <f>VLOOKUP(F3004:F6172,'[10]Catalogos CRI'!$A$24:$B$65,2,FALSE)</f>
        <v>CONVENIOS</v>
      </c>
      <c r="H3004" s="16" t="str">
        <f t="shared" si="417"/>
        <v>083010</v>
      </c>
      <c r="I3004" s="16" t="str">
        <f>VLOOKUP(H3004:H6172,'[10]Catalogos CRI'!$A$70:$B$148,2,FALSE)</f>
        <v>Convenios</v>
      </c>
      <c r="J3004" s="16" t="str">
        <f t="shared" si="418"/>
        <v>083011</v>
      </c>
      <c r="K3004" s="16" t="str">
        <f>VLOOKUP(J3004:J6172,'[10]Catalogos CRI'!$A$153:$B$335,2,FALSE)</f>
        <v>Derivados del Gobierno Federal</v>
      </c>
      <c r="L3004" s="16" t="str">
        <f t="shared" si="419"/>
        <v>500</v>
      </c>
      <c r="M3004" s="16" t="str">
        <f>VLOOKUP(L3004:L6172,[11]FF!$A$10:$B$16,2,FALSE)</f>
        <v>Recursos Federales</v>
      </c>
      <c r="N3004" s="16" t="str">
        <f t="shared" si="420"/>
        <v>517</v>
      </c>
      <c r="O3004" s="16" t="s">
        <v>224</v>
      </c>
      <c r="P3004" s="16">
        <v>891664</v>
      </c>
      <c r="Q3004" s="16">
        <v>1</v>
      </c>
      <c r="R3004" s="17">
        <v>0</v>
      </c>
      <c r="S3004" s="17">
        <v>0</v>
      </c>
      <c r="T3004" s="17">
        <f t="shared" si="421"/>
        <v>0</v>
      </c>
      <c r="U3004" s="17">
        <v>0</v>
      </c>
      <c r="V3004" s="17">
        <v>0</v>
      </c>
      <c r="W3004" s="17">
        <f t="shared" si="422"/>
        <v>0</v>
      </c>
      <c r="X3004" t="str">
        <f>VLOOKUP(J3004,'[12]Conver ASEJ VS Clave Nueva'!$A$4:$C$193,3,FALSE)</f>
        <v>8.3.1.1</v>
      </c>
      <c r="Y3004" t="str">
        <f>VLOOKUP(K3004,'[13]Conver ASEJ VS Clave Nueva'!$B$4:$D$193,3,FALSE)</f>
        <v>Derivados del Gobierno Federal</v>
      </c>
    </row>
    <row r="3005" spans="1:25" x14ac:dyDescent="0.25">
      <c r="A3005" s="16">
        <v>89200</v>
      </c>
      <c r="B3005" s="16" t="s">
        <v>218</v>
      </c>
      <c r="C3005" s="16" t="str">
        <f t="shared" si="414"/>
        <v>2018</v>
      </c>
      <c r="D3005" s="16" t="str">
        <f t="shared" si="415"/>
        <v>080000</v>
      </c>
      <c r="E3005" s="16" t="str">
        <f>VLOOKUP(D3005:D6173,'[10]Catalogos CRI'!$A$10:$B$19,2,FALSE)</f>
        <v>PARTICIPACIONES Y APORTACIONES</v>
      </c>
      <c r="F3005" s="16" t="str">
        <f t="shared" si="416"/>
        <v>083000</v>
      </c>
      <c r="G3005" s="16" t="str">
        <f>VLOOKUP(F3005:F6173,'[10]Catalogos CRI'!$A$24:$B$65,2,FALSE)</f>
        <v>CONVENIOS</v>
      </c>
      <c r="H3005" s="16" t="str">
        <f t="shared" si="417"/>
        <v>083010</v>
      </c>
      <c r="I3005" s="16" t="str">
        <f>VLOOKUP(H3005:H6173,'[10]Catalogos CRI'!$A$70:$B$148,2,FALSE)</f>
        <v>Convenios</v>
      </c>
      <c r="J3005" s="16" t="str">
        <f t="shared" si="418"/>
        <v>083011</v>
      </c>
      <c r="K3005" s="16" t="str">
        <f>VLOOKUP(J3005:J6173,'[10]Catalogos CRI'!$A$153:$B$335,2,FALSE)</f>
        <v>Derivados del Gobierno Federal</v>
      </c>
      <c r="L3005" s="16" t="str">
        <f t="shared" si="419"/>
        <v>500</v>
      </c>
      <c r="M3005" s="16" t="str">
        <f>VLOOKUP(L3005:L6173,[11]FF!$A$10:$B$16,2,FALSE)</f>
        <v>Recursos Federales</v>
      </c>
      <c r="N3005" s="16" t="str">
        <f t="shared" si="420"/>
        <v>517</v>
      </c>
      <c r="O3005" s="16" t="s">
        <v>224</v>
      </c>
      <c r="P3005" s="16">
        <v>891665</v>
      </c>
      <c r="Q3005" s="16">
        <v>2</v>
      </c>
      <c r="R3005" s="17">
        <v>0</v>
      </c>
      <c r="S3005" s="17">
        <v>0</v>
      </c>
      <c r="T3005" s="17">
        <f t="shared" si="421"/>
        <v>0</v>
      </c>
      <c r="U3005" s="17">
        <v>0</v>
      </c>
      <c r="V3005" s="17">
        <v>0</v>
      </c>
      <c r="W3005" s="17">
        <f t="shared" si="422"/>
        <v>0</v>
      </c>
      <c r="X3005" t="str">
        <f>VLOOKUP(J3005,'[12]Conver ASEJ VS Clave Nueva'!$A$4:$C$193,3,FALSE)</f>
        <v>8.3.1.1</v>
      </c>
      <c r="Y3005" t="str">
        <f>VLOOKUP(K3005,'[13]Conver ASEJ VS Clave Nueva'!$B$4:$D$193,3,FALSE)</f>
        <v>Derivados del Gobierno Federal</v>
      </c>
    </row>
    <row r="3006" spans="1:25" x14ac:dyDescent="0.25">
      <c r="A3006" s="16">
        <v>89200</v>
      </c>
      <c r="B3006" s="16" t="s">
        <v>218</v>
      </c>
      <c r="C3006" s="16" t="str">
        <f t="shared" ref="C3006:C3069" si="423">MID(B3006,1,4)</f>
        <v>2018</v>
      </c>
      <c r="D3006" s="16" t="str">
        <f t="shared" ref="D3006:D3069" si="424">MID(B3006,6,6)</f>
        <v>080000</v>
      </c>
      <c r="E3006" s="16" t="str">
        <f>VLOOKUP(D3006:D6174,'[10]Catalogos CRI'!$A$10:$B$19,2,FALSE)</f>
        <v>PARTICIPACIONES Y APORTACIONES</v>
      </c>
      <c r="F3006" s="16" t="str">
        <f t="shared" ref="F3006:F3069" si="425">MID(B3006,13,6)</f>
        <v>083000</v>
      </c>
      <c r="G3006" s="16" t="str">
        <f>VLOOKUP(F3006:F6174,'[10]Catalogos CRI'!$A$24:$B$65,2,FALSE)</f>
        <v>CONVENIOS</v>
      </c>
      <c r="H3006" s="16" t="str">
        <f t="shared" ref="H3006:H3069" si="426">MID(B3006,20,6)</f>
        <v>083010</v>
      </c>
      <c r="I3006" s="16" t="str">
        <f>VLOOKUP(H3006:H6174,'[10]Catalogos CRI'!$A$70:$B$148,2,FALSE)</f>
        <v>Convenios</v>
      </c>
      <c r="J3006" s="16" t="str">
        <f t="shared" ref="J3006:J3069" si="427">MID(B3006,27,6)</f>
        <v>083011</v>
      </c>
      <c r="K3006" s="16" t="str">
        <f>VLOOKUP(J3006:J6174,'[10]Catalogos CRI'!$A$153:$B$335,2,FALSE)</f>
        <v>Derivados del Gobierno Federal</v>
      </c>
      <c r="L3006" s="16" t="str">
        <f t="shared" ref="L3006:L3069" si="428">MID(B3006,34,3)</f>
        <v>500</v>
      </c>
      <c r="M3006" s="16" t="str">
        <f>VLOOKUP(L3006:L6174,[11]FF!$A$10:$B$16,2,FALSE)</f>
        <v>Recursos Federales</v>
      </c>
      <c r="N3006" s="16" t="str">
        <f t="shared" ref="N3006:N3069" si="429">MID(B3006,38,3)</f>
        <v>517</v>
      </c>
      <c r="O3006" s="16" t="s">
        <v>224</v>
      </c>
      <c r="P3006" s="16">
        <v>891666</v>
      </c>
      <c r="Q3006" s="16">
        <v>3</v>
      </c>
      <c r="R3006" s="17">
        <v>0</v>
      </c>
      <c r="S3006" s="17">
        <v>0</v>
      </c>
      <c r="T3006" s="17">
        <f t="shared" si="421"/>
        <v>0</v>
      </c>
      <c r="U3006" s="17">
        <v>0</v>
      </c>
      <c r="V3006" s="17">
        <v>0</v>
      </c>
      <c r="W3006" s="17">
        <f t="shared" si="422"/>
        <v>0</v>
      </c>
      <c r="X3006" t="str">
        <f>VLOOKUP(J3006,'[12]Conver ASEJ VS Clave Nueva'!$A$4:$C$193,3,FALSE)</f>
        <v>8.3.1.1</v>
      </c>
      <c r="Y3006" t="str">
        <f>VLOOKUP(K3006,'[13]Conver ASEJ VS Clave Nueva'!$B$4:$D$193,3,FALSE)</f>
        <v>Derivados del Gobierno Federal</v>
      </c>
    </row>
    <row r="3007" spans="1:25" x14ac:dyDescent="0.25">
      <c r="A3007" s="16">
        <v>89200</v>
      </c>
      <c r="B3007" s="16" t="s">
        <v>218</v>
      </c>
      <c r="C3007" s="16" t="str">
        <f t="shared" si="423"/>
        <v>2018</v>
      </c>
      <c r="D3007" s="16" t="str">
        <f t="shared" si="424"/>
        <v>080000</v>
      </c>
      <c r="E3007" s="16" t="str">
        <f>VLOOKUP(D3007:D6175,'[10]Catalogos CRI'!$A$10:$B$19,2,FALSE)</f>
        <v>PARTICIPACIONES Y APORTACIONES</v>
      </c>
      <c r="F3007" s="16" t="str">
        <f t="shared" si="425"/>
        <v>083000</v>
      </c>
      <c r="G3007" s="16" t="str">
        <f>VLOOKUP(F3007:F6175,'[10]Catalogos CRI'!$A$24:$B$65,2,FALSE)</f>
        <v>CONVENIOS</v>
      </c>
      <c r="H3007" s="16" t="str">
        <f t="shared" si="426"/>
        <v>083010</v>
      </c>
      <c r="I3007" s="16" t="str">
        <f>VLOOKUP(H3007:H6175,'[10]Catalogos CRI'!$A$70:$B$148,2,FALSE)</f>
        <v>Convenios</v>
      </c>
      <c r="J3007" s="16" t="str">
        <f t="shared" si="427"/>
        <v>083011</v>
      </c>
      <c r="K3007" s="16" t="str">
        <f>VLOOKUP(J3007:J6175,'[10]Catalogos CRI'!$A$153:$B$335,2,FALSE)</f>
        <v>Derivados del Gobierno Federal</v>
      </c>
      <c r="L3007" s="16" t="str">
        <f t="shared" si="428"/>
        <v>500</v>
      </c>
      <c r="M3007" s="16" t="str">
        <f>VLOOKUP(L3007:L6175,[11]FF!$A$10:$B$16,2,FALSE)</f>
        <v>Recursos Federales</v>
      </c>
      <c r="N3007" s="16" t="str">
        <f t="shared" si="429"/>
        <v>517</v>
      </c>
      <c r="O3007" s="16" t="s">
        <v>224</v>
      </c>
      <c r="P3007" s="16">
        <v>891667</v>
      </c>
      <c r="Q3007" s="16">
        <v>4</v>
      </c>
      <c r="R3007" s="17">
        <v>0</v>
      </c>
      <c r="S3007" s="17">
        <v>0</v>
      </c>
      <c r="T3007" s="17">
        <f t="shared" si="421"/>
        <v>0</v>
      </c>
      <c r="U3007" s="17">
        <v>0</v>
      </c>
      <c r="V3007" s="17">
        <v>0</v>
      </c>
      <c r="W3007" s="17">
        <f t="shared" si="422"/>
        <v>0</v>
      </c>
      <c r="X3007" t="str">
        <f>VLOOKUP(J3007,'[12]Conver ASEJ VS Clave Nueva'!$A$4:$C$193,3,FALSE)</f>
        <v>8.3.1.1</v>
      </c>
      <c r="Y3007" t="str">
        <f>VLOOKUP(K3007,'[13]Conver ASEJ VS Clave Nueva'!$B$4:$D$193,3,FALSE)</f>
        <v>Derivados del Gobierno Federal</v>
      </c>
    </row>
    <row r="3008" spans="1:25" x14ac:dyDescent="0.25">
      <c r="A3008" s="16">
        <v>89200</v>
      </c>
      <c r="B3008" s="16" t="s">
        <v>218</v>
      </c>
      <c r="C3008" s="16" t="str">
        <f t="shared" si="423"/>
        <v>2018</v>
      </c>
      <c r="D3008" s="16" t="str">
        <f t="shared" si="424"/>
        <v>080000</v>
      </c>
      <c r="E3008" s="16" t="str">
        <f>VLOOKUP(D3008:D6176,'[10]Catalogos CRI'!$A$10:$B$19,2,FALSE)</f>
        <v>PARTICIPACIONES Y APORTACIONES</v>
      </c>
      <c r="F3008" s="16" t="str">
        <f t="shared" si="425"/>
        <v>083000</v>
      </c>
      <c r="G3008" s="16" t="str">
        <f>VLOOKUP(F3008:F6176,'[10]Catalogos CRI'!$A$24:$B$65,2,FALSE)</f>
        <v>CONVENIOS</v>
      </c>
      <c r="H3008" s="16" t="str">
        <f t="shared" si="426"/>
        <v>083010</v>
      </c>
      <c r="I3008" s="16" t="str">
        <f>VLOOKUP(H3008:H6176,'[10]Catalogos CRI'!$A$70:$B$148,2,FALSE)</f>
        <v>Convenios</v>
      </c>
      <c r="J3008" s="16" t="str">
        <f t="shared" si="427"/>
        <v>083011</v>
      </c>
      <c r="K3008" s="16" t="str">
        <f>VLOOKUP(J3008:J6176,'[10]Catalogos CRI'!$A$153:$B$335,2,FALSE)</f>
        <v>Derivados del Gobierno Federal</v>
      </c>
      <c r="L3008" s="16" t="str">
        <f t="shared" si="428"/>
        <v>500</v>
      </c>
      <c r="M3008" s="16" t="str">
        <f>VLOOKUP(L3008:L6176,[11]FF!$A$10:$B$16,2,FALSE)</f>
        <v>Recursos Federales</v>
      </c>
      <c r="N3008" s="16" t="str">
        <f t="shared" si="429"/>
        <v>517</v>
      </c>
      <c r="O3008" s="16" t="s">
        <v>224</v>
      </c>
      <c r="P3008" s="16">
        <v>891668</v>
      </c>
      <c r="Q3008" s="16">
        <v>5</v>
      </c>
      <c r="R3008" s="17">
        <v>0</v>
      </c>
      <c r="S3008" s="17">
        <v>0</v>
      </c>
      <c r="T3008" s="17">
        <f t="shared" si="421"/>
        <v>0</v>
      </c>
      <c r="U3008" s="17">
        <v>0</v>
      </c>
      <c r="V3008" s="17">
        <v>0</v>
      </c>
      <c r="W3008" s="17">
        <f t="shared" si="422"/>
        <v>0</v>
      </c>
      <c r="X3008" t="str">
        <f>VLOOKUP(J3008,'[12]Conver ASEJ VS Clave Nueva'!$A$4:$C$193,3,FALSE)</f>
        <v>8.3.1.1</v>
      </c>
      <c r="Y3008" t="str">
        <f>VLOOKUP(K3008,'[13]Conver ASEJ VS Clave Nueva'!$B$4:$D$193,3,FALSE)</f>
        <v>Derivados del Gobierno Federal</v>
      </c>
    </row>
    <row r="3009" spans="1:25" x14ac:dyDescent="0.25">
      <c r="A3009" s="16">
        <v>89200</v>
      </c>
      <c r="B3009" s="16" t="s">
        <v>218</v>
      </c>
      <c r="C3009" s="16" t="str">
        <f t="shared" si="423"/>
        <v>2018</v>
      </c>
      <c r="D3009" s="16" t="str">
        <f t="shared" si="424"/>
        <v>080000</v>
      </c>
      <c r="E3009" s="16" t="str">
        <f>VLOOKUP(D3009:D6177,'[10]Catalogos CRI'!$A$10:$B$19,2,FALSE)</f>
        <v>PARTICIPACIONES Y APORTACIONES</v>
      </c>
      <c r="F3009" s="16" t="str">
        <f t="shared" si="425"/>
        <v>083000</v>
      </c>
      <c r="G3009" s="16" t="str">
        <f>VLOOKUP(F3009:F6177,'[10]Catalogos CRI'!$A$24:$B$65,2,FALSE)</f>
        <v>CONVENIOS</v>
      </c>
      <c r="H3009" s="16" t="str">
        <f t="shared" si="426"/>
        <v>083010</v>
      </c>
      <c r="I3009" s="16" t="str">
        <f>VLOOKUP(H3009:H6177,'[10]Catalogos CRI'!$A$70:$B$148,2,FALSE)</f>
        <v>Convenios</v>
      </c>
      <c r="J3009" s="16" t="str">
        <f t="shared" si="427"/>
        <v>083011</v>
      </c>
      <c r="K3009" s="16" t="str">
        <f>VLOOKUP(J3009:J6177,'[10]Catalogos CRI'!$A$153:$B$335,2,FALSE)</f>
        <v>Derivados del Gobierno Federal</v>
      </c>
      <c r="L3009" s="16" t="str">
        <f t="shared" si="428"/>
        <v>500</v>
      </c>
      <c r="M3009" s="16" t="str">
        <f>VLOOKUP(L3009:L6177,[11]FF!$A$10:$B$16,2,FALSE)</f>
        <v>Recursos Federales</v>
      </c>
      <c r="N3009" s="16" t="str">
        <f t="shared" si="429"/>
        <v>517</v>
      </c>
      <c r="O3009" s="16" t="s">
        <v>224</v>
      </c>
      <c r="P3009" s="16">
        <v>891669</v>
      </c>
      <c r="Q3009" s="16">
        <v>6</v>
      </c>
      <c r="R3009" s="17">
        <v>0</v>
      </c>
      <c r="S3009" s="17">
        <v>0</v>
      </c>
      <c r="T3009" s="17">
        <f t="shared" si="421"/>
        <v>0</v>
      </c>
      <c r="U3009" s="17">
        <v>0</v>
      </c>
      <c r="V3009" s="17">
        <v>0</v>
      </c>
      <c r="W3009" s="17">
        <f t="shared" si="422"/>
        <v>0</v>
      </c>
      <c r="X3009" t="str">
        <f>VLOOKUP(J3009,'[12]Conver ASEJ VS Clave Nueva'!$A$4:$C$193,3,FALSE)</f>
        <v>8.3.1.1</v>
      </c>
      <c r="Y3009" t="str">
        <f>VLOOKUP(K3009,'[13]Conver ASEJ VS Clave Nueva'!$B$4:$D$193,3,FALSE)</f>
        <v>Derivados del Gobierno Federal</v>
      </c>
    </row>
    <row r="3010" spans="1:25" x14ac:dyDescent="0.25">
      <c r="A3010" s="16">
        <v>89200</v>
      </c>
      <c r="B3010" s="16" t="s">
        <v>218</v>
      </c>
      <c r="C3010" s="16" t="str">
        <f t="shared" si="423"/>
        <v>2018</v>
      </c>
      <c r="D3010" s="16" t="str">
        <f t="shared" si="424"/>
        <v>080000</v>
      </c>
      <c r="E3010" s="16" t="str">
        <f>VLOOKUP(D3010:D6178,'[10]Catalogos CRI'!$A$10:$B$19,2,FALSE)</f>
        <v>PARTICIPACIONES Y APORTACIONES</v>
      </c>
      <c r="F3010" s="16" t="str">
        <f t="shared" si="425"/>
        <v>083000</v>
      </c>
      <c r="G3010" s="16" t="str">
        <f>VLOOKUP(F3010:F6178,'[10]Catalogos CRI'!$A$24:$B$65,2,FALSE)</f>
        <v>CONVENIOS</v>
      </c>
      <c r="H3010" s="16" t="str">
        <f t="shared" si="426"/>
        <v>083010</v>
      </c>
      <c r="I3010" s="16" t="str">
        <f>VLOOKUP(H3010:H6178,'[10]Catalogos CRI'!$A$70:$B$148,2,FALSE)</f>
        <v>Convenios</v>
      </c>
      <c r="J3010" s="16" t="str">
        <f t="shared" si="427"/>
        <v>083011</v>
      </c>
      <c r="K3010" s="16" t="str">
        <f>VLOOKUP(J3010:J6178,'[10]Catalogos CRI'!$A$153:$B$335,2,FALSE)</f>
        <v>Derivados del Gobierno Federal</v>
      </c>
      <c r="L3010" s="16" t="str">
        <f t="shared" si="428"/>
        <v>500</v>
      </c>
      <c r="M3010" s="16" t="str">
        <f>VLOOKUP(L3010:L6178,[11]FF!$A$10:$B$16,2,FALSE)</f>
        <v>Recursos Federales</v>
      </c>
      <c r="N3010" s="16" t="str">
        <f t="shared" si="429"/>
        <v>517</v>
      </c>
      <c r="O3010" s="16" t="s">
        <v>224</v>
      </c>
      <c r="P3010" s="16">
        <v>891670</v>
      </c>
      <c r="Q3010" s="16">
        <v>7</v>
      </c>
      <c r="R3010" s="17">
        <v>0</v>
      </c>
      <c r="S3010" s="17">
        <v>0</v>
      </c>
      <c r="T3010" s="17">
        <f t="shared" si="421"/>
        <v>0</v>
      </c>
      <c r="U3010" s="17">
        <v>0</v>
      </c>
      <c r="V3010" s="17">
        <v>0</v>
      </c>
      <c r="W3010" s="17">
        <f t="shared" si="422"/>
        <v>0</v>
      </c>
      <c r="X3010" t="str">
        <f>VLOOKUP(J3010,'[12]Conver ASEJ VS Clave Nueva'!$A$4:$C$193,3,FALSE)</f>
        <v>8.3.1.1</v>
      </c>
      <c r="Y3010" t="str">
        <f>VLOOKUP(K3010,'[13]Conver ASEJ VS Clave Nueva'!$B$4:$D$193,3,FALSE)</f>
        <v>Derivados del Gobierno Federal</v>
      </c>
    </row>
    <row r="3011" spans="1:25" x14ac:dyDescent="0.25">
      <c r="A3011" s="16">
        <v>89200</v>
      </c>
      <c r="B3011" s="16" t="s">
        <v>218</v>
      </c>
      <c r="C3011" s="16" t="str">
        <f t="shared" si="423"/>
        <v>2018</v>
      </c>
      <c r="D3011" s="16" t="str">
        <f t="shared" si="424"/>
        <v>080000</v>
      </c>
      <c r="E3011" s="16" t="str">
        <f>VLOOKUP(D3011:D6179,'[10]Catalogos CRI'!$A$10:$B$19,2,FALSE)</f>
        <v>PARTICIPACIONES Y APORTACIONES</v>
      </c>
      <c r="F3011" s="16" t="str">
        <f t="shared" si="425"/>
        <v>083000</v>
      </c>
      <c r="G3011" s="16" t="str">
        <f>VLOOKUP(F3011:F6179,'[10]Catalogos CRI'!$A$24:$B$65,2,FALSE)</f>
        <v>CONVENIOS</v>
      </c>
      <c r="H3011" s="16" t="str">
        <f t="shared" si="426"/>
        <v>083010</v>
      </c>
      <c r="I3011" s="16" t="str">
        <f>VLOOKUP(H3011:H6179,'[10]Catalogos CRI'!$A$70:$B$148,2,FALSE)</f>
        <v>Convenios</v>
      </c>
      <c r="J3011" s="16" t="str">
        <f t="shared" si="427"/>
        <v>083011</v>
      </c>
      <c r="K3011" s="16" t="str">
        <f>VLOOKUP(J3011:J6179,'[10]Catalogos CRI'!$A$153:$B$335,2,FALSE)</f>
        <v>Derivados del Gobierno Federal</v>
      </c>
      <c r="L3011" s="16" t="str">
        <f t="shared" si="428"/>
        <v>500</v>
      </c>
      <c r="M3011" s="16" t="str">
        <f>VLOOKUP(L3011:L6179,[11]FF!$A$10:$B$16,2,FALSE)</f>
        <v>Recursos Federales</v>
      </c>
      <c r="N3011" s="16" t="str">
        <f t="shared" si="429"/>
        <v>517</v>
      </c>
      <c r="O3011" s="16" t="s">
        <v>224</v>
      </c>
      <c r="P3011" s="16">
        <v>891671</v>
      </c>
      <c r="Q3011" s="16">
        <v>8</v>
      </c>
      <c r="R3011" s="17">
        <v>0</v>
      </c>
      <c r="S3011" s="17">
        <v>0</v>
      </c>
      <c r="T3011" s="17">
        <f t="shared" si="421"/>
        <v>0</v>
      </c>
      <c r="U3011" s="17">
        <v>0</v>
      </c>
      <c r="V3011" s="17">
        <v>0</v>
      </c>
      <c r="W3011" s="17">
        <f t="shared" si="422"/>
        <v>0</v>
      </c>
      <c r="X3011" t="str">
        <f>VLOOKUP(J3011,'[12]Conver ASEJ VS Clave Nueva'!$A$4:$C$193,3,FALSE)</f>
        <v>8.3.1.1</v>
      </c>
      <c r="Y3011" t="str">
        <f>VLOOKUP(K3011,'[13]Conver ASEJ VS Clave Nueva'!$B$4:$D$193,3,FALSE)</f>
        <v>Derivados del Gobierno Federal</v>
      </c>
    </row>
    <row r="3012" spans="1:25" x14ac:dyDescent="0.25">
      <c r="A3012" s="16">
        <v>89200</v>
      </c>
      <c r="B3012" s="16" t="s">
        <v>218</v>
      </c>
      <c r="C3012" s="16" t="str">
        <f t="shared" si="423"/>
        <v>2018</v>
      </c>
      <c r="D3012" s="16" t="str">
        <f t="shared" si="424"/>
        <v>080000</v>
      </c>
      <c r="E3012" s="16" t="str">
        <f>VLOOKUP(D3012:D6180,'[10]Catalogos CRI'!$A$10:$B$19,2,FALSE)</f>
        <v>PARTICIPACIONES Y APORTACIONES</v>
      </c>
      <c r="F3012" s="16" t="str">
        <f t="shared" si="425"/>
        <v>083000</v>
      </c>
      <c r="G3012" s="16" t="str">
        <f>VLOOKUP(F3012:F6180,'[10]Catalogos CRI'!$A$24:$B$65,2,FALSE)</f>
        <v>CONVENIOS</v>
      </c>
      <c r="H3012" s="16" t="str">
        <f t="shared" si="426"/>
        <v>083010</v>
      </c>
      <c r="I3012" s="16" t="str">
        <f>VLOOKUP(H3012:H6180,'[10]Catalogos CRI'!$A$70:$B$148,2,FALSE)</f>
        <v>Convenios</v>
      </c>
      <c r="J3012" s="16" t="str">
        <f t="shared" si="427"/>
        <v>083011</v>
      </c>
      <c r="K3012" s="16" t="str">
        <f>VLOOKUP(J3012:J6180,'[10]Catalogos CRI'!$A$153:$B$335,2,FALSE)</f>
        <v>Derivados del Gobierno Federal</v>
      </c>
      <c r="L3012" s="16" t="str">
        <f t="shared" si="428"/>
        <v>500</v>
      </c>
      <c r="M3012" s="16" t="str">
        <f>VLOOKUP(L3012:L6180,[11]FF!$A$10:$B$16,2,FALSE)</f>
        <v>Recursos Federales</v>
      </c>
      <c r="N3012" s="16" t="str">
        <f t="shared" si="429"/>
        <v>517</v>
      </c>
      <c r="O3012" s="16" t="s">
        <v>224</v>
      </c>
      <c r="P3012" s="16">
        <v>891672</v>
      </c>
      <c r="Q3012" s="16">
        <v>9</v>
      </c>
      <c r="R3012" s="17">
        <v>0</v>
      </c>
      <c r="S3012" s="17">
        <v>0</v>
      </c>
      <c r="T3012" s="17">
        <f t="shared" si="421"/>
        <v>0</v>
      </c>
      <c r="U3012" s="17">
        <v>0</v>
      </c>
      <c r="V3012" s="17">
        <v>0</v>
      </c>
      <c r="W3012" s="17">
        <f t="shared" si="422"/>
        <v>0</v>
      </c>
      <c r="X3012" t="str">
        <f>VLOOKUP(J3012,'[12]Conver ASEJ VS Clave Nueva'!$A$4:$C$193,3,FALSE)</f>
        <v>8.3.1.1</v>
      </c>
      <c r="Y3012" t="str">
        <f>VLOOKUP(K3012,'[13]Conver ASEJ VS Clave Nueva'!$B$4:$D$193,3,FALSE)</f>
        <v>Derivados del Gobierno Federal</v>
      </c>
    </row>
    <row r="3013" spans="1:25" x14ac:dyDescent="0.25">
      <c r="A3013" s="16">
        <v>89200</v>
      </c>
      <c r="B3013" s="16" t="s">
        <v>218</v>
      </c>
      <c r="C3013" s="16" t="str">
        <f t="shared" si="423"/>
        <v>2018</v>
      </c>
      <c r="D3013" s="16" t="str">
        <f t="shared" si="424"/>
        <v>080000</v>
      </c>
      <c r="E3013" s="16" t="str">
        <f>VLOOKUP(D3013:D6181,'[10]Catalogos CRI'!$A$10:$B$19,2,FALSE)</f>
        <v>PARTICIPACIONES Y APORTACIONES</v>
      </c>
      <c r="F3013" s="16" t="str">
        <f t="shared" si="425"/>
        <v>083000</v>
      </c>
      <c r="G3013" s="16" t="str">
        <f>VLOOKUP(F3013:F6181,'[10]Catalogos CRI'!$A$24:$B$65,2,FALSE)</f>
        <v>CONVENIOS</v>
      </c>
      <c r="H3013" s="16" t="str">
        <f t="shared" si="426"/>
        <v>083010</v>
      </c>
      <c r="I3013" s="16" t="str">
        <f>VLOOKUP(H3013:H6181,'[10]Catalogos CRI'!$A$70:$B$148,2,FALSE)</f>
        <v>Convenios</v>
      </c>
      <c r="J3013" s="16" t="str">
        <f t="shared" si="427"/>
        <v>083011</v>
      </c>
      <c r="K3013" s="16" t="str">
        <f>VLOOKUP(J3013:J6181,'[10]Catalogos CRI'!$A$153:$B$335,2,FALSE)</f>
        <v>Derivados del Gobierno Federal</v>
      </c>
      <c r="L3013" s="16" t="str">
        <f t="shared" si="428"/>
        <v>500</v>
      </c>
      <c r="M3013" s="16" t="str">
        <f>VLOOKUP(L3013:L6181,[11]FF!$A$10:$B$16,2,FALSE)</f>
        <v>Recursos Federales</v>
      </c>
      <c r="N3013" s="16" t="str">
        <f t="shared" si="429"/>
        <v>517</v>
      </c>
      <c r="O3013" s="16" t="s">
        <v>224</v>
      </c>
      <c r="P3013" s="16">
        <v>891673</v>
      </c>
      <c r="Q3013" s="16">
        <v>10</v>
      </c>
      <c r="R3013" s="17">
        <v>0</v>
      </c>
      <c r="S3013" s="17">
        <v>0</v>
      </c>
      <c r="T3013" s="17">
        <f t="shared" si="421"/>
        <v>0</v>
      </c>
      <c r="U3013" s="17">
        <v>0</v>
      </c>
      <c r="V3013" s="17">
        <v>4945000</v>
      </c>
      <c r="W3013" s="17">
        <f t="shared" si="422"/>
        <v>-4945000</v>
      </c>
      <c r="X3013" t="str">
        <f>VLOOKUP(J3013,'[12]Conver ASEJ VS Clave Nueva'!$A$4:$C$193,3,FALSE)</f>
        <v>8.3.1.1</v>
      </c>
      <c r="Y3013" t="str">
        <f>VLOOKUP(K3013,'[13]Conver ASEJ VS Clave Nueva'!$B$4:$D$193,3,FALSE)</f>
        <v>Derivados del Gobierno Federal</v>
      </c>
    </row>
    <row r="3014" spans="1:25" x14ac:dyDescent="0.25">
      <c r="A3014" s="16">
        <v>89200</v>
      </c>
      <c r="B3014" s="16" t="s">
        <v>218</v>
      </c>
      <c r="C3014" s="16" t="str">
        <f t="shared" si="423"/>
        <v>2018</v>
      </c>
      <c r="D3014" s="16" t="str">
        <f t="shared" si="424"/>
        <v>080000</v>
      </c>
      <c r="E3014" s="16" t="str">
        <f>VLOOKUP(D3014:D6182,'[10]Catalogos CRI'!$A$10:$B$19,2,FALSE)</f>
        <v>PARTICIPACIONES Y APORTACIONES</v>
      </c>
      <c r="F3014" s="16" t="str">
        <f t="shared" si="425"/>
        <v>083000</v>
      </c>
      <c r="G3014" s="16" t="str">
        <f>VLOOKUP(F3014:F6182,'[10]Catalogos CRI'!$A$24:$B$65,2,FALSE)</f>
        <v>CONVENIOS</v>
      </c>
      <c r="H3014" s="16" t="str">
        <f t="shared" si="426"/>
        <v>083010</v>
      </c>
      <c r="I3014" s="16" t="str">
        <f>VLOOKUP(H3014:H6182,'[10]Catalogos CRI'!$A$70:$B$148,2,FALSE)</f>
        <v>Convenios</v>
      </c>
      <c r="J3014" s="16" t="str">
        <f t="shared" si="427"/>
        <v>083011</v>
      </c>
      <c r="K3014" s="16" t="str">
        <f>VLOOKUP(J3014:J6182,'[10]Catalogos CRI'!$A$153:$B$335,2,FALSE)</f>
        <v>Derivados del Gobierno Federal</v>
      </c>
      <c r="L3014" s="16" t="str">
        <f t="shared" si="428"/>
        <v>500</v>
      </c>
      <c r="M3014" s="16" t="str">
        <f>VLOOKUP(L3014:L6182,[11]FF!$A$10:$B$16,2,FALSE)</f>
        <v>Recursos Federales</v>
      </c>
      <c r="N3014" s="16" t="str">
        <f t="shared" si="429"/>
        <v>517</v>
      </c>
      <c r="O3014" s="16" t="s">
        <v>224</v>
      </c>
      <c r="P3014" s="16">
        <v>891674</v>
      </c>
      <c r="Q3014" s="16">
        <v>11</v>
      </c>
      <c r="R3014" s="17">
        <v>0</v>
      </c>
      <c r="S3014" s="17">
        <v>0</v>
      </c>
      <c r="T3014" s="17">
        <f t="shared" si="421"/>
        <v>0</v>
      </c>
      <c r="U3014" s="17">
        <v>0</v>
      </c>
      <c r="V3014" s="17">
        <v>4945000</v>
      </c>
      <c r="W3014" s="17">
        <f t="shared" si="422"/>
        <v>-4945000</v>
      </c>
      <c r="X3014" t="str">
        <f>VLOOKUP(J3014,'[12]Conver ASEJ VS Clave Nueva'!$A$4:$C$193,3,FALSE)</f>
        <v>8.3.1.1</v>
      </c>
      <c r="Y3014" t="str">
        <f>VLOOKUP(K3014,'[13]Conver ASEJ VS Clave Nueva'!$B$4:$D$193,3,FALSE)</f>
        <v>Derivados del Gobierno Federal</v>
      </c>
    </row>
    <row r="3015" spans="1:25" x14ac:dyDescent="0.25">
      <c r="A3015" s="16">
        <v>89200</v>
      </c>
      <c r="B3015" s="16" t="s">
        <v>218</v>
      </c>
      <c r="C3015" s="16" t="str">
        <f t="shared" si="423"/>
        <v>2018</v>
      </c>
      <c r="D3015" s="16" t="str">
        <f t="shared" si="424"/>
        <v>080000</v>
      </c>
      <c r="E3015" s="16" t="str">
        <f>VLOOKUP(D3015:D6183,'[10]Catalogos CRI'!$A$10:$B$19,2,FALSE)</f>
        <v>PARTICIPACIONES Y APORTACIONES</v>
      </c>
      <c r="F3015" s="16" t="str">
        <f t="shared" si="425"/>
        <v>083000</v>
      </c>
      <c r="G3015" s="16" t="str">
        <f>VLOOKUP(F3015:F6183,'[10]Catalogos CRI'!$A$24:$B$65,2,FALSE)</f>
        <v>CONVENIOS</v>
      </c>
      <c r="H3015" s="16" t="str">
        <f t="shared" si="426"/>
        <v>083010</v>
      </c>
      <c r="I3015" s="16" t="str">
        <f>VLOOKUP(H3015:H6183,'[10]Catalogos CRI'!$A$70:$B$148,2,FALSE)</f>
        <v>Convenios</v>
      </c>
      <c r="J3015" s="16" t="str">
        <f t="shared" si="427"/>
        <v>083011</v>
      </c>
      <c r="K3015" s="16" t="str">
        <f>VLOOKUP(J3015:J6183,'[10]Catalogos CRI'!$A$153:$B$335,2,FALSE)</f>
        <v>Derivados del Gobierno Federal</v>
      </c>
      <c r="L3015" s="16" t="str">
        <f t="shared" si="428"/>
        <v>500</v>
      </c>
      <c r="M3015" s="16" t="str">
        <f>VLOOKUP(L3015:L6183,[11]FF!$A$10:$B$16,2,FALSE)</f>
        <v>Recursos Federales</v>
      </c>
      <c r="N3015" s="16" t="str">
        <f t="shared" si="429"/>
        <v>517</v>
      </c>
      <c r="O3015" s="16" t="s">
        <v>224</v>
      </c>
      <c r="P3015" s="16">
        <v>891675</v>
      </c>
      <c r="Q3015" s="16">
        <v>12</v>
      </c>
      <c r="R3015" s="17">
        <v>0</v>
      </c>
      <c r="S3015" s="17">
        <v>0</v>
      </c>
      <c r="T3015" s="17">
        <f t="shared" si="421"/>
        <v>0</v>
      </c>
      <c r="U3015" s="17">
        <v>0</v>
      </c>
      <c r="V3015" s="17">
        <v>10835.12</v>
      </c>
      <c r="W3015" s="17">
        <f t="shared" si="422"/>
        <v>-10835.12</v>
      </c>
      <c r="X3015" t="str">
        <f>VLOOKUP(J3015,'[12]Conver ASEJ VS Clave Nueva'!$A$4:$C$193,3,FALSE)</f>
        <v>8.3.1.1</v>
      </c>
      <c r="Y3015" t="str">
        <f>VLOOKUP(K3015,'[13]Conver ASEJ VS Clave Nueva'!$B$4:$D$193,3,FALSE)</f>
        <v>Derivados del Gobierno Federal</v>
      </c>
    </row>
    <row r="3016" spans="1:25" x14ac:dyDescent="0.25">
      <c r="A3016" s="16">
        <v>89201</v>
      </c>
      <c r="B3016" s="16" t="s">
        <v>219</v>
      </c>
      <c r="C3016" s="16" t="str">
        <f t="shared" si="423"/>
        <v>2018</v>
      </c>
      <c r="D3016" s="16" t="str">
        <f t="shared" si="424"/>
        <v>080000</v>
      </c>
      <c r="E3016" s="16" t="str">
        <f>VLOOKUP(D3016:D6184,'[10]Catalogos CRI'!$A$10:$B$19,2,FALSE)</f>
        <v>PARTICIPACIONES Y APORTACIONES</v>
      </c>
      <c r="F3016" s="16" t="str">
        <f t="shared" si="425"/>
        <v>083000</v>
      </c>
      <c r="G3016" s="16" t="str">
        <f>VLOOKUP(F3016:F6184,'[10]Catalogos CRI'!$A$24:$B$65,2,FALSE)</f>
        <v>CONVENIOS</v>
      </c>
      <c r="H3016" s="16" t="str">
        <f t="shared" si="426"/>
        <v>083010</v>
      </c>
      <c r="I3016" s="16" t="str">
        <f>VLOOKUP(H3016:H6184,'[10]Catalogos CRI'!$A$70:$B$148,2,FALSE)</f>
        <v>Convenios</v>
      </c>
      <c r="J3016" s="16" t="str">
        <f t="shared" si="427"/>
        <v>083012</v>
      </c>
      <c r="K3016" s="16" t="str">
        <f>VLOOKUP(J3016:J6184,'[10]Catalogos CRI'!$A$153:$B$335,2,FALSE)</f>
        <v>Derivados del Gobierno Estatal</v>
      </c>
      <c r="L3016" s="16" t="str">
        <f t="shared" si="428"/>
        <v>600</v>
      </c>
      <c r="M3016" s="16" t="str">
        <f>VLOOKUP(L3016:L6184,[11]FF!$A$10:$B$16,2,FALSE)</f>
        <v>Recursos Estatales</v>
      </c>
      <c r="N3016" s="16" t="str">
        <f t="shared" si="429"/>
        <v>626</v>
      </c>
      <c r="O3016" s="16" t="s">
        <v>226</v>
      </c>
      <c r="P3016" s="16">
        <v>891676</v>
      </c>
      <c r="Q3016" s="16">
        <v>1</v>
      </c>
      <c r="R3016" s="17">
        <v>0</v>
      </c>
      <c r="S3016" s="17">
        <v>0</v>
      </c>
      <c r="T3016" s="17">
        <f t="shared" si="421"/>
        <v>0</v>
      </c>
      <c r="U3016" s="17">
        <v>0</v>
      </c>
      <c r="V3016" s="17">
        <v>0</v>
      </c>
      <c r="W3016" s="17">
        <f t="shared" si="422"/>
        <v>0</v>
      </c>
      <c r="X3016" t="str">
        <f>VLOOKUP(J3016,'[12]Conver ASEJ VS Clave Nueva'!$A$4:$C$193,3,FALSE)</f>
        <v>8.3.1.2</v>
      </c>
      <c r="Y3016" t="str">
        <f>VLOOKUP(K3016,'[13]Conver ASEJ VS Clave Nueva'!$B$4:$D$193,3,FALSE)</f>
        <v>Derivados del Gobierno Estatal</v>
      </c>
    </row>
    <row r="3017" spans="1:25" x14ac:dyDescent="0.25">
      <c r="A3017" s="16">
        <v>89201</v>
      </c>
      <c r="B3017" s="16" t="s">
        <v>219</v>
      </c>
      <c r="C3017" s="16" t="str">
        <f t="shared" si="423"/>
        <v>2018</v>
      </c>
      <c r="D3017" s="16" t="str">
        <f t="shared" si="424"/>
        <v>080000</v>
      </c>
      <c r="E3017" s="16" t="str">
        <f>VLOOKUP(D3017:D6185,'[10]Catalogos CRI'!$A$10:$B$19,2,FALSE)</f>
        <v>PARTICIPACIONES Y APORTACIONES</v>
      </c>
      <c r="F3017" s="16" t="str">
        <f t="shared" si="425"/>
        <v>083000</v>
      </c>
      <c r="G3017" s="16" t="str">
        <f>VLOOKUP(F3017:F6185,'[10]Catalogos CRI'!$A$24:$B$65,2,FALSE)</f>
        <v>CONVENIOS</v>
      </c>
      <c r="H3017" s="16" t="str">
        <f t="shared" si="426"/>
        <v>083010</v>
      </c>
      <c r="I3017" s="16" t="str">
        <f>VLOOKUP(H3017:H6185,'[10]Catalogos CRI'!$A$70:$B$148,2,FALSE)</f>
        <v>Convenios</v>
      </c>
      <c r="J3017" s="16" t="str">
        <f t="shared" si="427"/>
        <v>083012</v>
      </c>
      <c r="K3017" s="16" t="str">
        <f>VLOOKUP(J3017:J6185,'[10]Catalogos CRI'!$A$153:$B$335,2,FALSE)</f>
        <v>Derivados del Gobierno Estatal</v>
      </c>
      <c r="L3017" s="16" t="str">
        <f t="shared" si="428"/>
        <v>600</v>
      </c>
      <c r="M3017" s="16" t="str">
        <f>VLOOKUP(L3017:L6185,[11]FF!$A$10:$B$16,2,FALSE)</f>
        <v>Recursos Estatales</v>
      </c>
      <c r="N3017" s="16" t="str">
        <f t="shared" si="429"/>
        <v>626</v>
      </c>
      <c r="O3017" s="16" t="s">
        <v>226</v>
      </c>
      <c r="P3017" s="16">
        <v>891677</v>
      </c>
      <c r="Q3017" s="16">
        <v>2</v>
      </c>
      <c r="R3017" s="17">
        <v>0</v>
      </c>
      <c r="S3017" s="17">
        <v>0</v>
      </c>
      <c r="T3017" s="17">
        <f t="shared" ref="T3017:T3080" si="430">R3017+S3017</f>
        <v>0</v>
      </c>
      <c r="U3017" s="17">
        <v>0</v>
      </c>
      <c r="V3017" s="17">
        <v>0</v>
      </c>
      <c r="W3017" s="17">
        <f t="shared" ref="W3017:W3080" si="431">T3017-V3017</f>
        <v>0</v>
      </c>
      <c r="X3017" t="str">
        <f>VLOOKUP(J3017,'[12]Conver ASEJ VS Clave Nueva'!$A$4:$C$193,3,FALSE)</f>
        <v>8.3.1.2</v>
      </c>
      <c r="Y3017" t="str">
        <f>VLOOKUP(K3017,'[13]Conver ASEJ VS Clave Nueva'!$B$4:$D$193,3,FALSE)</f>
        <v>Derivados del Gobierno Estatal</v>
      </c>
    </row>
    <row r="3018" spans="1:25" x14ac:dyDescent="0.25">
      <c r="A3018" s="16">
        <v>89201</v>
      </c>
      <c r="B3018" s="16" t="s">
        <v>219</v>
      </c>
      <c r="C3018" s="16" t="str">
        <f t="shared" si="423"/>
        <v>2018</v>
      </c>
      <c r="D3018" s="16" t="str">
        <f t="shared" si="424"/>
        <v>080000</v>
      </c>
      <c r="E3018" s="16" t="str">
        <f>VLOOKUP(D3018:D6186,'[10]Catalogos CRI'!$A$10:$B$19,2,FALSE)</f>
        <v>PARTICIPACIONES Y APORTACIONES</v>
      </c>
      <c r="F3018" s="16" t="str">
        <f t="shared" si="425"/>
        <v>083000</v>
      </c>
      <c r="G3018" s="16" t="str">
        <f>VLOOKUP(F3018:F6186,'[10]Catalogos CRI'!$A$24:$B$65,2,FALSE)</f>
        <v>CONVENIOS</v>
      </c>
      <c r="H3018" s="16" t="str">
        <f t="shared" si="426"/>
        <v>083010</v>
      </c>
      <c r="I3018" s="16" t="str">
        <f>VLOOKUP(H3018:H6186,'[10]Catalogos CRI'!$A$70:$B$148,2,FALSE)</f>
        <v>Convenios</v>
      </c>
      <c r="J3018" s="16" t="str">
        <f t="shared" si="427"/>
        <v>083012</v>
      </c>
      <c r="K3018" s="16" t="str">
        <f>VLOOKUP(J3018:J6186,'[10]Catalogos CRI'!$A$153:$B$335,2,FALSE)</f>
        <v>Derivados del Gobierno Estatal</v>
      </c>
      <c r="L3018" s="16" t="str">
        <f t="shared" si="428"/>
        <v>600</v>
      </c>
      <c r="M3018" s="16" t="str">
        <f>VLOOKUP(L3018:L6186,[11]FF!$A$10:$B$16,2,FALSE)</f>
        <v>Recursos Estatales</v>
      </c>
      <c r="N3018" s="16" t="str">
        <f t="shared" si="429"/>
        <v>626</v>
      </c>
      <c r="O3018" s="16" t="s">
        <v>226</v>
      </c>
      <c r="P3018" s="16">
        <v>891678</v>
      </c>
      <c r="Q3018" s="16">
        <v>3</v>
      </c>
      <c r="R3018" s="17">
        <v>0</v>
      </c>
      <c r="S3018" s="17">
        <v>0</v>
      </c>
      <c r="T3018" s="17">
        <f t="shared" si="430"/>
        <v>0</v>
      </c>
      <c r="U3018" s="17">
        <v>0</v>
      </c>
      <c r="V3018" s="17">
        <v>0</v>
      </c>
      <c r="W3018" s="17">
        <f t="shared" si="431"/>
        <v>0</v>
      </c>
      <c r="X3018" t="str">
        <f>VLOOKUP(J3018,'[12]Conver ASEJ VS Clave Nueva'!$A$4:$C$193,3,FALSE)</f>
        <v>8.3.1.2</v>
      </c>
      <c r="Y3018" t="str">
        <f>VLOOKUP(K3018,'[13]Conver ASEJ VS Clave Nueva'!$B$4:$D$193,3,FALSE)</f>
        <v>Derivados del Gobierno Estatal</v>
      </c>
    </row>
    <row r="3019" spans="1:25" x14ac:dyDescent="0.25">
      <c r="A3019" s="16">
        <v>89201</v>
      </c>
      <c r="B3019" s="16" t="s">
        <v>219</v>
      </c>
      <c r="C3019" s="16" t="str">
        <f t="shared" si="423"/>
        <v>2018</v>
      </c>
      <c r="D3019" s="16" t="str">
        <f t="shared" si="424"/>
        <v>080000</v>
      </c>
      <c r="E3019" s="16" t="str">
        <f>VLOOKUP(D3019:D6187,'[10]Catalogos CRI'!$A$10:$B$19,2,FALSE)</f>
        <v>PARTICIPACIONES Y APORTACIONES</v>
      </c>
      <c r="F3019" s="16" t="str">
        <f t="shared" si="425"/>
        <v>083000</v>
      </c>
      <c r="G3019" s="16" t="str">
        <f>VLOOKUP(F3019:F6187,'[10]Catalogos CRI'!$A$24:$B$65,2,FALSE)</f>
        <v>CONVENIOS</v>
      </c>
      <c r="H3019" s="16" t="str">
        <f t="shared" si="426"/>
        <v>083010</v>
      </c>
      <c r="I3019" s="16" t="str">
        <f>VLOOKUP(H3019:H6187,'[10]Catalogos CRI'!$A$70:$B$148,2,FALSE)</f>
        <v>Convenios</v>
      </c>
      <c r="J3019" s="16" t="str">
        <f t="shared" si="427"/>
        <v>083012</v>
      </c>
      <c r="K3019" s="16" t="str">
        <f>VLOOKUP(J3019:J6187,'[10]Catalogos CRI'!$A$153:$B$335,2,FALSE)</f>
        <v>Derivados del Gobierno Estatal</v>
      </c>
      <c r="L3019" s="16" t="str">
        <f t="shared" si="428"/>
        <v>600</v>
      </c>
      <c r="M3019" s="16" t="str">
        <f>VLOOKUP(L3019:L6187,[11]FF!$A$10:$B$16,2,FALSE)</f>
        <v>Recursos Estatales</v>
      </c>
      <c r="N3019" s="16" t="str">
        <f t="shared" si="429"/>
        <v>626</v>
      </c>
      <c r="O3019" s="16" t="s">
        <v>226</v>
      </c>
      <c r="P3019" s="16">
        <v>891679</v>
      </c>
      <c r="Q3019" s="16">
        <v>4</v>
      </c>
      <c r="R3019" s="17">
        <v>0</v>
      </c>
      <c r="S3019" s="17">
        <v>0</v>
      </c>
      <c r="T3019" s="17">
        <f t="shared" si="430"/>
        <v>0</v>
      </c>
      <c r="U3019" s="17">
        <v>0</v>
      </c>
      <c r="V3019" s="17">
        <v>0</v>
      </c>
      <c r="W3019" s="17">
        <f t="shared" si="431"/>
        <v>0</v>
      </c>
      <c r="X3019" t="str">
        <f>VLOOKUP(J3019,'[12]Conver ASEJ VS Clave Nueva'!$A$4:$C$193,3,FALSE)</f>
        <v>8.3.1.2</v>
      </c>
      <c r="Y3019" t="str">
        <f>VLOOKUP(K3019,'[13]Conver ASEJ VS Clave Nueva'!$B$4:$D$193,3,FALSE)</f>
        <v>Derivados del Gobierno Estatal</v>
      </c>
    </row>
    <row r="3020" spans="1:25" x14ac:dyDescent="0.25">
      <c r="A3020" s="16">
        <v>89201</v>
      </c>
      <c r="B3020" s="16" t="s">
        <v>219</v>
      </c>
      <c r="C3020" s="16" t="str">
        <f t="shared" si="423"/>
        <v>2018</v>
      </c>
      <c r="D3020" s="16" t="str">
        <f t="shared" si="424"/>
        <v>080000</v>
      </c>
      <c r="E3020" s="16" t="str">
        <f>VLOOKUP(D3020:D6188,'[10]Catalogos CRI'!$A$10:$B$19,2,FALSE)</f>
        <v>PARTICIPACIONES Y APORTACIONES</v>
      </c>
      <c r="F3020" s="16" t="str">
        <f t="shared" si="425"/>
        <v>083000</v>
      </c>
      <c r="G3020" s="16" t="str">
        <f>VLOOKUP(F3020:F6188,'[10]Catalogos CRI'!$A$24:$B$65,2,FALSE)</f>
        <v>CONVENIOS</v>
      </c>
      <c r="H3020" s="16" t="str">
        <f t="shared" si="426"/>
        <v>083010</v>
      </c>
      <c r="I3020" s="16" t="str">
        <f>VLOOKUP(H3020:H6188,'[10]Catalogos CRI'!$A$70:$B$148,2,FALSE)</f>
        <v>Convenios</v>
      </c>
      <c r="J3020" s="16" t="str">
        <f t="shared" si="427"/>
        <v>083012</v>
      </c>
      <c r="K3020" s="16" t="str">
        <f>VLOOKUP(J3020:J6188,'[10]Catalogos CRI'!$A$153:$B$335,2,FALSE)</f>
        <v>Derivados del Gobierno Estatal</v>
      </c>
      <c r="L3020" s="16" t="str">
        <f t="shared" si="428"/>
        <v>600</v>
      </c>
      <c r="M3020" s="16" t="str">
        <f>VLOOKUP(L3020:L6188,[11]FF!$A$10:$B$16,2,FALSE)</f>
        <v>Recursos Estatales</v>
      </c>
      <c r="N3020" s="16" t="str">
        <f t="shared" si="429"/>
        <v>626</v>
      </c>
      <c r="O3020" s="16" t="s">
        <v>226</v>
      </c>
      <c r="P3020" s="16">
        <v>891680</v>
      </c>
      <c r="Q3020" s="16">
        <v>5</v>
      </c>
      <c r="R3020" s="17">
        <v>0</v>
      </c>
      <c r="S3020" s="17">
        <v>0</v>
      </c>
      <c r="T3020" s="17">
        <f t="shared" si="430"/>
        <v>0</v>
      </c>
      <c r="U3020" s="17">
        <v>0</v>
      </c>
      <c r="V3020" s="17">
        <v>0</v>
      </c>
      <c r="W3020" s="17">
        <f t="shared" si="431"/>
        <v>0</v>
      </c>
      <c r="X3020" t="str">
        <f>VLOOKUP(J3020,'[12]Conver ASEJ VS Clave Nueva'!$A$4:$C$193,3,FALSE)</f>
        <v>8.3.1.2</v>
      </c>
      <c r="Y3020" t="str">
        <f>VLOOKUP(K3020,'[13]Conver ASEJ VS Clave Nueva'!$B$4:$D$193,3,FALSE)</f>
        <v>Derivados del Gobierno Estatal</v>
      </c>
    </row>
    <row r="3021" spans="1:25" x14ac:dyDescent="0.25">
      <c r="A3021" s="16">
        <v>89201</v>
      </c>
      <c r="B3021" s="16" t="s">
        <v>219</v>
      </c>
      <c r="C3021" s="16" t="str">
        <f t="shared" si="423"/>
        <v>2018</v>
      </c>
      <c r="D3021" s="16" t="str">
        <f t="shared" si="424"/>
        <v>080000</v>
      </c>
      <c r="E3021" s="16" t="str">
        <f>VLOOKUP(D3021:D6189,'[10]Catalogos CRI'!$A$10:$B$19,2,FALSE)</f>
        <v>PARTICIPACIONES Y APORTACIONES</v>
      </c>
      <c r="F3021" s="16" t="str">
        <f t="shared" si="425"/>
        <v>083000</v>
      </c>
      <c r="G3021" s="16" t="str">
        <f>VLOOKUP(F3021:F6189,'[10]Catalogos CRI'!$A$24:$B$65,2,FALSE)</f>
        <v>CONVENIOS</v>
      </c>
      <c r="H3021" s="16" t="str">
        <f t="shared" si="426"/>
        <v>083010</v>
      </c>
      <c r="I3021" s="16" t="str">
        <f>VLOOKUP(H3021:H6189,'[10]Catalogos CRI'!$A$70:$B$148,2,FALSE)</f>
        <v>Convenios</v>
      </c>
      <c r="J3021" s="16" t="str">
        <f t="shared" si="427"/>
        <v>083012</v>
      </c>
      <c r="K3021" s="16" t="str">
        <f>VLOOKUP(J3021:J6189,'[10]Catalogos CRI'!$A$153:$B$335,2,FALSE)</f>
        <v>Derivados del Gobierno Estatal</v>
      </c>
      <c r="L3021" s="16" t="str">
        <f t="shared" si="428"/>
        <v>600</v>
      </c>
      <c r="M3021" s="16" t="str">
        <f>VLOOKUP(L3021:L6189,[11]FF!$A$10:$B$16,2,FALSE)</f>
        <v>Recursos Estatales</v>
      </c>
      <c r="N3021" s="16" t="str">
        <f t="shared" si="429"/>
        <v>626</v>
      </c>
      <c r="O3021" s="16" t="s">
        <v>226</v>
      </c>
      <c r="P3021" s="16">
        <v>891681</v>
      </c>
      <c r="Q3021" s="16">
        <v>6</v>
      </c>
      <c r="R3021" s="17">
        <v>0</v>
      </c>
      <c r="S3021" s="17">
        <v>0</v>
      </c>
      <c r="T3021" s="17">
        <f t="shared" si="430"/>
        <v>0</v>
      </c>
      <c r="U3021" s="17">
        <v>0</v>
      </c>
      <c r="V3021" s="17">
        <v>0</v>
      </c>
      <c r="W3021" s="17">
        <f t="shared" si="431"/>
        <v>0</v>
      </c>
      <c r="X3021" t="str">
        <f>VLOOKUP(J3021,'[12]Conver ASEJ VS Clave Nueva'!$A$4:$C$193,3,FALSE)</f>
        <v>8.3.1.2</v>
      </c>
      <c r="Y3021" t="str">
        <f>VLOOKUP(K3021,'[13]Conver ASEJ VS Clave Nueva'!$B$4:$D$193,3,FALSE)</f>
        <v>Derivados del Gobierno Estatal</v>
      </c>
    </row>
    <row r="3022" spans="1:25" x14ac:dyDescent="0.25">
      <c r="A3022" s="16">
        <v>89201</v>
      </c>
      <c r="B3022" s="16" t="s">
        <v>219</v>
      </c>
      <c r="C3022" s="16" t="str">
        <f t="shared" si="423"/>
        <v>2018</v>
      </c>
      <c r="D3022" s="16" t="str">
        <f t="shared" si="424"/>
        <v>080000</v>
      </c>
      <c r="E3022" s="16" t="str">
        <f>VLOOKUP(D3022:D6190,'[10]Catalogos CRI'!$A$10:$B$19,2,FALSE)</f>
        <v>PARTICIPACIONES Y APORTACIONES</v>
      </c>
      <c r="F3022" s="16" t="str">
        <f t="shared" si="425"/>
        <v>083000</v>
      </c>
      <c r="G3022" s="16" t="str">
        <f>VLOOKUP(F3022:F6190,'[10]Catalogos CRI'!$A$24:$B$65,2,FALSE)</f>
        <v>CONVENIOS</v>
      </c>
      <c r="H3022" s="16" t="str">
        <f t="shared" si="426"/>
        <v>083010</v>
      </c>
      <c r="I3022" s="16" t="str">
        <f>VLOOKUP(H3022:H6190,'[10]Catalogos CRI'!$A$70:$B$148,2,FALSE)</f>
        <v>Convenios</v>
      </c>
      <c r="J3022" s="16" t="str">
        <f t="shared" si="427"/>
        <v>083012</v>
      </c>
      <c r="K3022" s="16" t="str">
        <f>VLOOKUP(J3022:J6190,'[10]Catalogos CRI'!$A$153:$B$335,2,FALSE)</f>
        <v>Derivados del Gobierno Estatal</v>
      </c>
      <c r="L3022" s="16" t="str">
        <f t="shared" si="428"/>
        <v>600</v>
      </c>
      <c r="M3022" s="16" t="str">
        <f>VLOOKUP(L3022:L6190,[11]FF!$A$10:$B$16,2,FALSE)</f>
        <v>Recursos Estatales</v>
      </c>
      <c r="N3022" s="16" t="str">
        <f t="shared" si="429"/>
        <v>626</v>
      </c>
      <c r="O3022" s="16" t="s">
        <v>226</v>
      </c>
      <c r="P3022" s="16">
        <v>891682</v>
      </c>
      <c r="Q3022" s="16">
        <v>7</v>
      </c>
      <c r="R3022" s="17">
        <v>0</v>
      </c>
      <c r="S3022" s="17">
        <v>0</v>
      </c>
      <c r="T3022" s="17">
        <f t="shared" si="430"/>
        <v>0</v>
      </c>
      <c r="U3022" s="17">
        <v>0</v>
      </c>
      <c r="V3022" s="17">
        <v>0</v>
      </c>
      <c r="W3022" s="17">
        <f t="shared" si="431"/>
        <v>0</v>
      </c>
      <c r="X3022" t="str">
        <f>VLOOKUP(J3022,'[12]Conver ASEJ VS Clave Nueva'!$A$4:$C$193,3,FALSE)</f>
        <v>8.3.1.2</v>
      </c>
      <c r="Y3022" t="str">
        <f>VLOOKUP(K3022,'[13]Conver ASEJ VS Clave Nueva'!$B$4:$D$193,3,FALSE)</f>
        <v>Derivados del Gobierno Estatal</v>
      </c>
    </row>
    <row r="3023" spans="1:25" x14ac:dyDescent="0.25">
      <c r="A3023" s="16">
        <v>89201</v>
      </c>
      <c r="B3023" s="16" t="s">
        <v>219</v>
      </c>
      <c r="C3023" s="16" t="str">
        <f t="shared" si="423"/>
        <v>2018</v>
      </c>
      <c r="D3023" s="16" t="str">
        <f t="shared" si="424"/>
        <v>080000</v>
      </c>
      <c r="E3023" s="16" t="str">
        <f>VLOOKUP(D3023:D6191,'[10]Catalogos CRI'!$A$10:$B$19,2,FALSE)</f>
        <v>PARTICIPACIONES Y APORTACIONES</v>
      </c>
      <c r="F3023" s="16" t="str">
        <f t="shared" si="425"/>
        <v>083000</v>
      </c>
      <c r="G3023" s="16" t="str">
        <f>VLOOKUP(F3023:F6191,'[10]Catalogos CRI'!$A$24:$B$65,2,FALSE)</f>
        <v>CONVENIOS</v>
      </c>
      <c r="H3023" s="16" t="str">
        <f t="shared" si="426"/>
        <v>083010</v>
      </c>
      <c r="I3023" s="16" t="str">
        <f>VLOOKUP(H3023:H6191,'[10]Catalogos CRI'!$A$70:$B$148,2,FALSE)</f>
        <v>Convenios</v>
      </c>
      <c r="J3023" s="16" t="str">
        <f t="shared" si="427"/>
        <v>083012</v>
      </c>
      <c r="K3023" s="16" t="str">
        <f>VLOOKUP(J3023:J6191,'[10]Catalogos CRI'!$A$153:$B$335,2,FALSE)</f>
        <v>Derivados del Gobierno Estatal</v>
      </c>
      <c r="L3023" s="16" t="str">
        <f t="shared" si="428"/>
        <v>600</v>
      </c>
      <c r="M3023" s="16" t="str">
        <f>VLOOKUP(L3023:L6191,[11]FF!$A$10:$B$16,2,FALSE)</f>
        <v>Recursos Estatales</v>
      </c>
      <c r="N3023" s="16" t="str">
        <f t="shared" si="429"/>
        <v>626</v>
      </c>
      <c r="O3023" s="16" t="s">
        <v>226</v>
      </c>
      <c r="P3023" s="16">
        <v>891683</v>
      </c>
      <c r="Q3023" s="16">
        <v>8</v>
      </c>
      <c r="R3023" s="17">
        <v>0</v>
      </c>
      <c r="S3023" s="17">
        <v>0</v>
      </c>
      <c r="T3023" s="17">
        <f t="shared" si="430"/>
        <v>0</v>
      </c>
      <c r="U3023" s="17">
        <v>0</v>
      </c>
      <c r="V3023" s="17">
        <v>0</v>
      </c>
      <c r="W3023" s="17">
        <f t="shared" si="431"/>
        <v>0</v>
      </c>
      <c r="X3023" t="str">
        <f>VLOOKUP(J3023,'[12]Conver ASEJ VS Clave Nueva'!$A$4:$C$193,3,FALSE)</f>
        <v>8.3.1.2</v>
      </c>
      <c r="Y3023" t="str">
        <f>VLOOKUP(K3023,'[13]Conver ASEJ VS Clave Nueva'!$B$4:$D$193,3,FALSE)</f>
        <v>Derivados del Gobierno Estatal</v>
      </c>
    </row>
    <row r="3024" spans="1:25" x14ac:dyDescent="0.25">
      <c r="A3024" s="16">
        <v>89201</v>
      </c>
      <c r="B3024" s="16" t="s">
        <v>219</v>
      </c>
      <c r="C3024" s="16" t="str">
        <f t="shared" si="423"/>
        <v>2018</v>
      </c>
      <c r="D3024" s="16" t="str">
        <f t="shared" si="424"/>
        <v>080000</v>
      </c>
      <c r="E3024" s="16" t="str">
        <f>VLOOKUP(D3024:D6192,'[10]Catalogos CRI'!$A$10:$B$19,2,FALSE)</f>
        <v>PARTICIPACIONES Y APORTACIONES</v>
      </c>
      <c r="F3024" s="16" t="str">
        <f t="shared" si="425"/>
        <v>083000</v>
      </c>
      <c r="G3024" s="16" t="str">
        <f>VLOOKUP(F3024:F6192,'[10]Catalogos CRI'!$A$24:$B$65,2,FALSE)</f>
        <v>CONVENIOS</v>
      </c>
      <c r="H3024" s="16" t="str">
        <f t="shared" si="426"/>
        <v>083010</v>
      </c>
      <c r="I3024" s="16" t="str">
        <f>VLOOKUP(H3024:H6192,'[10]Catalogos CRI'!$A$70:$B$148,2,FALSE)</f>
        <v>Convenios</v>
      </c>
      <c r="J3024" s="16" t="str">
        <f t="shared" si="427"/>
        <v>083012</v>
      </c>
      <c r="K3024" s="16" t="str">
        <f>VLOOKUP(J3024:J6192,'[10]Catalogos CRI'!$A$153:$B$335,2,FALSE)</f>
        <v>Derivados del Gobierno Estatal</v>
      </c>
      <c r="L3024" s="16" t="str">
        <f t="shared" si="428"/>
        <v>600</v>
      </c>
      <c r="M3024" s="16" t="str">
        <f>VLOOKUP(L3024:L6192,[11]FF!$A$10:$B$16,2,FALSE)</f>
        <v>Recursos Estatales</v>
      </c>
      <c r="N3024" s="16" t="str">
        <f t="shared" si="429"/>
        <v>626</v>
      </c>
      <c r="O3024" s="16" t="s">
        <v>226</v>
      </c>
      <c r="P3024" s="16">
        <v>891684</v>
      </c>
      <c r="Q3024" s="16">
        <v>9</v>
      </c>
      <c r="R3024" s="17">
        <v>0</v>
      </c>
      <c r="S3024" s="17">
        <v>0</v>
      </c>
      <c r="T3024" s="17">
        <f t="shared" si="430"/>
        <v>0</v>
      </c>
      <c r="U3024" s="17">
        <v>0</v>
      </c>
      <c r="V3024" s="17">
        <v>0</v>
      </c>
      <c r="W3024" s="17">
        <f t="shared" si="431"/>
        <v>0</v>
      </c>
      <c r="X3024" t="str">
        <f>VLOOKUP(J3024,'[12]Conver ASEJ VS Clave Nueva'!$A$4:$C$193,3,FALSE)</f>
        <v>8.3.1.2</v>
      </c>
      <c r="Y3024" t="str">
        <f>VLOOKUP(K3024,'[13]Conver ASEJ VS Clave Nueva'!$B$4:$D$193,3,FALSE)</f>
        <v>Derivados del Gobierno Estatal</v>
      </c>
    </row>
    <row r="3025" spans="1:25" x14ac:dyDescent="0.25">
      <c r="A3025" s="16">
        <v>89201</v>
      </c>
      <c r="B3025" s="16" t="s">
        <v>219</v>
      </c>
      <c r="C3025" s="16" t="str">
        <f t="shared" si="423"/>
        <v>2018</v>
      </c>
      <c r="D3025" s="16" t="str">
        <f t="shared" si="424"/>
        <v>080000</v>
      </c>
      <c r="E3025" s="16" t="str">
        <f>VLOOKUP(D3025:D6193,'[10]Catalogos CRI'!$A$10:$B$19,2,FALSE)</f>
        <v>PARTICIPACIONES Y APORTACIONES</v>
      </c>
      <c r="F3025" s="16" t="str">
        <f t="shared" si="425"/>
        <v>083000</v>
      </c>
      <c r="G3025" s="16" t="str">
        <f>VLOOKUP(F3025:F6193,'[10]Catalogos CRI'!$A$24:$B$65,2,FALSE)</f>
        <v>CONVENIOS</v>
      </c>
      <c r="H3025" s="16" t="str">
        <f t="shared" si="426"/>
        <v>083010</v>
      </c>
      <c r="I3025" s="16" t="str">
        <f>VLOOKUP(H3025:H6193,'[10]Catalogos CRI'!$A$70:$B$148,2,FALSE)</f>
        <v>Convenios</v>
      </c>
      <c r="J3025" s="16" t="str">
        <f t="shared" si="427"/>
        <v>083012</v>
      </c>
      <c r="K3025" s="16" t="str">
        <f>VLOOKUP(J3025:J6193,'[10]Catalogos CRI'!$A$153:$B$335,2,FALSE)</f>
        <v>Derivados del Gobierno Estatal</v>
      </c>
      <c r="L3025" s="16" t="str">
        <f t="shared" si="428"/>
        <v>600</v>
      </c>
      <c r="M3025" s="16" t="str">
        <f>VLOOKUP(L3025:L6193,[11]FF!$A$10:$B$16,2,FALSE)</f>
        <v>Recursos Estatales</v>
      </c>
      <c r="N3025" s="16" t="str">
        <f t="shared" si="429"/>
        <v>626</v>
      </c>
      <c r="O3025" s="16" t="s">
        <v>226</v>
      </c>
      <c r="P3025" s="16">
        <v>891685</v>
      </c>
      <c r="Q3025" s="16">
        <v>10</v>
      </c>
      <c r="R3025" s="17">
        <v>0</v>
      </c>
      <c r="S3025" s="17">
        <v>0</v>
      </c>
      <c r="T3025" s="17">
        <f t="shared" si="430"/>
        <v>0</v>
      </c>
      <c r="U3025" s="17">
        <v>0</v>
      </c>
      <c r="V3025" s="17">
        <v>325786</v>
      </c>
      <c r="W3025" s="17">
        <f t="shared" si="431"/>
        <v>-325786</v>
      </c>
      <c r="X3025" t="str">
        <f>VLOOKUP(J3025,'[12]Conver ASEJ VS Clave Nueva'!$A$4:$C$193,3,FALSE)</f>
        <v>8.3.1.2</v>
      </c>
      <c r="Y3025" t="str">
        <f>VLOOKUP(K3025,'[13]Conver ASEJ VS Clave Nueva'!$B$4:$D$193,3,FALSE)</f>
        <v>Derivados del Gobierno Estatal</v>
      </c>
    </row>
    <row r="3026" spans="1:25" x14ac:dyDescent="0.25">
      <c r="A3026" s="16">
        <v>89201</v>
      </c>
      <c r="B3026" s="16" t="s">
        <v>219</v>
      </c>
      <c r="C3026" s="16" t="str">
        <f t="shared" si="423"/>
        <v>2018</v>
      </c>
      <c r="D3026" s="16" t="str">
        <f t="shared" si="424"/>
        <v>080000</v>
      </c>
      <c r="E3026" s="16" t="str">
        <f>VLOOKUP(D3026:D6194,'[10]Catalogos CRI'!$A$10:$B$19,2,FALSE)</f>
        <v>PARTICIPACIONES Y APORTACIONES</v>
      </c>
      <c r="F3026" s="16" t="str">
        <f t="shared" si="425"/>
        <v>083000</v>
      </c>
      <c r="G3026" s="16" t="str">
        <f>VLOOKUP(F3026:F6194,'[10]Catalogos CRI'!$A$24:$B$65,2,FALSE)</f>
        <v>CONVENIOS</v>
      </c>
      <c r="H3026" s="16" t="str">
        <f t="shared" si="426"/>
        <v>083010</v>
      </c>
      <c r="I3026" s="16" t="str">
        <f>VLOOKUP(H3026:H6194,'[10]Catalogos CRI'!$A$70:$B$148,2,FALSE)</f>
        <v>Convenios</v>
      </c>
      <c r="J3026" s="16" t="str">
        <f t="shared" si="427"/>
        <v>083012</v>
      </c>
      <c r="K3026" s="16" t="str">
        <f>VLOOKUP(J3026:J6194,'[10]Catalogos CRI'!$A$153:$B$335,2,FALSE)</f>
        <v>Derivados del Gobierno Estatal</v>
      </c>
      <c r="L3026" s="16" t="str">
        <f t="shared" si="428"/>
        <v>600</v>
      </c>
      <c r="M3026" s="16" t="str">
        <f>VLOOKUP(L3026:L6194,[11]FF!$A$10:$B$16,2,FALSE)</f>
        <v>Recursos Estatales</v>
      </c>
      <c r="N3026" s="16" t="str">
        <f t="shared" si="429"/>
        <v>626</v>
      </c>
      <c r="O3026" s="16" t="s">
        <v>226</v>
      </c>
      <c r="P3026" s="16">
        <v>891686</v>
      </c>
      <c r="Q3026" s="16">
        <v>11</v>
      </c>
      <c r="R3026" s="17">
        <v>0</v>
      </c>
      <c r="S3026" s="17">
        <v>0</v>
      </c>
      <c r="T3026" s="17">
        <f t="shared" si="430"/>
        <v>0</v>
      </c>
      <c r="U3026" s="17">
        <v>0</v>
      </c>
      <c r="V3026" s="17">
        <v>120000</v>
      </c>
      <c r="W3026" s="17">
        <f t="shared" si="431"/>
        <v>-120000</v>
      </c>
      <c r="X3026" t="str">
        <f>VLOOKUP(J3026,'[12]Conver ASEJ VS Clave Nueva'!$A$4:$C$193,3,FALSE)</f>
        <v>8.3.1.2</v>
      </c>
      <c r="Y3026" t="str">
        <f>VLOOKUP(K3026,'[13]Conver ASEJ VS Clave Nueva'!$B$4:$D$193,3,FALSE)</f>
        <v>Derivados del Gobierno Estatal</v>
      </c>
    </row>
    <row r="3027" spans="1:25" x14ac:dyDescent="0.25">
      <c r="A3027" s="16">
        <v>89201</v>
      </c>
      <c r="B3027" s="16" t="s">
        <v>219</v>
      </c>
      <c r="C3027" s="16" t="str">
        <f t="shared" si="423"/>
        <v>2018</v>
      </c>
      <c r="D3027" s="16" t="str">
        <f t="shared" si="424"/>
        <v>080000</v>
      </c>
      <c r="E3027" s="16" t="str">
        <f>VLOOKUP(D3027:D6195,'[10]Catalogos CRI'!$A$10:$B$19,2,FALSE)</f>
        <v>PARTICIPACIONES Y APORTACIONES</v>
      </c>
      <c r="F3027" s="16" t="str">
        <f t="shared" si="425"/>
        <v>083000</v>
      </c>
      <c r="G3027" s="16" t="str">
        <f>VLOOKUP(F3027:F6195,'[10]Catalogos CRI'!$A$24:$B$65,2,FALSE)</f>
        <v>CONVENIOS</v>
      </c>
      <c r="H3027" s="16" t="str">
        <f t="shared" si="426"/>
        <v>083010</v>
      </c>
      <c r="I3027" s="16" t="str">
        <f>VLOOKUP(H3027:H6195,'[10]Catalogos CRI'!$A$70:$B$148,2,FALSE)</f>
        <v>Convenios</v>
      </c>
      <c r="J3027" s="16" t="str">
        <f t="shared" si="427"/>
        <v>083012</v>
      </c>
      <c r="K3027" s="16" t="str">
        <f>VLOOKUP(J3027:J6195,'[10]Catalogos CRI'!$A$153:$B$335,2,FALSE)</f>
        <v>Derivados del Gobierno Estatal</v>
      </c>
      <c r="L3027" s="16" t="str">
        <f t="shared" si="428"/>
        <v>600</v>
      </c>
      <c r="M3027" s="16" t="str">
        <f>VLOOKUP(L3027:L6195,[11]FF!$A$10:$B$16,2,FALSE)</f>
        <v>Recursos Estatales</v>
      </c>
      <c r="N3027" s="16" t="str">
        <f t="shared" si="429"/>
        <v>626</v>
      </c>
      <c r="O3027" s="16" t="s">
        <v>226</v>
      </c>
      <c r="P3027" s="16">
        <v>891687</v>
      </c>
      <c r="Q3027" s="16">
        <v>12</v>
      </c>
      <c r="R3027" s="17">
        <v>0</v>
      </c>
      <c r="S3027" s="17">
        <v>0</v>
      </c>
      <c r="T3027" s="17">
        <f t="shared" si="430"/>
        <v>0</v>
      </c>
      <c r="U3027" s="17">
        <v>0</v>
      </c>
      <c r="V3027" s="17">
        <v>0</v>
      </c>
      <c r="W3027" s="17">
        <f t="shared" si="431"/>
        <v>0</v>
      </c>
      <c r="X3027" t="str">
        <f>VLOOKUP(J3027,'[12]Conver ASEJ VS Clave Nueva'!$A$4:$C$193,3,FALSE)</f>
        <v>8.3.1.2</v>
      </c>
      <c r="Y3027" t="str">
        <f>VLOOKUP(K3027,'[13]Conver ASEJ VS Clave Nueva'!$B$4:$D$193,3,FALSE)</f>
        <v>Derivados del Gobierno Estatal</v>
      </c>
    </row>
    <row r="3028" spans="1:25" x14ac:dyDescent="0.25">
      <c r="A3028" s="16">
        <v>89184</v>
      </c>
      <c r="B3028" s="16" t="s">
        <v>220</v>
      </c>
      <c r="C3028" s="16" t="str">
        <f t="shared" si="423"/>
        <v>2018</v>
      </c>
      <c r="D3028" s="16" t="str">
        <f t="shared" si="424"/>
        <v>090000</v>
      </c>
      <c r="E3028" s="16" t="str">
        <f>VLOOKUP(D3028:D6196,'[10]Catalogos CRI'!$A$10:$B$19,2,FALSE)</f>
        <v>TRANSFERENCIAS, ASIGNACIONES, SUBSIDIOS Y  OTRAS AYUDAS</v>
      </c>
      <c r="F3028" s="16" t="str">
        <f t="shared" si="425"/>
        <v>094000</v>
      </c>
      <c r="G3028" s="16" t="str">
        <f>VLOOKUP(F3028:F6196,'[10]Catalogos CRI'!$A$24:$B$65,2,FALSE)</f>
        <v>AYUDAS SOCIALES</v>
      </c>
      <c r="H3028" s="16" t="str">
        <f t="shared" si="426"/>
        <v>094010</v>
      </c>
      <c r="I3028" s="16" t="str">
        <f>VLOOKUP(H3028:H6196,'[10]Catalogos CRI'!$A$70:$B$148,2,FALSE)</f>
        <v>Donativos</v>
      </c>
      <c r="J3028" s="16" t="str">
        <f t="shared" si="427"/>
        <v>094012</v>
      </c>
      <c r="K3028" s="16" t="str">
        <f>VLOOKUP(J3028:J6196,'[10]Catalogos CRI'!$A$153:$B$335,2,FALSE)</f>
        <v>Especie</v>
      </c>
      <c r="L3028" s="16" t="str">
        <f t="shared" si="428"/>
        <v>400</v>
      </c>
      <c r="M3028" s="16" t="str">
        <f>VLOOKUP(L3028:L6196,[11]FF!$A$10:$B$16,2,FALSE)</f>
        <v>Ingresos Propios</v>
      </c>
      <c r="N3028" s="16" t="str">
        <f t="shared" si="429"/>
        <v>401</v>
      </c>
      <c r="O3028" s="16" t="str">
        <f>VLOOKUP(N3028:N6196,[11]FF!$A$22:$B$93,2,FALSE)</f>
        <v>Ingresos Propios</v>
      </c>
      <c r="P3028" s="16">
        <v>891540</v>
      </c>
      <c r="Q3028" s="16">
        <v>1</v>
      </c>
      <c r="R3028" s="17">
        <v>0</v>
      </c>
      <c r="S3028" s="17">
        <v>0</v>
      </c>
      <c r="T3028" s="17">
        <f t="shared" si="430"/>
        <v>0</v>
      </c>
      <c r="U3028" s="17">
        <v>0</v>
      </c>
      <c r="V3028" s="17">
        <v>0</v>
      </c>
      <c r="W3028" s="17">
        <f t="shared" si="431"/>
        <v>0</v>
      </c>
      <c r="X3028" t="str">
        <f>VLOOKUP(J3028,'[12]Conver ASEJ VS Clave Nueva'!$A$4:$C$193,3,FALSE)</f>
        <v>9.4.1.2</v>
      </c>
      <c r="Y3028" t="str">
        <f>VLOOKUP(K3028,'[13]Conver ASEJ VS Clave Nueva'!$B$4:$D$193,3,FALSE)</f>
        <v>Especie</v>
      </c>
    </row>
    <row r="3029" spans="1:25" x14ac:dyDescent="0.25">
      <c r="A3029" s="16">
        <v>89184</v>
      </c>
      <c r="B3029" s="16" t="s">
        <v>220</v>
      </c>
      <c r="C3029" s="16" t="str">
        <f t="shared" si="423"/>
        <v>2018</v>
      </c>
      <c r="D3029" s="16" t="str">
        <f t="shared" si="424"/>
        <v>090000</v>
      </c>
      <c r="E3029" s="16" t="str">
        <f>VLOOKUP(D3029:D6197,'[10]Catalogos CRI'!$A$10:$B$19,2,FALSE)</f>
        <v>TRANSFERENCIAS, ASIGNACIONES, SUBSIDIOS Y  OTRAS AYUDAS</v>
      </c>
      <c r="F3029" s="16" t="str">
        <f t="shared" si="425"/>
        <v>094000</v>
      </c>
      <c r="G3029" s="16" t="str">
        <f>VLOOKUP(F3029:F6197,'[10]Catalogos CRI'!$A$24:$B$65,2,FALSE)</f>
        <v>AYUDAS SOCIALES</v>
      </c>
      <c r="H3029" s="16" t="str">
        <f t="shared" si="426"/>
        <v>094010</v>
      </c>
      <c r="I3029" s="16" t="str">
        <f>VLOOKUP(H3029:H6197,'[10]Catalogos CRI'!$A$70:$B$148,2,FALSE)</f>
        <v>Donativos</v>
      </c>
      <c r="J3029" s="16" t="str">
        <f t="shared" si="427"/>
        <v>094012</v>
      </c>
      <c r="K3029" s="16" t="str">
        <f>VLOOKUP(J3029:J6197,'[10]Catalogos CRI'!$A$153:$B$335,2,FALSE)</f>
        <v>Especie</v>
      </c>
      <c r="L3029" s="16" t="str">
        <f t="shared" si="428"/>
        <v>400</v>
      </c>
      <c r="M3029" s="16" t="str">
        <f>VLOOKUP(L3029:L6197,[11]FF!$A$10:$B$16,2,FALSE)</f>
        <v>Ingresos Propios</v>
      </c>
      <c r="N3029" s="16" t="str">
        <f t="shared" si="429"/>
        <v>401</v>
      </c>
      <c r="O3029" s="16" t="str">
        <f>VLOOKUP(N3029:N6197,[11]FF!$A$22:$B$93,2,FALSE)</f>
        <v>Ingresos Propios</v>
      </c>
      <c r="P3029" s="16">
        <v>891541</v>
      </c>
      <c r="Q3029" s="16">
        <v>2</v>
      </c>
      <c r="R3029" s="17">
        <v>0</v>
      </c>
      <c r="S3029" s="17">
        <v>0</v>
      </c>
      <c r="T3029" s="17">
        <f t="shared" si="430"/>
        <v>0</v>
      </c>
      <c r="U3029" s="17">
        <v>0</v>
      </c>
      <c r="V3029" s="17">
        <v>0</v>
      </c>
      <c r="W3029" s="17">
        <f t="shared" si="431"/>
        <v>0</v>
      </c>
      <c r="X3029" t="str">
        <f>VLOOKUP(J3029,'[12]Conver ASEJ VS Clave Nueva'!$A$4:$C$193,3,FALSE)</f>
        <v>9.4.1.2</v>
      </c>
      <c r="Y3029" t="str">
        <f>VLOOKUP(K3029,'[13]Conver ASEJ VS Clave Nueva'!$B$4:$D$193,3,FALSE)</f>
        <v>Especie</v>
      </c>
    </row>
    <row r="3030" spans="1:25" x14ac:dyDescent="0.25">
      <c r="A3030" s="16">
        <v>89184</v>
      </c>
      <c r="B3030" s="16" t="s">
        <v>220</v>
      </c>
      <c r="C3030" s="16" t="str">
        <f t="shared" si="423"/>
        <v>2018</v>
      </c>
      <c r="D3030" s="16" t="str">
        <f t="shared" si="424"/>
        <v>090000</v>
      </c>
      <c r="E3030" s="16" t="str">
        <f>VLOOKUP(D3030:D6198,'[10]Catalogos CRI'!$A$10:$B$19,2,FALSE)</f>
        <v>TRANSFERENCIAS, ASIGNACIONES, SUBSIDIOS Y  OTRAS AYUDAS</v>
      </c>
      <c r="F3030" s="16" t="str">
        <f t="shared" si="425"/>
        <v>094000</v>
      </c>
      <c r="G3030" s="16" t="str">
        <f>VLOOKUP(F3030:F6198,'[10]Catalogos CRI'!$A$24:$B$65,2,FALSE)</f>
        <v>AYUDAS SOCIALES</v>
      </c>
      <c r="H3030" s="16" t="str">
        <f t="shared" si="426"/>
        <v>094010</v>
      </c>
      <c r="I3030" s="16" t="str">
        <f>VLOOKUP(H3030:H6198,'[10]Catalogos CRI'!$A$70:$B$148,2,FALSE)</f>
        <v>Donativos</v>
      </c>
      <c r="J3030" s="16" t="str">
        <f t="shared" si="427"/>
        <v>094012</v>
      </c>
      <c r="K3030" s="16" t="str">
        <f>VLOOKUP(J3030:J6198,'[10]Catalogos CRI'!$A$153:$B$335,2,FALSE)</f>
        <v>Especie</v>
      </c>
      <c r="L3030" s="16" t="str">
        <f t="shared" si="428"/>
        <v>400</v>
      </c>
      <c r="M3030" s="16" t="str">
        <f>VLOOKUP(L3030:L6198,[11]FF!$A$10:$B$16,2,FALSE)</f>
        <v>Ingresos Propios</v>
      </c>
      <c r="N3030" s="16" t="str">
        <f t="shared" si="429"/>
        <v>401</v>
      </c>
      <c r="O3030" s="16" t="str">
        <f>VLOOKUP(N3030:N6198,[11]FF!$A$22:$B$93,2,FALSE)</f>
        <v>Ingresos Propios</v>
      </c>
      <c r="P3030" s="16">
        <v>891542</v>
      </c>
      <c r="Q3030" s="16">
        <v>3</v>
      </c>
      <c r="R3030" s="17">
        <v>0</v>
      </c>
      <c r="S3030" s="17">
        <v>0</v>
      </c>
      <c r="T3030" s="17">
        <f t="shared" si="430"/>
        <v>0</v>
      </c>
      <c r="U3030" s="17">
        <v>0</v>
      </c>
      <c r="V3030" s="17">
        <v>0</v>
      </c>
      <c r="W3030" s="17">
        <f t="shared" si="431"/>
        <v>0</v>
      </c>
      <c r="X3030" t="str">
        <f>VLOOKUP(J3030,'[12]Conver ASEJ VS Clave Nueva'!$A$4:$C$193,3,FALSE)</f>
        <v>9.4.1.2</v>
      </c>
      <c r="Y3030" t="str">
        <f>VLOOKUP(K3030,'[13]Conver ASEJ VS Clave Nueva'!$B$4:$D$193,3,FALSE)</f>
        <v>Especie</v>
      </c>
    </row>
    <row r="3031" spans="1:25" x14ac:dyDescent="0.25">
      <c r="A3031" s="16">
        <v>89184</v>
      </c>
      <c r="B3031" s="16" t="s">
        <v>220</v>
      </c>
      <c r="C3031" s="16" t="str">
        <f t="shared" si="423"/>
        <v>2018</v>
      </c>
      <c r="D3031" s="16" t="str">
        <f t="shared" si="424"/>
        <v>090000</v>
      </c>
      <c r="E3031" s="16" t="str">
        <f>VLOOKUP(D3031:D6199,'[10]Catalogos CRI'!$A$10:$B$19,2,FALSE)</f>
        <v>TRANSFERENCIAS, ASIGNACIONES, SUBSIDIOS Y  OTRAS AYUDAS</v>
      </c>
      <c r="F3031" s="16" t="str">
        <f t="shared" si="425"/>
        <v>094000</v>
      </c>
      <c r="G3031" s="16" t="str">
        <f>VLOOKUP(F3031:F6199,'[10]Catalogos CRI'!$A$24:$B$65,2,FALSE)</f>
        <v>AYUDAS SOCIALES</v>
      </c>
      <c r="H3031" s="16" t="str">
        <f t="shared" si="426"/>
        <v>094010</v>
      </c>
      <c r="I3031" s="16" t="str">
        <f>VLOOKUP(H3031:H6199,'[10]Catalogos CRI'!$A$70:$B$148,2,FALSE)</f>
        <v>Donativos</v>
      </c>
      <c r="J3031" s="16" t="str">
        <f t="shared" si="427"/>
        <v>094012</v>
      </c>
      <c r="K3031" s="16" t="str">
        <f>VLOOKUP(J3031:J6199,'[10]Catalogos CRI'!$A$153:$B$335,2,FALSE)</f>
        <v>Especie</v>
      </c>
      <c r="L3031" s="16" t="str">
        <f t="shared" si="428"/>
        <v>400</v>
      </c>
      <c r="M3031" s="16" t="str">
        <f>VLOOKUP(L3031:L6199,[11]FF!$A$10:$B$16,2,FALSE)</f>
        <v>Ingresos Propios</v>
      </c>
      <c r="N3031" s="16" t="str">
        <f t="shared" si="429"/>
        <v>401</v>
      </c>
      <c r="O3031" s="16" t="str">
        <f>VLOOKUP(N3031:N6199,[11]FF!$A$22:$B$93,2,FALSE)</f>
        <v>Ingresos Propios</v>
      </c>
      <c r="P3031" s="16">
        <v>891543</v>
      </c>
      <c r="Q3031" s="16">
        <v>4</v>
      </c>
      <c r="R3031" s="17">
        <v>0</v>
      </c>
      <c r="S3031" s="17">
        <v>0</v>
      </c>
      <c r="T3031" s="17">
        <f t="shared" si="430"/>
        <v>0</v>
      </c>
      <c r="U3031" s="17">
        <v>0</v>
      </c>
      <c r="V3031" s="17">
        <v>0</v>
      </c>
      <c r="W3031" s="17">
        <f t="shared" si="431"/>
        <v>0</v>
      </c>
      <c r="X3031" t="str">
        <f>VLOOKUP(J3031,'[12]Conver ASEJ VS Clave Nueva'!$A$4:$C$193,3,FALSE)</f>
        <v>9.4.1.2</v>
      </c>
      <c r="Y3031" t="str">
        <f>VLOOKUP(K3031,'[13]Conver ASEJ VS Clave Nueva'!$B$4:$D$193,3,FALSE)</f>
        <v>Especie</v>
      </c>
    </row>
    <row r="3032" spans="1:25" x14ac:dyDescent="0.25">
      <c r="A3032" s="16">
        <v>89184</v>
      </c>
      <c r="B3032" s="16" t="s">
        <v>220</v>
      </c>
      <c r="C3032" s="16" t="str">
        <f t="shared" si="423"/>
        <v>2018</v>
      </c>
      <c r="D3032" s="16" t="str">
        <f t="shared" si="424"/>
        <v>090000</v>
      </c>
      <c r="E3032" s="16" t="str">
        <f>VLOOKUP(D3032:D6200,'[10]Catalogos CRI'!$A$10:$B$19,2,FALSE)</f>
        <v>TRANSFERENCIAS, ASIGNACIONES, SUBSIDIOS Y  OTRAS AYUDAS</v>
      </c>
      <c r="F3032" s="16" t="str">
        <f t="shared" si="425"/>
        <v>094000</v>
      </c>
      <c r="G3032" s="16" t="str">
        <f>VLOOKUP(F3032:F6200,'[10]Catalogos CRI'!$A$24:$B$65,2,FALSE)</f>
        <v>AYUDAS SOCIALES</v>
      </c>
      <c r="H3032" s="16" t="str">
        <f t="shared" si="426"/>
        <v>094010</v>
      </c>
      <c r="I3032" s="16" t="str">
        <f>VLOOKUP(H3032:H6200,'[10]Catalogos CRI'!$A$70:$B$148,2,FALSE)</f>
        <v>Donativos</v>
      </c>
      <c r="J3032" s="16" t="str">
        <f t="shared" si="427"/>
        <v>094012</v>
      </c>
      <c r="K3032" s="16" t="str">
        <f>VLOOKUP(J3032:J6200,'[10]Catalogos CRI'!$A$153:$B$335,2,FALSE)</f>
        <v>Especie</v>
      </c>
      <c r="L3032" s="16" t="str">
        <f t="shared" si="428"/>
        <v>400</v>
      </c>
      <c r="M3032" s="16" t="str">
        <f>VLOOKUP(L3032:L6200,[11]FF!$A$10:$B$16,2,FALSE)</f>
        <v>Ingresos Propios</v>
      </c>
      <c r="N3032" s="16" t="str">
        <f t="shared" si="429"/>
        <v>401</v>
      </c>
      <c r="O3032" s="16" t="str">
        <f>VLOOKUP(N3032:N6200,[11]FF!$A$22:$B$93,2,FALSE)</f>
        <v>Ingresos Propios</v>
      </c>
      <c r="P3032" s="16">
        <v>891544</v>
      </c>
      <c r="Q3032" s="16">
        <v>5</v>
      </c>
      <c r="R3032" s="17">
        <v>0</v>
      </c>
      <c r="S3032" s="17">
        <v>0</v>
      </c>
      <c r="T3032" s="17">
        <f t="shared" si="430"/>
        <v>0</v>
      </c>
      <c r="U3032" s="17">
        <v>0</v>
      </c>
      <c r="V3032" s="17">
        <v>0</v>
      </c>
      <c r="W3032" s="17">
        <f t="shared" si="431"/>
        <v>0</v>
      </c>
      <c r="X3032" t="str">
        <f>VLOOKUP(J3032,'[12]Conver ASEJ VS Clave Nueva'!$A$4:$C$193,3,FALSE)</f>
        <v>9.4.1.2</v>
      </c>
      <c r="Y3032" t="str">
        <f>VLOOKUP(K3032,'[13]Conver ASEJ VS Clave Nueva'!$B$4:$D$193,3,FALSE)</f>
        <v>Especie</v>
      </c>
    </row>
    <row r="3033" spans="1:25" x14ac:dyDescent="0.25">
      <c r="A3033" s="16">
        <v>89184</v>
      </c>
      <c r="B3033" s="16" t="s">
        <v>220</v>
      </c>
      <c r="C3033" s="16" t="str">
        <f t="shared" si="423"/>
        <v>2018</v>
      </c>
      <c r="D3033" s="16" t="str">
        <f t="shared" si="424"/>
        <v>090000</v>
      </c>
      <c r="E3033" s="16" t="str">
        <f>VLOOKUP(D3033:D6201,'[10]Catalogos CRI'!$A$10:$B$19,2,FALSE)</f>
        <v>TRANSFERENCIAS, ASIGNACIONES, SUBSIDIOS Y  OTRAS AYUDAS</v>
      </c>
      <c r="F3033" s="16" t="str">
        <f t="shared" si="425"/>
        <v>094000</v>
      </c>
      <c r="G3033" s="16" t="str">
        <f>VLOOKUP(F3033:F6201,'[10]Catalogos CRI'!$A$24:$B$65,2,FALSE)</f>
        <v>AYUDAS SOCIALES</v>
      </c>
      <c r="H3033" s="16" t="str">
        <f t="shared" si="426"/>
        <v>094010</v>
      </c>
      <c r="I3033" s="16" t="str">
        <f>VLOOKUP(H3033:H6201,'[10]Catalogos CRI'!$A$70:$B$148,2,FALSE)</f>
        <v>Donativos</v>
      </c>
      <c r="J3033" s="16" t="str">
        <f t="shared" si="427"/>
        <v>094012</v>
      </c>
      <c r="K3033" s="16" t="str">
        <f>VLOOKUP(J3033:J6201,'[10]Catalogos CRI'!$A$153:$B$335,2,FALSE)</f>
        <v>Especie</v>
      </c>
      <c r="L3033" s="16" t="str">
        <f t="shared" si="428"/>
        <v>400</v>
      </c>
      <c r="M3033" s="16" t="str">
        <f>VLOOKUP(L3033:L6201,[11]FF!$A$10:$B$16,2,FALSE)</f>
        <v>Ingresos Propios</v>
      </c>
      <c r="N3033" s="16" t="str">
        <f t="shared" si="429"/>
        <v>401</v>
      </c>
      <c r="O3033" s="16" t="str">
        <f>VLOOKUP(N3033:N6201,[11]FF!$A$22:$B$93,2,FALSE)</f>
        <v>Ingresos Propios</v>
      </c>
      <c r="P3033" s="16">
        <v>891545</v>
      </c>
      <c r="Q3033" s="16">
        <v>6</v>
      </c>
      <c r="R3033" s="17">
        <v>0</v>
      </c>
      <c r="S3033" s="17">
        <v>0</v>
      </c>
      <c r="T3033" s="17">
        <f t="shared" si="430"/>
        <v>0</v>
      </c>
      <c r="U3033" s="17">
        <v>0</v>
      </c>
      <c r="V3033" s="17">
        <v>0</v>
      </c>
      <c r="W3033" s="17">
        <f t="shared" si="431"/>
        <v>0</v>
      </c>
      <c r="X3033" t="str">
        <f>VLOOKUP(J3033,'[12]Conver ASEJ VS Clave Nueva'!$A$4:$C$193,3,FALSE)</f>
        <v>9.4.1.2</v>
      </c>
      <c r="Y3033" t="str">
        <f>VLOOKUP(K3033,'[13]Conver ASEJ VS Clave Nueva'!$B$4:$D$193,3,FALSE)</f>
        <v>Especie</v>
      </c>
    </row>
    <row r="3034" spans="1:25" x14ac:dyDescent="0.25">
      <c r="A3034" s="16">
        <v>89184</v>
      </c>
      <c r="B3034" s="16" t="s">
        <v>220</v>
      </c>
      <c r="C3034" s="16" t="str">
        <f t="shared" si="423"/>
        <v>2018</v>
      </c>
      <c r="D3034" s="16" t="str">
        <f t="shared" si="424"/>
        <v>090000</v>
      </c>
      <c r="E3034" s="16" t="str">
        <f>VLOOKUP(D3034:D6202,'[10]Catalogos CRI'!$A$10:$B$19,2,FALSE)</f>
        <v>TRANSFERENCIAS, ASIGNACIONES, SUBSIDIOS Y  OTRAS AYUDAS</v>
      </c>
      <c r="F3034" s="16" t="str">
        <f t="shared" si="425"/>
        <v>094000</v>
      </c>
      <c r="G3034" s="16" t="str">
        <f>VLOOKUP(F3034:F6202,'[10]Catalogos CRI'!$A$24:$B$65,2,FALSE)</f>
        <v>AYUDAS SOCIALES</v>
      </c>
      <c r="H3034" s="16" t="str">
        <f t="shared" si="426"/>
        <v>094010</v>
      </c>
      <c r="I3034" s="16" t="str">
        <f>VLOOKUP(H3034:H6202,'[10]Catalogos CRI'!$A$70:$B$148,2,FALSE)</f>
        <v>Donativos</v>
      </c>
      <c r="J3034" s="16" t="str">
        <f t="shared" si="427"/>
        <v>094012</v>
      </c>
      <c r="K3034" s="16" t="str">
        <f>VLOOKUP(J3034:J6202,'[10]Catalogos CRI'!$A$153:$B$335,2,FALSE)</f>
        <v>Especie</v>
      </c>
      <c r="L3034" s="16" t="str">
        <f t="shared" si="428"/>
        <v>400</v>
      </c>
      <c r="M3034" s="16" t="str">
        <f>VLOOKUP(L3034:L6202,[11]FF!$A$10:$B$16,2,FALSE)</f>
        <v>Ingresos Propios</v>
      </c>
      <c r="N3034" s="16" t="str">
        <f t="shared" si="429"/>
        <v>401</v>
      </c>
      <c r="O3034" s="16" t="str">
        <f>VLOOKUP(N3034:N6202,[11]FF!$A$22:$B$93,2,FALSE)</f>
        <v>Ingresos Propios</v>
      </c>
      <c r="P3034" s="16">
        <v>891546</v>
      </c>
      <c r="Q3034" s="16">
        <v>7</v>
      </c>
      <c r="R3034" s="17">
        <v>0</v>
      </c>
      <c r="S3034" s="17">
        <v>0</v>
      </c>
      <c r="T3034" s="17">
        <f t="shared" si="430"/>
        <v>0</v>
      </c>
      <c r="U3034" s="17">
        <v>0</v>
      </c>
      <c r="V3034" s="17">
        <v>0</v>
      </c>
      <c r="W3034" s="17">
        <f t="shared" si="431"/>
        <v>0</v>
      </c>
      <c r="X3034" t="str">
        <f>VLOOKUP(J3034,'[12]Conver ASEJ VS Clave Nueva'!$A$4:$C$193,3,FALSE)</f>
        <v>9.4.1.2</v>
      </c>
      <c r="Y3034" t="str">
        <f>VLOOKUP(K3034,'[13]Conver ASEJ VS Clave Nueva'!$B$4:$D$193,3,FALSE)</f>
        <v>Especie</v>
      </c>
    </row>
    <row r="3035" spans="1:25" x14ac:dyDescent="0.25">
      <c r="A3035" s="16">
        <v>89184</v>
      </c>
      <c r="B3035" s="16" t="s">
        <v>220</v>
      </c>
      <c r="C3035" s="16" t="str">
        <f t="shared" si="423"/>
        <v>2018</v>
      </c>
      <c r="D3035" s="16" t="str">
        <f t="shared" si="424"/>
        <v>090000</v>
      </c>
      <c r="E3035" s="16" t="str">
        <f>VLOOKUP(D3035:D6203,'[10]Catalogos CRI'!$A$10:$B$19,2,FALSE)</f>
        <v>TRANSFERENCIAS, ASIGNACIONES, SUBSIDIOS Y  OTRAS AYUDAS</v>
      </c>
      <c r="F3035" s="16" t="str">
        <f t="shared" si="425"/>
        <v>094000</v>
      </c>
      <c r="G3035" s="16" t="str">
        <f>VLOOKUP(F3035:F6203,'[10]Catalogos CRI'!$A$24:$B$65,2,FALSE)</f>
        <v>AYUDAS SOCIALES</v>
      </c>
      <c r="H3035" s="16" t="str">
        <f t="shared" si="426"/>
        <v>094010</v>
      </c>
      <c r="I3035" s="16" t="str">
        <f>VLOOKUP(H3035:H6203,'[10]Catalogos CRI'!$A$70:$B$148,2,FALSE)</f>
        <v>Donativos</v>
      </c>
      <c r="J3035" s="16" t="str">
        <f t="shared" si="427"/>
        <v>094012</v>
      </c>
      <c r="K3035" s="16" t="str">
        <f>VLOOKUP(J3035:J6203,'[10]Catalogos CRI'!$A$153:$B$335,2,FALSE)</f>
        <v>Especie</v>
      </c>
      <c r="L3035" s="16" t="str">
        <f t="shared" si="428"/>
        <v>400</v>
      </c>
      <c r="M3035" s="16" t="str">
        <f>VLOOKUP(L3035:L6203,[11]FF!$A$10:$B$16,2,FALSE)</f>
        <v>Ingresos Propios</v>
      </c>
      <c r="N3035" s="16" t="str">
        <f t="shared" si="429"/>
        <v>401</v>
      </c>
      <c r="O3035" s="16" t="str">
        <f>VLOOKUP(N3035:N6203,[11]FF!$A$22:$B$93,2,FALSE)</f>
        <v>Ingresos Propios</v>
      </c>
      <c r="P3035" s="16">
        <v>891547</v>
      </c>
      <c r="Q3035" s="16">
        <v>8</v>
      </c>
      <c r="R3035" s="17">
        <v>0</v>
      </c>
      <c r="S3035" s="17">
        <v>0</v>
      </c>
      <c r="T3035" s="17">
        <f t="shared" si="430"/>
        <v>0</v>
      </c>
      <c r="U3035" s="17">
        <v>0</v>
      </c>
      <c r="V3035" s="17">
        <v>0</v>
      </c>
      <c r="W3035" s="17">
        <f t="shared" si="431"/>
        <v>0</v>
      </c>
      <c r="X3035" t="str">
        <f>VLOOKUP(J3035,'[12]Conver ASEJ VS Clave Nueva'!$A$4:$C$193,3,FALSE)</f>
        <v>9.4.1.2</v>
      </c>
      <c r="Y3035" t="str">
        <f>VLOOKUP(K3035,'[13]Conver ASEJ VS Clave Nueva'!$B$4:$D$193,3,FALSE)</f>
        <v>Especie</v>
      </c>
    </row>
    <row r="3036" spans="1:25" x14ac:dyDescent="0.25">
      <c r="A3036" s="16">
        <v>89184</v>
      </c>
      <c r="B3036" s="16" t="s">
        <v>220</v>
      </c>
      <c r="C3036" s="16" t="str">
        <f t="shared" si="423"/>
        <v>2018</v>
      </c>
      <c r="D3036" s="16" t="str">
        <f t="shared" si="424"/>
        <v>090000</v>
      </c>
      <c r="E3036" s="16" t="str">
        <f>VLOOKUP(D3036:D6204,'[10]Catalogos CRI'!$A$10:$B$19,2,FALSE)</f>
        <v>TRANSFERENCIAS, ASIGNACIONES, SUBSIDIOS Y  OTRAS AYUDAS</v>
      </c>
      <c r="F3036" s="16" t="str">
        <f t="shared" si="425"/>
        <v>094000</v>
      </c>
      <c r="G3036" s="16" t="str">
        <f>VLOOKUP(F3036:F6204,'[10]Catalogos CRI'!$A$24:$B$65,2,FALSE)</f>
        <v>AYUDAS SOCIALES</v>
      </c>
      <c r="H3036" s="16" t="str">
        <f t="shared" si="426"/>
        <v>094010</v>
      </c>
      <c r="I3036" s="16" t="str">
        <f>VLOOKUP(H3036:H6204,'[10]Catalogos CRI'!$A$70:$B$148,2,FALSE)</f>
        <v>Donativos</v>
      </c>
      <c r="J3036" s="16" t="str">
        <f t="shared" si="427"/>
        <v>094012</v>
      </c>
      <c r="K3036" s="16" t="str">
        <f>VLOOKUP(J3036:J6204,'[10]Catalogos CRI'!$A$153:$B$335,2,FALSE)</f>
        <v>Especie</v>
      </c>
      <c r="L3036" s="16" t="str">
        <f t="shared" si="428"/>
        <v>400</v>
      </c>
      <c r="M3036" s="16" t="str">
        <f>VLOOKUP(L3036:L6204,[11]FF!$A$10:$B$16,2,FALSE)</f>
        <v>Ingresos Propios</v>
      </c>
      <c r="N3036" s="16" t="str">
        <f t="shared" si="429"/>
        <v>401</v>
      </c>
      <c r="O3036" s="16" t="str">
        <f>VLOOKUP(N3036:N6204,[11]FF!$A$22:$B$93,2,FALSE)</f>
        <v>Ingresos Propios</v>
      </c>
      <c r="P3036" s="16">
        <v>891548</v>
      </c>
      <c r="Q3036" s="16">
        <v>9</v>
      </c>
      <c r="R3036" s="17">
        <v>0</v>
      </c>
      <c r="S3036" s="17">
        <v>0</v>
      </c>
      <c r="T3036" s="17">
        <f t="shared" si="430"/>
        <v>0</v>
      </c>
      <c r="U3036" s="17">
        <v>0</v>
      </c>
      <c r="V3036" s="17">
        <v>0</v>
      </c>
      <c r="W3036" s="17">
        <f t="shared" si="431"/>
        <v>0</v>
      </c>
      <c r="X3036" t="str">
        <f>VLOOKUP(J3036,'[12]Conver ASEJ VS Clave Nueva'!$A$4:$C$193,3,FALSE)</f>
        <v>9.4.1.2</v>
      </c>
      <c r="Y3036" t="str">
        <f>VLOOKUP(K3036,'[13]Conver ASEJ VS Clave Nueva'!$B$4:$D$193,3,FALSE)</f>
        <v>Especie</v>
      </c>
    </row>
    <row r="3037" spans="1:25" x14ac:dyDescent="0.25">
      <c r="A3037" s="16">
        <v>89184</v>
      </c>
      <c r="B3037" s="16" t="s">
        <v>220</v>
      </c>
      <c r="C3037" s="16" t="str">
        <f t="shared" si="423"/>
        <v>2018</v>
      </c>
      <c r="D3037" s="16" t="str">
        <f t="shared" si="424"/>
        <v>090000</v>
      </c>
      <c r="E3037" s="16" t="str">
        <f>VLOOKUP(D3037:D6205,'[10]Catalogos CRI'!$A$10:$B$19,2,FALSE)</f>
        <v>TRANSFERENCIAS, ASIGNACIONES, SUBSIDIOS Y  OTRAS AYUDAS</v>
      </c>
      <c r="F3037" s="16" t="str">
        <f t="shared" si="425"/>
        <v>094000</v>
      </c>
      <c r="G3037" s="16" t="str">
        <f>VLOOKUP(F3037:F6205,'[10]Catalogos CRI'!$A$24:$B$65,2,FALSE)</f>
        <v>AYUDAS SOCIALES</v>
      </c>
      <c r="H3037" s="16" t="str">
        <f t="shared" si="426"/>
        <v>094010</v>
      </c>
      <c r="I3037" s="16" t="str">
        <f>VLOOKUP(H3037:H6205,'[10]Catalogos CRI'!$A$70:$B$148,2,FALSE)</f>
        <v>Donativos</v>
      </c>
      <c r="J3037" s="16" t="str">
        <f t="shared" si="427"/>
        <v>094012</v>
      </c>
      <c r="K3037" s="16" t="str">
        <f>VLOOKUP(J3037:J6205,'[10]Catalogos CRI'!$A$153:$B$335,2,FALSE)</f>
        <v>Especie</v>
      </c>
      <c r="L3037" s="16" t="str">
        <f t="shared" si="428"/>
        <v>400</v>
      </c>
      <c r="M3037" s="16" t="str">
        <f>VLOOKUP(L3037:L6205,[11]FF!$A$10:$B$16,2,FALSE)</f>
        <v>Ingresos Propios</v>
      </c>
      <c r="N3037" s="16" t="str">
        <f t="shared" si="429"/>
        <v>401</v>
      </c>
      <c r="O3037" s="16" t="str">
        <f>VLOOKUP(N3037:N6205,[11]FF!$A$22:$B$93,2,FALSE)</f>
        <v>Ingresos Propios</v>
      </c>
      <c r="P3037" s="16">
        <v>891549</v>
      </c>
      <c r="Q3037" s="16">
        <v>10</v>
      </c>
      <c r="R3037" s="17">
        <v>0</v>
      </c>
      <c r="S3037" s="17">
        <v>0</v>
      </c>
      <c r="T3037" s="17">
        <f t="shared" si="430"/>
        <v>0</v>
      </c>
      <c r="U3037" s="17">
        <v>0</v>
      </c>
      <c r="V3037" s="17">
        <v>1058742</v>
      </c>
      <c r="W3037" s="17">
        <f t="shared" si="431"/>
        <v>-1058742</v>
      </c>
      <c r="X3037" t="str">
        <f>VLOOKUP(J3037,'[12]Conver ASEJ VS Clave Nueva'!$A$4:$C$193,3,FALSE)</f>
        <v>9.4.1.2</v>
      </c>
      <c r="Y3037" t="str">
        <f>VLOOKUP(K3037,'[13]Conver ASEJ VS Clave Nueva'!$B$4:$D$193,3,FALSE)</f>
        <v>Especie</v>
      </c>
    </row>
    <row r="3038" spans="1:25" x14ac:dyDescent="0.25">
      <c r="A3038" s="16">
        <v>89184</v>
      </c>
      <c r="B3038" s="16" t="s">
        <v>220</v>
      </c>
      <c r="C3038" s="16" t="str">
        <f t="shared" si="423"/>
        <v>2018</v>
      </c>
      <c r="D3038" s="16" t="str">
        <f t="shared" si="424"/>
        <v>090000</v>
      </c>
      <c r="E3038" s="16" t="str">
        <f>VLOOKUP(D3038:D6206,'[10]Catalogos CRI'!$A$10:$B$19,2,FALSE)</f>
        <v>TRANSFERENCIAS, ASIGNACIONES, SUBSIDIOS Y  OTRAS AYUDAS</v>
      </c>
      <c r="F3038" s="16" t="str">
        <f t="shared" si="425"/>
        <v>094000</v>
      </c>
      <c r="G3038" s="16" t="str">
        <f>VLOOKUP(F3038:F6206,'[10]Catalogos CRI'!$A$24:$B$65,2,FALSE)</f>
        <v>AYUDAS SOCIALES</v>
      </c>
      <c r="H3038" s="16" t="str">
        <f t="shared" si="426"/>
        <v>094010</v>
      </c>
      <c r="I3038" s="16" t="str">
        <f>VLOOKUP(H3038:H6206,'[10]Catalogos CRI'!$A$70:$B$148,2,FALSE)</f>
        <v>Donativos</v>
      </c>
      <c r="J3038" s="16" t="str">
        <f t="shared" si="427"/>
        <v>094012</v>
      </c>
      <c r="K3038" s="16" t="str">
        <f>VLOOKUP(J3038:J6206,'[10]Catalogos CRI'!$A$153:$B$335,2,FALSE)</f>
        <v>Especie</v>
      </c>
      <c r="L3038" s="16" t="str">
        <f t="shared" si="428"/>
        <v>400</v>
      </c>
      <c r="M3038" s="16" t="str">
        <f>VLOOKUP(L3038:L6206,[11]FF!$A$10:$B$16,2,FALSE)</f>
        <v>Ingresos Propios</v>
      </c>
      <c r="N3038" s="16" t="str">
        <f t="shared" si="429"/>
        <v>401</v>
      </c>
      <c r="O3038" s="16" t="str">
        <f>VLOOKUP(N3038:N6206,[11]FF!$A$22:$B$93,2,FALSE)</f>
        <v>Ingresos Propios</v>
      </c>
      <c r="P3038" s="16">
        <v>891550</v>
      </c>
      <c r="Q3038" s="16">
        <v>11</v>
      </c>
      <c r="R3038" s="17">
        <v>0</v>
      </c>
      <c r="S3038" s="17">
        <v>0</v>
      </c>
      <c r="T3038" s="17">
        <f t="shared" si="430"/>
        <v>0</v>
      </c>
      <c r="U3038" s="17">
        <v>0</v>
      </c>
      <c r="V3038" s="17">
        <v>0</v>
      </c>
      <c r="W3038" s="17">
        <f t="shared" si="431"/>
        <v>0</v>
      </c>
      <c r="X3038" t="str">
        <f>VLOOKUP(J3038,'[12]Conver ASEJ VS Clave Nueva'!$A$4:$C$193,3,FALSE)</f>
        <v>9.4.1.2</v>
      </c>
      <c r="Y3038" t="str">
        <f>VLOOKUP(K3038,'[13]Conver ASEJ VS Clave Nueva'!$B$4:$D$193,3,FALSE)</f>
        <v>Especie</v>
      </c>
    </row>
    <row r="3039" spans="1:25" x14ac:dyDescent="0.25">
      <c r="A3039" s="16">
        <v>89184</v>
      </c>
      <c r="B3039" s="16" t="s">
        <v>220</v>
      </c>
      <c r="C3039" s="16" t="str">
        <f t="shared" si="423"/>
        <v>2018</v>
      </c>
      <c r="D3039" s="16" t="str">
        <f t="shared" si="424"/>
        <v>090000</v>
      </c>
      <c r="E3039" s="16" t="str">
        <f>VLOOKUP(D3039:D6207,'[10]Catalogos CRI'!$A$10:$B$19,2,FALSE)</f>
        <v>TRANSFERENCIAS, ASIGNACIONES, SUBSIDIOS Y  OTRAS AYUDAS</v>
      </c>
      <c r="F3039" s="16" t="str">
        <f t="shared" si="425"/>
        <v>094000</v>
      </c>
      <c r="G3039" s="16" t="str">
        <f>VLOOKUP(F3039:F6207,'[10]Catalogos CRI'!$A$24:$B$65,2,FALSE)</f>
        <v>AYUDAS SOCIALES</v>
      </c>
      <c r="H3039" s="16" t="str">
        <f t="shared" si="426"/>
        <v>094010</v>
      </c>
      <c r="I3039" s="16" t="str">
        <f>VLOOKUP(H3039:H6207,'[10]Catalogos CRI'!$A$70:$B$148,2,FALSE)</f>
        <v>Donativos</v>
      </c>
      <c r="J3039" s="16" t="str">
        <f t="shared" si="427"/>
        <v>094012</v>
      </c>
      <c r="K3039" s="16" t="str">
        <f>VLOOKUP(J3039:J6207,'[10]Catalogos CRI'!$A$153:$B$335,2,FALSE)</f>
        <v>Especie</v>
      </c>
      <c r="L3039" s="16" t="str">
        <f t="shared" si="428"/>
        <v>400</v>
      </c>
      <c r="M3039" s="16" t="str">
        <f>VLOOKUP(L3039:L6207,[11]FF!$A$10:$B$16,2,FALSE)</f>
        <v>Ingresos Propios</v>
      </c>
      <c r="N3039" s="16" t="str">
        <f t="shared" si="429"/>
        <v>401</v>
      </c>
      <c r="O3039" s="16" t="str">
        <f>VLOOKUP(N3039:N6207,[11]FF!$A$22:$B$93,2,FALSE)</f>
        <v>Ingresos Propios</v>
      </c>
      <c r="P3039" s="16">
        <v>891551</v>
      </c>
      <c r="Q3039" s="16">
        <v>12</v>
      </c>
      <c r="R3039" s="17">
        <v>0</v>
      </c>
      <c r="S3039" s="17">
        <v>0</v>
      </c>
      <c r="T3039" s="17">
        <f t="shared" si="430"/>
        <v>0</v>
      </c>
      <c r="U3039" s="17">
        <v>0</v>
      </c>
      <c r="V3039" s="17">
        <v>0</v>
      </c>
      <c r="W3039" s="17">
        <f t="shared" si="431"/>
        <v>0</v>
      </c>
      <c r="X3039" t="str">
        <f>VLOOKUP(J3039,'[12]Conver ASEJ VS Clave Nueva'!$A$4:$C$193,3,FALSE)</f>
        <v>9.4.1.2</v>
      </c>
      <c r="Y3039" t="str">
        <f>VLOOKUP(K3039,'[13]Conver ASEJ VS Clave Nueva'!$B$4:$D$193,3,FALSE)</f>
        <v>Especie</v>
      </c>
    </row>
    <row r="3040" spans="1:25" x14ac:dyDescent="0.25">
      <c r="A3040" s="16">
        <v>87069</v>
      </c>
      <c r="B3040" s="16" t="s">
        <v>161</v>
      </c>
      <c r="C3040" s="16" t="str">
        <f t="shared" si="423"/>
        <v>2018</v>
      </c>
      <c r="D3040" s="16" t="str">
        <f t="shared" si="424"/>
        <v>090000</v>
      </c>
      <c r="E3040" s="16" t="str">
        <f>VLOOKUP(D3040:D6208,'[10]Catalogos CRI'!$A$10:$B$19,2,FALSE)</f>
        <v>TRANSFERENCIAS, ASIGNACIONES, SUBSIDIOS Y  OTRAS AYUDAS</v>
      </c>
      <c r="F3040" s="16" t="str">
        <f t="shared" si="425"/>
        <v>097000</v>
      </c>
      <c r="G3040" s="16" t="str">
        <f>VLOOKUP(F3040:F6208,'[10]Catalogos CRI'!$A$24:$B$65,2,FALSE)</f>
        <v xml:space="preserve">OTROS INGRESOS Y BENEFICIOS </v>
      </c>
      <c r="H3040" s="16" t="str">
        <f t="shared" si="426"/>
        <v>097020</v>
      </c>
      <c r="I3040" s="16" t="str">
        <f>VLOOKUP(H3040:H6208,'[10]Catalogos CRI'!$A$70:$B$148,2,FALSE)</f>
        <v>Diferencias por tipo de cambio a Favor en Efectivo y Equivalentes</v>
      </c>
      <c r="J3040" s="16" t="str">
        <f t="shared" si="427"/>
        <v>097022</v>
      </c>
      <c r="K3040" s="16" t="str">
        <f>VLOOKUP(J3040:J6208,'[10]Catalogos CRI'!$A$153:$B$335,2,FALSE)</f>
        <v>Otros ingresos y beneficios varios</v>
      </c>
      <c r="L3040" s="16" t="str">
        <f t="shared" si="428"/>
        <v>400</v>
      </c>
      <c r="M3040" s="16" t="str">
        <f>VLOOKUP(L3040:L6208,[11]FF!$A$10:$B$16,2,FALSE)</f>
        <v>Ingresos Propios</v>
      </c>
      <c r="N3040" s="16" t="str">
        <f t="shared" si="429"/>
        <v>401</v>
      </c>
      <c r="O3040" s="16" t="str">
        <f>VLOOKUP(N3040:N6208,[11]FF!$A$22:$B$93,2,FALSE)</f>
        <v>Ingresos Propios</v>
      </c>
      <c r="P3040" s="16">
        <v>880834</v>
      </c>
      <c r="Q3040" s="16">
        <v>1</v>
      </c>
      <c r="R3040" s="17">
        <v>0</v>
      </c>
      <c r="S3040" s="17">
        <v>0</v>
      </c>
      <c r="T3040" s="17">
        <f t="shared" si="430"/>
        <v>0</v>
      </c>
      <c r="U3040" s="17">
        <v>0</v>
      </c>
      <c r="V3040" s="17">
        <v>0</v>
      </c>
      <c r="W3040" s="17">
        <f t="shared" si="431"/>
        <v>0</v>
      </c>
      <c r="X3040" t="str">
        <f>VLOOKUP(J3040,'[12]Conver ASEJ VS Clave Nueva'!$A$4:$C$193,3,FALSE)</f>
        <v>10.3.9</v>
      </c>
      <c r="Y3040" t="str">
        <f>VLOOKUP(K3040,'[13]Conver ASEJ VS Clave Nueva'!$B$4:$D$193,3,FALSE)</f>
        <v>Otros ingresos y beneficios varios</v>
      </c>
    </row>
    <row r="3041" spans="1:25" x14ac:dyDescent="0.25">
      <c r="A3041" s="16">
        <v>87069</v>
      </c>
      <c r="B3041" s="16" t="s">
        <v>161</v>
      </c>
      <c r="C3041" s="16" t="str">
        <f t="shared" si="423"/>
        <v>2018</v>
      </c>
      <c r="D3041" s="16" t="str">
        <f t="shared" si="424"/>
        <v>090000</v>
      </c>
      <c r="E3041" s="16" t="str">
        <f>VLOOKUP(D3041:D6209,'[10]Catalogos CRI'!$A$10:$B$19,2,FALSE)</f>
        <v>TRANSFERENCIAS, ASIGNACIONES, SUBSIDIOS Y  OTRAS AYUDAS</v>
      </c>
      <c r="F3041" s="16" t="str">
        <f t="shared" si="425"/>
        <v>097000</v>
      </c>
      <c r="G3041" s="16" t="str">
        <f>VLOOKUP(F3041:F6209,'[10]Catalogos CRI'!$A$24:$B$65,2,FALSE)</f>
        <v xml:space="preserve">OTROS INGRESOS Y BENEFICIOS </v>
      </c>
      <c r="H3041" s="16" t="str">
        <f t="shared" si="426"/>
        <v>097020</v>
      </c>
      <c r="I3041" s="16" t="str">
        <f>VLOOKUP(H3041:H6209,'[10]Catalogos CRI'!$A$70:$B$148,2,FALSE)</f>
        <v>Diferencias por tipo de cambio a Favor en Efectivo y Equivalentes</v>
      </c>
      <c r="J3041" s="16" t="str">
        <f t="shared" si="427"/>
        <v>097022</v>
      </c>
      <c r="K3041" s="16" t="str">
        <f>VLOOKUP(J3041:J6209,'[10]Catalogos CRI'!$A$153:$B$335,2,FALSE)</f>
        <v>Otros ingresos y beneficios varios</v>
      </c>
      <c r="L3041" s="16" t="str">
        <f t="shared" si="428"/>
        <v>400</v>
      </c>
      <c r="M3041" s="16" t="str">
        <f>VLOOKUP(L3041:L6209,[11]FF!$A$10:$B$16,2,FALSE)</f>
        <v>Ingresos Propios</v>
      </c>
      <c r="N3041" s="16" t="str">
        <f t="shared" si="429"/>
        <v>401</v>
      </c>
      <c r="O3041" s="16" t="str">
        <f>VLOOKUP(N3041:N6209,[11]FF!$A$22:$B$93,2,FALSE)</f>
        <v>Ingresos Propios</v>
      </c>
      <c r="P3041" s="16">
        <v>880835</v>
      </c>
      <c r="Q3041" s="16">
        <v>2</v>
      </c>
      <c r="R3041" s="17">
        <v>0</v>
      </c>
      <c r="S3041" s="17">
        <v>4958590.78</v>
      </c>
      <c r="T3041" s="17">
        <f t="shared" si="430"/>
        <v>4958590.78</v>
      </c>
      <c r="U3041" s="17">
        <v>0</v>
      </c>
      <c r="V3041" s="17">
        <v>1907150.3</v>
      </c>
      <c r="W3041" s="17">
        <f t="shared" si="431"/>
        <v>3051440.4800000004</v>
      </c>
      <c r="X3041" t="str">
        <f>VLOOKUP(J3041,'[12]Conver ASEJ VS Clave Nueva'!$A$4:$C$193,3,FALSE)</f>
        <v>10.3.9</v>
      </c>
      <c r="Y3041" t="str">
        <f>VLOOKUP(K3041,'[13]Conver ASEJ VS Clave Nueva'!$B$4:$D$193,3,FALSE)</f>
        <v>Otros ingresos y beneficios varios</v>
      </c>
    </row>
    <row r="3042" spans="1:25" x14ac:dyDescent="0.25">
      <c r="A3042" s="16">
        <v>87069</v>
      </c>
      <c r="B3042" s="16" t="s">
        <v>161</v>
      </c>
      <c r="C3042" s="16" t="str">
        <f t="shared" si="423"/>
        <v>2018</v>
      </c>
      <c r="D3042" s="16" t="str">
        <f t="shared" si="424"/>
        <v>090000</v>
      </c>
      <c r="E3042" s="16" t="str">
        <f>VLOOKUP(D3042:D6210,'[10]Catalogos CRI'!$A$10:$B$19,2,FALSE)</f>
        <v>TRANSFERENCIAS, ASIGNACIONES, SUBSIDIOS Y  OTRAS AYUDAS</v>
      </c>
      <c r="F3042" s="16" t="str">
        <f t="shared" si="425"/>
        <v>097000</v>
      </c>
      <c r="G3042" s="16" t="str">
        <f>VLOOKUP(F3042:F6210,'[10]Catalogos CRI'!$A$24:$B$65,2,FALSE)</f>
        <v xml:space="preserve">OTROS INGRESOS Y BENEFICIOS </v>
      </c>
      <c r="H3042" s="16" t="str">
        <f t="shared" si="426"/>
        <v>097020</v>
      </c>
      <c r="I3042" s="16" t="str">
        <f>VLOOKUP(H3042:H6210,'[10]Catalogos CRI'!$A$70:$B$148,2,FALSE)</f>
        <v>Diferencias por tipo de cambio a Favor en Efectivo y Equivalentes</v>
      </c>
      <c r="J3042" s="16" t="str">
        <f t="shared" si="427"/>
        <v>097022</v>
      </c>
      <c r="K3042" s="16" t="str">
        <f>VLOOKUP(J3042:J6210,'[10]Catalogos CRI'!$A$153:$B$335,2,FALSE)</f>
        <v>Otros ingresos y beneficios varios</v>
      </c>
      <c r="L3042" s="16" t="str">
        <f t="shared" si="428"/>
        <v>400</v>
      </c>
      <c r="M3042" s="16" t="str">
        <f>VLOOKUP(L3042:L6210,[11]FF!$A$10:$B$16,2,FALSE)</f>
        <v>Ingresos Propios</v>
      </c>
      <c r="N3042" s="16" t="str">
        <f t="shared" si="429"/>
        <v>401</v>
      </c>
      <c r="O3042" s="16" t="str">
        <f>VLOOKUP(N3042:N6210,[11]FF!$A$22:$B$93,2,FALSE)</f>
        <v>Ingresos Propios</v>
      </c>
      <c r="P3042" s="16">
        <v>880836</v>
      </c>
      <c r="Q3042" s="16">
        <v>3</v>
      </c>
      <c r="R3042" s="17">
        <v>0</v>
      </c>
      <c r="S3042" s="17">
        <v>0</v>
      </c>
      <c r="T3042" s="17">
        <f t="shared" si="430"/>
        <v>0</v>
      </c>
      <c r="U3042" s="17">
        <v>0</v>
      </c>
      <c r="V3042" s="17">
        <v>0</v>
      </c>
      <c r="W3042" s="17">
        <f t="shared" si="431"/>
        <v>0</v>
      </c>
      <c r="X3042" t="str">
        <f>VLOOKUP(J3042,'[12]Conver ASEJ VS Clave Nueva'!$A$4:$C$193,3,FALSE)</f>
        <v>10.3.9</v>
      </c>
      <c r="Y3042" t="str">
        <f>VLOOKUP(K3042,'[13]Conver ASEJ VS Clave Nueva'!$B$4:$D$193,3,FALSE)</f>
        <v>Otros ingresos y beneficios varios</v>
      </c>
    </row>
    <row r="3043" spans="1:25" x14ac:dyDescent="0.25">
      <c r="A3043" s="16">
        <v>87069</v>
      </c>
      <c r="B3043" s="16" t="s">
        <v>161</v>
      </c>
      <c r="C3043" s="16" t="str">
        <f t="shared" si="423"/>
        <v>2018</v>
      </c>
      <c r="D3043" s="16" t="str">
        <f t="shared" si="424"/>
        <v>090000</v>
      </c>
      <c r="E3043" s="16" t="str">
        <f>VLOOKUP(D3043:D6211,'[10]Catalogos CRI'!$A$10:$B$19,2,FALSE)</f>
        <v>TRANSFERENCIAS, ASIGNACIONES, SUBSIDIOS Y  OTRAS AYUDAS</v>
      </c>
      <c r="F3043" s="16" t="str">
        <f t="shared" si="425"/>
        <v>097000</v>
      </c>
      <c r="G3043" s="16" t="str">
        <f>VLOOKUP(F3043:F6211,'[10]Catalogos CRI'!$A$24:$B$65,2,FALSE)</f>
        <v xml:space="preserve">OTROS INGRESOS Y BENEFICIOS </v>
      </c>
      <c r="H3043" s="16" t="str">
        <f t="shared" si="426"/>
        <v>097020</v>
      </c>
      <c r="I3043" s="16" t="str">
        <f>VLOOKUP(H3043:H6211,'[10]Catalogos CRI'!$A$70:$B$148,2,FALSE)</f>
        <v>Diferencias por tipo de cambio a Favor en Efectivo y Equivalentes</v>
      </c>
      <c r="J3043" s="16" t="str">
        <f t="shared" si="427"/>
        <v>097022</v>
      </c>
      <c r="K3043" s="16" t="str">
        <f>VLOOKUP(J3043:J6211,'[10]Catalogos CRI'!$A$153:$B$335,2,FALSE)</f>
        <v>Otros ingresos y beneficios varios</v>
      </c>
      <c r="L3043" s="16" t="str">
        <f t="shared" si="428"/>
        <v>400</v>
      </c>
      <c r="M3043" s="16" t="str">
        <f>VLOOKUP(L3043:L6211,[11]FF!$A$10:$B$16,2,FALSE)</f>
        <v>Ingresos Propios</v>
      </c>
      <c r="N3043" s="16" t="str">
        <f t="shared" si="429"/>
        <v>401</v>
      </c>
      <c r="O3043" s="16" t="str">
        <f>VLOOKUP(N3043:N6211,[11]FF!$A$22:$B$93,2,FALSE)</f>
        <v>Ingresos Propios</v>
      </c>
      <c r="P3043" s="16">
        <v>880837</v>
      </c>
      <c r="Q3043" s="16">
        <v>4</v>
      </c>
      <c r="R3043" s="17">
        <v>0</v>
      </c>
      <c r="S3043" s="17">
        <v>0</v>
      </c>
      <c r="T3043" s="17">
        <f t="shared" si="430"/>
        <v>0</v>
      </c>
      <c r="U3043" s="17">
        <v>0</v>
      </c>
      <c r="V3043" s="17">
        <v>0</v>
      </c>
      <c r="W3043" s="17">
        <f t="shared" si="431"/>
        <v>0</v>
      </c>
      <c r="X3043" t="str">
        <f>VLOOKUP(J3043,'[12]Conver ASEJ VS Clave Nueva'!$A$4:$C$193,3,FALSE)</f>
        <v>10.3.9</v>
      </c>
      <c r="Y3043" t="str">
        <f>VLOOKUP(K3043,'[13]Conver ASEJ VS Clave Nueva'!$B$4:$D$193,3,FALSE)</f>
        <v>Otros ingresos y beneficios varios</v>
      </c>
    </row>
    <row r="3044" spans="1:25" x14ac:dyDescent="0.25">
      <c r="A3044" s="16">
        <v>87069</v>
      </c>
      <c r="B3044" s="16" t="s">
        <v>161</v>
      </c>
      <c r="C3044" s="16" t="str">
        <f t="shared" si="423"/>
        <v>2018</v>
      </c>
      <c r="D3044" s="16" t="str">
        <f t="shared" si="424"/>
        <v>090000</v>
      </c>
      <c r="E3044" s="16" t="str">
        <f>VLOOKUP(D3044:D6212,'[10]Catalogos CRI'!$A$10:$B$19,2,FALSE)</f>
        <v>TRANSFERENCIAS, ASIGNACIONES, SUBSIDIOS Y  OTRAS AYUDAS</v>
      </c>
      <c r="F3044" s="16" t="str">
        <f t="shared" si="425"/>
        <v>097000</v>
      </c>
      <c r="G3044" s="16" t="str">
        <f>VLOOKUP(F3044:F6212,'[10]Catalogos CRI'!$A$24:$B$65,2,FALSE)</f>
        <v xml:space="preserve">OTROS INGRESOS Y BENEFICIOS </v>
      </c>
      <c r="H3044" s="16" t="str">
        <f t="shared" si="426"/>
        <v>097020</v>
      </c>
      <c r="I3044" s="16" t="str">
        <f>VLOOKUP(H3044:H6212,'[10]Catalogos CRI'!$A$70:$B$148,2,FALSE)</f>
        <v>Diferencias por tipo de cambio a Favor en Efectivo y Equivalentes</v>
      </c>
      <c r="J3044" s="16" t="str">
        <f t="shared" si="427"/>
        <v>097022</v>
      </c>
      <c r="K3044" s="16" t="str">
        <f>VLOOKUP(J3044:J6212,'[10]Catalogos CRI'!$A$153:$B$335,2,FALSE)</f>
        <v>Otros ingresos y beneficios varios</v>
      </c>
      <c r="L3044" s="16" t="str">
        <f t="shared" si="428"/>
        <v>400</v>
      </c>
      <c r="M3044" s="16" t="str">
        <f>VLOOKUP(L3044:L6212,[11]FF!$A$10:$B$16,2,FALSE)</f>
        <v>Ingresos Propios</v>
      </c>
      <c r="N3044" s="16" t="str">
        <f t="shared" si="429"/>
        <v>401</v>
      </c>
      <c r="O3044" s="16" t="str">
        <f>VLOOKUP(N3044:N6212,[11]FF!$A$22:$B$93,2,FALSE)</f>
        <v>Ingresos Propios</v>
      </c>
      <c r="P3044" s="16">
        <v>880838</v>
      </c>
      <c r="Q3044" s="16">
        <v>5</v>
      </c>
      <c r="R3044" s="17">
        <v>0</v>
      </c>
      <c r="S3044" s="17">
        <v>0</v>
      </c>
      <c r="T3044" s="17">
        <f t="shared" si="430"/>
        <v>0</v>
      </c>
      <c r="U3044" s="17">
        <v>0</v>
      </c>
      <c r="V3044" s="17">
        <v>0</v>
      </c>
      <c r="W3044" s="17">
        <f t="shared" si="431"/>
        <v>0</v>
      </c>
      <c r="X3044" t="str">
        <f>VLOOKUP(J3044,'[12]Conver ASEJ VS Clave Nueva'!$A$4:$C$193,3,FALSE)</f>
        <v>10.3.9</v>
      </c>
      <c r="Y3044" t="str">
        <f>VLOOKUP(K3044,'[13]Conver ASEJ VS Clave Nueva'!$B$4:$D$193,3,FALSE)</f>
        <v>Otros ingresos y beneficios varios</v>
      </c>
    </row>
    <row r="3045" spans="1:25" x14ac:dyDescent="0.25">
      <c r="A3045" s="16">
        <v>87069</v>
      </c>
      <c r="B3045" s="16" t="s">
        <v>161</v>
      </c>
      <c r="C3045" s="16" t="str">
        <f t="shared" si="423"/>
        <v>2018</v>
      </c>
      <c r="D3045" s="16" t="str">
        <f t="shared" si="424"/>
        <v>090000</v>
      </c>
      <c r="E3045" s="16" t="str">
        <f>VLOOKUP(D3045:D6213,'[10]Catalogos CRI'!$A$10:$B$19,2,FALSE)</f>
        <v>TRANSFERENCIAS, ASIGNACIONES, SUBSIDIOS Y  OTRAS AYUDAS</v>
      </c>
      <c r="F3045" s="16" t="str">
        <f t="shared" si="425"/>
        <v>097000</v>
      </c>
      <c r="G3045" s="16" t="str">
        <f>VLOOKUP(F3045:F6213,'[10]Catalogos CRI'!$A$24:$B$65,2,FALSE)</f>
        <v xml:space="preserve">OTROS INGRESOS Y BENEFICIOS </v>
      </c>
      <c r="H3045" s="16" t="str">
        <f t="shared" si="426"/>
        <v>097020</v>
      </c>
      <c r="I3045" s="16" t="str">
        <f>VLOOKUP(H3045:H6213,'[10]Catalogos CRI'!$A$70:$B$148,2,FALSE)</f>
        <v>Diferencias por tipo de cambio a Favor en Efectivo y Equivalentes</v>
      </c>
      <c r="J3045" s="16" t="str">
        <f t="shared" si="427"/>
        <v>097022</v>
      </c>
      <c r="K3045" s="16" t="str">
        <f>VLOOKUP(J3045:J6213,'[10]Catalogos CRI'!$A$153:$B$335,2,FALSE)</f>
        <v>Otros ingresos y beneficios varios</v>
      </c>
      <c r="L3045" s="16" t="str">
        <f t="shared" si="428"/>
        <v>400</v>
      </c>
      <c r="M3045" s="16" t="str">
        <f>VLOOKUP(L3045:L6213,[11]FF!$A$10:$B$16,2,FALSE)</f>
        <v>Ingresos Propios</v>
      </c>
      <c r="N3045" s="16" t="str">
        <f t="shared" si="429"/>
        <v>401</v>
      </c>
      <c r="O3045" s="16" t="str">
        <f>VLOOKUP(N3045:N6213,[11]FF!$A$22:$B$93,2,FALSE)</f>
        <v>Ingresos Propios</v>
      </c>
      <c r="P3045" s="16">
        <v>880839</v>
      </c>
      <c r="Q3045" s="16">
        <v>6</v>
      </c>
      <c r="R3045" s="17">
        <v>0</v>
      </c>
      <c r="S3045" s="17">
        <v>0</v>
      </c>
      <c r="T3045" s="17">
        <f t="shared" si="430"/>
        <v>0</v>
      </c>
      <c r="U3045" s="17">
        <v>0</v>
      </c>
      <c r="V3045" s="17">
        <v>0</v>
      </c>
      <c r="W3045" s="17">
        <f t="shared" si="431"/>
        <v>0</v>
      </c>
      <c r="X3045" t="str">
        <f>VLOOKUP(J3045,'[12]Conver ASEJ VS Clave Nueva'!$A$4:$C$193,3,FALSE)</f>
        <v>10.3.9</v>
      </c>
      <c r="Y3045" t="str">
        <f>VLOOKUP(K3045,'[13]Conver ASEJ VS Clave Nueva'!$B$4:$D$193,3,FALSE)</f>
        <v>Otros ingresos y beneficios varios</v>
      </c>
    </row>
    <row r="3046" spans="1:25" x14ac:dyDescent="0.25">
      <c r="A3046" s="16">
        <v>87069</v>
      </c>
      <c r="B3046" s="16" t="s">
        <v>161</v>
      </c>
      <c r="C3046" s="16" t="str">
        <f t="shared" si="423"/>
        <v>2018</v>
      </c>
      <c r="D3046" s="16" t="str">
        <f t="shared" si="424"/>
        <v>090000</v>
      </c>
      <c r="E3046" s="16" t="str">
        <f>VLOOKUP(D3046:D6214,'[10]Catalogos CRI'!$A$10:$B$19,2,FALSE)</f>
        <v>TRANSFERENCIAS, ASIGNACIONES, SUBSIDIOS Y  OTRAS AYUDAS</v>
      </c>
      <c r="F3046" s="16" t="str">
        <f t="shared" si="425"/>
        <v>097000</v>
      </c>
      <c r="G3046" s="16" t="str">
        <f>VLOOKUP(F3046:F6214,'[10]Catalogos CRI'!$A$24:$B$65,2,FALSE)</f>
        <v xml:space="preserve">OTROS INGRESOS Y BENEFICIOS </v>
      </c>
      <c r="H3046" s="16" t="str">
        <f t="shared" si="426"/>
        <v>097020</v>
      </c>
      <c r="I3046" s="16" t="str">
        <f>VLOOKUP(H3046:H6214,'[10]Catalogos CRI'!$A$70:$B$148,2,FALSE)</f>
        <v>Diferencias por tipo de cambio a Favor en Efectivo y Equivalentes</v>
      </c>
      <c r="J3046" s="16" t="str">
        <f t="shared" si="427"/>
        <v>097022</v>
      </c>
      <c r="K3046" s="16" t="str">
        <f>VLOOKUP(J3046:J6214,'[10]Catalogos CRI'!$A$153:$B$335,2,FALSE)</f>
        <v>Otros ingresos y beneficios varios</v>
      </c>
      <c r="L3046" s="16" t="str">
        <f t="shared" si="428"/>
        <v>400</v>
      </c>
      <c r="M3046" s="16" t="str">
        <f>VLOOKUP(L3046:L6214,[11]FF!$A$10:$B$16,2,FALSE)</f>
        <v>Ingresos Propios</v>
      </c>
      <c r="N3046" s="16" t="str">
        <f t="shared" si="429"/>
        <v>401</v>
      </c>
      <c r="O3046" s="16" t="str">
        <f>VLOOKUP(N3046:N6214,[11]FF!$A$22:$B$93,2,FALSE)</f>
        <v>Ingresos Propios</v>
      </c>
      <c r="P3046" s="16">
        <v>880840</v>
      </c>
      <c r="Q3046" s="16">
        <v>7</v>
      </c>
      <c r="R3046" s="17">
        <v>0</v>
      </c>
      <c r="S3046" s="17">
        <v>0</v>
      </c>
      <c r="T3046" s="17">
        <f t="shared" si="430"/>
        <v>0</v>
      </c>
      <c r="U3046" s="17">
        <v>0</v>
      </c>
      <c r="V3046" s="17">
        <v>4520883.9400000004</v>
      </c>
      <c r="W3046" s="17">
        <f t="shared" si="431"/>
        <v>-4520883.9400000004</v>
      </c>
      <c r="X3046" t="str">
        <f>VLOOKUP(J3046,'[12]Conver ASEJ VS Clave Nueva'!$A$4:$C$193,3,FALSE)</f>
        <v>10.3.9</v>
      </c>
      <c r="Y3046" t="str">
        <f>VLOOKUP(K3046,'[13]Conver ASEJ VS Clave Nueva'!$B$4:$D$193,3,FALSE)</f>
        <v>Otros ingresos y beneficios varios</v>
      </c>
    </row>
    <row r="3047" spans="1:25" x14ac:dyDescent="0.25">
      <c r="A3047" s="16">
        <v>87069</v>
      </c>
      <c r="B3047" s="16" t="s">
        <v>161</v>
      </c>
      <c r="C3047" s="16" t="str">
        <f t="shared" si="423"/>
        <v>2018</v>
      </c>
      <c r="D3047" s="16" t="str">
        <f t="shared" si="424"/>
        <v>090000</v>
      </c>
      <c r="E3047" s="16" t="str">
        <f>VLOOKUP(D3047:D6215,'[10]Catalogos CRI'!$A$10:$B$19,2,FALSE)</f>
        <v>TRANSFERENCIAS, ASIGNACIONES, SUBSIDIOS Y  OTRAS AYUDAS</v>
      </c>
      <c r="F3047" s="16" t="str">
        <f t="shared" si="425"/>
        <v>097000</v>
      </c>
      <c r="G3047" s="16" t="str">
        <f>VLOOKUP(F3047:F6215,'[10]Catalogos CRI'!$A$24:$B$65,2,FALSE)</f>
        <v xml:space="preserve">OTROS INGRESOS Y BENEFICIOS </v>
      </c>
      <c r="H3047" s="16" t="str">
        <f t="shared" si="426"/>
        <v>097020</v>
      </c>
      <c r="I3047" s="16" t="str">
        <f>VLOOKUP(H3047:H6215,'[10]Catalogos CRI'!$A$70:$B$148,2,FALSE)</f>
        <v>Diferencias por tipo de cambio a Favor en Efectivo y Equivalentes</v>
      </c>
      <c r="J3047" s="16" t="str">
        <f t="shared" si="427"/>
        <v>097022</v>
      </c>
      <c r="K3047" s="16" t="str">
        <f>VLOOKUP(J3047:J6215,'[10]Catalogos CRI'!$A$153:$B$335,2,FALSE)</f>
        <v>Otros ingresos y beneficios varios</v>
      </c>
      <c r="L3047" s="16" t="str">
        <f t="shared" si="428"/>
        <v>400</v>
      </c>
      <c r="M3047" s="16" t="str">
        <f>VLOOKUP(L3047:L6215,[11]FF!$A$10:$B$16,2,FALSE)</f>
        <v>Ingresos Propios</v>
      </c>
      <c r="N3047" s="16" t="str">
        <f t="shared" si="429"/>
        <v>401</v>
      </c>
      <c r="O3047" s="16" t="str">
        <f>VLOOKUP(N3047:N6215,[11]FF!$A$22:$B$93,2,FALSE)</f>
        <v>Ingresos Propios</v>
      </c>
      <c r="P3047" s="16">
        <v>880841</v>
      </c>
      <c r="Q3047" s="16">
        <v>8</v>
      </c>
      <c r="R3047" s="17">
        <v>0</v>
      </c>
      <c r="S3047" s="17">
        <v>0</v>
      </c>
      <c r="T3047" s="17">
        <f t="shared" si="430"/>
        <v>0</v>
      </c>
      <c r="U3047" s="17">
        <v>0</v>
      </c>
      <c r="V3047" s="17">
        <v>7607.31</v>
      </c>
      <c r="W3047" s="17">
        <f t="shared" si="431"/>
        <v>-7607.31</v>
      </c>
      <c r="X3047" t="str">
        <f>VLOOKUP(J3047,'[12]Conver ASEJ VS Clave Nueva'!$A$4:$C$193,3,FALSE)</f>
        <v>10.3.9</v>
      </c>
      <c r="Y3047" t="str">
        <f>VLOOKUP(K3047,'[13]Conver ASEJ VS Clave Nueva'!$B$4:$D$193,3,FALSE)</f>
        <v>Otros ingresos y beneficios varios</v>
      </c>
    </row>
    <row r="3048" spans="1:25" x14ac:dyDescent="0.25">
      <c r="A3048" s="16">
        <v>87069</v>
      </c>
      <c r="B3048" s="16" t="s">
        <v>161</v>
      </c>
      <c r="C3048" s="16" t="str">
        <f t="shared" si="423"/>
        <v>2018</v>
      </c>
      <c r="D3048" s="16" t="str">
        <f t="shared" si="424"/>
        <v>090000</v>
      </c>
      <c r="E3048" s="16" t="str">
        <f>VLOOKUP(D3048:D6216,'[10]Catalogos CRI'!$A$10:$B$19,2,FALSE)</f>
        <v>TRANSFERENCIAS, ASIGNACIONES, SUBSIDIOS Y  OTRAS AYUDAS</v>
      </c>
      <c r="F3048" s="16" t="str">
        <f t="shared" si="425"/>
        <v>097000</v>
      </c>
      <c r="G3048" s="16" t="str">
        <f>VLOOKUP(F3048:F6216,'[10]Catalogos CRI'!$A$24:$B$65,2,FALSE)</f>
        <v xml:space="preserve">OTROS INGRESOS Y BENEFICIOS </v>
      </c>
      <c r="H3048" s="16" t="str">
        <f t="shared" si="426"/>
        <v>097020</v>
      </c>
      <c r="I3048" s="16" t="str">
        <f>VLOOKUP(H3048:H6216,'[10]Catalogos CRI'!$A$70:$B$148,2,FALSE)</f>
        <v>Diferencias por tipo de cambio a Favor en Efectivo y Equivalentes</v>
      </c>
      <c r="J3048" s="16" t="str">
        <f t="shared" si="427"/>
        <v>097022</v>
      </c>
      <c r="K3048" s="16" t="str">
        <f>VLOOKUP(J3048:J6216,'[10]Catalogos CRI'!$A$153:$B$335,2,FALSE)</f>
        <v>Otros ingresos y beneficios varios</v>
      </c>
      <c r="L3048" s="16" t="str">
        <f t="shared" si="428"/>
        <v>400</v>
      </c>
      <c r="M3048" s="16" t="str">
        <f>VLOOKUP(L3048:L6216,[11]FF!$A$10:$B$16,2,FALSE)</f>
        <v>Ingresos Propios</v>
      </c>
      <c r="N3048" s="16" t="str">
        <f t="shared" si="429"/>
        <v>401</v>
      </c>
      <c r="O3048" s="16" t="str">
        <f>VLOOKUP(N3048:N6216,[11]FF!$A$22:$B$93,2,FALSE)</f>
        <v>Ingresos Propios</v>
      </c>
      <c r="P3048" s="16">
        <v>880842</v>
      </c>
      <c r="Q3048" s="16">
        <v>9</v>
      </c>
      <c r="R3048" s="17">
        <v>0</v>
      </c>
      <c r="S3048" s="17">
        <v>0</v>
      </c>
      <c r="T3048" s="17">
        <f t="shared" si="430"/>
        <v>0</v>
      </c>
      <c r="U3048" s="17">
        <v>0</v>
      </c>
      <c r="V3048" s="17">
        <v>0</v>
      </c>
      <c r="W3048" s="17">
        <f t="shared" si="431"/>
        <v>0</v>
      </c>
      <c r="X3048" t="str">
        <f>VLOOKUP(J3048,'[12]Conver ASEJ VS Clave Nueva'!$A$4:$C$193,3,FALSE)</f>
        <v>10.3.9</v>
      </c>
      <c r="Y3048" t="str">
        <f>VLOOKUP(K3048,'[13]Conver ASEJ VS Clave Nueva'!$B$4:$D$193,3,FALSE)</f>
        <v>Otros ingresos y beneficios varios</v>
      </c>
    </row>
    <row r="3049" spans="1:25" x14ac:dyDescent="0.25">
      <c r="A3049" s="16">
        <v>87069</v>
      </c>
      <c r="B3049" s="16" t="s">
        <v>161</v>
      </c>
      <c r="C3049" s="16" t="str">
        <f t="shared" si="423"/>
        <v>2018</v>
      </c>
      <c r="D3049" s="16" t="str">
        <f t="shared" si="424"/>
        <v>090000</v>
      </c>
      <c r="E3049" s="16" t="str">
        <f>VLOOKUP(D3049:D6217,'[10]Catalogos CRI'!$A$10:$B$19,2,FALSE)</f>
        <v>TRANSFERENCIAS, ASIGNACIONES, SUBSIDIOS Y  OTRAS AYUDAS</v>
      </c>
      <c r="F3049" s="16" t="str">
        <f t="shared" si="425"/>
        <v>097000</v>
      </c>
      <c r="G3049" s="16" t="str">
        <f>VLOOKUP(F3049:F6217,'[10]Catalogos CRI'!$A$24:$B$65,2,FALSE)</f>
        <v xml:space="preserve">OTROS INGRESOS Y BENEFICIOS </v>
      </c>
      <c r="H3049" s="16" t="str">
        <f t="shared" si="426"/>
        <v>097020</v>
      </c>
      <c r="I3049" s="16" t="str">
        <f>VLOOKUP(H3049:H6217,'[10]Catalogos CRI'!$A$70:$B$148,2,FALSE)</f>
        <v>Diferencias por tipo de cambio a Favor en Efectivo y Equivalentes</v>
      </c>
      <c r="J3049" s="16" t="str">
        <f t="shared" si="427"/>
        <v>097022</v>
      </c>
      <c r="K3049" s="16" t="str">
        <f>VLOOKUP(J3049:J6217,'[10]Catalogos CRI'!$A$153:$B$335,2,FALSE)</f>
        <v>Otros ingresos y beneficios varios</v>
      </c>
      <c r="L3049" s="16" t="str">
        <f t="shared" si="428"/>
        <v>400</v>
      </c>
      <c r="M3049" s="16" t="str">
        <f>VLOOKUP(L3049:L6217,[11]FF!$A$10:$B$16,2,FALSE)</f>
        <v>Ingresos Propios</v>
      </c>
      <c r="N3049" s="16" t="str">
        <f t="shared" si="429"/>
        <v>401</v>
      </c>
      <c r="O3049" s="16" t="str">
        <f>VLOOKUP(N3049:N6217,[11]FF!$A$22:$B$93,2,FALSE)</f>
        <v>Ingresos Propios</v>
      </c>
      <c r="P3049" s="16">
        <v>880843</v>
      </c>
      <c r="Q3049" s="16">
        <v>10</v>
      </c>
      <c r="R3049" s="17">
        <v>0</v>
      </c>
      <c r="S3049" s="17">
        <v>0</v>
      </c>
      <c r="T3049" s="17">
        <f t="shared" si="430"/>
        <v>0</v>
      </c>
      <c r="U3049" s="17">
        <v>0</v>
      </c>
      <c r="V3049" s="17">
        <v>0</v>
      </c>
      <c r="W3049" s="17">
        <f t="shared" si="431"/>
        <v>0</v>
      </c>
      <c r="X3049" t="str">
        <f>VLOOKUP(J3049,'[12]Conver ASEJ VS Clave Nueva'!$A$4:$C$193,3,FALSE)</f>
        <v>10.3.9</v>
      </c>
      <c r="Y3049" t="str">
        <f>VLOOKUP(K3049,'[13]Conver ASEJ VS Clave Nueva'!$B$4:$D$193,3,FALSE)</f>
        <v>Otros ingresos y beneficios varios</v>
      </c>
    </row>
    <row r="3050" spans="1:25" x14ac:dyDescent="0.25">
      <c r="A3050" s="16">
        <v>87069</v>
      </c>
      <c r="B3050" s="16" t="s">
        <v>161</v>
      </c>
      <c r="C3050" s="16" t="str">
        <f t="shared" si="423"/>
        <v>2018</v>
      </c>
      <c r="D3050" s="16" t="str">
        <f t="shared" si="424"/>
        <v>090000</v>
      </c>
      <c r="E3050" s="16" t="str">
        <f>VLOOKUP(D3050:D6218,'[10]Catalogos CRI'!$A$10:$B$19,2,FALSE)</f>
        <v>TRANSFERENCIAS, ASIGNACIONES, SUBSIDIOS Y  OTRAS AYUDAS</v>
      </c>
      <c r="F3050" s="16" t="str">
        <f t="shared" si="425"/>
        <v>097000</v>
      </c>
      <c r="G3050" s="16" t="str">
        <f>VLOOKUP(F3050:F6218,'[10]Catalogos CRI'!$A$24:$B$65,2,FALSE)</f>
        <v xml:space="preserve">OTROS INGRESOS Y BENEFICIOS </v>
      </c>
      <c r="H3050" s="16" t="str">
        <f t="shared" si="426"/>
        <v>097020</v>
      </c>
      <c r="I3050" s="16" t="str">
        <f>VLOOKUP(H3050:H6218,'[10]Catalogos CRI'!$A$70:$B$148,2,FALSE)</f>
        <v>Diferencias por tipo de cambio a Favor en Efectivo y Equivalentes</v>
      </c>
      <c r="J3050" s="16" t="str">
        <f t="shared" si="427"/>
        <v>097022</v>
      </c>
      <c r="K3050" s="16" t="str">
        <f>VLOOKUP(J3050:J6218,'[10]Catalogos CRI'!$A$153:$B$335,2,FALSE)</f>
        <v>Otros ingresos y beneficios varios</v>
      </c>
      <c r="L3050" s="16" t="str">
        <f t="shared" si="428"/>
        <v>400</v>
      </c>
      <c r="M3050" s="16" t="str">
        <f>VLOOKUP(L3050:L6218,[11]FF!$A$10:$B$16,2,FALSE)</f>
        <v>Ingresos Propios</v>
      </c>
      <c r="N3050" s="16" t="str">
        <f t="shared" si="429"/>
        <v>401</v>
      </c>
      <c r="O3050" s="16" t="str">
        <f>VLOOKUP(N3050:N6218,[11]FF!$A$22:$B$93,2,FALSE)</f>
        <v>Ingresos Propios</v>
      </c>
      <c r="P3050" s="16">
        <v>880844</v>
      </c>
      <c r="Q3050" s="16">
        <v>11</v>
      </c>
      <c r="R3050" s="17">
        <v>0</v>
      </c>
      <c r="S3050" s="17">
        <v>0</v>
      </c>
      <c r="T3050" s="17">
        <f t="shared" si="430"/>
        <v>0</v>
      </c>
      <c r="U3050" s="17">
        <v>0</v>
      </c>
      <c r="V3050" s="17">
        <v>0</v>
      </c>
      <c r="W3050" s="17">
        <f t="shared" si="431"/>
        <v>0</v>
      </c>
      <c r="X3050" t="str">
        <f>VLOOKUP(J3050,'[12]Conver ASEJ VS Clave Nueva'!$A$4:$C$193,3,FALSE)</f>
        <v>10.3.9</v>
      </c>
      <c r="Y3050" t="str">
        <f>VLOOKUP(K3050,'[13]Conver ASEJ VS Clave Nueva'!$B$4:$D$193,3,FALSE)</f>
        <v>Otros ingresos y beneficios varios</v>
      </c>
    </row>
    <row r="3051" spans="1:25" x14ac:dyDescent="0.25">
      <c r="A3051" s="16">
        <v>87069</v>
      </c>
      <c r="B3051" s="16" t="s">
        <v>161</v>
      </c>
      <c r="C3051" s="16" t="str">
        <f t="shared" si="423"/>
        <v>2018</v>
      </c>
      <c r="D3051" s="16" t="str">
        <f t="shared" si="424"/>
        <v>090000</v>
      </c>
      <c r="E3051" s="16" t="str">
        <f>VLOOKUP(D3051:D6219,'[10]Catalogos CRI'!$A$10:$B$19,2,FALSE)</f>
        <v>TRANSFERENCIAS, ASIGNACIONES, SUBSIDIOS Y  OTRAS AYUDAS</v>
      </c>
      <c r="F3051" s="16" t="str">
        <f t="shared" si="425"/>
        <v>097000</v>
      </c>
      <c r="G3051" s="16" t="str">
        <f>VLOOKUP(F3051:F6219,'[10]Catalogos CRI'!$A$24:$B$65,2,FALSE)</f>
        <v xml:space="preserve">OTROS INGRESOS Y BENEFICIOS </v>
      </c>
      <c r="H3051" s="16" t="str">
        <f t="shared" si="426"/>
        <v>097020</v>
      </c>
      <c r="I3051" s="16" t="str">
        <f>VLOOKUP(H3051:H6219,'[10]Catalogos CRI'!$A$70:$B$148,2,FALSE)</f>
        <v>Diferencias por tipo de cambio a Favor en Efectivo y Equivalentes</v>
      </c>
      <c r="J3051" s="16" t="str">
        <f t="shared" si="427"/>
        <v>097022</v>
      </c>
      <c r="K3051" s="16" t="str">
        <f>VLOOKUP(J3051:J6219,'[10]Catalogos CRI'!$A$153:$B$335,2,FALSE)</f>
        <v>Otros ingresos y beneficios varios</v>
      </c>
      <c r="L3051" s="16" t="str">
        <f t="shared" si="428"/>
        <v>400</v>
      </c>
      <c r="M3051" s="16" t="str">
        <f>VLOOKUP(L3051:L6219,[11]FF!$A$10:$B$16,2,FALSE)</f>
        <v>Ingresos Propios</v>
      </c>
      <c r="N3051" s="16" t="str">
        <f t="shared" si="429"/>
        <v>401</v>
      </c>
      <c r="O3051" s="16" t="str">
        <f>VLOOKUP(N3051:N6219,[11]FF!$A$22:$B$93,2,FALSE)</f>
        <v>Ingresos Propios</v>
      </c>
      <c r="P3051" s="16">
        <v>880845</v>
      </c>
      <c r="Q3051" s="16">
        <v>12</v>
      </c>
      <c r="R3051" s="17">
        <v>0</v>
      </c>
      <c r="S3051" s="17">
        <v>0</v>
      </c>
      <c r="T3051" s="17">
        <f t="shared" si="430"/>
        <v>0</v>
      </c>
      <c r="U3051" s="17">
        <v>0</v>
      </c>
      <c r="V3051" s="17">
        <v>0</v>
      </c>
      <c r="W3051" s="17">
        <f t="shared" si="431"/>
        <v>0</v>
      </c>
      <c r="X3051" t="str">
        <f>VLOOKUP(J3051,'[12]Conver ASEJ VS Clave Nueva'!$A$4:$C$193,3,FALSE)</f>
        <v>10.3.9</v>
      </c>
      <c r="Y3051" t="str">
        <f>VLOOKUP(K3051,'[13]Conver ASEJ VS Clave Nueva'!$B$4:$D$193,3,FALSE)</f>
        <v>Otros ingresos y beneficios varios</v>
      </c>
    </row>
    <row r="3052" spans="1:25" x14ac:dyDescent="0.25">
      <c r="A3052" s="16">
        <v>86996</v>
      </c>
      <c r="B3052" s="16" t="s">
        <v>58</v>
      </c>
      <c r="C3052" s="16" t="str">
        <f t="shared" si="423"/>
        <v>2018</v>
      </c>
      <c r="D3052" s="16" t="str">
        <f t="shared" si="424"/>
        <v>040000</v>
      </c>
      <c r="E3052" s="16" t="str">
        <f>VLOOKUP(D3052:D6220,'[10]Catalogos CRI'!$A$10:$B$19,2,FALSE)</f>
        <v>DERECHOS</v>
      </c>
      <c r="F3052" s="16" t="str">
        <f t="shared" si="425"/>
        <v>043000</v>
      </c>
      <c r="G3052" s="16" t="str">
        <f>VLOOKUP(F3052:F6220,'[10]Catalogos CRI'!$A$24:$B$65,2,FALSE)</f>
        <v>DERECHOS POR PRESTACIÓN DE SERVICIOS</v>
      </c>
      <c r="H3052" s="16" t="str">
        <f t="shared" si="426"/>
        <v>043300</v>
      </c>
      <c r="I3052" s="16" t="str">
        <f>VLOOKUP(H3052:H6220,'[10]Catalogos CRI'!$A$70:$B$148,2,FALSE)</f>
        <v>Certificaciones</v>
      </c>
      <c r="J3052" s="16" t="str">
        <f t="shared" si="427"/>
        <v>043301</v>
      </c>
      <c r="K3052" s="16" t="str">
        <f>VLOOKUP(J3052:J6220,'[10]Catalogos CRI'!$A$153:$B$335,2,FALSE)</f>
        <v>Expedición de certificados, certificaciones, constancias o copias certificadas</v>
      </c>
      <c r="L3052" s="16" t="str">
        <f t="shared" si="428"/>
        <v>400</v>
      </c>
      <c r="M3052" s="16" t="str">
        <f>VLOOKUP(L3052:L6220,[11]FF!$A$10:$B$16,2,FALSE)</f>
        <v>Ingresos Propios</v>
      </c>
      <c r="N3052" s="16" t="str">
        <f t="shared" si="429"/>
        <v>401</v>
      </c>
      <c r="O3052" s="16" t="str">
        <f>VLOOKUP(N3052:N6220,[11]FF!$A$22:$B$93,2,FALSE)</f>
        <v>Ingresos Propios</v>
      </c>
      <c r="P3052" s="16">
        <v>880348</v>
      </c>
      <c r="Q3052" s="16">
        <v>5</v>
      </c>
      <c r="R3052" s="17">
        <v>597795</v>
      </c>
      <c r="S3052" s="17">
        <v>0</v>
      </c>
      <c r="T3052" s="17">
        <f t="shared" si="430"/>
        <v>597795</v>
      </c>
      <c r="U3052" s="17">
        <v>0</v>
      </c>
      <c r="V3052" s="17">
        <v>0</v>
      </c>
      <c r="W3052" s="17">
        <f t="shared" si="431"/>
        <v>597795</v>
      </c>
      <c r="X3052" t="str">
        <f>VLOOKUP(J3052,'[12]Conver ASEJ VS Clave Nueva'!$A$4:$C$193,3,FALSE)</f>
        <v>4.3.13.1</v>
      </c>
      <c r="Y3052" t="str">
        <f>VLOOKUP(K3052,'[13]Conver ASEJ VS Clave Nueva'!$B$4:$D$193,3,FALSE)</f>
        <v>Expedición de certificados, certificaciones, constancias o copias certificadas</v>
      </c>
    </row>
    <row r="3053" spans="1:25" x14ac:dyDescent="0.25">
      <c r="A3053" s="16">
        <v>86997</v>
      </c>
      <c r="B3053" s="16" t="s">
        <v>59</v>
      </c>
      <c r="C3053" s="16" t="str">
        <f t="shared" si="423"/>
        <v>2018</v>
      </c>
      <c r="D3053" s="16" t="str">
        <f t="shared" si="424"/>
        <v>040000</v>
      </c>
      <c r="E3053" s="16" t="str">
        <f>VLOOKUP(D3053:D6221,'[10]Catalogos CRI'!$A$10:$B$19,2,FALSE)</f>
        <v>DERECHOS</v>
      </c>
      <c r="F3053" s="16" t="str">
        <f t="shared" si="425"/>
        <v>043000</v>
      </c>
      <c r="G3053" s="16" t="str">
        <f>VLOOKUP(F3053:F6221,'[10]Catalogos CRI'!$A$24:$B$65,2,FALSE)</f>
        <v>DERECHOS POR PRESTACIÓN DE SERVICIOS</v>
      </c>
      <c r="H3053" s="16" t="str">
        <f t="shared" si="426"/>
        <v>043300</v>
      </c>
      <c r="I3053" s="16" t="str">
        <f>VLOOKUP(H3053:H6221,'[10]Catalogos CRI'!$A$70:$B$148,2,FALSE)</f>
        <v>Certificaciones</v>
      </c>
      <c r="J3053" s="16" t="str">
        <f t="shared" si="427"/>
        <v>043303</v>
      </c>
      <c r="K3053" s="16" t="str">
        <f>VLOOKUP(J3053:J6221,'[10]Catalogos CRI'!$A$153:$B$335,2,FALSE)</f>
        <v>Dictámenes de trazo, uso y destino</v>
      </c>
      <c r="L3053" s="16" t="str">
        <f t="shared" si="428"/>
        <v>400</v>
      </c>
      <c r="M3053" s="16" t="str">
        <f>VLOOKUP(L3053:L6221,[11]FF!$A$10:$B$16,2,FALSE)</f>
        <v>Ingresos Propios</v>
      </c>
      <c r="N3053" s="16" t="str">
        <f t="shared" si="429"/>
        <v>401</v>
      </c>
      <c r="O3053" s="16" t="str">
        <f>VLOOKUP(N3053:N6221,[11]FF!$A$22:$B$93,2,FALSE)</f>
        <v>Ingresos Propios</v>
      </c>
      <c r="P3053" s="16">
        <v>880360</v>
      </c>
      <c r="Q3053" s="16">
        <v>5</v>
      </c>
      <c r="R3053" s="17">
        <v>60649</v>
      </c>
      <c r="S3053" s="17">
        <v>0</v>
      </c>
      <c r="T3053" s="17">
        <f t="shared" si="430"/>
        <v>60649</v>
      </c>
      <c r="U3053" s="17">
        <v>0</v>
      </c>
      <c r="V3053" s="17">
        <v>73732.19</v>
      </c>
      <c r="W3053" s="17">
        <f t="shared" si="431"/>
        <v>-13083.190000000002</v>
      </c>
      <c r="X3053" t="str">
        <f>VLOOKUP(J3053,'[12]Conver ASEJ VS Clave Nueva'!$A$4:$C$193,3,FALSE)</f>
        <v>4.3.13.3</v>
      </c>
      <c r="Y3053" t="str">
        <f>VLOOKUP(K3053,'[13]Conver ASEJ VS Clave Nueva'!$B$4:$D$193,3,FALSE)</f>
        <v>Dictámenes de trazo, uso y destino</v>
      </c>
    </row>
    <row r="3054" spans="1:25" x14ac:dyDescent="0.25">
      <c r="A3054" s="16">
        <v>86998</v>
      </c>
      <c r="B3054" s="16" t="s">
        <v>83</v>
      </c>
      <c r="C3054" s="16" t="str">
        <f t="shared" si="423"/>
        <v>2018</v>
      </c>
      <c r="D3054" s="16" t="str">
        <f t="shared" si="424"/>
        <v>040000</v>
      </c>
      <c r="E3054" s="16" t="str">
        <f>VLOOKUP(D3054:D6222,'[10]Catalogos CRI'!$A$10:$B$19,2,FALSE)</f>
        <v>DERECHOS</v>
      </c>
      <c r="F3054" s="16" t="str">
        <f t="shared" si="425"/>
        <v>043000</v>
      </c>
      <c r="G3054" s="16" t="str">
        <f>VLOOKUP(F3054:F6222,'[10]Catalogos CRI'!$A$24:$B$65,2,FALSE)</f>
        <v>DERECHOS POR PRESTACIÓN DE SERVICIOS</v>
      </c>
      <c r="H3054" s="16" t="str">
        <f t="shared" si="426"/>
        <v>043400</v>
      </c>
      <c r="I3054" s="16" t="str">
        <f>VLOOKUP(H3054:H6222,'[10]Catalogos CRI'!$A$70:$B$148,2,FALSE)</f>
        <v>Servicios de catastro</v>
      </c>
      <c r="J3054" s="16" t="str">
        <f t="shared" si="427"/>
        <v>043401</v>
      </c>
      <c r="K3054" s="16" t="str">
        <f>VLOOKUP(J3054:J6222,'[10]Catalogos CRI'!$A$153:$B$335,2,FALSE)</f>
        <v>Copias de planos</v>
      </c>
      <c r="L3054" s="16" t="str">
        <f t="shared" si="428"/>
        <v>400</v>
      </c>
      <c r="M3054" s="16" t="str">
        <f>VLOOKUP(L3054:L6222,[11]FF!$A$10:$B$16,2,FALSE)</f>
        <v>Ingresos Propios</v>
      </c>
      <c r="N3054" s="16" t="str">
        <f t="shared" si="429"/>
        <v>401</v>
      </c>
      <c r="O3054" s="16" t="str">
        <f>VLOOKUP(N3054:N6222,[11]FF!$A$22:$B$93,2,FALSE)</f>
        <v>Ingresos Propios</v>
      </c>
      <c r="P3054" s="16">
        <v>880372</v>
      </c>
      <c r="Q3054" s="16">
        <v>5</v>
      </c>
      <c r="R3054" s="17">
        <v>2039</v>
      </c>
      <c r="S3054" s="17">
        <v>0</v>
      </c>
      <c r="T3054" s="17">
        <f t="shared" si="430"/>
        <v>2039</v>
      </c>
      <c r="U3054" s="17">
        <v>0</v>
      </c>
      <c r="V3054" s="17">
        <v>0</v>
      </c>
      <c r="W3054" s="17">
        <f t="shared" si="431"/>
        <v>2039</v>
      </c>
      <c r="X3054" t="str">
        <f>VLOOKUP(J3054,'[12]Conver ASEJ VS Clave Nueva'!$A$4:$C$193,3,FALSE)</f>
        <v>4.3.14.1</v>
      </c>
      <c r="Y3054" t="str">
        <f>VLOOKUP(K3054,'[13]Conver ASEJ VS Clave Nueva'!$B$4:$D$193,3,FALSE)</f>
        <v>Copias de planos</v>
      </c>
    </row>
    <row r="3055" spans="1:25" x14ac:dyDescent="0.25">
      <c r="A3055" s="16">
        <v>86999</v>
      </c>
      <c r="B3055" s="16" t="s">
        <v>72</v>
      </c>
      <c r="C3055" s="16" t="str">
        <f t="shared" si="423"/>
        <v>2018</v>
      </c>
      <c r="D3055" s="16" t="str">
        <f t="shared" si="424"/>
        <v>040000</v>
      </c>
      <c r="E3055" s="16" t="str">
        <f>VLOOKUP(D3055:D6223,'[10]Catalogos CRI'!$A$10:$B$19,2,FALSE)</f>
        <v>DERECHOS</v>
      </c>
      <c r="F3055" s="16" t="str">
        <f t="shared" si="425"/>
        <v>043000</v>
      </c>
      <c r="G3055" s="16" t="str">
        <f>VLOOKUP(F3055:F6223,'[10]Catalogos CRI'!$A$24:$B$65,2,FALSE)</f>
        <v>DERECHOS POR PRESTACIÓN DE SERVICIOS</v>
      </c>
      <c r="H3055" s="16" t="str">
        <f t="shared" si="426"/>
        <v>043400</v>
      </c>
      <c r="I3055" s="16" t="str">
        <f>VLOOKUP(H3055:H6223,'[10]Catalogos CRI'!$A$70:$B$148,2,FALSE)</f>
        <v>Servicios de catastro</v>
      </c>
      <c r="J3055" s="16" t="str">
        <f t="shared" si="427"/>
        <v>043402</v>
      </c>
      <c r="K3055" s="16" t="str">
        <f>VLOOKUP(J3055:J6223,'[10]Catalogos CRI'!$A$153:$B$335,2,FALSE)</f>
        <v>Certificaciones catastrales</v>
      </c>
      <c r="L3055" s="16" t="str">
        <f t="shared" si="428"/>
        <v>400</v>
      </c>
      <c r="M3055" s="16" t="str">
        <f>VLOOKUP(L3055:L6223,[11]FF!$A$10:$B$16,2,FALSE)</f>
        <v>Ingresos Propios</v>
      </c>
      <c r="N3055" s="16" t="str">
        <f t="shared" si="429"/>
        <v>401</v>
      </c>
      <c r="O3055" s="16" t="str">
        <f>VLOOKUP(N3055:N6223,[11]FF!$A$22:$B$93,2,FALSE)</f>
        <v>Ingresos Propios</v>
      </c>
      <c r="P3055" s="16">
        <v>880384</v>
      </c>
      <c r="Q3055" s="16">
        <v>5</v>
      </c>
      <c r="R3055" s="17">
        <v>33274</v>
      </c>
      <c r="S3055" s="17">
        <v>0</v>
      </c>
      <c r="T3055" s="17">
        <f t="shared" si="430"/>
        <v>33274</v>
      </c>
      <c r="U3055" s="17">
        <v>0</v>
      </c>
      <c r="V3055" s="17">
        <v>0</v>
      </c>
      <c r="W3055" s="17">
        <f t="shared" si="431"/>
        <v>33274</v>
      </c>
      <c r="X3055" t="str">
        <f>VLOOKUP(J3055,'[12]Conver ASEJ VS Clave Nueva'!$A$4:$C$193,3,FALSE)</f>
        <v>4.3.14.2</v>
      </c>
      <c r="Y3055" t="str">
        <f>VLOOKUP(K3055,'[13]Conver ASEJ VS Clave Nueva'!$B$4:$D$193,3,FALSE)</f>
        <v>Certificaciones catastrales</v>
      </c>
    </row>
    <row r="3056" spans="1:25" x14ac:dyDescent="0.25">
      <c r="A3056" s="16">
        <v>87000</v>
      </c>
      <c r="B3056" s="16" t="s">
        <v>84</v>
      </c>
      <c r="C3056" s="16" t="str">
        <f t="shared" si="423"/>
        <v>2018</v>
      </c>
      <c r="D3056" s="16" t="str">
        <f t="shared" si="424"/>
        <v>040000</v>
      </c>
      <c r="E3056" s="16" t="str">
        <f>VLOOKUP(D3056:D6224,'[10]Catalogos CRI'!$A$10:$B$19,2,FALSE)</f>
        <v>DERECHOS</v>
      </c>
      <c r="F3056" s="16" t="str">
        <f t="shared" si="425"/>
        <v>043000</v>
      </c>
      <c r="G3056" s="16" t="str">
        <f>VLOOKUP(F3056:F6224,'[10]Catalogos CRI'!$A$24:$B$65,2,FALSE)</f>
        <v>DERECHOS POR PRESTACIÓN DE SERVICIOS</v>
      </c>
      <c r="H3056" s="16" t="str">
        <f t="shared" si="426"/>
        <v>043400</v>
      </c>
      <c r="I3056" s="16" t="str">
        <f>VLOOKUP(H3056:H6224,'[10]Catalogos CRI'!$A$70:$B$148,2,FALSE)</f>
        <v>Servicios de catastro</v>
      </c>
      <c r="J3056" s="16" t="str">
        <f t="shared" si="427"/>
        <v>043403</v>
      </c>
      <c r="K3056" s="16" t="str">
        <f>VLOOKUP(J3056:J6224,'[10]Catalogos CRI'!$A$153:$B$335,2,FALSE)</f>
        <v>Informes catastrales</v>
      </c>
      <c r="L3056" s="16" t="str">
        <f t="shared" si="428"/>
        <v>400</v>
      </c>
      <c r="M3056" s="16" t="str">
        <f>VLOOKUP(L3056:L6224,[11]FF!$A$10:$B$16,2,FALSE)</f>
        <v>Ingresos Propios</v>
      </c>
      <c r="N3056" s="16" t="str">
        <f t="shared" si="429"/>
        <v>401</v>
      </c>
      <c r="O3056" s="16" t="str">
        <f>VLOOKUP(N3056:N6224,[11]FF!$A$22:$B$93,2,FALSE)</f>
        <v>Ingresos Propios</v>
      </c>
      <c r="P3056" s="16">
        <v>880396</v>
      </c>
      <c r="Q3056" s="16">
        <v>5</v>
      </c>
      <c r="R3056" s="17">
        <v>4095</v>
      </c>
      <c r="S3056" s="17">
        <v>0</v>
      </c>
      <c r="T3056" s="17">
        <f t="shared" si="430"/>
        <v>4095</v>
      </c>
      <c r="U3056" s="17">
        <v>0</v>
      </c>
      <c r="V3056" s="17">
        <v>0</v>
      </c>
      <c r="W3056" s="17">
        <f t="shared" si="431"/>
        <v>4095</v>
      </c>
      <c r="X3056" t="str">
        <f>VLOOKUP(J3056,'[12]Conver ASEJ VS Clave Nueva'!$A$4:$C$193,3,FALSE)</f>
        <v>4.3.14.3</v>
      </c>
      <c r="Y3056" t="str">
        <f>VLOOKUP(K3056,'[13]Conver ASEJ VS Clave Nueva'!$B$4:$D$193,3,FALSE)</f>
        <v>Informes catastrales</v>
      </c>
    </row>
    <row r="3057" spans="1:25" x14ac:dyDescent="0.25">
      <c r="A3057" s="16">
        <v>87001</v>
      </c>
      <c r="B3057" s="16" t="s">
        <v>158</v>
      </c>
      <c r="C3057" s="16" t="str">
        <f t="shared" si="423"/>
        <v>2018</v>
      </c>
      <c r="D3057" s="16" t="str">
        <f t="shared" si="424"/>
        <v>040000</v>
      </c>
      <c r="E3057" s="16" t="str">
        <f>VLOOKUP(D3057:D6225,'[10]Catalogos CRI'!$A$10:$B$19,2,FALSE)</f>
        <v>DERECHOS</v>
      </c>
      <c r="F3057" s="16" t="str">
        <f t="shared" si="425"/>
        <v>043000</v>
      </c>
      <c r="G3057" s="16" t="str">
        <f>VLOOKUP(F3057:F6225,'[10]Catalogos CRI'!$A$24:$B$65,2,FALSE)</f>
        <v>DERECHOS POR PRESTACIÓN DE SERVICIOS</v>
      </c>
      <c r="H3057" s="16" t="str">
        <f t="shared" si="426"/>
        <v>043400</v>
      </c>
      <c r="I3057" s="16" t="str">
        <f>VLOOKUP(H3057:H6225,'[10]Catalogos CRI'!$A$70:$B$148,2,FALSE)</f>
        <v>Servicios de catastro</v>
      </c>
      <c r="J3057" s="16" t="str">
        <f t="shared" si="427"/>
        <v>043404</v>
      </c>
      <c r="K3057" s="16" t="str">
        <f>VLOOKUP(J3057:J6225,'[10]Catalogos CRI'!$A$153:$B$335,2,FALSE)</f>
        <v>Deslindes catastrales</v>
      </c>
      <c r="L3057" s="16" t="str">
        <f t="shared" si="428"/>
        <v>400</v>
      </c>
      <c r="M3057" s="16" t="str">
        <f>VLOOKUP(L3057:L6225,[11]FF!$A$10:$B$16,2,FALSE)</f>
        <v>Ingresos Propios</v>
      </c>
      <c r="N3057" s="16" t="str">
        <f t="shared" si="429"/>
        <v>401</v>
      </c>
      <c r="O3057" s="16" t="str">
        <f>VLOOKUP(N3057:N6225,[11]FF!$A$22:$B$93,2,FALSE)</f>
        <v>Ingresos Propios</v>
      </c>
      <c r="P3057" s="16">
        <v>880408</v>
      </c>
      <c r="Q3057" s="16">
        <v>5</v>
      </c>
      <c r="R3057" s="17">
        <v>21</v>
      </c>
      <c r="S3057" s="17">
        <v>0</v>
      </c>
      <c r="T3057" s="17">
        <f t="shared" si="430"/>
        <v>21</v>
      </c>
      <c r="U3057" s="17">
        <v>0</v>
      </c>
      <c r="V3057" s="17">
        <v>0</v>
      </c>
      <c r="W3057" s="17">
        <f t="shared" si="431"/>
        <v>21</v>
      </c>
      <c r="X3057" t="str">
        <f>VLOOKUP(J3057,'[12]Conver ASEJ VS Clave Nueva'!$A$4:$C$193,3,FALSE)</f>
        <v>4.3.14.4</v>
      </c>
      <c r="Y3057" t="str">
        <f>VLOOKUP(K3057,'[13]Conver ASEJ VS Clave Nueva'!$B$4:$D$193,3,FALSE)</f>
        <v>Deslindes catastrales</v>
      </c>
    </row>
    <row r="3058" spans="1:25" x14ac:dyDescent="0.25">
      <c r="A3058" s="16">
        <v>87002</v>
      </c>
      <c r="B3058" s="16" t="s">
        <v>76</v>
      </c>
      <c r="C3058" s="16" t="str">
        <f t="shared" si="423"/>
        <v>2018</v>
      </c>
      <c r="D3058" s="16" t="str">
        <f t="shared" si="424"/>
        <v>040000</v>
      </c>
      <c r="E3058" s="16" t="str">
        <f>VLOOKUP(D3058:D6226,'[10]Catalogos CRI'!$A$10:$B$19,2,FALSE)</f>
        <v>DERECHOS</v>
      </c>
      <c r="F3058" s="16" t="str">
        <f t="shared" si="425"/>
        <v>043000</v>
      </c>
      <c r="G3058" s="16" t="str">
        <f>VLOOKUP(F3058:F6226,'[10]Catalogos CRI'!$A$24:$B$65,2,FALSE)</f>
        <v>DERECHOS POR PRESTACIÓN DE SERVICIOS</v>
      </c>
      <c r="H3058" s="16" t="str">
        <f t="shared" si="426"/>
        <v>043400</v>
      </c>
      <c r="I3058" s="16" t="str">
        <f>VLOOKUP(H3058:H6226,'[10]Catalogos CRI'!$A$70:$B$148,2,FALSE)</f>
        <v>Servicios de catastro</v>
      </c>
      <c r="J3058" s="16" t="str">
        <f t="shared" si="427"/>
        <v>043405</v>
      </c>
      <c r="K3058" s="16" t="str">
        <f>VLOOKUP(J3058:J6226,'[10]Catalogos CRI'!$A$153:$B$335,2,FALSE)</f>
        <v>Dictámenes catastrales</v>
      </c>
      <c r="L3058" s="16" t="str">
        <f t="shared" si="428"/>
        <v>400</v>
      </c>
      <c r="M3058" s="16" t="str">
        <f>VLOOKUP(L3058:L6226,[11]FF!$A$10:$B$16,2,FALSE)</f>
        <v>Ingresos Propios</v>
      </c>
      <c r="N3058" s="16" t="str">
        <f t="shared" si="429"/>
        <v>401</v>
      </c>
      <c r="O3058" s="16" t="str">
        <f>VLOOKUP(N3058:N6226,[11]FF!$A$22:$B$93,2,FALSE)</f>
        <v>Ingresos Propios</v>
      </c>
      <c r="P3058" s="16">
        <v>880420</v>
      </c>
      <c r="Q3058" s="16">
        <v>5</v>
      </c>
      <c r="R3058" s="17">
        <v>24618</v>
      </c>
      <c r="S3058" s="17">
        <v>0</v>
      </c>
      <c r="T3058" s="17">
        <f t="shared" si="430"/>
        <v>24618</v>
      </c>
      <c r="U3058" s="17">
        <v>0</v>
      </c>
      <c r="V3058" s="17">
        <v>3589</v>
      </c>
      <c r="W3058" s="17">
        <f t="shared" si="431"/>
        <v>21029</v>
      </c>
      <c r="X3058" t="str">
        <f>VLOOKUP(J3058,'[12]Conver ASEJ VS Clave Nueva'!$A$4:$C$193,3,FALSE)</f>
        <v>4.3.14.5</v>
      </c>
      <c r="Y3058" t="str">
        <f>VLOOKUP(K3058,'[13]Conver ASEJ VS Clave Nueva'!$B$4:$D$193,3,FALSE)</f>
        <v>Dictámenes catastrales</v>
      </c>
    </row>
    <row r="3059" spans="1:25" x14ac:dyDescent="0.25">
      <c r="A3059" s="16">
        <v>87003</v>
      </c>
      <c r="B3059" s="16" t="s">
        <v>77</v>
      </c>
      <c r="C3059" s="16" t="str">
        <f t="shared" si="423"/>
        <v>2018</v>
      </c>
      <c r="D3059" s="16" t="str">
        <f t="shared" si="424"/>
        <v>040000</v>
      </c>
      <c r="E3059" s="16" t="str">
        <f>VLOOKUP(D3059:D6227,'[10]Catalogos CRI'!$A$10:$B$19,2,FALSE)</f>
        <v>DERECHOS</v>
      </c>
      <c r="F3059" s="16" t="str">
        <f t="shared" si="425"/>
        <v>043000</v>
      </c>
      <c r="G3059" s="16" t="str">
        <f>VLOOKUP(F3059:F6227,'[10]Catalogos CRI'!$A$24:$B$65,2,FALSE)</f>
        <v>DERECHOS POR PRESTACIÓN DE SERVICIOS</v>
      </c>
      <c r="H3059" s="16" t="str">
        <f t="shared" si="426"/>
        <v>043400</v>
      </c>
      <c r="I3059" s="16" t="str">
        <f>VLOOKUP(H3059:H6227,'[10]Catalogos CRI'!$A$70:$B$148,2,FALSE)</f>
        <v>Servicios de catastro</v>
      </c>
      <c r="J3059" s="16" t="str">
        <f t="shared" si="427"/>
        <v>043406</v>
      </c>
      <c r="K3059" s="16" t="str">
        <f>VLOOKUP(J3059:J6227,'[10]Catalogos CRI'!$A$153:$B$335,2,FALSE)</f>
        <v>Revisión y autorización de avalúos</v>
      </c>
      <c r="L3059" s="16" t="str">
        <f t="shared" si="428"/>
        <v>400</v>
      </c>
      <c r="M3059" s="16" t="str">
        <f>VLOOKUP(L3059:L6227,[11]FF!$A$10:$B$16,2,FALSE)</f>
        <v>Ingresos Propios</v>
      </c>
      <c r="N3059" s="16" t="str">
        <f t="shared" si="429"/>
        <v>401</v>
      </c>
      <c r="O3059" s="16" t="str">
        <f>VLOOKUP(N3059:N6227,[11]FF!$A$22:$B$93,2,FALSE)</f>
        <v>Ingresos Propios</v>
      </c>
      <c r="P3059" s="16">
        <v>880432</v>
      </c>
      <c r="Q3059" s="16">
        <v>5</v>
      </c>
      <c r="R3059" s="17">
        <v>146824</v>
      </c>
      <c r="S3059" s="17">
        <v>0</v>
      </c>
      <c r="T3059" s="17">
        <f t="shared" si="430"/>
        <v>146824</v>
      </c>
      <c r="U3059" s="17">
        <v>0</v>
      </c>
      <c r="V3059" s="17">
        <v>202314</v>
      </c>
      <c r="W3059" s="17">
        <f t="shared" si="431"/>
        <v>-55490</v>
      </c>
      <c r="X3059" t="str">
        <f>VLOOKUP(J3059,'[12]Conver ASEJ VS Clave Nueva'!$A$4:$C$193,3,FALSE)</f>
        <v>4.3.14.6</v>
      </c>
      <c r="Y3059" t="str">
        <f>VLOOKUP(K3059,'[13]Conver ASEJ VS Clave Nueva'!$B$4:$D$193,3,FALSE)</f>
        <v>Revisión y autorización de avalúos</v>
      </c>
    </row>
    <row r="3060" spans="1:25" x14ac:dyDescent="0.25">
      <c r="A3060" s="16">
        <v>87004</v>
      </c>
      <c r="B3060" s="16" t="s">
        <v>73</v>
      </c>
      <c r="C3060" s="16" t="str">
        <f t="shared" si="423"/>
        <v>2018</v>
      </c>
      <c r="D3060" s="16" t="str">
        <f t="shared" si="424"/>
        <v>040000</v>
      </c>
      <c r="E3060" s="16" t="str">
        <f>VLOOKUP(D3060:D6228,'[10]Catalogos CRI'!$A$10:$B$19,2,FALSE)</f>
        <v>DERECHOS</v>
      </c>
      <c r="F3060" s="16" t="str">
        <f t="shared" si="425"/>
        <v>044000</v>
      </c>
      <c r="G3060" s="16" t="str">
        <f>VLOOKUP(F3060:F6228,'[10]Catalogos CRI'!$A$24:$B$65,2,FALSE)</f>
        <v>OTROS DERECHOS</v>
      </c>
      <c r="H3060" s="16" t="str">
        <f t="shared" si="426"/>
        <v>044010</v>
      </c>
      <c r="I3060" s="16" t="str">
        <f>VLOOKUP(H3060:H6228,'[10]Catalogos CRI'!$A$70:$B$148,2,FALSE)</f>
        <v>Derechos no especificados</v>
      </c>
      <c r="J3060" s="16" t="str">
        <f t="shared" si="427"/>
        <v>044011</v>
      </c>
      <c r="K3060" s="16" t="str">
        <f>VLOOKUP(J3060:J6228,'[10]Catalogos CRI'!$A$153:$B$335,2,FALSE)</f>
        <v>Servicios prestados en horas hábiles</v>
      </c>
      <c r="L3060" s="16" t="str">
        <f t="shared" si="428"/>
        <v>400</v>
      </c>
      <c r="M3060" s="16" t="str">
        <f>VLOOKUP(L3060:L6228,[11]FF!$A$10:$B$16,2,FALSE)</f>
        <v>Ingresos Propios</v>
      </c>
      <c r="N3060" s="16" t="str">
        <f t="shared" si="429"/>
        <v>401</v>
      </c>
      <c r="O3060" s="16" t="str">
        <f>VLOOKUP(N3060:N6228,[11]FF!$A$22:$B$93,2,FALSE)</f>
        <v>Ingresos Propios</v>
      </c>
      <c r="P3060" s="16">
        <v>880444</v>
      </c>
      <c r="Q3060" s="16">
        <v>5</v>
      </c>
      <c r="R3060" s="17">
        <v>46964</v>
      </c>
      <c r="S3060" s="17">
        <v>0</v>
      </c>
      <c r="T3060" s="17">
        <f t="shared" si="430"/>
        <v>46964</v>
      </c>
      <c r="U3060" s="17">
        <v>0</v>
      </c>
      <c r="V3060" s="17">
        <v>0</v>
      </c>
      <c r="W3060" s="17">
        <f t="shared" si="431"/>
        <v>46964</v>
      </c>
      <c r="X3060" t="str">
        <f>VLOOKUP(J3060,'[12]Conver ASEJ VS Clave Nueva'!$A$4:$C$193,3,FALSE)</f>
        <v>4.4.1.1</v>
      </c>
      <c r="Y3060" t="str">
        <f>VLOOKUP(K3060,'[13]Conver ASEJ VS Clave Nueva'!$B$4:$D$193,3,FALSE)</f>
        <v>Servicios prestados en horas hábiles</v>
      </c>
    </row>
    <row r="3061" spans="1:25" x14ac:dyDescent="0.25">
      <c r="A3061" s="16">
        <v>87005</v>
      </c>
      <c r="B3061" s="16" t="s">
        <v>63</v>
      </c>
      <c r="C3061" s="16" t="str">
        <f t="shared" si="423"/>
        <v>2018</v>
      </c>
      <c r="D3061" s="16" t="str">
        <f t="shared" si="424"/>
        <v>040000</v>
      </c>
      <c r="E3061" s="16" t="str">
        <f>VLOOKUP(D3061:D6229,'[10]Catalogos CRI'!$A$10:$B$19,2,FALSE)</f>
        <v>DERECHOS</v>
      </c>
      <c r="F3061" s="16" t="str">
        <f t="shared" si="425"/>
        <v>044000</v>
      </c>
      <c r="G3061" s="16" t="str">
        <f>VLOOKUP(F3061:F6229,'[10]Catalogos CRI'!$A$24:$B$65,2,FALSE)</f>
        <v>OTROS DERECHOS</v>
      </c>
      <c r="H3061" s="16" t="str">
        <f t="shared" si="426"/>
        <v>044010</v>
      </c>
      <c r="I3061" s="16" t="str">
        <f>VLOOKUP(H3061:H6229,'[10]Catalogos CRI'!$A$70:$B$148,2,FALSE)</f>
        <v>Derechos no especificados</v>
      </c>
      <c r="J3061" s="16" t="str">
        <f t="shared" si="427"/>
        <v>044014</v>
      </c>
      <c r="K3061" s="16" t="str">
        <f>VLOOKUP(J3061:J6229,'[10]Catalogos CRI'!$A$153:$B$335,2,FALSE)</f>
        <v>Servicios médicos</v>
      </c>
      <c r="L3061" s="16" t="str">
        <f t="shared" si="428"/>
        <v>400</v>
      </c>
      <c r="M3061" s="16" t="str">
        <f>VLOOKUP(L3061:L6229,[11]FF!$A$10:$B$16,2,FALSE)</f>
        <v>Ingresos Propios</v>
      </c>
      <c r="N3061" s="16" t="str">
        <f t="shared" si="429"/>
        <v>401</v>
      </c>
      <c r="O3061" s="16" t="str">
        <f>VLOOKUP(N3061:N6229,[11]FF!$A$22:$B$93,2,FALSE)</f>
        <v>Ingresos Propios</v>
      </c>
      <c r="P3061" s="16">
        <v>880456</v>
      </c>
      <c r="Q3061" s="16">
        <v>5</v>
      </c>
      <c r="R3061" s="17">
        <v>300042</v>
      </c>
      <c r="S3061" s="17">
        <v>0</v>
      </c>
      <c r="T3061" s="17">
        <f t="shared" si="430"/>
        <v>300042</v>
      </c>
      <c r="U3061" s="17">
        <v>0</v>
      </c>
      <c r="V3061" s="17">
        <v>775214.5</v>
      </c>
      <c r="W3061" s="17">
        <f t="shared" si="431"/>
        <v>-475172.5</v>
      </c>
      <c r="X3061" t="str">
        <f>VLOOKUP(J3061,'[12]Conver ASEJ VS Clave Nueva'!$A$4:$C$193,3,FALSE)</f>
        <v>4.4.1.4</v>
      </c>
      <c r="Y3061" t="str">
        <f>VLOOKUP(K3061,'[13]Conver ASEJ VS Clave Nueva'!$B$4:$D$193,3,FALSE)</f>
        <v>Servicios médicos</v>
      </c>
    </row>
    <row r="3062" spans="1:25" x14ac:dyDescent="0.25">
      <c r="A3062" s="16">
        <v>87006</v>
      </c>
      <c r="B3062" s="16" t="s">
        <v>64</v>
      </c>
      <c r="C3062" s="16" t="str">
        <f t="shared" si="423"/>
        <v>2018</v>
      </c>
      <c r="D3062" s="16" t="str">
        <f t="shared" si="424"/>
        <v>040000</v>
      </c>
      <c r="E3062" s="16" t="str">
        <f>VLOOKUP(D3062:D6230,'[10]Catalogos CRI'!$A$10:$B$19,2,FALSE)</f>
        <v>DERECHOS</v>
      </c>
      <c r="F3062" s="16" t="str">
        <f t="shared" si="425"/>
        <v>044000</v>
      </c>
      <c r="G3062" s="16" t="str">
        <f>VLOOKUP(F3062:F6230,'[10]Catalogos CRI'!$A$24:$B$65,2,FALSE)</f>
        <v>OTROS DERECHOS</v>
      </c>
      <c r="H3062" s="16" t="str">
        <f t="shared" si="426"/>
        <v>044010</v>
      </c>
      <c r="I3062" s="16" t="str">
        <f>VLOOKUP(H3062:H6230,'[10]Catalogos CRI'!$A$70:$B$148,2,FALSE)</f>
        <v>Derechos no especificados</v>
      </c>
      <c r="J3062" s="16" t="str">
        <f t="shared" si="427"/>
        <v>044015</v>
      </c>
      <c r="K3062" s="16" t="str">
        <f>VLOOKUP(J3062:J6230,'[10]Catalogos CRI'!$A$153:$B$335,2,FALSE)</f>
        <v>Otros servicios no especificados</v>
      </c>
      <c r="L3062" s="16" t="str">
        <f t="shared" si="428"/>
        <v>400</v>
      </c>
      <c r="M3062" s="16" t="str">
        <f>VLOOKUP(L3062:L6230,[11]FF!$A$10:$B$16,2,FALSE)</f>
        <v>Ingresos Propios</v>
      </c>
      <c r="N3062" s="16" t="str">
        <f t="shared" si="429"/>
        <v>401</v>
      </c>
      <c r="O3062" s="16" t="str">
        <f>VLOOKUP(N3062:N6230,[11]FF!$A$22:$B$93,2,FALSE)</f>
        <v>Ingresos Propios</v>
      </c>
      <c r="P3062" s="16">
        <v>880468</v>
      </c>
      <c r="Q3062" s="16">
        <v>5</v>
      </c>
      <c r="R3062" s="17">
        <v>356214</v>
      </c>
      <c r="S3062" s="17">
        <v>0</v>
      </c>
      <c r="T3062" s="17">
        <f t="shared" si="430"/>
        <v>356214</v>
      </c>
      <c r="U3062" s="17">
        <v>0</v>
      </c>
      <c r="V3062" s="17">
        <v>0</v>
      </c>
      <c r="W3062" s="17">
        <f t="shared" si="431"/>
        <v>356214</v>
      </c>
      <c r="X3062" t="str">
        <f>VLOOKUP(J3062,'[12]Conver ASEJ VS Clave Nueva'!$A$4:$C$193,3,FALSE)</f>
        <v>4.4.1.9</v>
      </c>
      <c r="Y3062" t="str">
        <f>VLOOKUP(K3062,'[13]Conver ASEJ VS Clave Nueva'!$B$4:$D$193,3,FALSE)</f>
        <v>Otros servicios no especificados</v>
      </c>
    </row>
    <row r="3063" spans="1:25" x14ac:dyDescent="0.25">
      <c r="A3063" s="16">
        <v>87007</v>
      </c>
      <c r="B3063" s="16" t="s">
        <v>60</v>
      </c>
      <c r="C3063" s="16" t="str">
        <f t="shared" si="423"/>
        <v>2018</v>
      </c>
      <c r="D3063" s="16" t="str">
        <f t="shared" si="424"/>
        <v>040000</v>
      </c>
      <c r="E3063" s="16" t="str">
        <f>VLOOKUP(D3063:D6231,'[10]Catalogos CRI'!$A$10:$B$19,2,FALSE)</f>
        <v>DERECHOS</v>
      </c>
      <c r="F3063" s="16" t="str">
        <f t="shared" si="425"/>
        <v>045000</v>
      </c>
      <c r="G3063" s="16" t="str">
        <f>VLOOKUP(F3063:F6231,'[10]Catalogos CRI'!$A$24:$B$65,2,FALSE)</f>
        <v>ACCESORIOS DE LOS DERECHOS</v>
      </c>
      <c r="H3063" s="16" t="str">
        <f t="shared" si="426"/>
        <v>045010</v>
      </c>
      <c r="I3063" s="16" t="str">
        <f>VLOOKUP(H3063:H6231,'[10]Catalogos CRI'!$A$70:$B$148,2,FALSE)</f>
        <v>ACCESORIOS DE LOS DERECHOS</v>
      </c>
      <c r="J3063" s="16" t="str">
        <f t="shared" si="427"/>
        <v>045011</v>
      </c>
      <c r="K3063" s="16" t="str">
        <f>VLOOKUP(J3063:J6231,'[10]Catalogos CRI'!$A$153:$B$335,2,FALSE)</f>
        <v>Falta de pago</v>
      </c>
      <c r="L3063" s="16" t="str">
        <f t="shared" si="428"/>
        <v>400</v>
      </c>
      <c r="M3063" s="16" t="str">
        <f>VLOOKUP(L3063:L6231,[11]FF!$A$10:$B$16,2,FALSE)</f>
        <v>Ingresos Propios</v>
      </c>
      <c r="N3063" s="16" t="str">
        <f t="shared" si="429"/>
        <v>401</v>
      </c>
      <c r="O3063" s="16" t="str">
        <f>VLOOKUP(N3063:N6231,[11]FF!$A$22:$B$93,2,FALSE)</f>
        <v>Ingresos Propios</v>
      </c>
      <c r="P3063" s="16">
        <v>880480</v>
      </c>
      <c r="Q3063" s="16">
        <v>5</v>
      </c>
      <c r="R3063" s="17">
        <v>235461</v>
      </c>
      <c r="S3063" s="17">
        <v>0</v>
      </c>
      <c r="T3063" s="17">
        <f t="shared" si="430"/>
        <v>235461</v>
      </c>
      <c r="U3063" s="17">
        <v>0</v>
      </c>
      <c r="V3063" s="17">
        <v>212199.59</v>
      </c>
      <c r="W3063" s="17">
        <f t="shared" si="431"/>
        <v>23261.410000000003</v>
      </c>
      <c r="X3063" t="str">
        <f>VLOOKUP(J3063,'[12]Conver ASEJ VS Clave Nueva'!$A$4:$C$193,3,FALSE)</f>
        <v>4.5.1.1</v>
      </c>
      <c r="Y3063" t="str">
        <f>VLOOKUP(K3063,'[13]Conver ASEJ VS Clave Nueva'!$B$4:$D$193,3,FALSE)</f>
        <v>Falta de pago</v>
      </c>
    </row>
    <row r="3064" spans="1:25" x14ac:dyDescent="0.25">
      <c r="A3064" s="16">
        <v>87008</v>
      </c>
      <c r="B3064" s="16" t="s">
        <v>61</v>
      </c>
      <c r="C3064" s="16" t="str">
        <f t="shared" si="423"/>
        <v>2018</v>
      </c>
      <c r="D3064" s="16" t="str">
        <f t="shared" si="424"/>
        <v>040000</v>
      </c>
      <c r="E3064" s="16" t="str">
        <f>VLOOKUP(D3064:D6232,'[10]Catalogos CRI'!$A$10:$B$19,2,FALSE)</f>
        <v>DERECHOS</v>
      </c>
      <c r="F3064" s="16" t="str">
        <f t="shared" si="425"/>
        <v>045000</v>
      </c>
      <c r="G3064" s="16" t="str">
        <f>VLOOKUP(F3064:F6232,'[10]Catalogos CRI'!$A$24:$B$65,2,FALSE)</f>
        <v>ACCESORIOS DE LOS DERECHOS</v>
      </c>
      <c r="H3064" s="16" t="str">
        <f t="shared" si="426"/>
        <v>045020</v>
      </c>
      <c r="I3064" s="16" t="str">
        <f>VLOOKUP(H3064:H6232,'[10]Catalogos CRI'!$A$70:$B$148,2,FALSE)</f>
        <v>Multas</v>
      </c>
      <c r="J3064" s="16" t="str">
        <f t="shared" si="427"/>
        <v>045021</v>
      </c>
      <c r="K3064" s="16" t="str">
        <f>VLOOKUP(J3064:J6232,'[10]Catalogos CRI'!$A$153:$B$335,2,FALSE)</f>
        <v>Infracciones</v>
      </c>
      <c r="L3064" s="16" t="str">
        <f t="shared" si="428"/>
        <v>400</v>
      </c>
      <c r="M3064" s="16" t="str">
        <f>VLOOKUP(L3064:L6232,[11]FF!$A$10:$B$16,2,FALSE)</f>
        <v>Ingresos Propios</v>
      </c>
      <c r="N3064" s="16" t="str">
        <f t="shared" si="429"/>
        <v>401</v>
      </c>
      <c r="O3064" s="16" t="str">
        <f>VLOOKUP(N3064:N6232,[11]FF!$A$22:$B$93,2,FALSE)</f>
        <v>Ingresos Propios</v>
      </c>
      <c r="P3064" s="16">
        <v>880492</v>
      </c>
      <c r="Q3064" s="16">
        <v>5</v>
      </c>
      <c r="R3064" s="17">
        <v>172414</v>
      </c>
      <c r="S3064" s="17">
        <v>0</v>
      </c>
      <c r="T3064" s="17">
        <f t="shared" si="430"/>
        <v>172414</v>
      </c>
      <c r="U3064" s="17">
        <v>0</v>
      </c>
      <c r="V3064" s="17">
        <v>0</v>
      </c>
      <c r="W3064" s="17">
        <f t="shared" si="431"/>
        <v>172414</v>
      </c>
      <c r="X3064" t="str">
        <f>VLOOKUP(J3064,'[12]Conver ASEJ VS Clave Nueva'!$A$4:$C$193,3,FALSE)</f>
        <v>4.5.2.1</v>
      </c>
      <c r="Y3064" t="str">
        <f>VLOOKUP(K3064,'[13]Conver ASEJ VS Clave Nueva'!$B$4:$D$193,3,FALSE)</f>
        <v>Infracciones</v>
      </c>
    </row>
    <row r="3065" spans="1:25" x14ac:dyDescent="0.25">
      <c r="A3065" s="16">
        <v>87009</v>
      </c>
      <c r="B3065" s="16" t="s">
        <v>62</v>
      </c>
      <c r="C3065" s="16" t="str">
        <f t="shared" si="423"/>
        <v>2018</v>
      </c>
      <c r="D3065" s="16" t="str">
        <f t="shared" si="424"/>
        <v>040000</v>
      </c>
      <c r="E3065" s="16" t="str">
        <f>VLOOKUP(D3065:D6233,'[10]Catalogos CRI'!$A$10:$B$19,2,FALSE)</f>
        <v>DERECHOS</v>
      </c>
      <c r="F3065" s="16" t="str">
        <f t="shared" si="425"/>
        <v>045000</v>
      </c>
      <c r="G3065" s="16" t="str">
        <f>VLOOKUP(F3065:F6233,'[10]Catalogos CRI'!$A$24:$B$65,2,FALSE)</f>
        <v>ACCESORIOS DE LOS DERECHOS</v>
      </c>
      <c r="H3065" s="16" t="str">
        <f t="shared" si="426"/>
        <v>045040</v>
      </c>
      <c r="I3065" s="16" t="str">
        <f>VLOOKUP(H3065:H6233,'[10]Catalogos CRI'!$A$70:$B$148,2,FALSE)</f>
        <v>Gastos de ejecución y de embargo</v>
      </c>
      <c r="J3065" s="16" t="str">
        <f t="shared" si="427"/>
        <v>045041</v>
      </c>
      <c r="K3065" s="16" t="str">
        <f>VLOOKUP(J3065:J6233,'[10]Catalogos CRI'!$A$153:$B$335,2,FALSE)</f>
        <v>Gastos de notificación</v>
      </c>
      <c r="L3065" s="16" t="str">
        <f t="shared" si="428"/>
        <v>400</v>
      </c>
      <c r="M3065" s="16" t="str">
        <f>VLOOKUP(L3065:L6233,[11]FF!$A$10:$B$16,2,FALSE)</f>
        <v>Ingresos Propios</v>
      </c>
      <c r="N3065" s="16" t="str">
        <f t="shared" si="429"/>
        <v>401</v>
      </c>
      <c r="O3065" s="16" t="str">
        <f>VLOOKUP(N3065:N6233,[11]FF!$A$22:$B$93,2,FALSE)</f>
        <v>Ingresos Propios</v>
      </c>
      <c r="P3065" s="16">
        <v>880504</v>
      </c>
      <c r="Q3065" s="16">
        <v>5</v>
      </c>
      <c r="R3065" s="17">
        <v>66723</v>
      </c>
      <c r="S3065" s="17">
        <v>0</v>
      </c>
      <c r="T3065" s="17">
        <f t="shared" si="430"/>
        <v>66723</v>
      </c>
      <c r="U3065" s="17">
        <v>0</v>
      </c>
      <c r="V3065" s="17">
        <v>13398</v>
      </c>
      <c r="W3065" s="17">
        <f t="shared" si="431"/>
        <v>53325</v>
      </c>
      <c r="X3065" t="str">
        <f>VLOOKUP(J3065,'[12]Conver ASEJ VS Clave Nueva'!$A$4:$C$193,3,FALSE)</f>
        <v>4.5.4.1</v>
      </c>
      <c r="Y3065" t="str">
        <f>VLOOKUP(K3065,'[13]Conver ASEJ VS Clave Nueva'!$B$4:$D$193,3,FALSE)</f>
        <v>Gastos de notificación</v>
      </c>
    </row>
    <row r="3066" spans="1:25" x14ac:dyDescent="0.25">
      <c r="A3066" s="16">
        <v>87010</v>
      </c>
      <c r="B3066" s="16" t="s">
        <v>65</v>
      </c>
      <c r="C3066" s="16" t="str">
        <f t="shared" si="423"/>
        <v>2018</v>
      </c>
      <c r="D3066" s="16" t="str">
        <f t="shared" si="424"/>
        <v>050000</v>
      </c>
      <c r="E3066" s="16" t="str">
        <f>VLOOKUP(D3066:D6234,'[10]Catalogos CRI'!$A$10:$B$19,2,FALSE)</f>
        <v>PRODUCTOS</v>
      </c>
      <c r="F3066" s="16" t="str">
        <f t="shared" si="425"/>
        <v>051000</v>
      </c>
      <c r="G3066" s="16" t="str">
        <f>VLOOKUP(F3066:F6234,'[10]Catalogos CRI'!$A$24:$B$65,2,FALSE)</f>
        <v>PRODUCTOS DE TIPO CORRIENTE</v>
      </c>
      <c r="H3066" s="16" t="str">
        <f t="shared" si="426"/>
        <v>051030</v>
      </c>
      <c r="I3066" s="16" t="str">
        <f>VLOOKUP(H3066:H6234,'[10]Catalogos CRI'!$A$70:$B$148,2,FALSE)</f>
        <v>Productos diversos</v>
      </c>
      <c r="J3066" s="16" t="str">
        <f t="shared" si="427"/>
        <v>051031</v>
      </c>
      <c r="K3066" s="16" t="str">
        <f>VLOOKUP(J3066:J6234,'[10]Catalogos CRI'!$A$153:$B$335,2,FALSE)</f>
        <v>Formas y ediciones impresas</v>
      </c>
      <c r="L3066" s="16" t="str">
        <f t="shared" si="428"/>
        <v>400</v>
      </c>
      <c r="M3066" s="16" t="str">
        <f>VLOOKUP(L3066:L6234,[11]FF!$A$10:$B$16,2,FALSE)</f>
        <v>Ingresos Propios</v>
      </c>
      <c r="N3066" s="16" t="str">
        <f t="shared" si="429"/>
        <v>401</v>
      </c>
      <c r="O3066" s="16" t="str">
        <f>VLOOKUP(N3066:N6234,[11]FF!$A$22:$B$93,2,FALSE)</f>
        <v>Ingresos Propios</v>
      </c>
      <c r="P3066" s="16">
        <v>880516</v>
      </c>
      <c r="Q3066" s="16">
        <v>5</v>
      </c>
      <c r="R3066" s="17">
        <v>726018</v>
      </c>
      <c r="S3066" s="17">
        <v>0</v>
      </c>
      <c r="T3066" s="17">
        <f t="shared" si="430"/>
        <v>726018</v>
      </c>
      <c r="U3066" s="17">
        <v>0</v>
      </c>
      <c r="V3066" s="17">
        <v>624626.07999999996</v>
      </c>
      <c r="W3066" s="17">
        <f t="shared" si="431"/>
        <v>101391.92000000004</v>
      </c>
      <c r="X3066" t="str">
        <f>VLOOKUP(J3066,'[12]Conver ASEJ VS Clave Nueva'!$A$4:$C$193,3,FALSE)</f>
        <v>5.1.9.1</v>
      </c>
      <c r="Y3066" t="str">
        <f>VLOOKUP(K3066,'[13]Conver ASEJ VS Clave Nueva'!$B$4:$D$193,3,FALSE)</f>
        <v>Formas y ediciones impresas</v>
      </c>
    </row>
    <row r="3067" spans="1:25" x14ac:dyDescent="0.25">
      <c r="A3067" s="16">
        <v>87011</v>
      </c>
      <c r="B3067" s="16" t="s">
        <v>146</v>
      </c>
      <c r="C3067" s="16" t="str">
        <f t="shared" si="423"/>
        <v>2018</v>
      </c>
      <c r="D3067" s="16" t="str">
        <f t="shared" si="424"/>
        <v>050000</v>
      </c>
      <c r="E3067" s="16" t="str">
        <f>VLOOKUP(D3067:D6235,'[10]Catalogos CRI'!$A$10:$B$19,2,FALSE)</f>
        <v>PRODUCTOS</v>
      </c>
      <c r="F3067" s="16" t="str">
        <f t="shared" si="425"/>
        <v>051000</v>
      </c>
      <c r="G3067" s="16" t="str">
        <f>VLOOKUP(F3067:F6235,'[10]Catalogos CRI'!$A$24:$B$65,2,FALSE)</f>
        <v>PRODUCTOS DE TIPO CORRIENTE</v>
      </c>
      <c r="H3067" s="16" t="str">
        <f t="shared" si="426"/>
        <v>051030</v>
      </c>
      <c r="I3067" s="16" t="str">
        <f>VLOOKUP(H3067:H6235,'[10]Catalogos CRI'!$A$70:$B$148,2,FALSE)</f>
        <v>Productos diversos</v>
      </c>
      <c r="J3067" s="16" t="str">
        <f t="shared" si="427"/>
        <v>051037</v>
      </c>
      <c r="K3067" s="16" t="str">
        <f>VLOOKUP(J3067:J6235,'[10]Catalogos CRI'!$A$153:$B$335,2,FALSE)</f>
        <v>Venta de productos procedentes de viveros y jardines</v>
      </c>
      <c r="L3067" s="16" t="str">
        <f t="shared" si="428"/>
        <v>400</v>
      </c>
      <c r="M3067" s="16" t="str">
        <f>VLOOKUP(L3067:L6235,[11]FF!$A$10:$B$16,2,FALSE)</f>
        <v>Ingresos Propios</v>
      </c>
      <c r="N3067" s="16" t="str">
        <f t="shared" si="429"/>
        <v>401</v>
      </c>
      <c r="O3067" s="16" t="str">
        <f>VLOOKUP(N3067:N6235,[11]FF!$A$22:$B$93,2,FALSE)</f>
        <v>Ingresos Propios</v>
      </c>
      <c r="P3067" s="16">
        <v>880528</v>
      </c>
      <c r="Q3067" s="16">
        <v>5</v>
      </c>
      <c r="R3067" s="17">
        <v>38820</v>
      </c>
      <c r="S3067" s="17">
        <v>0</v>
      </c>
      <c r="T3067" s="17">
        <f t="shared" si="430"/>
        <v>38820</v>
      </c>
      <c r="U3067" s="17">
        <v>0</v>
      </c>
      <c r="V3067" s="17">
        <v>0</v>
      </c>
      <c r="W3067" s="17">
        <f t="shared" si="431"/>
        <v>38820</v>
      </c>
      <c r="X3067" t="str">
        <f>VLOOKUP(J3067,'[12]Conver ASEJ VS Clave Nueva'!$A$4:$C$193,3,FALSE)</f>
        <v>5.1.9.7</v>
      </c>
      <c r="Y3067" t="str">
        <f>VLOOKUP(K3067,'[13]Conver ASEJ VS Clave Nueva'!$B$4:$D$193,3,FALSE)</f>
        <v>Venta de productos procedentes de viveros y jardines</v>
      </c>
    </row>
    <row r="3068" spans="1:25" x14ac:dyDescent="0.25">
      <c r="A3068" s="16">
        <v>87012</v>
      </c>
      <c r="B3068" s="16" t="s">
        <v>93</v>
      </c>
      <c r="C3068" s="16" t="str">
        <f t="shared" si="423"/>
        <v>2018</v>
      </c>
      <c r="D3068" s="16" t="str">
        <f t="shared" si="424"/>
        <v>050000</v>
      </c>
      <c r="E3068" s="16" t="str">
        <f>VLOOKUP(D3068:D6236,'[10]Catalogos CRI'!$A$10:$B$19,2,FALSE)</f>
        <v>PRODUCTOS</v>
      </c>
      <c r="F3068" s="16" t="str">
        <f t="shared" si="425"/>
        <v>051000</v>
      </c>
      <c r="G3068" s="16" t="str">
        <f>VLOOKUP(F3068:F6236,'[10]Catalogos CRI'!$A$24:$B$65,2,FALSE)</f>
        <v>PRODUCTOS DE TIPO CORRIENTE</v>
      </c>
      <c r="H3068" s="16" t="str">
        <f t="shared" si="426"/>
        <v>051030</v>
      </c>
      <c r="I3068" s="16" t="str">
        <f>VLOOKUP(H3068:H6236,'[10]Catalogos CRI'!$A$70:$B$148,2,FALSE)</f>
        <v>Productos diversos</v>
      </c>
      <c r="J3068" s="16" t="str">
        <f t="shared" si="427"/>
        <v>051039</v>
      </c>
      <c r="K3068" s="16" t="str">
        <f>VLOOKUP(J3068:J6236,'[10]Catalogos CRI'!$A$153:$B$335,2,FALSE)</f>
        <v>Otros productos no especificados</v>
      </c>
      <c r="L3068" s="16" t="str">
        <f t="shared" si="428"/>
        <v>400</v>
      </c>
      <c r="M3068" s="16" t="str">
        <f>VLOOKUP(L3068:L6236,[11]FF!$A$10:$B$16,2,FALSE)</f>
        <v>Ingresos Propios</v>
      </c>
      <c r="N3068" s="16" t="str">
        <f t="shared" si="429"/>
        <v>401</v>
      </c>
      <c r="O3068" s="16" t="str">
        <f>VLOOKUP(N3068:N6236,[11]FF!$A$22:$B$93,2,FALSE)</f>
        <v>Ingresos Propios</v>
      </c>
      <c r="P3068" s="16">
        <v>880540</v>
      </c>
      <c r="Q3068" s="16">
        <v>5</v>
      </c>
      <c r="R3068" s="17">
        <v>7005</v>
      </c>
      <c r="S3068" s="17">
        <v>0</v>
      </c>
      <c r="T3068" s="17">
        <f t="shared" si="430"/>
        <v>7005</v>
      </c>
      <c r="U3068" s="17">
        <v>0</v>
      </c>
      <c r="V3068" s="17">
        <v>3096.03</v>
      </c>
      <c r="W3068" s="17">
        <f t="shared" si="431"/>
        <v>3908.97</v>
      </c>
      <c r="X3068" t="str">
        <f>VLOOKUP(J3068,'[12]Conver ASEJ VS Clave Nueva'!$A$4:$C$193,3,FALSE)</f>
        <v>5.1.9.9</v>
      </c>
      <c r="Y3068" t="str">
        <f>VLOOKUP(K3068,'[13]Conver ASEJ VS Clave Nueva'!$B$4:$D$193,3,FALSE)</f>
        <v>Otros productos no especificados</v>
      </c>
    </row>
    <row r="3069" spans="1:25" x14ac:dyDescent="0.25">
      <c r="A3069" s="16">
        <v>87013</v>
      </c>
      <c r="B3069" s="16" t="s">
        <v>74</v>
      </c>
      <c r="C3069" s="16" t="str">
        <f t="shared" si="423"/>
        <v>2018</v>
      </c>
      <c r="D3069" s="16" t="str">
        <f t="shared" si="424"/>
        <v>050000</v>
      </c>
      <c r="E3069" s="16" t="str">
        <f>VLOOKUP(D3069:D6237,'[10]Catalogos CRI'!$A$10:$B$19,2,FALSE)</f>
        <v>PRODUCTOS</v>
      </c>
      <c r="F3069" s="16" t="str">
        <f t="shared" si="425"/>
        <v>052000</v>
      </c>
      <c r="G3069" s="16" t="str">
        <f>VLOOKUP(F3069:F6237,'[10]Catalogos CRI'!$A$24:$B$65,2,FALSE)</f>
        <v>PRODUCTOS DE CAPITAL</v>
      </c>
      <c r="H3069" s="16" t="str">
        <f t="shared" si="426"/>
        <v>052010</v>
      </c>
      <c r="I3069" s="16" t="str">
        <f>VLOOKUP(H3069:H6237,'[10]Catalogos CRI'!$A$70:$B$148,2,FALSE)</f>
        <v>Productos de capital</v>
      </c>
      <c r="J3069" s="16" t="str">
        <f t="shared" si="427"/>
        <v>052011</v>
      </c>
      <c r="K3069" s="16" t="str">
        <f>VLOOKUP(J3069:J6237,'[10]Catalogos CRI'!$A$153:$B$335,2,FALSE)</f>
        <v>Otros no especificados</v>
      </c>
      <c r="L3069" s="16" t="str">
        <f t="shared" si="428"/>
        <v>400</v>
      </c>
      <c r="M3069" s="16" t="str">
        <f>VLOOKUP(L3069:L6237,[11]FF!$A$10:$B$16,2,FALSE)</f>
        <v>Ingresos Propios</v>
      </c>
      <c r="N3069" s="16" t="str">
        <f t="shared" si="429"/>
        <v>401</v>
      </c>
      <c r="O3069" s="16" t="str">
        <f>VLOOKUP(N3069:N6237,[11]FF!$A$22:$B$93,2,FALSE)</f>
        <v>Ingresos Propios</v>
      </c>
      <c r="P3069" s="16">
        <v>880552</v>
      </c>
      <c r="Q3069" s="16">
        <v>5</v>
      </c>
      <c r="R3069" s="17">
        <v>21986</v>
      </c>
      <c r="S3069" s="17">
        <v>0</v>
      </c>
      <c r="T3069" s="17">
        <f t="shared" si="430"/>
        <v>21986</v>
      </c>
      <c r="U3069" s="17">
        <v>0</v>
      </c>
      <c r="V3069" s="17">
        <v>0</v>
      </c>
      <c r="W3069" s="17">
        <f t="shared" si="431"/>
        <v>21986</v>
      </c>
      <c r="X3069" t="str">
        <f>VLOOKUP(J3069,'[12]Conver ASEJ VS Clave Nueva'!$A$4:$C$193,3,FALSE)</f>
        <v>5.2.1.1</v>
      </c>
      <c r="Y3069" t="str">
        <f>VLOOKUP(K3069,'[13]Conver ASEJ VS Clave Nueva'!$B$4:$D$193,3,FALSE)</f>
        <v>Otros no especificados</v>
      </c>
    </row>
    <row r="3070" spans="1:25" x14ac:dyDescent="0.25">
      <c r="A3070" s="16">
        <v>87014</v>
      </c>
      <c r="B3070" s="16" t="s">
        <v>66</v>
      </c>
      <c r="C3070" s="16" t="str">
        <f t="shared" ref="C3070:C3133" si="432">MID(B3070,1,4)</f>
        <v>2018</v>
      </c>
      <c r="D3070" s="16" t="str">
        <f t="shared" ref="D3070:D3133" si="433">MID(B3070,6,6)</f>
        <v>060000</v>
      </c>
      <c r="E3070" s="16" t="str">
        <f>VLOOKUP(D3070:D6238,'[10]Catalogos CRI'!$A$10:$B$19,2,FALSE)</f>
        <v>APROVECHAMIENTOS</v>
      </c>
      <c r="F3070" s="16" t="str">
        <f t="shared" ref="F3070:F3133" si="434">MID(B3070,13,6)</f>
        <v>061000</v>
      </c>
      <c r="G3070" s="16" t="str">
        <f>VLOOKUP(F3070:F6238,'[10]Catalogos CRI'!$A$24:$B$65,2,FALSE)</f>
        <v>APROVECHAMIENTOS DE TIPO CORRIENTE</v>
      </c>
      <c r="H3070" s="16" t="str">
        <f t="shared" ref="H3070:H3133" si="435">MID(B3070,20,6)</f>
        <v>061020</v>
      </c>
      <c r="I3070" s="16" t="str">
        <f>VLOOKUP(H3070:H6238,'[10]Catalogos CRI'!$A$70:$B$148,2,FALSE)</f>
        <v>Multas</v>
      </c>
      <c r="J3070" s="16" t="str">
        <f t="shared" ref="J3070:J3133" si="436">MID(B3070,27,6)</f>
        <v>061021</v>
      </c>
      <c r="K3070" s="16" t="str">
        <f>VLOOKUP(J3070:J6238,'[10]Catalogos CRI'!$A$153:$B$335,2,FALSE)</f>
        <v>Infracciones</v>
      </c>
      <c r="L3070" s="16" t="str">
        <f t="shared" ref="L3070:L3133" si="437">MID(B3070,34,3)</f>
        <v>400</v>
      </c>
      <c r="M3070" s="16" t="str">
        <f>VLOOKUP(L3070:L6238,[11]FF!$A$10:$B$16,2,FALSE)</f>
        <v>Ingresos Propios</v>
      </c>
      <c r="N3070" s="16" t="str">
        <f t="shared" ref="N3070:N3133" si="438">MID(B3070,38,3)</f>
        <v>401</v>
      </c>
      <c r="O3070" s="16" t="str">
        <f>VLOOKUP(N3070:N6238,[11]FF!$A$22:$B$93,2,FALSE)</f>
        <v>Ingresos Propios</v>
      </c>
      <c r="P3070" s="16">
        <v>880564</v>
      </c>
      <c r="Q3070" s="16">
        <v>5</v>
      </c>
      <c r="R3070" s="17">
        <v>409148</v>
      </c>
      <c r="S3070" s="17">
        <v>0</v>
      </c>
      <c r="T3070" s="17">
        <f t="shared" si="430"/>
        <v>409148</v>
      </c>
      <c r="U3070" s="17">
        <v>0</v>
      </c>
      <c r="V3070" s="17">
        <v>0</v>
      </c>
      <c r="W3070" s="17">
        <f t="shared" si="431"/>
        <v>409148</v>
      </c>
      <c r="X3070" t="str">
        <f>VLOOKUP(J3070,'[12]Conver ASEJ VS Clave Nueva'!$A$4:$C$193,3,FALSE)</f>
        <v>6.1.2.1</v>
      </c>
      <c r="Y3070" t="str">
        <f>VLOOKUP(K3070,'[13]Conver ASEJ VS Clave Nueva'!$B$4:$D$193,3,FALSE)</f>
        <v>Infracciones</v>
      </c>
    </row>
    <row r="3071" spans="1:25" x14ac:dyDescent="0.25">
      <c r="A3071" s="16">
        <v>87015</v>
      </c>
      <c r="B3071" s="16" t="s">
        <v>88</v>
      </c>
      <c r="C3071" s="16" t="str">
        <f t="shared" si="432"/>
        <v>2018</v>
      </c>
      <c r="D3071" s="16" t="str">
        <f t="shared" si="433"/>
        <v>060000</v>
      </c>
      <c r="E3071" s="16" t="str">
        <f>VLOOKUP(D3071:D6239,'[10]Catalogos CRI'!$A$10:$B$19,2,FALSE)</f>
        <v>APROVECHAMIENTOS</v>
      </c>
      <c r="F3071" s="16" t="str">
        <f t="shared" si="434"/>
        <v>061000</v>
      </c>
      <c r="G3071" s="16" t="str">
        <f>VLOOKUP(F3071:F6239,'[10]Catalogos CRI'!$A$24:$B$65,2,FALSE)</f>
        <v>APROVECHAMIENTOS DE TIPO CORRIENTE</v>
      </c>
      <c r="H3071" s="16" t="str">
        <f t="shared" si="435"/>
        <v>061030</v>
      </c>
      <c r="I3071" s="16" t="str">
        <f>VLOOKUP(H3071:H6239,'[10]Catalogos CRI'!$A$70:$B$148,2,FALSE)</f>
        <v>Indemnizaciones</v>
      </c>
      <c r="J3071" s="16" t="str">
        <f t="shared" si="436"/>
        <v>061031</v>
      </c>
      <c r="K3071" s="16" t="str">
        <f>VLOOKUP(J3071:J6239,'[10]Catalogos CRI'!$A$153:$B$335,2,FALSE)</f>
        <v>Indemnizaciones</v>
      </c>
      <c r="L3071" s="16" t="str">
        <f t="shared" si="437"/>
        <v>400</v>
      </c>
      <c r="M3071" s="16" t="str">
        <f>VLOOKUP(L3071:L6239,[11]FF!$A$10:$B$16,2,FALSE)</f>
        <v>Ingresos Propios</v>
      </c>
      <c r="N3071" s="16" t="str">
        <f t="shared" si="438"/>
        <v>401</v>
      </c>
      <c r="O3071" s="16" t="str">
        <f>VLOOKUP(N3071:N6239,[11]FF!$A$22:$B$93,2,FALSE)</f>
        <v>Ingresos Propios</v>
      </c>
      <c r="P3071" s="16">
        <v>880576</v>
      </c>
      <c r="Q3071" s="16">
        <v>5</v>
      </c>
      <c r="R3071" s="17">
        <v>73452</v>
      </c>
      <c r="S3071" s="17">
        <v>0</v>
      </c>
      <c r="T3071" s="17">
        <f t="shared" si="430"/>
        <v>73452</v>
      </c>
      <c r="U3071" s="17">
        <v>0</v>
      </c>
      <c r="V3071" s="17">
        <v>0</v>
      </c>
      <c r="W3071" s="17">
        <f t="shared" si="431"/>
        <v>73452</v>
      </c>
      <c r="X3071" t="str">
        <f>VLOOKUP(J3071,'[12]Conver ASEJ VS Clave Nueva'!$A$4:$C$193,3,FALSE)</f>
        <v>6.1.3.1</v>
      </c>
      <c r="Y3071" t="str">
        <f>VLOOKUP(K3071,'[13]Conver ASEJ VS Clave Nueva'!$B$4:$D$193,3,FALSE)</f>
        <v>Indemnizaciones</v>
      </c>
    </row>
    <row r="3072" spans="1:25" x14ac:dyDescent="0.25">
      <c r="A3072" s="16">
        <v>87016</v>
      </c>
      <c r="B3072" s="16" t="s">
        <v>97</v>
      </c>
      <c r="C3072" s="16" t="str">
        <f t="shared" si="432"/>
        <v>2018</v>
      </c>
      <c r="D3072" s="16" t="str">
        <f t="shared" si="433"/>
        <v>060000</v>
      </c>
      <c r="E3072" s="16" t="str">
        <f>VLOOKUP(D3072:D6240,'[10]Catalogos CRI'!$A$10:$B$19,2,FALSE)</f>
        <v>APROVECHAMIENTOS</v>
      </c>
      <c r="F3072" s="16" t="str">
        <f t="shared" si="434"/>
        <v>061000</v>
      </c>
      <c r="G3072" s="16" t="str">
        <f>VLOOKUP(F3072:F6240,'[10]Catalogos CRI'!$A$24:$B$65,2,FALSE)</f>
        <v>APROVECHAMIENTOS DE TIPO CORRIENTE</v>
      </c>
      <c r="H3072" s="16" t="str">
        <f t="shared" si="435"/>
        <v>061040</v>
      </c>
      <c r="I3072" s="16" t="str">
        <f>VLOOKUP(H3072:H6240,'[10]Catalogos CRI'!$A$70:$B$148,2,FALSE)</f>
        <v>Reintegros</v>
      </c>
      <c r="J3072" s="16" t="str">
        <f t="shared" si="436"/>
        <v>061041</v>
      </c>
      <c r="K3072" s="16" t="str">
        <f>VLOOKUP(J3072:J6240,'[10]Catalogos CRI'!$A$153:$B$335,2,FALSE)</f>
        <v>Reintegros</v>
      </c>
      <c r="L3072" s="16" t="str">
        <f t="shared" si="437"/>
        <v>400</v>
      </c>
      <c r="M3072" s="16" t="str">
        <f>VLOOKUP(L3072:L6240,[11]FF!$A$10:$B$16,2,FALSE)</f>
        <v>Ingresos Propios</v>
      </c>
      <c r="N3072" s="16" t="str">
        <f t="shared" si="438"/>
        <v>401</v>
      </c>
      <c r="O3072" s="16" t="str">
        <f>VLOOKUP(N3072:N6240,[11]FF!$A$22:$B$93,2,FALSE)</f>
        <v>Ingresos Propios</v>
      </c>
      <c r="P3072" s="16">
        <v>880588</v>
      </c>
      <c r="Q3072" s="16">
        <v>5</v>
      </c>
      <c r="R3072" s="17">
        <v>138392</v>
      </c>
      <c r="S3072" s="17">
        <v>0</v>
      </c>
      <c r="T3072" s="17">
        <f t="shared" si="430"/>
        <v>138392</v>
      </c>
      <c r="U3072" s="17">
        <v>0</v>
      </c>
      <c r="V3072" s="17">
        <v>0</v>
      </c>
      <c r="W3072" s="17">
        <f t="shared" si="431"/>
        <v>138392</v>
      </c>
      <c r="X3072" t="str">
        <f>VLOOKUP(J3072,'[12]Conver ASEJ VS Clave Nueva'!$A$4:$C$193,3,FALSE)</f>
        <v>6.1.4.1</v>
      </c>
      <c r="Y3072" t="str">
        <f>VLOOKUP(K3072,'[13]Conver ASEJ VS Clave Nueva'!$B$4:$D$193,3,FALSE)</f>
        <v>Reintegros</v>
      </c>
    </row>
    <row r="3073" spans="1:25" x14ac:dyDescent="0.25">
      <c r="A3073" s="16">
        <v>87017</v>
      </c>
      <c r="B3073" s="16" t="s">
        <v>85</v>
      </c>
      <c r="C3073" s="16" t="str">
        <f t="shared" si="432"/>
        <v>2018</v>
      </c>
      <c r="D3073" s="16" t="str">
        <f t="shared" si="433"/>
        <v>060000</v>
      </c>
      <c r="E3073" s="16" t="str">
        <f>VLOOKUP(D3073:D6241,'[10]Catalogos CRI'!$A$10:$B$19,2,FALSE)</f>
        <v>APROVECHAMIENTOS</v>
      </c>
      <c r="F3073" s="16" t="str">
        <f t="shared" si="434"/>
        <v>061000</v>
      </c>
      <c r="G3073" s="16" t="str">
        <f>VLOOKUP(F3073:F6241,'[10]Catalogos CRI'!$A$24:$B$65,2,FALSE)</f>
        <v>APROVECHAMIENTOS DE TIPO CORRIENTE</v>
      </c>
      <c r="H3073" s="16" t="str">
        <f t="shared" si="435"/>
        <v>061070</v>
      </c>
      <c r="I3073" s="16" t="str">
        <f>VLOOKUP(H3073:H6241,'[10]Catalogos CRI'!$A$70:$B$148,2,FALSE)</f>
        <v>Aprovechamientos por aportaciones y cooperaciones</v>
      </c>
      <c r="J3073" s="16" t="str">
        <f t="shared" si="436"/>
        <v>061071</v>
      </c>
      <c r="K3073" s="16" t="str">
        <f>VLOOKUP(J3073:J6241,'[10]Catalogos CRI'!$A$153:$B$335,2,FALSE)</f>
        <v>Aprovechamientos por aportaciones y cooperaciones</v>
      </c>
      <c r="L3073" s="16" t="str">
        <f t="shared" si="437"/>
        <v>400</v>
      </c>
      <c r="M3073" s="16" t="str">
        <f>VLOOKUP(L3073:L6241,[11]FF!$A$10:$B$16,2,FALSE)</f>
        <v>Ingresos Propios</v>
      </c>
      <c r="N3073" s="16" t="str">
        <f t="shared" si="438"/>
        <v>401</v>
      </c>
      <c r="O3073" s="16" t="str">
        <f>VLOOKUP(N3073:N6241,[11]FF!$A$22:$B$93,2,FALSE)</f>
        <v>Ingresos Propios</v>
      </c>
      <c r="P3073" s="16">
        <v>880600</v>
      </c>
      <c r="Q3073" s="16">
        <v>5</v>
      </c>
      <c r="R3073" s="17">
        <v>21128</v>
      </c>
      <c r="S3073" s="17">
        <v>0</v>
      </c>
      <c r="T3073" s="17">
        <f t="shared" si="430"/>
        <v>21128</v>
      </c>
      <c r="U3073" s="17">
        <v>0</v>
      </c>
      <c r="V3073" s="17">
        <v>0</v>
      </c>
      <c r="W3073" s="17">
        <f t="shared" si="431"/>
        <v>21128</v>
      </c>
      <c r="X3073" t="str">
        <f>VLOOKUP(J3073,'[12]Conver ASEJ VS Clave Nueva'!$A$4:$C$193,3,FALSE)</f>
        <v>6.1.7.1</v>
      </c>
      <c r="Y3073" t="str">
        <f>VLOOKUP(K3073,'[13]Conver ASEJ VS Clave Nueva'!$B$4:$D$193,3,FALSE)</f>
        <v>Aprovechamientos por aportaciones y cooperaciones</v>
      </c>
    </row>
    <row r="3074" spans="1:25" x14ac:dyDescent="0.25">
      <c r="A3074" s="16">
        <v>87018</v>
      </c>
      <c r="B3074" s="16" t="s">
        <v>159</v>
      </c>
      <c r="C3074" s="16" t="str">
        <f t="shared" si="432"/>
        <v>2018</v>
      </c>
      <c r="D3074" s="16" t="str">
        <f t="shared" si="433"/>
        <v>060000</v>
      </c>
      <c r="E3074" s="16" t="str">
        <f>VLOOKUP(D3074:D6242,'[10]Catalogos CRI'!$A$10:$B$19,2,FALSE)</f>
        <v>APROVECHAMIENTOS</v>
      </c>
      <c r="F3074" s="16" t="str">
        <f t="shared" si="434"/>
        <v>063000</v>
      </c>
      <c r="G3074" s="16" t="str">
        <f>VLOOKUP(F3074:F6242,'[10]Catalogos CRI'!$A$24:$B$65,2,FALSE)</f>
        <v>OTROS APORVECHAMIENTOS</v>
      </c>
      <c r="H3074" s="16" t="str">
        <f t="shared" si="435"/>
        <v>063010</v>
      </c>
      <c r="I3074" s="16" t="str">
        <f>VLOOKUP(H3074:H6242,'[10]Catalogos CRI'!$A$70:$B$148,2,FALSE)</f>
        <v>Otros aprovechamientos</v>
      </c>
      <c r="J3074" s="16" t="str">
        <f t="shared" si="436"/>
        <v>063011</v>
      </c>
      <c r="K3074" s="16" t="str">
        <f>VLOOKUP(J3074:J6242,'[10]Catalogos CRI'!$A$153:$B$335,2,FALSE)</f>
        <v>Otros  aprovechamientos</v>
      </c>
      <c r="L3074" s="16" t="str">
        <f t="shared" si="437"/>
        <v>400</v>
      </c>
      <c r="M3074" s="16" t="str">
        <f>VLOOKUP(L3074:L6242,[11]FF!$A$10:$B$16,2,FALSE)</f>
        <v>Ingresos Propios</v>
      </c>
      <c r="N3074" s="16" t="str">
        <f t="shared" si="438"/>
        <v>401</v>
      </c>
      <c r="O3074" s="16" t="str">
        <f>VLOOKUP(N3074:N6242,[11]FF!$A$22:$B$93,2,FALSE)</f>
        <v>Ingresos Propios</v>
      </c>
      <c r="P3074" s="16">
        <v>880612</v>
      </c>
      <c r="Q3074" s="16">
        <v>5</v>
      </c>
      <c r="R3074" s="17">
        <v>2002824</v>
      </c>
      <c r="S3074" s="17">
        <v>0</v>
      </c>
      <c r="T3074" s="17">
        <f t="shared" si="430"/>
        <v>2002824</v>
      </c>
      <c r="U3074" s="17">
        <v>0</v>
      </c>
      <c r="V3074" s="17">
        <v>0</v>
      </c>
      <c r="W3074" s="17">
        <f t="shared" si="431"/>
        <v>2002824</v>
      </c>
      <c r="X3074" t="str">
        <f>VLOOKUP(J3074,'[12]Conver ASEJ VS Clave Nueva'!$A$4:$C$193,3,FALSE)</f>
        <v>6.3.9.9</v>
      </c>
      <c r="Y3074" t="str">
        <f>VLOOKUP(K3074,'[13]Conver ASEJ VS Clave Nueva'!$B$4:$D$193,3,FALSE)</f>
        <v>Otros  aprovechamientos</v>
      </c>
    </row>
    <row r="3075" spans="1:25" x14ac:dyDescent="0.25">
      <c r="A3075" s="16">
        <v>87019</v>
      </c>
      <c r="B3075" s="16" t="s">
        <v>67</v>
      </c>
      <c r="C3075" s="16" t="str">
        <f t="shared" si="432"/>
        <v>2018</v>
      </c>
      <c r="D3075" s="16" t="str">
        <f t="shared" si="433"/>
        <v>060000</v>
      </c>
      <c r="E3075" s="16" t="str">
        <f>VLOOKUP(D3075:D6243,'[10]Catalogos CRI'!$A$10:$B$19,2,FALSE)</f>
        <v>APROVECHAMIENTOS</v>
      </c>
      <c r="F3075" s="16" t="str">
        <f t="shared" si="434"/>
        <v>064000</v>
      </c>
      <c r="G3075" s="16" t="str">
        <f>VLOOKUP(F3075:F6243,'[10]Catalogos CRI'!$A$24:$B$65,2,FALSE)</f>
        <v>ACCESORIOS DE LOS APORVECHAMIENTOS</v>
      </c>
      <c r="H3075" s="16" t="str">
        <f t="shared" si="435"/>
        <v>064010</v>
      </c>
      <c r="I3075" s="16" t="str">
        <f>VLOOKUP(H3075:H6243,'[10]Catalogos CRI'!$A$70:$B$148,2,FALSE)</f>
        <v>Otros no especificados</v>
      </c>
      <c r="J3075" s="16" t="str">
        <f t="shared" si="436"/>
        <v>064011</v>
      </c>
      <c r="K3075" s="16" t="str">
        <f>VLOOKUP(J3075:J6243,'[10]Catalogos CRI'!$A$153:$B$335,2,FALSE)</f>
        <v>Otros  accesorios</v>
      </c>
      <c r="L3075" s="16" t="str">
        <f t="shared" si="437"/>
        <v>400</v>
      </c>
      <c r="M3075" s="16" t="str">
        <f>VLOOKUP(L3075:L6243,[11]FF!$A$10:$B$16,2,FALSE)</f>
        <v>Ingresos Propios</v>
      </c>
      <c r="N3075" s="16" t="str">
        <f t="shared" si="438"/>
        <v>401</v>
      </c>
      <c r="O3075" s="16" t="str">
        <f>VLOOKUP(N3075:N6243,[11]FF!$A$22:$B$93,2,FALSE)</f>
        <v>Ingresos Propios</v>
      </c>
      <c r="P3075" s="16">
        <v>880624</v>
      </c>
      <c r="Q3075" s="16">
        <v>5</v>
      </c>
      <c r="R3075" s="17">
        <v>202073</v>
      </c>
      <c r="S3075" s="17">
        <v>0</v>
      </c>
      <c r="T3075" s="17">
        <f t="shared" si="430"/>
        <v>202073</v>
      </c>
      <c r="U3075" s="17">
        <v>0</v>
      </c>
      <c r="V3075" s="17">
        <v>0</v>
      </c>
      <c r="W3075" s="17">
        <f t="shared" si="431"/>
        <v>202073</v>
      </c>
      <c r="X3075" t="str">
        <f>VLOOKUP(J3075,'[12]Conver ASEJ VS Clave Nueva'!$A$4:$C$193,3,FALSE)</f>
        <v>6.4.1.9</v>
      </c>
      <c r="Y3075" t="str">
        <f>VLOOKUP(K3075,'[13]Conver ASEJ VS Clave Nueva'!$B$4:$D$193,3,FALSE)</f>
        <v>Otros  accesorios</v>
      </c>
    </row>
    <row r="3076" spans="1:25" x14ac:dyDescent="0.25">
      <c r="A3076" s="16">
        <v>87020</v>
      </c>
      <c r="B3076" s="16" t="s">
        <v>160</v>
      </c>
      <c r="C3076" s="16" t="str">
        <f t="shared" si="432"/>
        <v>2018</v>
      </c>
      <c r="D3076" s="16" t="str">
        <f t="shared" si="433"/>
        <v>080000</v>
      </c>
      <c r="E3076" s="16" t="str">
        <f>VLOOKUP(D3076:D6244,'[10]Catalogos CRI'!$A$10:$B$19,2,FALSE)</f>
        <v>PARTICIPACIONES Y APORTACIONES</v>
      </c>
      <c r="F3076" s="16" t="str">
        <f t="shared" si="434"/>
        <v>082000</v>
      </c>
      <c r="G3076" s="16" t="str">
        <f>VLOOKUP(F3076:F6244,'[10]Catalogos CRI'!$A$24:$B$65,2,FALSE)</f>
        <v>APORTACIONES</v>
      </c>
      <c r="H3076" s="16" t="str">
        <f t="shared" si="435"/>
        <v>082010</v>
      </c>
      <c r="I3076" s="16" t="str">
        <f>VLOOKUP(H3076:H6244,'[10]Catalogos CRI'!$A$70:$B$148,2,FALSE)</f>
        <v>Aportaciones federales</v>
      </c>
      <c r="J3076" s="16" t="str">
        <f t="shared" si="436"/>
        <v>082011</v>
      </c>
      <c r="K3076" s="16" t="str">
        <f>VLOOKUP(J3076:J6244,'[10]Catalogos CRI'!$A$153:$B$335,2,FALSE)</f>
        <v>Del fondo de infraestructura social municipal</v>
      </c>
      <c r="L3076" s="16" t="str">
        <f t="shared" si="437"/>
        <v>500</v>
      </c>
      <c r="M3076" s="16" t="str">
        <f>VLOOKUP(L3076:L6244,[11]FF!$A$10:$B$16,2,FALSE)</f>
        <v>Recursos Federales</v>
      </c>
      <c r="N3076" s="16" t="str">
        <f t="shared" si="438"/>
        <v>506</v>
      </c>
      <c r="O3076" s="16" t="str">
        <f>VLOOKUP(N3076:N6244,[11]FF!$A$22:$B$93,2,FALSE)</f>
        <v>Fondo de Infraestructura Social Municipal 2018</v>
      </c>
      <c r="P3076" s="16">
        <v>880636</v>
      </c>
      <c r="Q3076" s="16">
        <v>5</v>
      </c>
      <c r="R3076" s="17">
        <v>5972504</v>
      </c>
      <c r="S3076" s="17">
        <v>0</v>
      </c>
      <c r="T3076" s="17">
        <f t="shared" si="430"/>
        <v>5972504</v>
      </c>
      <c r="U3076" s="17">
        <v>0</v>
      </c>
      <c r="V3076" s="17">
        <v>0</v>
      </c>
      <c r="W3076" s="17">
        <f t="shared" si="431"/>
        <v>5972504</v>
      </c>
      <c r="X3076" t="str">
        <f>VLOOKUP(J3076,'[12]Conver ASEJ VS Clave Nueva'!$A$4:$C$193,3,FALSE)</f>
        <v>8.2.1.1</v>
      </c>
      <c r="Y3076" t="str">
        <f>VLOOKUP(K3076,'[13]Conver ASEJ VS Clave Nueva'!$B$4:$D$193,3,FALSE)</f>
        <v>Del fondo de infraestructura social municipal</v>
      </c>
    </row>
    <row r="3077" spans="1:25" x14ac:dyDescent="0.25">
      <c r="A3077" s="16">
        <v>87021</v>
      </c>
      <c r="B3077" s="16" t="s">
        <v>138</v>
      </c>
      <c r="C3077" s="16" t="str">
        <f t="shared" si="432"/>
        <v>2018</v>
      </c>
      <c r="D3077" s="16" t="str">
        <f t="shared" si="433"/>
        <v>080000</v>
      </c>
      <c r="E3077" s="16" t="str">
        <f>VLOOKUP(D3077:D6245,'[10]Catalogos CRI'!$A$10:$B$19,2,FALSE)</f>
        <v>PARTICIPACIONES Y APORTACIONES</v>
      </c>
      <c r="F3077" s="16" t="str">
        <f t="shared" si="434"/>
        <v>082000</v>
      </c>
      <c r="G3077" s="16" t="str">
        <f>VLOOKUP(F3077:F6245,'[10]Catalogos CRI'!$A$24:$B$65,2,FALSE)</f>
        <v>APORTACIONES</v>
      </c>
      <c r="H3077" s="16" t="str">
        <f t="shared" si="435"/>
        <v>082010</v>
      </c>
      <c r="I3077" s="16" t="str">
        <f>VLOOKUP(H3077:H6245,'[10]Catalogos CRI'!$A$70:$B$148,2,FALSE)</f>
        <v>Aportaciones federales</v>
      </c>
      <c r="J3077" s="16" t="str">
        <f t="shared" si="436"/>
        <v>082013</v>
      </c>
      <c r="K3077" s="16" t="str">
        <f>VLOOKUP(J3077:J6245,'[10]Catalogos CRI'!$A$153:$B$335,2,FALSE)</f>
        <v>Del fondo para el fortalecimiento municipal</v>
      </c>
      <c r="L3077" s="16" t="str">
        <f t="shared" si="437"/>
        <v>500</v>
      </c>
      <c r="M3077" s="16" t="str">
        <f>VLOOKUP(L3077:L6245,[11]FF!$A$10:$B$16,2,FALSE)</f>
        <v>Recursos Federales</v>
      </c>
      <c r="N3077" s="16" t="str">
        <f t="shared" si="438"/>
        <v>501</v>
      </c>
      <c r="O3077" s="16" t="str">
        <f>VLOOKUP(N3077:N6245,[11]FF!$A$22:$B$93,2,FALSE)</f>
        <v>Fondo de Fortalecimiento 2018</v>
      </c>
      <c r="P3077" s="16">
        <v>880648</v>
      </c>
      <c r="Q3077" s="16">
        <v>5</v>
      </c>
      <c r="R3077" s="17">
        <v>32454566</v>
      </c>
      <c r="S3077" s="17">
        <v>0</v>
      </c>
      <c r="T3077" s="17">
        <f t="shared" si="430"/>
        <v>32454566</v>
      </c>
      <c r="U3077" s="17">
        <v>0</v>
      </c>
      <c r="V3077" s="17">
        <v>0</v>
      </c>
      <c r="W3077" s="17">
        <f t="shared" si="431"/>
        <v>32454566</v>
      </c>
      <c r="X3077" t="str">
        <f>VLOOKUP(J3077,'[12]Conver ASEJ VS Clave Nueva'!$A$4:$C$193,3,FALSE)</f>
        <v>8.2.1.3</v>
      </c>
      <c r="Y3077" t="str">
        <f>VLOOKUP(K3077,'[13]Conver ASEJ VS Clave Nueva'!$B$4:$D$193,3,FALSE)</f>
        <v>Del fondo para el fortalecimiento municipal</v>
      </c>
    </row>
    <row r="3078" spans="1:25" x14ac:dyDescent="0.25">
      <c r="A3078" s="16">
        <v>87022</v>
      </c>
      <c r="B3078" s="16" t="s">
        <v>132</v>
      </c>
      <c r="C3078" s="16" t="str">
        <f t="shared" si="432"/>
        <v>2018</v>
      </c>
      <c r="D3078" s="16" t="str">
        <f t="shared" si="433"/>
        <v>080000</v>
      </c>
      <c r="E3078" s="16" t="str">
        <f>VLOOKUP(D3078:D6246,'[10]Catalogos CRI'!$A$10:$B$19,2,FALSE)</f>
        <v>PARTICIPACIONES Y APORTACIONES</v>
      </c>
      <c r="F3078" s="16" t="str">
        <f t="shared" si="434"/>
        <v>081000</v>
      </c>
      <c r="G3078" s="16" t="str">
        <f>VLOOKUP(F3078:F6246,'[10]Catalogos CRI'!$A$24:$B$65,2,FALSE)</f>
        <v>PARTICIPACIONES</v>
      </c>
      <c r="H3078" s="16" t="str">
        <f t="shared" si="435"/>
        <v>081010</v>
      </c>
      <c r="I3078" s="16" t="str">
        <f>VLOOKUP(H3078:H6246,'[10]Catalogos CRI'!$A$70:$B$148,2,FALSE)</f>
        <v>Participaciones</v>
      </c>
      <c r="J3078" s="16" t="str">
        <f t="shared" si="436"/>
        <v>081011</v>
      </c>
      <c r="K3078" s="16" t="str">
        <f>VLOOKUP(J3078:J6246,'[10]Catalogos CRI'!$A$153:$B$335,2,FALSE)</f>
        <v>Federales</v>
      </c>
      <c r="L3078" s="16" t="str">
        <f t="shared" si="437"/>
        <v>500</v>
      </c>
      <c r="M3078" s="16" t="str">
        <f>VLOOKUP(L3078:L6246,[11]FF!$A$10:$B$16,2,FALSE)</f>
        <v>Recursos Federales</v>
      </c>
      <c r="N3078" s="16" t="str">
        <f t="shared" si="438"/>
        <v>508</v>
      </c>
      <c r="O3078" s="16" t="str">
        <f>VLOOKUP(N3078:N6246,[11]FF!$A$22:$B$93,2,FALSE)</f>
        <v>Participaciones Federales</v>
      </c>
      <c r="P3078" s="16">
        <v>880660</v>
      </c>
      <c r="Q3078" s="16">
        <v>5</v>
      </c>
      <c r="R3078" s="17">
        <v>57736365</v>
      </c>
      <c r="S3078" s="17">
        <v>0</v>
      </c>
      <c r="T3078" s="17">
        <f t="shared" si="430"/>
        <v>57736365</v>
      </c>
      <c r="U3078" s="17">
        <v>0</v>
      </c>
      <c r="V3078" s="17">
        <v>55943832</v>
      </c>
      <c r="W3078" s="17">
        <f t="shared" si="431"/>
        <v>1792533</v>
      </c>
      <c r="X3078" t="str">
        <f>VLOOKUP(J3078,'[12]Conver ASEJ VS Clave Nueva'!$A$4:$C$193,3,FALSE)</f>
        <v>8.1.1.1</v>
      </c>
      <c r="Y3078" t="str">
        <f>VLOOKUP(K3078,'[13]Conver ASEJ VS Clave Nueva'!$B$4:$D$193,3,FALSE)</f>
        <v>Federales</v>
      </c>
    </row>
    <row r="3079" spans="1:25" x14ac:dyDescent="0.25">
      <c r="A3079" s="16">
        <v>87023</v>
      </c>
      <c r="B3079" s="16" t="s">
        <v>133</v>
      </c>
      <c r="C3079" s="16" t="str">
        <f t="shared" si="432"/>
        <v>2018</v>
      </c>
      <c r="D3079" s="16" t="str">
        <f t="shared" si="433"/>
        <v>080000</v>
      </c>
      <c r="E3079" s="16" t="str">
        <f>VLOOKUP(D3079:D6247,'[10]Catalogos CRI'!$A$10:$B$19,2,FALSE)</f>
        <v>PARTICIPACIONES Y APORTACIONES</v>
      </c>
      <c r="F3079" s="16" t="str">
        <f t="shared" si="434"/>
        <v>081000</v>
      </c>
      <c r="G3079" s="16" t="str">
        <f>VLOOKUP(F3079:F6247,'[10]Catalogos CRI'!$A$24:$B$65,2,FALSE)</f>
        <v>PARTICIPACIONES</v>
      </c>
      <c r="H3079" s="16" t="str">
        <f t="shared" si="435"/>
        <v>081010</v>
      </c>
      <c r="I3079" s="16" t="str">
        <f>VLOOKUP(H3079:H6247,'[10]Catalogos CRI'!$A$70:$B$148,2,FALSE)</f>
        <v>Participaciones</v>
      </c>
      <c r="J3079" s="16" t="str">
        <f t="shared" si="436"/>
        <v>081012</v>
      </c>
      <c r="K3079" s="16" t="str">
        <f>VLOOKUP(J3079:J6247,'[10]Catalogos CRI'!$A$153:$B$335,2,FALSE)</f>
        <v>Estatales</v>
      </c>
      <c r="L3079" s="16" t="str">
        <f t="shared" si="437"/>
        <v>600</v>
      </c>
      <c r="M3079" s="16" t="str">
        <f>VLOOKUP(L3079:L6247,[11]FF!$A$10:$B$16,2,FALSE)</f>
        <v>Recursos Estatales</v>
      </c>
      <c r="N3079" s="16" t="str">
        <f t="shared" si="438"/>
        <v>601</v>
      </c>
      <c r="O3079" s="16" t="str">
        <f>VLOOKUP(N3079:N6247,[11]FF!$A$22:$B$93,2,FALSE)</f>
        <v>Participaciones Estatales</v>
      </c>
      <c r="P3079" s="16">
        <v>880672</v>
      </c>
      <c r="Q3079" s="16">
        <v>5</v>
      </c>
      <c r="R3079" s="17">
        <v>7109249</v>
      </c>
      <c r="S3079" s="17">
        <v>0</v>
      </c>
      <c r="T3079" s="17">
        <f t="shared" si="430"/>
        <v>7109249</v>
      </c>
      <c r="U3079" s="17">
        <v>0</v>
      </c>
      <c r="V3079" s="17">
        <v>10463654.6</v>
      </c>
      <c r="W3079" s="17">
        <f t="shared" si="431"/>
        <v>-3354405.5999999996</v>
      </c>
      <c r="X3079" t="str">
        <f>VLOOKUP(J3079,'[12]Conver ASEJ VS Clave Nueva'!$A$4:$C$193,3,FALSE)</f>
        <v>8.1.1.2</v>
      </c>
      <c r="Y3079" t="str">
        <f>VLOOKUP(K3079,'[13]Conver ASEJ VS Clave Nueva'!$B$4:$D$193,3,FALSE)</f>
        <v>Estatales</v>
      </c>
    </row>
    <row r="3080" spans="1:25" x14ac:dyDescent="0.25">
      <c r="A3080" s="16">
        <v>88145</v>
      </c>
      <c r="B3080" s="16" t="s">
        <v>194</v>
      </c>
      <c r="C3080" s="16" t="str">
        <f t="shared" si="432"/>
        <v>2018</v>
      </c>
      <c r="D3080" s="16" t="str">
        <f t="shared" si="433"/>
        <v>060000</v>
      </c>
      <c r="E3080" s="16" t="str">
        <f>VLOOKUP(D3080:D6248,'[10]Catalogos CRI'!$A$10:$B$19,2,FALSE)</f>
        <v>APROVECHAMIENTOS</v>
      </c>
      <c r="F3080" s="16" t="str">
        <f t="shared" si="434"/>
        <v>064000</v>
      </c>
      <c r="G3080" s="16" t="str">
        <f>VLOOKUP(F3080:F6248,'[10]Catalogos CRI'!$A$24:$B$65,2,FALSE)</f>
        <v>ACCESORIOS DE LOS APORVECHAMIENTOS</v>
      </c>
      <c r="H3080" s="16" t="str">
        <f t="shared" si="435"/>
        <v>064010</v>
      </c>
      <c r="I3080" s="16" t="str">
        <f>VLOOKUP(H3080:H6248,'[10]Catalogos CRI'!$A$70:$B$148,2,FALSE)</f>
        <v>Otros no especificados</v>
      </c>
      <c r="J3080" s="16" t="str">
        <f t="shared" si="436"/>
        <v>064011</v>
      </c>
      <c r="K3080" s="16" t="str">
        <f>VLOOKUP(J3080:J6248,'[10]Catalogos CRI'!$A$153:$B$335,2,FALSE)</f>
        <v>Otros  accesorios</v>
      </c>
      <c r="L3080" s="16" t="str">
        <f t="shared" si="437"/>
        <v>400</v>
      </c>
      <c r="M3080" s="16" t="str">
        <f>VLOOKUP(L3080:L6248,[11]FF!$A$10:$B$16,2,FALSE)</f>
        <v>Ingresos Propios</v>
      </c>
      <c r="N3080" s="16" t="str">
        <f t="shared" si="438"/>
        <v>409</v>
      </c>
      <c r="O3080" s="16" t="str">
        <f>VLOOKUP(N3080:N6248,[11]FF!$A$22:$B$93,2,FALSE)</f>
        <v>Pavimentación Hidráulica Privada Tecolotes</v>
      </c>
      <c r="P3080" s="16">
        <v>885579</v>
      </c>
      <c r="Q3080" s="16">
        <v>1</v>
      </c>
      <c r="R3080" s="17">
        <v>0</v>
      </c>
      <c r="S3080" s="17">
        <v>0</v>
      </c>
      <c r="T3080" s="17">
        <f t="shared" si="430"/>
        <v>0</v>
      </c>
      <c r="U3080" s="17">
        <v>0</v>
      </c>
      <c r="V3080" s="17">
        <v>0</v>
      </c>
      <c r="W3080" s="17">
        <f t="shared" si="431"/>
        <v>0</v>
      </c>
      <c r="X3080" t="str">
        <f>VLOOKUP(J3080,'[12]Conver ASEJ VS Clave Nueva'!$A$4:$C$193,3,FALSE)</f>
        <v>6.4.1.9</v>
      </c>
      <c r="Y3080" t="str">
        <f>VLOOKUP(K3080,'[13]Conver ASEJ VS Clave Nueva'!$B$4:$D$193,3,FALSE)</f>
        <v>Otros  accesorios</v>
      </c>
    </row>
    <row r="3081" spans="1:25" x14ac:dyDescent="0.25">
      <c r="A3081" s="16">
        <v>88145</v>
      </c>
      <c r="B3081" s="16" t="s">
        <v>194</v>
      </c>
      <c r="C3081" s="16" t="str">
        <f t="shared" si="432"/>
        <v>2018</v>
      </c>
      <c r="D3081" s="16" t="str">
        <f t="shared" si="433"/>
        <v>060000</v>
      </c>
      <c r="E3081" s="16" t="str">
        <f>VLOOKUP(D3081:D6249,'[10]Catalogos CRI'!$A$10:$B$19,2,FALSE)</f>
        <v>APROVECHAMIENTOS</v>
      </c>
      <c r="F3081" s="16" t="str">
        <f t="shared" si="434"/>
        <v>064000</v>
      </c>
      <c r="G3081" s="16" t="str">
        <f>VLOOKUP(F3081:F6249,'[10]Catalogos CRI'!$A$24:$B$65,2,FALSE)</f>
        <v>ACCESORIOS DE LOS APORVECHAMIENTOS</v>
      </c>
      <c r="H3081" s="16" t="str">
        <f t="shared" si="435"/>
        <v>064010</v>
      </c>
      <c r="I3081" s="16" t="str">
        <f>VLOOKUP(H3081:H6249,'[10]Catalogos CRI'!$A$70:$B$148,2,FALSE)</f>
        <v>Otros no especificados</v>
      </c>
      <c r="J3081" s="16" t="str">
        <f t="shared" si="436"/>
        <v>064011</v>
      </c>
      <c r="K3081" s="16" t="str">
        <f>VLOOKUP(J3081:J6249,'[10]Catalogos CRI'!$A$153:$B$335,2,FALSE)</f>
        <v>Otros  accesorios</v>
      </c>
      <c r="L3081" s="16" t="str">
        <f t="shared" si="437"/>
        <v>400</v>
      </c>
      <c r="M3081" s="16" t="str">
        <f>VLOOKUP(L3081:L6249,[11]FF!$A$10:$B$16,2,FALSE)</f>
        <v>Ingresos Propios</v>
      </c>
      <c r="N3081" s="16" t="str">
        <f t="shared" si="438"/>
        <v>409</v>
      </c>
      <c r="O3081" s="16" t="str">
        <f>VLOOKUP(N3081:N6249,[11]FF!$A$22:$B$93,2,FALSE)</f>
        <v>Pavimentación Hidráulica Privada Tecolotes</v>
      </c>
      <c r="P3081" s="16">
        <v>885580</v>
      </c>
      <c r="Q3081" s="16">
        <v>2</v>
      </c>
      <c r="R3081" s="17">
        <v>0</v>
      </c>
      <c r="S3081" s="17">
        <v>0</v>
      </c>
      <c r="T3081" s="17">
        <f t="shared" ref="T3081:T3144" si="439">R3081+S3081</f>
        <v>0</v>
      </c>
      <c r="U3081" s="17">
        <v>0</v>
      </c>
      <c r="V3081" s="17">
        <v>0</v>
      </c>
      <c r="W3081" s="17">
        <f t="shared" ref="W3081:W3144" si="440">T3081-V3081</f>
        <v>0</v>
      </c>
      <c r="X3081" t="str">
        <f>VLOOKUP(J3081,'[12]Conver ASEJ VS Clave Nueva'!$A$4:$C$193,3,FALSE)</f>
        <v>6.4.1.9</v>
      </c>
      <c r="Y3081" t="str">
        <f>VLOOKUP(K3081,'[13]Conver ASEJ VS Clave Nueva'!$B$4:$D$193,3,FALSE)</f>
        <v>Otros  accesorios</v>
      </c>
    </row>
    <row r="3082" spans="1:25" x14ac:dyDescent="0.25">
      <c r="A3082" s="16">
        <v>88145</v>
      </c>
      <c r="B3082" s="16" t="s">
        <v>194</v>
      </c>
      <c r="C3082" s="16" t="str">
        <f t="shared" si="432"/>
        <v>2018</v>
      </c>
      <c r="D3082" s="16" t="str">
        <f t="shared" si="433"/>
        <v>060000</v>
      </c>
      <c r="E3082" s="16" t="str">
        <f>VLOOKUP(D3082:D6250,'[10]Catalogos CRI'!$A$10:$B$19,2,FALSE)</f>
        <v>APROVECHAMIENTOS</v>
      </c>
      <c r="F3082" s="16" t="str">
        <f t="shared" si="434"/>
        <v>064000</v>
      </c>
      <c r="G3082" s="16" t="str">
        <f>VLOOKUP(F3082:F6250,'[10]Catalogos CRI'!$A$24:$B$65,2,FALSE)</f>
        <v>ACCESORIOS DE LOS APORVECHAMIENTOS</v>
      </c>
      <c r="H3082" s="16" t="str">
        <f t="shared" si="435"/>
        <v>064010</v>
      </c>
      <c r="I3082" s="16" t="str">
        <f>VLOOKUP(H3082:H6250,'[10]Catalogos CRI'!$A$70:$B$148,2,FALSE)</f>
        <v>Otros no especificados</v>
      </c>
      <c r="J3082" s="16" t="str">
        <f t="shared" si="436"/>
        <v>064011</v>
      </c>
      <c r="K3082" s="16" t="str">
        <f>VLOOKUP(J3082:J6250,'[10]Catalogos CRI'!$A$153:$B$335,2,FALSE)</f>
        <v>Otros  accesorios</v>
      </c>
      <c r="L3082" s="16" t="str">
        <f t="shared" si="437"/>
        <v>400</v>
      </c>
      <c r="M3082" s="16" t="str">
        <f>VLOOKUP(L3082:L6250,[11]FF!$A$10:$B$16,2,FALSE)</f>
        <v>Ingresos Propios</v>
      </c>
      <c r="N3082" s="16" t="str">
        <f t="shared" si="438"/>
        <v>409</v>
      </c>
      <c r="O3082" s="16" t="str">
        <f>VLOOKUP(N3082:N6250,[11]FF!$A$22:$B$93,2,FALSE)</f>
        <v>Pavimentación Hidráulica Privada Tecolotes</v>
      </c>
      <c r="P3082" s="16">
        <v>885581</v>
      </c>
      <c r="Q3082" s="16">
        <v>3</v>
      </c>
      <c r="R3082" s="17">
        <v>0</v>
      </c>
      <c r="S3082" s="17">
        <v>0</v>
      </c>
      <c r="T3082" s="17">
        <f t="shared" si="439"/>
        <v>0</v>
      </c>
      <c r="U3082" s="17">
        <v>0</v>
      </c>
      <c r="V3082" s="17">
        <v>0</v>
      </c>
      <c r="W3082" s="17">
        <f t="shared" si="440"/>
        <v>0</v>
      </c>
      <c r="X3082" t="str">
        <f>VLOOKUP(J3082,'[12]Conver ASEJ VS Clave Nueva'!$A$4:$C$193,3,FALSE)</f>
        <v>6.4.1.9</v>
      </c>
      <c r="Y3082" t="str">
        <f>VLOOKUP(K3082,'[13]Conver ASEJ VS Clave Nueva'!$B$4:$D$193,3,FALSE)</f>
        <v>Otros  accesorios</v>
      </c>
    </row>
    <row r="3083" spans="1:25" x14ac:dyDescent="0.25">
      <c r="A3083" s="16">
        <v>88145</v>
      </c>
      <c r="B3083" s="16" t="s">
        <v>194</v>
      </c>
      <c r="C3083" s="16" t="str">
        <f t="shared" si="432"/>
        <v>2018</v>
      </c>
      <c r="D3083" s="16" t="str">
        <f t="shared" si="433"/>
        <v>060000</v>
      </c>
      <c r="E3083" s="16" t="str">
        <f>VLOOKUP(D3083:D6251,'[10]Catalogos CRI'!$A$10:$B$19,2,FALSE)</f>
        <v>APROVECHAMIENTOS</v>
      </c>
      <c r="F3083" s="16" t="str">
        <f t="shared" si="434"/>
        <v>064000</v>
      </c>
      <c r="G3083" s="16" t="str">
        <f>VLOOKUP(F3083:F6251,'[10]Catalogos CRI'!$A$24:$B$65,2,FALSE)</f>
        <v>ACCESORIOS DE LOS APORVECHAMIENTOS</v>
      </c>
      <c r="H3083" s="16" t="str">
        <f t="shared" si="435"/>
        <v>064010</v>
      </c>
      <c r="I3083" s="16" t="str">
        <f>VLOOKUP(H3083:H6251,'[10]Catalogos CRI'!$A$70:$B$148,2,FALSE)</f>
        <v>Otros no especificados</v>
      </c>
      <c r="J3083" s="16" t="str">
        <f t="shared" si="436"/>
        <v>064011</v>
      </c>
      <c r="K3083" s="16" t="str">
        <f>VLOOKUP(J3083:J6251,'[10]Catalogos CRI'!$A$153:$B$335,2,FALSE)</f>
        <v>Otros  accesorios</v>
      </c>
      <c r="L3083" s="16" t="str">
        <f t="shared" si="437"/>
        <v>400</v>
      </c>
      <c r="M3083" s="16" t="str">
        <f>VLOOKUP(L3083:L6251,[11]FF!$A$10:$B$16,2,FALSE)</f>
        <v>Ingresos Propios</v>
      </c>
      <c r="N3083" s="16" t="str">
        <f t="shared" si="438"/>
        <v>409</v>
      </c>
      <c r="O3083" s="16" t="str">
        <f>VLOOKUP(N3083:N6251,[11]FF!$A$22:$B$93,2,FALSE)</f>
        <v>Pavimentación Hidráulica Privada Tecolotes</v>
      </c>
      <c r="P3083" s="16">
        <v>885582</v>
      </c>
      <c r="Q3083" s="16">
        <v>4</v>
      </c>
      <c r="R3083" s="17">
        <v>0</v>
      </c>
      <c r="S3083" s="17">
        <v>0</v>
      </c>
      <c r="T3083" s="17">
        <f t="shared" si="439"/>
        <v>0</v>
      </c>
      <c r="U3083" s="17">
        <v>0</v>
      </c>
      <c r="V3083" s="17">
        <v>0</v>
      </c>
      <c r="W3083" s="17">
        <f t="shared" si="440"/>
        <v>0</v>
      </c>
      <c r="X3083" t="str">
        <f>VLOOKUP(J3083,'[12]Conver ASEJ VS Clave Nueva'!$A$4:$C$193,3,FALSE)</f>
        <v>6.4.1.9</v>
      </c>
      <c r="Y3083" t="str">
        <f>VLOOKUP(K3083,'[13]Conver ASEJ VS Clave Nueva'!$B$4:$D$193,3,FALSE)</f>
        <v>Otros  accesorios</v>
      </c>
    </row>
    <row r="3084" spans="1:25" x14ac:dyDescent="0.25">
      <c r="A3084" s="16">
        <v>88145</v>
      </c>
      <c r="B3084" s="16" t="s">
        <v>194</v>
      </c>
      <c r="C3084" s="16" t="str">
        <f t="shared" si="432"/>
        <v>2018</v>
      </c>
      <c r="D3084" s="16" t="str">
        <f t="shared" si="433"/>
        <v>060000</v>
      </c>
      <c r="E3084" s="16" t="str">
        <f>VLOOKUP(D3084:D6252,'[10]Catalogos CRI'!$A$10:$B$19,2,FALSE)</f>
        <v>APROVECHAMIENTOS</v>
      </c>
      <c r="F3084" s="16" t="str">
        <f t="shared" si="434"/>
        <v>064000</v>
      </c>
      <c r="G3084" s="16" t="str">
        <f>VLOOKUP(F3084:F6252,'[10]Catalogos CRI'!$A$24:$B$65,2,FALSE)</f>
        <v>ACCESORIOS DE LOS APORVECHAMIENTOS</v>
      </c>
      <c r="H3084" s="16" t="str">
        <f t="shared" si="435"/>
        <v>064010</v>
      </c>
      <c r="I3084" s="16" t="str">
        <f>VLOOKUP(H3084:H6252,'[10]Catalogos CRI'!$A$70:$B$148,2,FALSE)</f>
        <v>Otros no especificados</v>
      </c>
      <c r="J3084" s="16" t="str">
        <f t="shared" si="436"/>
        <v>064011</v>
      </c>
      <c r="K3084" s="16" t="str">
        <f>VLOOKUP(J3084:J6252,'[10]Catalogos CRI'!$A$153:$B$335,2,FALSE)</f>
        <v>Otros  accesorios</v>
      </c>
      <c r="L3084" s="16" t="str">
        <f t="shared" si="437"/>
        <v>400</v>
      </c>
      <c r="M3084" s="16" t="str">
        <f>VLOOKUP(L3084:L6252,[11]FF!$A$10:$B$16,2,FALSE)</f>
        <v>Ingresos Propios</v>
      </c>
      <c r="N3084" s="16" t="str">
        <f t="shared" si="438"/>
        <v>409</v>
      </c>
      <c r="O3084" s="16" t="str">
        <f>VLOOKUP(N3084:N6252,[11]FF!$A$22:$B$93,2,FALSE)</f>
        <v>Pavimentación Hidráulica Privada Tecolotes</v>
      </c>
      <c r="P3084" s="16">
        <v>885583</v>
      </c>
      <c r="Q3084" s="16">
        <v>5</v>
      </c>
      <c r="R3084" s="17">
        <v>0</v>
      </c>
      <c r="S3084" s="17">
        <v>0</v>
      </c>
      <c r="T3084" s="17">
        <f t="shared" si="439"/>
        <v>0</v>
      </c>
      <c r="U3084" s="17">
        <v>0</v>
      </c>
      <c r="V3084" s="17">
        <v>0</v>
      </c>
      <c r="W3084" s="17">
        <f t="shared" si="440"/>
        <v>0</v>
      </c>
      <c r="X3084" t="str">
        <f>VLOOKUP(J3084,'[12]Conver ASEJ VS Clave Nueva'!$A$4:$C$193,3,FALSE)</f>
        <v>6.4.1.9</v>
      </c>
      <c r="Y3084" t="str">
        <f>VLOOKUP(K3084,'[13]Conver ASEJ VS Clave Nueva'!$B$4:$D$193,3,FALSE)</f>
        <v>Otros  accesorios</v>
      </c>
    </row>
    <row r="3085" spans="1:25" x14ac:dyDescent="0.25">
      <c r="A3085" s="16">
        <v>88145</v>
      </c>
      <c r="B3085" s="16" t="s">
        <v>194</v>
      </c>
      <c r="C3085" s="16" t="str">
        <f t="shared" si="432"/>
        <v>2018</v>
      </c>
      <c r="D3085" s="16" t="str">
        <f t="shared" si="433"/>
        <v>060000</v>
      </c>
      <c r="E3085" s="16" t="str">
        <f>VLOOKUP(D3085:D6253,'[10]Catalogos CRI'!$A$10:$B$19,2,FALSE)</f>
        <v>APROVECHAMIENTOS</v>
      </c>
      <c r="F3085" s="16" t="str">
        <f t="shared" si="434"/>
        <v>064000</v>
      </c>
      <c r="G3085" s="16" t="str">
        <f>VLOOKUP(F3085:F6253,'[10]Catalogos CRI'!$A$24:$B$65,2,FALSE)</f>
        <v>ACCESORIOS DE LOS APORVECHAMIENTOS</v>
      </c>
      <c r="H3085" s="16" t="str">
        <f t="shared" si="435"/>
        <v>064010</v>
      </c>
      <c r="I3085" s="16" t="str">
        <f>VLOOKUP(H3085:H6253,'[10]Catalogos CRI'!$A$70:$B$148,2,FALSE)</f>
        <v>Otros no especificados</v>
      </c>
      <c r="J3085" s="16" t="str">
        <f t="shared" si="436"/>
        <v>064011</v>
      </c>
      <c r="K3085" s="16" t="str">
        <f>VLOOKUP(J3085:J6253,'[10]Catalogos CRI'!$A$153:$B$335,2,FALSE)</f>
        <v>Otros  accesorios</v>
      </c>
      <c r="L3085" s="16" t="str">
        <f t="shared" si="437"/>
        <v>400</v>
      </c>
      <c r="M3085" s="16" t="str">
        <f>VLOOKUP(L3085:L6253,[11]FF!$A$10:$B$16,2,FALSE)</f>
        <v>Ingresos Propios</v>
      </c>
      <c r="N3085" s="16" t="str">
        <f t="shared" si="438"/>
        <v>409</v>
      </c>
      <c r="O3085" s="16" t="str">
        <f>VLOOKUP(N3085:N6253,[11]FF!$A$22:$B$93,2,FALSE)</f>
        <v>Pavimentación Hidráulica Privada Tecolotes</v>
      </c>
      <c r="P3085" s="16">
        <v>885584</v>
      </c>
      <c r="Q3085" s="16">
        <v>6</v>
      </c>
      <c r="R3085" s="17">
        <v>0</v>
      </c>
      <c r="S3085" s="17">
        <v>0</v>
      </c>
      <c r="T3085" s="17">
        <f t="shared" si="439"/>
        <v>0</v>
      </c>
      <c r="U3085" s="17">
        <v>0</v>
      </c>
      <c r="V3085" s="17">
        <v>18.600000000000001</v>
      </c>
      <c r="W3085" s="17">
        <f t="shared" si="440"/>
        <v>-18.600000000000001</v>
      </c>
      <c r="X3085" t="str">
        <f>VLOOKUP(J3085,'[12]Conver ASEJ VS Clave Nueva'!$A$4:$C$193,3,FALSE)</f>
        <v>6.4.1.9</v>
      </c>
      <c r="Y3085" t="str">
        <f>VLOOKUP(K3085,'[13]Conver ASEJ VS Clave Nueva'!$B$4:$D$193,3,FALSE)</f>
        <v>Otros  accesorios</v>
      </c>
    </row>
    <row r="3086" spans="1:25" x14ac:dyDescent="0.25">
      <c r="A3086" s="16">
        <v>88145</v>
      </c>
      <c r="B3086" s="16" t="s">
        <v>194</v>
      </c>
      <c r="C3086" s="16" t="str">
        <f t="shared" si="432"/>
        <v>2018</v>
      </c>
      <c r="D3086" s="16" t="str">
        <f t="shared" si="433"/>
        <v>060000</v>
      </c>
      <c r="E3086" s="16" t="str">
        <f>VLOOKUP(D3086:D6254,'[10]Catalogos CRI'!$A$10:$B$19,2,FALSE)</f>
        <v>APROVECHAMIENTOS</v>
      </c>
      <c r="F3086" s="16" t="str">
        <f t="shared" si="434"/>
        <v>064000</v>
      </c>
      <c r="G3086" s="16" t="str">
        <f>VLOOKUP(F3086:F6254,'[10]Catalogos CRI'!$A$24:$B$65,2,FALSE)</f>
        <v>ACCESORIOS DE LOS APORVECHAMIENTOS</v>
      </c>
      <c r="H3086" s="16" t="str">
        <f t="shared" si="435"/>
        <v>064010</v>
      </c>
      <c r="I3086" s="16" t="str">
        <f>VLOOKUP(H3086:H6254,'[10]Catalogos CRI'!$A$70:$B$148,2,FALSE)</f>
        <v>Otros no especificados</v>
      </c>
      <c r="J3086" s="16" t="str">
        <f t="shared" si="436"/>
        <v>064011</v>
      </c>
      <c r="K3086" s="16" t="str">
        <f>VLOOKUP(J3086:J6254,'[10]Catalogos CRI'!$A$153:$B$335,2,FALSE)</f>
        <v>Otros  accesorios</v>
      </c>
      <c r="L3086" s="16" t="str">
        <f t="shared" si="437"/>
        <v>400</v>
      </c>
      <c r="M3086" s="16" t="str">
        <f>VLOOKUP(L3086:L6254,[11]FF!$A$10:$B$16,2,FALSE)</f>
        <v>Ingresos Propios</v>
      </c>
      <c r="N3086" s="16" t="str">
        <f t="shared" si="438"/>
        <v>409</v>
      </c>
      <c r="O3086" s="16" t="str">
        <f>VLOOKUP(N3086:N6254,[11]FF!$A$22:$B$93,2,FALSE)</f>
        <v>Pavimentación Hidráulica Privada Tecolotes</v>
      </c>
      <c r="P3086" s="16">
        <v>885585</v>
      </c>
      <c r="Q3086" s="16">
        <v>7</v>
      </c>
      <c r="R3086" s="17">
        <v>0</v>
      </c>
      <c r="S3086" s="17">
        <v>0</v>
      </c>
      <c r="T3086" s="17">
        <f t="shared" si="439"/>
        <v>0</v>
      </c>
      <c r="U3086" s="17">
        <v>0</v>
      </c>
      <c r="V3086" s="17">
        <v>83.94</v>
      </c>
      <c r="W3086" s="17">
        <f t="shared" si="440"/>
        <v>-83.94</v>
      </c>
      <c r="X3086" t="str">
        <f>VLOOKUP(J3086,'[12]Conver ASEJ VS Clave Nueva'!$A$4:$C$193,3,FALSE)</f>
        <v>6.4.1.9</v>
      </c>
      <c r="Y3086" t="str">
        <f>VLOOKUP(K3086,'[13]Conver ASEJ VS Clave Nueva'!$B$4:$D$193,3,FALSE)</f>
        <v>Otros  accesorios</v>
      </c>
    </row>
    <row r="3087" spans="1:25" x14ac:dyDescent="0.25">
      <c r="A3087" s="16">
        <v>88145</v>
      </c>
      <c r="B3087" s="16" t="s">
        <v>194</v>
      </c>
      <c r="C3087" s="16" t="str">
        <f t="shared" si="432"/>
        <v>2018</v>
      </c>
      <c r="D3087" s="16" t="str">
        <f t="shared" si="433"/>
        <v>060000</v>
      </c>
      <c r="E3087" s="16" t="str">
        <f>VLOOKUP(D3087:D6255,'[10]Catalogos CRI'!$A$10:$B$19,2,FALSE)</f>
        <v>APROVECHAMIENTOS</v>
      </c>
      <c r="F3087" s="16" t="str">
        <f t="shared" si="434"/>
        <v>064000</v>
      </c>
      <c r="G3087" s="16" t="str">
        <f>VLOOKUP(F3087:F6255,'[10]Catalogos CRI'!$A$24:$B$65,2,FALSE)</f>
        <v>ACCESORIOS DE LOS APORVECHAMIENTOS</v>
      </c>
      <c r="H3087" s="16" t="str">
        <f t="shared" si="435"/>
        <v>064010</v>
      </c>
      <c r="I3087" s="16" t="str">
        <f>VLOOKUP(H3087:H6255,'[10]Catalogos CRI'!$A$70:$B$148,2,FALSE)</f>
        <v>Otros no especificados</v>
      </c>
      <c r="J3087" s="16" t="str">
        <f t="shared" si="436"/>
        <v>064011</v>
      </c>
      <c r="K3087" s="16" t="str">
        <f>VLOOKUP(J3087:J6255,'[10]Catalogos CRI'!$A$153:$B$335,2,FALSE)</f>
        <v>Otros  accesorios</v>
      </c>
      <c r="L3087" s="16" t="str">
        <f t="shared" si="437"/>
        <v>400</v>
      </c>
      <c r="M3087" s="16" t="str">
        <f>VLOOKUP(L3087:L6255,[11]FF!$A$10:$B$16,2,FALSE)</f>
        <v>Ingresos Propios</v>
      </c>
      <c r="N3087" s="16" t="str">
        <f t="shared" si="438"/>
        <v>409</v>
      </c>
      <c r="O3087" s="16" t="str">
        <f>VLOOKUP(N3087:N6255,[11]FF!$A$22:$B$93,2,FALSE)</f>
        <v>Pavimentación Hidráulica Privada Tecolotes</v>
      </c>
      <c r="P3087" s="16">
        <v>885586</v>
      </c>
      <c r="Q3087" s="16">
        <v>8</v>
      </c>
      <c r="R3087" s="17">
        <v>0</v>
      </c>
      <c r="S3087" s="17">
        <v>0</v>
      </c>
      <c r="T3087" s="17">
        <f t="shared" si="439"/>
        <v>0</v>
      </c>
      <c r="U3087" s="17">
        <v>0</v>
      </c>
      <c r="V3087" s="17">
        <v>104.99</v>
      </c>
      <c r="W3087" s="17">
        <f t="shared" si="440"/>
        <v>-104.99</v>
      </c>
      <c r="X3087" t="str">
        <f>VLOOKUP(J3087,'[12]Conver ASEJ VS Clave Nueva'!$A$4:$C$193,3,FALSE)</f>
        <v>6.4.1.9</v>
      </c>
      <c r="Y3087" t="str">
        <f>VLOOKUP(K3087,'[13]Conver ASEJ VS Clave Nueva'!$B$4:$D$193,3,FALSE)</f>
        <v>Otros  accesorios</v>
      </c>
    </row>
    <row r="3088" spans="1:25" x14ac:dyDescent="0.25">
      <c r="A3088" s="16">
        <v>88145</v>
      </c>
      <c r="B3088" s="16" t="s">
        <v>194</v>
      </c>
      <c r="C3088" s="16" t="str">
        <f t="shared" si="432"/>
        <v>2018</v>
      </c>
      <c r="D3088" s="16" t="str">
        <f t="shared" si="433"/>
        <v>060000</v>
      </c>
      <c r="E3088" s="16" t="str">
        <f>VLOOKUP(D3088:D6256,'[10]Catalogos CRI'!$A$10:$B$19,2,FALSE)</f>
        <v>APROVECHAMIENTOS</v>
      </c>
      <c r="F3088" s="16" t="str">
        <f t="shared" si="434"/>
        <v>064000</v>
      </c>
      <c r="G3088" s="16" t="str">
        <f>VLOOKUP(F3088:F6256,'[10]Catalogos CRI'!$A$24:$B$65,2,FALSE)</f>
        <v>ACCESORIOS DE LOS APORVECHAMIENTOS</v>
      </c>
      <c r="H3088" s="16" t="str">
        <f t="shared" si="435"/>
        <v>064010</v>
      </c>
      <c r="I3088" s="16" t="str">
        <f>VLOOKUP(H3088:H6256,'[10]Catalogos CRI'!$A$70:$B$148,2,FALSE)</f>
        <v>Otros no especificados</v>
      </c>
      <c r="J3088" s="16" t="str">
        <f t="shared" si="436"/>
        <v>064011</v>
      </c>
      <c r="K3088" s="16" t="str">
        <f>VLOOKUP(J3088:J6256,'[10]Catalogos CRI'!$A$153:$B$335,2,FALSE)</f>
        <v>Otros  accesorios</v>
      </c>
      <c r="L3088" s="16" t="str">
        <f t="shared" si="437"/>
        <v>400</v>
      </c>
      <c r="M3088" s="16" t="str">
        <f>VLOOKUP(L3088:L6256,[11]FF!$A$10:$B$16,2,FALSE)</f>
        <v>Ingresos Propios</v>
      </c>
      <c r="N3088" s="16" t="str">
        <f t="shared" si="438"/>
        <v>409</v>
      </c>
      <c r="O3088" s="16" t="str">
        <f>VLOOKUP(N3088:N6256,[11]FF!$A$22:$B$93,2,FALSE)</f>
        <v>Pavimentación Hidráulica Privada Tecolotes</v>
      </c>
      <c r="P3088" s="16">
        <v>885587</v>
      </c>
      <c r="Q3088" s="16">
        <v>9</v>
      </c>
      <c r="R3088" s="17">
        <v>0</v>
      </c>
      <c r="S3088" s="17">
        <v>0</v>
      </c>
      <c r="T3088" s="17">
        <f t="shared" si="439"/>
        <v>0</v>
      </c>
      <c r="U3088" s="17">
        <v>0</v>
      </c>
      <c r="V3088" s="17">
        <v>116.27</v>
      </c>
      <c r="W3088" s="17">
        <f t="shared" si="440"/>
        <v>-116.27</v>
      </c>
      <c r="X3088" t="str">
        <f>VLOOKUP(J3088,'[12]Conver ASEJ VS Clave Nueva'!$A$4:$C$193,3,FALSE)</f>
        <v>6.4.1.9</v>
      </c>
      <c r="Y3088" t="str">
        <f>VLOOKUP(K3088,'[13]Conver ASEJ VS Clave Nueva'!$B$4:$D$193,3,FALSE)</f>
        <v>Otros  accesorios</v>
      </c>
    </row>
    <row r="3089" spans="1:25" x14ac:dyDescent="0.25">
      <c r="A3089" s="16">
        <v>88145</v>
      </c>
      <c r="B3089" s="16" t="s">
        <v>194</v>
      </c>
      <c r="C3089" s="16" t="str">
        <f t="shared" si="432"/>
        <v>2018</v>
      </c>
      <c r="D3089" s="16" t="str">
        <f t="shared" si="433"/>
        <v>060000</v>
      </c>
      <c r="E3089" s="16" t="str">
        <f>VLOOKUP(D3089:D6257,'[10]Catalogos CRI'!$A$10:$B$19,2,FALSE)</f>
        <v>APROVECHAMIENTOS</v>
      </c>
      <c r="F3089" s="16" t="str">
        <f t="shared" si="434"/>
        <v>064000</v>
      </c>
      <c r="G3089" s="16" t="str">
        <f>VLOOKUP(F3089:F6257,'[10]Catalogos CRI'!$A$24:$B$65,2,FALSE)</f>
        <v>ACCESORIOS DE LOS APORVECHAMIENTOS</v>
      </c>
      <c r="H3089" s="16" t="str">
        <f t="shared" si="435"/>
        <v>064010</v>
      </c>
      <c r="I3089" s="16" t="str">
        <f>VLOOKUP(H3089:H6257,'[10]Catalogos CRI'!$A$70:$B$148,2,FALSE)</f>
        <v>Otros no especificados</v>
      </c>
      <c r="J3089" s="16" t="str">
        <f t="shared" si="436"/>
        <v>064011</v>
      </c>
      <c r="K3089" s="16" t="str">
        <f>VLOOKUP(J3089:J6257,'[10]Catalogos CRI'!$A$153:$B$335,2,FALSE)</f>
        <v>Otros  accesorios</v>
      </c>
      <c r="L3089" s="16" t="str">
        <f t="shared" si="437"/>
        <v>400</v>
      </c>
      <c r="M3089" s="16" t="str">
        <f>VLOOKUP(L3089:L6257,[11]FF!$A$10:$B$16,2,FALSE)</f>
        <v>Ingresos Propios</v>
      </c>
      <c r="N3089" s="16" t="str">
        <f t="shared" si="438"/>
        <v>409</v>
      </c>
      <c r="O3089" s="16" t="str">
        <f>VLOOKUP(N3089:N6257,[11]FF!$A$22:$B$93,2,FALSE)</f>
        <v>Pavimentación Hidráulica Privada Tecolotes</v>
      </c>
      <c r="P3089" s="16">
        <v>885588</v>
      </c>
      <c r="Q3089" s="16">
        <v>10</v>
      </c>
      <c r="R3089" s="17">
        <v>0</v>
      </c>
      <c r="S3089" s="17">
        <v>0</v>
      </c>
      <c r="T3089" s="17">
        <f t="shared" si="439"/>
        <v>0</v>
      </c>
      <c r="U3089" s="17">
        <v>0</v>
      </c>
      <c r="V3089" s="17">
        <v>128.52000000000001</v>
      </c>
      <c r="W3089" s="17">
        <f t="shared" si="440"/>
        <v>-128.52000000000001</v>
      </c>
      <c r="X3089" t="str">
        <f>VLOOKUP(J3089,'[12]Conver ASEJ VS Clave Nueva'!$A$4:$C$193,3,FALSE)</f>
        <v>6.4.1.9</v>
      </c>
      <c r="Y3089" t="str">
        <f>VLOOKUP(K3089,'[13]Conver ASEJ VS Clave Nueva'!$B$4:$D$193,3,FALSE)</f>
        <v>Otros  accesorios</v>
      </c>
    </row>
    <row r="3090" spans="1:25" x14ac:dyDescent="0.25">
      <c r="A3090" s="16">
        <v>88145</v>
      </c>
      <c r="B3090" s="16" t="s">
        <v>194</v>
      </c>
      <c r="C3090" s="16" t="str">
        <f t="shared" si="432"/>
        <v>2018</v>
      </c>
      <c r="D3090" s="16" t="str">
        <f t="shared" si="433"/>
        <v>060000</v>
      </c>
      <c r="E3090" s="16" t="str">
        <f>VLOOKUP(D3090:D6258,'[10]Catalogos CRI'!$A$10:$B$19,2,FALSE)</f>
        <v>APROVECHAMIENTOS</v>
      </c>
      <c r="F3090" s="16" t="str">
        <f t="shared" si="434"/>
        <v>064000</v>
      </c>
      <c r="G3090" s="16" t="str">
        <f>VLOOKUP(F3090:F6258,'[10]Catalogos CRI'!$A$24:$B$65,2,FALSE)</f>
        <v>ACCESORIOS DE LOS APORVECHAMIENTOS</v>
      </c>
      <c r="H3090" s="16" t="str">
        <f t="shared" si="435"/>
        <v>064010</v>
      </c>
      <c r="I3090" s="16" t="str">
        <f>VLOOKUP(H3090:H6258,'[10]Catalogos CRI'!$A$70:$B$148,2,FALSE)</f>
        <v>Otros no especificados</v>
      </c>
      <c r="J3090" s="16" t="str">
        <f t="shared" si="436"/>
        <v>064011</v>
      </c>
      <c r="K3090" s="16" t="str">
        <f>VLOOKUP(J3090:J6258,'[10]Catalogos CRI'!$A$153:$B$335,2,FALSE)</f>
        <v>Otros  accesorios</v>
      </c>
      <c r="L3090" s="16" t="str">
        <f t="shared" si="437"/>
        <v>400</v>
      </c>
      <c r="M3090" s="16" t="str">
        <f>VLOOKUP(L3090:L6258,[11]FF!$A$10:$B$16,2,FALSE)</f>
        <v>Ingresos Propios</v>
      </c>
      <c r="N3090" s="16" t="str">
        <f t="shared" si="438"/>
        <v>409</v>
      </c>
      <c r="O3090" s="16" t="str">
        <f>VLOOKUP(N3090:N6258,[11]FF!$A$22:$B$93,2,FALSE)</f>
        <v>Pavimentación Hidráulica Privada Tecolotes</v>
      </c>
      <c r="P3090" s="16">
        <v>885589</v>
      </c>
      <c r="Q3090" s="16">
        <v>11</v>
      </c>
      <c r="R3090" s="17">
        <v>0</v>
      </c>
      <c r="S3090" s="17">
        <v>0</v>
      </c>
      <c r="T3090" s="17">
        <f t="shared" si="439"/>
        <v>0</v>
      </c>
      <c r="U3090" s="17">
        <v>0</v>
      </c>
      <c r="V3090" s="17">
        <v>133.33000000000001</v>
      </c>
      <c r="W3090" s="17">
        <f t="shared" si="440"/>
        <v>-133.33000000000001</v>
      </c>
      <c r="X3090" t="str">
        <f>VLOOKUP(J3090,'[12]Conver ASEJ VS Clave Nueva'!$A$4:$C$193,3,FALSE)</f>
        <v>6.4.1.9</v>
      </c>
      <c r="Y3090" t="str">
        <f>VLOOKUP(K3090,'[13]Conver ASEJ VS Clave Nueva'!$B$4:$D$193,3,FALSE)</f>
        <v>Otros  accesorios</v>
      </c>
    </row>
    <row r="3091" spans="1:25" x14ac:dyDescent="0.25">
      <c r="A3091" s="16">
        <v>88145</v>
      </c>
      <c r="B3091" s="16" t="s">
        <v>194</v>
      </c>
      <c r="C3091" s="16" t="str">
        <f t="shared" si="432"/>
        <v>2018</v>
      </c>
      <c r="D3091" s="16" t="str">
        <f t="shared" si="433"/>
        <v>060000</v>
      </c>
      <c r="E3091" s="16" t="str">
        <f>VLOOKUP(D3091:D6259,'[10]Catalogos CRI'!$A$10:$B$19,2,FALSE)</f>
        <v>APROVECHAMIENTOS</v>
      </c>
      <c r="F3091" s="16" t="str">
        <f t="shared" si="434"/>
        <v>064000</v>
      </c>
      <c r="G3091" s="16" t="str">
        <f>VLOOKUP(F3091:F6259,'[10]Catalogos CRI'!$A$24:$B$65,2,FALSE)</f>
        <v>ACCESORIOS DE LOS APORVECHAMIENTOS</v>
      </c>
      <c r="H3091" s="16" t="str">
        <f t="shared" si="435"/>
        <v>064010</v>
      </c>
      <c r="I3091" s="16" t="str">
        <f>VLOOKUP(H3091:H6259,'[10]Catalogos CRI'!$A$70:$B$148,2,FALSE)</f>
        <v>Otros no especificados</v>
      </c>
      <c r="J3091" s="16" t="str">
        <f t="shared" si="436"/>
        <v>064011</v>
      </c>
      <c r="K3091" s="16" t="str">
        <f>VLOOKUP(J3091:J6259,'[10]Catalogos CRI'!$A$153:$B$335,2,FALSE)</f>
        <v>Otros  accesorios</v>
      </c>
      <c r="L3091" s="16" t="str">
        <f t="shared" si="437"/>
        <v>400</v>
      </c>
      <c r="M3091" s="16" t="str">
        <f>VLOOKUP(L3091:L6259,[11]FF!$A$10:$B$16,2,FALSE)</f>
        <v>Ingresos Propios</v>
      </c>
      <c r="N3091" s="16" t="str">
        <f t="shared" si="438"/>
        <v>409</v>
      </c>
      <c r="O3091" s="16" t="str">
        <f>VLOOKUP(N3091:N6259,[11]FF!$A$22:$B$93,2,FALSE)</f>
        <v>Pavimentación Hidráulica Privada Tecolotes</v>
      </c>
      <c r="P3091" s="16">
        <v>885590</v>
      </c>
      <c r="Q3091" s="16">
        <v>12</v>
      </c>
      <c r="R3091" s="17">
        <v>0</v>
      </c>
      <c r="S3091" s="17">
        <v>0</v>
      </c>
      <c r="T3091" s="17">
        <f t="shared" si="439"/>
        <v>0</v>
      </c>
      <c r="U3091" s="17">
        <v>0</v>
      </c>
      <c r="V3091" s="17">
        <v>140.37</v>
      </c>
      <c r="W3091" s="17">
        <f t="shared" si="440"/>
        <v>-140.37</v>
      </c>
      <c r="X3091" t="str">
        <f>VLOOKUP(J3091,'[12]Conver ASEJ VS Clave Nueva'!$A$4:$C$193,3,FALSE)</f>
        <v>6.4.1.9</v>
      </c>
      <c r="Y3091" t="str">
        <f>VLOOKUP(K3091,'[13]Conver ASEJ VS Clave Nueva'!$B$4:$D$193,3,FALSE)</f>
        <v>Otros  accesorios</v>
      </c>
    </row>
    <row r="3092" spans="1:25" x14ac:dyDescent="0.25">
      <c r="A3092" s="16">
        <v>88146</v>
      </c>
      <c r="B3092" s="16" t="s">
        <v>195</v>
      </c>
      <c r="C3092" s="16" t="str">
        <f t="shared" si="432"/>
        <v>2018</v>
      </c>
      <c r="D3092" s="16" t="str">
        <f t="shared" si="433"/>
        <v>060000</v>
      </c>
      <c r="E3092" s="16" t="str">
        <f>VLOOKUP(D3092:D6260,'[10]Catalogos CRI'!$A$10:$B$19,2,FALSE)</f>
        <v>APROVECHAMIENTOS</v>
      </c>
      <c r="F3092" s="16" t="str">
        <f t="shared" si="434"/>
        <v>064000</v>
      </c>
      <c r="G3092" s="16" t="str">
        <f>VLOOKUP(F3092:F6260,'[10]Catalogos CRI'!$A$24:$B$65,2,FALSE)</f>
        <v>ACCESORIOS DE LOS APORVECHAMIENTOS</v>
      </c>
      <c r="H3092" s="16" t="str">
        <f t="shared" si="435"/>
        <v>064010</v>
      </c>
      <c r="I3092" s="16" t="str">
        <f>VLOOKUP(H3092:H6260,'[10]Catalogos CRI'!$A$70:$B$148,2,FALSE)</f>
        <v>Otros no especificados</v>
      </c>
      <c r="J3092" s="16" t="str">
        <f t="shared" si="436"/>
        <v>064011</v>
      </c>
      <c r="K3092" s="16" t="str">
        <f>VLOOKUP(J3092:J6260,'[10]Catalogos CRI'!$A$153:$B$335,2,FALSE)</f>
        <v>Otros  accesorios</v>
      </c>
      <c r="L3092" s="16" t="str">
        <f t="shared" si="437"/>
        <v>500</v>
      </c>
      <c r="M3092" s="16" t="str">
        <f>VLOOKUP(L3092:L6260,[11]FF!$A$10:$B$16,2,FALSE)</f>
        <v>Recursos Federales</v>
      </c>
      <c r="N3092" s="16" t="str">
        <f t="shared" si="438"/>
        <v>503</v>
      </c>
      <c r="O3092" s="16" t="str">
        <f>VLOOKUP(N3092:N6260,[11]FF!$A$22:$B$93,2,FALSE)</f>
        <v>Proyecto Desarrollo Regional 2018, Convenio B</v>
      </c>
      <c r="P3092" s="16">
        <v>885591</v>
      </c>
      <c r="Q3092" s="16">
        <v>1</v>
      </c>
      <c r="R3092" s="17">
        <v>0</v>
      </c>
      <c r="S3092" s="17">
        <v>0</v>
      </c>
      <c r="T3092" s="17">
        <f t="shared" si="439"/>
        <v>0</v>
      </c>
      <c r="U3092" s="17">
        <v>0</v>
      </c>
      <c r="V3092" s="17">
        <v>0</v>
      </c>
      <c r="W3092" s="17">
        <f t="shared" si="440"/>
        <v>0</v>
      </c>
      <c r="X3092" t="str">
        <f>VLOOKUP(J3092,'[12]Conver ASEJ VS Clave Nueva'!$A$4:$C$193,3,FALSE)</f>
        <v>6.4.1.9</v>
      </c>
      <c r="Y3092" t="str">
        <f>VLOOKUP(K3092,'[13]Conver ASEJ VS Clave Nueva'!$B$4:$D$193,3,FALSE)</f>
        <v>Otros  accesorios</v>
      </c>
    </row>
    <row r="3093" spans="1:25" x14ac:dyDescent="0.25">
      <c r="A3093" s="16">
        <v>88146</v>
      </c>
      <c r="B3093" s="16" t="s">
        <v>195</v>
      </c>
      <c r="C3093" s="16" t="str">
        <f t="shared" si="432"/>
        <v>2018</v>
      </c>
      <c r="D3093" s="16" t="str">
        <f t="shared" si="433"/>
        <v>060000</v>
      </c>
      <c r="E3093" s="16" t="str">
        <f>VLOOKUP(D3093:D6261,'[10]Catalogos CRI'!$A$10:$B$19,2,FALSE)</f>
        <v>APROVECHAMIENTOS</v>
      </c>
      <c r="F3093" s="16" t="str">
        <f t="shared" si="434"/>
        <v>064000</v>
      </c>
      <c r="G3093" s="16" t="str">
        <f>VLOOKUP(F3093:F6261,'[10]Catalogos CRI'!$A$24:$B$65,2,FALSE)</f>
        <v>ACCESORIOS DE LOS APORVECHAMIENTOS</v>
      </c>
      <c r="H3093" s="16" t="str">
        <f t="shared" si="435"/>
        <v>064010</v>
      </c>
      <c r="I3093" s="16" t="str">
        <f>VLOOKUP(H3093:H6261,'[10]Catalogos CRI'!$A$70:$B$148,2,FALSE)</f>
        <v>Otros no especificados</v>
      </c>
      <c r="J3093" s="16" t="str">
        <f t="shared" si="436"/>
        <v>064011</v>
      </c>
      <c r="K3093" s="16" t="str">
        <f>VLOOKUP(J3093:J6261,'[10]Catalogos CRI'!$A$153:$B$335,2,FALSE)</f>
        <v>Otros  accesorios</v>
      </c>
      <c r="L3093" s="16" t="str">
        <f t="shared" si="437"/>
        <v>500</v>
      </c>
      <c r="M3093" s="16" t="str">
        <f>VLOOKUP(L3093:L6261,[11]FF!$A$10:$B$16,2,FALSE)</f>
        <v>Recursos Federales</v>
      </c>
      <c r="N3093" s="16" t="str">
        <f t="shared" si="438"/>
        <v>503</v>
      </c>
      <c r="O3093" s="16" t="str">
        <f>VLOOKUP(N3093:N6261,[11]FF!$A$22:$B$93,2,FALSE)</f>
        <v>Proyecto Desarrollo Regional 2018, Convenio B</v>
      </c>
      <c r="P3093" s="16">
        <v>885592</v>
      </c>
      <c r="Q3093" s="16">
        <v>2</v>
      </c>
      <c r="R3093" s="17">
        <v>0</v>
      </c>
      <c r="S3093" s="17">
        <v>0</v>
      </c>
      <c r="T3093" s="17">
        <f t="shared" si="439"/>
        <v>0</v>
      </c>
      <c r="U3093" s="17">
        <v>0</v>
      </c>
      <c r="V3093" s="17">
        <v>0</v>
      </c>
      <c r="W3093" s="17">
        <f t="shared" si="440"/>
        <v>0</v>
      </c>
      <c r="X3093" t="str">
        <f>VLOOKUP(J3093,'[12]Conver ASEJ VS Clave Nueva'!$A$4:$C$193,3,FALSE)</f>
        <v>6.4.1.9</v>
      </c>
      <c r="Y3093" t="str">
        <f>VLOOKUP(K3093,'[13]Conver ASEJ VS Clave Nueva'!$B$4:$D$193,3,FALSE)</f>
        <v>Otros  accesorios</v>
      </c>
    </row>
    <row r="3094" spans="1:25" x14ac:dyDescent="0.25">
      <c r="A3094" s="16">
        <v>88146</v>
      </c>
      <c r="B3094" s="16" t="s">
        <v>195</v>
      </c>
      <c r="C3094" s="16" t="str">
        <f t="shared" si="432"/>
        <v>2018</v>
      </c>
      <c r="D3094" s="16" t="str">
        <f t="shared" si="433"/>
        <v>060000</v>
      </c>
      <c r="E3094" s="16" t="str">
        <f>VLOOKUP(D3094:D6262,'[10]Catalogos CRI'!$A$10:$B$19,2,FALSE)</f>
        <v>APROVECHAMIENTOS</v>
      </c>
      <c r="F3094" s="16" t="str">
        <f t="shared" si="434"/>
        <v>064000</v>
      </c>
      <c r="G3094" s="16" t="str">
        <f>VLOOKUP(F3094:F6262,'[10]Catalogos CRI'!$A$24:$B$65,2,FALSE)</f>
        <v>ACCESORIOS DE LOS APORVECHAMIENTOS</v>
      </c>
      <c r="H3094" s="16" t="str">
        <f t="shared" si="435"/>
        <v>064010</v>
      </c>
      <c r="I3094" s="16" t="str">
        <f>VLOOKUP(H3094:H6262,'[10]Catalogos CRI'!$A$70:$B$148,2,FALSE)</f>
        <v>Otros no especificados</v>
      </c>
      <c r="J3094" s="16" t="str">
        <f t="shared" si="436"/>
        <v>064011</v>
      </c>
      <c r="K3094" s="16" t="str">
        <f>VLOOKUP(J3094:J6262,'[10]Catalogos CRI'!$A$153:$B$335,2,FALSE)</f>
        <v>Otros  accesorios</v>
      </c>
      <c r="L3094" s="16" t="str">
        <f t="shared" si="437"/>
        <v>500</v>
      </c>
      <c r="M3094" s="16" t="str">
        <f>VLOOKUP(L3094:L6262,[11]FF!$A$10:$B$16,2,FALSE)</f>
        <v>Recursos Federales</v>
      </c>
      <c r="N3094" s="16" t="str">
        <f t="shared" si="438"/>
        <v>503</v>
      </c>
      <c r="O3094" s="16" t="str">
        <f>VLOOKUP(N3094:N6262,[11]FF!$A$22:$B$93,2,FALSE)</f>
        <v>Proyecto Desarrollo Regional 2018, Convenio B</v>
      </c>
      <c r="P3094" s="16">
        <v>885593</v>
      </c>
      <c r="Q3094" s="16">
        <v>3</v>
      </c>
      <c r="R3094" s="17">
        <v>0</v>
      </c>
      <c r="S3094" s="17">
        <v>0</v>
      </c>
      <c r="T3094" s="17">
        <f t="shared" si="439"/>
        <v>0</v>
      </c>
      <c r="U3094" s="17">
        <v>0</v>
      </c>
      <c r="V3094" s="17">
        <v>0</v>
      </c>
      <c r="W3094" s="17">
        <f t="shared" si="440"/>
        <v>0</v>
      </c>
      <c r="X3094" t="str">
        <f>VLOOKUP(J3094,'[12]Conver ASEJ VS Clave Nueva'!$A$4:$C$193,3,FALSE)</f>
        <v>6.4.1.9</v>
      </c>
      <c r="Y3094" t="str">
        <f>VLOOKUP(K3094,'[13]Conver ASEJ VS Clave Nueva'!$B$4:$D$193,3,FALSE)</f>
        <v>Otros  accesorios</v>
      </c>
    </row>
    <row r="3095" spans="1:25" x14ac:dyDescent="0.25">
      <c r="A3095" s="16">
        <v>88146</v>
      </c>
      <c r="B3095" s="16" t="s">
        <v>195</v>
      </c>
      <c r="C3095" s="16" t="str">
        <f t="shared" si="432"/>
        <v>2018</v>
      </c>
      <c r="D3095" s="16" t="str">
        <f t="shared" si="433"/>
        <v>060000</v>
      </c>
      <c r="E3095" s="16" t="str">
        <f>VLOOKUP(D3095:D6263,'[10]Catalogos CRI'!$A$10:$B$19,2,FALSE)</f>
        <v>APROVECHAMIENTOS</v>
      </c>
      <c r="F3095" s="16" t="str">
        <f t="shared" si="434"/>
        <v>064000</v>
      </c>
      <c r="G3095" s="16" t="str">
        <f>VLOOKUP(F3095:F6263,'[10]Catalogos CRI'!$A$24:$B$65,2,FALSE)</f>
        <v>ACCESORIOS DE LOS APORVECHAMIENTOS</v>
      </c>
      <c r="H3095" s="16" t="str">
        <f t="shared" si="435"/>
        <v>064010</v>
      </c>
      <c r="I3095" s="16" t="str">
        <f>VLOOKUP(H3095:H6263,'[10]Catalogos CRI'!$A$70:$B$148,2,FALSE)</f>
        <v>Otros no especificados</v>
      </c>
      <c r="J3095" s="16" t="str">
        <f t="shared" si="436"/>
        <v>064011</v>
      </c>
      <c r="K3095" s="16" t="str">
        <f>VLOOKUP(J3095:J6263,'[10]Catalogos CRI'!$A$153:$B$335,2,FALSE)</f>
        <v>Otros  accesorios</v>
      </c>
      <c r="L3095" s="16" t="str">
        <f t="shared" si="437"/>
        <v>500</v>
      </c>
      <c r="M3095" s="16" t="str">
        <f>VLOOKUP(L3095:L6263,[11]FF!$A$10:$B$16,2,FALSE)</f>
        <v>Recursos Federales</v>
      </c>
      <c r="N3095" s="16" t="str">
        <f t="shared" si="438"/>
        <v>503</v>
      </c>
      <c r="O3095" s="16" t="str">
        <f>VLOOKUP(N3095:N6263,[11]FF!$A$22:$B$93,2,FALSE)</f>
        <v>Proyecto Desarrollo Regional 2018, Convenio B</v>
      </c>
      <c r="P3095" s="16">
        <v>885594</v>
      </c>
      <c r="Q3095" s="16">
        <v>4</v>
      </c>
      <c r="R3095" s="17">
        <v>0</v>
      </c>
      <c r="S3095" s="17">
        <v>0</v>
      </c>
      <c r="T3095" s="17">
        <f t="shared" si="439"/>
        <v>0</v>
      </c>
      <c r="U3095" s="17">
        <v>0</v>
      </c>
      <c r="V3095" s="17">
        <v>0</v>
      </c>
      <c r="W3095" s="17">
        <f t="shared" si="440"/>
        <v>0</v>
      </c>
      <c r="X3095" t="str">
        <f>VLOOKUP(J3095,'[12]Conver ASEJ VS Clave Nueva'!$A$4:$C$193,3,FALSE)</f>
        <v>6.4.1.9</v>
      </c>
      <c r="Y3095" t="str">
        <f>VLOOKUP(K3095,'[13]Conver ASEJ VS Clave Nueva'!$B$4:$D$193,3,FALSE)</f>
        <v>Otros  accesorios</v>
      </c>
    </row>
    <row r="3096" spans="1:25" x14ac:dyDescent="0.25">
      <c r="A3096" s="16">
        <v>88146</v>
      </c>
      <c r="B3096" s="16" t="s">
        <v>195</v>
      </c>
      <c r="C3096" s="16" t="str">
        <f t="shared" si="432"/>
        <v>2018</v>
      </c>
      <c r="D3096" s="16" t="str">
        <f t="shared" si="433"/>
        <v>060000</v>
      </c>
      <c r="E3096" s="16" t="str">
        <f>VLOOKUP(D3096:D6264,'[10]Catalogos CRI'!$A$10:$B$19,2,FALSE)</f>
        <v>APROVECHAMIENTOS</v>
      </c>
      <c r="F3096" s="16" t="str">
        <f t="shared" si="434"/>
        <v>064000</v>
      </c>
      <c r="G3096" s="16" t="str">
        <f>VLOOKUP(F3096:F6264,'[10]Catalogos CRI'!$A$24:$B$65,2,FALSE)</f>
        <v>ACCESORIOS DE LOS APORVECHAMIENTOS</v>
      </c>
      <c r="H3096" s="16" t="str">
        <f t="shared" si="435"/>
        <v>064010</v>
      </c>
      <c r="I3096" s="16" t="str">
        <f>VLOOKUP(H3096:H6264,'[10]Catalogos CRI'!$A$70:$B$148,2,FALSE)</f>
        <v>Otros no especificados</v>
      </c>
      <c r="J3096" s="16" t="str">
        <f t="shared" si="436"/>
        <v>064011</v>
      </c>
      <c r="K3096" s="16" t="str">
        <f>VLOOKUP(J3096:J6264,'[10]Catalogos CRI'!$A$153:$B$335,2,FALSE)</f>
        <v>Otros  accesorios</v>
      </c>
      <c r="L3096" s="16" t="str">
        <f t="shared" si="437"/>
        <v>500</v>
      </c>
      <c r="M3096" s="16" t="str">
        <f>VLOOKUP(L3096:L6264,[11]FF!$A$10:$B$16,2,FALSE)</f>
        <v>Recursos Federales</v>
      </c>
      <c r="N3096" s="16" t="str">
        <f t="shared" si="438"/>
        <v>503</v>
      </c>
      <c r="O3096" s="16" t="str">
        <f>VLOOKUP(N3096:N6264,[11]FF!$A$22:$B$93,2,FALSE)</f>
        <v>Proyecto Desarrollo Regional 2018, Convenio B</v>
      </c>
      <c r="P3096" s="16">
        <v>885595</v>
      </c>
      <c r="Q3096" s="16">
        <v>5</v>
      </c>
      <c r="R3096" s="17">
        <v>0</v>
      </c>
      <c r="S3096" s="17">
        <v>0</v>
      </c>
      <c r="T3096" s="17">
        <f t="shared" si="439"/>
        <v>0</v>
      </c>
      <c r="U3096" s="17">
        <v>0</v>
      </c>
      <c r="V3096" s="17">
        <v>0</v>
      </c>
      <c r="W3096" s="17">
        <f t="shared" si="440"/>
        <v>0</v>
      </c>
      <c r="X3096" t="str">
        <f>VLOOKUP(J3096,'[12]Conver ASEJ VS Clave Nueva'!$A$4:$C$193,3,FALSE)</f>
        <v>6.4.1.9</v>
      </c>
      <c r="Y3096" t="str">
        <f>VLOOKUP(K3096,'[13]Conver ASEJ VS Clave Nueva'!$B$4:$D$193,3,FALSE)</f>
        <v>Otros  accesorios</v>
      </c>
    </row>
    <row r="3097" spans="1:25" x14ac:dyDescent="0.25">
      <c r="A3097" s="16">
        <v>88146</v>
      </c>
      <c r="B3097" s="16" t="s">
        <v>195</v>
      </c>
      <c r="C3097" s="16" t="str">
        <f t="shared" si="432"/>
        <v>2018</v>
      </c>
      <c r="D3097" s="16" t="str">
        <f t="shared" si="433"/>
        <v>060000</v>
      </c>
      <c r="E3097" s="16" t="str">
        <f>VLOOKUP(D3097:D6265,'[10]Catalogos CRI'!$A$10:$B$19,2,FALSE)</f>
        <v>APROVECHAMIENTOS</v>
      </c>
      <c r="F3097" s="16" t="str">
        <f t="shared" si="434"/>
        <v>064000</v>
      </c>
      <c r="G3097" s="16" t="str">
        <f>VLOOKUP(F3097:F6265,'[10]Catalogos CRI'!$A$24:$B$65,2,FALSE)</f>
        <v>ACCESORIOS DE LOS APORVECHAMIENTOS</v>
      </c>
      <c r="H3097" s="16" t="str">
        <f t="shared" si="435"/>
        <v>064010</v>
      </c>
      <c r="I3097" s="16" t="str">
        <f>VLOOKUP(H3097:H6265,'[10]Catalogos CRI'!$A$70:$B$148,2,FALSE)</f>
        <v>Otros no especificados</v>
      </c>
      <c r="J3097" s="16" t="str">
        <f t="shared" si="436"/>
        <v>064011</v>
      </c>
      <c r="K3097" s="16" t="str">
        <f>VLOOKUP(J3097:J6265,'[10]Catalogos CRI'!$A$153:$B$335,2,FALSE)</f>
        <v>Otros  accesorios</v>
      </c>
      <c r="L3097" s="16" t="str">
        <f t="shared" si="437"/>
        <v>500</v>
      </c>
      <c r="M3097" s="16" t="str">
        <f>VLOOKUP(L3097:L6265,[11]FF!$A$10:$B$16,2,FALSE)</f>
        <v>Recursos Federales</v>
      </c>
      <c r="N3097" s="16" t="str">
        <f t="shared" si="438"/>
        <v>503</v>
      </c>
      <c r="O3097" s="16" t="str">
        <f>VLOOKUP(N3097:N6265,[11]FF!$A$22:$B$93,2,FALSE)</f>
        <v>Proyecto Desarrollo Regional 2018, Convenio B</v>
      </c>
      <c r="P3097" s="16">
        <v>885596</v>
      </c>
      <c r="Q3097" s="16">
        <v>6</v>
      </c>
      <c r="R3097" s="17">
        <v>0</v>
      </c>
      <c r="S3097" s="17">
        <v>29178.74</v>
      </c>
      <c r="T3097" s="17">
        <f t="shared" si="439"/>
        <v>29178.74</v>
      </c>
      <c r="U3097" s="17">
        <v>0</v>
      </c>
      <c r="V3097" s="17">
        <v>29178.74</v>
      </c>
      <c r="W3097" s="17">
        <f t="shared" si="440"/>
        <v>0</v>
      </c>
      <c r="X3097" t="str">
        <f>VLOOKUP(J3097,'[12]Conver ASEJ VS Clave Nueva'!$A$4:$C$193,3,FALSE)</f>
        <v>6.4.1.9</v>
      </c>
      <c r="Y3097" t="str">
        <f>VLOOKUP(K3097,'[13]Conver ASEJ VS Clave Nueva'!$B$4:$D$193,3,FALSE)</f>
        <v>Otros  accesorios</v>
      </c>
    </row>
    <row r="3098" spans="1:25" x14ac:dyDescent="0.25">
      <c r="A3098" s="16">
        <v>88146</v>
      </c>
      <c r="B3098" s="16" t="s">
        <v>195</v>
      </c>
      <c r="C3098" s="16" t="str">
        <f t="shared" si="432"/>
        <v>2018</v>
      </c>
      <c r="D3098" s="16" t="str">
        <f t="shared" si="433"/>
        <v>060000</v>
      </c>
      <c r="E3098" s="16" t="str">
        <f>VLOOKUP(D3098:D6266,'[10]Catalogos CRI'!$A$10:$B$19,2,FALSE)</f>
        <v>APROVECHAMIENTOS</v>
      </c>
      <c r="F3098" s="16" t="str">
        <f t="shared" si="434"/>
        <v>064000</v>
      </c>
      <c r="G3098" s="16" t="str">
        <f>VLOOKUP(F3098:F6266,'[10]Catalogos CRI'!$A$24:$B$65,2,FALSE)</f>
        <v>ACCESORIOS DE LOS APORVECHAMIENTOS</v>
      </c>
      <c r="H3098" s="16" t="str">
        <f t="shared" si="435"/>
        <v>064010</v>
      </c>
      <c r="I3098" s="16" t="str">
        <f>VLOOKUP(H3098:H6266,'[10]Catalogos CRI'!$A$70:$B$148,2,FALSE)</f>
        <v>Otros no especificados</v>
      </c>
      <c r="J3098" s="16" t="str">
        <f t="shared" si="436"/>
        <v>064011</v>
      </c>
      <c r="K3098" s="16" t="str">
        <f>VLOOKUP(J3098:J6266,'[10]Catalogos CRI'!$A$153:$B$335,2,FALSE)</f>
        <v>Otros  accesorios</v>
      </c>
      <c r="L3098" s="16" t="str">
        <f t="shared" si="437"/>
        <v>500</v>
      </c>
      <c r="M3098" s="16" t="str">
        <f>VLOOKUP(L3098:L6266,[11]FF!$A$10:$B$16,2,FALSE)</f>
        <v>Recursos Federales</v>
      </c>
      <c r="N3098" s="16" t="str">
        <f t="shared" si="438"/>
        <v>503</v>
      </c>
      <c r="O3098" s="16" t="str">
        <f>VLOOKUP(N3098:N6266,[11]FF!$A$22:$B$93,2,FALSE)</f>
        <v>Proyecto Desarrollo Regional 2018, Convenio B</v>
      </c>
      <c r="P3098" s="16">
        <v>885597</v>
      </c>
      <c r="Q3098" s="16">
        <v>7</v>
      </c>
      <c r="R3098" s="17">
        <v>0</v>
      </c>
      <c r="S3098" s="17">
        <v>0</v>
      </c>
      <c r="T3098" s="17">
        <f t="shared" si="439"/>
        <v>0</v>
      </c>
      <c r="U3098" s="17">
        <v>0</v>
      </c>
      <c r="V3098" s="17">
        <v>35885.97</v>
      </c>
      <c r="W3098" s="17">
        <f t="shared" si="440"/>
        <v>-35885.97</v>
      </c>
      <c r="X3098" t="str">
        <f>VLOOKUP(J3098,'[12]Conver ASEJ VS Clave Nueva'!$A$4:$C$193,3,FALSE)</f>
        <v>6.4.1.9</v>
      </c>
      <c r="Y3098" t="str">
        <f>VLOOKUP(K3098,'[13]Conver ASEJ VS Clave Nueva'!$B$4:$D$193,3,FALSE)</f>
        <v>Otros  accesorios</v>
      </c>
    </row>
    <row r="3099" spans="1:25" x14ac:dyDescent="0.25">
      <c r="A3099" s="16">
        <v>88146</v>
      </c>
      <c r="B3099" s="16" t="s">
        <v>195</v>
      </c>
      <c r="C3099" s="16" t="str">
        <f t="shared" si="432"/>
        <v>2018</v>
      </c>
      <c r="D3099" s="16" t="str">
        <f t="shared" si="433"/>
        <v>060000</v>
      </c>
      <c r="E3099" s="16" t="str">
        <f>VLOOKUP(D3099:D6267,'[10]Catalogos CRI'!$A$10:$B$19,2,FALSE)</f>
        <v>APROVECHAMIENTOS</v>
      </c>
      <c r="F3099" s="16" t="str">
        <f t="shared" si="434"/>
        <v>064000</v>
      </c>
      <c r="G3099" s="16" t="str">
        <f>VLOOKUP(F3099:F6267,'[10]Catalogos CRI'!$A$24:$B$65,2,FALSE)</f>
        <v>ACCESORIOS DE LOS APORVECHAMIENTOS</v>
      </c>
      <c r="H3099" s="16" t="str">
        <f t="shared" si="435"/>
        <v>064010</v>
      </c>
      <c r="I3099" s="16" t="str">
        <f>VLOOKUP(H3099:H6267,'[10]Catalogos CRI'!$A$70:$B$148,2,FALSE)</f>
        <v>Otros no especificados</v>
      </c>
      <c r="J3099" s="16" t="str">
        <f t="shared" si="436"/>
        <v>064011</v>
      </c>
      <c r="K3099" s="16" t="str">
        <f>VLOOKUP(J3099:J6267,'[10]Catalogos CRI'!$A$153:$B$335,2,FALSE)</f>
        <v>Otros  accesorios</v>
      </c>
      <c r="L3099" s="16" t="str">
        <f t="shared" si="437"/>
        <v>500</v>
      </c>
      <c r="M3099" s="16" t="str">
        <f>VLOOKUP(L3099:L6267,[11]FF!$A$10:$B$16,2,FALSE)</f>
        <v>Recursos Federales</v>
      </c>
      <c r="N3099" s="16" t="str">
        <f t="shared" si="438"/>
        <v>503</v>
      </c>
      <c r="O3099" s="16" t="str">
        <f>VLOOKUP(N3099:N6267,[11]FF!$A$22:$B$93,2,FALSE)</f>
        <v>Proyecto Desarrollo Regional 2018, Convenio B</v>
      </c>
      <c r="P3099" s="16">
        <v>885598</v>
      </c>
      <c r="Q3099" s="16">
        <v>8</v>
      </c>
      <c r="R3099" s="17">
        <v>0</v>
      </c>
      <c r="S3099" s="17">
        <v>0</v>
      </c>
      <c r="T3099" s="17">
        <f t="shared" si="439"/>
        <v>0</v>
      </c>
      <c r="U3099" s="17">
        <v>0</v>
      </c>
      <c r="V3099" s="17">
        <v>40950.44</v>
      </c>
      <c r="W3099" s="17">
        <f t="shared" si="440"/>
        <v>-40950.44</v>
      </c>
      <c r="X3099" t="str">
        <f>VLOOKUP(J3099,'[12]Conver ASEJ VS Clave Nueva'!$A$4:$C$193,3,FALSE)</f>
        <v>6.4.1.9</v>
      </c>
      <c r="Y3099" t="str">
        <f>VLOOKUP(K3099,'[13]Conver ASEJ VS Clave Nueva'!$B$4:$D$193,3,FALSE)</f>
        <v>Otros  accesorios</v>
      </c>
    </row>
    <row r="3100" spans="1:25" x14ac:dyDescent="0.25">
      <c r="A3100" s="16">
        <v>88146</v>
      </c>
      <c r="B3100" s="16" t="s">
        <v>195</v>
      </c>
      <c r="C3100" s="16" t="str">
        <f t="shared" si="432"/>
        <v>2018</v>
      </c>
      <c r="D3100" s="16" t="str">
        <f t="shared" si="433"/>
        <v>060000</v>
      </c>
      <c r="E3100" s="16" t="str">
        <f>VLOOKUP(D3100:D6268,'[10]Catalogos CRI'!$A$10:$B$19,2,FALSE)</f>
        <v>APROVECHAMIENTOS</v>
      </c>
      <c r="F3100" s="16" t="str">
        <f t="shared" si="434"/>
        <v>064000</v>
      </c>
      <c r="G3100" s="16" t="str">
        <f>VLOOKUP(F3100:F6268,'[10]Catalogos CRI'!$A$24:$B$65,2,FALSE)</f>
        <v>ACCESORIOS DE LOS APORVECHAMIENTOS</v>
      </c>
      <c r="H3100" s="16" t="str">
        <f t="shared" si="435"/>
        <v>064010</v>
      </c>
      <c r="I3100" s="16" t="str">
        <f>VLOOKUP(H3100:H6268,'[10]Catalogos CRI'!$A$70:$B$148,2,FALSE)</f>
        <v>Otros no especificados</v>
      </c>
      <c r="J3100" s="16" t="str">
        <f t="shared" si="436"/>
        <v>064011</v>
      </c>
      <c r="K3100" s="16" t="str">
        <f>VLOOKUP(J3100:J6268,'[10]Catalogos CRI'!$A$153:$B$335,2,FALSE)</f>
        <v>Otros  accesorios</v>
      </c>
      <c r="L3100" s="16" t="str">
        <f t="shared" si="437"/>
        <v>500</v>
      </c>
      <c r="M3100" s="16" t="str">
        <f>VLOOKUP(L3100:L6268,[11]FF!$A$10:$B$16,2,FALSE)</f>
        <v>Recursos Federales</v>
      </c>
      <c r="N3100" s="16" t="str">
        <f t="shared" si="438"/>
        <v>503</v>
      </c>
      <c r="O3100" s="16" t="str">
        <f>VLOOKUP(N3100:N6268,[11]FF!$A$22:$B$93,2,FALSE)</f>
        <v>Proyecto Desarrollo Regional 2018, Convenio B</v>
      </c>
      <c r="P3100" s="16">
        <v>885599</v>
      </c>
      <c r="Q3100" s="16">
        <v>9</v>
      </c>
      <c r="R3100" s="17">
        <v>0</v>
      </c>
      <c r="S3100" s="17">
        <v>0</v>
      </c>
      <c r="T3100" s="17">
        <f t="shared" si="439"/>
        <v>0</v>
      </c>
      <c r="U3100" s="17">
        <v>0</v>
      </c>
      <c r="V3100" s="17">
        <v>16638.009999999998</v>
      </c>
      <c r="W3100" s="17">
        <f t="shared" si="440"/>
        <v>-16638.009999999998</v>
      </c>
      <c r="X3100" t="str">
        <f>VLOOKUP(J3100,'[12]Conver ASEJ VS Clave Nueva'!$A$4:$C$193,3,FALSE)</f>
        <v>6.4.1.9</v>
      </c>
      <c r="Y3100" t="str">
        <f>VLOOKUP(K3100,'[13]Conver ASEJ VS Clave Nueva'!$B$4:$D$193,3,FALSE)</f>
        <v>Otros  accesorios</v>
      </c>
    </row>
    <row r="3101" spans="1:25" x14ac:dyDescent="0.25">
      <c r="A3101" s="16">
        <v>88146</v>
      </c>
      <c r="B3101" s="16" t="s">
        <v>195</v>
      </c>
      <c r="C3101" s="16" t="str">
        <f t="shared" si="432"/>
        <v>2018</v>
      </c>
      <c r="D3101" s="16" t="str">
        <f t="shared" si="433"/>
        <v>060000</v>
      </c>
      <c r="E3101" s="16" t="str">
        <f>VLOOKUP(D3101:D6269,'[10]Catalogos CRI'!$A$10:$B$19,2,FALSE)</f>
        <v>APROVECHAMIENTOS</v>
      </c>
      <c r="F3101" s="16" t="str">
        <f t="shared" si="434"/>
        <v>064000</v>
      </c>
      <c r="G3101" s="16" t="str">
        <f>VLOOKUP(F3101:F6269,'[10]Catalogos CRI'!$A$24:$B$65,2,FALSE)</f>
        <v>ACCESORIOS DE LOS APORVECHAMIENTOS</v>
      </c>
      <c r="H3101" s="16" t="str">
        <f t="shared" si="435"/>
        <v>064010</v>
      </c>
      <c r="I3101" s="16" t="str">
        <f>VLOOKUP(H3101:H6269,'[10]Catalogos CRI'!$A$70:$B$148,2,FALSE)</f>
        <v>Otros no especificados</v>
      </c>
      <c r="J3101" s="16" t="str">
        <f t="shared" si="436"/>
        <v>064011</v>
      </c>
      <c r="K3101" s="16" t="str">
        <f>VLOOKUP(J3101:J6269,'[10]Catalogos CRI'!$A$153:$B$335,2,FALSE)</f>
        <v>Otros  accesorios</v>
      </c>
      <c r="L3101" s="16" t="str">
        <f t="shared" si="437"/>
        <v>500</v>
      </c>
      <c r="M3101" s="16" t="str">
        <f>VLOOKUP(L3101:L6269,[11]FF!$A$10:$B$16,2,FALSE)</f>
        <v>Recursos Federales</v>
      </c>
      <c r="N3101" s="16" t="str">
        <f t="shared" si="438"/>
        <v>503</v>
      </c>
      <c r="O3101" s="16" t="str">
        <f>VLOOKUP(N3101:N6269,[11]FF!$A$22:$B$93,2,FALSE)</f>
        <v>Proyecto Desarrollo Regional 2018, Convenio B</v>
      </c>
      <c r="P3101" s="16">
        <v>885600</v>
      </c>
      <c r="Q3101" s="16">
        <v>10</v>
      </c>
      <c r="R3101" s="17">
        <v>0</v>
      </c>
      <c r="S3101" s="17">
        <v>0</v>
      </c>
      <c r="T3101" s="17">
        <f t="shared" si="439"/>
        <v>0</v>
      </c>
      <c r="U3101" s="17">
        <v>0</v>
      </c>
      <c r="V3101" s="17">
        <v>24846.63</v>
      </c>
      <c r="W3101" s="17">
        <f t="shared" si="440"/>
        <v>-24846.63</v>
      </c>
      <c r="X3101" t="str">
        <f>VLOOKUP(J3101,'[12]Conver ASEJ VS Clave Nueva'!$A$4:$C$193,3,FALSE)</f>
        <v>6.4.1.9</v>
      </c>
      <c r="Y3101" t="str">
        <f>VLOOKUP(K3101,'[13]Conver ASEJ VS Clave Nueva'!$B$4:$D$193,3,FALSE)</f>
        <v>Otros  accesorios</v>
      </c>
    </row>
    <row r="3102" spans="1:25" x14ac:dyDescent="0.25">
      <c r="A3102" s="16">
        <v>88146</v>
      </c>
      <c r="B3102" s="16" t="s">
        <v>195</v>
      </c>
      <c r="C3102" s="16" t="str">
        <f t="shared" si="432"/>
        <v>2018</v>
      </c>
      <c r="D3102" s="16" t="str">
        <f t="shared" si="433"/>
        <v>060000</v>
      </c>
      <c r="E3102" s="16" t="str">
        <f>VLOOKUP(D3102:D6270,'[10]Catalogos CRI'!$A$10:$B$19,2,FALSE)</f>
        <v>APROVECHAMIENTOS</v>
      </c>
      <c r="F3102" s="16" t="str">
        <f t="shared" si="434"/>
        <v>064000</v>
      </c>
      <c r="G3102" s="16" t="str">
        <f>VLOOKUP(F3102:F6270,'[10]Catalogos CRI'!$A$24:$B$65,2,FALSE)</f>
        <v>ACCESORIOS DE LOS APORVECHAMIENTOS</v>
      </c>
      <c r="H3102" s="16" t="str">
        <f t="shared" si="435"/>
        <v>064010</v>
      </c>
      <c r="I3102" s="16" t="str">
        <f>VLOOKUP(H3102:H6270,'[10]Catalogos CRI'!$A$70:$B$148,2,FALSE)</f>
        <v>Otros no especificados</v>
      </c>
      <c r="J3102" s="16" t="str">
        <f t="shared" si="436"/>
        <v>064011</v>
      </c>
      <c r="K3102" s="16" t="str">
        <f>VLOOKUP(J3102:J6270,'[10]Catalogos CRI'!$A$153:$B$335,2,FALSE)</f>
        <v>Otros  accesorios</v>
      </c>
      <c r="L3102" s="16" t="str">
        <f t="shared" si="437"/>
        <v>500</v>
      </c>
      <c r="M3102" s="16" t="str">
        <f>VLOOKUP(L3102:L6270,[11]FF!$A$10:$B$16,2,FALSE)</f>
        <v>Recursos Federales</v>
      </c>
      <c r="N3102" s="16" t="str">
        <f t="shared" si="438"/>
        <v>503</v>
      </c>
      <c r="O3102" s="16" t="str">
        <f>VLOOKUP(N3102:N6270,[11]FF!$A$22:$B$93,2,FALSE)</f>
        <v>Proyecto Desarrollo Regional 2018, Convenio B</v>
      </c>
      <c r="P3102" s="16">
        <v>885601</v>
      </c>
      <c r="Q3102" s="16">
        <v>11</v>
      </c>
      <c r="R3102" s="17">
        <v>0</v>
      </c>
      <c r="S3102" s="17">
        <v>0</v>
      </c>
      <c r="T3102" s="17">
        <f t="shared" si="439"/>
        <v>0</v>
      </c>
      <c r="U3102" s="17">
        <v>0</v>
      </c>
      <c r="V3102" s="17">
        <v>32927.78</v>
      </c>
      <c r="W3102" s="17">
        <f t="shared" si="440"/>
        <v>-32927.78</v>
      </c>
      <c r="X3102" t="str">
        <f>VLOOKUP(J3102,'[12]Conver ASEJ VS Clave Nueva'!$A$4:$C$193,3,FALSE)</f>
        <v>6.4.1.9</v>
      </c>
      <c r="Y3102" t="str">
        <f>VLOOKUP(K3102,'[13]Conver ASEJ VS Clave Nueva'!$B$4:$D$193,3,FALSE)</f>
        <v>Otros  accesorios</v>
      </c>
    </row>
    <row r="3103" spans="1:25" x14ac:dyDescent="0.25">
      <c r="A3103" s="16">
        <v>88146</v>
      </c>
      <c r="B3103" s="16" t="s">
        <v>195</v>
      </c>
      <c r="C3103" s="16" t="str">
        <f t="shared" si="432"/>
        <v>2018</v>
      </c>
      <c r="D3103" s="16" t="str">
        <f t="shared" si="433"/>
        <v>060000</v>
      </c>
      <c r="E3103" s="16" t="str">
        <f>VLOOKUP(D3103:D6271,'[10]Catalogos CRI'!$A$10:$B$19,2,FALSE)</f>
        <v>APROVECHAMIENTOS</v>
      </c>
      <c r="F3103" s="16" t="str">
        <f t="shared" si="434"/>
        <v>064000</v>
      </c>
      <c r="G3103" s="16" t="str">
        <f>VLOOKUP(F3103:F6271,'[10]Catalogos CRI'!$A$24:$B$65,2,FALSE)</f>
        <v>ACCESORIOS DE LOS APORVECHAMIENTOS</v>
      </c>
      <c r="H3103" s="16" t="str">
        <f t="shared" si="435"/>
        <v>064010</v>
      </c>
      <c r="I3103" s="16" t="str">
        <f>VLOOKUP(H3103:H6271,'[10]Catalogos CRI'!$A$70:$B$148,2,FALSE)</f>
        <v>Otros no especificados</v>
      </c>
      <c r="J3103" s="16" t="str">
        <f t="shared" si="436"/>
        <v>064011</v>
      </c>
      <c r="K3103" s="16" t="str">
        <f>VLOOKUP(J3103:J6271,'[10]Catalogos CRI'!$A$153:$B$335,2,FALSE)</f>
        <v>Otros  accesorios</v>
      </c>
      <c r="L3103" s="16" t="str">
        <f t="shared" si="437"/>
        <v>500</v>
      </c>
      <c r="M3103" s="16" t="str">
        <f>VLOOKUP(L3103:L6271,[11]FF!$A$10:$B$16,2,FALSE)</f>
        <v>Recursos Federales</v>
      </c>
      <c r="N3103" s="16" t="str">
        <f t="shared" si="438"/>
        <v>503</v>
      </c>
      <c r="O3103" s="16" t="str">
        <f>VLOOKUP(N3103:N6271,[11]FF!$A$22:$B$93,2,FALSE)</f>
        <v>Proyecto Desarrollo Regional 2018, Convenio B</v>
      </c>
      <c r="P3103" s="16">
        <v>885602</v>
      </c>
      <c r="Q3103" s="16">
        <v>12</v>
      </c>
      <c r="R3103" s="17">
        <v>0</v>
      </c>
      <c r="S3103" s="17">
        <v>0</v>
      </c>
      <c r="T3103" s="17">
        <f t="shared" si="439"/>
        <v>0</v>
      </c>
      <c r="U3103" s="17">
        <v>0</v>
      </c>
      <c r="V3103" s="17">
        <v>22861.5</v>
      </c>
      <c r="W3103" s="17">
        <f t="shared" si="440"/>
        <v>-22861.5</v>
      </c>
      <c r="X3103" t="str">
        <f>VLOOKUP(J3103,'[12]Conver ASEJ VS Clave Nueva'!$A$4:$C$193,3,FALSE)</f>
        <v>6.4.1.9</v>
      </c>
      <c r="Y3103" t="str">
        <f>VLOOKUP(K3103,'[13]Conver ASEJ VS Clave Nueva'!$B$4:$D$193,3,FALSE)</f>
        <v>Otros  accesorios</v>
      </c>
    </row>
    <row r="3104" spans="1:25" x14ac:dyDescent="0.25">
      <c r="A3104" s="16">
        <v>88528</v>
      </c>
      <c r="B3104" s="16" t="s">
        <v>201</v>
      </c>
      <c r="C3104" s="16" t="str">
        <f t="shared" si="432"/>
        <v>2018</v>
      </c>
      <c r="D3104" s="16" t="str">
        <f t="shared" si="433"/>
        <v>060000</v>
      </c>
      <c r="E3104" s="16" t="str">
        <f>VLOOKUP(D3104:D6272,'[10]Catalogos CRI'!$A$10:$B$19,2,FALSE)</f>
        <v>APROVECHAMIENTOS</v>
      </c>
      <c r="F3104" s="16" t="str">
        <f t="shared" si="434"/>
        <v>064000</v>
      </c>
      <c r="G3104" s="16" t="str">
        <f>VLOOKUP(F3104:F6272,'[10]Catalogos CRI'!$A$24:$B$65,2,FALSE)</f>
        <v>ACCESORIOS DE LOS APORVECHAMIENTOS</v>
      </c>
      <c r="H3104" s="16" t="str">
        <f t="shared" si="435"/>
        <v>064010</v>
      </c>
      <c r="I3104" s="16" t="str">
        <f>VLOOKUP(H3104:H6272,'[10]Catalogos CRI'!$A$70:$B$148,2,FALSE)</f>
        <v>Otros no especificados</v>
      </c>
      <c r="J3104" s="16" t="str">
        <f t="shared" si="436"/>
        <v>064011</v>
      </c>
      <c r="K3104" s="16" t="str">
        <f>VLOOKUP(J3104:J6272,'[10]Catalogos CRI'!$A$153:$B$335,2,FALSE)</f>
        <v>Otros  accesorios</v>
      </c>
      <c r="L3104" s="16" t="str">
        <f t="shared" si="437"/>
        <v>500</v>
      </c>
      <c r="M3104" s="16" t="str">
        <f>VLOOKUP(L3104:L6272,[11]FF!$A$10:$B$16,2,FALSE)</f>
        <v>Recursos Federales</v>
      </c>
      <c r="N3104" s="16" t="str">
        <f t="shared" si="438"/>
        <v>576</v>
      </c>
      <c r="O3104" s="16" t="str">
        <f>VLOOKUP(N3104:N6272,[11]FF!$A$22:$B$93,2,FALSE)</f>
        <v>Rescate Espacios Públicos 2018</v>
      </c>
      <c r="P3104" s="16">
        <v>887879</v>
      </c>
      <c r="Q3104" s="16">
        <v>1</v>
      </c>
      <c r="R3104" s="17">
        <v>0</v>
      </c>
      <c r="S3104" s="17">
        <v>0</v>
      </c>
      <c r="T3104" s="17">
        <f t="shared" si="439"/>
        <v>0</v>
      </c>
      <c r="U3104" s="17">
        <v>0</v>
      </c>
      <c r="V3104" s="17">
        <v>0</v>
      </c>
      <c r="W3104" s="17">
        <f t="shared" si="440"/>
        <v>0</v>
      </c>
      <c r="X3104" t="str">
        <f>VLOOKUP(J3104,'[12]Conver ASEJ VS Clave Nueva'!$A$4:$C$193,3,FALSE)</f>
        <v>6.4.1.9</v>
      </c>
      <c r="Y3104" t="str">
        <f>VLOOKUP(K3104,'[13]Conver ASEJ VS Clave Nueva'!$B$4:$D$193,3,FALSE)</f>
        <v>Otros  accesorios</v>
      </c>
    </row>
    <row r="3105" spans="1:25" x14ac:dyDescent="0.25">
      <c r="A3105" s="16">
        <v>88528</v>
      </c>
      <c r="B3105" s="16" t="s">
        <v>201</v>
      </c>
      <c r="C3105" s="16" t="str">
        <f t="shared" si="432"/>
        <v>2018</v>
      </c>
      <c r="D3105" s="16" t="str">
        <f t="shared" si="433"/>
        <v>060000</v>
      </c>
      <c r="E3105" s="16" t="str">
        <f>VLOOKUP(D3105:D6273,'[10]Catalogos CRI'!$A$10:$B$19,2,FALSE)</f>
        <v>APROVECHAMIENTOS</v>
      </c>
      <c r="F3105" s="16" t="str">
        <f t="shared" si="434"/>
        <v>064000</v>
      </c>
      <c r="G3105" s="16" t="str">
        <f>VLOOKUP(F3105:F6273,'[10]Catalogos CRI'!$A$24:$B$65,2,FALSE)</f>
        <v>ACCESORIOS DE LOS APORVECHAMIENTOS</v>
      </c>
      <c r="H3105" s="16" t="str">
        <f t="shared" si="435"/>
        <v>064010</v>
      </c>
      <c r="I3105" s="16" t="str">
        <f>VLOOKUP(H3105:H6273,'[10]Catalogos CRI'!$A$70:$B$148,2,FALSE)</f>
        <v>Otros no especificados</v>
      </c>
      <c r="J3105" s="16" t="str">
        <f t="shared" si="436"/>
        <v>064011</v>
      </c>
      <c r="K3105" s="16" t="str">
        <f>VLOOKUP(J3105:J6273,'[10]Catalogos CRI'!$A$153:$B$335,2,FALSE)</f>
        <v>Otros  accesorios</v>
      </c>
      <c r="L3105" s="16" t="str">
        <f t="shared" si="437"/>
        <v>500</v>
      </c>
      <c r="M3105" s="16" t="str">
        <f>VLOOKUP(L3105:L6273,[11]FF!$A$10:$B$16,2,FALSE)</f>
        <v>Recursos Federales</v>
      </c>
      <c r="N3105" s="16" t="str">
        <f t="shared" si="438"/>
        <v>576</v>
      </c>
      <c r="O3105" s="16" t="str">
        <f>VLOOKUP(N3105:N6273,[11]FF!$A$22:$B$93,2,FALSE)</f>
        <v>Rescate Espacios Públicos 2018</v>
      </c>
      <c r="P3105" s="16">
        <v>887880</v>
      </c>
      <c r="Q3105" s="16">
        <v>2</v>
      </c>
      <c r="R3105" s="17">
        <v>0</v>
      </c>
      <c r="S3105" s="17">
        <v>0</v>
      </c>
      <c r="T3105" s="17">
        <f t="shared" si="439"/>
        <v>0</v>
      </c>
      <c r="U3105" s="17">
        <v>0</v>
      </c>
      <c r="V3105" s="17">
        <v>0</v>
      </c>
      <c r="W3105" s="17">
        <f t="shared" si="440"/>
        <v>0</v>
      </c>
      <c r="X3105" t="str">
        <f>VLOOKUP(J3105,'[12]Conver ASEJ VS Clave Nueva'!$A$4:$C$193,3,FALSE)</f>
        <v>6.4.1.9</v>
      </c>
      <c r="Y3105" t="str">
        <f>VLOOKUP(K3105,'[13]Conver ASEJ VS Clave Nueva'!$B$4:$D$193,3,FALSE)</f>
        <v>Otros  accesorios</v>
      </c>
    </row>
    <row r="3106" spans="1:25" x14ac:dyDescent="0.25">
      <c r="A3106" s="16">
        <v>88528</v>
      </c>
      <c r="B3106" s="16" t="s">
        <v>201</v>
      </c>
      <c r="C3106" s="16" t="str">
        <f t="shared" si="432"/>
        <v>2018</v>
      </c>
      <c r="D3106" s="16" t="str">
        <f t="shared" si="433"/>
        <v>060000</v>
      </c>
      <c r="E3106" s="16" t="str">
        <f>VLOOKUP(D3106:D6274,'[10]Catalogos CRI'!$A$10:$B$19,2,FALSE)</f>
        <v>APROVECHAMIENTOS</v>
      </c>
      <c r="F3106" s="16" t="str">
        <f t="shared" si="434"/>
        <v>064000</v>
      </c>
      <c r="G3106" s="16" t="str">
        <f>VLOOKUP(F3106:F6274,'[10]Catalogos CRI'!$A$24:$B$65,2,FALSE)</f>
        <v>ACCESORIOS DE LOS APORVECHAMIENTOS</v>
      </c>
      <c r="H3106" s="16" t="str">
        <f t="shared" si="435"/>
        <v>064010</v>
      </c>
      <c r="I3106" s="16" t="str">
        <f>VLOOKUP(H3106:H6274,'[10]Catalogos CRI'!$A$70:$B$148,2,FALSE)</f>
        <v>Otros no especificados</v>
      </c>
      <c r="J3106" s="16" t="str">
        <f t="shared" si="436"/>
        <v>064011</v>
      </c>
      <c r="K3106" s="16" t="str">
        <f>VLOOKUP(J3106:J6274,'[10]Catalogos CRI'!$A$153:$B$335,2,FALSE)</f>
        <v>Otros  accesorios</v>
      </c>
      <c r="L3106" s="16" t="str">
        <f t="shared" si="437"/>
        <v>500</v>
      </c>
      <c r="M3106" s="16" t="str">
        <f>VLOOKUP(L3106:L6274,[11]FF!$A$10:$B$16,2,FALSE)</f>
        <v>Recursos Federales</v>
      </c>
      <c r="N3106" s="16" t="str">
        <f t="shared" si="438"/>
        <v>576</v>
      </c>
      <c r="O3106" s="16" t="str">
        <f>VLOOKUP(N3106:N6274,[11]FF!$A$22:$B$93,2,FALSE)</f>
        <v>Rescate Espacios Públicos 2018</v>
      </c>
      <c r="P3106" s="16">
        <v>887881</v>
      </c>
      <c r="Q3106" s="16">
        <v>3</v>
      </c>
      <c r="R3106" s="17">
        <v>0</v>
      </c>
      <c r="S3106" s="17">
        <v>0</v>
      </c>
      <c r="T3106" s="17">
        <f t="shared" si="439"/>
        <v>0</v>
      </c>
      <c r="U3106" s="17">
        <v>0</v>
      </c>
      <c r="V3106" s="17">
        <v>0</v>
      </c>
      <c r="W3106" s="17">
        <f t="shared" si="440"/>
        <v>0</v>
      </c>
      <c r="X3106" t="str">
        <f>VLOOKUP(J3106,'[12]Conver ASEJ VS Clave Nueva'!$A$4:$C$193,3,FALSE)</f>
        <v>6.4.1.9</v>
      </c>
      <c r="Y3106" t="str">
        <f>VLOOKUP(K3106,'[13]Conver ASEJ VS Clave Nueva'!$B$4:$D$193,3,FALSE)</f>
        <v>Otros  accesorios</v>
      </c>
    </row>
    <row r="3107" spans="1:25" x14ac:dyDescent="0.25">
      <c r="A3107" s="16">
        <v>88528</v>
      </c>
      <c r="B3107" s="16" t="s">
        <v>201</v>
      </c>
      <c r="C3107" s="16" t="str">
        <f t="shared" si="432"/>
        <v>2018</v>
      </c>
      <c r="D3107" s="16" t="str">
        <f t="shared" si="433"/>
        <v>060000</v>
      </c>
      <c r="E3107" s="16" t="str">
        <f>VLOOKUP(D3107:D6275,'[10]Catalogos CRI'!$A$10:$B$19,2,FALSE)</f>
        <v>APROVECHAMIENTOS</v>
      </c>
      <c r="F3107" s="16" t="str">
        <f t="shared" si="434"/>
        <v>064000</v>
      </c>
      <c r="G3107" s="16" t="str">
        <f>VLOOKUP(F3107:F6275,'[10]Catalogos CRI'!$A$24:$B$65,2,FALSE)</f>
        <v>ACCESORIOS DE LOS APORVECHAMIENTOS</v>
      </c>
      <c r="H3107" s="16" t="str">
        <f t="shared" si="435"/>
        <v>064010</v>
      </c>
      <c r="I3107" s="16" t="str">
        <f>VLOOKUP(H3107:H6275,'[10]Catalogos CRI'!$A$70:$B$148,2,FALSE)</f>
        <v>Otros no especificados</v>
      </c>
      <c r="J3107" s="16" t="str">
        <f t="shared" si="436"/>
        <v>064011</v>
      </c>
      <c r="K3107" s="16" t="str">
        <f>VLOOKUP(J3107:J6275,'[10]Catalogos CRI'!$A$153:$B$335,2,FALSE)</f>
        <v>Otros  accesorios</v>
      </c>
      <c r="L3107" s="16" t="str">
        <f t="shared" si="437"/>
        <v>500</v>
      </c>
      <c r="M3107" s="16" t="str">
        <f>VLOOKUP(L3107:L6275,[11]FF!$A$10:$B$16,2,FALSE)</f>
        <v>Recursos Federales</v>
      </c>
      <c r="N3107" s="16" t="str">
        <f t="shared" si="438"/>
        <v>576</v>
      </c>
      <c r="O3107" s="16" t="str">
        <f>VLOOKUP(N3107:N6275,[11]FF!$A$22:$B$93,2,FALSE)</f>
        <v>Rescate Espacios Públicos 2018</v>
      </c>
      <c r="P3107" s="16">
        <v>887882</v>
      </c>
      <c r="Q3107" s="16">
        <v>4</v>
      </c>
      <c r="R3107" s="17">
        <v>0</v>
      </c>
      <c r="S3107" s="17">
        <v>0</v>
      </c>
      <c r="T3107" s="17">
        <f t="shared" si="439"/>
        <v>0</v>
      </c>
      <c r="U3107" s="17">
        <v>0</v>
      </c>
      <c r="V3107" s="17">
        <v>0</v>
      </c>
      <c r="W3107" s="17">
        <f t="shared" si="440"/>
        <v>0</v>
      </c>
      <c r="X3107" t="str">
        <f>VLOOKUP(J3107,'[12]Conver ASEJ VS Clave Nueva'!$A$4:$C$193,3,FALSE)</f>
        <v>6.4.1.9</v>
      </c>
      <c r="Y3107" t="str">
        <f>VLOOKUP(K3107,'[13]Conver ASEJ VS Clave Nueva'!$B$4:$D$193,3,FALSE)</f>
        <v>Otros  accesorios</v>
      </c>
    </row>
    <row r="3108" spans="1:25" x14ac:dyDescent="0.25">
      <c r="A3108" s="16">
        <v>88528</v>
      </c>
      <c r="B3108" s="16" t="s">
        <v>201</v>
      </c>
      <c r="C3108" s="16" t="str">
        <f t="shared" si="432"/>
        <v>2018</v>
      </c>
      <c r="D3108" s="16" t="str">
        <f t="shared" si="433"/>
        <v>060000</v>
      </c>
      <c r="E3108" s="16" t="str">
        <f>VLOOKUP(D3108:D6276,'[10]Catalogos CRI'!$A$10:$B$19,2,FALSE)</f>
        <v>APROVECHAMIENTOS</v>
      </c>
      <c r="F3108" s="16" t="str">
        <f t="shared" si="434"/>
        <v>064000</v>
      </c>
      <c r="G3108" s="16" t="str">
        <f>VLOOKUP(F3108:F6276,'[10]Catalogos CRI'!$A$24:$B$65,2,FALSE)</f>
        <v>ACCESORIOS DE LOS APORVECHAMIENTOS</v>
      </c>
      <c r="H3108" s="16" t="str">
        <f t="shared" si="435"/>
        <v>064010</v>
      </c>
      <c r="I3108" s="16" t="str">
        <f>VLOOKUP(H3108:H6276,'[10]Catalogos CRI'!$A$70:$B$148,2,FALSE)</f>
        <v>Otros no especificados</v>
      </c>
      <c r="J3108" s="16" t="str">
        <f t="shared" si="436"/>
        <v>064011</v>
      </c>
      <c r="K3108" s="16" t="str">
        <f>VLOOKUP(J3108:J6276,'[10]Catalogos CRI'!$A$153:$B$335,2,FALSE)</f>
        <v>Otros  accesorios</v>
      </c>
      <c r="L3108" s="16" t="str">
        <f t="shared" si="437"/>
        <v>500</v>
      </c>
      <c r="M3108" s="16" t="str">
        <f>VLOOKUP(L3108:L6276,[11]FF!$A$10:$B$16,2,FALSE)</f>
        <v>Recursos Federales</v>
      </c>
      <c r="N3108" s="16" t="str">
        <f t="shared" si="438"/>
        <v>576</v>
      </c>
      <c r="O3108" s="16" t="str">
        <f>VLOOKUP(N3108:N6276,[11]FF!$A$22:$B$93,2,FALSE)</f>
        <v>Rescate Espacios Públicos 2018</v>
      </c>
      <c r="P3108" s="16">
        <v>887883</v>
      </c>
      <c r="Q3108" s="16">
        <v>5</v>
      </c>
      <c r="R3108" s="17">
        <v>0</v>
      </c>
      <c r="S3108" s="17">
        <v>0</v>
      </c>
      <c r="T3108" s="17">
        <f t="shared" si="439"/>
        <v>0</v>
      </c>
      <c r="U3108" s="17">
        <v>0</v>
      </c>
      <c r="V3108" s="17">
        <v>0</v>
      </c>
      <c r="W3108" s="17">
        <f t="shared" si="440"/>
        <v>0</v>
      </c>
      <c r="X3108" t="str">
        <f>VLOOKUP(J3108,'[12]Conver ASEJ VS Clave Nueva'!$A$4:$C$193,3,FALSE)</f>
        <v>6.4.1.9</v>
      </c>
      <c r="Y3108" t="str">
        <f>VLOOKUP(K3108,'[13]Conver ASEJ VS Clave Nueva'!$B$4:$D$193,3,FALSE)</f>
        <v>Otros  accesorios</v>
      </c>
    </row>
    <row r="3109" spans="1:25" x14ac:dyDescent="0.25">
      <c r="A3109" s="16">
        <v>88528</v>
      </c>
      <c r="B3109" s="16" t="s">
        <v>201</v>
      </c>
      <c r="C3109" s="16" t="str">
        <f t="shared" si="432"/>
        <v>2018</v>
      </c>
      <c r="D3109" s="16" t="str">
        <f t="shared" si="433"/>
        <v>060000</v>
      </c>
      <c r="E3109" s="16" t="str">
        <f>VLOOKUP(D3109:D6277,'[10]Catalogos CRI'!$A$10:$B$19,2,FALSE)</f>
        <v>APROVECHAMIENTOS</v>
      </c>
      <c r="F3109" s="16" t="str">
        <f t="shared" si="434"/>
        <v>064000</v>
      </c>
      <c r="G3109" s="16" t="str">
        <f>VLOOKUP(F3109:F6277,'[10]Catalogos CRI'!$A$24:$B$65,2,FALSE)</f>
        <v>ACCESORIOS DE LOS APORVECHAMIENTOS</v>
      </c>
      <c r="H3109" s="16" t="str">
        <f t="shared" si="435"/>
        <v>064010</v>
      </c>
      <c r="I3109" s="16" t="str">
        <f>VLOOKUP(H3109:H6277,'[10]Catalogos CRI'!$A$70:$B$148,2,FALSE)</f>
        <v>Otros no especificados</v>
      </c>
      <c r="J3109" s="16" t="str">
        <f t="shared" si="436"/>
        <v>064011</v>
      </c>
      <c r="K3109" s="16" t="str">
        <f>VLOOKUP(J3109:J6277,'[10]Catalogos CRI'!$A$153:$B$335,2,FALSE)</f>
        <v>Otros  accesorios</v>
      </c>
      <c r="L3109" s="16" t="str">
        <f t="shared" si="437"/>
        <v>500</v>
      </c>
      <c r="M3109" s="16" t="str">
        <f>VLOOKUP(L3109:L6277,[11]FF!$A$10:$B$16,2,FALSE)</f>
        <v>Recursos Federales</v>
      </c>
      <c r="N3109" s="16" t="str">
        <f t="shared" si="438"/>
        <v>576</v>
      </c>
      <c r="O3109" s="16" t="str">
        <f>VLOOKUP(N3109:N6277,[11]FF!$A$22:$B$93,2,FALSE)</f>
        <v>Rescate Espacios Públicos 2018</v>
      </c>
      <c r="P3109" s="16">
        <v>887884</v>
      </c>
      <c r="Q3109" s="16">
        <v>6</v>
      </c>
      <c r="R3109" s="17">
        <v>0</v>
      </c>
      <c r="S3109" s="17">
        <v>0</v>
      </c>
      <c r="T3109" s="17">
        <f t="shared" si="439"/>
        <v>0</v>
      </c>
      <c r="U3109" s="17">
        <v>0</v>
      </c>
      <c r="V3109" s="17">
        <v>0</v>
      </c>
      <c r="W3109" s="17">
        <f t="shared" si="440"/>
        <v>0</v>
      </c>
      <c r="X3109" t="str">
        <f>VLOOKUP(J3109,'[12]Conver ASEJ VS Clave Nueva'!$A$4:$C$193,3,FALSE)</f>
        <v>6.4.1.9</v>
      </c>
      <c r="Y3109" t="str">
        <f>VLOOKUP(K3109,'[13]Conver ASEJ VS Clave Nueva'!$B$4:$D$193,3,FALSE)</f>
        <v>Otros  accesorios</v>
      </c>
    </row>
    <row r="3110" spans="1:25" x14ac:dyDescent="0.25">
      <c r="A3110" s="16">
        <v>88528</v>
      </c>
      <c r="B3110" s="16" t="s">
        <v>201</v>
      </c>
      <c r="C3110" s="16" t="str">
        <f t="shared" si="432"/>
        <v>2018</v>
      </c>
      <c r="D3110" s="16" t="str">
        <f t="shared" si="433"/>
        <v>060000</v>
      </c>
      <c r="E3110" s="16" t="str">
        <f>VLOOKUP(D3110:D6278,'[10]Catalogos CRI'!$A$10:$B$19,2,FALSE)</f>
        <v>APROVECHAMIENTOS</v>
      </c>
      <c r="F3110" s="16" t="str">
        <f t="shared" si="434"/>
        <v>064000</v>
      </c>
      <c r="G3110" s="16" t="str">
        <f>VLOOKUP(F3110:F6278,'[10]Catalogos CRI'!$A$24:$B$65,2,FALSE)</f>
        <v>ACCESORIOS DE LOS APORVECHAMIENTOS</v>
      </c>
      <c r="H3110" s="16" t="str">
        <f t="shared" si="435"/>
        <v>064010</v>
      </c>
      <c r="I3110" s="16" t="str">
        <f>VLOOKUP(H3110:H6278,'[10]Catalogos CRI'!$A$70:$B$148,2,FALSE)</f>
        <v>Otros no especificados</v>
      </c>
      <c r="J3110" s="16" t="str">
        <f t="shared" si="436"/>
        <v>064011</v>
      </c>
      <c r="K3110" s="16" t="str">
        <f>VLOOKUP(J3110:J6278,'[10]Catalogos CRI'!$A$153:$B$335,2,FALSE)</f>
        <v>Otros  accesorios</v>
      </c>
      <c r="L3110" s="16" t="str">
        <f t="shared" si="437"/>
        <v>500</v>
      </c>
      <c r="M3110" s="16" t="str">
        <f>VLOOKUP(L3110:L6278,[11]FF!$A$10:$B$16,2,FALSE)</f>
        <v>Recursos Federales</v>
      </c>
      <c r="N3110" s="16" t="str">
        <f t="shared" si="438"/>
        <v>576</v>
      </c>
      <c r="O3110" s="16" t="str">
        <f>VLOOKUP(N3110:N6278,[11]FF!$A$22:$B$93,2,FALSE)</f>
        <v>Rescate Espacios Públicos 2018</v>
      </c>
      <c r="P3110" s="16">
        <v>887885</v>
      </c>
      <c r="Q3110" s="16">
        <v>7</v>
      </c>
      <c r="R3110" s="17">
        <v>0</v>
      </c>
      <c r="S3110" s="17">
        <v>0</v>
      </c>
      <c r="T3110" s="17">
        <f t="shared" si="439"/>
        <v>0</v>
      </c>
      <c r="U3110" s="17">
        <v>0</v>
      </c>
      <c r="V3110" s="17">
        <v>654</v>
      </c>
      <c r="W3110" s="17">
        <f t="shared" si="440"/>
        <v>-654</v>
      </c>
      <c r="X3110" t="str">
        <f>VLOOKUP(J3110,'[12]Conver ASEJ VS Clave Nueva'!$A$4:$C$193,3,FALSE)</f>
        <v>6.4.1.9</v>
      </c>
      <c r="Y3110" t="str">
        <f>VLOOKUP(K3110,'[13]Conver ASEJ VS Clave Nueva'!$B$4:$D$193,3,FALSE)</f>
        <v>Otros  accesorios</v>
      </c>
    </row>
    <row r="3111" spans="1:25" x14ac:dyDescent="0.25">
      <c r="A3111" s="16">
        <v>88528</v>
      </c>
      <c r="B3111" s="16" t="s">
        <v>201</v>
      </c>
      <c r="C3111" s="16" t="str">
        <f t="shared" si="432"/>
        <v>2018</v>
      </c>
      <c r="D3111" s="16" t="str">
        <f t="shared" si="433"/>
        <v>060000</v>
      </c>
      <c r="E3111" s="16" t="str">
        <f>VLOOKUP(D3111:D6279,'[10]Catalogos CRI'!$A$10:$B$19,2,FALSE)</f>
        <v>APROVECHAMIENTOS</v>
      </c>
      <c r="F3111" s="16" t="str">
        <f t="shared" si="434"/>
        <v>064000</v>
      </c>
      <c r="G3111" s="16" t="str">
        <f>VLOOKUP(F3111:F6279,'[10]Catalogos CRI'!$A$24:$B$65,2,FALSE)</f>
        <v>ACCESORIOS DE LOS APORVECHAMIENTOS</v>
      </c>
      <c r="H3111" s="16" t="str">
        <f t="shared" si="435"/>
        <v>064010</v>
      </c>
      <c r="I3111" s="16" t="str">
        <f>VLOOKUP(H3111:H6279,'[10]Catalogos CRI'!$A$70:$B$148,2,FALSE)</f>
        <v>Otros no especificados</v>
      </c>
      <c r="J3111" s="16" t="str">
        <f t="shared" si="436"/>
        <v>064011</v>
      </c>
      <c r="K3111" s="16" t="str">
        <f>VLOOKUP(J3111:J6279,'[10]Catalogos CRI'!$A$153:$B$335,2,FALSE)</f>
        <v>Otros  accesorios</v>
      </c>
      <c r="L3111" s="16" t="str">
        <f t="shared" si="437"/>
        <v>500</v>
      </c>
      <c r="M3111" s="16" t="str">
        <f>VLOOKUP(L3111:L6279,[11]FF!$A$10:$B$16,2,FALSE)</f>
        <v>Recursos Federales</v>
      </c>
      <c r="N3111" s="16" t="str">
        <f t="shared" si="438"/>
        <v>576</v>
      </c>
      <c r="O3111" s="16" t="str">
        <f>VLOOKUP(N3111:N6279,[11]FF!$A$22:$B$93,2,FALSE)</f>
        <v>Rescate Espacios Públicos 2018</v>
      </c>
      <c r="P3111" s="16">
        <v>887886</v>
      </c>
      <c r="Q3111" s="16">
        <v>8</v>
      </c>
      <c r="R3111" s="17">
        <v>0</v>
      </c>
      <c r="S3111" s="17">
        <v>0</v>
      </c>
      <c r="T3111" s="17">
        <f t="shared" si="439"/>
        <v>0</v>
      </c>
      <c r="U3111" s="17">
        <v>0</v>
      </c>
      <c r="V3111" s="17">
        <v>2534.89</v>
      </c>
      <c r="W3111" s="17">
        <f t="shared" si="440"/>
        <v>-2534.89</v>
      </c>
      <c r="X3111" t="str">
        <f>VLOOKUP(J3111,'[12]Conver ASEJ VS Clave Nueva'!$A$4:$C$193,3,FALSE)</f>
        <v>6.4.1.9</v>
      </c>
      <c r="Y3111" t="str">
        <f>VLOOKUP(K3111,'[13]Conver ASEJ VS Clave Nueva'!$B$4:$D$193,3,FALSE)</f>
        <v>Otros  accesorios</v>
      </c>
    </row>
    <row r="3112" spans="1:25" x14ac:dyDescent="0.25">
      <c r="A3112" s="16">
        <v>88528</v>
      </c>
      <c r="B3112" s="16" t="s">
        <v>201</v>
      </c>
      <c r="C3112" s="16" t="str">
        <f t="shared" si="432"/>
        <v>2018</v>
      </c>
      <c r="D3112" s="16" t="str">
        <f t="shared" si="433"/>
        <v>060000</v>
      </c>
      <c r="E3112" s="16" t="str">
        <f>VLOOKUP(D3112:D6280,'[10]Catalogos CRI'!$A$10:$B$19,2,FALSE)</f>
        <v>APROVECHAMIENTOS</v>
      </c>
      <c r="F3112" s="16" t="str">
        <f t="shared" si="434"/>
        <v>064000</v>
      </c>
      <c r="G3112" s="16" t="str">
        <f>VLOOKUP(F3112:F6280,'[10]Catalogos CRI'!$A$24:$B$65,2,FALSE)</f>
        <v>ACCESORIOS DE LOS APORVECHAMIENTOS</v>
      </c>
      <c r="H3112" s="16" t="str">
        <f t="shared" si="435"/>
        <v>064010</v>
      </c>
      <c r="I3112" s="16" t="str">
        <f>VLOOKUP(H3112:H6280,'[10]Catalogos CRI'!$A$70:$B$148,2,FALSE)</f>
        <v>Otros no especificados</v>
      </c>
      <c r="J3112" s="16" t="str">
        <f t="shared" si="436"/>
        <v>064011</v>
      </c>
      <c r="K3112" s="16" t="str">
        <f>VLOOKUP(J3112:J6280,'[10]Catalogos CRI'!$A$153:$B$335,2,FALSE)</f>
        <v>Otros  accesorios</v>
      </c>
      <c r="L3112" s="16" t="str">
        <f t="shared" si="437"/>
        <v>500</v>
      </c>
      <c r="M3112" s="16" t="str">
        <f>VLOOKUP(L3112:L6280,[11]FF!$A$10:$B$16,2,FALSE)</f>
        <v>Recursos Federales</v>
      </c>
      <c r="N3112" s="16" t="str">
        <f t="shared" si="438"/>
        <v>576</v>
      </c>
      <c r="O3112" s="16" t="str">
        <f>VLOOKUP(N3112:N6280,[11]FF!$A$22:$B$93,2,FALSE)</f>
        <v>Rescate Espacios Públicos 2018</v>
      </c>
      <c r="P3112" s="16">
        <v>887887</v>
      </c>
      <c r="Q3112" s="16">
        <v>9</v>
      </c>
      <c r="R3112" s="17">
        <v>0</v>
      </c>
      <c r="S3112" s="17">
        <v>0</v>
      </c>
      <c r="T3112" s="17">
        <f t="shared" si="439"/>
        <v>0</v>
      </c>
      <c r="U3112" s="17">
        <v>0</v>
      </c>
      <c r="V3112" s="17">
        <v>2207.35</v>
      </c>
      <c r="W3112" s="17">
        <f t="shared" si="440"/>
        <v>-2207.35</v>
      </c>
      <c r="X3112" t="str">
        <f>VLOOKUP(J3112,'[12]Conver ASEJ VS Clave Nueva'!$A$4:$C$193,3,FALSE)</f>
        <v>6.4.1.9</v>
      </c>
      <c r="Y3112" t="str">
        <f>VLOOKUP(K3112,'[13]Conver ASEJ VS Clave Nueva'!$B$4:$D$193,3,FALSE)</f>
        <v>Otros  accesorios</v>
      </c>
    </row>
    <row r="3113" spans="1:25" x14ac:dyDescent="0.25">
      <c r="A3113" s="16">
        <v>88528</v>
      </c>
      <c r="B3113" s="16" t="s">
        <v>201</v>
      </c>
      <c r="C3113" s="16" t="str">
        <f t="shared" si="432"/>
        <v>2018</v>
      </c>
      <c r="D3113" s="16" t="str">
        <f t="shared" si="433"/>
        <v>060000</v>
      </c>
      <c r="E3113" s="16" t="str">
        <f>VLOOKUP(D3113:D6281,'[10]Catalogos CRI'!$A$10:$B$19,2,FALSE)</f>
        <v>APROVECHAMIENTOS</v>
      </c>
      <c r="F3113" s="16" t="str">
        <f t="shared" si="434"/>
        <v>064000</v>
      </c>
      <c r="G3113" s="16" t="str">
        <f>VLOOKUP(F3113:F6281,'[10]Catalogos CRI'!$A$24:$B$65,2,FALSE)</f>
        <v>ACCESORIOS DE LOS APORVECHAMIENTOS</v>
      </c>
      <c r="H3113" s="16" t="str">
        <f t="shared" si="435"/>
        <v>064010</v>
      </c>
      <c r="I3113" s="16" t="str">
        <f>VLOOKUP(H3113:H6281,'[10]Catalogos CRI'!$A$70:$B$148,2,FALSE)</f>
        <v>Otros no especificados</v>
      </c>
      <c r="J3113" s="16" t="str">
        <f t="shared" si="436"/>
        <v>064011</v>
      </c>
      <c r="K3113" s="16" t="str">
        <f>VLOOKUP(J3113:J6281,'[10]Catalogos CRI'!$A$153:$B$335,2,FALSE)</f>
        <v>Otros  accesorios</v>
      </c>
      <c r="L3113" s="16" t="str">
        <f t="shared" si="437"/>
        <v>500</v>
      </c>
      <c r="M3113" s="16" t="str">
        <f>VLOOKUP(L3113:L6281,[11]FF!$A$10:$B$16,2,FALSE)</f>
        <v>Recursos Federales</v>
      </c>
      <c r="N3113" s="16" t="str">
        <f t="shared" si="438"/>
        <v>576</v>
      </c>
      <c r="O3113" s="16" t="str">
        <f>VLOOKUP(N3113:N6281,[11]FF!$A$22:$B$93,2,FALSE)</f>
        <v>Rescate Espacios Públicos 2018</v>
      </c>
      <c r="P3113" s="16">
        <v>887888</v>
      </c>
      <c r="Q3113" s="16">
        <v>10</v>
      </c>
      <c r="R3113" s="17">
        <v>0</v>
      </c>
      <c r="S3113" s="17">
        <v>0</v>
      </c>
      <c r="T3113" s="17">
        <f t="shared" si="439"/>
        <v>0</v>
      </c>
      <c r="U3113" s="17">
        <v>0</v>
      </c>
      <c r="V3113" s="17">
        <v>16410.66</v>
      </c>
      <c r="W3113" s="17">
        <f t="shared" si="440"/>
        <v>-16410.66</v>
      </c>
      <c r="X3113" t="str">
        <f>VLOOKUP(J3113,'[12]Conver ASEJ VS Clave Nueva'!$A$4:$C$193,3,FALSE)</f>
        <v>6.4.1.9</v>
      </c>
      <c r="Y3113" t="str">
        <f>VLOOKUP(K3113,'[13]Conver ASEJ VS Clave Nueva'!$B$4:$D$193,3,FALSE)</f>
        <v>Otros  accesorios</v>
      </c>
    </row>
    <row r="3114" spans="1:25" x14ac:dyDescent="0.25">
      <c r="A3114" s="16">
        <v>88528</v>
      </c>
      <c r="B3114" s="16" t="s">
        <v>201</v>
      </c>
      <c r="C3114" s="16" t="str">
        <f t="shared" si="432"/>
        <v>2018</v>
      </c>
      <c r="D3114" s="16" t="str">
        <f t="shared" si="433"/>
        <v>060000</v>
      </c>
      <c r="E3114" s="16" t="str">
        <f>VLOOKUP(D3114:D6282,'[10]Catalogos CRI'!$A$10:$B$19,2,FALSE)</f>
        <v>APROVECHAMIENTOS</v>
      </c>
      <c r="F3114" s="16" t="str">
        <f t="shared" si="434"/>
        <v>064000</v>
      </c>
      <c r="G3114" s="16" t="str">
        <f>VLOOKUP(F3114:F6282,'[10]Catalogos CRI'!$A$24:$B$65,2,FALSE)</f>
        <v>ACCESORIOS DE LOS APORVECHAMIENTOS</v>
      </c>
      <c r="H3114" s="16" t="str">
        <f t="shared" si="435"/>
        <v>064010</v>
      </c>
      <c r="I3114" s="16" t="str">
        <f>VLOOKUP(H3114:H6282,'[10]Catalogos CRI'!$A$70:$B$148,2,FALSE)</f>
        <v>Otros no especificados</v>
      </c>
      <c r="J3114" s="16" t="str">
        <f t="shared" si="436"/>
        <v>064011</v>
      </c>
      <c r="K3114" s="16" t="str">
        <f>VLOOKUP(J3114:J6282,'[10]Catalogos CRI'!$A$153:$B$335,2,FALSE)</f>
        <v>Otros  accesorios</v>
      </c>
      <c r="L3114" s="16" t="str">
        <f t="shared" si="437"/>
        <v>500</v>
      </c>
      <c r="M3114" s="16" t="str">
        <f>VLOOKUP(L3114:L6282,[11]FF!$A$10:$B$16,2,FALSE)</f>
        <v>Recursos Federales</v>
      </c>
      <c r="N3114" s="16" t="str">
        <f t="shared" si="438"/>
        <v>576</v>
      </c>
      <c r="O3114" s="16" t="str">
        <f>VLOOKUP(N3114:N6282,[11]FF!$A$22:$B$93,2,FALSE)</f>
        <v>Rescate Espacios Públicos 2018</v>
      </c>
      <c r="P3114" s="16">
        <v>887889</v>
      </c>
      <c r="Q3114" s="16">
        <v>11</v>
      </c>
      <c r="R3114" s="17">
        <v>0</v>
      </c>
      <c r="S3114" s="17">
        <v>0</v>
      </c>
      <c r="T3114" s="17">
        <f t="shared" si="439"/>
        <v>0</v>
      </c>
      <c r="U3114" s="17">
        <v>0</v>
      </c>
      <c r="V3114" s="17">
        <v>15902.79</v>
      </c>
      <c r="W3114" s="17">
        <f t="shared" si="440"/>
        <v>-15902.79</v>
      </c>
      <c r="X3114" t="str">
        <f>VLOOKUP(J3114,'[12]Conver ASEJ VS Clave Nueva'!$A$4:$C$193,3,FALSE)</f>
        <v>6.4.1.9</v>
      </c>
      <c r="Y3114" t="str">
        <f>VLOOKUP(K3114,'[13]Conver ASEJ VS Clave Nueva'!$B$4:$D$193,3,FALSE)</f>
        <v>Otros  accesorios</v>
      </c>
    </row>
    <row r="3115" spans="1:25" x14ac:dyDescent="0.25">
      <c r="A3115" s="16">
        <v>88528</v>
      </c>
      <c r="B3115" s="16" t="s">
        <v>201</v>
      </c>
      <c r="C3115" s="16" t="str">
        <f t="shared" si="432"/>
        <v>2018</v>
      </c>
      <c r="D3115" s="16" t="str">
        <f t="shared" si="433"/>
        <v>060000</v>
      </c>
      <c r="E3115" s="16" t="str">
        <f>VLOOKUP(D3115:D6283,'[10]Catalogos CRI'!$A$10:$B$19,2,FALSE)</f>
        <v>APROVECHAMIENTOS</v>
      </c>
      <c r="F3115" s="16" t="str">
        <f t="shared" si="434"/>
        <v>064000</v>
      </c>
      <c r="G3115" s="16" t="str">
        <f>VLOOKUP(F3115:F6283,'[10]Catalogos CRI'!$A$24:$B$65,2,FALSE)</f>
        <v>ACCESORIOS DE LOS APORVECHAMIENTOS</v>
      </c>
      <c r="H3115" s="16" t="str">
        <f t="shared" si="435"/>
        <v>064010</v>
      </c>
      <c r="I3115" s="16" t="str">
        <f>VLOOKUP(H3115:H6283,'[10]Catalogos CRI'!$A$70:$B$148,2,FALSE)</f>
        <v>Otros no especificados</v>
      </c>
      <c r="J3115" s="16" t="str">
        <f t="shared" si="436"/>
        <v>064011</v>
      </c>
      <c r="K3115" s="16" t="str">
        <f>VLOOKUP(J3115:J6283,'[10]Catalogos CRI'!$A$153:$B$335,2,FALSE)</f>
        <v>Otros  accesorios</v>
      </c>
      <c r="L3115" s="16" t="str">
        <f t="shared" si="437"/>
        <v>500</v>
      </c>
      <c r="M3115" s="16" t="str">
        <f>VLOOKUP(L3115:L6283,[11]FF!$A$10:$B$16,2,FALSE)</f>
        <v>Recursos Federales</v>
      </c>
      <c r="N3115" s="16" t="str">
        <f t="shared" si="438"/>
        <v>576</v>
      </c>
      <c r="O3115" s="16" t="str">
        <f>VLOOKUP(N3115:N6283,[11]FF!$A$22:$B$93,2,FALSE)</f>
        <v>Rescate Espacios Públicos 2018</v>
      </c>
      <c r="P3115" s="16">
        <v>887890</v>
      </c>
      <c r="Q3115" s="16">
        <v>12</v>
      </c>
      <c r="R3115" s="17">
        <v>0</v>
      </c>
      <c r="S3115" s="17">
        <v>0</v>
      </c>
      <c r="T3115" s="17">
        <f t="shared" si="439"/>
        <v>0</v>
      </c>
      <c r="U3115" s="17">
        <v>0</v>
      </c>
      <c r="V3115" s="17">
        <v>8027.64</v>
      </c>
      <c r="W3115" s="17">
        <f t="shared" si="440"/>
        <v>-8027.64</v>
      </c>
      <c r="X3115" t="str">
        <f>VLOOKUP(J3115,'[12]Conver ASEJ VS Clave Nueva'!$A$4:$C$193,3,FALSE)</f>
        <v>6.4.1.9</v>
      </c>
      <c r="Y3115" t="str">
        <f>VLOOKUP(K3115,'[13]Conver ASEJ VS Clave Nueva'!$B$4:$D$193,3,FALSE)</f>
        <v>Otros  accesorios</v>
      </c>
    </row>
    <row r="3116" spans="1:25" x14ac:dyDescent="0.25">
      <c r="A3116" s="16">
        <v>88529</v>
      </c>
      <c r="B3116" s="16" t="s">
        <v>203</v>
      </c>
      <c r="C3116" s="16" t="str">
        <f t="shared" si="432"/>
        <v>2018</v>
      </c>
      <c r="D3116" s="16" t="str">
        <f t="shared" si="433"/>
        <v>060000</v>
      </c>
      <c r="E3116" s="16" t="str">
        <f>VLOOKUP(D3116:D6284,'[10]Catalogos CRI'!$A$10:$B$19,2,FALSE)</f>
        <v>APROVECHAMIENTOS</v>
      </c>
      <c r="F3116" s="16" t="str">
        <f t="shared" si="434"/>
        <v>064000</v>
      </c>
      <c r="G3116" s="16" t="str">
        <f>VLOOKUP(F3116:F6284,'[10]Catalogos CRI'!$A$24:$B$65,2,FALSE)</f>
        <v>ACCESORIOS DE LOS APORVECHAMIENTOS</v>
      </c>
      <c r="H3116" s="16" t="str">
        <f t="shared" si="435"/>
        <v>064010</v>
      </c>
      <c r="I3116" s="16" t="str">
        <f>VLOOKUP(H3116:H6284,'[10]Catalogos CRI'!$A$70:$B$148,2,FALSE)</f>
        <v>Otros no especificados</v>
      </c>
      <c r="J3116" s="16" t="str">
        <f t="shared" si="436"/>
        <v>064011</v>
      </c>
      <c r="K3116" s="16" t="str">
        <f>VLOOKUP(J3116:J6284,'[10]Catalogos CRI'!$A$153:$B$335,2,FALSE)</f>
        <v>Otros  accesorios</v>
      </c>
      <c r="L3116" s="16" t="str">
        <f t="shared" si="437"/>
        <v>600</v>
      </c>
      <c r="M3116" s="16" t="str">
        <f>VLOOKUP(L3116:L6284,[11]FF!$A$10:$B$16,2,FALSE)</f>
        <v>Recursos Estatales</v>
      </c>
      <c r="N3116" s="16" t="str">
        <f t="shared" si="438"/>
        <v>604</v>
      </c>
      <c r="O3116" s="16" t="str">
        <f>VLOOKUP(N3116:N6284,[11]FF!$A$22:$B$93,2,FALSE)</f>
        <v>Consejo para el Desarrollo Metropolitano 2018</v>
      </c>
      <c r="P3116" s="16">
        <v>887891</v>
      </c>
      <c r="Q3116" s="16">
        <v>1</v>
      </c>
      <c r="R3116" s="17">
        <v>0</v>
      </c>
      <c r="S3116" s="17">
        <v>0</v>
      </c>
      <c r="T3116" s="17">
        <f t="shared" si="439"/>
        <v>0</v>
      </c>
      <c r="U3116" s="17">
        <v>0</v>
      </c>
      <c r="V3116" s="17">
        <v>0</v>
      </c>
      <c r="W3116" s="17">
        <f t="shared" si="440"/>
        <v>0</v>
      </c>
      <c r="X3116" t="str">
        <f>VLOOKUP(J3116,'[12]Conver ASEJ VS Clave Nueva'!$A$4:$C$193,3,FALSE)</f>
        <v>6.4.1.9</v>
      </c>
      <c r="Y3116" t="str">
        <f>VLOOKUP(K3116,'[13]Conver ASEJ VS Clave Nueva'!$B$4:$D$193,3,FALSE)</f>
        <v>Otros  accesorios</v>
      </c>
    </row>
    <row r="3117" spans="1:25" x14ac:dyDescent="0.25">
      <c r="A3117" s="16">
        <v>88529</v>
      </c>
      <c r="B3117" s="16" t="s">
        <v>203</v>
      </c>
      <c r="C3117" s="16" t="str">
        <f t="shared" si="432"/>
        <v>2018</v>
      </c>
      <c r="D3117" s="16" t="str">
        <f t="shared" si="433"/>
        <v>060000</v>
      </c>
      <c r="E3117" s="16" t="str">
        <f>VLOOKUP(D3117:D6285,'[10]Catalogos CRI'!$A$10:$B$19,2,FALSE)</f>
        <v>APROVECHAMIENTOS</v>
      </c>
      <c r="F3117" s="16" t="str">
        <f t="shared" si="434"/>
        <v>064000</v>
      </c>
      <c r="G3117" s="16" t="str">
        <f>VLOOKUP(F3117:F6285,'[10]Catalogos CRI'!$A$24:$B$65,2,FALSE)</f>
        <v>ACCESORIOS DE LOS APORVECHAMIENTOS</v>
      </c>
      <c r="H3117" s="16" t="str">
        <f t="shared" si="435"/>
        <v>064010</v>
      </c>
      <c r="I3117" s="16" t="str">
        <f>VLOOKUP(H3117:H6285,'[10]Catalogos CRI'!$A$70:$B$148,2,FALSE)</f>
        <v>Otros no especificados</v>
      </c>
      <c r="J3117" s="16" t="str">
        <f t="shared" si="436"/>
        <v>064011</v>
      </c>
      <c r="K3117" s="16" t="str">
        <f>VLOOKUP(J3117:J6285,'[10]Catalogos CRI'!$A$153:$B$335,2,FALSE)</f>
        <v>Otros  accesorios</v>
      </c>
      <c r="L3117" s="16" t="str">
        <f t="shared" si="437"/>
        <v>600</v>
      </c>
      <c r="M3117" s="16" t="str">
        <f>VLOOKUP(L3117:L6285,[11]FF!$A$10:$B$16,2,FALSE)</f>
        <v>Recursos Estatales</v>
      </c>
      <c r="N3117" s="16" t="str">
        <f t="shared" si="438"/>
        <v>604</v>
      </c>
      <c r="O3117" s="16" t="str">
        <f>VLOOKUP(N3117:N6285,[11]FF!$A$22:$B$93,2,FALSE)</f>
        <v>Consejo para el Desarrollo Metropolitano 2018</v>
      </c>
      <c r="P3117" s="16">
        <v>887892</v>
      </c>
      <c r="Q3117" s="16">
        <v>2</v>
      </c>
      <c r="R3117" s="17">
        <v>0</v>
      </c>
      <c r="S3117" s="17">
        <v>0</v>
      </c>
      <c r="T3117" s="17">
        <f t="shared" si="439"/>
        <v>0</v>
      </c>
      <c r="U3117" s="17">
        <v>0</v>
      </c>
      <c r="V3117" s="17">
        <v>0</v>
      </c>
      <c r="W3117" s="17">
        <f t="shared" si="440"/>
        <v>0</v>
      </c>
      <c r="X3117" t="str">
        <f>VLOOKUP(J3117,'[12]Conver ASEJ VS Clave Nueva'!$A$4:$C$193,3,FALSE)</f>
        <v>6.4.1.9</v>
      </c>
      <c r="Y3117" t="str">
        <f>VLOOKUP(K3117,'[13]Conver ASEJ VS Clave Nueva'!$B$4:$D$193,3,FALSE)</f>
        <v>Otros  accesorios</v>
      </c>
    </row>
    <row r="3118" spans="1:25" x14ac:dyDescent="0.25">
      <c r="A3118" s="16">
        <v>88529</v>
      </c>
      <c r="B3118" s="16" t="s">
        <v>203</v>
      </c>
      <c r="C3118" s="16" t="str">
        <f t="shared" si="432"/>
        <v>2018</v>
      </c>
      <c r="D3118" s="16" t="str">
        <f t="shared" si="433"/>
        <v>060000</v>
      </c>
      <c r="E3118" s="16" t="str">
        <f>VLOOKUP(D3118:D6286,'[10]Catalogos CRI'!$A$10:$B$19,2,FALSE)</f>
        <v>APROVECHAMIENTOS</v>
      </c>
      <c r="F3118" s="16" t="str">
        <f t="shared" si="434"/>
        <v>064000</v>
      </c>
      <c r="G3118" s="16" t="str">
        <f>VLOOKUP(F3118:F6286,'[10]Catalogos CRI'!$A$24:$B$65,2,FALSE)</f>
        <v>ACCESORIOS DE LOS APORVECHAMIENTOS</v>
      </c>
      <c r="H3118" s="16" t="str">
        <f t="shared" si="435"/>
        <v>064010</v>
      </c>
      <c r="I3118" s="16" t="str">
        <f>VLOOKUP(H3118:H6286,'[10]Catalogos CRI'!$A$70:$B$148,2,FALSE)</f>
        <v>Otros no especificados</v>
      </c>
      <c r="J3118" s="16" t="str">
        <f t="shared" si="436"/>
        <v>064011</v>
      </c>
      <c r="K3118" s="16" t="str">
        <f>VLOOKUP(J3118:J6286,'[10]Catalogos CRI'!$A$153:$B$335,2,FALSE)</f>
        <v>Otros  accesorios</v>
      </c>
      <c r="L3118" s="16" t="str">
        <f t="shared" si="437"/>
        <v>600</v>
      </c>
      <c r="M3118" s="16" t="str">
        <f>VLOOKUP(L3118:L6286,[11]FF!$A$10:$B$16,2,FALSE)</f>
        <v>Recursos Estatales</v>
      </c>
      <c r="N3118" s="16" t="str">
        <f t="shared" si="438"/>
        <v>604</v>
      </c>
      <c r="O3118" s="16" t="str">
        <f>VLOOKUP(N3118:N6286,[11]FF!$A$22:$B$93,2,FALSE)</f>
        <v>Consejo para el Desarrollo Metropolitano 2018</v>
      </c>
      <c r="P3118" s="16">
        <v>887893</v>
      </c>
      <c r="Q3118" s="16">
        <v>3</v>
      </c>
      <c r="R3118" s="17">
        <v>0</v>
      </c>
      <c r="S3118" s="17">
        <v>0</v>
      </c>
      <c r="T3118" s="17">
        <f t="shared" si="439"/>
        <v>0</v>
      </c>
      <c r="U3118" s="17">
        <v>0</v>
      </c>
      <c r="V3118" s="17">
        <v>0</v>
      </c>
      <c r="W3118" s="17">
        <f t="shared" si="440"/>
        <v>0</v>
      </c>
      <c r="X3118" t="str">
        <f>VLOOKUP(J3118,'[12]Conver ASEJ VS Clave Nueva'!$A$4:$C$193,3,FALSE)</f>
        <v>6.4.1.9</v>
      </c>
      <c r="Y3118" t="str">
        <f>VLOOKUP(K3118,'[13]Conver ASEJ VS Clave Nueva'!$B$4:$D$193,3,FALSE)</f>
        <v>Otros  accesorios</v>
      </c>
    </row>
    <row r="3119" spans="1:25" x14ac:dyDescent="0.25">
      <c r="A3119" s="16">
        <v>88529</v>
      </c>
      <c r="B3119" s="16" t="s">
        <v>203</v>
      </c>
      <c r="C3119" s="16" t="str">
        <f t="shared" si="432"/>
        <v>2018</v>
      </c>
      <c r="D3119" s="16" t="str">
        <f t="shared" si="433"/>
        <v>060000</v>
      </c>
      <c r="E3119" s="16" t="str">
        <f>VLOOKUP(D3119:D6287,'[10]Catalogos CRI'!$A$10:$B$19,2,FALSE)</f>
        <v>APROVECHAMIENTOS</v>
      </c>
      <c r="F3119" s="16" t="str">
        <f t="shared" si="434"/>
        <v>064000</v>
      </c>
      <c r="G3119" s="16" t="str">
        <f>VLOOKUP(F3119:F6287,'[10]Catalogos CRI'!$A$24:$B$65,2,FALSE)</f>
        <v>ACCESORIOS DE LOS APORVECHAMIENTOS</v>
      </c>
      <c r="H3119" s="16" t="str">
        <f t="shared" si="435"/>
        <v>064010</v>
      </c>
      <c r="I3119" s="16" t="str">
        <f>VLOOKUP(H3119:H6287,'[10]Catalogos CRI'!$A$70:$B$148,2,FALSE)</f>
        <v>Otros no especificados</v>
      </c>
      <c r="J3119" s="16" t="str">
        <f t="shared" si="436"/>
        <v>064011</v>
      </c>
      <c r="K3119" s="16" t="str">
        <f>VLOOKUP(J3119:J6287,'[10]Catalogos CRI'!$A$153:$B$335,2,FALSE)</f>
        <v>Otros  accesorios</v>
      </c>
      <c r="L3119" s="16" t="str">
        <f t="shared" si="437"/>
        <v>600</v>
      </c>
      <c r="M3119" s="16" t="str">
        <f>VLOOKUP(L3119:L6287,[11]FF!$A$10:$B$16,2,FALSE)</f>
        <v>Recursos Estatales</v>
      </c>
      <c r="N3119" s="16" t="str">
        <f t="shared" si="438"/>
        <v>604</v>
      </c>
      <c r="O3119" s="16" t="str">
        <f>VLOOKUP(N3119:N6287,[11]FF!$A$22:$B$93,2,FALSE)</f>
        <v>Consejo para el Desarrollo Metropolitano 2018</v>
      </c>
      <c r="P3119" s="16">
        <v>887894</v>
      </c>
      <c r="Q3119" s="16">
        <v>4</v>
      </c>
      <c r="R3119" s="17">
        <v>0</v>
      </c>
      <c r="S3119" s="17">
        <v>0</v>
      </c>
      <c r="T3119" s="17">
        <f t="shared" si="439"/>
        <v>0</v>
      </c>
      <c r="U3119" s="17">
        <v>0</v>
      </c>
      <c r="V3119" s="17">
        <v>0</v>
      </c>
      <c r="W3119" s="17">
        <f t="shared" si="440"/>
        <v>0</v>
      </c>
      <c r="X3119" t="str">
        <f>VLOOKUP(J3119,'[12]Conver ASEJ VS Clave Nueva'!$A$4:$C$193,3,FALSE)</f>
        <v>6.4.1.9</v>
      </c>
      <c r="Y3119" t="str">
        <f>VLOOKUP(K3119,'[13]Conver ASEJ VS Clave Nueva'!$B$4:$D$193,3,FALSE)</f>
        <v>Otros  accesorios</v>
      </c>
    </row>
    <row r="3120" spans="1:25" x14ac:dyDescent="0.25">
      <c r="A3120" s="16">
        <v>88529</v>
      </c>
      <c r="B3120" s="16" t="s">
        <v>203</v>
      </c>
      <c r="C3120" s="16" t="str">
        <f t="shared" si="432"/>
        <v>2018</v>
      </c>
      <c r="D3120" s="16" t="str">
        <f t="shared" si="433"/>
        <v>060000</v>
      </c>
      <c r="E3120" s="16" t="str">
        <f>VLOOKUP(D3120:D6288,'[10]Catalogos CRI'!$A$10:$B$19,2,FALSE)</f>
        <v>APROVECHAMIENTOS</v>
      </c>
      <c r="F3120" s="16" t="str">
        <f t="shared" si="434"/>
        <v>064000</v>
      </c>
      <c r="G3120" s="16" t="str">
        <f>VLOOKUP(F3120:F6288,'[10]Catalogos CRI'!$A$24:$B$65,2,FALSE)</f>
        <v>ACCESORIOS DE LOS APORVECHAMIENTOS</v>
      </c>
      <c r="H3120" s="16" t="str">
        <f t="shared" si="435"/>
        <v>064010</v>
      </c>
      <c r="I3120" s="16" t="str">
        <f>VLOOKUP(H3120:H6288,'[10]Catalogos CRI'!$A$70:$B$148,2,FALSE)</f>
        <v>Otros no especificados</v>
      </c>
      <c r="J3120" s="16" t="str">
        <f t="shared" si="436"/>
        <v>064011</v>
      </c>
      <c r="K3120" s="16" t="str">
        <f>VLOOKUP(J3120:J6288,'[10]Catalogos CRI'!$A$153:$B$335,2,FALSE)</f>
        <v>Otros  accesorios</v>
      </c>
      <c r="L3120" s="16" t="str">
        <f t="shared" si="437"/>
        <v>600</v>
      </c>
      <c r="M3120" s="16" t="str">
        <f>VLOOKUP(L3120:L6288,[11]FF!$A$10:$B$16,2,FALSE)</f>
        <v>Recursos Estatales</v>
      </c>
      <c r="N3120" s="16" t="str">
        <f t="shared" si="438"/>
        <v>604</v>
      </c>
      <c r="O3120" s="16" t="str">
        <f>VLOOKUP(N3120:N6288,[11]FF!$A$22:$B$93,2,FALSE)</f>
        <v>Consejo para el Desarrollo Metropolitano 2018</v>
      </c>
      <c r="P3120" s="16">
        <v>887895</v>
      </c>
      <c r="Q3120" s="16">
        <v>5</v>
      </c>
      <c r="R3120" s="17">
        <v>0</v>
      </c>
      <c r="S3120" s="17">
        <v>0</v>
      </c>
      <c r="T3120" s="17">
        <f t="shared" si="439"/>
        <v>0</v>
      </c>
      <c r="U3120" s="17">
        <v>0</v>
      </c>
      <c r="V3120" s="17">
        <v>0</v>
      </c>
      <c r="W3120" s="17">
        <f t="shared" si="440"/>
        <v>0</v>
      </c>
      <c r="X3120" t="str">
        <f>VLOOKUP(J3120,'[12]Conver ASEJ VS Clave Nueva'!$A$4:$C$193,3,FALSE)</f>
        <v>6.4.1.9</v>
      </c>
      <c r="Y3120" t="str">
        <f>VLOOKUP(K3120,'[13]Conver ASEJ VS Clave Nueva'!$B$4:$D$193,3,FALSE)</f>
        <v>Otros  accesorios</v>
      </c>
    </row>
    <row r="3121" spans="1:25" x14ac:dyDescent="0.25">
      <c r="A3121" s="16">
        <v>88529</v>
      </c>
      <c r="B3121" s="16" t="s">
        <v>203</v>
      </c>
      <c r="C3121" s="16" t="str">
        <f t="shared" si="432"/>
        <v>2018</v>
      </c>
      <c r="D3121" s="16" t="str">
        <f t="shared" si="433"/>
        <v>060000</v>
      </c>
      <c r="E3121" s="16" t="str">
        <f>VLOOKUP(D3121:D6289,'[10]Catalogos CRI'!$A$10:$B$19,2,FALSE)</f>
        <v>APROVECHAMIENTOS</v>
      </c>
      <c r="F3121" s="16" t="str">
        <f t="shared" si="434"/>
        <v>064000</v>
      </c>
      <c r="G3121" s="16" t="str">
        <f>VLOOKUP(F3121:F6289,'[10]Catalogos CRI'!$A$24:$B$65,2,FALSE)</f>
        <v>ACCESORIOS DE LOS APORVECHAMIENTOS</v>
      </c>
      <c r="H3121" s="16" t="str">
        <f t="shared" si="435"/>
        <v>064010</v>
      </c>
      <c r="I3121" s="16" t="str">
        <f>VLOOKUP(H3121:H6289,'[10]Catalogos CRI'!$A$70:$B$148,2,FALSE)</f>
        <v>Otros no especificados</v>
      </c>
      <c r="J3121" s="16" t="str">
        <f t="shared" si="436"/>
        <v>064011</v>
      </c>
      <c r="K3121" s="16" t="str">
        <f>VLOOKUP(J3121:J6289,'[10]Catalogos CRI'!$A$153:$B$335,2,FALSE)</f>
        <v>Otros  accesorios</v>
      </c>
      <c r="L3121" s="16" t="str">
        <f t="shared" si="437"/>
        <v>600</v>
      </c>
      <c r="M3121" s="16" t="str">
        <f>VLOOKUP(L3121:L6289,[11]FF!$A$10:$B$16,2,FALSE)</f>
        <v>Recursos Estatales</v>
      </c>
      <c r="N3121" s="16" t="str">
        <f t="shared" si="438"/>
        <v>604</v>
      </c>
      <c r="O3121" s="16" t="str">
        <f>VLOOKUP(N3121:N6289,[11]FF!$A$22:$B$93,2,FALSE)</f>
        <v>Consejo para el Desarrollo Metropolitano 2018</v>
      </c>
      <c r="P3121" s="16">
        <v>887896</v>
      </c>
      <c r="Q3121" s="16">
        <v>6</v>
      </c>
      <c r="R3121" s="17">
        <v>0</v>
      </c>
      <c r="S3121" s="17">
        <v>0</v>
      </c>
      <c r="T3121" s="17">
        <f t="shared" si="439"/>
        <v>0</v>
      </c>
      <c r="U3121" s="17">
        <v>0</v>
      </c>
      <c r="V3121" s="17">
        <v>0</v>
      </c>
      <c r="W3121" s="17">
        <f t="shared" si="440"/>
        <v>0</v>
      </c>
      <c r="X3121" t="str">
        <f>VLOOKUP(J3121,'[12]Conver ASEJ VS Clave Nueva'!$A$4:$C$193,3,FALSE)</f>
        <v>6.4.1.9</v>
      </c>
      <c r="Y3121" t="str">
        <f>VLOOKUP(K3121,'[13]Conver ASEJ VS Clave Nueva'!$B$4:$D$193,3,FALSE)</f>
        <v>Otros  accesorios</v>
      </c>
    </row>
    <row r="3122" spans="1:25" x14ac:dyDescent="0.25">
      <c r="A3122" s="16">
        <v>88529</v>
      </c>
      <c r="B3122" s="16" t="s">
        <v>203</v>
      </c>
      <c r="C3122" s="16" t="str">
        <f t="shared" si="432"/>
        <v>2018</v>
      </c>
      <c r="D3122" s="16" t="str">
        <f t="shared" si="433"/>
        <v>060000</v>
      </c>
      <c r="E3122" s="16" t="str">
        <f>VLOOKUP(D3122:D6290,'[10]Catalogos CRI'!$A$10:$B$19,2,FALSE)</f>
        <v>APROVECHAMIENTOS</v>
      </c>
      <c r="F3122" s="16" t="str">
        <f t="shared" si="434"/>
        <v>064000</v>
      </c>
      <c r="G3122" s="16" t="str">
        <f>VLOOKUP(F3122:F6290,'[10]Catalogos CRI'!$A$24:$B$65,2,FALSE)</f>
        <v>ACCESORIOS DE LOS APORVECHAMIENTOS</v>
      </c>
      <c r="H3122" s="16" t="str">
        <f t="shared" si="435"/>
        <v>064010</v>
      </c>
      <c r="I3122" s="16" t="str">
        <f>VLOOKUP(H3122:H6290,'[10]Catalogos CRI'!$A$70:$B$148,2,FALSE)</f>
        <v>Otros no especificados</v>
      </c>
      <c r="J3122" s="16" t="str">
        <f t="shared" si="436"/>
        <v>064011</v>
      </c>
      <c r="K3122" s="16" t="str">
        <f>VLOOKUP(J3122:J6290,'[10]Catalogos CRI'!$A$153:$B$335,2,FALSE)</f>
        <v>Otros  accesorios</v>
      </c>
      <c r="L3122" s="16" t="str">
        <f t="shared" si="437"/>
        <v>600</v>
      </c>
      <c r="M3122" s="16" t="str">
        <f>VLOOKUP(L3122:L6290,[11]FF!$A$10:$B$16,2,FALSE)</f>
        <v>Recursos Estatales</v>
      </c>
      <c r="N3122" s="16" t="str">
        <f t="shared" si="438"/>
        <v>604</v>
      </c>
      <c r="O3122" s="16" t="str">
        <f>VLOOKUP(N3122:N6290,[11]FF!$A$22:$B$93,2,FALSE)</f>
        <v>Consejo para el Desarrollo Metropolitano 2018</v>
      </c>
      <c r="P3122" s="16">
        <v>887897</v>
      </c>
      <c r="Q3122" s="16">
        <v>7</v>
      </c>
      <c r="R3122" s="17">
        <v>0</v>
      </c>
      <c r="S3122" s="17">
        <v>0</v>
      </c>
      <c r="T3122" s="17">
        <f t="shared" si="439"/>
        <v>0</v>
      </c>
      <c r="U3122" s="17">
        <v>0</v>
      </c>
      <c r="V3122" s="17">
        <v>9875.2199999999993</v>
      </c>
      <c r="W3122" s="17">
        <f t="shared" si="440"/>
        <v>-9875.2199999999993</v>
      </c>
      <c r="X3122" t="str">
        <f>VLOOKUP(J3122,'[12]Conver ASEJ VS Clave Nueva'!$A$4:$C$193,3,FALSE)</f>
        <v>6.4.1.9</v>
      </c>
      <c r="Y3122" t="str">
        <f>VLOOKUP(K3122,'[13]Conver ASEJ VS Clave Nueva'!$B$4:$D$193,3,FALSE)</f>
        <v>Otros  accesorios</v>
      </c>
    </row>
    <row r="3123" spans="1:25" x14ac:dyDescent="0.25">
      <c r="A3123" s="16">
        <v>88529</v>
      </c>
      <c r="B3123" s="16" t="s">
        <v>203</v>
      </c>
      <c r="C3123" s="16" t="str">
        <f t="shared" si="432"/>
        <v>2018</v>
      </c>
      <c r="D3123" s="16" t="str">
        <f t="shared" si="433"/>
        <v>060000</v>
      </c>
      <c r="E3123" s="16" t="str">
        <f>VLOOKUP(D3123:D6291,'[10]Catalogos CRI'!$A$10:$B$19,2,FALSE)</f>
        <v>APROVECHAMIENTOS</v>
      </c>
      <c r="F3123" s="16" t="str">
        <f t="shared" si="434"/>
        <v>064000</v>
      </c>
      <c r="G3123" s="16" t="str">
        <f>VLOOKUP(F3123:F6291,'[10]Catalogos CRI'!$A$24:$B$65,2,FALSE)</f>
        <v>ACCESORIOS DE LOS APORVECHAMIENTOS</v>
      </c>
      <c r="H3123" s="16" t="str">
        <f t="shared" si="435"/>
        <v>064010</v>
      </c>
      <c r="I3123" s="16" t="str">
        <f>VLOOKUP(H3123:H6291,'[10]Catalogos CRI'!$A$70:$B$148,2,FALSE)</f>
        <v>Otros no especificados</v>
      </c>
      <c r="J3123" s="16" t="str">
        <f t="shared" si="436"/>
        <v>064011</v>
      </c>
      <c r="K3123" s="16" t="str">
        <f>VLOOKUP(J3123:J6291,'[10]Catalogos CRI'!$A$153:$B$335,2,FALSE)</f>
        <v>Otros  accesorios</v>
      </c>
      <c r="L3123" s="16" t="str">
        <f t="shared" si="437"/>
        <v>600</v>
      </c>
      <c r="M3123" s="16" t="str">
        <f>VLOOKUP(L3123:L6291,[11]FF!$A$10:$B$16,2,FALSE)</f>
        <v>Recursos Estatales</v>
      </c>
      <c r="N3123" s="16" t="str">
        <f t="shared" si="438"/>
        <v>604</v>
      </c>
      <c r="O3123" s="16" t="str">
        <f>VLOOKUP(N3123:N6291,[11]FF!$A$22:$B$93,2,FALSE)</f>
        <v>Consejo para el Desarrollo Metropolitano 2018</v>
      </c>
      <c r="P3123" s="16">
        <v>887898</v>
      </c>
      <c r="Q3123" s="16">
        <v>8</v>
      </c>
      <c r="R3123" s="17">
        <v>0</v>
      </c>
      <c r="S3123" s="17">
        <v>0</v>
      </c>
      <c r="T3123" s="17">
        <f t="shared" si="439"/>
        <v>0</v>
      </c>
      <c r="U3123" s="17">
        <v>0</v>
      </c>
      <c r="V3123" s="17">
        <v>50402.57</v>
      </c>
      <c r="W3123" s="17">
        <f t="shared" si="440"/>
        <v>-50402.57</v>
      </c>
      <c r="X3123" t="str">
        <f>VLOOKUP(J3123,'[12]Conver ASEJ VS Clave Nueva'!$A$4:$C$193,3,FALSE)</f>
        <v>6.4.1.9</v>
      </c>
      <c r="Y3123" t="str">
        <f>VLOOKUP(K3123,'[13]Conver ASEJ VS Clave Nueva'!$B$4:$D$193,3,FALSE)</f>
        <v>Otros  accesorios</v>
      </c>
    </row>
    <row r="3124" spans="1:25" x14ac:dyDescent="0.25">
      <c r="A3124" s="16">
        <v>88529</v>
      </c>
      <c r="B3124" s="16" t="s">
        <v>203</v>
      </c>
      <c r="C3124" s="16" t="str">
        <f t="shared" si="432"/>
        <v>2018</v>
      </c>
      <c r="D3124" s="16" t="str">
        <f t="shared" si="433"/>
        <v>060000</v>
      </c>
      <c r="E3124" s="16" t="str">
        <f>VLOOKUP(D3124:D6292,'[10]Catalogos CRI'!$A$10:$B$19,2,FALSE)</f>
        <v>APROVECHAMIENTOS</v>
      </c>
      <c r="F3124" s="16" t="str">
        <f t="shared" si="434"/>
        <v>064000</v>
      </c>
      <c r="G3124" s="16" t="str">
        <f>VLOOKUP(F3124:F6292,'[10]Catalogos CRI'!$A$24:$B$65,2,FALSE)</f>
        <v>ACCESORIOS DE LOS APORVECHAMIENTOS</v>
      </c>
      <c r="H3124" s="16" t="str">
        <f t="shared" si="435"/>
        <v>064010</v>
      </c>
      <c r="I3124" s="16" t="str">
        <f>VLOOKUP(H3124:H6292,'[10]Catalogos CRI'!$A$70:$B$148,2,FALSE)</f>
        <v>Otros no especificados</v>
      </c>
      <c r="J3124" s="16" t="str">
        <f t="shared" si="436"/>
        <v>064011</v>
      </c>
      <c r="K3124" s="16" t="str">
        <f>VLOOKUP(J3124:J6292,'[10]Catalogos CRI'!$A$153:$B$335,2,FALSE)</f>
        <v>Otros  accesorios</v>
      </c>
      <c r="L3124" s="16" t="str">
        <f t="shared" si="437"/>
        <v>600</v>
      </c>
      <c r="M3124" s="16" t="str">
        <f>VLOOKUP(L3124:L6292,[11]FF!$A$10:$B$16,2,FALSE)</f>
        <v>Recursos Estatales</v>
      </c>
      <c r="N3124" s="16" t="str">
        <f t="shared" si="438"/>
        <v>604</v>
      </c>
      <c r="O3124" s="16" t="str">
        <f>VLOOKUP(N3124:N6292,[11]FF!$A$22:$B$93,2,FALSE)</f>
        <v>Consejo para el Desarrollo Metropolitano 2018</v>
      </c>
      <c r="P3124" s="16">
        <v>887899</v>
      </c>
      <c r="Q3124" s="16">
        <v>9</v>
      </c>
      <c r="R3124" s="17">
        <v>0</v>
      </c>
      <c r="S3124" s="17">
        <v>0</v>
      </c>
      <c r="T3124" s="17">
        <f t="shared" si="439"/>
        <v>0</v>
      </c>
      <c r="U3124" s="17">
        <v>0</v>
      </c>
      <c r="V3124" s="17">
        <v>43912.74</v>
      </c>
      <c r="W3124" s="17">
        <f t="shared" si="440"/>
        <v>-43912.74</v>
      </c>
      <c r="X3124" t="str">
        <f>VLOOKUP(J3124,'[12]Conver ASEJ VS Clave Nueva'!$A$4:$C$193,3,FALSE)</f>
        <v>6.4.1.9</v>
      </c>
      <c r="Y3124" t="str">
        <f>VLOOKUP(K3124,'[13]Conver ASEJ VS Clave Nueva'!$B$4:$D$193,3,FALSE)</f>
        <v>Otros  accesorios</v>
      </c>
    </row>
    <row r="3125" spans="1:25" x14ac:dyDescent="0.25">
      <c r="A3125" s="16">
        <v>88529</v>
      </c>
      <c r="B3125" s="16" t="s">
        <v>203</v>
      </c>
      <c r="C3125" s="16" t="str">
        <f t="shared" si="432"/>
        <v>2018</v>
      </c>
      <c r="D3125" s="16" t="str">
        <f t="shared" si="433"/>
        <v>060000</v>
      </c>
      <c r="E3125" s="16" t="str">
        <f>VLOOKUP(D3125:D6293,'[10]Catalogos CRI'!$A$10:$B$19,2,FALSE)</f>
        <v>APROVECHAMIENTOS</v>
      </c>
      <c r="F3125" s="16" t="str">
        <f t="shared" si="434"/>
        <v>064000</v>
      </c>
      <c r="G3125" s="16" t="str">
        <f>VLOOKUP(F3125:F6293,'[10]Catalogos CRI'!$A$24:$B$65,2,FALSE)</f>
        <v>ACCESORIOS DE LOS APORVECHAMIENTOS</v>
      </c>
      <c r="H3125" s="16" t="str">
        <f t="shared" si="435"/>
        <v>064010</v>
      </c>
      <c r="I3125" s="16" t="str">
        <f>VLOOKUP(H3125:H6293,'[10]Catalogos CRI'!$A$70:$B$148,2,FALSE)</f>
        <v>Otros no especificados</v>
      </c>
      <c r="J3125" s="16" t="str">
        <f t="shared" si="436"/>
        <v>064011</v>
      </c>
      <c r="K3125" s="16" t="str">
        <f>VLOOKUP(J3125:J6293,'[10]Catalogos CRI'!$A$153:$B$335,2,FALSE)</f>
        <v>Otros  accesorios</v>
      </c>
      <c r="L3125" s="16" t="str">
        <f t="shared" si="437"/>
        <v>600</v>
      </c>
      <c r="M3125" s="16" t="str">
        <f>VLOOKUP(L3125:L6293,[11]FF!$A$10:$B$16,2,FALSE)</f>
        <v>Recursos Estatales</v>
      </c>
      <c r="N3125" s="16" t="str">
        <f t="shared" si="438"/>
        <v>604</v>
      </c>
      <c r="O3125" s="16" t="str">
        <f>VLOOKUP(N3125:N6293,[11]FF!$A$22:$B$93,2,FALSE)</f>
        <v>Consejo para el Desarrollo Metropolitano 2018</v>
      </c>
      <c r="P3125" s="16">
        <v>887900</v>
      </c>
      <c r="Q3125" s="16">
        <v>10</v>
      </c>
      <c r="R3125" s="17">
        <v>0</v>
      </c>
      <c r="S3125" s="17">
        <v>0</v>
      </c>
      <c r="T3125" s="17">
        <f t="shared" si="439"/>
        <v>0</v>
      </c>
      <c r="U3125" s="17">
        <v>0</v>
      </c>
      <c r="V3125" s="17">
        <v>44604.41</v>
      </c>
      <c r="W3125" s="17">
        <f t="shared" si="440"/>
        <v>-44604.41</v>
      </c>
      <c r="X3125" t="str">
        <f>VLOOKUP(J3125,'[12]Conver ASEJ VS Clave Nueva'!$A$4:$C$193,3,FALSE)</f>
        <v>6.4.1.9</v>
      </c>
      <c r="Y3125" t="str">
        <f>VLOOKUP(K3125,'[13]Conver ASEJ VS Clave Nueva'!$B$4:$D$193,3,FALSE)</f>
        <v>Otros  accesorios</v>
      </c>
    </row>
    <row r="3126" spans="1:25" x14ac:dyDescent="0.25">
      <c r="A3126" s="16">
        <v>88529</v>
      </c>
      <c r="B3126" s="16" t="s">
        <v>203</v>
      </c>
      <c r="C3126" s="16" t="str">
        <f t="shared" si="432"/>
        <v>2018</v>
      </c>
      <c r="D3126" s="16" t="str">
        <f t="shared" si="433"/>
        <v>060000</v>
      </c>
      <c r="E3126" s="16" t="str">
        <f>VLOOKUP(D3126:D6294,'[10]Catalogos CRI'!$A$10:$B$19,2,FALSE)</f>
        <v>APROVECHAMIENTOS</v>
      </c>
      <c r="F3126" s="16" t="str">
        <f t="shared" si="434"/>
        <v>064000</v>
      </c>
      <c r="G3126" s="16" t="str">
        <f>VLOOKUP(F3126:F6294,'[10]Catalogos CRI'!$A$24:$B$65,2,FALSE)</f>
        <v>ACCESORIOS DE LOS APORVECHAMIENTOS</v>
      </c>
      <c r="H3126" s="16" t="str">
        <f t="shared" si="435"/>
        <v>064010</v>
      </c>
      <c r="I3126" s="16" t="str">
        <f>VLOOKUP(H3126:H6294,'[10]Catalogos CRI'!$A$70:$B$148,2,FALSE)</f>
        <v>Otros no especificados</v>
      </c>
      <c r="J3126" s="16" t="str">
        <f t="shared" si="436"/>
        <v>064011</v>
      </c>
      <c r="K3126" s="16" t="str">
        <f>VLOOKUP(J3126:J6294,'[10]Catalogos CRI'!$A$153:$B$335,2,FALSE)</f>
        <v>Otros  accesorios</v>
      </c>
      <c r="L3126" s="16" t="str">
        <f t="shared" si="437"/>
        <v>600</v>
      </c>
      <c r="M3126" s="16" t="str">
        <f>VLOOKUP(L3126:L6294,[11]FF!$A$10:$B$16,2,FALSE)</f>
        <v>Recursos Estatales</v>
      </c>
      <c r="N3126" s="16" t="str">
        <f t="shared" si="438"/>
        <v>604</v>
      </c>
      <c r="O3126" s="16" t="str">
        <f>VLOOKUP(N3126:N6294,[11]FF!$A$22:$B$93,2,FALSE)</f>
        <v>Consejo para el Desarrollo Metropolitano 2018</v>
      </c>
      <c r="P3126" s="16">
        <v>887901</v>
      </c>
      <c r="Q3126" s="16">
        <v>11</v>
      </c>
      <c r="R3126" s="17">
        <v>0</v>
      </c>
      <c r="S3126" s="17">
        <v>0</v>
      </c>
      <c r="T3126" s="17">
        <f t="shared" si="439"/>
        <v>0</v>
      </c>
      <c r="U3126" s="17">
        <v>0</v>
      </c>
      <c r="V3126" s="17">
        <v>30406.080000000002</v>
      </c>
      <c r="W3126" s="17">
        <f t="shared" si="440"/>
        <v>-30406.080000000002</v>
      </c>
      <c r="X3126" t="str">
        <f>VLOOKUP(J3126,'[12]Conver ASEJ VS Clave Nueva'!$A$4:$C$193,3,FALSE)</f>
        <v>6.4.1.9</v>
      </c>
      <c r="Y3126" t="str">
        <f>VLOOKUP(K3126,'[13]Conver ASEJ VS Clave Nueva'!$B$4:$D$193,3,FALSE)</f>
        <v>Otros  accesorios</v>
      </c>
    </row>
    <row r="3127" spans="1:25" x14ac:dyDescent="0.25">
      <c r="A3127" s="16">
        <v>88529</v>
      </c>
      <c r="B3127" s="16" t="s">
        <v>203</v>
      </c>
      <c r="C3127" s="16" t="str">
        <f t="shared" si="432"/>
        <v>2018</v>
      </c>
      <c r="D3127" s="16" t="str">
        <f t="shared" si="433"/>
        <v>060000</v>
      </c>
      <c r="E3127" s="16" t="str">
        <f>VLOOKUP(D3127:D6295,'[10]Catalogos CRI'!$A$10:$B$19,2,FALSE)</f>
        <v>APROVECHAMIENTOS</v>
      </c>
      <c r="F3127" s="16" t="str">
        <f t="shared" si="434"/>
        <v>064000</v>
      </c>
      <c r="G3127" s="16" t="str">
        <f>VLOOKUP(F3127:F6295,'[10]Catalogos CRI'!$A$24:$B$65,2,FALSE)</f>
        <v>ACCESORIOS DE LOS APORVECHAMIENTOS</v>
      </c>
      <c r="H3127" s="16" t="str">
        <f t="shared" si="435"/>
        <v>064010</v>
      </c>
      <c r="I3127" s="16" t="str">
        <f>VLOOKUP(H3127:H6295,'[10]Catalogos CRI'!$A$70:$B$148,2,FALSE)</f>
        <v>Otros no especificados</v>
      </c>
      <c r="J3127" s="16" t="str">
        <f t="shared" si="436"/>
        <v>064011</v>
      </c>
      <c r="K3127" s="16" t="str">
        <f>VLOOKUP(J3127:J6295,'[10]Catalogos CRI'!$A$153:$B$335,2,FALSE)</f>
        <v>Otros  accesorios</v>
      </c>
      <c r="L3127" s="16" t="str">
        <f t="shared" si="437"/>
        <v>600</v>
      </c>
      <c r="M3127" s="16" t="str">
        <f>VLOOKUP(L3127:L6295,[11]FF!$A$10:$B$16,2,FALSE)</f>
        <v>Recursos Estatales</v>
      </c>
      <c r="N3127" s="16" t="str">
        <f t="shared" si="438"/>
        <v>604</v>
      </c>
      <c r="O3127" s="16" t="str">
        <f>VLOOKUP(N3127:N6295,[11]FF!$A$22:$B$93,2,FALSE)</f>
        <v>Consejo para el Desarrollo Metropolitano 2018</v>
      </c>
      <c r="P3127" s="16">
        <v>887902</v>
      </c>
      <c r="Q3127" s="16">
        <v>12</v>
      </c>
      <c r="R3127" s="17">
        <v>0</v>
      </c>
      <c r="S3127" s="17">
        <v>0</v>
      </c>
      <c r="T3127" s="17">
        <f t="shared" si="439"/>
        <v>0</v>
      </c>
      <c r="U3127" s="17">
        <v>0</v>
      </c>
      <c r="V3127" s="17">
        <v>11650.57</v>
      </c>
      <c r="W3127" s="17">
        <f t="shared" si="440"/>
        <v>-11650.57</v>
      </c>
      <c r="X3127" t="str">
        <f>VLOOKUP(J3127,'[12]Conver ASEJ VS Clave Nueva'!$A$4:$C$193,3,FALSE)</f>
        <v>6.4.1.9</v>
      </c>
      <c r="Y3127" t="str">
        <f>VLOOKUP(K3127,'[13]Conver ASEJ VS Clave Nueva'!$B$4:$D$193,3,FALSE)</f>
        <v>Otros  accesorios</v>
      </c>
    </row>
    <row r="3128" spans="1:25" x14ac:dyDescent="0.25">
      <c r="A3128" s="16">
        <v>88636</v>
      </c>
      <c r="B3128" s="16" t="s">
        <v>200</v>
      </c>
      <c r="C3128" s="16" t="str">
        <f t="shared" si="432"/>
        <v>2018</v>
      </c>
      <c r="D3128" s="16" t="str">
        <f t="shared" si="433"/>
        <v>060000</v>
      </c>
      <c r="E3128" s="16" t="str">
        <f>VLOOKUP(D3128:D6296,'[10]Catalogos CRI'!$A$10:$B$19,2,FALSE)</f>
        <v>APROVECHAMIENTOS</v>
      </c>
      <c r="F3128" s="16" t="str">
        <f t="shared" si="434"/>
        <v>061000</v>
      </c>
      <c r="G3128" s="16" t="str">
        <f>VLOOKUP(F3128:F6296,'[10]Catalogos CRI'!$A$24:$B$65,2,FALSE)</f>
        <v>APROVECHAMIENTOS DE TIPO CORRIENTE</v>
      </c>
      <c r="H3128" s="16" t="str">
        <f t="shared" si="435"/>
        <v>061070</v>
      </c>
      <c r="I3128" s="16" t="str">
        <f>VLOOKUP(H3128:H6296,'[10]Catalogos CRI'!$A$70:$B$148,2,FALSE)</f>
        <v>Aprovechamientos por aportaciones y cooperaciones</v>
      </c>
      <c r="J3128" s="16" t="str">
        <f t="shared" si="436"/>
        <v>061071</v>
      </c>
      <c r="K3128" s="16" t="str">
        <f>VLOOKUP(J3128:J6296,'[10]Catalogos CRI'!$A$153:$B$335,2,FALSE)</f>
        <v>Aprovechamientos por aportaciones y cooperaciones</v>
      </c>
      <c r="L3128" s="16" t="str">
        <f t="shared" si="437"/>
        <v>400</v>
      </c>
      <c r="M3128" s="16" t="str">
        <f>VLOOKUP(L3128:L6296,[11]FF!$A$10:$B$16,2,FALSE)</f>
        <v>Ingresos Propios</v>
      </c>
      <c r="N3128" s="16" t="str">
        <f t="shared" si="438"/>
        <v>409</v>
      </c>
      <c r="O3128" s="16" t="str">
        <f>VLOOKUP(N3128:N6296,[11]FF!$A$22:$B$93,2,FALSE)</f>
        <v>Pavimentación Hidráulica Privada Tecolotes</v>
      </c>
      <c r="P3128" s="16">
        <v>888037</v>
      </c>
      <c r="Q3128" s="16">
        <v>1</v>
      </c>
      <c r="R3128" s="17">
        <v>0</v>
      </c>
      <c r="S3128" s="17">
        <v>0</v>
      </c>
      <c r="T3128" s="17">
        <f t="shared" si="439"/>
        <v>0</v>
      </c>
      <c r="U3128" s="17">
        <v>0</v>
      </c>
      <c r="V3128" s="17">
        <v>0</v>
      </c>
      <c r="W3128" s="17">
        <f t="shared" si="440"/>
        <v>0</v>
      </c>
      <c r="X3128" t="str">
        <f>VLOOKUP(J3128,'[12]Conver ASEJ VS Clave Nueva'!$A$4:$C$193,3,FALSE)</f>
        <v>6.1.7.1</v>
      </c>
      <c r="Y3128" t="str">
        <f>VLOOKUP(K3128,'[13]Conver ASEJ VS Clave Nueva'!$B$4:$D$193,3,FALSE)</f>
        <v>Aprovechamientos por aportaciones y cooperaciones</v>
      </c>
    </row>
    <row r="3129" spans="1:25" x14ac:dyDescent="0.25">
      <c r="A3129" s="16">
        <v>88636</v>
      </c>
      <c r="B3129" s="16" t="s">
        <v>200</v>
      </c>
      <c r="C3129" s="16" t="str">
        <f t="shared" si="432"/>
        <v>2018</v>
      </c>
      <c r="D3129" s="16" t="str">
        <f t="shared" si="433"/>
        <v>060000</v>
      </c>
      <c r="E3129" s="16" t="str">
        <f>VLOOKUP(D3129:D6297,'[10]Catalogos CRI'!$A$10:$B$19,2,FALSE)</f>
        <v>APROVECHAMIENTOS</v>
      </c>
      <c r="F3129" s="16" t="str">
        <f t="shared" si="434"/>
        <v>061000</v>
      </c>
      <c r="G3129" s="16" t="str">
        <f>VLOOKUP(F3129:F6297,'[10]Catalogos CRI'!$A$24:$B$65,2,FALSE)</f>
        <v>APROVECHAMIENTOS DE TIPO CORRIENTE</v>
      </c>
      <c r="H3129" s="16" t="str">
        <f t="shared" si="435"/>
        <v>061070</v>
      </c>
      <c r="I3129" s="16" t="str">
        <f>VLOOKUP(H3129:H6297,'[10]Catalogos CRI'!$A$70:$B$148,2,FALSE)</f>
        <v>Aprovechamientos por aportaciones y cooperaciones</v>
      </c>
      <c r="J3129" s="16" t="str">
        <f t="shared" si="436"/>
        <v>061071</v>
      </c>
      <c r="K3129" s="16" t="str">
        <f>VLOOKUP(J3129:J6297,'[10]Catalogos CRI'!$A$153:$B$335,2,FALSE)</f>
        <v>Aprovechamientos por aportaciones y cooperaciones</v>
      </c>
      <c r="L3129" s="16" t="str">
        <f t="shared" si="437"/>
        <v>400</v>
      </c>
      <c r="M3129" s="16" t="str">
        <f>VLOOKUP(L3129:L6297,[11]FF!$A$10:$B$16,2,FALSE)</f>
        <v>Ingresos Propios</v>
      </c>
      <c r="N3129" s="16" t="str">
        <f t="shared" si="438"/>
        <v>409</v>
      </c>
      <c r="O3129" s="16" t="str">
        <f>VLOOKUP(N3129:N6297,[11]FF!$A$22:$B$93,2,FALSE)</f>
        <v>Pavimentación Hidráulica Privada Tecolotes</v>
      </c>
      <c r="P3129" s="16">
        <v>888038</v>
      </c>
      <c r="Q3129" s="16">
        <v>2</v>
      </c>
      <c r="R3129" s="17">
        <v>0</v>
      </c>
      <c r="S3129" s="17">
        <v>0</v>
      </c>
      <c r="T3129" s="17">
        <f t="shared" si="439"/>
        <v>0</v>
      </c>
      <c r="U3129" s="17">
        <v>0</v>
      </c>
      <c r="V3129" s="17">
        <v>0</v>
      </c>
      <c r="W3129" s="17">
        <f t="shared" si="440"/>
        <v>0</v>
      </c>
      <c r="X3129" t="str">
        <f>VLOOKUP(J3129,'[12]Conver ASEJ VS Clave Nueva'!$A$4:$C$193,3,FALSE)</f>
        <v>6.1.7.1</v>
      </c>
      <c r="Y3129" t="str">
        <f>VLOOKUP(K3129,'[13]Conver ASEJ VS Clave Nueva'!$B$4:$D$193,3,FALSE)</f>
        <v>Aprovechamientos por aportaciones y cooperaciones</v>
      </c>
    </row>
    <row r="3130" spans="1:25" x14ac:dyDescent="0.25">
      <c r="A3130" s="16">
        <v>88636</v>
      </c>
      <c r="B3130" s="16" t="s">
        <v>200</v>
      </c>
      <c r="C3130" s="16" t="str">
        <f t="shared" si="432"/>
        <v>2018</v>
      </c>
      <c r="D3130" s="16" t="str">
        <f t="shared" si="433"/>
        <v>060000</v>
      </c>
      <c r="E3130" s="16" t="str">
        <f>VLOOKUP(D3130:D6298,'[10]Catalogos CRI'!$A$10:$B$19,2,FALSE)</f>
        <v>APROVECHAMIENTOS</v>
      </c>
      <c r="F3130" s="16" t="str">
        <f t="shared" si="434"/>
        <v>061000</v>
      </c>
      <c r="G3130" s="16" t="str">
        <f>VLOOKUP(F3130:F6298,'[10]Catalogos CRI'!$A$24:$B$65,2,FALSE)</f>
        <v>APROVECHAMIENTOS DE TIPO CORRIENTE</v>
      </c>
      <c r="H3130" s="16" t="str">
        <f t="shared" si="435"/>
        <v>061070</v>
      </c>
      <c r="I3130" s="16" t="str">
        <f>VLOOKUP(H3130:H6298,'[10]Catalogos CRI'!$A$70:$B$148,2,FALSE)</f>
        <v>Aprovechamientos por aportaciones y cooperaciones</v>
      </c>
      <c r="J3130" s="16" t="str">
        <f t="shared" si="436"/>
        <v>061071</v>
      </c>
      <c r="K3130" s="16" t="str">
        <f>VLOOKUP(J3130:J6298,'[10]Catalogos CRI'!$A$153:$B$335,2,FALSE)</f>
        <v>Aprovechamientos por aportaciones y cooperaciones</v>
      </c>
      <c r="L3130" s="16" t="str">
        <f t="shared" si="437"/>
        <v>400</v>
      </c>
      <c r="M3130" s="16" t="str">
        <f>VLOOKUP(L3130:L6298,[11]FF!$A$10:$B$16,2,FALSE)</f>
        <v>Ingresos Propios</v>
      </c>
      <c r="N3130" s="16" t="str">
        <f t="shared" si="438"/>
        <v>409</v>
      </c>
      <c r="O3130" s="16" t="str">
        <f>VLOOKUP(N3130:N6298,[11]FF!$A$22:$B$93,2,FALSE)</f>
        <v>Pavimentación Hidráulica Privada Tecolotes</v>
      </c>
      <c r="P3130" s="16">
        <v>888039</v>
      </c>
      <c r="Q3130" s="16">
        <v>3</v>
      </c>
      <c r="R3130" s="17">
        <v>0</v>
      </c>
      <c r="S3130" s="17">
        <v>0</v>
      </c>
      <c r="T3130" s="17">
        <f t="shared" si="439"/>
        <v>0</v>
      </c>
      <c r="U3130" s="17">
        <v>0</v>
      </c>
      <c r="V3130" s="17">
        <v>0</v>
      </c>
      <c r="W3130" s="17">
        <f t="shared" si="440"/>
        <v>0</v>
      </c>
      <c r="X3130" t="str">
        <f>VLOOKUP(J3130,'[12]Conver ASEJ VS Clave Nueva'!$A$4:$C$193,3,FALSE)</f>
        <v>6.1.7.1</v>
      </c>
      <c r="Y3130" t="str">
        <f>VLOOKUP(K3130,'[13]Conver ASEJ VS Clave Nueva'!$B$4:$D$193,3,FALSE)</f>
        <v>Aprovechamientos por aportaciones y cooperaciones</v>
      </c>
    </row>
    <row r="3131" spans="1:25" x14ac:dyDescent="0.25">
      <c r="A3131" s="16">
        <v>88636</v>
      </c>
      <c r="B3131" s="16" t="s">
        <v>200</v>
      </c>
      <c r="C3131" s="16" t="str">
        <f t="shared" si="432"/>
        <v>2018</v>
      </c>
      <c r="D3131" s="16" t="str">
        <f t="shared" si="433"/>
        <v>060000</v>
      </c>
      <c r="E3131" s="16" t="str">
        <f>VLOOKUP(D3131:D6299,'[10]Catalogos CRI'!$A$10:$B$19,2,FALSE)</f>
        <v>APROVECHAMIENTOS</v>
      </c>
      <c r="F3131" s="16" t="str">
        <f t="shared" si="434"/>
        <v>061000</v>
      </c>
      <c r="G3131" s="16" t="str">
        <f>VLOOKUP(F3131:F6299,'[10]Catalogos CRI'!$A$24:$B$65,2,FALSE)</f>
        <v>APROVECHAMIENTOS DE TIPO CORRIENTE</v>
      </c>
      <c r="H3131" s="16" t="str">
        <f t="shared" si="435"/>
        <v>061070</v>
      </c>
      <c r="I3131" s="16" t="str">
        <f>VLOOKUP(H3131:H6299,'[10]Catalogos CRI'!$A$70:$B$148,2,FALSE)</f>
        <v>Aprovechamientos por aportaciones y cooperaciones</v>
      </c>
      <c r="J3131" s="16" t="str">
        <f t="shared" si="436"/>
        <v>061071</v>
      </c>
      <c r="K3131" s="16" t="str">
        <f>VLOOKUP(J3131:J6299,'[10]Catalogos CRI'!$A$153:$B$335,2,FALSE)</f>
        <v>Aprovechamientos por aportaciones y cooperaciones</v>
      </c>
      <c r="L3131" s="16" t="str">
        <f t="shared" si="437"/>
        <v>400</v>
      </c>
      <c r="M3131" s="16" t="str">
        <f>VLOOKUP(L3131:L6299,[11]FF!$A$10:$B$16,2,FALSE)</f>
        <v>Ingresos Propios</v>
      </c>
      <c r="N3131" s="16" t="str">
        <f t="shared" si="438"/>
        <v>409</v>
      </c>
      <c r="O3131" s="16" t="str">
        <f>VLOOKUP(N3131:N6299,[11]FF!$A$22:$B$93,2,FALSE)</f>
        <v>Pavimentación Hidráulica Privada Tecolotes</v>
      </c>
      <c r="P3131" s="16">
        <v>888040</v>
      </c>
      <c r="Q3131" s="16">
        <v>4</v>
      </c>
      <c r="R3131" s="17">
        <v>0</v>
      </c>
      <c r="S3131" s="17">
        <v>0</v>
      </c>
      <c r="T3131" s="17">
        <f t="shared" si="439"/>
        <v>0</v>
      </c>
      <c r="U3131" s="17">
        <v>0</v>
      </c>
      <c r="V3131" s="17">
        <v>0</v>
      </c>
      <c r="W3131" s="17">
        <f t="shared" si="440"/>
        <v>0</v>
      </c>
      <c r="X3131" t="str">
        <f>VLOOKUP(J3131,'[12]Conver ASEJ VS Clave Nueva'!$A$4:$C$193,3,FALSE)</f>
        <v>6.1.7.1</v>
      </c>
      <c r="Y3131" t="str">
        <f>VLOOKUP(K3131,'[13]Conver ASEJ VS Clave Nueva'!$B$4:$D$193,3,FALSE)</f>
        <v>Aprovechamientos por aportaciones y cooperaciones</v>
      </c>
    </row>
    <row r="3132" spans="1:25" x14ac:dyDescent="0.25">
      <c r="A3132" s="16">
        <v>88636</v>
      </c>
      <c r="B3132" s="16" t="s">
        <v>200</v>
      </c>
      <c r="C3132" s="16" t="str">
        <f t="shared" si="432"/>
        <v>2018</v>
      </c>
      <c r="D3132" s="16" t="str">
        <f t="shared" si="433"/>
        <v>060000</v>
      </c>
      <c r="E3132" s="16" t="str">
        <f>VLOOKUP(D3132:D6300,'[10]Catalogos CRI'!$A$10:$B$19,2,FALSE)</f>
        <v>APROVECHAMIENTOS</v>
      </c>
      <c r="F3132" s="16" t="str">
        <f t="shared" si="434"/>
        <v>061000</v>
      </c>
      <c r="G3132" s="16" t="str">
        <f>VLOOKUP(F3132:F6300,'[10]Catalogos CRI'!$A$24:$B$65,2,FALSE)</f>
        <v>APROVECHAMIENTOS DE TIPO CORRIENTE</v>
      </c>
      <c r="H3132" s="16" t="str">
        <f t="shared" si="435"/>
        <v>061070</v>
      </c>
      <c r="I3132" s="16" t="str">
        <f>VLOOKUP(H3132:H6300,'[10]Catalogos CRI'!$A$70:$B$148,2,FALSE)</f>
        <v>Aprovechamientos por aportaciones y cooperaciones</v>
      </c>
      <c r="J3132" s="16" t="str">
        <f t="shared" si="436"/>
        <v>061071</v>
      </c>
      <c r="K3132" s="16" t="str">
        <f>VLOOKUP(J3132:J6300,'[10]Catalogos CRI'!$A$153:$B$335,2,FALSE)</f>
        <v>Aprovechamientos por aportaciones y cooperaciones</v>
      </c>
      <c r="L3132" s="16" t="str">
        <f t="shared" si="437"/>
        <v>400</v>
      </c>
      <c r="M3132" s="16" t="str">
        <f>VLOOKUP(L3132:L6300,[11]FF!$A$10:$B$16,2,FALSE)</f>
        <v>Ingresos Propios</v>
      </c>
      <c r="N3132" s="16" t="str">
        <f t="shared" si="438"/>
        <v>409</v>
      </c>
      <c r="O3132" s="16" t="str">
        <f>VLOOKUP(N3132:N6300,[11]FF!$A$22:$B$93,2,FALSE)</f>
        <v>Pavimentación Hidráulica Privada Tecolotes</v>
      </c>
      <c r="P3132" s="16">
        <v>888041</v>
      </c>
      <c r="Q3132" s="16">
        <v>5</v>
      </c>
      <c r="R3132" s="17">
        <v>0</v>
      </c>
      <c r="S3132" s="17">
        <v>0</v>
      </c>
      <c r="T3132" s="17">
        <f t="shared" si="439"/>
        <v>0</v>
      </c>
      <c r="U3132" s="17">
        <v>0</v>
      </c>
      <c r="V3132" s="17">
        <v>0</v>
      </c>
      <c r="W3132" s="17">
        <f t="shared" si="440"/>
        <v>0</v>
      </c>
      <c r="X3132" t="str">
        <f>VLOOKUP(J3132,'[12]Conver ASEJ VS Clave Nueva'!$A$4:$C$193,3,FALSE)</f>
        <v>6.1.7.1</v>
      </c>
      <c r="Y3132" t="str">
        <f>VLOOKUP(K3132,'[13]Conver ASEJ VS Clave Nueva'!$B$4:$D$193,3,FALSE)</f>
        <v>Aprovechamientos por aportaciones y cooperaciones</v>
      </c>
    </row>
    <row r="3133" spans="1:25" x14ac:dyDescent="0.25">
      <c r="A3133" s="16">
        <v>88636</v>
      </c>
      <c r="B3133" s="16" t="s">
        <v>200</v>
      </c>
      <c r="C3133" s="16" t="str">
        <f t="shared" si="432"/>
        <v>2018</v>
      </c>
      <c r="D3133" s="16" t="str">
        <f t="shared" si="433"/>
        <v>060000</v>
      </c>
      <c r="E3133" s="16" t="str">
        <f>VLOOKUP(D3133:D6301,'[10]Catalogos CRI'!$A$10:$B$19,2,FALSE)</f>
        <v>APROVECHAMIENTOS</v>
      </c>
      <c r="F3133" s="16" t="str">
        <f t="shared" si="434"/>
        <v>061000</v>
      </c>
      <c r="G3133" s="16" t="str">
        <f>VLOOKUP(F3133:F6301,'[10]Catalogos CRI'!$A$24:$B$65,2,FALSE)</f>
        <v>APROVECHAMIENTOS DE TIPO CORRIENTE</v>
      </c>
      <c r="H3133" s="16" t="str">
        <f t="shared" si="435"/>
        <v>061070</v>
      </c>
      <c r="I3133" s="16" t="str">
        <f>VLOOKUP(H3133:H6301,'[10]Catalogos CRI'!$A$70:$B$148,2,FALSE)</f>
        <v>Aprovechamientos por aportaciones y cooperaciones</v>
      </c>
      <c r="J3133" s="16" t="str">
        <f t="shared" si="436"/>
        <v>061071</v>
      </c>
      <c r="K3133" s="16" t="str">
        <f>VLOOKUP(J3133:J6301,'[10]Catalogos CRI'!$A$153:$B$335,2,FALSE)</f>
        <v>Aprovechamientos por aportaciones y cooperaciones</v>
      </c>
      <c r="L3133" s="16" t="str">
        <f t="shared" si="437"/>
        <v>400</v>
      </c>
      <c r="M3133" s="16" t="str">
        <f>VLOOKUP(L3133:L6301,[11]FF!$A$10:$B$16,2,FALSE)</f>
        <v>Ingresos Propios</v>
      </c>
      <c r="N3133" s="16" t="str">
        <f t="shared" si="438"/>
        <v>409</v>
      </c>
      <c r="O3133" s="16" t="str">
        <f>VLOOKUP(N3133:N6301,[11]FF!$A$22:$B$93,2,FALSE)</f>
        <v>Pavimentación Hidráulica Privada Tecolotes</v>
      </c>
      <c r="P3133" s="16">
        <v>888042</v>
      </c>
      <c r="Q3133" s="16">
        <v>6</v>
      </c>
      <c r="R3133" s="17">
        <v>0</v>
      </c>
      <c r="S3133" s="17">
        <v>0</v>
      </c>
      <c r="T3133" s="17">
        <f t="shared" si="439"/>
        <v>0</v>
      </c>
      <c r="U3133" s="17">
        <v>0</v>
      </c>
      <c r="V3133" s="17">
        <v>0</v>
      </c>
      <c r="W3133" s="17">
        <f t="shared" si="440"/>
        <v>0</v>
      </c>
      <c r="X3133" t="str">
        <f>VLOOKUP(J3133,'[12]Conver ASEJ VS Clave Nueva'!$A$4:$C$193,3,FALSE)</f>
        <v>6.1.7.1</v>
      </c>
      <c r="Y3133" t="str">
        <f>VLOOKUP(K3133,'[13]Conver ASEJ VS Clave Nueva'!$B$4:$D$193,3,FALSE)</f>
        <v>Aprovechamientos por aportaciones y cooperaciones</v>
      </c>
    </row>
    <row r="3134" spans="1:25" x14ac:dyDescent="0.25">
      <c r="A3134" s="16">
        <v>88636</v>
      </c>
      <c r="B3134" s="16" t="s">
        <v>200</v>
      </c>
      <c r="C3134" s="16" t="str">
        <f t="shared" ref="C3134:C3163" si="441">MID(B3134,1,4)</f>
        <v>2018</v>
      </c>
      <c r="D3134" s="16" t="str">
        <f t="shared" ref="D3134:D3163" si="442">MID(B3134,6,6)</f>
        <v>060000</v>
      </c>
      <c r="E3134" s="16" t="str">
        <f>VLOOKUP(D3134:D6302,'[10]Catalogos CRI'!$A$10:$B$19,2,FALSE)</f>
        <v>APROVECHAMIENTOS</v>
      </c>
      <c r="F3134" s="16" t="str">
        <f t="shared" ref="F3134:F3163" si="443">MID(B3134,13,6)</f>
        <v>061000</v>
      </c>
      <c r="G3134" s="16" t="str">
        <f>VLOOKUP(F3134:F6302,'[10]Catalogos CRI'!$A$24:$B$65,2,FALSE)</f>
        <v>APROVECHAMIENTOS DE TIPO CORRIENTE</v>
      </c>
      <c r="H3134" s="16" t="str">
        <f t="shared" ref="H3134:H3163" si="444">MID(B3134,20,6)</f>
        <v>061070</v>
      </c>
      <c r="I3134" s="16" t="str">
        <f>VLOOKUP(H3134:H6302,'[10]Catalogos CRI'!$A$70:$B$148,2,FALSE)</f>
        <v>Aprovechamientos por aportaciones y cooperaciones</v>
      </c>
      <c r="J3134" s="16" t="str">
        <f t="shared" ref="J3134:J3163" si="445">MID(B3134,27,6)</f>
        <v>061071</v>
      </c>
      <c r="K3134" s="16" t="str">
        <f>VLOOKUP(J3134:J6302,'[10]Catalogos CRI'!$A$153:$B$335,2,FALSE)</f>
        <v>Aprovechamientos por aportaciones y cooperaciones</v>
      </c>
      <c r="L3134" s="16" t="str">
        <f t="shared" ref="L3134:L3163" si="446">MID(B3134,34,3)</f>
        <v>400</v>
      </c>
      <c r="M3134" s="16" t="str">
        <f>VLOOKUP(L3134:L6302,[11]FF!$A$10:$B$16,2,FALSE)</f>
        <v>Ingresos Propios</v>
      </c>
      <c r="N3134" s="16" t="str">
        <f t="shared" ref="N3134:N3163" si="447">MID(B3134,38,3)</f>
        <v>409</v>
      </c>
      <c r="O3134" s="16" t="str">
        <f>VLOOKUP(N3134:N6302,[11]FF!$A$22:$B$93,2,FALSE)</f>
        <v>Pavimentación Hidráulica Privada Tecolotes</v>
      </c>
      <c r="P3134" s="16">
        <v>888043</v>
      </c>
      <c r="Q3134" s="16">
        <v>7</v>
      </c>
      <c r="R3134" s="17">
        <v>0</v>
      </c>
      <c r="S3134" s="17">
        <v>0</v>
      </c>
      <c r="T3134" s="17">
        <f t="shared" si="439"/>
        <v>0</v>
      </c>
      <c r="U3134" s="17">
        <v>0</v>
      </c>
      <c r="V3134" s="17">
        <v>0</v>
      </c>
      <c r="W3134" s="17">
        <f t="shared" si="440"/>
        <v>0</v>
      </c>
      <c r="X3134" t="str">
        <f>VLOOKUP(J3134,'[12]Conver ASEJ VS Clave Nueva'!$A$4:$C$193,3,FALSE)</f>
        <v>6.1.7.1</v>
      </c>
      <c r="Y3134" t="str">
        <f>VLOOKUP(K3134,'[13]Conver ASEJ VS Clave Nueva'!$B$4:$D$193,3,FALSE)</f>
        <v>Aprovechamientos por aportaciones y cooperaciones</v>
      </c>
    </row>
    <row r="3135" spans="1:25" x14ac:dyDescent="0.25">
      <c r="A3135" s="16">
        <v>88636</v>
      </c>
      <c r="B3135" s="16" t="s">
        <v>200</v>
      </c>
      <c r="C3135" s="16" t="str">
        <f t="shared" si="441"/>
        <v>2018</v>
      </c>
      <c r="D3135" s="16" t="str">
        <f t="shared" si="442"/>
        <v>060000</v>
      </c>
      <c r="E3135" s="16" t="str">
        <f>VLOOKUP(D3135:D6303,'[10]Catalogos CRI'!$A$10:$B$19,2,FALSE)</f>
        <v>APROVECHAMIENTOS</v>
      </c>
      <c r="F3135" s="16" t="str">
        <f t="shared" si="443"/>
        <v>061000</v>
      </c>
      <c r="G3135" s="16" t="str">
        <f>VLOOKUP(F3135:F6303,'[10]Catalogos CRI'!$A$24:$B$65,2,FALSE)</f>
        <v>APROVECHAMIENTOS DE TIPO CORRIENTE</v>
      </c>
      <c r="H3135" s="16" t="str">
        <f t="shared" si="444"/>
        <v>061070</v>
      </c>
      <c r="I3135" s="16" t="str">
        <f>VLOOKUP(H3135:H6303,'[10]Catalogos CRI'!$A$70:$B$148,2,FALSE)</f>
        <v>Aprovechamientos por aportaciones y cooperaciones</v>
      </c>
      <c r="J3135" s="16" t="str">
        <f t="shared" si="445"/>
        <v>061071</v>
      </c>
      <c r="K3135" s="16" t="str">
        <f>VLOOKUP(J3135:J6303,'[10]Catalogos CRI'!$A$153:$B$335,2,FALSE)</f>
        <v>Aprovechamientos por aportaciones y cooperaciones</v>
      </c>
      <c r="L3135" s="16" t="str">
        <f t="shared" si="446"/>
        <v>400</v>
      </c>
      <c r="M3135" s="16" t="str">
        <f>VLOOKUP(L3135:L6303,[11]FF!$A$10:$B$16,2,FALSE)</f>
        <v>Ingresos Propios</v>
      </c>
      <c r="N3135" s="16" t="str">
        <f t="shared" si="447"/>
        <v>409</v>
      </c>
      <c r="O3135" s="16" t="str">
        <f>VLOOKUP(N3135:N6303,[11]FF!$A$22:$B$93,2,FALSE)</f>
        <v>Pavimentación Hidráulica Privada Tecolotes</v>
      </c>
      <c r="P3135" s="16">
        <v>888044</v>
      </c>
      <c r="Q3135" s="16">
        <v>8</v>
      </c>
      <c r="R3135" s="17">
        <v>0</v>
      </c>
      <c r="S3135" s="17">
        <v>0</v>
      </c>
      <c r="T3135" s="17">
        <f t="shared" si="439"/>
        <v>0</v>
      </c>
      <c r="U3135" s="17">
        <v>0</v>
      </c>
      <c r="V3135" s="17">
        <v>448200</v>
      </c>
      <c r="W3135" s="17">
        <f t="shared" si="440"/>
        <v>-448200</v>
      </c>
      <c r="X3135" t="str">
        <f>VLOOKUP(J3135,'[12]Conver ASEJ VS Clave Nueva'!$A$4:$C$193,3,FALSE)</f>
        <v>6.1.7.1</v>
      </c>
      <c r="Y3135" t="str">
        <f>VLOOKUP(K3135,'[13]Conver ASEJ VS Clave Nueva'!$B$4:$D$193,3,FALSE)</f>
        <v>Aprovechamientos por aportaciones y cooperaciones</v>
      </c>
    </row>
    <row r="3136" spans="1:25" x14ac:dyDescent="0.25">
      <c r="A3136" s="16">
        <v>88636</v>
      </c>
      <c r="B3136" s="16" t="s">
        <v>200</v>
      </c>
      <c r="C3136" s="16" t="str">
        <f t="shared" si="441"/>
        <v>2018</v>
      </c>
      <c r="D3136" s="16" t="str">
        <f t="shared" si="442"/>
        <v>060000</v>
      </c>
      <c r="E3136" s="16" t="str">
        <f>VLOOKUP(D3136:D6304,'[10]Catalogos CRI'!$A$10:$B$19,2,FALSE)</f>
        <v>APROVECHAMIENTOS</v>
      </c>
      <c r="F3136" s="16" t="str">
        <f t="shared" si="443"/>
        <v>061000</v>
      </c>
      <c r="G3136" s="16" t="str">
        <f>VLOOKUP(F3136:F6304,'[10]Catalogos CRI'!$A$24:$B$65,2,FALSE)</f>
        <v>APROVECHAMIENTOS DE TIPO CORRIENTE</v>
      </c>
      <c r="H3136" s="16" t="str">
        <f t="shared" si="444"/>
        <v>061070</v>
      </c>
      <c r="I3136" s="16" t="str">
        <f>VLOOKUP(H3136:H6304,'[10]Catalogos CRI'!$A$70:$B$148,2,FALSE)</f>
        <v>Aprovechamientos por aportaciones y cooperaciones</v>
      </c>
      <c r="J3136" s="16" t="str">
        <f t="shared" si="445"/>
        <v>061071</v>
      </c>
      <c r="K3136" s="16" t="str">
        <f>VLOOKUP(J3136:J6304,'[10]Catalogos CRI'!$A$153:$B$335,2,FALSE)</f>
        <v>Aprovechamientos por aportaciones y cooperaciones</v>
      </c>
      <c r="L3136" s="16" t="str">
        <f t="shared" si="446"/>
        <v>400</v>
      </c>
      <c r="M3136" s="16" t="str">
        <f>VLOOKUP(L3136:L6304,[11]FF!$A$10:$B$16,2,FALSE)</f>
        <v>Ingresos Propios</v>
      </c>
      <c r="N3136" s="16" t="str">
        <f t="shared" si="447"/>
        <v>409</v>
      </c>
      <c r="O3136" s="16" t="str">
        <f>VLOOKUP(N3136:N6304,[11]FF!$A$22:$B$93,2,FALSE)</f>
        <v>Pavimentación Hidráulica Privada Tecolotes</v>
      </c>
      <c r="P3136" s="16">
        <v>888045</v>
      </c>
      <c r="Q3136" s="16">
        <v>9</v>
      </c>
      <c r="R3136" s="17">
        <v>0</v>
      </c>
      <c r="S3136" s="17">
        <v>0</v>
      </c>
      <c r="T3136" s="17">
        <f t="shared" si="439"/>
        <v>0</v>
      </c>
      <c r="U3136" s="17">
        <v>0</v>
      </c>
      <c r="V3136" s="17">
        <v>0</v>
      </c>
      <c r="W3136" s="17">
        <f t="shared" si="440"/>
        <v>0</v>
      </c>
      <c r="X3136" t="str">
        <f>VLOOKUP(J3136,'[12]Conver ASEJ VS Clave Nueva'!$A$4:$C$193,3,FALSE)</f>
        <v>6.1.7.1</v>
      </c>
      <c r="Y3136" t="str">
        <f>VLOOKUP(K3136,'[13]Conver ASEJ VS Clave Nueva'!$B$4:$D$193,3,FALSE)</f>
        <v>Aprovechamientos por aportaciones y cooperaciones</v>
      </c>
    </row>
    <row r="3137" spans="1:25" x14ac:dyDescent="0.25">
      <c r="A3137" s="16">
        <v>88636</v>
      </c>
      <c r="B3137" s="16" t="s">
        <v>200</v>
      </c>
      <c r="C3137" s="16" t="str">
        <f t="shared" si="441"/>
        <v>2018</v>
      </c>
      <c r="D3137" s="16" t="str">
        <f t="shared" si="442"/>
        <v>060000</v>
      </c>
      <c r="E3137" s="16" t="str">
        <f>VLOOKUP(D3137:D6305,'[10]Catalogos CRI'!$A$10:$B$19,2,FALSE)</f>
        <v>APROVECHAMIENTOS</v>
      </c>
      <c r="F3137" s="16" t="str">
        <f t="shared" si="443"/>
        <v>061000</v>
      </c>
      <c r="G3137" s="16" t="str">
        <f>VLOOKUP(F3137:F6305,'[10]Catalogos CRI'!$A$24:$B$65,2,FALSE)</f>
        <v>APROVECHAMIENTOS DE TIPO CORRIENTE</v>
      </c>
      <c r="H3137" s="16" t="str">
        <f t="shared" si="444"/>
        <v>061070</v>
      </c>
      <c r="I3137" s="16" t="str">
        <f>VLOOKUP(H3137:H6305,'[10]Catalogos CRI'!$A$70:$B$148,2,FALSE)</f>
        <v>Aprovechamientos por aportaciones y cooperaciones</v>
      </c>
      <c r="J3137" s="16" t="str">
        <f t="shared" si="445"/>
        <v>061071</v>
      </c>
      <c r="K3137" s="16" t="str">
        <f>VLOOKUP(J3137:J6305,'[10]Catalogos CRI'!$A$153:$B$335,2,FALSE)</f>
        <v>Aprovechamientos por aportaciones y cooperaciones</v>
      </c>
      <c r="L3137" s="16" t="str">
        <f t="shared" si="446"/>
        <v>400</v>
      </c>
      <c r="M3137" s="16" t="str">
        <f>VLOOKUP(L3137:L6305,[11]FF!$A$10:$B$16,2,FALSE)</f>
        <v>Ingresos Propios</v>
      </c>
      <c r="N3137" s="16" t="str">
        <f t="shared" si="447"/>
        <v>409</v>
      </c>
      <c r="O3137" s="16" t="str">
        <f>VLOOKUP(N3137:N6305,[11]FF!$A$22:$B$93,2,FALSE)</f>
        <v>Pavimentación Hidráulica Privada Tecolotes</v>
      </c>
      <c r="P3137" s="16">
        <v>888046</v>
      </c>
      <c r="Q3137" s="16">
        <v>10</v>
      </c>
      <c r="R3137" s="17">
        <v>0</v>
      </c>
      <c r="S3137" s="17">
        <v>0</v>
      </c>
      <c r="T3137" s="17">
        <f t="shared" si="439"/>
        <v>0</v>
      </c>
      <c r="U3137" s="17">
        <v>0</v>
      </c>
      <c r="V3137" s="17">
        <v>70500</v>
      </c>
      <c r="W3137" s="17">
        <f t="shared" si="440"/>
        <v>-70500</v>
      </c>
      <c r="X3137" t="str">
        <f>VLOOKUP(J3137,'[12]Conver ASEJ VS Clave Nueva'!$A$4:$C$193,3,FALSE)</f>
        <v>6.1.7.1</v>
      </c>
      <c r="Y3137" t="str">
        <f>VLOOKUP(K3137,'[13]Conver ASEJ VS Clave Nueva'!$B$4:$D$193,3,FALSE)</f>
        <v>Aprovechamientos por aportaciones y cooperaciones</v>
      </c>
    </row>
    <row r="3138" spans="1:25" x14ac:dyDescent="0.25">
      <c r="A3138" s="16">
        <v>88636</v>
      </c>
      <c r="B3138" s="16" t="s">
        <v>200</v>
      </c>
      <c r="C3138" s="16" t="str">
        <f t="shared" si="441"/>
        <v>2018</v>
      </c>
      <c r="D3138" s="16" t="str">
        <f t="shared" si="442"/>
        <v>060000</v>
      </c>
      <c r="E3138" s="16" t="str">
        <f>VLOOKUP(D3138:D6306,'[10]Catalogos CRI'!$A$10:$B$19,2,FALSE)</f>
        <v>APROVECHAMIENTOS</v>
      </c>
      <c r="F3138" s="16" t="str">
        <f t="shared" si="443"/>
        <v>061000</v>
      </c>
      <c r="G3138" s="16" t="str">
        <f>VLOOKUP(F3138:F6306,'[10]Catalogos CRI'!$A$24:$B$65,2,FALSE)</f>
        <v>APROVECHAMIENTOS DE TIPO CORRIENTE</v>
      </c>
      <c r="H3138" s="16" t="str">
        <f t="shared" si="444"/>
        <v>061070</v>
      </c>
      <c r="I3138" s="16" t="str">
        <f>VLOOKUP(H3138:H6306,'[10]Catalogos CRI'!$A$70:$B$148,2,FALSE)</f>
        <v>Aprovechamientos por aportaciones y cooperaciones</v>
      </c>
      <c r="J3138" s="16" t="str">
        <f t="shared" si="445"/>
        <v>061071</v>
      </c>
      <c r="K3138" s="16" t="str">
        <f>VLOOKUP(J3138:J6306,'[10]Catalogos CRI'!$A$153:$B$335,2,FALSE)</f>
        <v>Aprovechamientos por aportaciones y cooperaciones</v>
      </c>
      <c r="L3138" s="16" t="str">
        <f t="shared" si="446"/>
        <v>400</v>
      </c>
      <c r="M3138" s="16" t="str">
        <f>VLOOKUP(L3138:L6306,[11]FF!$A$10:$B$16,2,FALSE)</f>
        <v>Ingresos Propios</v>
      </c>
      <c r="N3138" s="16" t="str">
        <f t="shared" si="447"/>
        <v>409</v>
      </c>
      <c r="O3138" s="16" t="str">
        <f>VLOOKUP(N3138:N6306,[11]FF!$A$22:$B$93,2,FALSE)</f>
        <v>Pavimentación Hidráulica Privada Tecolotes</v>
      </c>
      <c r="P3138" s="16">
        <v>888047</v>
      </c>
      <c r="Q3138" s="16">
        <v>11</v>
      </c>
      <c r="R3138" s="17">
        <v>0</v>
      </c>
      <c r="S3138" s="17">
        <v>0</v>
      </c>
      <c r="T3138" s="17">
        <f t="shared" si="439"/>
        <v>0</v>
      </c>
      <c r="U3138" s="17">
        <v>0</v>
      </c>
      <c r="V3138" s="17">
        <v>0</v>
      </c>
      <c r="W3138" s="17">
        <f t="shared" si="440"/>
        <v>0</v>
      </c>
      <c r="X3138" t="str">
        <f>VLOOKUP(J3138,'[12]Conver ASEJ VS Clave Nueva'!$A$4:$C$193,3,FALSE)</f>
        <v>6.1.7.1</v>
      </c>
      <c r="Y3138" t="str">
        <f>VLOOKUP(K3138,'[13]Conver ASEJ VS Clave Nueva'!$B$4:$D$193,3,FALSE)</f>
        <v>Aprovechamientos por aportaciones y cooperaciones</v>
      </c>
    </row>
    <row r="3139" spans="1:25" x14ac:dyDescent="0.25">
      <c r="A3139" s="16">
        <v>88636</v>
      </c>
      <c r="B3139" s="16" t="s">
        <v>200</v>
      </c>
      <c r="C3139" s="16" t="str">
        <f t="shared" si="441"/>
        <v>2018</v>
      </c>
      <c r="D3139" s="16" t="str">
        <f t="shared" si="442"/>
        <v>060000</v>
      </c>
      <c r="E3139" s="16" t="str">
        <f>VLOOKUP(D3139:D6307,'[10]Catalogos CRI'!$A$10:$B$19,2,FALSE)</f>
        <v>APROVECHAMIENTOS</v>
      </c>
      <c r="F3139" s="16" t="str">
        <f t="shared" si="443"/>
        <v>061000</v>
      </c>
      <c r="G3139" s="16" t="str">
        <f>VLOOKUP(F3139:F6307,'[10]Catalogos CRI'!$A$24:$B$65,2,FALSE)</f>
        <v>APROVECHAMIENTOS DE TIPO CORRIENTE</v>
      </c>
      <c r="H3139" s="16" t="str">
        <f t="shared" si="444"/>
        <v>061070</v>
      </c>
      <c r="I3139" s="16" t="str">
        <f>VLOOKUP(H3139:H6307,'[10]Catalogos CRI'!$A$70:$B$148,2,FALSE)</f>
        <v>Aprovechamientos por aportaciones y cooperaciones</v>
      </c>
      <c r="J3139" s="16" t="str">
        <f t="shared" si="445"/>
        <v>061071</v>
      </c>
      <c r="K3139" s="16" t="str">
        <f>VLOOKUP(J3139:J6307,'[10]Catalogos CRI'!$A$153:$B$335,2,FALSE)</f>
        <v>Aprovechamientos por aportaciones y cooperaciones</v>
      </c>
      <c r="L3139" s="16" t="str">
        <f t="shared" si="446"/>
        <v>400</v>
      </c>
      <c r="M3139" s="16" t="str">
        <f>VLOOKUP(L3139:L6307,[11]FF!$A$10:$B$16,2,FALSE)</f>
        <v>Ingresos Propios</v>
      </c>
      <c r="N3139" s="16" t="str">
        <f t="shared" si="447"/>
        <v>409</v>
      </c>
      <c r="O3139" s="16" t="str">
        <f>VLOOKUP(N3139:N6307,[11]FF!$A$22:$B$93,2,FALSE)</f>
        <v>Pavimentación Hidráulica Privada Tecolotes</v>
      </c>
      <c r="P3139" s="16">
        <v>888048</v>
      </c>
      <c r="Q3139" s="16">
        <v>12</v>
      </c>
      <c r="R3139" s="17">
        <v>0</v>
      </c>
      <c r="S3139" s="17">
        <v>0</v>
      </c>
      <c r="T3139" s="17">
        <f t="shared" si="439"/>
        <v>0</v>
      </c>
      <c r="U3139" s="17">
        <v>0</v>
      </c>
      <c r="V3139" s="17">
        <v>0</v>
      </c>
      <c r="W3139" s="17">
        <f t="shared" si="440"/>
        <v>0</v>
      </c>
      <c r="X3139" t="str">
        <f>VLOOKUP(J3139,'[12]Conver ASEJ VS Clave Nueva'!$A$4:$C$193,3,FALSE)</f>
        <v>6.1.7.1</v>
      </c>
      <c r="Y3139" t="str">
        <f>VLOOKUP(K3139,'[13]Conver ASEJ VS Clave Nueva'!$B$4:$D$193,3,FALSE)</f>
        <v>Aprovechamientos por aportaciones y cooperaciones</v>
      </c>
    </row>
    <row r="3140" spans="1:25" x14ac:dyDescent="0.25">
      <c r="A3140" s="16">
        <v>88915</v>
      </c>
      <c r="B3140" s="16" t="s">
        <v>221</v>
      </c>
      <c r="C3140" s="16" t="str">
        <f t="shared" si="441"/>
        <v>2018</v>
      </c>
      <c r="D3140" s="16" t="str">
        <f t="shared" si="442"/>
        <v>060000</v>
      </c>
      <c r="E3140" s="16" t="str">
        <f>VLOOKUP(D3140:D6320,'[10]Catalogos CRI'!$A$10:$B$19,2,FALSE)</f>
        <v>APROVECHAMIENTOS</v>
      </c>
      <c r="F3140" s="16" t="str">
        <f t="shared" si="443"/>
        <v>064000</v>
      </c>
      <c r="G3140" s="16" t="str">
        <f>VLOOKUP(F3140:F6320,'[10]Catalogos CRI'!$A$24:$B$65,2,FALSE)</f>
        <v>ACCESORIOS DE LOS APORVECHAMIENTOS</v>
      </c>
      <c r="H3140" s="16" t="str">
        <f t="shared" si="444"/>
        <v>064010</v>
      </c>
      <c r="I3140" s="16" t="str">
        <f>VLOOKUP(H3140:H6320,'[10]Catalogos CRI'!$A$70:$B$148,2,FALSE)</f>
        <v>Otros no especificados</v>
      </c>
      <c r="J3140" s="16" t="str">
        <f t="shared" si="445"/>
        <v>064011</v>
      </c>
      <c r="K3140" s="16" t="str">
        <f>VLOOKUP(J3140:J6320,'[10]Catalogos CRI'!$A$153:$B$335,2,FALSE)</f>
        <v>Otros  accesorios</v>
      </c>
      <c r="L3140" s="16" t="str">
        <f t="shared" si="446"/>
        <v>500</v>
      </c>
      <c r="M3140" s="16" t="str">
        <f>VLOOKUP(L3140:L6320,[11]FF!$A$10:$B$16,2,FALSE)</f>
        <v>Recursos Federales</v>
      </c>
      <c r="N3140" s="16" t="str">
        <f t="shared" si="447"/>
        <v>572</v>
      </c>
      <c r="O3140" s="16" t="str">
        <f>VLOOKUP(N3140:N6320,[11]FF!$A$22:$B$93,2,FALSE)</f>
        <v>Fondo de Apoyo a Migrantes 2017</v>
      </c>
      <c r="P3140" s="16">
        <v>888696</v>
      </c>
      <c r="Q3140" s="16">
        <v>1</v>
      </c>
      <c r="R3140" s="17">
        <v>0</v>
      </c>
      <c r="S3140" s="17">
        <v>0</v>
      </c>
      <c r="T3140" s="17">
        <f t="shared" si="439"/>
        <v>0</v>
      </c>
      <c r="U3140" s="17">
        <v>0</v>
      </c>
      <c r="V3140" s="17">
        <v>0</v>
      </c>
      <c r="W3140" s="17">
        <f t="shared" si="440"/>
        <v>0</v>
      </c>
      <c r="X3140" t="str">
        <f>VLOOKUP(J3140,'[12]Conver ASEJ VS Clave Nueva'!$A$4:$C$193,3,FALSE)</f>
        <v>6.4.1.9</v>
      </c>
      <c r="Y3140" t="str">
        <f>VLOOKUP(K3140,'[13]Conver ASEJ VS Clave Nueva'!$B$4:$D$193,3,FALSE)</f>
        <v>Otros  accesorios</v>
      </c>
    </row>
    <row r="3141" spans="1:25" x14ac:dyDescent="0.25">
      <c r="A3141" s="16">
        <v>88915</v>
      </c>
      <c r="B3141" s="16" t="s">
        <v>221</v>
      </c>
      <c r="C3141" s="16" t="str">
        <f t="shared" si="441"/>
        <v>2018</v>
      </c>
      <c r="D3141" s="16" t="str">
        <f t="shared" si="442"/>
        <v>060000</v>
      </c>
      <c r="E3141" s="16" t="str">
        <f>VLOOKUP(D3141:D6321,'[10]Catalogos CRI'!$A$10:$B$19,2,FALSE)</f>
        <v>APROVECHAMIENTOS</v>
      </c>
      <c r="F3141" s="16" t="str">
        <f t="shared" si="443"/>
        <v>064000</v>
      </c>
      <c r="G3141" s="16" t="str">
        <f>VLOOKUP(F3141:F6321,'[10]Catalogos CRI'!$A$24:$B$65,2,FALSE)</f>
        <v>ACCESORIOS DE LOS APORVECHAMIENTOS</v>
      </c>
      <c r="H3141" s="16" t="str">
        <f t="shared" si="444"/>
        <v>064010</v>
      </c>
      <c r="I3141" s="16" t="str">
        <f>VLOOKUP(H3141:H6321,'[10]Catalogos CRI'!$A$70:$B$148,2,FALSE)</f>
        <v>Otros no especificados</v>
      </c>
      <c r="J3141" s="16" t="str">
        <f t="shared" si="445"/>
        <v>064011</v>
      </c>
      <c r="K3141" s="16" t="str">
        <f>VLOOKUP(J3141:J6321,'[10]Catalogos CRI'!$A$153:$B$335,2,FALSE)</f>
        <v>Otros  accesorios</v>
      </c>
      <c r="L3141" s="16" t="str">
        <f t="shared" si="446"/>
        <v>500</v>
      </c>
      <c r="M3141" s="16" t="str">
        <f>VLOOKUP(L3141:L6321,[11]FF!$A$10:$B$16,2,FALSE)</f>
        <v>Recursos Federales</v>
      </c>
      <c r="N3141" s="16" t="str">
        <f t="shared" si="447"/>
        <v>572</v>
      </c>
      <c r="O3141" s="16" t="str">
        <f>VLOOKUP(N3141:N6321,[11]FF!$A$22:$B$93,2,FALSE)</f>
        <v>Fondo de Apoyo a Migrantes 2017</v>
      </c>
      <c r="P3141" s="16">
        <v>888697</v>
      </c>
      <c r="Q3141" s="16">
        <v>2</v>
      </c>
      <c r="R3141" s="17">
        <v>0</v>
      </c>
      <c r="S3141" s="17">
        <v>0</v>
      </c>
      <c r="T3141" s="17">
        <f t="shared" si="439"/>
        <v>0</v>
      </c>
      <c r="U3141" s="17">
        <v>0</v>
      </c>
      <c r="V3141" s="17">
        <v>0</v>
      </c>
      <c r="W3141" s="17">
        <f t="shared" si="440"/>
        <v>0</v>
      </c>
      <c r="X3141" t="str">
        <f>VLOOKUP(J3141,'[12]Conver ASEJ VS Clave Nueva'!$A$4:$C$193,3,FALSE)</f>
        <v>6.4.1.9</v>
      </c>
      <c r="Y3141" t="str">
        <f>VLOOKUP(K3141,'[13]Conver ASEJ VS Clave Nueva'!$B$4:$D$193,3,FALSE)</f>
        <v>Otros  accesorios</v>
      </c>
    </row>
    <row r="3142" spans="1:25" x14ac:dyDescent="0.25">
      <c r="A3142" s="16">
        <v>88915</v>
      </c>
      <c r="B3142" s="16" t="s">
        <v>221</v>
      </c>
      <c r="C3142" s="16" t="str">
        <f t="shared" si="441"/>
        <v>2018</v>
      </c>
      <c r="D3142" s="16" t="str">
        <f t="shared" si="442"/>
        <v>060000</v>
      </c>
      <c r="E3142" s="16" t="str">
        <f>VLOOKUP(D3142:D6322,'[10]Catalogos CRI'!$A$10:$B$19,2,FALSE)</f>
        <v>APROVECHAMIENTOS</v>
      </c>
      <c r="F3142" s="16" t="str">
        <f t="shared" si="443"/>
        <v>064000</v>
      </c>
      <c r="G3142" s="16" t="str">
        <f>VLOOKUP(F3142:F6322,'[10]Catalogos CRI'!$A$24:$B$65,2,FALSE)</f>
        <v>ACCESORIOS DE LOS APORVECHAMIENTOS</v>
      </c>
      <c r="H3142" s="16" t="str">
        <f t="shared" si="444"/>
        <v>064010</v>
      </c>
      <c r="I3142" s="16" t="str">
        <f>VLOOKUP(H3142:H6322,'[10]Catalogos CRI'!$A$70:$B$148,2,FALSE)</f>
        <v>Otros no especificados</v>
      </c>
      <c r="J3142" s="16" t="str">
        <f t="shared" si="445"/>
        <v>064011</v>
      </c>
      <c r="K3142" s="16" t="str">
        <f>VLOOKUP(J3142:J6322,'[10]Catalogos CRI'!$A$153:$B$335,2,FALSE)</f>
        <v>Otros  accesorios</v>
      </c>
      <c r="L3142" s="16" t="str">
        <f t="shared" si="446"/>
        <v>500</v>
      </c>
      <c r="M3142" s="16" t="str">
        <f>VLOOKUP(L3142:L6322,[11]FF!$A$10:$B$16,2,FALSE)</f>
        <v>Recursos Federales</v>
      </c>
      <c r="N3142" s="16" t="str">
        <f t="shared" si="447"/>
        <v>572</v>
      </c>
      <c r="O3142" s="16" t="str">
        <f>VLOOKUP(N3142:N6322,[11]FF!$A$22:$B$93,2,FALSE)</f>
        <v>Fondo de Apoyo a Migrantes 2017</v>
      </c>
      <c r="P3142" s="16">
        <v>888698</v>
      </c>
      <c r="Q3142" s="16">
        <v>3</v>
      </c>
      <c r="R3142" s="17">
        <v>0</v>
      </c>
      <c r="S3142" s="17">
        <v>0</v>
      </c>
      <c r="T3142" s="17">
        <f t="shared" si="439"/>
        <v>0</v>
      </c>
      <c r="U3142" s="17">
        <v>0</v>
      </c>
      <c r="V3142" s="17">
        <v>0</v>
      </c>
      <c r="W3142" s="17">
        <f t="shared" si="440"/>
        <v>0</v>
      </c>
      <c r="X3142" t="str">
        <f>VLOOKUP(J3142,'[12]Conver ASEJ VS Clave Nueva'!$A$4:$C$193,3,FALSE)</f>
        <v>6.4.1.9</v>
      </c>
      <c r="Y3142" t="str">
        <f>VLOOKUP(K3142,'[13]Conver ASEJ VS Clave Nueva'!$B$4:$D$193,3,FALSE)</f>
        <v>Otros  accesorios</v>
      </c>
    </row>
    <row r="3143" spans="1:25" x14ac:dyDescent="0.25">
      <c r="A3143" s="16">
        <v>88915</v>
      </c>
      <c r="B3143" s="16" t="s">
        <v>221</v>
      </c>
      <c r="C3143" s="16" t="str">
        <f t="shared" si="441"/>
        <v>2018</v>
      </c>
      <c r="D3143" s="16" t="str">
        <f t="shared" si="442"/>
        <v>060000</v>
      </c>
      <c r="E3143" s="16" t="str">
        <f>VLOOKUP(D3143:D6323,'[10]Catalogos CRI'!$A$10:$B$19,2,FALSE)</f>
        <v>APROVECHAMIENTOS</v>
      </c>
      <c r="F3143" s="16" t="str">
        <f t="shared" si="443"/>
        <v>064000</v>
      </c>
      <c r="G3143" s="16" t="str">
        <f>VLOOKUP(F3143:F6323,'[10]Catalogos CRI'!$A$24:$B$65,2,FALSE)</f>
        <v>ACCESORIOS DE LOS APORVECHAMIENTOS</v>
      </c>
      <c r="H3143" s="16" t="str">
        <f t="shared" si="444"/>
        <v>064010</v>
      </c>
      <c r="I3143" s="16" t="str">
        <f>VLOOKUP(H3143:H6323,'[10]Catalogos CRI'!$A$70:$B$148,2,FALSE)</f>
        <v>Otros no especificados</v>
      </c>
      <c r="J3143" s="16" t="str">
        <f t="shared" si="445"/>
        <v>064011</v>
      </c>
      <c r="K3143" s="16" t="str">
        <f>VLOOKUP(J3143:J6323,'[10]Catalogos CRI'!$A$153:$B$335,2,FALSE)</f>
        <v>Otros  accesorios</v>
      </c>
      <c r="L3143" s="16" t="str">
        <f t="shared" si="446"/>
        <v>500</v>
      </c>
      <c r="M3143" s="16" t="str">
        <f>VLOOKUP(L3143:L6323,[11]FF!$A$10:$B$16,2,FALSE)</f>
        <v>Recursos Federales</v>
      </c>
      <c r="N3143" s="16" t="str">
        <f t="shared" si="447"/>
        <v>572</v>
      </c>
      <c r="O3143" s="16" t="str">
        <f>VLOOKUP(N3143:N6323,[11]FF!$A$22:$B$93,2,FALSE)</f>
        <v>Fondo de Apoyo a Migrantes 2017</v>
      </c>
      <c r="P3143" s="16">
        <v>888699</v>
      </c>
      <c r="Q3143" s="16">
        <v>4</v>
      </c>
      <c r="R3143" s="17">
        <v>0</v>
      </c>
      <c r="S3143" s="17">
        <v>0</v>
      </c>
      <c r="T3143" s="17">
        <f t="shared" si="439"/>
        <v>0</v>
      </c>
      <c r="U3143" s="17">
        <v>0</v>
      </c>
      <c r="V3143" s="17">
        <v>0</v>
      </c>
      <c r="W3143" s="17">
        <f t="shared" si="440"/>
        <v>0</v>
      </c>
      <c r="X3143" t="str">
        <f>VLOOKUP(J3143,'[12]Conver ASEJ VS Clave Nueva'!$A$4:$C$193,3,FALSE)</f>
        <v>6.4.1.9</v>
      </c>
      <c r="Y3143" t="str">
        <f>VLOOKUP(K3143,'[13]Conver ASEJ VS Clave Nueva'!$B$4:$D$193,3,FALSE)</f>
        <v>Otros  accesorios</v>
      </c>
    </row>
    <row r="3144" spans="1:25" x14ac:dyDescent="0.25">
      <c r="A3144" s="16">
        <v>88915</v>
      </c>
      <c r="B3144" s="16" t="s">
        <v>221</v>
      </c>
      <c r="C3144" s="16" t="str">
        <f t="shared" si="441"/>
        <v>2018</v>
      </c>
      <c r="D3144" s="16" t="str">
        <f t="shared" si="442"/>
        <v>060000</v>
      </c>
      <c r="E3144" s="16" t="str">
        <f>VLOOKUP(D3144:D6324,'[10]Catalogos CRI'!$A$10:$B$19,2,FALSE)</f>
        <v>APROVECHAMIENTOS</v>
      </c>
      <c r="F3144" s="16" t="str">
        <f t="shared" si="443"/>
        <v>064000</v>
      </c>
      <c r="G3144" s="16" t="str">
        <f>VLOOKUP(F3144:F6324,'[10]Catalogos CRI'!$A$24:$B$65,2,FALSE)</f>
        <v>ACCESORIOS DE LOS APORVECHAMIENTOS</v>
      </c>
      <c r="H3144" s="16" t="str">
        <f t="shared" si="444"/>
        <v>064010</v>
      </c>
      <c r="I3144" s="16" t="str">
        <f>VLOOKUP(H3144:H6324,'[10]Catalogos CRI'!$A$70:$B$148,2,FALSE)</f>
        <v>Otros no especificados</v>
      </c>
      <c r="J3144" s="16" t="str">
        <f t="shared" si="445"/>
        <v>064011</v>
      </c>
      <c r="K3144" s="16" t="str">
        <f>VLOOKUP(J3144:J6324,'[10]Catalogos CRI'!$A$153:$B$335,2,FALSE)</f>
        <v>Otros  accesorios</v>
      </c>
      <c r="L3144" s="16" t="str">
        <f t="shared" si="446"/>
        <v>500</v>
      </c>
      <c r="M3144" s="16" t="str">
        <f>VLOOKUP(L3144:L6324,[11]FF!$A$10:$B$16,2,FALSE)</f>
        <v>Recursos Federales</v>
      </c>
      <c r="N3144" s="16" t="str">
        <f t="shared" si="447"/>
        <v>572</v>
      </c>
      <c r="O3144" s="16" t="str">
        <f>VLOOKUP(N3144:N6324,[11]FF!$A$22:$B$93,2,FALSE)</f>
        <v>Fondo de Apoyo a Migrantes 2017</v>
      </c>
      <c r="P3144" s="16">
        <v>888700</v>
      </c>
      <c r="Q3144" s="16">
        <v>5</v>
      </c>
      <c r="R3144" s="17">
        <v>0</v>
      </c>
      <c r="S3144" s="17">
        <v>0</v>
      </c>
      <c r="T3144" s="17">
        <f t="shared" si="439"/>
        <v>0</v>
      </c>
      <c r="U3144" s="17">
        <v>0</v>
      </c>
      <c r="V3144" s="17">
        <v>0</v>
      </c>
      <c r="W3144" s="17">
        <f t="shared" si="440"/>
        <v>0</v>
      </c>
      <c r="X3144" t="str">
        <f>VLOOKUP(J3144,'[12]Conver ASEJ VS Clave Nueva'!$A$4:$C$193,3,FALSE)</f>
        <v>6.4.1.9</v>
      </c>
      <c r="Y3144" t="str">
        <f>VLOOKUP(K3144,'[13]Conver ASEJ VS Clave Nueva'!$B$4:$D$193,3,FALSE)</f>
        <v>Otros  accesorios</v>
      </c>
    </row>
    <row r="3145" spans="1:25" x14ac:dyDescent="0.25">
      <c r="A3145" s="16">
        <v>88915</v>
      </c>
      <c r="B3145" s="16" t="s">
        <v>221</v>
      </c>
      <c r="C3145" s="16" t="str">
        <f t="shared" si="441"/>
        <v>2018</v>
      </c>
      <c r="D3145" s="16" t="str">
        <f t="shared" si="442"/>
        <v>060000</v>
      </c>
      <c r="E3145" s="16" t="str">
        <f>VLOOKUP(D3145:D6325,'[10]Catalogos CRI'!$A$10:$B$19,2,FALSE)</f>
        <v>APROVECHAMIENTOS</v>
      </c>
      <c r="F3145" s="16" t="str">
        <f t="shared" si="443"/>
        <v>064000</v>
      </c>
      <c r="G3145" s="16" t="str">
        <f>VLOOKUP(F3145:F6325,'[10]Catalogos CRI'!$A$24:$B$65,2,FALSE)</f>
        <v>ACCESORIOS DE LOS APORVECHAMIENTOS</v>
      </c>
      <c r="H3145" s="16" t="str">
        <f t="shared" si="444"/>
        <v>064010</v>
      </c>
      <c r="I3145" s="16" t="str">
        <f>VLOOKUP(H3145:H6325,'[10]Catalogos CRI'!$A$70:$B$148,2,FALSE)</f>
        <v>Otros no especificados</v>
      </c>
      <c r="J3145" s="16" t="str">
        <f t="shared" si="445"/>
        <v>064011</v>
      </c>
      <c r="K3145" s="16" t="str">
        <f>VLOOKUP(J3145:J6325,'[10]Catalogos CRI'!$A$153:$B$335,2,FALSE)</f>
        <v>Otros  accesorios</v>
      </c>
      <c r="L3145" s="16" t="str">
        <f t="shared" si="446"/>
        <v>500</v>
      </c>
      <c r="M3145" s="16" t="str">
        <f>VLOOKUP(L3145:L6325,[11]FF!$A$10:$B$16,2,FALSE)</f>
        <v>Recursos Federales</v>
      </c>
      <c r="N3145" s="16" t="str">
        <f t="shared" si="447"/>
        <v>572</v>
      </c>
      <c r="O3145" s="16" t="str">
        <f>VLOOKUP(N3145:N6325,[11]FF!$A$22:$B$93,2,FALSE)</f>
        <v>Fondo de Apoyo a Migrantes 2017</v>
      </c>
      <c r="P3145" s="16">
        <v>888701</v>
      </c>
      <c r="Q3145" s="16">
        <v>6</v>
      </c>
      <c r="R3145" s="17">
        <v>0</v>
      </c>
      <c r="S3145" s="17">
        <v>0</v>
      </c>
      <c r="T3145" s="17">
        <f t="shared" ref="T3145:T3164" si="448">R3145+S3145</f>
        <v>0</v>
      </c>
      <c r="U3145" s="17">
        <v>0</v>
      </c>
      <c r="V3145" s="17">
        <v>0</v>
      </c>
      <c r="W3145" s="17">
        <f t="shared" ref="W3145:W3164" si="449">T3145-V3145</f>
        <v>0</v>
      </c>
      <c r="X3145" t="str">
        <f>VLOOKUP(J3145,'[12]Conver ASEJ VS Clave Nueva'!$A$4:$C$193,3,FALSE)</f>
        <v>6.4.1.9</v>
      </c>
      <c r="Y3145" t="str">
        <f>VLOOKUP(K3145,'[13]Conver ASEJ VS Clave Nueva'!$B$4:$D$193,3,FALSE)</f>
        <v>Otros  accesorios</v>
      </c>
    </row>
    <row r="3146" spans="1:25" x14ac:dyDescent="0.25">
      <c r="A3146" s="16">
        <v>88915</v>
      </c>
      <c r="B3146" s="16" t="s">
        <v>221</v>
      </c>
      <c r="C3146" s="16" t="str">
        <f t="shared" si="441"/>
        <v>2018</v>
      </c>
      <c r="D3146" s="16" t="str">
        <f t="shared" si="442"/>
        <v>060000</v>
      </c>
      <c r="E3146" s="16" t="str">
        <f>VLOOKUP(D3146:D6326,'[10]Catalogos CRI'!$A$10:$B$19,2,FALSE)</f>
        <v>APROVECHAMIENTOS</v>
      </c>
      <c r="F3146" s="16" t="str">
        <f t="shared" si="443"/>
        <v>064000</v>
      </c>
      <c r="G3146" s="16" t="str">
        <f>VLOOKUP(F3146:F6326,'[10]Catalogos CRI'!$A$24:$B$65,2,FALSE)</f>
        <v>ACCESORIOS DE LOS APORVECHAMIENTOS</v>
      </c>
      <c r="H3146" s="16" t="str">
        <f t="shared" si="444"/>
        <v>064010</v>
      </c>
      <c r="I3146" s="16" t="str">
        <f>VLOOKUP(H3146:H6326,'[10]Catalogos CRI'!$A$70:$B$148,2,FALSE)</f>
        <v>Otros no especificados</v>
      </c>
      <c r="J3146" s="16" t="str">
        <f t="shared" si="445"/>
        <v>064011</v>
      </c>
      <c r="K3146" s="16" t="str">
        <f>VLOOKUP(J3146:J6326,'[10]Catalogos CRI'!$A$153:$B$335,2,FALSE)</f>
        <v>Otros  accesorios</v>
      </c>
      <c r="L3146" s="16" t="str">
        <f t="shared" si="446"/>
        <v>500</v>
      </c>
      <c r="M3146" s="16" t="str">
        <f>VLOOKUP(L3146:L6326,[11]FF!$A$10:$B$16,2,FALSE)</f>
        <v>Recursos Federales</v>
      </c>
      <c r="N3146" s="16" t="str">
        <f t="shared" si="447"/>
        <v>572</v>
      </c>
      <c r="O3146" s="16" t="str">
        <f>VLOOKUP(N3146:N6326,[11]FF!$A$22:$B$93,2,FALSE)</f>
        <v>Fondo de Apoyo a Migrantes 2017</v>
      </c>
      <c r="P3146" s="16">
        <v>888702</v>
      </c>
      <c r="Q3146" s="16">
        <v>7</v>
      </c>
      <c r="R3146" s="17">
        <v>0</v>
      </c>
      <c r="S3146" s="17">
        <v>0</v>
      </c>
      <c r="T3146" s="17">
        <f t="shared" si="448"/>
        <v>0</v>
      </c>
      <c r="U3146" s="17">
        <v>0</v>
      </c>
      <c r="V3146" s="17">
        <v>0</v>
      </c>
      <c r="W3146" s="17">
        <f t="shared" si="449"/>
        <v>0</v>
      </c>
      <c r="X3146" t="str">
        <f>VLOOKUP(J3146,'[12]Conver ASEJ VS Clave Nueva'!$A$4:$C$193,3,FALSE)</f>
        <v>6.4.1.9</v>
      </c>
      <c r="Y3146" t="str">
        <f>VLOOKUP(K3146,'[13]Conver ASEJ VS Clave Nueva'!$B$4:$D$193,3,FALSE)</f>
        <v>Otros  accesorios</v>
      </c>
    </row>
    <row r="3147" spans="1:25" x14ac:dyDescent="0.25">
      <c r="A3147" s="16">
        <v>88915</v>
      </c>
      <c r="B3147" s="16" t="s">
        <v>221</v>
      </c>
      <c r="C3147" s="16" t="str">
        <f t="shared" si="441"/>
        <v>2018</v>
      </c>
      <c r="D3147" s="16" t="str">
        <f t="shared" si="442"/>
        <v>060000</v>
      </c>
      <c r="E3147" s="16" t="str">
        <f>VLOOKUP(D3147:D6327,'[10]Catalogos CRI'!$A$10:$B$19,2,FALSE)</f>
        <v>APROVECHAMIENTOS</v>
      </c>
      <c r="F3147" s="16" t="str">
        <f t="shared" si="443"/>
        <v>064000</v>
      </c>
      <c r="G3147" s="16" t="str">
        <f>VLOOKUP(F3147:F6327,'[10]Catalogos CRI'!$A$24:$B$65,2,FALSE)</f>
        <v>ACCESORIOS DE LOS APORVECHAMIENTOS</v>
      </c>
      <c r="H3147" s="16" t="str">
        <f t="shared" si="444"/>
        <v>064010</v>
      </c>
      <c r="I3147" s="16" t="str">
        <f>VLOOKUP(H3147:H6327,'[10]Catalogos CRI'!$A$70:$B$148,2,FALSE)</f>
        <v>Otros no especificados</v>
      </c>
      <c r="J3147" s="16" t="str">
        <f t="shared" si="445"/>
        <v>064011</v>
      </c>
      <c r="K3147" s="16" t="str">
        <f>VLOOKUP(J3147:J6327,'[10]Catalogos CRI'!$A$153:$B$335,2,FALSE)</f>
        <v>Otros  accesorios</v>
      </c>
      <c r="L3147" s="16" t="str">
        <f t="shared" si="446"/>
        <v>500</v>
      </c>
      <c r="M3147" s="16" t="str">
        <f>VLOOKUP(L3147:L6327,[11]FF!$A$10:$B$16,2,FALSE)</f>
        <v>Recursos Federales</v>
      </c>
      <c r="N3147" s="16" t="str">
        <f t="shared" si="447"/>
        <v>572</v>
      </c>
      <c r="O3147" s="16" t="str">
        <f>VLOOKUP(N3147:N6327,[11]FF!$A$22:$B$93,2,FALSE)</f>
        <v>Fondo de Apoyo a Migrantes 2017</v>
      </c>
      <c r="P3147" s="16">
        <v>888703</v>
      </c>
      <c r="Q3147" s="16">
        <v>8</v>
      </c>
      <c r="R3147" s="17">
        <v>0</v>
      </c>
      <c r="S3147" s="17">
        <v>0</v>
      </c>
      <c r="T3147" s="17">
        <f t="shared" si="448"/>
        <v>0</v>
      </c>
      <c r="U3147" s="17">
        <v>0</v>
      </c>
      <c r="V3147" s="17">
        <v>0</v>
      </c>
      <c r="W3147" s="17">
        <f t="shared" si="449"/>
        <v>0</v>
      </c>
      <c r="X3147" t="str">
        <f>VLOOKUP(J3147,'[12]Conver ASEJ VS Clave Nueva'!$A$4:$C$193,3,FALSE)</f>
        <v>6.4.1.9</v>
      </c>
      <c r="Y3147" t="str">
        <f>VLOOKUP(K3147,'[13]Conver ASEJ VS Clave Nueva'!$B$4:$D$193,3,FALSE)</f>
        <v>Otros  accesorios</v>
      </c>
    </row>
    <row r="3148" spans="1:25" x14ac:dyDescent="0.25">
      <c r="A3148" s="16">
        <v>88915</v>
      </c>
      <c r="B3148" s="16" t="s">
        <v>221</v>
      </c>
      <c r="C3148" s="16" t="str">
        <f t="shared" si="441"/>
        <v>2018</v>
      </c>
      <c r="D3148" s="16" t="str">
        <f t="shared" si="442"/>
        <v>060000</v>
      </c>
      <c r="E3148" s="16" t="str">
        <f>VLOOKUP(D3148:D6328,'[10]Catalogos CRI'!$A$10:$B$19,2,FALSE)</f>
        <v>APROVECHAMIENTOS</v>
      </c>
      <c r="F3148" s="16" t="str">
        <f t="shared" si="443"/>
        <v>064000</v>
      </c>
      <c r="G3148" s="16" t="str">
        <f>VLOOKUP(F3148:F6328,'[10]Catalogos CRI'!$A$24:$B$65,2,FALSE)</f>
        <v>ACCESORIOS DE LOS APORVECHAMIENTOS</v>
      </c>
      <c r="H3148" s="16" t="str">
        <f t="shared" si="444"/>
        <v>064010</v>
      </c>
      <c r="I3148" s="16" t="str">
        <f>VLOOKUP(H3148:H6328,'[10]Catalogos CRI'!$A$70:$B$148,2,FALSE)</f>
        <v>Otros no especificados</v>
      </c>
      <c r="J3148" s="16" t="str">
        <f t="shared" si="445"/>
        <v>064011</v>
      </c>
      <c r="K3148" s="16" t="str">
        <f>VLOOKUP(J3148:J6328,'[10]Catalogos CRI'!$A$153:$B$335,2,FALSE)</f>
        <v>Otros  accesorios</v>
      </c>
      <c r="L3148" s="16" t="str">
        <f t="shared" si="446"/>
        <v>500</v>
      </c>
      <c r="M3148" s="16" t="str">
        <f>VLOOKUP(L3148:L6328,[11]FF!$A$10:$B$16,2,FALSE)</f>
        <v>Recursos Federales</v>
      </c>
      <c r="N3148" s="16" t="str">
        <f t="shared" si="447"/>
        <v>572</v>
      </c>
      <c r="O3148" s="16" t="str">
        <f>VLOOKUP(N3148:N6328,[11]FF!$A$22:$B$93,2,FALSE)</f>
        <v>Fondo de Apoyo a Migrantes 2017</v>
      </c>
      <c r="P3148" s="16">
        <v>888704</v>
      </c>
      <c r="Q3148" s="16">
        <v>9</v>
      </c>
      <c r="R3148" s="17">
        <v>0</v>
      </c>
      <c r="S3148" s="17">
        <v>0</v>
      </c>
      <c r="T3148" s="17">
        <f t="shared" si="448"/>
        <v>0</v>
      </c>
      <c r="U3148" s="17">
        <v>0</v>
      </c>
      <c r="V3148" s="17">
        <v>2.15</v>
      </c>
      <c r="W3148" s="17">
        <f t="shared" si="449"/>
        <v>-2.15</v>
      </c>
      <c r="X3148" t="str">
        <f>VLOOKUP(J3148,'[12]Conver ASEJ VS Clave Nueva'!$A$4:$C$193,3,FALSE)</f>
        <v>6.4.1.9</v>
      </c>
      <c r="Y3148" t="str">
        <f>VLOOKUP(K3148,'[13]Conver ASEJ VS Clave Nueva'!$B$4:$D$193,3,FALSE)</f>
        <v>Otros  accesorios</v>
      </c>
    </row>
    <row r="3149" spans="1:25" x14ac:dyDescent="0.25">
      <c r="A3149" s="16">
        <v>88915</v>
      </c>
      <c r="B3149" s="16" t="s">
        <v>221</v>
      </c>
      <c r="C3149" s="16" t="str">
        <f t="shared" si="441"/>
        <v>2018</v>
      </c>
      <c r="D3149" s="16" t="str">
        <f t="shared" si="442"/>
        <v>060000</v>
      </c>
      <c r="E3149" s="16" t="str">
        <f>VLOOKUP(D3149:D6329,'[10]Catalogos CRI'!$A$10:$B$19,2,FALSE)</f>
        <v>APROVECHAMIENTOS</v>
      </c>
      <c r="F3149" s="16" t="str">
        <f t="shared" si="443"/>
        <v>064000</v>
      </c>
      <c r="G3149" s="16" t="str">
        <f>VLOOKUP(F3149:F6329,'[10]Catalogos CRI'!$A$24:$B$65,2,FALSE)</f>
        <v>ACCESORIOS DE LOS APORVECHAMIENTOS</v>
      </c>
      <c r="H3149" s="16" t="str">
        <f t="shared" si="444"/>
        <v>064010</v>
      </c>
      <c r="I3149" s="16" t="str">
        <f>VLOOKUP(H3149:H6329,'[10]Catalogos CRI'!$A$70:$B$148,2,FALSE)</f>
        <v>Otros no especificados</v>
      </c>
      <c r="J3149" s="16" t="str">
        <f t="shared" si="445"/>
        <v>064011</v>
      </c>
      <c r="K3149" s="16" t="str">
        <f>VLOOKUP(J3149:J6329,'[10]Catalogos CRI'!$A$153:$B$335,2,FALSE)</f>
        <v>Otros  accesorios</v>
      </c>
      <c r="L3149" s="16" t="str">
        <f t="shared" si="446"/>
        <v>500</v>
      </c>
      <c r="M3149" s="16" t="str">
        <f>VLOOKUP(L3149:L6329,[11]FF!$A$10:$B$16,2,FALSE)</f>
        <v>Recursos Federales</v>
      </c>
      <c r="N3149" s="16" t="str">
        <f t="shared" si="447"/>
        <v>572</v>
      </c>
      <c r="O3149" s="16" t="str">
        <f>VLOOKUP(N3149:N6329,[11]FF!$A$22:$B$93,2,FALSE)</f>
        <v>Fondo de Apoyo a Migrantes 2017</v>
      </c>
      <c r="P3149" s="16">
        <v>888705</v>
      </c>
      <c r="Q3149" s="16">
        <v>10</v>
      </c>
      <c r="R3149" s="17">
        <v>0</v>
      </c>
      <c r="S3149" s="17">
        <v>0</v>
      </c>
      <c r="T3149" s="17">
        <f t="shared" si="448"/>
        <v>0</v>
      </c>
      <c r="U3149" s="17">
        <v>0</v>
      </c>
      <c r="V3149" s="17">
        <v>10.95</v>
      </c>
      <c r="W3149" s="17">
        <f t="shared" si="449"/>
        <v>-10.95</v>
      </c>
      <c r="X3149" t="str">
        <f>VLOOKUP(J3149,'[12]Conver ASEJ VS Clave Nueva'!$A$4:$C$193,3,FALSE)</f>
        <v>6.4.1.9</v>
      </c>
      <c r="Y3149" t="str">
        <f>VLOOKUP(K3149,'[13]Conver ASEJ VS Clave Nueva'!$B$4:$D$193,3,FALSE)</f>
        <v>Otros  accesorios</v>
      </c>
    </row>
    <row r="3150" spans="1:25" x14ac:dyDescent="0.25">
      <c r="A3150" s="16">
        <v>88915</v>
      </c>
      <c r="B3150" s="16" t="s">
        <v>221</v>
      </c>
      <c r="C3150" s="16" t="str">
        <f t="shared" si="441"/>
        <v>2018</v>
      </c>
      <c r="D3150" s="16" t="str">
        <f t="shared" si="442"/>
        <v>060000</v>
      </c>
      <c r="E3150" s="16" t="str">
        <f>VLOOKUP(D3150:D6330,'[10]Catalogos CRI'!$A$10:$B$19,2,FALSE)</f>
        <v>APROVECHAMIENTOS</v>
      </c>
      <c r="F3150" s="16" t="str">
        <f t="shared" si="443"/>
        <v>064000</v>
      </c>
      <c r="G3150" s="16" t="str">
        <f>VLOOKUP(F3150:F6330,'[10]Catalogos CRI'!$A$24:$B$65,2,FALSE)</f>
        <v>ACCESORIOS DE LOS APORVECHAMIENTOS</v>
      </c>
      <c r="H3150" s="16" t="str">
        <f t="shared" si="444"/>
        <v>064010</v>
      </c>
      <c r="I3150" s="16" t="str">
        <f>VLOOKUP(H3150:H6330,'[10]Catalogos CRI'!$A$70:$B$148,2,FALSE)</f>
        <v>Otros no especificados</v>
      </c>
      <c r="J3150" s="16" t="str">
        <f t="shared" si="445"/>
        <v>064011</v>
      </c>
      <c r="K3150" s="16" t="str">
        <f>VLOOKUP(J3150:J6330,'[10]Catalogos CRI'!$A$153:$B$335,2,FALSE)</f>
        <v>Otros  accesorios</v>
      </c>
      <c r="L3150" s="16" t="str">
        <f t="shared" si="446"/>
        <v>500</v>
      </c>
      <c r="M3150" s="16" t="str">
        <f>VLOOKUP(L3150:L6330,[11]FF!$A$10:$B$16,2,FALSE)</f>
        <v>Recursos Federales</v>
      </c>
      <c r="N3150" s="16" t="str">
        <f t="shared" si="447"/>
        <v>572</v>
      </c>
      <c r="O3150" s="16" t="str">
        <f>VLOOKUP(N3150:N6330,[11]FF!$A$22:$B$93,2,FALSE)</f>
        <v>Fondo de Apoyo a Migrantes 2017</v>
      </c>
      <c r="P3150" s="16">
        <v>888706</v>
      </c>
      <c r="Q3150" s="16">
        <v>11</v>
      </c>
      <c r="R3150" s="17">
        <v>0</v>
      </c>
      <c r="S3150" s="17">
        <v>0</v>
      </c>
      <c r="T3150" s="17">
        <f t="shared" si="448"/>
        <v>0</v>
      </c>
      <c r="U3150" s="17">
        <v>0</v>
      </c>
      <c r="V3150" s="17">
        <v>0</v>
      </c>
      <c r="W3150" s="17">
        <f t="shared" si="449"/>
        <v>0</v>
      </c>
      <c r="X3150" t="str">
        <f>VLOOKUP(J3150,'[12]Conver ASEJ VS Clave Nueva'!$A$4:$C$193,3,FALSE)</f>
        <v>6.4.1.9</v>
      </c>
      <c r="Y3150" t="str">
        <f>VLOOKUP(K3150,'[13]Conver ASEJ VS Clave Nueva'!$B$4:$D$193,3,FALSE)</f>
        <v>Otros  accesorios</v>
      </c>
    </row>
    <row r="3151" spans="1:25" x14ac:dyDescent="0.25">
      <c r="A3151" s="16">
        <v>88915</v>
      </c>
      <c r="B3151" s="16" t="s">
        <v>221</v>
      </c>
      <c r="C3151" s="16" t="str">
        <f t="shared" si="441"/>
        <v>2018</v>
      </c>
      <c r="D3151" s="16" t="str">
        <f t="shared" si="442"/>
        <v>060000</v>
      </c>
      <c r="E3151" s="16" t="str">
        <f>VLOOKUP(D3151:D6331,'[10]Catalogos CRI'!$A$10:$B$19,2,FALSE)</f>
        <v>APROVECHAMIENTOS</v>
      </c>
      <c r="F3151" s="16" t="str">
        <f t="shared" si="443"/>
        <v>064000</v>
      </c>
      <c r="G3151" s="16" t="str">
        <f>VLOOKUP(F3151:F6331,'[10]Catalogos CRI'!$A$24:$B$65,2,FALSE)</f>
        <v>ACCESORIOS DE LOS APORVECHAMIENTOS</v>
      </c>
      <c r="H3151" s="16" t="str">
        <f t="shared" si="444"/>
        <v>064010</v>
      </c>
      <c r="I3151" s="16" t="str">
        <f>VLOOKUP(H3151:H6331,'[10]Catalogos CRI'!$A$70:$B$148,2,FALSE)</f>
        <v>Otros no especificados</v>
      </c>
      <c r="J3151" s="16" t="str">
        <f t="shared" si="445"/>
        <v>064011</v>
      </c>
      <c r="K3151" s="16" t="str">
        <f>VLOOKUP(J3151:J6331,'[10]Catalogos CRI'!$A$153:$B$335,2,FALSE)</f>
        <v>Otros  accesorios</v>
      </c>
      <c r="L3151" s="16" t="str">
        <f t="shared" si="446"/>
        <v>500</v>
      </c>
      <c r="M3151" s="16" t="str">
        <f>VLOOKUP(L3151:L6331,[11]FF!$A$10:$B$16,2,FALSE)</f>
        <v>Recursos Federales</v>
      </c>
      <c r="N3151" s="16" t="str">
        <f t="shared" si="447"/>
        <v>572</v>
      </c>
      <c r="O3151" s="16" t="str">
        <f>VLOOKUP(N3151:N6331,[11]FF!$A$22:$B$93,2,FALSE)</f>
        <v>Fondo de Apoyo a Migrantes 2017</v>
      </c>
      <c r="P3151" s="16">
        <v>888707</v>
      </c>
      <c r="Q3151" s="16">
        <v>12</v>
      </c>
      <c r="R3151" s="17">
        <v>0</v>
      </c>
      <c r="S3151" s="17">
        <v>0</v>
      </c>
      <c r="T3151" s="17">
        <f t="shared" si="448"/>
        <v>0</v>
      </c>
      <c r="U3151" s="17">
        <v>0</v>
      </c>
      <c r="V3151" s="17">
        <v>0</v>
      </c>
      <c r="W3151" s="17">
        <f t="shared" si="449"/>
        <v>0</v>
      </c>
      <c r="X3151" t="str">
        <f>VLOOKUP(J3151,'[12]Conver ASEJ VS Clave Nueva'!$A$4:$C$193,3,FALSE)</f>
        <v>6.4.1.9</v>
      </c>
      <c r="Y3151" t="str">
        <f>VLOOKUP(K3151,'[13]Conver ASEJ VS Clave Nueva'!$B$4:$D$193,3,FALSE)</f>
        <v>Otros  accesorios</v>
      </c>
    </row>
    <row r="3152" spans="1:25" x14ac:dyDescent="0.25">
      <c r="A3152" s="16">
        <v>89430</v>
      </c>
      <c r="B3152" s="16" t="s">
        <v>222</v>
      </c>
      <c r="C3152" s="16" t="str">
        <f t="shared" si="441"/>
        <v>2018</v>
      </c>
      <c r="D3152" s="16" t="str">
        <f t="shared" si="442"/>
        <v>080000</v>
      </c>
      <c r="E3152" s="16" t="str">
        <f>VLOOKUP(D3152:D6332,'[10]Catalogos CRI'!$A$10:$B$19,2,FALSE)</f>
        <v>PARTICIPACIONES Y APORTACIONES</v>
      </c>
      <c r="F3152" s="16" t="str">
        <f t="shared" si="443"/>
        <v>083000</v>
      </c>
      <c r="G3152" s="16" t="str">
        <f>VLOOKUP(F3152:F6332,'[10]Catalogos CRI'!$A$24:$B$65,2,FALSE)</f>
        <v>CONVENIOS</v>
      </c>
      <c r="H3152" s="16" t="str">
        <f t="shared" si="444"/>
        <v>083010</v>
      </c>
      <c r="I3152" s="16" t="str">
        <f>VLOOKUP(H3152:H6332,'[10]Catalogos CRI'!$A$70:$B$148,2,FALSE)</f>
        <v>Convenios</v>
      </c>
      <c r="J3152" s="16" t="str">
        <f t="shared" si="445"/>
        <v>083011</v>
      </c>
      <c r="K3152" s="16" t="str">
        <f>VLOOKUP(J3152:J6332,'[10]Catalogos CRI'!$A$153:$B$335,2,FALSE)</f>
        <v>Derivados del Gobierno Federal</v>
      </c>
      <c r="L3152" s="16" t="str">
        <f t="shared" si="446"/>
        <v>500</v>
      </c>
      <c r="M3152" s="16" t="str">
        <f>VLOOKUP(L3152:L6332,[11]FF!$A$10:$B$16,2,FALSE)</f>
        <v>Recursos Federales</v>
      </c>
      <c r="N3152" s="16" t="str">
        <f t="shared" si="447"/>
        <v>518</v>
      </c>
      <c r="O3152" s="16" t="s">
        <v>225</v>
      </c>
      <c r="P3152" s="16">
        <v>893370</v>
      </c>
      <c r="Q3152" s="16">
        <v>1</v>
      </c>
      <c r="R3152" s="17">
        <v>0</v>
      </c>
      <c r="S3152" s="17">
        <v>0</v>
      </c>
      <c r="T3152" s="17">
        <f t="shared" si="448"/>
        <v>0</v>
      </c>
      <c r="U3152" s="17">
        <v>0</v>
      </c>
      <c r="V3152" s="17">
        <v>0</v>
      </c>
      <c r="W3152" s="17">
        <f t="shared" si="449"/>
        <v>0</v>
      </c>
      <c r="X3152" t="str">
        <f>VLOOKUP(J3152,'[12]Conver ASEJ VS Clave Nueva'!$A$4:$C$193,3,FALSE)</f>
        <v>8.3.1.1</v>
      </c>
      <c r="Y3152" t="str">
        <f>VLOOKUP(K3152,'[13]Conver ASEJ VS Clave Nueva'!$B$4:$D$193,3,FALSE)</f>
        <v>Derivados del Gobierno Federal</v>
      </c>
    </row>
    <row r="3153" spans="1:25" x14ac:dyDescent="0.25">
      <c r="A3153" s="16">
        <v>89430</v>
      </c>
      <c r="B3153" s="16" t="s">
        <v>222</v>
      </c>
      <c r="C3153" s="16" t="str">
        <f t="shared" si="441"/>
        <v>2018</v>
      </c>
      <c r="D3153" s="16" t="str">
        <f t="shared" si="442"/>
        <v>080000</v>
      </c>
      <c r="E3153" s="16" t="str">
        <f>VLOOKUP(D3153:D6333,'[10]Catalogos CRI'!$A$10:$B$19,2,FALSE)</f>
        <v>PARTICIPACIONES Y APORTACIONES</v>
      </c>
      <c r="F3153" s="16" t="str">
        <f t="shared" si="443"/>
        <v>083000</v>
      </c>
      <c r="G3153" s="16" t="str">
        <f>VLOOKUP(F3153:F6333,'[10]Catalogos CRI'!$A$24:$B$65,2,FALSE)</f>
        <v>CONVENIOS</v>
      </c>
      <c r="H3153" s="16" t="str">
        <f t="shared" si="444"/>
        <v>083010</v>
      </c>
      <c r="I3153" s="16" t="str">
        <f>VLOOKUP(H3153:H6333,'[10]Catalogos CRI'!$A$70:$B$148,2,FALSE)</f>
        <v>Convenios</v>
      </c>
      <c r="J3153" s="16" t="str">
        <f t="shared" si="445"/>
        <v>083011</v>
      </c>
      <c r="K3153" s="16" t="str">
        <f>VLOOKUP(J3153:J6333,'[10]Catalogos CRI'!$A$153:$B$335,2,FALSE)</f>
        <v>Derivados del Gobierno Federal</v>
      </c>
      <c r="L3153" s="16" t="str">
        <f t="shared" si="446"/>
        <v>500</v>
      </c>
      <c r="M3153" s="16" t="str">
        <f>VLOOKUP(L3153:L6333,[11]FF!$A$10:$B$16,2,FALSE)</f>
        <v>Recursos Federales</v>
      </c>
      <c r="N3153" s="16" t="str">
        <f t="shared" si="447"/>
        <v>518</v>
      </c>
      <c r="O3153" s="16" t="s">
        <v>225</v>
      </c>
      <c r="P3153" s="16">
        <v>893371</v>
      </c>
      <c r="Q3153" s="16">
        <v>2</v>
      </c>
      <c r="R3153" s="17">
        <v>0</v>
      </c>
      <c r="S3153" s="17">
        <v>0</v>
      </c>
      <c r="T3153" s="17">
        <f t="shared" si="448"/>
        <v>0</v>
      </c>
      <c r="U3153" s="17">
        <v>0</v>
      </c>
      <c r="V3153" s="17">
        <v>0</v>
      </c>
      <c r="W3153" s="17">
        <f t="shared" si="449"/>
        <v>0</v>
      </c>
      <c r="X3153" t="str">
        <f>VLOOKUP(J3153,'[12]Conver ASEJ VS Clave Nueva'!$A$4:$C$193,3,FALSE)</f>
        <v>8.3.1.1</v>
      </c>
      <c r="Y3153" t="str">
        <f>VLOOKUP(K3153,'[13]Conver ASEJ VS Clave Nueva'!$B$4:$D$193,3,FALSE)</f>
        <v>Derivados del Gobierno Federal</v>
      </c>
    </row>
    <row r="3154" spans="1:25" x14ac:dyDescent="0.25">
      <c r="A3154" s="16">
        <v>89430</v>
      </c>
      <c r="B3154" s="16" t="s">
        <v>222</v>
      </c>
      <c r="C3154" s="16" t="str">
        <f t="shared" si="441"/>
        <v>2018</v>
      </c>
      <c r="D3154" s="16" t="str">
        <f t="shared" si="442"/>
        <v>080000</v>
      </c>
      <c r="E3154" s="16" t="str">
        <f>VLOOKUP(D3154:D6334,'[10]Catalogos CRI'!$A$10:$B$19,2,FALSE)</f>
        <v>PARTICIPACIONES Y APORTACIONES</v>
      </c>
      <c r="F3154" s="16" t="str">
        <f t="shared" si="443"/>
        <v>083000</v>
      </c>
      <c r="G3154" s="16" t="str">
        <f>VLOOKUP(F3154:F6334,'[10]Catalogos CRI'!$A$24:$B$65,2,FALSE)</f>
        <v>CONVENIOS</v>
      </c>
      <c r="H3154" s="16" t="str">
        <f t="shared" si="444"/>
        <v>083010</v>
      </c>
      <c r="I3154" s="16" t="str">
        <f>VLOOKUP(H3154:H6334,'[10]Catalogos CRI'!$A$70:$B$148,2,FALSE)</f>
        <v>Convenios</v>
      </c>
      <c r="J3154" s="16" t="str">
        <f t="shared" si="445"/>
        <v>083011</v>
      </c>
      <c r="K3154" s="16" t="str">
        <f>VLOOKUP(J3154:J6334,'[10]Catalogos CRI'!$A$153:$B$335,2,FALSE)</f>
        <v>Derivados del Gobierno Federal</v>
      </c>
      <c r="L3154" s="16" t="str">
        <f t="shared" si="446"/>
        <v>500</v>
      </c>
      <c r="M3154" s="16" t="str">
        <f>VLOOKUP(L3154:L6334,[11]FF!$A$10:$B$16,2,FALSE)</f>
        <v>Recursos Federales</v>
      </c>
      <c r="N3154" s="16" t="str">
        <f t="shared" si="447"/>
        <v>518</v>
      </c>
      <c r="O3154" s="16" t="s">
        <v>225</v>
      </c>
      <c r="P3154" s="16">
        <v>893372</v>
      </c>
      <c r="Q3154" s="16">
        <v>3</v>
      </c>
      <c r="R3154" s="17">
        <v>0</v>
      </c>
      <c r="S3154" s="17">
        <v>0</v>
      </c>
      <c r="T3154" s="17">
        <f t="shared" si="448"/>
        <v>0</v>
      </c>
      <c r="U3154" s="17">
        <v>0</v>
      </c>
      <c r="V3154" s="17">
        <v>0</v>
      </c>
      <c r="W3154" s="17">
        <f t="shared" si="449"/>
        <v>0</v>
      </c>
      <c r="X3154" t="str">
        <f>VLOOKUP(J3154,'[12]Conver ASEJ VS Clave Nueva'!$A$4:$C$193,3,FALSE)</f>
        <v>8.3.1.1</v>
      </c>
      <c r="Y3154" t="str">
        <f>VLOOKUP(K3154,'[13]Conver ASEJ VS Clave Nueva'!$B$4:$D$193,3,FALSE)</f>
        <v>Derivados del Gobierno Federal</v>
      </c>
    </row>
    <row r="3155" spans="1:25" x14ac:dyDescent="0.25">
      <c r="A3155" s="16">
        <v>89430</v>
      </c>
      <c r="B3155" s="16" t="s">
        <v>222</v>
      </c>
      <c r="C3155" s="16" t="str">
        <f t="shared" si="441"/>
        <v>2018</v>
      </c>
      <c r="D3155" s="16" t="str">
        <f t="shared" si="442"/>
        <v>080000</v>
      </c>
      <c r="E3155" s="16" t="str">
        <f>VLOOKUP(D3155:D6335,'[10]Catalogos CRI'!$A$10:$B$19,2,FALSE)</f>
        <v>PARTICIPACIONES Y APORTACIONES</v>
      </c>
      <c r="F3155" s="16" t="str">
        <f t="shared" si="443"/>
        <v>083000</v>
      </c>
      <c r="G3155" s="16" t="str">
        <f>VLOOKUP(F3155:F6335,'[10]Catalogos CRI'!$A$24:$B$65,2,FALSE)</f>
        <v>CONVENIOS</v>
      </c>
      <c r="H3155" s="16" t="str">
        <f t="shared" si="444"/>
        <v>083010</v>
      </c>
      <c r="I3155" s="16" t="str">
        <f>VLOOKUP(H3155:H6335,'[10]Catalogos CRI'!$A$70:$B$148,2,FALSE)</f>
        <v>Convenios</v>
      </c>
      <c r="J3155" s="16" t="str">
        <f t="shared" si="445"/>
        <v>083011</v>
      </c>
      <c r="K3155" s="16" t="str">
        <f>VLOOKUP(J3155:J6335,'[10]Catalogos CRI'!$A$153:$B$335,2,FALSE)</f>
        <v>Derivados del Gobierno Federal</v>
      </c>
      <c r="L3155" s="16" t="str">
        <f t="shared" si="446"/>
        <v>500</v>
      </c>
      <c r="M3155" s="16" t="str">
        <f>VLOOKUP(L3155:L6335,[11]FF!$A$10:$B$16,2,FALSE)</f>
        <v>Recursos Federales</v>
      </c>
      <c r="N3155" s="16" t="str">
        <f t="shared" si="447"/>
        <v>518</v>
      </c>
      <c r="O3155" s="16" t="s">
        <v>225</v>
      </c>
      <c r="P3155" s="16">
        <v>893373</v>
      </c>
      <c r="Q3155" s="16">
        <v>4</v>
      </c>
      <c r="R3155" s="17">
        <v>0</v>
      </c>
      <c r="S3155" s="17">
        <v>0</v>
      </c>
      <c r="T3155" s="17">
        <f t="shared" si="448"/>
        <v>0</v>
      </c>
      <c r="U3155" s="17">
        <v>0</v>
      </c>
      <c r="V3155" s="17">
        <v>0</v>
      </c>
      <c r="W3155" s="17">
        <f t="shared" si="449"/>
        <v>0</v>
      </c>
      <c r="X3155" t="str">
        <f>VLOOKUP(J3155,'[12]Conver ASEJ VS Clave Nueva'!$A$4:$C$193,3,FALSE)</f>
        <v>8.3.1.1</v>
      </c>
      <c r="Y3155" t="str">
        <f>VLOOKUP(K3155,'[13]Conver ASEJ VS Clave Nueva'!$B$4:$D$193,3,FALSE)</f>
        <v>Derivados del Gobierno Federal</v>
      </c>
    </row>
    <row r="3156" spans="1:25" x14ac:dyDescent="0.25">
      <c r="A3156" s="16">
        <v>89430</v>
      </c>
      <c r="B3156" s="16" t="s">
        <v>222</v>
      </c>
      <c r="C3156" s="16" t="str">
        <f t="shared" si="441"/>
        <v>2018</v>
      </c>
      <c r="D3156" s="16" t="str">
        <f t="shared" si="442"/>
        <v>080000</v>
      </c>
      <c r="E3156" s="16" t="str">
        <f>VLOOKUP(D3156:D6336,'[10]Catalogos CRI'!$A$10:$B$19,2,FALSE)</f>
        <v>PARTICIPACIONES Y APORTACIONES</v>
      </c>
      <c r="F3156" s="16" t="str">
        <f t="shared" si="443"/>
        <v>083000</v>
      </c>
      <c r="G3156" s="16" t="str">
        <f>VLOOKUP(F3156:F6336,'[10]Catalogos CRI'!$A$24:$B$65,2,FALSE)</f>
        <v>CONVENIOS</v>
      </c>
      <c r="H3156" s="16" t="str">
        <f t="shared" si="444"/>
        <v>083010</v>
      </c>
      <c r="I3156" s="16" t="str">
        <f>VLOOKUP(H3156:H6336,'[10]Catalogos CRI'!$A$70:$B$148,2,FALSE)</f>
        <v>Convenios</v>
      </c>
      <c r="J3156" s="16" t="str">
        <f t="shared" si="445"/>
        <v>083011</v>
      </c>
      <c r="K3156" s="16" t="str">
        <f>VLOOKUP(J3156:J6336,'[10]Catalogos CRI'!$A$153:$B$335,2,FALSE)</f>
        <v>Derivados del Gobierno Federal</v>
      </c>
      <c r="L3156" s="16" t="str">
        <f t="shared" si="446"/>
        <v>500</v>
      </c>
      <c r="M3156" s="16" t="str">
        <f>VLOOKUP(L3156:L6336,[11]FF!$A$10:$B$16,2,FALSE)</f>
        <v>Recursos Federales</v>
      </c>
      <c r="N3156" s="16" t="str">
        <f t="shared" si="447"/>
        <v>518</v>
      </c>
      <c r="O3156" s="16" t="s">
        <v>225</v>
      </c>
      <c r="P3156" s="16">
        <v>893374</v>
      </c>
      <c r="Q3156" s="16">
        <v>5</v>
      </c>
      <c r="R3156" s="17">
        <v>0</v>
      </c>
      <c r="S3156" s="17">
        <v>0</v>
      </c>
      <c r="T3156" s="17">
        <f t="shared" si="448"/>
        <v>0</v>
      </c>
      <c r="U3156" s="17">
        <v>0</v>
      </c>
      <c r="V3156" s="17">
        <v>0</v>
      </c>
      <c r="W3156" s="17">
        <f t="shared" si="449"/>
        <v>0</v>
      </c>
      <c r="X3156" t="str">
        <f>VLOOKUP(J3156,'[12]Conver ASEJ VS Clave Nueva'!$A$4:$C$193,3,FALSE)</f>
        <v>8.3.1.1</v>
      </c>
      <c r="Y3156" t="str">
        <f>VLOOKUP(K3156,'[13]Conver ASEJ VS Clave Nueva'!$B$4:$D$193,3,FALSE)</f>
        <v>Derivados del Gobierno Federal</v>
      </c>
    </row>
    <row r="3157" spans="1:25" x14ac:dyDescent="0.25">
      <c r="A3157" s="16">
        <v>89430</v>
      </c>
      <c r="B3157" s="16" t="s">
        <v>222</v>
      </c>
      <c r="C3157" s="16" t="str">
        <f t="shared" si="441"/>
        <v>2018</v>
      </c>
      <c r="D3157" s="16" t="str">
        <f t="shared" si="442"/>
        <v>080000</v>
      </c>
      <c r="E3157" s="16" t="str">
        <f>VLOOKUP(D3157:D6337,'[10]Catalogos CRI'!$A$10:$B$19,2,FALSE)</f>
        <v>PARTICIPACIONES Y APORTACIONES</v>
      </c>
      <c r="F3157" s="16" t="str">
        <f t="shared" si="443"/>
        <v>083000</v>
      </c>
      <c r="G3157" s="16" t="str">
        <f>VLOOKUP(F3157:F6337,'[10]Catalogos CRI'!$A$24:$B$65,2,FALSE)</f>
        <v>CONVENIOS</v>
      </c>
      <c r="H3157" s="16" t="str">
        <f t="shared" si="444"/>
        <v>083010</v>
      </c>
      <c r="I3157" s="16" t="str">
        <f>VLOOKUP(H3157:H6337,'[10]Catalogos CRI'!$A$70:$B$148,2,FALSE)</f>
        <v>Convenios</v>
      </c>
      <c r="J3157" s="16" t="str">
        <f t="shared" si="445"/>
        <v>083011</v>
      </c>
      <c r="K3157" s="16" t="str">
        <f>VLOOKUP(J3157:J6337,'[10]Catalogos CRI'!$A$153:$B$335,2,FALSE)</f>
        <v>Derivados del Gobierno Federal</v>
      </c>
      <c r="L3157" s="16" t="str">
        <f t="shared" si="446"/>
        <v>500</v>
      </c>
      <c r="M3157" s="16" t="str">
        <f>VLOOKUP(L3157:L6337,[11]FF!$A$10:$B$16,2,FALSE)</f>
        <v>Recursos Federales</v>
      </c>
      <c r="N3157" s="16" t="str">
        <f t="shared" si="447"/>
        <v>518</v>
      </c>
      <c r="O3157" s="16" t="s">
        <v>225</v>
      </c>
      <c r="P3157" s="16">
        <v>893375</v>
      </c>
      <c r="Q3157" s="16">
        <v>6</v>
      </c>
      <c r="R3157" s="17">
        <v>0</v>
      </c>
      <c r="S3157" s="17">
        <v>0</v>
      </c>
      <c r="T3157" s="17">
        <f t="shared" si="448"/>
        <v>0</v>
      </c>
      <c r="U3157" s="17">
        <v>0</v>
      </c>
      <c r="V3157" s="17">
        <v>0</v>
      </c>
      <c r="W3157" s="17">
        <f t="shared" si="449"/>
        <v>0</v>
      </c>
      <c r="X3157" t="str">
        <f>VLOOKUP(J3157,'[12]Conver ASEJ VS Clave Nueva'!$A$4:$C$193,3,FALSE)</f>
        <v>8.3.1.1</v>
      </c>
      <c r="Y3157" t="str">
        <f>VLOOKUP(K3157,'[13]Conver ASEJ VS Clave Nueva'!$B$4:$D$193,3,FALSE)</f>
        <v>Derivados del Gobierno Federal</v>
      </c>
    </row>
    <row r="3158" spans="1:25" x14ac:dyDescent="0.25">
      <c r="A3158" s="16">
        <v>89430</v>
      </c>
      <c r="B3158" s="16" t="s">
        <v>222</v>
      </c>
      <c r="C3158" s="16" t="str">
        <f t="shared" si="441"/>
        <v>2018</v>
      </c>
      <c r="D3158" s="16" t="str">
        <f t="shared" si="442"/>
        <v>080000</v>
      </c>
      <c r="E3158" s="16" t="str">
        <f>VLOOKUP(D3158:D6338,'[10]Catalogos CRI'!$A$10:$B$19,2,FALSE)</f>
        <v>PARTICIPACIONES Y APORTACIONES</v>
      </c>
      <c r="F3158" s="16" t="str">
        <f t="shared" si="443"/>
        <v>083000</v>
      </c>
      <c r="G3158" s="16" t="str">
        <f>VLOOKUP(F3158:F6338,'[10]Catalogos CRI'!$A$24:$B$65,2,FALSE)</f>
        <v>CONVENIOS</v>
      </c>
      <c r="H3158" s="16" t="str">
        <f t="shared" si="444"/>
        <v>083010</v>
      </c>
      <c r="I3158" s="16" t="str">
        <f>VLOOKUP(H3158:H6338,'[10]Catalogos CRI'!$A$70:$B$148,2,FALSE)</f>
        <v>Convenios</v>
      </c>
      <c r="J3158" s="16" t="str">
        <f t="shared" si="445"/>
        <v>083011</v>
      </c>
      <c r="K3158" s="16" t="str">
        <f>VLOOKUP(J3158:J6338,'[10]Catalogos CRI'!$A$153:$B$335,2,FALSE)</f>
        <v>Derivados del Gobierno Federal</v>
      </c>
      <c r="L3158" s="16" t="str">
        <f t="shared" si="446"/>
        <v>500</v>
      </c>
      <c r="M3158" s="16" t="str">
        <f>VLOOKUP(L3158:L6338,[11]FF!$A$10:$B$16,2,FALSE)</f>
        <v>Recursos Federales</v>
      </c>
      <c r="N3158" s="16" t="str">
        <f t="shared" si="447"/>
        <v>518</v>
      </c>
      <c r="O3158" s="16" t="s">
        <v>225</v>
      </c>
      <c r="P3158" s="16">
        <v>893376</v>
      </c>
      <c r="Q3158" s="16">
        <v>7</v>
      </c>
      <c r="R3158" s="17">
        <v>0</v>
      </c>
      <c r="S3158" s="17">
        <v>0</v>
      </c>
      <c r="T3158" s="17">
        <f t="shared" si="448"/>
        <v>0</v>
      </c>
      <c r="U3158" s="17">
        <v>0</v>
      </c>
      <c r="V3158" s="17">
        <v>0</v>
      </c>
      <c r="W3158" s="17">
        <f t="shared" si="449"/>
        <v>0</v>
      </c>
      <c r="X3158" t="str">
        <f>VLOOKUP(J3158,'[12]Conver ASEJ VS Clave Nueva'!$A$4:$C$193,3,FALSE)</f>
        <v>8.3.1.1</v>
      </c>
      <c r="Y3158" t="str">
        <f>VLOOKUP(K3158,'[13]Conver ASEJ VS Clave Nueva'!$B$4:$D$193,3,FALSE)</f>
        <v>Derivados del Gobierno Federal</v>
      </c>
    </row>
    <row r="3159" spans="1:25" x14ac:dyDescent="0.25">
      <c r="A3159" s="16">
        <v>89430</v>
      </c>
      <c r="B3159" s="16" t="s">
        <v>222</v>
      </c>
      <c r="C3159" s="16" t="str">
        <f t="shared" si="441"/>
        <v>2018</v>
      </c>
      <c r="D3159" s="16" t="str">
        <f t="shared" si="442"/>
        <v>080000</v>
      </c>
      <c r="E3159" s="16" t="str">
        <f>VLOOKUP(D3159:D6339,'[10]Catalogos CRI'!$A$10:$B$19,2,FALSE)</f>
        <v>PARTICIPACIONES Y APORTACIONES</v>
      </c>
      <c r="F3159" s="16" t="str">
        <f t="shared" si="443"/>
        <v>083000</v>
      </c>
      <c r="G3159" s="16" t="str">
        <f>VLOOKUP(F3159:F6339,'[10]Catalogos CRI'!$A$24:$B$65,2,FALSE)</f>
        <v>CONVENIOS</v>
      </c>
      <c r="H3159" s="16" t="str">
        <f t="shared" si="444"/>
        <v>083010</v>
      </c>
      <c r="I3159" s="16" t="str">
        <f>VLOOKUP(H3159:H6339,'[10]Catalogos CRI'!$A$70:$B$148,2,FALSE)</f>
        <v>Convenios</v>
      </c>
      <c r="J3159" s="16" t="str">
        <f t="shared" si="445"/>
        <v>083011</v>
      </c>
      <c r="K3159" s="16" t="str">
        <f>VLOOKUP(J3159:J6339,'[10]Catalogos CRI'!$A$153:$B$335,2,FALSE)</f>
        <v>Derivados del Gobierno Federal</v>
      </c>
      <c r="L3159" s="16" t="str">
        <f t="shared" si="446"/>
        <v>500</v>
      </c>
      <c r="M3159" s="16" t="str">
        <f>VLOOKUP(L3159:L6339,[11]FF!$A$10:$B$16,2,FALSE)</f>
        <v>Recursos Federales</v>
      </c>
      <c r="N3159" s="16" t="str">
        <f t="shared" si="447"/>
        <v>518</v>
      </c>
      <c r="O3159" s="16" t="s">
        <v>225</v>
      </c>
      <c r="P3159" s="16">
        <v>893377</v>
      </c>
      <c r="Q3159" s="16">
        <v>8</v>
      </c>
      <c r="R3159" s="17">
        <v>0</v>
      </c>
      <c r="S3159" s="17">
        <v>0</v>
      </c>
      <c r="T3159" s="17">
        <f t="shared" si="448"/>
        <v>0</v>
      </c>
      <c r="U3159" s="17">
        <v>0</v>
      </c>
      <c r="V3159" s="17">
        <v>0</v>
      </c>
      <c r="W3159" s="17">
        <f t="shared" si="449"/>
        <v>0</v>
      </c>
      <c r="X3159" t="str">
        <f>VLOOKUP(J3159,'[12]Conver ASEJ VS Clave Nueva'!$A$4:$C$193,3,FALSE)</f>
        <v>8.3.1.1</v>
      </c>
      <c r="Y3159" t="str">
        <f>VLOOKUP(K3159,'[13]Conver ASEJ VS Clave Nueva'!$B$4:$D$193,3,FALSE)</f>
        <v>Derivados del Gobierno Federal</v>
      </c>
    </row>
    <row r="3160" spans="1:25" x14ac:dyDescent="0.25">
      <c r="A3160" s="16">
        <v>89430</v>
      </c>
      <c r="B3160" s="16" t="s">
        <v>222</v>
      </c>
      <c r="C3160" s="16" t="str">
        <f t="shared" si="441"/>
        <v>2018</v>
      </c>
      <c r="D3160" s="16" t="str">
        <f t="shared" si="442"/>
        <v>080000</v>
      </c>
      <c r="E3160" s="16" t="str">
        <f>VLOOKUP(D3160:D6340,'[10]Catalogos CRI'!$A$10:$B$19,2,FALSE)</f>
        <v>PARTICIPACIONES Y APORTACIONES</v>
      </c>
      <c r="F3160" s="16" t="str">
        <f t="shared" si="443"/>
        <v>083000</v>
      </c>
      <c r="G3160" s="16" t="str">
        <f>VLOOKUP(F3160:F6340,'[10]Catalogos CRI'!$A$24:$B$65,2,FALSE)</f>
        <v>CONVENIOS</v>
      </c>
      <c r="H3160" s="16" t="str">
        <f t="shared" si="444"/>
        <v>083010</v>
      </c>
      <c r="I3160" s="16" t="str">
        <f>VLOOKUP(H3160:H6340,'[10]Catalogos CRI'!$A$70:$B$148,2,FALSE)</f>
        <v>Convenios</v>
      </c>
      <c r="J3160" s="16" t="str">
        <f t="shared" si="445"/>
        <v>083011</v>
      </c>
      <c r="K3160" s="16" t="str">
        <f>VLOOKUP(J3160:J6340,'[10]Catalogos CRI'!$A$153:$B$335,2,FALSE)</f>
        <v>Derivados del Gobierno Federal</v>
      </c>
      <c r="L3160" s="16" t="str">
        <f t="shared" si="446"/>
        <v>500</v>
      </c>
      <c r="M3160" s="16" t="str">
        <f>VLOOKUP(L3160:L6340,[11]FF!$A$10:$B$16,2,FALSE)</f>
        <v>Recursos Federales</v>
      </c>
      <c r="N3160" s="16" t="str">
        <f t="shared" si="447"/>
        <v>518</v>
      </c>
      <c r="O3160" s="16" t="s">
        <v>225</v>
      </c>
      <c r="P3160" s="16">
        <v>893378</v>
      </c>
      <c r="Q3160" s="16">
        <v>9</v>
      </c>
      <c r="R3160" s="17">
        <v>0</v>
      </c>
      <c r="S3160" s="17">
        <v>0</v>
      </c>
      <c r="T3160" s="17">
        <f t="shared" si="448"/>
        <v>0</v>
      </c>
      <c r="U3160" s="17">
        <v>0</v>
      </c>
      <c r="V3160" s="17">
        <v>0</v>
      </c>
      <c r="W3160" s="17">
        <f t="shared" si="449"/>
        <v>0</v>
      </c>
      <c r="X3160" t="str">
        <f>VLOOKUP(J3160,'[12]Conver ASEJ VS Clave Nueva'!$A$4:$C$193,3,FALSE)</f>
        <v>8.3.1.1</v>
      </c>
      <c r="Y3160" t="str">
        <f>VLOOKUP(K3160,'[13]Conver ASEJ VS Clave Nueva'!$B$4:$D$193,3,FALSE)</f>
        <v>Derivados del Gobierno Federal</v>
      </c>
    </row>
    <row r="3161" spans="1:25" x14ac:dyDescent="0.25">
      <c r="A3161" s="16">
        <v>89430</v>
      </c>
      <c r="B3161" s="16" t="s">
        <v>222</v>
      </c>
      <c r="C3161" s="16" t="str">
        <f t="shared" si="441"/>
        <v>2018</v>
      </c>
      <c r="D3161" s="16" t="str">
        <f t="shared" si="442"/>
        <v>080000</v>
      </c>
      <c r="E3161" s="16" t="str">
        <f>VLOOKUP(D3161:D6341,'[10]Catalogos CRI'!$A$10:$B$19,2,FALSE)</f>
        <v>PARTICIPACIONES Y APORTACIONES</v>
      </c>
      <c r="F3161" s="16" t="str">
        <f t="shared" si="443"/>
        <v>083000</v>
      </c>
      <c r="G3161" s="16" t="str">
        <f>VLOOKUP(F3161:F6341,'[10]Catalogos CRI'!$A$24:$B$65,2,FALSE)</f>
        <v>CONVENIOS</v>
      </c>
      <c r="H3161" s="16" t="str">
        <f t="shared" si="444"/>
        <v>083010</v>
      </c>
      <c r="I3161" s="16" t="str">
        <f>VLOOKUP(H3161:H6341,'[10]Catalogos CRI'!$A$70:$B$148,2,FALSE)</f>
        <v>Convenios</v>
      </c>
      <c r="J3161" s="16" t="str">
        <f t="shared" si="445"/>
        <v>083011</v>
      </c>
      <c r="K3161" s="16" t="str">
        <f>VLOOKUP(J3161:J6341,'[10]Catalogos CRI'!$A$153:$B$335,2,FALSE)</f>
        <v>Derivados del Gobierno Federal</v>
      </c>
      <c r="L3161" s="16" t="str">
        <f t="shared" si="446"/>
        <v>500</v>
      </c>
      <c r="M3161" s="16" t="str">
        <f>VLOOKUP(L3161:L6341,[11]FF!$A$10:$B$16,2,FALSE)</f>
        <v>Recursos Federales</v>
      </c>
      <c r="N3161" s="16" t="str">
        <f t="shared" si="447"/>
        <v>518</v>
      </c>
      <c r="O3161" s="16" t="s">
        <v>225</v>
      </c>
      <c r="P3161" s="16">
        <v>893379</v>
      </c>
      <c r="Q3161" s="16">
        <v>10</v>
      </c>
      <c r="R3161" s="17">
        <v>0</v>
      </c>
      <c r="S3161" s="17">
        <v>0</v>
      </c>
      <c r="T3161" s="17">
        <f t="shared" si="448"/>
        <v>0</v>
      </c>
      <c r="U3161" s="17">
        <v>0</v>
      </c>
      <c r="V3161" s="17">
        <v>0</v>
      </c>
      <c r="W3161" s="17">
        <f t="shared" si="449"/>
        <v>0</v>
      </c>
      <c r="X3161" t="str">
        <f>VLOOKUP(J3161,'[12]Conver ASEJ VS Clave Nueva'!$A$4:$C$193,3,FALSE)</f>
        <v>8.3.1.1</v>
      </c>
      <c r="Y3161" t="str">
        <f>VLOOKUP(K3161,'[13]Conver ASEJ VS Clave Nueva'!$B$4:$D$193,3,FALSE)</f>
        <v>Derivados del Gobierno Federal</v>
      </c>
    </row>
    <row r="3162" spans="1:25" x14ac:dyDescent="0.25">
      <c r="A3162" s="16">
        <v>89430</v>
      </c>
      <c r="B3162" s="16" t="s">
        <v>222</v>
      </c>
      <c r="C3162" s="16" t="str">
        <f t="shared" si="441"/>
        <v>2018</v>
      </c>
      <c r="D3162" s="16" t="str">
        <f t="shared" si="442"/>
        <v>080000</v>
      </c>
      <c r="E3162" s="16" t="str">
        <f>VLOOKUP(D3162:D6342,'[10]Catalogos CRI'!$A$10:$B$19,2,FALSE)</f>
        <v>PARTICIPACIONES Y APORTACIONES</v>
      </c>
      <c r="F3162" s="16" t="str">
        <f t="shared" si="443"/>
        <v>083000</v>
      </c>
      <c r="G3162" s="16" t="str">
        <f>VLOOKUP(F3162:F6342,'[10]Catalogos CRI'!$A$24:$B$65,2,FALSE)</f>
        <v>CONVENIOS</v>
      </c>
      <c r="H3162" s="16" t="str">
        <f t="shared" si="444"/>
        <v>083010</v>
      </c>
      <c r="I3162" s="16" t="str">
        <f>VLOOKUP(H3162:H6342,'[10]Catalogos CRI'!$A$70:$B$148,2,FALSE)</f>
        <v>Convenios</v>
      </c>
      <c r="J3162" s="16" t="str">
        <f t="shared" si="445"/>
        <v>083011</v>
      </c>
      <c r="K3162" s="16" t="str">
        <f>VLOOKUP(J3162:J6342,'[10]Catalogos CRI'!$A$153:$B$335,2,FALSE)</f>
        <v>Derivados del Gobierno Federal</v>
      </c>
      <c r="L3162" s="16" t="str">
        <f t="shared" si="446"/>
        <v>500</v>
      </c>
      <c r="M3162" s="16" t="str">
        <f>VLOOKUP(L3162:L6342,[11]FF!$A$10:$B$16,2,FALSE)</f>
        <v>Recursos Federales</v>
      </c>
      <c r="N3162" s="16" t="str">
        <f t="shared" si="447"/>
        <v>518</v>
      </c>
      <c r="O3162" s="16" t="s">
        <v>225</v>
      </c>
      <c r="P3162" s="16">
        <v>893380</v>
      </c>
      <c r="Q3162" s="16">
        <v>11</v>
      </c>
      <c r="R3162" s="17">
        <v>0</v>
      </c>
      <c r="S3162" s="17">
        <v>0</v>
      </c>
      <c r="T3162" s="17">
        <f t="shared" si="448"/>
        <v>0</v>
      </c>
      <c r="U3162" s="17">
        <v>0</v>
      </c>
      <c r="V3162" s="17">
        <v>999600</v>
      </c>
      <c r="W3162" s="17">
        <f t="shared" si="449"/>
        <v>-999600</v>
      </c>
      <c r="X3162" t="str">
        <f>VLOOKUP(J3162,'[12]Conver ASEJ VS Clave Nueva'!$A$4:$C$193,3,FALSE)</f>
        <v>8.3.1.1</v>
      </c>
      <c r="Y3162" t="str">
        <f>VLOOKUP(K3162,'[13]Conver ASEJ VS Clave Nueva'!$B$4:$D$193,3,FALSE)</f>
        <v>Derivados del Gobierno Federal</v>
      </c>
    </row>
    <row r="3163" spans="1:25" x14ac:dyDescent="0.25">
      <c r="A3163" s="16">
        <v>89430</v>
      </c>
      <c r="B3163" s="16" t="s">
        <v>222</v>
      </c>
      <c r="C3163" s="16" t="str">
        <f t="shared" si="441"/>
        <v>2018</v>
      </c>
      <c r="D3163" s="16" t="str">
        <f t="shared" si="442"/>
        <v>080000</v>
      </c>
      <c r="E3163" s="16" t="str">
        <f>VLOOKUP(D3163:D6343,'[10]Catalogos CRI'!$A$10:$B$19,2,FALSE)</f>
        <v>PARTICIPACIONES Y APORTACIONES</v>
      </c>
      <c r="F3163" s="16" t="str">
        <f t="shared" si="443"/>
        <v>083000</v>
      </c>
      <c r="G3163" s="16" t="str">
        <f>VLOOKUP(F3163:F6343,'[10]Catalogos CRI'!$A$24:$B$65,2,FALSE)</f>
        <v>CONVENIOS</v>
      </c>
      <c r="H3163" s="16" t="str">
        <f t="shared" si="444"/>
        <v>083010</v>
      </c>
      <c r="I3163" s="16" t="str">
        <f>VLOOKUP(H3163:H6343,'[10]Catalogos CRI'!$A$70:$B$148,2,FALSE)</f>
        <v>Convenios</v>
      </c>
      <c r="J3163" s="16" t="str">
        <f t="shared" si="445"/>
        <v>083011</v>
      </c>
      <c r="K3163" s="16" t="str">
        <f>VLOOKUP(J3163:J6343,'[10]Catalogos CRI'!$A$153:$B$335,2,FALSE)</f>
        <v>Derivados del Gobierno Federal</v>
      </c>
      <c r="L3163" s="16" t="str">
        <f t="shared" si="446"/>
        <v>500</v>
      </c>
      <c r="M3163" s="16" t="str">
        <f>VLOOKUP(L3163:L6343,[11]FF!$A$10:$B$16,2,FALSE)</f>
        <v>Recursos Federales</v>
      </c>
      <c r="N3163" s="16" t="str">
        <f t="shared" si="447"/>
        <v>518</v>
      </c>
      <c r="O3163" s="16" t="s">
        <v>225</v>
      </c>
      <c r="P3163" s="16">
        <v>893381</v>
      </c>
      <c r="Q3163" s="16">
        <v>12</v>
      </c>
      <c r="R3163" s="17">
        <v>0</v>
      </c>
      <c r="S3163" s="17">
        <v>0</v>
      </c>
      <c r="T3163" s="17">
        <f t="shared" si="448"/>
        <v>0</v>
      </c>
      <c r="U3163" s="17">
        <v>0</v>
      </c>
      <c r="V3163" s="17">
        <v>0</v>
      </c>
      <c r="W3163" s="17">
        <f t="shared" si="449"/>
        <v>0</v>
      </c>
      <c r="X3163" t="str">
        <f>VLOOKUP(J3163,'[12]Conver ASEJ VS Clave Nueva'!$A$4:$C$193,3,FALSE)</f>
        <v>8.3.1.1</v>
      </c>
      <c r="Y3163" t="str">
        <f>VLOOKUP(K3163,'[13]Conver ASEJ VS Clave Nueva'!$B$4:$D$193,3,FALSE)</f>
        <v>Derivados del Gobierno Federal</v>
      </c>
    </row>
    <row r="3164" spans="1:25" x14ac:dyDescent="0.25">
      <c r="A3164" s="16">
        <v>99999</v>
      </c>
      <c r="B3164" s="16" t="s">
        <v>198</v>
      </c>
      <c r="C3164" s="16" t="s">
        <v>162</v>
      </c>
      <c r="D3164" s="16" t="s">
        <v>164</v>
      </c>
      <c r="E3164" s="16" t="s">
        <v>168</v>
      </c>
      <c r="F3164" s="16" t="s">
        <v>165</v>
      </c>
      <c r="G3164" s="16" t="s">
        <v>169</v>
      </c>
      <c r="H3164" s="16" t="s">
        <v>166</v>
      </c>
      <c r="I3164" s="16" t="s">
        <v>170</v>
      </c>
      <c r="J3164" s="16" t="s">
        <v>197</v>
      </c>
      <c r="K3164" s="16" t="s">
        <v>196</v>
      </c>
      <c r="L3164" s="16" t="s">
        <v>163</v>
      </c>
      <c r="M3164" s="16" t="s">
        <v>188</v>
      </c>
      <c r="N3164" s="16" t="s">
        <v>186</v>
      </c>
      <c r="O3164" s="16" t="s">
        <v>167</v>
      </c>
      <c r="P3164" s="16">
        <v>999999</v>
      </c>
      <c r="Q3164" s="16">
        <v>7</v>
      </c>
      <c r="R3164" s="17">
        <v>0</v>
      </c>
      <c r="S3164" s="17">
        <v>10859681.825200001</v>
      </c>
      <c r="T3164" s="17">
        <f t="shared" si="448"/>
        <v>10859681.825200001</v>
      </c>
      <c r="U3164" s="17">
        <v>0</v>
      </c>
      <c r="V3164" s="17">
        <v>0</v>
      </c>
      <c r="W3164" s="17">
        <f t="shared" si="449"/>
        <v>10859681.825200001</v>
      </c>
      <c r="X3164" t="str">
        <f>VLOOKUP(J3164,'[12]Conver ASEJ VS Clave Nueva'!$A$4:$C$193,3,FALSE)</f>
        <v>8.3.1.2</v>
      </c>
      <c r="Y3164" t="str">
        <f>VLOOKUP(K3164,'[13]Conver ASEJ VS Clave Nueva'!$B$4:$D$193,3,FALSE)</f>
        <v>Derivados del Gobierno Estatal</v>
      </c>
    </row>
    <row r="3165" spans="1:25" x14ac:dyDescent="0.25">
      <c r="A3165" s="13"/>
      <c r="B3165" s="14" t="s">
        <v>199</v>
      </c>
      <c r="C3165" s="19" t="s">
        <v>199</v>
      </c>
      <c r="D3165" s="19" t="s">
        <v>199</v>
      </c>
      <c r="E3165" s="19" t="s">
        <v>199</v>
      </c>
      <c r="F3165" s="19" t="s">
        <v>199</v>
      </c>
      <c r="G3165" s="19" t="s">
        <v>199</v>
      </c>
      <c r="H3165" s="19" t="s">
        <v>199</v>
      </c>
      <c r="I3165" s="19" t="s">
        <v>199</v>
      </c>
      <c r="J3165" s="19" t="s">
        <v>199</v>
      </c>
      <c r="K3165" s="19" t="s">
        <v>199</v>
      </c>
      <c r="L3165" s="19" t="s">
        <v>199</v>
      </c>
      <c r="M3165" s="19" t="s">
        <v>199</v>
      </c>
      <c r="N3165" s="19" t="s">
        <v>199</v>
      </c>
      <c r="O3165" s="19" t="s">
        <v>199</v>
      </c>
      <c r="P3165" s="19" t="s">
        <v>199</v>
      </c>
      <c r="Q3165" s="19" t="s">
        <v>199</v>
      </c>
      <c r="R3165" s="15">
        <f>SUM(R8:R3164)</f>
        <v>1895905283.79</v>
      </c>
      <c r="S3165" s="15">
        <f>SUM(S8:S3164)</f>
        <v>189576836.33119994</v>
      </c>
      <c r="T3165" s="15">
        <f t="shared" ref="T3165:W3165" si="450">SUM(T8:T3164)</f>
        <v>2085482120.1212001</v>
      </c>
      <c r="U3165" s="15">
        <f t="shared" si="450"/>
        <v>0</v>
      </c>
      <c r="V3165" s="15">
        <f t="shared" si="450"/>
        <v>2016090715.3399997</v>
      </c>
      <c r="W3165" s="15">
        <f t="shared" si="450"/>
        <v>69391404.781200022</v>
      </c>
    </row>
  </sheetData>
  <autoFilter ref="A7:Y3165" xr:uid="{4E66C815-3AE6-4B8B-A159-14283990D0E0}"/>
  <mergeCells count="8">
    <mergeCell ref="D5:K5"/>
    <mergeCell ref="L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</vt:lpstr>
      <vt:lpstr>BD!Área_de_impresión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Agustin Cortes Garcia</dc:creator>
  <cp:lastModifiedBy>Martha Gamiz</cp:lastModifiedBy>
  <cp:lastPrinted>2018-12-19T19:02:00Z</cp:lastPrinted>
  <dcterms:created xsi:type="dcterms:W3CDTF">2017-03-13T14:34:48Z</dcterms:created>
  <dcterms:modified xsi:type="dcterms:W3CDTF">2019-02-07T00:18:05Z</dcterms:modified>
</cp:coreProperties>
</file>